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97112a0de7938fe9/桌面/Bridge5Asia Work/"/>
    </mc:Choice>
  </mc:AlternateContent>
  <xr:revisionPtr revIDLastSave="25" documentId="8_{176668E2-84D2-AA4E-996A-149BC06D0B31}" xr6:coauthVersionLast="45" xr6:coauthVersionMax="45" xr10:uidLastSave="{3B9C67BF-ED26-42A3-A522-E516662DCD06}"/>
  <bookViews>
    <workbookView xWindow="38280" yWindow="-120" windowWidth="29040" windowHeight="15840" tabRatio="684" xr2:uid="{00000000-000D-0000-FFFF-FFFF00000000}"/>
  </bookViews>
  <sheets>
    <sheet name="Sheet1" sheetId="20" r:id="rId1"/>
    <sheet name="Sheet2" sheetId="29" r:id="rId2"/>
    <sheet name="Capital Structure" sheetId="27" r:id="rId3"/>
    <sheet name="利润表-1" sheetId="22" r:id="rId4"/>
    <sheet name="利润表-2" sheetId="30" r:id="rId5"/>
    <sheet name="利润表" sheetId="31" r:id="rId6"/>
    <sheet name="现金流表-晤桥" sheetId="24" r:id="rId7"/>
    <sheet name="现金流表-复星" sheetId="25" r:id="rId8"/>
    <sheet name="发展纲要报告" sheetId="28" r:id="rId9"/>
    <sheet name="利润表公式说明" sheetId="23" r:id="rId10"/>
  </sheets>
  <externalReferences>
    <externalReference r:id="rId11"/>
    <externalReference r:id="rId12"/>
    <externalReference r:id="rId13"/>
    <externalReference r:id="rId14"/>
  </externalReferences>
  <definedNames>
    <definedName name="Acquisition_Cost">'Capital Structure'!#REF!</definedName>
    <definedName name="Cap_Int_1" localSheetId="2">[1]Assumptions!#REF!</definedName>
    <definedName name="Cap_Int_1">#REF!</definedName>
    <definedName name="Cap_Int_2" localSheetId="2">[1]Assumptions!#REF!</definedName>
    <definedName name="Cap_Int_2">#REF!</definedName>
    <definedName name="Construction_Commence" localSheetId="2">[1]Assumptions!#REF!</definedName>
    <definedName name="Construction_Commence">#REF!</definedName>
    <definedName name="Construction_Commence_1" localSheetId="2">[1]Assumptions!#REF!</definedName>
    <definedName name="Construction_Commence_1">#REF!</definedName>
    <definedName name="Construction_Commence_2" localSheetId="2">[1]Assumptions!#REF!</definedName>
    <definedName name="Construction_Commence_2">#REF!</definedName>
    <definedName name="Construction_Commence_3" localSheetId="2">[1]Assumptions!#REF!</definedName>
    <definedName name="Construction_Commence_3">#REF!</definedName>
    <definedName name="Construction_Commence_4" localSheetId="2">[1]Assumptions!#REF!</definedName>
    <definedName name="Construction_Commence_4">#REF!</definedName>
    <definedName name="Construction_Completion" localSheetId="2">[1]Assumptions!#REF!</definedName>
    <definedName name="Construction_Completion">#REF!</definedName>
    <definedName name="Construction_Completion_1" localSheetId="2">[1]Assumptions!#REF!</definedName>
    <definedName name="Construction_Completion_1">#REF!</definedName>
    <definedName name="Construction_Completion_2" localSheetId="2">[1]Assumptions!#REF!</definedName>
    <definedName name="Construction_Completion_2">#REF!</definedName>
    <definedName name="Construction_Completion_3" localSheetId="2">[1]Assumptions!#REF!</definedName>
    <definedName name="Construction_Completion_3">#REF!</definedName>
    <definedName name="Construction_Completion_4" localSheetId="2">[1]Assumptions!#REF!</definedName>
    <definedName name="Construction_Completion_4">#REF!</definedName>
    <definedName name="Construction_Cost_adjusted">'Capital Structure'!#REF!</definedName>
    <definedName name="Construction_Cost_original">'Capital Structure'!#REF!</definedName>
    <definedName name="Dev_Cost_1" localSheetId="2">[1]Assumptions!#REF!</definedName>
    <definedName name="Dev_Cost_1">#REF!</definedName>
    <definedName name="Dev_Cost_2" localSheetId="2">[1]Assumptions!#REF!</definedName>
    <definedName name="Dev_Cost_2">#REF!</definedName>
    <definedName name="Dev_Cost_3" localSheetId="2">[1]Assumptions!#REF!</definedName>
    <definedName name="Dev_Cost_3">#REF!</definedName>
    <definedName name="Dev_Cost_4" localSheetId="2">[1]Assumptions!#REF!</definedName>
    <definedName name="Dev_Cost_4">#REF!</definedName>
    <definedName name="Equity_IRR" localSheetId="2">#REF!</definedName>
    <definedName name="Equity_IRR">#REF!</definedName>
    <definedName name="Final_Settlement_1" localSheetId="2">[1]Assumptions!#REF!</definedName>
    <definedName name="Final_Settlement_1">#REF!</definedName>
    <definedName name="Final_Settlement_2" localSheetId="2">[1]Assumptions!#REF!</definedName>
    <definedName name="Final_Settlement_2">#REF!</definedName>
    <definedName name="Final_Settlement_3" localSheetId="2">[1]Assumptions!#REF!</definedName>
    <definedName name="Final_Settlement_3">#REF!</definedName>
    <definedName name="Final_Settlement_4" localSheetId="2">[1]Assumptions!#REF!</definedName>
    <definedName name="Final_Settlement_4">#REF!</definedName>
    <definedName name="GFA_Total" localSheetId="2">'Capital Structure'!#REF!</definedName>
    <definedName name="GFA_Total">#REF!</definedName>
    <definedName name="GFA_Total_1" localSheetId="2">'Capital Structure'!#REF!</definedName>
    <definedName name="GFA_Total_1">#REF!</definedName>
    <definedName name="GFA_Total_2" localSheetId="2">'Capital Structure'!#REF!</definedName>
    <definedName name="GFA_Total_2">#REF!</definedName>
    <definedName name="GFA_Total_3" localSheetId="2">'Capital Structure'!#REF!</definedName>
    <definedName name="GFA_Total_3">#REF!</definedName>
    <definedName name="GFA_Total_4" localSheetId="2">'Capital Structure'!#REF!</definedName>
    <definedName name="GFA_Total_4">#REF!</definedName>
    <definedName name="Initial_Time" localSheetId="2">'Capital Structure'!$D$2</definedName>
    <definedName name="Initial_Time">#REF!</definedName>
    <definedName name="Initial_Time_1" localSheetId="2">'Capital Structure'!#REF!</definedName>
    <definedName name="Initial_Time_1">#REF!</definedName>
    <definedName name="Initial_Time_2" localSheetId="2">'Capital Structure'!#REF!</definedName>
    <definedName name="Initial_Time_2">#REF!</definedName>
    <definedName name="Initial_Time_3" localSheetId="2">'Capital Structure'!#REF!</definedName>
    <definedName name="Initial_Time_3">#REF!</definedName>
    <definedName name="Initial_Time_4" localSheetId="2">'Capital Structure'!#REF!</definedName>
    <definedName name="Initial_Time_4">#REF!</definedName>
    <definedName name="IRR_1" localSheetId="2">#REF!</definedName>
    <definedName name="IRR_1">#REF!</definedName>
    <definedName name="IRR_2" localSheetId="2">#REF!</definedName>
    <definedName name="IRR_2">#REF!</definedName>
    <definedName name="IRR_3" localSheetId="2">#REF!</definedName>
    <definedName name="IRR_3">#REF!</definedName>
    <definedName name="IRR_4" localSheetId="2">#REF!</definedName>
    <definedName name="IRR_4">#REF!</definedName>
    <definedName name="Land_Cost" localSheetId="2">[1]Assumptions!#REF!</definedName>
    <definedName name="Land_Cost">#REF!</definedName>
    <definedName name="Land_Cost_1" localSheetId="2">[1]Assumptions!#REF!</definedName>
    <definedName name="Land_Cost_1">#REF!</definedName>
    <definedName name="Land_Cost_2" localSheetId="2">[1]Assumptions!#REF!</definedName>
    <definedName name="Land_Cost_2">#REF!</definedName>
    <definedName name="Land_Cost_3" localSheetId="2">[1]Assumptions!#REF!</definedName>
    <definedName name="Land_Cost_3">#REF!</definedName>
    <definedName name="Land_Cost_4" localSheetId="2">[1]Assumptions!#REF!</definedName>
    <definedName name="Land_Cost_4">#REF!</definedName>
    <definedName name="LandAcqu_Payment_1" localSheetId="2">[1]Assumptions!#REF!</definedName>
    <definedName name="LandAcqu_Payment_1">#REF!</definedName>
    <definedName name="LandAcqu_Payment_2" localSheetId="2">[1]Assumptions!#REF!</definedName>
    <definedName name="LandAcqu_Payment_2">#REF!</definedName>
    <definedName name="LandAcqu_Payment_3" localSheetId="2">[1]Assumptions!#REF!</definedName>
    <definedName name="LandAcqu_Payment_3">#REF!</definedName>
    <definedName name="LandAcqu_Payment_4" localSheetId="2">[1]Assumptions!#REF!</definedName>
    <definedName name="LandAcqu_Payment_4">#REF!</definedName>
    <definedName name="Payment_Schedule_1" localSheetId="2">[1]Assumptions!#REF!</definedName>
    <definedName name="Payment_Schedule_1">#REF!</definedName>
    <definedName name="Payment_Schedule_2" localSheetId="2">[1]Assumptions!#REF!</definedName>
    <definedName name="Payment_Schedule_2">#REF!</definedName>
    <definedName name="Payment_Schedule_3" localSheetId="2">[1]Assumptions!#REF!</definedName>
    <definedName name="Payment_Schedule_3">#REF!</definedName>
    <definedName name="Payment_Schedule_4" localSheetId="2">[1]Assumptions!#REF!</definedName>
    <definedName name="Payment_Schedule_4">#REF!</definedName>
    <definedName name="Project_IRR">#REF!</definedName>
    <definedName name="Sales_Commence" localSheetId="2">[1]Assumptions!#REF!</definedName>
    <definedName name="Sales_Commence">#REF!</definedName>
    <definedName name="Sales_Commence_1" localSheetId="2">[1]Assumptions!#REF!</definedName>
    <definedName name="Sales_Commence_1">#REF!</definedName>
    <definedName name="Sales_Commence_2" localSheetId="2">[1]Assumptions!#REF!</definedName>
    <definedName name="Sales_Commence_2">#REF!</definedName>
    <definedName name="Sales_Commence_3" localSheetId="2">[1]Assumptions!#REF!</definedName>
    <definedName name="Sales_Commence_3">#REF!</definedName>
    <definedName name="Sales_Commence_4" localSheetId="2">[1]Assumptions!#REF!</definedName>
    <definedName name="Sales_Commence_4">#REF!</definedName>
    <definedName name="Sales_Completion" localSheetId="2">[1]Assumptions!#REF!</definedName>
    <definedName name="Sales_Completion">#REF!</definedName>
    <definedName name="Sales_Completion_1" localSheetId="2">[1]Assumptions!#REF!</definedName>
    <definedName name="Sales_Completion_1">#REF!</definedName>
    <definedName name="Sales_Completion_2" localSheetId="2">[1]Assumptions!#REF!</definedName>
    <definedName name="Sales_Completion_2">#REF!</definedName>
    <definedName name="Sales_Completion_3" localSheetId="2">[1]Assumptions!#REF!</definedName>
    <definedName name="Sales_Completion_3">#REF!</definedName>
    <definedName name="Sales_Completion_4" localSheetId="2">[1]Assumptions!#REF!</definedName>
    <definedName name="Sales_Completion_4">#REF!</definedName>
    <definedName name="Sales_Settlement">#REF!</definedName>
    <definedName name="Sales_Settlement_1">#REF!</definedName>
    <definedName name="Sales_Settlement_2">#REF!</definedName>
    <definedName name="Sales_Settlement_3">#REF!</definedName>
    <definedName name="Sales_Settlement_4">#REF!</definedName>
    <definedName name="Total_Cost_1" localSheetId="2">[1]Assumptions!#REF!</definedName>
    <definedName name="Total_Cost_1">#REF!</definedName>
    <definedName name="Total_Cost_2" localSheetId="2">[1]Assumptions!#REF!</definedName>
    <definedName name="Total_Cost_2">#REF!</definedName>
    <definedName name="Total_Dev_Cost" localSheetId="2">[1]Assumptions!#REF!</definedName>
    <definedName name="Total_Dev_Cost">#REF!</definedName>
    <definedName name="VAT_Rate" localSheetId="2">[1]Assumptions!#REF!</definedName>
    <definedName name="VAT_Rate">#REF!</definedName>
  </definedName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62" i="24" l="1"/>
  <c r="D16" i="20"/>
  <c r="C16" i="20" l="1"/>
  <c r="E48" i="24"/>
  <c r="F48" i="24"/>
  <c r="G48" i="24"/>
  <c r="H48" i="24"/>
  <c r="I48" i="24"/>
  <c r="J48" i="24"/>
  <c r="K48" i="24"/>
  <c r="L48" i="24"/>
  <c r="M48" i="24"/>
  <c r="N48" i="24"/>
  <c r="O48" i="24"/>
  <c r="P48" i="24"/>
  <c r="Q48" i="24"/>
  <c r="R48" i="24"/>
  <c r="S48" i="24"/>
  <c r="T48" i="24"/>
  <c r="U48" i="24"/>
  <c r="V48" i="24"/>
  <c r="W48" i="24"/>
  <c r="X48" i="24"/>
  <c r="Y48" i="24"/>
  <c r="Z48" i="24"/>
  <c r="AA48" i="24"/>
  <c r="AB48" i="24"/>
  <c r="AC48" i="24"/>
  <c r="AD48" i="24"/>
  <c r="AE48" i="24"/>
  <c r="AF48" i="24"/>
  <c r="AG48" i="24"/>
  <c r="AH48" i="24"/>
  <c r="AI48" i="24"/>
  <c r="AJ48" i="24"/>
  <c r="AK48" i="24"/>
  <c r="AL48" i="24"/>
  <c r="AM48" i="24"/>
  <c r="AN48" i="24"/>
  <c r="AO48" i="24"/>
  <c r="AP48" i="24"/>
  <c r="AQ48" i="24"/>
  <c r="AR48" i="24"/>
  <c r="AS48" i="24"/>
  <c r="AT48" i="24"/>
  <c r="AU48" i="24"/>
  <c r="AV48" i="24"/>
  <c r="AW48" i="24"/>
  <c r="AX48" i="24"/>
  <c r="AY48" i="24"/>
  <c r="AZ48" i="24"/>
  <c r="BA48" i="24"/>
  <c r="BB48" i="24"/>
  <c r="BC48" i="24"/>
  <c r="BD48" i="24"/>
  <c r="BE48" i="24"/>
  <c r="BF48" i="24"/>
  <c r="BG48" i="24"/>
  <c r="BH48" i="24"/>
  <c r="BI48" i="24"/>
  <c r="BJ48" i="24"/>
  <c r="BK48" i="24"/>
  <c r="BL48" i="24"/>
  <c r="BM48" i="24"/>
  <c r="BN48" i="24"/>
  <c r="BO48" i="24"/>
  <c r="BP48" i="24"/>
  <c r="BQ48" i="24"/>
  <c r="BR48" i="24"/>
  <c r="BS48" i="24"/>
  <c r="BT48" i="24"/>
  <c r="D48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V47" i="24"/>
  <c r="W47" i="24"/>
  <c r="X47" i="24"/>
  <c r="Y47" i="24"/>
  <c r="Z47" i="24"/>
  <c r="AA47" i="24"/>
  <c r="AB47" i="24"/>
  <c r="AC47" i="24"/>
  <c r="AD47" i="24"/>
  <c r="AE47" i="24"/>
  <c r="AF47" i="24"/>
  <c r="AG47" i="24"/>
  <c r="AH47" i="24"/>
  <c r="AI47" i="24"/>
  <c r="AJ47" i="24"/>
  <c r="AK47" i="24"/>
  <c r="AL47" i="24"/>
  <c r="AM47" i="24"/>
  <c r="AN47" i="24"/>
  <c r="AO47" i="24"/>
  <c r="AP47" i="24"/>
  <c r="AQ47" i="24"/>
  <c r="AR47" i="24"/>
  <c r="AS47" i="24"/>
  <c r="AT47" i="24"/>
  <c r="AU47" i="24"/>
  <c r="AV47" i="24"/>
  <c r="AW47" i="24"/>
  <c r="AX47" i="24"/>
  <c r="AY47" i="24"/>
  <c r="AZ47" i="24"/>
  <c r="BA47" i="24"/>
  <c r="BB47" i="24"/>
  <c r="BC47" i="24"/>
  <c r="BD47" i="24"/>
  <c r="BE47" i="24"/>
  <c r="BF47" i="24"/>
  <c r="BG47" i="24"/>
  <c r="BH47" i="24"/>
  <c r="BI47" i="24"/>
  <c r="BJ47" i="24"/>
  <c r="BK47" i="24"/>
  <c r="BL47" i="24"/>
  <c r="BM47" i="24"/>
  <c r="BN47" i="24"/>
  <c r="BO47" i="24"/>
  <c r="BP47" i="24"/>
  <c r="BQ47" i="24"/>
  <c r="BR47" i="24"/>
  <c r="BS47" i="24"/>
  <c r="BT47" i="24"/>
  <c r="D47" i="24"/>
  <c r="E37" i="24"/>
  <c r="F37" i="24"/>
  <c r="G37" i="24"/>
  <c r="H37" i="24"/>
  <c r="I37" i="24"/>
  <c r="J37" i="24"/>
  <c r="K37" i="24"/>
  <c r="L37" i="24"/>
  <c r="M37" i="24"/>
  <c r="N37" i="24"/>
  <c r="O37" i="24"/>
  <c r="P37" i="24"/>
  <c r="Q37" i="24"/>
  <c r="R37" i="24"/>
  <c r="S37" i="24"/>
  <c r="T37" i="24"/>
  <c r="U37" i="24"/>
  <c r="V37" i="24"/>
  <c r="W37" i="24"/>
  <c r="X37" i="24"/>
  <c r="Y37" i="24"/>
  <c r="Z37" i="24"/>
  <c r="AA37" i="24"/>
  <c r="AB37" i="24"/>
  <c r="AC37" i="24"/>
  <c r="AD37" i="24"/>
  <c r="AE37" i="24"/>
  <c r="AF37" i="24"/>
  <c r="AG37" i="24"/>
  <c r="AH37" i="24"/>
  <c r="AI37" i="24"/>
  <c r="AJ37" i="24"/>
  <c r="AK37" i="24"/>
  <c r="AL37" i="24"/>
  <c r="AM37" i="24"/>
  <c r="AN37" i="24"/>
  <c r="AO37" i="24"/>
  <c r="AP37" i="24"/>
  <c r="AQ37" i="24"/>
  <c r="AR37" i="24"/>
  <c r="AS37" i="24"/>
  <c r="AT37" i="24"/>
  <c r="AU37" i="24"/>
  <c r="AV37" i="24"/>
  <c r="AW37" i="24"/>
  <c r="AX37" i="24"/>
  <c r="AY37" i="24"/>
  <c r="AZ37" i="24"/>
  <c r="BA37" i="24"/>
  <c r="BB37" i="24"/>
  <c r="BC37" i="24"/>
  <c r="BD37" i="24"/>
  <c r="BE37" i="24"/>
  <c r="BF37" i="24"/>
  <c r="D37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AD36" i="24"/>
  <c r="AE36" i="24"/>
  <c r="AF36" i="24"/>
  <c r="AG36" i="24"/>
  <c r="AH36" i="24"/>
  <c r="AI36" i="24"/>
  <c r="AJ36" i="24"/>
  <c r="AK36" i="24"/>
  <c r="AL36" i="24"/>
  <c r="AM36" i="24"/>
  <c r="AN36" i="24"/>
  <c r="AO36" i="24"/>
  <c r="AP36" i="24"/>
  <c r="AQ36" i="24"/>
  <c r="AR36" i="24"/>
  <c r="AS36" i="24"/>
  <c r="AT36" i="24"/>
  <c r="AU36" i="24"/>
  <c r="AV36" i="24"/>
  <c r="AW36" i="24"/>
  <c r="AX36" i="24"/>
  <c r="AY36" i="24"/>
  <c r="AZ36" i="24"/>
  <c r="BA36" i="24"/>
  <c r="BB36" i="24"/>
  <c r="BC36" i="24"/>
  <c r="BD36" i="24"/>
  <c r="BE36" i="24"/>
  <c r="BF36" i="24"/>
  <c r="D36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AC35" i="24"/>
  <c r="AD35" i="24"/>
  <c r="AE35" i="24"/>
  <c r="AF35" i="24"/>
  <c r="AG35" i="24"/>
  <c r="AH35" i="24"/>
  <c r="AI35" i="24"/>
  <c r="AJ35" i="24"/>
  <c r="AK35" i="24"/>
  <c r="AL35" i="24"/>
  <c r="AM35" i="24"/>
  <c r="AN35" i="24"/>
  <c r="AO35" i="24"/>
  <c r="AP35" i="24"/>
  <c r="AQ35" i="24"/>
  <c r="AR35" i="24"/>
  <c r="AS35" i="24"/>
  <c r="AT35" i="24"/>
  <c r="AU35" i="24"/>
  <c r="AV35" i="24"/>
  <c r="AW35" i="24"/>
  <c r="AX35" i="24"/>
  <c r="AY35" i="24"/>
  <c r="AZ35" i="24"/>
  <c r="BA35" i="24"/>
  <c r="BB35" i="24"/>
  <c r="BC35" i="24"/>
  <c r="BD35" i="24"/>
  <c r="BE35" i="24"/>
  <c r="BF35" i="24"/>
  <c r="D35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AD34" i="24"/>
  <c r="AE34" i="24"/>
  <c r="AF34" i="24"/>
  <c r="AG34" i="24"/>
  <c r="AH34" i="24"/>
  <c r="AI34" i="24"/>
  <c r="AJ34" i="24"/>
  <c r="AK34" i="24"/>
  <c r="AL34" i="24"/>
  <c r="AM34" i="24"/>
  <c r="AN34" i="24"/>
  <c r="AO34" i="24"/>
  <c r="AP34" i="24"/>
  <c r="AQ34" i="24"/>
  <c r="AR34" i="24"/>
  <c r="AS34" i="24"/>
  <c r="AT34" i="24"/>
  <c r="AU34" i="24"/>
  <c r="AV34" i="24"/>
  <c r="AW34" i="24"/>
  <c r="AX34" i="24"/>
  <c r="AY34" i="24"/>
  <c r="AZ34" i="24"/>
  <c r="BA34" i="24"/>
  <c r="BB34" i="24"/>
  <c r="BC34" i="24"/>
  <c r="BD34" i="24"/>
  <c r="BE34" i="24"/>
  <c r="BF34" i="24"/>
  <c r="D34" i="24"/>
  <c r="BC33" i="24"/>
  <c r="BD33" i="24"/>
  <c r="BE33" i="24"/>
  <c r="BF33" i="24"/>
  <c r="E33" i="24"/>
  <c r="F33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F33" i="24"/>
  <c r="AG33" i="24"/>
  <c r="AH33" i="24"/>
  <c r="AI33" i="24"/>
  <c r="AJ33" i="24"/>
  <c r="AK33" i="24"/>
  <c r="AL33" i="24"/>
  <c r="AM33" i="24"/>
  <c r="AN33" i="24"/>
  <c r="AO33" i="24"/>
  <c r="AP33" i="24"/>
  <c r="AQ33" i="24"/>
  <c r="AR33" i="24"/>
  <c r="AS33" i="24"/>
  <c r="AT33" i="24"/>
  <c r="AU33" i="24"/>
  <c r="AV33" i="24"/>
  <c r="AW33" i="24"/>
  <c r="AX33" i="24"/>
  <c r="AY33" i="24"/>
  <c r="AZ33" i="24"/>
  <c r="BA33" i="24"/>
  <c r="BB33" i="24"/>
  <c r="D33" i="24"/>
  <c r="E32" i="24"/>
  <c r="F32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AD32" i="24"/>
  <c r="AE32" i="24"/>
  <c r="AF32" i="24"/>
  <c r="AG32" i="24"/>
  <c r="AH32" i="24"/>
  <c r="AI32" i="24"/>
  <c r="AJ32" i="24"/>
  <c r="AK32" i="24"/>
  <c r="AL32" i="24"/>
  <c r="AM32" i="24"/>
  <c r="AN32" i="24"/>
  <c r="AO32" i="24"/>
  <c r="AP32" i="24"/>
  <c r="AQ32" i="24"/>
  <c r="AR32" i="24"/>
  <c r="AS32" i="24"/>
  <c r="AT32" i="24"/>
  <c r="AU32" i="24"/>
  <c r="AV32" i="24"/>
  <c r="AW32" i="24"/>
  <c r="AX32" i="24"/>
  <c r="AY32" i="24"/>
  <c r="AZ32" i="24"/>
  <c r="BA32" i="24"/>
  <c r="BB32" i="24"/>
  <c r="BC32" i="24"/>
  <c r="BD32" i="24"/>
  <c r="BE32" i="24"/>
  <c r="BF32" i="24"/>
  <c r="D32" i="24"/>
  <c r="E31" i="24"/>
  <c r="F31" i="24"/>
  <c r="G31" i="24"/>
  <c r="H31" i="24"/>
  <c r="I31" i="24"/>
  <c r="J31" i="24"/>
  <c r="K31" i="24"/>
  <c r="L31" i="24"/>
  <c r="M31" i="24"/>
  <c r="N31" i="24"/>
  <c r="O31" i="24"/>
  <c r="P31" i="24"/>
  <c r="Q31" i="24"/>
  <c r="R31" i="24"/>
  <c r="S31" i="24"/>
  <c r="T31" i="24"/>
  <c r="U31" i="24"/>
  <c r="V31" i="24"/>
  <c r="W31" i="24"/>
  <c r="X31" i="24"/>
  <c r="Y31" i="24"/>
  <c r="Z31" i="24"/>
  <c r="AA31" i="24"/>
  <c r="AB31" i="24"/>
  <c r="AC31" i="24"/>
  <c r="AD31" i="24"/>
  <c r="AE31" i="24"/>
  <c r="AF31" i="24"/>
  <c r="AG31" i="24"/>
  <c r="AH31" i="24"/>
  <c r="AI31" i="24"/>
  <c r="AJ31" i="24"/>
  <c r="AK31" i="24"/>
  <c r="AL31" i="24"/>
  <c r="AM31" i="24"/>
  <c r="AN31" i="24"/>
  <c r="AO31" i="24"/>
  <c r="AP31" i="24"/>
  <c r="AQ31" i="24"/>
  <c r="AR31" i="24"/>
  <c r="AS31" i="24"/>
  <c r="AT31" i="24"/>
  <c r="AU31" i="24"/>
  <c r="AV31" i="24"/>
  <c r="AW31" i="24"/>
  <c r="AX31" i="24"/>
  <c r="AY31" i="24"/>
  <c r="AZ31" i="24"/>
  <c r="BA31" i="24"/>
  <c r="BB31" i="24"/>
  <c r="BC31" i="24"/>
  <c r="BD31" i="24"/>
  <c r="BE31" i="24"/>
  <c r="BF31" i="24"/>
  <c r="D31" i="24"/>
  <c r="E30" i="24"/>
  <c r="F30" i="24"/>
  <c r="G30" i="24"/>
  <c r="H30" i="24"/>
  <c r="I30" i="24"/>
  <c r="J30" i="24"/>
  <c r="K30" i="24"/>
  <c r="L30" i="24"/>
  <c r="M30" i="24"/>
  <c r="N30" i="24"/>
  <c r="O30" i="24"/>
  <c r="P30" i="24"/>
  <c r="Q30" i="24"/>
  <c r="R30" i="24"/>
  <c r="S30" i="24"/>
  <c r="T30" i="24"/>
  <c r="U30" i="24"/>
  <c r="V30" i="24"/>
  <c r="W30" i="24"/>
  <c r="X30" i="24"/>
  <c r="Y30" i="24"/>
  <c r="Z30" i="24"/>
  <c r="AA30" i="24"/>
  <c r="AB30" i="24"/>
  <c r="AC30" i="24"/>
  <c r="AD30" i="24"/>
  <c r="AE30" i="24"/>
  <c r="AF30" i="24"/>
  <c r="AG30" i="24"/>
  <c r="AH30" i="24"/>
  <c r="AI30" i="24"/>
  <c r="AJ30" i="24"/>
  <c r="AK30" i="24"/>
  <c r="AL30" i="24"/>
  <c r="AM30" i="24"/>
  <c r="AN30" i="24"/>
  <c r="AO30" i="24"/>
  <c r="AP30" i="24"/>
  <c r="AQ30" i="24"/>
  <c r="AR30" i="24"/>
  <c r="AS30" i="24"/>
  <c r="AT30" i="24"/>
  <c r="AU30" i="24"/>
  <c r="AV30" i="24"/>
  <c r="AW30" i="24"/>
  <c r="AX30" i="24"/>
  <c r="AY30" i="24"/>
  <c r="AZ30" i="24"/>
  <c r="BA30" i="24"/>
  <c r="BB30" i="24"/>
  <c r="BC30" i="24"/>
  <c r="BD30" i="24"/>
  <c r="BE30" i="24"/>
  <c r="BF30" i="24"/>
  <c r="D30" i="24"/>
  <c r="E29" i="24"/>
  <c r="F29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AD29" i="24"/>
  <c r="AE29" i="24"/>
  <c r="AF29" i="24"/>
  <c r="AG29" i="24"/>
  <c r="AH29" i="24"/>
  <c r="AI29" i="24"/>
  <c r="AJ29" i="24"/>
  <c r="AK29" i="24"/>
  <c r="AL29" i="24"/>
  <c r="AM29" i="24"/>
  <c r="AN29" i="24"/>
  <c r="AO29" i="24"/>
  <c r="AP29" i="24"/>
  <c r="AQ29" i="24"/>
  <c r="AR29" i="24"/>
  <c r="AS29" i="24"/>
  <c r="AT29" i="24"/>
  <c r="AU29" i="24"/>
  <c r="AV29" i="24"/>
  <c r="AW29" i="24"/>
  <c r="AX29" i="24"/>
  <c r="AY29" i="24"/>
  <c r="AZ29" i="24"/>
  <c r="BA29" i="24"/>
  <c r="BB29" i="24"/>
  <c r="D29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AC28" i="24"/>
  <c r="AD28" i="24"/>
  <c r="AE28" i="24"/>
  <c r="AF28" i="24"/>
  <c r="AG28" i="24"/>
  <c r="AH28" i="24"/>
  <c r="AI28" i="24"/>
  <c r="AJ28" i="24"/>
  <c r="AK28" i="24"/>
  <c r="AL28" i="24"/>
  <c r="AM28" i="24"/>
  <c r="AN28" i="24"/>
  <c r="AO28" i="24"/>
  <c r="AP28" i="24"/>
  <c r="AQ28" i="24"/>
  <c r="AR28" i="24"/>
  <c r="AS28" i="24"/>
  <c r="AT28" i="24"/>
  <c r="AU28" i="24"/>
  <c r="AV28" i="24"/>
  <c r="AW28" i="24"/>
  <c r="AX28" i="24"/>
  <c r="AY28" i="24"/>
  <c r="AZ28" i="24"/>
  <c r="BA28" i="24"/>
  <c r="BB28" i="24"/>
  <c r="BC28" i="24"/>
  <c r="BD28" i="24"/>
  <c r="BE28" i="24"/>
  <c r="BF28" i="24"/>
  <c r="D28" i="24"/>
  <c r="E26" i="24"/>
  <c r="F26" i="24"/>
  <c r="G26" i="24"/>
  <c r="H26" i="24"/>
  <c r="I26" i="24"/>
  <c r="J26" i="24"/>
  <c r="K26" i="24"/>
  <c r="L26" i="24"/>
  <c r="M26" i="24"/>
  <c r="N26" i="24"/>
  <c r="O26" i="24"/>
  <c r="P26" i="24"/>
  <c r="Q26" i="24"/>
  <c r="R26" i="24"/>
  <c r="S26" i="24"/>
  <c r="T26" i="24"/>
  <c r="U26" i="24"/>
  <c r="V26" i="24"/>
  <c r="W26" i="24"/>
  <c r="X26" i="24"/>
  <c r="Y26" i="24"/>
  <c r="Z26" i="24"/>
  <c r="AA26" i="24"/>
  <c r="AB26" i="24"/>
  <c r="AC26" i="24"/>
  <c r="AD26" i="24"/>
  <c r="AE26" i="24"/>
  <c r="AF26" i="24"/>
  <c r="AG26" i="24"/>
  <c r="AH26" i="24"/>
  <c r="AI26" i="24"/>
  <c r="AJ26" i="24"/>
  <c r="AK26" i="24"/>
  <c r="AL26" i="24"/>
  <c r="AM26" i="24"/>
  <c r="AN26" i="24"/>
  <c r="AO26" i="24"/>
  <c r="AP26" i="24"/>
  <c r="AQ26" i="24"/>
  <c r="AR26" i="24"/>
  <c r="AS26" i="24"/>
  <c r="AT26" i="24"/>
  <c r="AU26" i="24"/>
  <c r="AV26" i="24"/>
  <c r="AW26" i="24"/>
  <c r="AX26" i="24"/>
  <c r="AY26" i="24"/>
  <c r="AZ26" i="24"/>
  <c r="BA26" i="24"/>
  <c r="BB26" i="24"/>
  <c r="BC26" i="24"/>
  <c r="BD26" i="24"/>
  <c r="BE26" i="24"/>
  <c r="BF26" i="24"/>
  <c r="D26" i="24"/>
  <c r="E25" i="24"/>
  <c r="F25" i="24"/>
  <c r="G25" i="24"/>
  <c r="H25" i="24"/>
  <c r="I25" i="24"/>
  <c r="J25" i="24"/>
  <c r="K25" i="24"/>
  <c r="L25" i="24"/>
  <c r="M25" i="24"/>
  <c r="N25" i="24"/>
  <c r="O25" i="24"/>
  <c r="P25" i="24"/>
  <c r="Q25" i="24"/>
  <c r="R25" i="24"/>
  <c r="S25" i="24"/>
  <c r="T25" i="24"/>
  <c r="U25" i="24"/>
  <c r="V25" i="24"/>
  <c r="W25" i="24"/>
  <c r="X25" i="24"/>
  <c r="Y25" i="24"/>
  <c r="Z25" i="24"/>
  <c r="AA25" i="24"/>
  <c r="AB25" i="24"/>
  <c r="AC25" i="24"/>
  <c r="AD25" i="24"/>
  <c r="AE25" i="24"/>
  <c r="AF25" i="24"/>
  <c r="AG25" i="24"/>
  <c r="AH25" i="24"/>
  <c r="AI25" i="24"/>
  <c r="AJ25" i="24"/>
  <c r="AK25" i="24"/>
  <c r="AL25" i="24"/>
  <c r="AM25" i="24"/>
  <c r="AN25" i="24"/>
  <c r="AO25" i="24"/>
  <c r="AP25" i="24"/>
  <c r="AQ25" i="24"/>
  <c r="AR25" i="24"/>
  <c r="AS25" i="24"/>
  <c r="AT25" i="24"/>
  <c r="AU25" i="24"/>
  <c r="AV25" i="24"/>
  <c r="AW25" i="24"/>
  <c r="AX25" i="24"/>
  <c r="AY25" i="24"/>
  <c r="AZ25" i="24"/>
  <c r="BA25" i="24"/>
  <c r="BB25" i="24"/>
  <c r="BC25" i="24"/>
  <c r="BD25" i="24"/>
  <c r="BE25" i="24"/>
  <c r="BF25" i="24"/>
  <c r="D25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AC24" i="24"/>
  <c r="AD24" i="24"/>
  <c r="AE24" i="24"/>
  <c r="AF24" i="24"/>
  <c r="AG24" i="24"/>
  <c r="AH24" i="24"/>
  <c r="AI24" i="24"/>
  <c r="AJ24" i="24"/>
  <c r="AK24" i="24"/>
  <c r="AL24" i="24"/>
  <c r="AM24" i="24"/>
  <c r="AN24" i="24"/>
  <c r="AO24" i="24"/>
  <c r="AP24" i="24"/>
  <c r="AQ24" i="24"/>
  <c r="AR24" i="24"/>
  <c r="AS24" i="24"/>
  <c r="AT24" i="24"/>
  <c r="AU24" i="24"/>
  <c r="AV24" i="24"/>
  <c r="AW24" i="24"/>
  <c r="AX24" i="24"/>
  <c r="AY24" i="24"/>
  <c r="AZ24" i="24"/>
  <c r="BA24" i="24"/>
  <c r="BB24" i="24"/>
  <c r="BC24" i="24"/>
  <c r="BD24" i="24"/>
  <c r="BE24" i="24"/>
  <c r="BF24" i="24"/>
  <c r="D24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D13" i="24"/>
  <c r="AU10" i="24"/>
  <c r="AV10" i="24"/>
  <c r="AW10" i="24"/>
  <c r="AX10" i="24"/>
  <c r="AY10" i="24"/>
  <c r="AZ10" i="24"/>
  <c r="BA10" i="24"/>
  <c r="BB10" i="24"/>
  <c r="E7" i="24"/>
  <c r="F7" i="24"/>
  <c r="G7" i="24"/>
  <c r="H7" i="24"/>
  <c r="I7" i="24"/>
  <c r="J7" i="24"/>
  <c r="K7" i="24"/>
  <c r="L7" i="24"/>
  <c r="M7" i="24"/>
  <c r="N7" i="24"/>
  <c r="O7" i="24"/>
  <c r="P7" i="24"/>
  <c r="Q7" i="24"/>
  <c r="R7" i="24"/>
  <c r="S7" i="24"/>
  <c r="T7" i="24"/>
  <c r="U7" i="24"/>
  <c r="V7" i="24"/>
  <c r="W7" i="24"/>
  <c r="X7" i="24"/>
  <c r="Y7" i="24"/>
  <c r="Z7" i="24"/>
  <c r="AA7" i="24"/>
  <c r="AB7" i="24"/>
  <c r="AC7" i="24"/>
  <c r="AD7" i="24"/>
  <c r="AE7" i="24"/>
  <c r="AF7" i="24"/>
  <c r="AG7" i="24"/>
  <c r="AH7" i="24"/>
  <c r="AI7" i="24"/>
  <c r="AJ7" i="24"/>
  <c r="AK7" i="24"/>
  <c r="AL7" i="24"/>
  <c r="AM7" i="24"/>
  <c r="AN7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D7" i="24"/>
  <c r="CH5" i="25" l="1"/>
  <c r="CI5" i="25"/>
  <c r="CJ5" i="25"/>
  <c r="CK5" i="25"/>
  <c r="CL5" i="25"/>
  <c r="CM5" i="25"/>
  <c r="CN5" i="25"/>
  <c r="CO5" i="25"/>
  <c r="CP5" i="25"/>
  <c r="BH7" i="25"/>
  <c r="BI7" i="25"/>
  <c r="BJ7" i="25"/>
  <c r="BK7" i="25"/>
  <c r="BL7" i="25"/>
  <c r="BM7" i="25"/>
  <c r="BN7" i="25"/>
  <c r="BO7" i="25"/>
  <c r="BP7" i="25"/>
  <c r="BQ7" i="25"/>
  <c r="BR7" i="25"/>
  <c r="BS7" i="25"/>
  <c r="BT7" i="25"/>
  <c r="BU7" i="25"/>
  <c r="BV7" i="25"/>
  <c r="BW7" i="25"/>
  <c r="BX7" i="25"/>
  <c r="BY7" i="25"/>
  <c r="BZ7" i="25"/>
  <c r="CA7" i="25"/>
  <c r="CB7" i="25"/>
  <c r="CC7" i="25"/>
  <c r="CD7" i="25"/>
  <c r="CE7" i="25"/>
  <c r="CF7" i="25"/>
  <c r="CG7" i="25"/>
  <c r="CH7" i="25"/>
  <c r="CI7" i="25"/>
  <c r="CJ7" i="25"/>
  <c r="CK7" i="25"/>
  <c r="CL7" i="25"/>
  <c r="CM7" i="25"/>
  <c r="CN7" i="25"/>
  <c r="CO7" i="25"/>
  <c r="CP7" i="25"/>
  <c r="AS10" i="25"/>
  <c r="AT10" i="25"/>
  <c r="AU10" i="25"/>
  <c r="AV10" i="25"/>
  <c r="AW10" i="25"/>
  <c r="AX10" i="25"/>
  <c r="AY10" i="25"/>
  <c r="AZ10" i="25"/>
  <c r="BA10" i="25"/>
  <c r="BB10" i="25"/>
  <c r="BC10" i="25"/>
  <c r="BD10" i="25"/>
  <c r="BE10" i="25"/>
  <c r="BF10" i="25"/>
  <c r="BG10" i="25"/>
  <c r="BH10" i="25"/>
  <c r="BI10" i="25"/>
  <c r="BJ10" i="25"/>
  <c r="BK10" i="25"/>
  <c r="BL10" i="25"/>
  <c r="BM10" i="25"/>
  <c r="BN10" i="25"/>
  <c r="BO10" i="25"/>
  <c r="BP10" i="25"/>
  <c r="BQ10" i="25"/>
  <c r="BR10" i="25"/>
  <c r="BS10" i="25"/>
  <c r="BT10" i="25"/>
  <c r="BU10" i="25"/>
  <c r="BV10" i="25"/>
  <c r="BW10" i="25"/>
  <c r="BX10" i="25"/>
  <c r="BY10" i="25"/>
  <c r="BZ10" i="25"/>
  <c r="CA10" i="25"/>
  <c r="CB10" i="25"/>
  <c r="CC10" i="25"/>
  <c r="CD10" i="25"/>
  <c r="CE10" i="25"/>
  <c r="CF10" i="25"/>
  <c r="CG10" i="25"/>
  <c r="CH10" i="25"/>
  <c r="CI10" i="25"/>
  <c r="CJ10" i="25"/>
  <c r="CK10" i="25"/>
  <c r="CL10" i="25"/>
  <c r="CM10" i="25"/>
  <c r="CN10" i="25"/>
  <c r="CO10" i="25"/>
  <c r="CP10" i="25"/>
  <c r="AS11" i="25"/>
  <c r="AT11" i="25"/>
  <c r="AU11" i="25"/>
  <c r="AV11" i="25"/>
  <c r="AW11" i="25"/>
  <c r="AX11" i="25"/>
  <c r="AY11" i="25"/>
  <c r="AZ11" i="25"/>
  <c r="BA11" i="25"/>
  <c r="BB11" i="25"/>
  <c r="BC11" i="25"/>
  <c r="BD11" i="25"/>
  <c r="BE11" i="25"/>
  <c r="BF11" i="25"/>
  <c r="BG11" i="25"/>
  <c r="BH11" i="25"/>
  <c r="BI11" i="25"/>
  <c r="BJ11" i="25"/>
  <c r="BK11" i="25"/>
  <c r="BL11" i="25"/>
  <c r="BM11" i="25"/>
  <c r="BN11" i="25"/>
  <c r="BO11" i="25"/>
  <c r="BP11" i="25"/>
  <c r="BQ11" i="25"/>
  <c r="BR11" i="25"/>
  <c r="BS11" i="25"/>
  <c r="BT11" i="25"/>
  <c r="BU11" i="25"/>
  <c r="BV11" i="25"/>
  <c r="BW11" i="25"/>
  <c r="BX11" i="25"/>
  <c r="BY11" i="25"/>
  <c r="BZ11" i="25"/>
  <c r="CA11" i="25"/>
  <c r="CB11" i="25"/>
  <c r="CC11" i="25"/>
  <c r="CD11" i="25"/>
  <c r="CE11" i="25"/>
  <c r="CF11" i="25"/>
  <c r="CG11" i="25"/>
  <c r="CH11" i="25"/>
  <c r="CI11" i="25"/>
  <c r="CJ11" i="25"/>
  <c r="CK11" i="25"/>
  <c r="CL11" i="25"/>
  <c r="CM11" i="25"/>
  <c r="CN11" i="25"/>
  <c r="CO11" i="25"/>
  <c r="CP11" i="25"/>
  <c r="AS12" i="25"/>
  <c r="AT12" i="25"/>
  <c r="AU12" i="25"/>
  <c r="AV12" i="25"/>
  <c r="AW12" i="25"/>
  <c r="AX12" i="25"/>
  <c r="AY12" i="25"/>
  <c r="AZ12" i="25"/>
  <c r="BA12" i="25"/>
  <c r="BB12" i="25"/>
  <c r="BC12" i="25"/>
  <c r="BD12" i="25"/>
  <c r="BE12" i="25"/>
  <c r="BF12" i="25"/>
  <c r="BG12" i="25"/>
  <c r="BH12" i="25"/>
  <c r="BI12" i="25"/>
  <c r="BJ12" i="25"/>
  <c r="BK12" i="25"/>
  <c r="BL12" i="25"/>
  <c r="BM12" i="25"/>
  <c r="BN12" i="25"/>
  <c r="BO12" i="25"/>
  <c r="BP12" i="25"/>
  <c r="BQ12" i="25"/>
  <c r="BR12" i="25"/>
  <c r="BS12" i="25"/>
  <c r="BT12" i="25"/>
  <c r="BU12" i="25"/>
  <c r="BV12" i="25"/>
  <c r="BW12" i="25"/>
  <c r="BX12" i="25"/>
  <c r="BY12" i="25"/>
  <c r="BZ12" i="25"/>
  <c r="CA12" i="25"/>
  <c r="CB12" i="25"/>
  <c r="CC12" i="25"/>
  <c r="CD12" i="25"/>
  <c r="CE12" i="25"/>
  <c r="CF12" i="25"/>
  <c r="CG12" i="25"/>
  <c r="CH12" i="25"/>
  <c r="CI12" i="25"/>
  <c r="CJ12" i="25"/>
  <c r="CK12" i="25"/>
  <c r="CL12" i="25"/>
  <c r="CM12" i="25"/>
  <c r="CN12" i="25"/>
  <c r="CO12" i="25"/>
  <c r="CP12" i="25"/>
  <c r="AS13" i="25"/>
  <c r="AT13" i="25"/>
  <c r="AU13" i="25"/>
  <c r="AV13" i="25"/>
  <c r="AW13" i="25"/>
  <c r="AX13" i="25"/>
  <c r="AY13" i="25"/>
  <c r="AZ13" i="25"/>
  <c r="BA13" i="25"/>
  <c r="BB13" i="25"/>
  <c r="BC13" i="25"/>
  <c r="BD13" i="25"/>
  <c r="BE13" i="25"/>
  <c r="BF13" i="25"/>
  <c r="BG13" i="25"/>
  <c r="BH13" i="25"/>
  <c r="BI13" i="25"/>
  <c r="BJ13" i="25"/>
  <c r="BK13" i="25"/>
  <c r="BL13" i="25"/>
  <c r="BM13" i="25"/>
  <c r="BN13" i="25"/>
  <c r="BO13" i="25"/>
  <c r="BP13" i="25"/>
  <c r="BQ13" i="25"/>
  <c r="BR13" i="25"/>
  <c r="BS13" i="25"/>
  <c r="BT13" i="25"/>
  <c r="BU13" i="25"/>
  <c r="BV13" i="25"/>
  <c r="BW13" i="25"/>
  <c r="BX13" i="25"/>
  <c r="BY13" i="25"/>
  <c r="BZ13" i="25"/>
  <c r="CA13" i="25"/>
  <c r="CB13" i="25"/>
  <c r="CC13" i="25"/>
  <c r="CD13" i="25"/>
  <c r="CE13" i="25"/>
  <c r="CF13" i="25"/>
  <c r="CG13" i="25"/>
  <c r="CH13" i="25"/>
  <c r="CI13" i="25"/>
  <c r="CJ13" i="25"/>
  <c r="CK13" i="25"/>
  <c r="CL13" i="25"/>
  <c r="CM13" i="25"/>
  <c r="CN13" i="25"/>
  <c r="CO13" i="25"/>
  <c r="CP13" i="25"/>
  <c r="AS14" i="25"/>
  <c r="AT14" i="25"/>
  <c r="AU14" i="25"/>
  <c r="AV14" i="25"/>
  <c r="AW14" i="25"/>
  <c r="AX14" i="25"/>
  <c r="AY14" i="25"/>
  <c r="AZ14" i="25"/>
  <c r="BA14" i="25"/>
  <c r="BB14" i="25"/>
  <c r="BC14" i="25"/>
  <c r="BD14" i="25"/>
  <c r="BE14" i="25"/>
  <c r="BF14" i="25"/>
  <c r="BG14" i="25"/>
  <c r="BH14" i="25"/>
  <c r="BI14" i="25"/>
  <c r="BJ14" i="25"/>
  <c r="BK14" i="25"/>
  <c r="BL14" i="25"/>
  <c r="BM14" i="25"/>
  <c r="BN14" i="25"/>
  <c r="BO14" i="25"/>
  <c r="BP14" i="25"/>
  <c r="BQ14" i="25"/>
  <c r="BR14" i="25"/>
  <c r="BS14" i="25"/>
  <c r="BT14" i="25"/>
  <c r="BU14" i="25"/>
  <c r="BV14" i="25"/>
  <c r="BW14" i="25"/>
  <c r="BX14" i="25"/>
  <c r="BY14" i="25"/>
  <c r="BZ14" i="25"/>
  <c r="CA14" i="25"/>
  <c r="CB14" i="25"/>
  <c r="CC14" i="25"/>
  <c r="CD14" i="25"/>
  <c r="CE14" i="25"/>
  <c r="CF14" i="25"/>
  <c r="CG14" i="25"/>
  <c r="CH14" i="25"/>
  <c r="CI14" i="25"/>
  <c r="CJ14" i="25"/>
  <c r="CK14" i="25"/>
  <c r="CL14" i="25"/>
  <c r="CM14" i="25"/>
  <c r="CN14" i="25"/>
  <c r="CO14" i="25"/>
  <c r="CP14" i="25"/>
  <c r="AS15" i="25"/>
  <c r="AT15" i="25"/>
  <c r="AU15" i="25"/>
  <c r="AV15" i="25"/>
  <c r="AW15" i="25"/>
  <c r="AX15" i="25"/>
  <c r="AY15" i="25"/>
  <c r="AZ15" i="25"/>
  <c r="BA15" i="25"/>
  <c r="BB15" i="25"/>
  <c r="BC15" i="25"/>
  <c r="BD15" i="25"/>
  <c r="BE15" i="25"/>
  <c r="BF15" i="25"/>
  <c r="BG15" i="25"/>
  <c r="BH15" i="25"/>
  <c r="BI15" i="25"/>
  <c r="BJ15" i="25"/>
  <c r="BK15" i="25"/>
  <c r="BL15" i="25"/>
  <c r="BM15" i="25"/>
  <c r="BN15" i="25"/>
  <c r="BO15" i="25"/>
  <c r="BP15" i="25"/>
  <c r="BQ15" i="25"/>
  <c r="BR15" i="25"/>
  <c r="BS15" i="25"/>
  <c r="BT15" i="25"/>
  <c r="BU15" i="25"/>
  <c r="BV15" i="25"/>
  <c r="BW15" i="25"/>
  <c r="BX15" i="25"/>
  <c r="BY15" i="25"/>
  <c r="BZ15" i="25"/>
  <c r="CA15" i="25"/>
  <c r="CB15" i="25"/>
  <c r="CC15" i="25"/>
  <c r="CD15" i="25"/>
  <c r="CE15" i="25"/>
  <c r="CF15" i="25"/>
  <c r="CG15" i="25"/>
  <c r="CH15" i="25"/>
  <c r="CI15" i="25"/>
  <c r="CJ15" i="25"/>
  <c r="CK15" i="25"/>
  <c r="CL15" i="25"/>
  <c r="CM15" i="25"/>
  <c r="CN15" i="25"/>
  <c r="CO15" i="25"/>
  <c r="CP15" i="25"/>
  <c r="AS16" i="25"/>
  <c r="AT16" i="25"/>
  <c r="AU16" i="25"/>
  <c r="AV16" i="25"/>
  <c r="AW16" i="25"/>
  <c r="AX16" i="25"/>
  <c r="AY16" i="25"/>
  <c r="AZ16" i="25"/>
  <c r="BA16" i="25"/>
  <c r="BB16" i="25"/>
  <c r="BC16" i="25"/>
  <c r="BD16" i="25"/>
  <c r="BE16" i="25"/>
  <c r="BF16" i="25"/>
  <c r="BG16" i="25"/>
  <c r="BH16" i="25"/>
  <c r="BI16" i="25"/>
  <c r="BJ16" i="25"/>
  <c r="BK16" i="25"/>
  <c r="BL16" i="25"/>
  <c r="BM16" i="25"/>
  <c r="BN16" i="25"/>
  <c r="BO16" i="25"/>
  <c r="BP16" i="25"/>
  <c r="BQ16" i="25"/>
  <c r="BR16" i="25"/>
  <c r="BS16" i="25"/>
  <c r="BT16" i="25"/>
  <c r="BU16" i="25"/>
  <c r="BV16" i="25"/>
  <c r="BW16" i="25"/>
  <c r="BX16" i="25"/>
  <c r="BY16" i="25"/>
  <c r="BZ16" i="25"/>
  <c r="CA16" i="25"/>
  <c r="CB16" i="25"/>
  <c r="CC16" i="25"/>
  <c r="CD16" i="25"/>
  <c r="CE16" i="25"/>
  <c r="CF16" i="25"/>
  <c r="CG16" i="25"/>
  <c r="CH16" i="25"/>
  <c r="CI16" i="25"/>
  <c r="CJ16" i="25"/>
  <c r="CK16" i="25"/>
  <c r="CL16" i="25"/>
  <c r="CM16" i="25"/>
  <c r="CN16" i="25"/>
  <c r="CO16" i="25"/>
  <c r="CP16" i="25"/>
  <c r="AS17" i="25"/>
  <c r="AT17" i="25"/>
  <c r="AU17" i="25"/>
  <c r="AV17" i="25"/>
  <c r="AW17" i="25"/>
  <c r="AX17" i="25"/>
  <c r="AY17" i="25"/>
  <c r="AZ17" i="25"/>
  <c r="BA17" i="25"/>
  <c r="BB17" i="25"/>
  <c r="BC17" i="25"/>
  <c r="BD17" i="25"/>
  <c r="BE17" i="25"/>
  <c r="BF17" i="25"/>
  <c r="BG17" i="25"/>
  <c r="BH17" i="25"/>
  <c r="BI17" i="25"/>
  <c r="BJ17" i="25"/>
  <c r="BK17" i="25"/>
  <c r="BL17" i="25"/>
  <c r="BM17" i="25"/>
  <c r="BN17" i="25"/>
  <c r="BO17" i="25"/>
  <c r="BP17" i="25"/>
  <c r="BQ17" i="25"/>
  <c r="BR17" i="25"/>
  <c r="BS17" i="25"/>
  <c r="BT17" i="25"/>
  <c r="BU17" i="25"/>
  <c r="BV17" i="25"/>
  <c r="BW17" i="25"/>
  <c r="BX17" i="25"/>
  <c r="BY17" i="25"/>
  <c r="BZ17" i="25"/>
  <c r="CA17" i="25"/>
  <c r="CB17" i="25"/>
  <c r="CC17" i="25"/>
  <c r="CD17" i="25"/>
  <c r="CE17" i="25"/>
  <c r="CF17" i="25"/>
  <c r="CG17" i="25"/>
  <c r="CH17" i="25"/>
  <c r="CI17" i="25"/>
  <c r="CJ17" i="25"/>
  <c r="CK17" i="25"/>
  <c r="CL17" i="25"/>
  <c r="CM17" i="25"/>
  <c r="CN17" i="25"/>
  <c r="CO17" i="25"/>
  <c r="CP17" i="25"/>
  <c r="AS18" i="25"/>
  <c r="AT18" i="25"/>
  <c r="AU18" i="25"/>
  <c r="AV18" i="25"/>
  <c r="AW18" i="25"/>
  <c r="AX18" i="25"/>
  <c r="AY18" i="25"/>
  <c r="AZ18" i="25"/>
  <c r="BA18" i="25"/>
  <c r="BB18" i="25"/>
  <c r="BC18" i="25"/>
  <c r="BD18" i="25"/>
  <c r="BE18" i="25"/>
  <c r="BF18" i="25"/>
  <c r="BG18" i="25"/>
  <c r="BH18" i="25"/>
  <c r="BI18" i="25"/>
  <c r="BJ18" i="25"/>
  <c r="BK18" i="25"/>
  <c r="BL18" i="25"/>
  <c r="BM18" i="25"/>
  <c r="BN18" i="25"/>
  <c r="BO18" i="25"/>
  <c r="BP18" i="25"/>
  <c r="BQ18" i="25"/>
  <c r="BR18" i="25"/>
  <c r="BS18" i="25"/>
  <c r="BT18" i="25"/>
  <c r="BU18" i="25"/>
  <c r="BV18" i="25"/>
  <c r="BW18" i="25"/>
  <c r="BX18" i="25"/>
  <c r="BY18" i="25"/>
  <c r="BZ18" i="25"/>
  <c r="CA18" i="25"/>
  <c r="CB18" i="25"/>
  <c r="CC18" i="25"/>
  <c r="CD18" i="25"/>
  <c r="CE18" i="25"/>
  <c r="CF18" i="25"/>
  <c r="CG18" i="25"/>
  <c r="CH18" i="25"/>
  <c r="CI18" i="25"/>
  <c r="CJ18" i="25"/>
  <c r="CK18" i="25"/>
  <c r="CL18" i="25"/>
  <c r="CM18" i="25"/>
  <c r="CN18" i="25"/>
  <c r="CO18" i="25"/>
  <c r="CP18" i="25"/>
  <c r="AS19" i="25"/>
  <c r="AT19" i="25"/>
  <c r="AU19" i="25"/>
  <c r="AV19" i="25"/>
  <c r="AW19" i="25"/>
  <c r="AX19" i="25"/>
  <c r="AY19" i="25"/>
  <c r="AZ19" i="25"/>
  <c r="BA19" i="25"/>
  <c r="BB19" i="25"/>
  <c r="BC19" i="25"/>
  <c r="BD19" i="25"/>
  <c r="BE19" i="25"/>
  <c r="BF19" i="25"/>
  <c r="BG19" i="25"/>
  <c r="BH19" i="25"/>
  <c r="BI19" i="25"/>
  <c r="BJ19" i="25"/>
  <c r="BK19" i="25"/>
  <c r="BL19" i="25"/>
  <c r="BM19" i="25"/>
  <c r="BN19" i="25"/>
  <c r="BO19" i="25"/>
  <c r="BP19" i="25"/>
  <c r="BQ19" i="25"/>
  <c r="BR19" i="25"/>
  <c r="BS19" i="25"/>
  <c r="BT19" i="25"/>
  <c r="BU19" i="25"/>
  <c r="BV19" i="25"/>
  <c r="BW19" i="25"/>
  <c r="BX19" i="25"/>
  <c r="BY19" i="25"/>
  <c r="BZ19" i="25"/>
  <c r="CA19" i="25"/>
  <c r="CB19" i="25"/>
  <c r="CC19" i="25"/>
  <c r="CD19" i="25"/>
  <c r="CE19" i="25"/>
  <c r="CF19" i="25"/>
  <c r="CG19" i="25"/>
  <c r="CH19" i="25"/>
  <c r="CI19" i="25"/>
  <c r="CJ19" i="25"/>
  <c r="CK19" i="25"/>
  <c r="CL19" i="25"/>
  <c r="CM19" i="25"/>
  <c r="CN19" i="25"/>
  <c r="CO19" i="25"/>
  <c r="CP19" i="25"/>
  <c r="AS20" i="25"/>
  <c r="AT20" i="25"/>
  <c r="AU20" i="25"/>
  <c r="AV20" i="25"/>
  <c r="AW20" i="25"/>
  <c r="AX20" i="25"/>
  <c r="AY20" i="25"/>
  <c r="AZ20" i="25"/>
  <c r="BA20" i="25"/>
  <c r="BB20" i="25"/>
  <c r="BC20" i="25"/>
  <c r="BD20" i="25"/>
  <c r="BE20" i="25"/>
  <c r="BF20" i="25"/>
  <c r="BG20" i="25"/>
  <c r="BH20" i="25"/>
  <c r="BI20" i="25"/>
  <c r="BJ20" i="25"/>
  <c r="BK20" i="25"/>
  <c r="BL20" i="25"/>
  <c r="BM20" i="25"/>
  <c r="BN20" i="25"/>
  <c r="BO20" i="25"/>
  <c r="BP20" i="25"/>
  <c r="BQ20" i="25"/>
  <c r="BR20" i="25"/>
  <c r="BS20" i="25"/>
  <c r="BT20" i="25"/>
  <c r="BU20" i="25"/>
  <c r="BV20" i="25"/>
  <c r="BW20" i="25"/>
  <c r="BX20" i="25"/>
  <c r="BY20" i="25"/>
  <c r="BZ20" i="25"/>
  <c r="CA20" i="25"/>
  <c r="CB20" i="25"/>
  <c r="CC20" i="25"/>
  <c r="CD20" i="25"/>
  <c r="CE20" i="25"/>
  <c r="CF20" i="25"/>
  <c r="CG20" i="25"/>
  <c r="CH20" i="25"/>
  <c r="CI20" i="25"/>
  <c r="CJ20" i="25"/>
  <c r="CK20" i="25"/>
  <c r="CL20" i="25"/>
  <c r="CM20" i="25"/>
  <c r="CN20" i="25"/>
  <c r="CO20" i="25"/>
  <c r="CP20" i="25"/>
  <c r="AS21" i="25"/>
  <c r="AT21" i="25"/>
  <c r="AU21" i="25"/>
  <c r="AV21" i="25"/>
  <c r="AW21" i="25"/>
  <c r="AX21" i="25"/>
  <c r="AY21" i="25"/>
  <c r="AZ21" i="25"/>
  <c r="BA21" i="25"/>
  <c r="BB21" i="25"/>
  <c r="BC21" i="25"/>
  <c r="BD21" i="25"/>
  <c r="BE21" i="25"/>
  <c r="BF21" i="25"/>
  <c r="BG21" i="25"/>
  <c r="BH21" i="25"/>
  <c r="BI21" i="25"/>
  <c r="BJ21" i="25"/>
  <c r="BK21" i="25"/>
  <c r="BL21" i="25"/>
  <c r="BM21" i="25"/>
  <c r="BN21" i="25"/>
  <c r="BO21" i="25"/>
  <c r="BP21" i="25"/>
  <c r="BQ21" i="25"/>
  <c r="BR21" i="25"/>
  <c r="BS21" i="25"/>
  <c r="BT21" i="25"/>
  <c r="BU21" i="25"/>
  <c r="BV21" i="25"/>
  <c r="BW21" i="25"/>
  <c r="BX21" i="25"/>
  <c r="BY21" i="25"/>
  <c r="BZ21" i="25"/>
  <c r="CA21" i="25"/>
  <c r="CB21" i="25"/>
  <c r="CC21" i="25"/>
  <c r="CD21" i="25"/>
  <c r="CE21" i="25"/>
  <c r="CF21" i="25"/>
  <c r="CG21" i="25"/>
  <c r="CH21" i="25"/>
  <c r="CI21" i="25"/>
  <c r="CJ21" i="25"/>
  <c r="CK21" i="25"/>
  <c r="CL21" i="25"/>
  <c r="CM21" i="25"/>
  <c r="CN21" i="25"/>
  <c r="CO21" i="25"/>
  <c r="CP21" i="25"/>
  <c r="BR22" i="25"/>
  <c r="BS22" i="25"/>
  <c r="BT22" i="25"/>
  <c r="BU22" i="25"/>
  <c r="BV22" i="25"/>
  <c r="BW22" i="25"/>
  <c r="BX22" i="25"/>
  <c r="BY22" i="25"/>
  <c r="BZ22" i="25"/>
  <c r="CA22" i="25"/>
  <c r="CB22" i="25"/>
  <c r="CC22" i="25"/>
  <c r="CD22" i="25"/>
  <c r="CE22" i="25"/>
  <c r="CF22" i="25"/>
  <c r="CG22" i="25"/>
  <c r="CH22" i="25"/>
  <c r="CI22" i="25"/>
  <c r="CJ22" i="25"/>
  <c r="CK22" i="25"/>
  <c r="CL22" i="25"/>
  <c r="CM22" i="25"/>
  <c r="CN22" i="25"/>
  <c r="CO22" i="25"/>
  <c r="CP22" i="25"/>
  <c r="BR23" i="25"/>
  <c r="BS23" i="25"/>
  <c r="BT23" i="25"/>
  <c r="BU23" i="25"/>
  <c r="BV23" i="25"/>
  <c r="BW23" i="25"/>
  <c r="BX23" i="25"/>
  <c r="BY23" i="25"/>
  <c r="BZ23" i="25"/>
  <c r="CA23" i="25"/>
  <c r="CB23" i="25"/>
  <c r="CC23" i="25"/>
  <c r="CD23" i="25"/>
  <c r="CE23" i="25"/>
  <c r="CF23" i="25"/>
  <c r="CG23" i="25"/>
  <c r="CH23" i="25"/>
  <c r="CI23" i="25"/>
  <c r="CJ23" i="25"/>
  <c r="CK23" i="25"/>
  <c r="CL23" i="25"/>
  <c r="CM23" i="25"/>
  <c r="CN23" i="25"/>
  <c r="CO23" i="25"/>
  <c r="CP23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F24" i="25"/>
  <c r="AG24" i="25"/>
  <c r="AH24" i="25"/>
  <c r="AI24" i="25"/>
  <c r="AJ24" i="25"/>
  <c r="AK24" i="25"/>
  <c r="AL24" i="25"/>
  <c r="AM24" i="25"/>
  <c r="AN24" i="25"/>
  <c r="AO24" i="25"/>
  <c r="AP24" i="25"/>
  <c r="AQ24" i="25"/>
  <c r="AR24" i="25"/>
  <c r="AS24" i="25"/>
  <c r="AT24" i="25"/>
  <c r="AU24" i="25"/>
  <c r="AV24" i="25"/>
  <c r="AW24" i="25"/>
  <c r="AX24" i="25"/>
  <c r="AY24" i="25"/>
  <c r="AZ24" i="25"/>
  <c r="BA24" i="25"/>
  <c r="BB24" i="25"/>
  <c r="BC24" i="25"/>
  <c r="BD24" i="25"/>
  <c r="BE24" i="25"/>
  <c r="BF24" i="25"/>
  <c r="BG24" i="25"/>
  <c r="BH24" i="25"/>
  <c r="BI24" i="25"/>
  <c r="BJ24" i="25"/>
  <c r="BK24" i="25"/>
  <c r="BL24" i="25"/>
  <c r="BM24" i="25"/>
  <c r="BN24" i="25"/>
  <c r="BO24" i="25"/>
  <c r="BP24" i="25"/>
  <c r="BQ24" i="25"/>
  <c r="BR24" i="25"/>
  <c r="BS24" i="25"/>
  <c r="BT24" i="25"/>
  <c r="BU24" i="25"/>
  <c r="BV24" i="25"/>
  <c r="BW24" i="25"/>
  <c r="BX24" i="25"/>
  <c r="BY24" i="25"/>
  <c r="BZ24" i="25"/>
  <c r="CA24" i="25"/>
  <c r="CB24" i="25"/>
  <c r="CC24" i="25"/>
  <c r="CD24" i="25"/>
  <c r="CE24" i="25"/>
  <c r="CF24" i="25"/>
  <c r="CG24" i="25"/>
  <c r="CH24" i="25"/>
  <c r="CI24" i="25"/>
  <c r="CJ24" i="25"/>
  <c r="CK24" i="25"/>
  <c r="CL24" i="25"/>
  <c r="CM24" i="25"/>
  <c r="CN24" i="25"/>
  <c r="CO24" i="25"/>
  <c r="CP24" i="25"/>
  <c r="CG25" i="25"/>
  <c r="CH25" i="25"/>
  <c r="CI25" i="25"/>
  <c r="CJ25" i="25"/>
  <c r="CK25" i="25"/>
  <c r="CL25" i="25"/>
  <c r="CM25" i="25"/>
  <c r="CN25" i="25"/>
  <c r="CO25" i="25"/>
  <c r="CP25" i="25"/>
  <c r="CG26" i="25"/>
  <c r="CH26" i="25"/>
  <c r="CI26" i="25"/>
  <c r="CJ26" i="25"/>
  <c r="CK26" i="25"/>
  <c r="CL26" i="25"/>
  <c r="CM26" i="25"/>
  <c r="CN26" i="25"/>
  <c r="CO26" i="25"/>
  <c r="CP26" i="25"/>
  <c r="CG27" i="25"/>
  <c r="CH27" i="25"/>
  <c r="CI27" i="25"/>
  <c r="CJ27" i="25"/>
  <c r="CK27" i="25"/>
  <c r="CL27" i="25"/>
  <c r="CM27" i="25"/>
  <c r="CN27" i="25"/>
  <c r="CO27" i="25"/>
  <c r="CP27" i="25"/>
  <c r="CK28" i="25"/>
  <c r="CL28" i="25"/>
  <c r="CM28" i="25"/>
  <c r="CN28" i="25"/>
  <c r="CO28" i="25"/>
  <c r="CP28" i="25"/>
  <c r="CL29" i="25"/>
  <c r="CM29" i="25"/>
  <c r="CN29" i="25"/>
  <c r="CO29" i="25"/>
  <c r="CP29" i="25"/>
  <c r="BR31" i="25"/>
  <c r="BS31" i="25"/>
  <c r="BT31" i="25"/>
  <c r="BU31" i="25"/>
  <c r="BV31" i="25"/>
  <c r="BW31" i="25"/>
  <c r="BX31" i="25"/>
  <c r="BY31" i="25"/>
  <c r="BZ31" i="25"/>
  <c r="CA31" i="25"/>
  <c r="CB31" i="25"/>
  <c r="CC31" i="25"/>
  <c r="CD31" i="25"/>
  <c r="CE31" i="25"/>
  <c r="CF31" i="25"/>
  <c r="CG31" i="25"/>
  <c r="CH31" i="25"/>
  <c r="CI31" i="25"/>
  <c r="CJ31" i="25"/>
  <c r="CK31" i="25"/>
  <c r="CL31" i="25"/>
  <c r="CM31" i="25"/>
  <c r="CN31" i="25"/>
  <c r="CO31" i="25"/>
  <c r="CP31" i="25"/>
  <c r="D24" i="25"/>
  <c r="BR7" i="24"/>
  <c r="BS7" i="24"/>
  <c r="BT7" i="24"/>
  <c r="BR10" i="24"/>
  <c r="BS10" i="24"/>
  <c r="BT10" i="24"/>
  <c r="BR11" i="24"/>
  <c r="BS11" i="24"/>
  <c r="BT11" i="24"/>
  <c r="BR12" i="24"/>
  <c r="BS12" i="24"/>
  <c r="BT12" i="24"/>
  <c r="BR13" i="24"/>
  <c r="BS13" i="24"/>
  <c r="BT13" i="24"/>
  <c r="BG24" i="24"/>
  <c r="BH24" i="24"/>
  <c r="BI24" i="24"/>
  <c r="BJ24" i="24"/>
  <c r="BK24" i="24"/>
  <c r="BL24" i="24"/>
  <c r="BM24" i="24"/>
  <c r="BN24" i="24"/>
  <c r="BO24" i="24"/>
  <c r="BP24" i="24"/>
  <c r="BQ24" i="24"/>
  <c r="BR24" i="24"/>
  <c r="BS24" i="24"/>
  <c r="BT24" i="24"/>
  <c r="BG25" i="24"/>
  <c r="BH25" i="24"/>
  <c r="BI25" i="24"/>
  <c r="BJ25" i="24"/>
  <c r="BK25" i="24"/>
  <c r="BL25" i="24"/>
  <c r="BM25" i="24"/>
  <c r="BN25" i="24"/>
  <c r="BO25" i="24"/>
  <c r="BP25" i="24"/>
  <c r="BQ25" i="24"/>
  <c r="BR25" i="24"/>
  <c r="BS25" i="24"/>
  <c r="BT25" i="24"/>
  <c r="BG26" i="24"/>
  <c r="BH26" i="24"/>
  <c r="BI26" i="24"/>
  <c r="BJ26" i="24"/>
  <c r="BK26" i="24"/>
  <c r="BL26" i="24"/>
  <c r="BM26" i="24"/>
  <c r="BN26" i="24"/>
  <c r="BO26" i="24"/>
  <c r="BP26" i="24"/>
  <c r="BQ26" i="24"/>
  <c r="BR26" i="24"/>
  <c r="BS26" i="24"/>
  <c r="BT26" i="24"/>
  <c r="BG28" i="24"/>
  <c r="BH28" i="24"/>
  <c r="BI28" i="24"/>
  <c r="BJ28" i="24"/>
  <c r="BK28" i="24"/>
  <c r="BL28" i="24"/>
  <c r="BM28" i="24"/>
  <c r="BN28" i="24"/>
  <c r="BO28" i="24"/>
  <c r="BP28" i="24"/>
  <c r="BQ28" i="24"/>
  <c r="BR28" i="24"/>
  <c r="BS28" i="24"/>
  <c r="BT28" i="24"/>
  <c r="BC29" i="24"/>
  <c r="BD29" i="24"/>
  <c r="BE29" i="24"/>
  <c r="BF29" i="24"/>
  <c r="BG29" i="24"/>
  <c r="BH29" i="24"/>
  <c r="BI29" i="24"/>
  <c r="BJ29" i="24"/>
  <c r="BK29" i="24"/>
  <c r="BL29" i="24"/>
  <c r="BM29" i="24"/>
  <c r="BN29" i="24"/>
  <c r="BO29" i="24"/>
  <c r="BP29" i="24"/>
  <c r="BQ29" i="24"/>
  <c r="BR29" i="24"/>
  <c r="BS29" i="24"/>
  <c r="BT29" i="24"/>
  <c r="BG30" i="24"/>
  <c r="BH30" i="24"/>
  <c r="BI30" i="24"/>
  <c r="BJ30" i="24"/>
  <c r="BK30" i="24"/>
  <c r="BL30" i="24"/>
  <c r="BM30" i="24"/>
  <c r="BN30" i="24"/>
  <c r="BO30" i="24"/>
  <c r="BP30" i="24"/>
  <c r="BQ30" i="24"/>
  <c r="BR30" i="24"/>
  <c r="BS30" i="24"/>
  <c r="BT30" i="24"/>
  <c r="BG31" i="24"/>
  <c r="BH31" i="24"/>
  <c r="BI31" i="24"/>
  <c r="BJ31" i="24"/>
  <c r="BK31" i="24"/>
  <c r="BL31" i="24"/>
  <c r="BM31" i="24"/>
  <c r="BN31" i="24"/>
  <c r="BO31" i="24"/>
  <c r="BP31" i="24"/>
  <c r="BQ31" i="24"/>
  <c r="BR31" i="24"/>
  <c r="BS31" i="24"/>
  <c r="BT31" i="24"/>
  <c r="BG32" i="24"/>
  <c r="BH32" i="24"/>
  <c r="BI32" i="24"/>
  <c r="BJ32" i="24"/>
  <c r="BK32" i="24"/>
  <c r="BL32" i="24"/>
  <c r="BM32" i="24"/>
  <c r="BN32" i="24"/>
  <c r="BO32" i="24"/>
  <c r="BP32" i="24"/>
  <c r="BQ32" i="24"/>
  <c r="BR32" i="24"/>
  <c r="BS32" i="24"/>
  <c r="BT32" i="24"/>
  <c r="BG33" i="24"/>
  <c r="BH33" i="24"/>
  <c r="BI33" i="24"/>
  <c r="BJ33" i="24"/>
  <c r="BK33" i="24"/>
  <c r="BL33" i="24"/>
  <c r="BM33" i="24"/>
  <c r="BN33" i="24"/>
  <c r="BO33" i="24"/>
  <c r="BP33" i="24"/>
  <c r="BQ33" i="24"/>
  <c r="BR33" i="24"/>
  <c r="BS33" i="24"/>
  <c r="BT33" i="24"/>
  <c r="BG34" i="24"/>
  <c r="BH34" i="24"/>
  <c r="BI34" i="24"/>
  <c r="BJ34" i="24"/>
  <c r="BK34" i="24"/>
  <c r="BL34" i="24"/>
  <c r="BM34" i="24"/>
  <c r="BN34" i="24"/>
  <c r="BO34" i="24"/>
  <c r="BP34" i="24"/>
  <c r="BQ34" i="24"/>
  <c r="BR34" i="24"/>
  <c r="BS34" i="24"/>
  <c r="BT34" i="24"/>
  <c r="BG35" i="24"/>
  <c r="BH35" i="24"/>
  <c r="BI35" i="24"/>
  <c r="BJ35" i="24"/>
  <c r="BK35" i="24"/>
  <c r="BL35" i="24"/>
  <c r="BM35" i="24"/>
  <c r="BN35" i="24"/>
  <c r="BO35" i="24"/>
  <c r="BP35" i="24"/>
  <c r="BQ35" i="24"/>
  <c r="BR35" i="24"/>
  <c r="BS35" i="24"/>
  <c r="BT35" i="24"/>
  <c r="BG36" i="24"/>
  <c r="BH36" i="24"/>
  <c r="BI36" i="24"/>
  <c r="BJ36" i="24"/>
  <c r="BK36" i="24"/>
  <c r="BL36" i="24"/>
  <c r="BM36" i="24"/>
  <c r="BN36" i="24"/>
  <c r="BO36" i="24"/>
  <c r="BP36" i="24"/>
  <c r="BQ36" i="24"/>
  <c r="BR36" i="24"/>
  <c r="BS36" i="24"/>
  <c r="BT36" i="24"/>
  <c r="BG37" i="24"/>
  <c r="BH37" i="24"/>
  <c r="BI37" i="24"/>
  <c r="BJ37" i="24"/>
  <c r="BK37" i="24"/>
  <c r="BL37" i="24"/>
  <c r="BM37" i="24"/>
  <c r="BN37" i="24"/>
  <c r="BO37" i="24"/>
  <c r="BP37" i="24"/>
  <c r="BQ37" i="24"/>
  <c r="BR37" i="24"/>
  <c r="BS37" i="24"/>
  <c r="BT37" i="24"/>
  <c r="E2" i="30"/>
  <c r="F2" i="30"/>
  <c r="H2" i="30"/>
  <c r="I2" i="30"/>
  <c r="J2" i="30"/>
  <c r="K2" i="30"/>
  <c r="L2" i="30"/>
  <c r="M2" i="30"/>
  <c r="N2" i="30"/>
  <c r="O2" i="30"/>
  <c r="P2" i="30"/>
  <c r="Q2" i="30"/>
  <c r="R2" i="30"/>
  <c r="S2" i="30"/>
  <c r="T2" i="30"/>
  <c r="U2" i="30"/>
  <c r="V2" i="30"/>
  <c r="W2" i="30"/>
  <c r="X2" i="30"/>
  <c r="Y2" i="30"/>
  <c r="Z2" i="30"/>
  <c r="AA2" i="30"/>
  <c r="AB2" i="30"/>
  <c r="AC2" i="30"/>
  <c r="AD2" i="30"/>
  <c r="AE2" i="30"/>
  <c r="AF2" i="30"/>
  <c r="AG2" i="30"/>
  <c r="AH2" i="30"/>
  <c r="AI2" i="30"/>
  <c r="AJ2" i="30"/>
  <c r="AK2" i="30"/>
  <c r="AL2" i="30"/>
  <c r="AM2" i="30"/>
  <c r="AN2" i="30"/>
  <c r="AO2" i="30"/>
  <c r="AP2" i="30"/>
  <c r="AQ2" i="30"/>
  <c r="AR2" i="30"/>
  <c r="AS2" i="30"/>
  <c r="AT2" i="30"/>
  <c r="AU2" i="30"/>
  <c r="AV2" i="30"/>
  <c r="AW2" i="30"/>
  <c r="AX2" i="30"/>
  <c r="AY2" i="30"/>
  <c r="AZ2" i="30"/>
  <c r="BA2" i="30"/>
  <c r="BB2" i="30"/>
  <c r="BC2" i="30"/>
  <c r="BD2" i="30"/>
  <c r="BE2" i="30"/>
  <c r="BF2" i="30"/>
  <c r="BG2" i="30"/>
  <c r="E12" i="30"/>
  <c r="F12" i="30"/>
  <c r="G12" i="30"/>
  <c r="H12" i="30"/>
  <c r="I12" i="30"/>
  <c r="J12" i="30"/>
  <c r="K12" i="30"/>
  <c r="L12" i="30"/>
  <c r="M12" i="30"/>
  <c r="N12" i="30"/>
  <c r="O12" i="30"/>
  <c r="P12" i="30"/>
  <c r="Q12" i="30"/>
  <c r="R12" i="30"/>
  <c r="S12" i="30"/>
  <c r="T12" i="30"/>
  <c r="U12" i="30"/>
  <c r="V12" i="30"/>
  <c r="W12" i="30"/>
  <c r="X12" i="30"/>
  <c r="Y12" i="30"/>
  <c r="Z12" i="30"/>
  <c r="AA12" i="30"/>
  <c r="AB12" i="30"/>
  <c r="AC12" i="30"/>
  <c r="AD12" i="30"/>
  <c r="AE12" i="30"/>
  <c r="AF12" i="30"/>
  <c r="AG12" i="30"/>
  <c r="AH12" i="30"/>
  <c r="AI12" i="30"/>
  <c r="AJ12" i="30"/>
  <c r="AK12" i="30"/>
  <c r="AL12" i="30"/>
  <c r="AM12" i="30"/>
  <c r="AN12" i="30"/>
  <c r="AO12" i="30"/>
  <c r="AP12" i="30"/>
  <c r="AQ12" i="30"/>
  <c r="AR12" i="30"/>
  <c r="AS12" i="30"/>
  <c r="AT12" i="30"/>
  <c r="AU12" i="30"/>
  <c r="AV12" i="30"/>
  <c r="AW12" i="30"/>
  <c r="AX12" i="30"/>
  <c r="AY12" i="30"/>
  <c r="AZ12" i="30"/>
  <c r="BA12" i="30"/>
  <c r="BB12" i="30"/>
  <c r="BC12" i="30"/>
  <c r="BD12" i="30"/>
  <c r="BE12" i="30"/>
  <c r="BF12" i="30"/>
  <c r="BG12" i="30"/>
  <c r="D12" i="30"/>
  <c r="D2" i="30"/>
  <c r="CK218" i="29"/>
  <c r="CK216" i="29"/>
  <c r="CK215" i="29"/>
  <c r="CJ215" i="29"/>
  <c r="CJ193" i="29"/>
  <c r="CJ194" i="29" s="1"/>
  <c r="CI193" i="29"/>
  <c r="CI194" i="29" s="1"/>
  <c r="CH193" i="29"/>
  <c r="CH194" i="29" s="1"/>
  <c r="CH218" i="29" s="1"/>
  <c r="CG193" i="29"/>
  <c r="CG194" i="29" s="1"/>
  <c r="CJ192" i="29"/>
  <c r="CJ198" i="29" s="1"/>
  <c r="CI192" i="29"/>
  <c r="CH192" i="29"/>
  <c r="CH215" i="29" s="1"/>
  <c r="CG192" i="29"/>
  <c r="CG198" i="29" s="1"/>
  <c r="CB145" i="29"/>
  <c r="BT145" i="29"/>
  <c r="CF144" i="29"/>
  <c r="CF145" i="29" s="1"/>
  <c r="CE144" i="29"/>
  <c r="CD144" i="29"/>
  <c r="CC144" i="29"/>
  <c r="CC145" i="29" s="1"/>
  <c r="CB144" i="29"/>
  <c r="CA144" i="29"/>
  <c r="BZ144" i="29"/>
  <c r="BY144" i="29"/>
  <c r="BY145" i="29" s="1"/>
  <c r="BX144" i="29"/>
  <c r="BX145" i="29" s="1"/>
  <c r="BW144" i="29"/>
  <c r="BV144" i="29"/>
  <c r="BU144" i="29"/>
  <c r="BU145" i="29" s="1"/>
  <c r="BT144" i="29"/>
  <c r="BS144" i="29"/>
  <c r="BU141" i="29"/>
  <c r="BU150" i="29" s="1"/>
  <c r="BM141" i="29"/>
  <c r="BM150" i="29" s="1"/>
  <c r="CF140" i="29"/>
  <c r="CF141" i="29" s="1"/>
  <c r="CF150" i="29" s="1"/>
  <c r="CE140" i="29"/>
  <c r="CE141" i="29" s="1"/>
  <c r="CE150" i="29" s="1"/>
  <c r="CD140" i="29"/>
  <c r="CD141" i="29" s="1"/>
  <c r="CD150" i="29" s="1"/>
  <c r="CC140" i="29"/>
  <c r="CC141" i="29" s="1"/>
  <c r="CC150" i="29" s="1"/>
  <c r="CB140" i="29"/>
  <c r="CB141" i="29" s="1"/>
  <c r="CB150" i="29" s="1"/>
  <c r="CA140" i="29"/>
  <c r="CA141" i="29" s="1"/>
  <c r="CA150" i="29" s="1"/>
  <c r="BZ140" i="29"/>
  <c r="BZ141" i="29" s="1"/>
  <c r="BZ150" i="29" s="1"/>
  <c r="BY140" i="29"/>
  <c r="BY141" i="29" s="1"/>
  <c r="BY150" i="29" s="1"/>
  <c r="BX140" i="29"/>
  <c r="BX141" i="29" s="1"/>
  <c r="BX150" i="29" s="1"/>
  <c r="BW140" i="29"/>
  <c r="BW141" i="29" s="1"/>
  <c r="BW150" i="29" s="1"/>
  <c r="BV140" i="29"/>
  <c r="BV141" i="29" s="1"/>
  <c r="BV150" i="29" s="1"/>
  <c r="BU140" i="29"/>
  <c r="BT140" i="29"/>
  <c r="BT141" i="29" s="1"/>
  <c r="BT150" i="29" s="1"/>
  <c r="BS140" i="29"/>
  <c r="BS141" i="29" s="1"/>
  <c r="BS150" i="29" s="1"/>
  <c r="BR140" i="29"/>
  <c r="BR141" i="29" s="1"/>
  <c r="BR150" i="29" s="1"/>
  <c r="BQ140" i="29"/>
  <c r="BQ234" i="29" s="1"/>
  <c r="BP140" i="29"/>
  <c r="BP234" i="29" s="1"/>
  <c r="BO140" i="29"/>
  <c r="BN140" i="29"/>
  <c r="BM140" i="29"/>
  <c r="BM234" i="29" s="1"/>
  <c r="BL140" i="29"/>
  <c r="BL234" i="29" s="1"/>
  <c r="BK140" i="29"/>
  <c r="BJ140" i="29"/>
  <c r="BI140" i="29"/>
  <c r="BI234" i="29" s="1"/>
  <c r="BH140" i="29"/>
  <c r="BH234" i="29" s="1"/>
  <c r="BG140" i="29"/>
  <c r="BF140" i="29"/>
  <c r="BE140" i="29"/>
  <c r="BE234" i="29" s="1"/>
  <c r="BE10" i="30" s="1"/>
  <c r="BD140" i="29"/>
  <c r="BD234" i="29" s="1"/>
  <c r="BD10" i="30" s="1"/>
  <c r="BC140" i="29"/>
  <c r="BB140" i="29"/>
  <c r="BA140" i="29"/>
  <c r="BA234" i="29" s="1"/>
  <c r="BA10" i="30" s="1"/>
  <c r="AZ140" i="29"/>
  <c r="AZ234" i="29" s="1"/>
  <c r="AZ10" i="30" s="1"/>
  <c r="AY140" i="29"/>
  <c r="AX140" i="29"/>
  <c r="AW140" i="29"/>
  <c r="AW234" i="29" s="1"/>
  <c r="AW10" i="30" s="1"/>
  <c r="AV140" i="29"/>
  <c r="AV234" i="29" s="1"/>
  <c r="AV10" i="30" s="1"/>
  <c r="AU140" i="29"/>
  <c r="D136" i="29"/>
  <c r="AQ106" i="29"/>
  <c r="AP106" i="29"/>
  <c r="AO106" i="29"/>
  <c r="AN106" i="29"/>
  <c r="AM106" i="29"/>
  <c r="AL106" i="29"/>
  <c r="AK106" i="29"/>
  <c r="AJ106" i="29"/>
  <c r="AI106" i="29"/>
  <c r="AH106" i="29"/>
  <c r="AG106" i="29"/>
  <c r="AF106" i="29"/>
  <c r="AE106" i="29"/>
  <c r="AD106" i="29"/>
  <c r="AC106" i="29"/>
  <c r="AB106" i="29"/>
  <c r="AA106" i="29"/>
  <c r="Z106" i="29"/>
  <c r="Y106" i="29"/>
  <c r="X106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AQ97" i="29"/>
  <c r="AM97" i="29"/>
  <c r="W97" i="29"/>
  <c r="T97" i="29"/>
  <c r="G97" i="29"/>
  <c r="D97" i="29"/>
  <c r="AF96" i="29"/>
  <c r="AC96" i="29"/>
  <c r="P96" i="29"/>
  <c r="M96" i="29"/>
  <c r="AQ92" i="29"/>
  <c r="AN92" i="29"/>
  <c r="AA92" i="29"/>
  <c r="X92" i="29"/>
  <c r="K92" i="29"/>
  <c r="H92" i="29"/>
  <c r="AJ91" i="29"/>
  <c r="AG91" i="29"/>
  <c r="T91" i="29"/>
  <c r="Q91" i="29"/>
  <c r="D91" i="29"/>
  <c r="D84" i="29"/>
  <c r="E84" i="29" s="1"/>
  <c r="F84" i="29" s="1"/>
  <c r="G84" i="29" s="1"/>
  <c r="H84" i="29" s="1"/>
  <c r="I84" i="29" s="1"/>
  <c r="J84" i="29" s="1"/>
  <c r="K84" i="29" s="1"/>
  <c r="L84" i="29" s="1"/>
  <c r="M84" i="29" s="1"/>
  <c r="N84" i="29" s="1"/>
  <c r="O84" i="29" s="1"/>
  <c r="P84" i="29" s="1"/>
  <c r="Q84" i="29" s="1"/>
  <c r="R84" i="29" s="1"/>
  <c r="S84" i="29" s="1"/>
  <c r="T84" i="29" s="1"/>
  <c r="U84" i="29" s="1"/>
  <c r="V84" i="29" s="1"/>
  <c r="W84" i="29" s="1"/>
  <c r="X84" i="29" s="1"/>
  <c r="Y84" i="29" s="1"/>
  <c r="Z84" i="29" s="1"/>
  <c r="AA84" i="29" s="1"/>
  <c r="AB84" i="29" s="1"/>
  <c r="AC84" i="29" s="1"/>
  <c r="AD84" i="29" s="1"/>
  <c r="AE84" i="29" s="1"/>
  <c r="AF84" i="29" s="1"/>
  <c r="AG84" i="29" s="1"/>
  <c r="AH84" i="29" s="1"/>
  <c r="AI84" i="29" s="1"/>
  <c r="AJ84" i="29" s="1"/>
  <c r="AK84" i="29" s="1"/>
  <c r="AL84" i="29" s="1"/>
  <c r="AM84" i="29" s="1"/>
  <c r="AN84" i="29" s="1"/>
  <c r="AO84" i="29" s="1"/>
  <c r="AP84" i="29" s="1"/>
  <c r="AQ84" i="29" s="1"/>
  <c r="C84" i="29"/>
  <c r="C79" i="29"/>
  <c r="C78" i="29"/>
  <c r="C77" i="29"/>
  <c r="C76" i="29"/>
  <c r="C75" i="29"/>
  <c r="C74" i="29"/>
  <c r="C73" i="29"/>
  <c r="Z98" i="29" s="1"/>
  <c r="C72" i="29"/>
  <c r="AF97" i="29" s="1"/>
  <c r="C71" i="29"/>
  <c r="AN96" i="29" s="1"/>
  <c r="C70" i="29"/>
  <c r="C69" i="29"/>
  <c r="C68" i="29"/>
  <c r="AJ92" i="29" s="1"/>
  <c r="C67" i="29"/>
  <c r="AB91" i="29" s="1"/>
  <c r="C66" i="29"/>
  <c r="BQ52" i="29"/>
  <c r="BP52" i="29"/>
  <c r="BO52" i="29"/>
  <c r="BN52" i="29"/>
  <c r="BM52" i="29"/>
  <c r="BL52" i="29"/>
  <c r="BK52" i="29"/>
  <c r="BJ52" i="29"/>
  <c r="BI52" i="29"/>
  <c r="BH52" i="29"/>
  <c r="BG52" i="29"/>
  <c r="BF52" i="29"/>
  <c r="BE52" i="29"/>
  <c r="BD52" i="29"/>
  <c r="BC52" i="29"/>
  <c r="BB52" i="29"/>
  <c r="BA52" i="29"/>
  <c r="AZ52" i="29"/>
  <c r="AY52" i="29"/>
  <c r="AX52" i="29"/>
  <c r="C48" i="29"/>
  <c r="D48" i="29" s="1"/>
  <c r="E48" i="29" s="1"/>
  <c r="F48" i="29" s="1"/>
  <c r="G48" i="29" s="1"/>
  <c r="H48" i="29" s="1"/>
  <c r="I48" i="29" s="1"/>
  <c r="J48" i="29" s="1"/>
  <c r="K48" i="29" s="1"/>
  <c r="L48" i="29" s="1"/>
  <c r="M48" i="29" s="1"/>
  <c r="N48" i="29" s="1"/>
  <c r="O48" i="29" s="1"/>
  <c r="P48" i="29" s="1"/>
  <c r="Q48" i="29" s="1"/>
  <c r="R48" i="29" s="1"/>
  <c r="S48" i="29" s="1"/>
  <c r="T48" i="29" s="1"/>
  <c r="U48" i="29" s="1"/>
  <c r="V48" i="29" s="1"/>
  <c r="W48" i="29" s="1"/>
  <c r="X48" i="29" s="1"/>
  <c r="Y48" i="29" s="1"/>
  <c r="Z48" i="29" s="1"/>
  <c r="AA48" i="29" s="1"/>
  <c r="AB48" i="29" s="1"/>
  <c r="AC48" i="29" s="1"/>
  <c r="AD48" i="29" s="1"/>
  <c r="AE48" i="29" s="1"/>
  <c r="AF48" i="29" s="1"/>
  <c r="AG48" i="29" s="1"/>
  <c r="AH48" i="29" s="1"/>
  <c r="AI48" i="29" s="1"/>
  <c r="AJ48" i="29" s="1"/>
  <c r="AK48" i="29" s="1"/>
  <c r="AL48" i="29" s="1"/>
  <c r="AM48" i="29" s="1"/>
  <c r="AN48" i="29" s="1"/>
  <c r="AO48" i="29" s="1"/>
  <c r="AP48" i="29" s="1"/>
  <c r="AQ48" i="29" s="1"/>
  <c r="AR48" i="29" s="1"/>
  <c r="AS48" i="29" s="1"/>
  <c r="AT48" i="29" s="1"/>
  <c r="AU48" i="29" s="1"/>
  <c r="AV48" i="29" s="1"/>
  <c r="AW48" i="29" s="1"/>
  <c r="AX48" i="29" s="1"/>
  <c r="AY48" i="29" s="1"/>
  <c r="AZ48" i="29" s="1"/>
  <c r="BA48" i="29" s="1"/>
  <c r="BB48" i="29" s="1"/>
  <c r="BC48" i="29" s="1"/>
  <c r="BD48" i="29" s="1"/>
  <c r="BE48" i="29" s="1"/>
  <c r="BF48" i="29" s="1"/>
  <c r="BG48" i="29" s="1"/>
  <c r="BH48" i="29" s="1"/>
  <c r="BI48" i="29" s="1"/>
  <c r="BJ48" i="29" s="1"/>
  <c r="BK48" i="29" s="1"/>
  <c r="BL48" i="29" s="1"/>
  <c r="BM48" i="29" s="1"/>
  <c r="BN48" i="29" s="1"/>
  <c r="BO48" i="29" s="1"/>
  <c r="BP48" i="29" s="1"/>
  <c r="BQ48" i="29" s="1"/>
  <c r="BR48" i="29" s="1"/>
  <c r="BS48" i="29" s="1"/>
  <c r="BT48" i="29" s="1"/>
  <c r="BU48" i="29" s="1"/>
  <c r="BV48" i="29" s="1"/>
  <c r="BW48" i="29" s="1"/>
  <c r="BX48" i="29" s="1"/>
  <c r="BY48" i="29" s="1"/>
  <c r="BZ48" i="29" s="1"/>
  <c r="CA48" i="29" s="1"/>
  <c r="CB48" i="29" s="1"/>
  <c r="CC48" i="29" s="1"/>
  <c r="CD48" i="29" s="1"/>
  <c r="CE48" i="29" s="1"/>
  <c r="CF48" i="29" s="1"/>
  <c r="CF41" i="29"/>
  <c r="CE41" i="29"/>
  <c r="CD41" i="29"/>
  <c r="CC41" i="29"/>
  <c r="CB41" i="29"/>
  <c r="CA41" i="29"/>
  <c r="BZ41" i="29"/>
  <c r="BY41" i="29"/>
  <c r="BX41" i="29"/>
  <c r="BW41" i="29"/>
  <c r="BV41" i="29"/>
  <c r="BU41" i="29"/>
  <c r="BT41" i="29"/>
  <c r="BS41" i="29"/>
  <c r="BR41" i="29"/>
  <c r="BQ41" i="29"/>
  <c r="BP41" i="29"/>
  <c r="BO41" i="29"/>
  <c r="BN41" i="29"/>
  <c r="BM41" i="29"/>
  <c r="BL41" i="29"/>
  <c r="BK41" i="29"/>
  <c r="BJ41" i="29"/>
  <c r="BI41" i="29"/>
  <c r="BH41" i="29"/>
  <c r="BG41" i="29"/>
  <c r="BF41" i="29"/>
  <c r="R36" i="29"/>
  <c r="C35" i="29"/>
  <c r="F29" i="29"/>
  <c r="E29" i="29"/>
  <c r="D29" i="29"/>
  <c r="C29" i="29"/>
  <c r="F25" i="29"/>
  <c r="E25" i="29"/>
  <c r="D25" i="29"/>
  <c r="C25" i="29"/>
  <c r="F24" i="29"/>
  <c r="F26" i="29" s="1"/>
  <c r="E24" i="29"/>
  <c r="E26" i="29" s="1"/>
  <c r="D24" i="29"/>
  <c r="D26" i="29" s="1"/>
  <c r="C24" i="29"/>
  <c r="C26" i="29" s="1"/>
  <c r="G21" i="29"/>
  <c r="F21" i="29"/>
  <c r="E21" i="29"/>
  <c r="D21" i="29"/>
  <c r="C21" i="29"/>
  <c r="C16" i="29"/>
  <c r="D13" i="29"/>
  <c r="C11" i="29"/>
  <c r="D51" i="29" s="1"/>
  <c r="C10" i="29"/>
  <c r="D50" i="29" s="1"/>
  <c r="C9" i="29"/>
  <c r="C38" i="29" s="1"/>
  <c r="C8" i="29"/>
  <c r="C19" i="29" s="1"/>
  <c r="I91" i="29" l="1"/>
  <c r="Y91" i="29"/>
  <c r="AO91" i="29"/>
  <c r="P92" i="29"/>
  <c r="AF92" i="29"/>
  <c r="E96" i="29"/>
  <c r="U96" i="29"/>
  <c r="AK96" i="29"/>
  <c r="L97" i="29"/>
  <c r="AB97" i="29"/>
  <c r="AW141" i="29"/>
  <c r="AW150" i="29" s="1"/>
  <c r="L91" i="29"/>
  <c r="C92" i="29"/>
  <c r="S92" i="29"/>
  <c r="AI92" i="29"/>
  <c r="H96" i="29"/>
  <c r="X96" i="29"/>
  <c r="O97" i="29"/>
  <c r="AE97" i="29"/>
  <c r="BE141" i="29"/>
  <c r="BE150" i="29" s="1"/>
  <c r="CH216" i="29"/>
  <c r="BS14" i="24"/>
  <c r="BR14" i="24"/>
  <c r="BB23" i="24"/>
  <c r="AX23" i="24"/>
  <c r="BN27" i="24"/>
  <c r="AX27" i="24"/>
  <c r="BR27" i="24"/>
  <c r="BJ27" i="24"/>
  <c r="BF27" i="24"/>
  <c r="BB27" i="24"/>
  <c r="AT27" i="24"/>
  <c r="BR23" i="24"/>
  <c r="BN23" i="24"/>
  <c r="BN38" i="24" s="1"/>
  <c r="BJ23" i="24"/>
  <c r="BJ38" i="24" s="1"/>
  <c r="BF23" i="24"/>
  <c r="AT23" i="24"/>
  <c r="BQ27" i="24"/>
  <c r="BM27" i="24"/>
  <c r="BI27" i="24"/>
  <c r="BE27" i="24"/>
  <c r="BA27" i="24"/>
  <c r="AW27" i="24"/>
  <c r="AS27" i="24"/>
  <c r="BQ23" i="24"/>
  <c r="BM23" i="24"/>
  <c r="BM38" i="24" s="1"/>
  <c r="BI23" i="24"/>
  <c r="BI38" i="24" s="1"/>
  <c r="BE23" i="24"/>
  <c r="BA23" i="24"/>
  <c r="AW23" i="24"/>
  <c r="AS23" i="24"/>
  <c r="BT27" i="24"/>
  <c r="BP27" i="24"/>
  <c r="BL27" i="24"/>
  <c r="BH27" i="24"/>
  <c r="BD27" i="24"/>
  <c r="AZ27" i="24"/>
  <c r="AV27" i="24"/>
  <c r="BT23" i="24"/>
  <c r="BT38" i="24" s="1"/>
  <c r="BP23" i="24"/>
  <c r="BL23" i="24"/>
  <c r="BH23" i="24"/>
  <c r="BD23" i="24"/>
  <c r="AZ23" i="24"/>
  <c r="AV23" i="24"/>
  <c r="AV38" i="24" s="1"/>
  <c r="BT14" i="24"/>
  <c r="BS27" i="24"/>
  <c r="BO27" i="24"/>
  <c r="BO38" i="24" s="1"/>
  <c r="BK27" i="24"/>
  <c r="BG27" i="24"/>
  <c r="BC27" i="24"/>
  <c r="AY27" i="24"/>
  <c r="AU27" i="24"/>
  <c r="BS23" i="24"/>
  <c r="BO23" i="24"/>
  <c r="BK23" i="24"/>
  <c r="BK38" i="24" s="1"/>
  <c r="BG23" i="24"/>
  <c r="BG38" i="24" s="1"/>
  <c r="BC23" i="24"/>
  <c r="AY23" i="24"/>
  <c r="AU23" i="24"/>
  <c r="BQ38" i="24"/>
  <c r="C12" i="30"/>
  <c r="M1" i="29"/>
  <c r="N1" i="29" s="1"/>
  <c r="O1" i="29" s="1"/>
  <c r="P1" i="29" s="1"/>
  <c r="Q1" i="29" s="1"/>
  <c r="R1" i="29" s="1"/>
  <c r="S1" i="29" s="1"/>
  <c r="T1" i="29" s="1"/>
  <c r="U1" i="29" s="1"/>
  <c r="C18" i="29"/>
  <c r="D19" i="29"/>
  <c r="D235" i="29"/>
  <c r="D11" i="30" s="1"/>
  <c r="C42" i="29"/>
  <c r="C54" i="29"/>
  <c r="BH164" i="29"/>
  <c r="BH142" i="29"/>
  <c r="BH143" i="29" s="1"/>
  <c r="BH193" i="29" s="1"/>
  <c r="BH194" i="29" s="1"/>
  <c r="BP164" i="29"/>
  <c r="BP142" i="29"/>
  <c r="BP143" i="29" s="1"/>
  <c r="BP193" i="29" s="1"/>
  <c r="BP194" i="29" s="1"/>
  <c r="BT164" i="29"/>
  <c r="BT142" i="29"/>
  <c r="BT143" i="29" s="1"/>
  <c r="BT193" i="29" s="1"/>
  <c r="BT194" i="29" s="1"/>
  <c r="CB164" i="29"/>
  <c r="CB142" i="29"/>
  <c r="CB143" i="29" s="1"/>
  <c r="CB193" i="29" s="1"/>
  <c r="CB194" i="29" s="1"/>
  <c r="CF164" i="29"/>
  <c r="CF142" i="29"/>
  <c r="CF143" i="29" s="1"/>
  <c r="CF193" i="29" s="1"/>
  <c r="CF194" i="29" s="1"/>
  <c r="D139" i="29"/>
  <c r="C56" i="29"/>
  <c r="BL164" i="29"/>
  <c r="BL142" i="29"/>
  <c r="BL143" i="29" s="1"/>
  <c r="BL193" i="29" s="1"/>
  <c r="BL194" i="29" s="1"/>
  <c r="BX164" i="29"/>
  <c r="BX142" i="29"/>
  <c r="BX143" i="29" s="1"/>
  <c r="BX193" i="29" s="1"/>
  <c r="BX194" i="29" s="1"/>
  <c r="C14" i="29"/>
  <c r="AH9" i="30" s="1"/>
  <c r="D35" i="29"/>
  <c r="C39" i="29"/>
  <c r="C40" i="29" s="1"/>
  <c r="BG164" i="29"/>
  <c r="BG142" i="29"/>
  <c r="BG143" i="29" s="1"/>
  <c r="BG193" i="29" s="1"/>
  <c r="BG194" i="29" s="1"/>
  <c r="BK164" i="29"/>
  <c r="BK142" i="29"/>
  <c r="BK143" i="29" s="1"/>
  <c r="BK193" i="29" s="1"/>
  <c r="BK194" i="29" s="1"/>
  <c r="BO164" i="29"/>
  <c r="BO142" i="29"/>
  <c r="BO143" i="29" s="1"/>
  <c r="BO193" i="29" s="1"/>
  <c r="BO194" i="29" s="1"/>
  <c r="BS164" i="29"/>
  <c r="BS142" i="29"/>
  <c r="BS143" i="29" s="1"/>
  <c r="BS193" i="29" s="1"/>
  <c r="BS194" i="29" s="1"/>
  <c r="BW164" i="29"/>
  <c r="BW142" i="29"/>
  <c r="BW143" i="29" s="1"/>
  <c r="BW193" i="29" s="1"/>
  <c r="BW194" i="29" s="1"/>
  <c r="CA164" i="29"/>
  <c r="CA142" i="29"/>
  <c r="CA143" i="29" s="1"/>
  <c r="CA193" i="29" s="1"/>
  <c r="CA194" i="29" s="1"/>
  <c r="CE164" i="29"/>
  <c r="CE142" i="29"/>
  <c r="CE143" i="29" s="1"/>
  <c r="CE193" i="29" s="1"/>
  <c r="CE194" i="29" s="1"/>
  <c r="AN90" i="29"/>
  <c r="AJ90" i="29"/>
  <c r="AJ89" i="29" s="1"/>
  <c r="AF90" i="29"/>
  <c r="AB90" i="29"/>
  <c r="X90" i="29"/>
  <c r="T90" i="29"/>
  <c r="P90" i="29"/>
  <c r="L90" i="29"/>
  <c r="H90" i="29"/>
  <c r="D90" i="29"/>
  <c r="D121" i="29"/>
  <c r="AQ90" i="29"/>
  <c r="AM90" i="29"/>
  <c r="AI90" i="29"/>
  <c r="AE90" i="29"/>
  <c r="AA90" i="29"/>
  <c r="W90" i="29"/>
  <c r="S90" i="29"/>
  <c r="O90" i="29"/>
  <c r="K90" i="29"/>
  <c r="G90" i="29"/>
  <c r="C90" i="29"/>
  <c r="AN95" i="29"/>
  <c r="AJ95" i="29"/>
  <c r="AF95" i="29"/>
  <c r="AB95" i="29"/>
  <c r="X95" i="29"/>
  <c r="T95" i="29"/>
  <c r="P95" i="29"/>
  <c r="L95" i="29"/>
  <c r="H95" i="29"/>
  <c r="D95" i="29"/>
  <c r="C80" i="29"/>
  <c r="D125" i="29"/>
  <c r="AQ95" i="29"/>
  <c r="AM95" i="29"/>
  <c r="AI95" i="29"/>
  <c r="AE95" i="29"/>
  <c r="AA95" i="29"/>
  <c r="W95" i="29"/>
  <c r="S95" i="29"/>
  <c r="O95" i="29"/>
  <c r="K95" i="29"/>
  <c r="G95" i="29"/>
  <c r="C95" i="29"/>
  <c r="AN99" i="29"/>
  <c r="AJ99" i="29"/>
  <c r="AF99" i="29"/>
  <c r="AB99" i="29"/>
  <c r="X99" i="29"/>
  <c r="T99" i="29"/>
  <c r="P99" i="29"/>
  <c r="L99" i="29"/>
  <c r="H99" i="29"/>
  <c r="D99" i="29"/>
  <c r="D129" i="29"/>
  <c r="AQ99" i="29"/>
  <c r="AM99" i="29"/>
  <c r="AI99" i="29"/>
  <c r="AE99" i="29"/>
  <c r="AA99" i="29"/>
  <c r="W99" i="29"/>
  <c r="S99" i="29"/>
  <c r="O99" i="29"/>
  <c r="K99" i="29"/>
  <c r="G99" i="29"/>
  <c r="C99" i="29"/>
  <c r="AP99" i="29"/>
  <c r="AL99" i="29"/>
  <c r="AH99" i="29"/>
  <c r="AD99" i="29"/>
  <c r="Z99" i="29"/>
  <c r="V99" i="29"/>
  <c r="R99" i="29"/>
  <c r="N99" i="29"/>
  <c r="J99" i="29"/>
  <c r="F99" i="29"/>
  <c r="AO99" i="29"/>
  <c r="AK99" i="29"/>
  <c r="AG99" i="29"/>
  <c r="AC99" i="29"/>
  <c r="Y99" i="29"/>
  <c r="U99" i="29"/>
  <c r="Q99" i="29"/>
  <c r="M99" i="29"/>
  <c r="I99" i="29"/>
  <c r="E99" i="29"/>
  <c r="AN103" i="29"/>
  <c r="AJ103" i="29"/>
  <c r="AF103" i="29"/>
  <c r="AB103" i="29"/>
  <c r="X103" i="29"/>
  <c r="T103" i="29"/>
  <c r="P103" i="29"/>
  <c r="L103" i="29"/>
  <c r="H103" i="29"/>
  <c r="D103" i="29"/>
  <c r="D133" i="29"/>
  <c r="AQ103" i="29"/>
  <c r="AM103" i="29"/>
  <c r="AI103" i="29"/>
  <c r="AE103" i="29"/>
  <c r="AA103" i="29"/>
  <c r="W103" i="29"/>
  <c r="S103" i="29"/>
  <c r="O103" i="29"/>
  <c r="K103" i="29"/>
  <c r="G103" i="29"/>
  <c r="C103" i="29"/>
  <c r="AP103" i="29"/>
  <c r="AL103" i="29"/>
  <c r="AH103" i="29"/>
  <c r="AD103" i="29"/>
  <c r="Z103" i="29"/>
  <c r="V103" i="29"/>
  <c r="R103" i="29"/>
  <c r="N103" i="29"/>
  <c r="J103" i="29"/>
  <c r="F103" i="29"/>
  <c r="AO103" i="29"/>
  <c r="AK103" i="29"/>
  <c r="AG103" i="29"/>
  <c r="AC103" i="29"/>
  <c r="Y103" i="29"/>
  <c r="U103" i="29"/>
  <c r="Q103" i="29"/>
  <c r="M103" i="29"/>
  <c r="I103" i="29"/>
  <c r="E103" i="29"/>
  <c r="E90" i="29"/>
  <c r="M90" i="29"/>
  <c r="U90" i="29"/>
  <c r="AC90" i="29"/>
  <c r="AK90" i="29"/>
  <c r="I95" i="29"/>
  <c r="Q95" i="29"/>
  <c r="Y95" i="29"/>
  <c r="AG95" i="29"/>
  <c r="AO95" i="29"/>
  <c r="R98" i="29"/>
  <c r="BI164" i="29"/>
  <c r="BI142" i="29"/>
  <c r="BI143" i="29" s="1"/>
  <c r="BI193" i="29" s="1"/>
  <c r="BI194" i="29" s="1"/>
  <c r="BM164" i="29"/>
  <c r="BM142" i="29"/>
  <c r="BM143" i="29" s="1"/>
  <c r="BM193" i="29" s="1"/>
  <c r="BM194" i="29" s="1"/>
  <c r="BQ164" i="29"/>
  <c r="BQ142" i="29"/>
  <c r="BQ143" i="29" s="1"/>
  <c r="BQ193" i="29" s="1"/>
  <c r="BQ194" i="29" s="1"/>
  <c r="BU164" i="29"/>
  <c r="BU142" i="29"/>
  <c r="BU143" i="29" s="1"/>
  <c r="BU193" i="29" s="1"/>
  <c r="BU194" i="29" s="1"/>
  <c r="BY164" i="29"/>
  <c r="BY142" i="29"/>
  <c r="BY143" i="29" s="1"/>
  <c r="BY193" i="29" s="1"/>
  <c r="BY194" i="29" s="1"/>
  <c r="CC164" i="29"/>
  <c r="CC142" i="29"/>
  <c r="CC143" i="29" s="1"/>
  <c r="CC193" i="29" s="1"/>
  <c r="CC194" i="29" s="1"/>
  <c r="CG216" i="29"/>
  <c r="CG218" i="29"/>
  <c r="D122" i="29"/>
  <c r="AQ91" i="29"/>
  <c r="AM91" i="29"/>
  <c r="AI91" i="29"/>
  <c r="AE91" i="29"/>
  <c r="AA91" i="29"/>
  <c r="W91" i="29"/>
  <c r="S91" i="29"/>
  <c r="O91" i="29"/>
  <c r="K91" i="29"/>
  <c r="G91" i="29"/>
  <c r="C91" i="29"/>
  <c r="AP91" i="29"/>
  <c r="AL91" i="29"/>
  <c r="AH91" i="29"/>
  <c r="AD91" i="29"/>
  <c r="Z91" i="29"/>
  <c r="V91" i="29"/>
  <c r="R91" i="29"/>
  <c r="N91" i="29"/>
  <c r="J91" i="29"/>
  <c r="F91" i="29"/>
  <c r="D126" i="29"/>
  <c r="AQ96" i="29"/>
  <c r="AM96" i="29"/>
  <c r="AI96" i="29"/>
  <c r="AE96" i="29"/>
  <c r="AA96" i="29"/>
  <c r="W96" i="29"/>
  <c r="S96" i="29"/>
  <c r="O96" i="29"/>
  <c r="K96" i="29"/>
  <c r="G96" i="29"/>
  <c r="C96" i="29"/>
  <c r="AP96" i="29"/>
  <c r="AL96" i="29"/>
  <c r="AH96" i="29"/>
  <c r="AD96" i="29"/>
  <c r="Z96" i="29"/>
  <c r="V96" i="29"/>
  <c r="R96" i="29"/>
  <c r="N96" i="29"/>
  <c r="J96" i="29"/>
  <c r="F96" i="29"/>
  <c r="D130" i="29"/>
  <c r="AQ100" i="29"/>
  <c r="AM100" i="29"/>
  <c r="AI100" i="29"/>
  <c r="AE100" i="29"/>
  <c r="AA100" i="29"/>
  <c r="W100" i="29"/>
  <c r="S100" i="29"/>
  <c r="O100" i="29"/>
  <c r="K100" i="29"/>
  <c r="G100" i="29"/>
  <c r="C100" i="29"/>
  <c r="AP100" i="29"/>
  <c r="AL100" i="29"/>
  <c r="AH100" i="29"/>
  <c r="AD100" i="29"/>
  <c r="Z100" i="29"/>
  <c r="V100" i="29"/>
  <c r="R100" i="29"/>
  <c r="N100" i="29"/>
  <c r="J100" i="29"/>
  <c r="F100" i="29"/>
  <c r="AO100" i="29"/>
  <c r="AK100" i="29"/>
  <c r="AG100" i="29"/>
  <c r="AC100" i="29"/>
  <c r="Y100" i="29"/>
  <c r="U100" i="29"/>
  <c r="Q100" i="29"/>
  <c r="M100" i="29"/>
  <c r="I100" i="29"/>
  <c r="E100" i="29"/>
  <c r="AN100" i="29"/>
  <c r="AJ100" i="29"/>
  <c r="AF100" i="29"/>
  <c r="AB100" i="29"/>
  <c r="X100" i="29"/>
  <c r="T100" i="29"/>
  <c r="P100" i="29"/>
  <c r="L100" i="29"/>
  <c r="H100" i="29"/>
  <c r="D100" i="29"/>
  <c r="D134" i="29"/>
  <c r="AQ104" i="29"/>
  <c r="AM104" i="29"/>
  <c r="AI104" i="29"/>
  <c r="AE104" i="29"/>
  <c r="AA104" i="29"/>
  <c r="W104" i="29"/>
  <c r="S104" i="29"/>
  <c r="O104" i="29"/>
  <c r="K104" i="29"/>
  <c r="G104" i="29"/>
  <c r="C104" i="29"/>
  <c r="AP104" i="29"/>
  <c r="AL104" i="29"/>
  <c r="AH104" i="29"/>
  <c r="AD104" i="29"/>
  <c r="Z104" i="29"/>
  <c r="V104" i="29"/>
  <c r="R104" i="29"/>
  <c r="N104" i="29"/>
  <c r="J104" i="29"/>
  <c r="F104" i="29"/>
  <c r="AO104" i="29"/>
  <c r="AK104" i="29"/>
  <c r="AG104" i="29"/>
  <c r="AC104" i="29"/>
  <c r="Y104" i="29"/>
  <c r="U104" i="29"/>
  <c r="Q104" i="29"/>
  <c r="M104" i="29"/>
  <c r="I104" i="29"/>
  <c r="E104" i="29"/>
  <c r="AN104" i="29"/>
  <c r="AJ104" i="29"/>
  <c r="AF104" i="29"/>
  <c r="AB104" i="29"/>
  <c r="X104" i="29"/>
  <c r="T104" i="29"/>
  <c r="P104" i="29"/>
  <c r="L104" i="29"/>
  <c r="H104" i="29"/>
  <c r="D104" i="29"/>
  <c r="F90" i="29"/>
  <c r="N90" i="29"/>
  <c r="V90" i="29"/>
  <c r="AD90" i="29"/>
  <c r="AL90" i="29"/>
  <c r="E91" i="29"/>
  <c r="M91" i="29"/>
  <c r="U91" i="29"/>
  <c r="AC91" i="29"/>
  <c r="AK91" i="29"/>
  <c r="D92" i="29"/>
  <c r="L92" i="29"/>
  <c r="T92" i="29"/>
  <c r="AB92" i="29"/>
  <c r="J95" i="29"/>
  <c r="R95" i="29"/>
  <c r="Z95" i="29"/>
  <c r="AH95" i="29"/>
  <c r="AP95" i="29"/>
  <c r="I96" i="29"/>
  <c r="Q96" i="29"/>
  <c r="Y96" i="29"/>
  <c r="AG96" i="29"/>
  <c r="AO96" i="29"/>
  <c r="H97" i="29"/>
  <c r="P97" i="29"/>
  <c r="X97" i="29"/>
  <c r="F98" i="29"/>
  <c r="V98" i="29"/>
  <c r="BJ164" i="29"/>
  <c r="BJ142" i="29"/>
  <c r="BJ143" i="29" s="1"/>
  <c r="BJ193" i="29" s="1"/>
  <c r="BJ194" i="29" s="1"/>
  <c r="BN164" i="29"/>
  <c r="BN142" i="29"/>
  <c r="BN143" i="29" s="1"/>
  <c r="BN193" i="29" s="1"/>
  <c r="BN194" i="29" s="1"/>
  <c r="BR164" i="29"/>
  <c r="BR142" i="29"/>
  <c r="BR143" i="29" s="1"/>
  <c r="BR193" i="29" s="1"/>
  <c r="BR194" i="29" s="1"/>
  <c r="BV164" i="29"/>
  <c r="BV142" i="29"/>
  <c r="BV143" i="29" s="1"/>
  <c r="BV193" i="29" s="1"/>
  <c r="BV194" i="29" s="1"/>
  <c r="BZ164" i="29"/>
  <c r="BZ142" i="29"/>
  <c r="BZ143" i="29" s="1"/>
  <c r="BZ193" i="29" s="1"/>
  <c r="BZ194" i="29" s="1"/>
  <c r="CD164" i="29"/>
  <c r="CD142" i="29"/>
  <c r="CD143" i="29" s="1"/>
  <c r="CD193" i="29" s="1"/>
  <c r="CD194" i="29" s="1"/>
  <c r="AP92" i="29"/>
  <c r="AL92" i="29"/>
  <c r="AH92" i="29"/>
  <c r="AD92" i="29"/>
  <c r="Z92" i="29"/>
  <c r="V92" i="29"/>
  <c r="R92" i="29"/>
  <c r="N92" i="29"/>
  <c r="J92" i="29"/>
  <c r="F92" i="29"/>
  <c r="AO92" i="29"/>
  <c r="AK92" i="29"/>
  <c r="AG92" i="29"/>
  <c r="AC92" i="29"/>
  <c r="Y92" i="29"/>
  <c r="U92" i="29"/>
  <c r="Q92" i="29"/>
  <c r="M92" i="29"/>
  <c r="I92" i="29"/>
  <c r="E92" i="29"/>
  <c r="D123" i="29"/>
  <c r="AP97" i="29"/>
  <c r="AL97" i="29"/>
  <c r="AH97" i="29"/>
  <c r="AD97" i="29"/>
  <c r="Z97" i="29"/>
  <c r="V97" i="29"/>
  <c r="R97" i="29"/>
  <c r="N97" i="29"/>
  <c r="J97" i="29"/>
  <c r="F97" i="29"/>
  <c r="AO97" i="29"/>
  <c r="AK97" i="29"/>
  <c r="AG97" i="29"/>
  <c r="AC97" i="29"/>
  <c r="Y97" i="29"/>
  <c r="U97" i="29"/>
  <c r="Q97" i="29"/>
  <c r="M97" i="29"/>
  <c r="I97" i="29"/>
  <c r="E97" i="29"/>
  <c r="AN97" i="29"/>
  <c r="AJ97" i="29"/>
  <c r="D127" i="29"/>
  <c r="AP101" i="29"/>
  <c r="AL101" i="29"/>
  <c r="AH101" i="29"/>
  <c r="AD101" i="29"/>
  <c r="Z101" i="29"/>
  <c r="V101" i="29"/>
  <c r="R101" i="29"/>
  <c r="N101" i="29"/>
  <c r="J101" i="29"/>
  <c r="F101" i="29"/>
  <c r="AO101" i="29"/>
  <c r="AK101" i="29"/>
  <c r="AG101" i="29"/>
  <c r="AC101" i="29"/>
  <c r="Y101" i="29"/>
  <c r="U101" i="29"/>
  <c r="Q101" i="29"/>
  <c r="M101" i="29"/>
  <c r="I101" i="29"/>
  <c r="E101" i="29"/>
  <c r="AN101" i="29"/>
  <c r="AJ101" i="29"/>
  <c r="AF101" i="29"/>
  <c r="AB101" i="29"/>
  <c r="X101" i="29"/>
  <c r="T101" i="29"/>
  <c r="P101" i="29"/>
  <c r="L101" i="29"/>
  <c r="H101" i="29"/>
  <c r="D101" i="29"/>
  <c r="D131" i="29"/>
  <c r="AQ101" i="29"/>
  <c r="AM101" i="29"/>
  <c r="AI101" i="29"/>
  <c r="AE101" i="29"/>
  <c r="AA101" i="29"/>
  <c r="W101" i="29"/>
  <c r="S101" i="29"/>
  <c r="O101" i="29"/>
  <c r="K101" i="29"/>
  <c r="G101" i="29"/>
  <c r="C101" i="29"/>
  <c r="I90" i="29"/>
  <c r="I89" i="29" s="1"/>
  <c r="Q90" i="29"/>
  <c r="Y90" i="29"/>
  <c r="Y89" i="29" s="1"/>
  <c r="AG90" i="29"/>
  <c r="AG89" i="29" s="1"/>
  <c r="AO90" i="29"/>
  <c r="AO89" i="29" s="1"/>
  <c r="H91" i="29"/>
  <c r="P91" i="29"/>
  <c r="X91" i="29"/>
  <c r="AF91" i="29"/>
  <c r="AN91" i="29"/>
  <c r="G92" i="29"/>
  <c r="O92" i="29"/>
  <c r="W92" i="29"/>
  <c r="AE92" i="29"/>
  <c r="AM92" i="29"/>
  <c r="E95" i="29"/>
  <c r="M95" i="29"/>
  <c r="U95" i="29"/>
  <c r="AC95" i="29"/>
  <c r="AK95" i="29"/>
  <c r="D96" i="29"/>
  <c r="L96" i="29"/>
  <c r="T96" i="29"/>
  <c r="AB96" i="29"/>
  <c r="AJ96" i="29"/>
  <c r="C97" i="29"/>
  <c r="K97" i="29"/>
  <c r="S97" i="29"/>
  <c r="AA97" i="29"/>
  <c r="AI97" i="29"/>
  <c r="J98" i="29"/>
  <c r="C124" i="29"/>
  <c r="AO98" i="29"/>
  <c r="AK98" i="29"/>
  <c r="AG98" i="29"/>
  <c r="AC98" i="29"/>
  <c r="Y98" i="29"/>
  <c r="U98" i="29"/>
  <c r="Q98" i="29"/>
  <c r="M98" i="29"/>
  <c r="I98" i="29"/>
  <c r="E98" i="29"/>
  <c r="AN98" i="29"/>
  <c r="AJ98" i="29"/>
  <c r="AF98" i="29"/>
  <c r="AB98" i="29"/>
  <c r="X98" i="29"/>
  <c r="T98" i="29"/>
  <c r="P98" i="29"/>
  <c r="L98" i="29"/>
  <c r="H98" i="29"/>
  <c r="D98" i="29"/>
  <c r="D128" i="29"/>
  <c r="AQ98" i="29"/>
  <c r="AM98" i="29"/>
  <c r="AI98" i="29"/>
  <c r="AE98" i="29"/>
  <c r="AA98" i="29"/>
  <c r="W98" i="29"/>
  <c r="S98" i="29"/>
  <c r="O98" i="29"/>
  <c r="K98" i="29"/>
  <c r="G98" i="29"/>
  <c r="C98" i="29"/>
  <c r="AP98" i="29"/>
  <c r="AL98" i="29"/>
  <c r="AH98" i="29"/>
  <c r="AO102" i="29"/>
  <c r="AK102" i="29"/>
  <c r="AG102" i="29"/>
  <c r="AC102" i="29"/>
  <c r="Y102" i="29"/>
  <c r="U102" i="29"/>
  <c r="Q102" i="29"/>
  <c r="M102" i="29"/>
  <c r="I102" i="29"/>
  <c r="E102" i="29"/>
  <c r="AN102" i="29"/>
  <c r="AJ102" i="29"/>
  <c r="AF102" i="29"/>
  <c r="AB102" i="29"/>
  <c r="X102" i="29"/>
  <c r="T102" i="29"/>
  <c r="P102" i="29"/>
  <c r="L102" i="29"/>
  <c r="H102" i="29"/>
  <c r="D102" i="29"/>
  <c r="D132" i="29"/>
  <c r="AQ102" i="29"/>
  <c r="AM102" i="29"/>
  <c r="AI102" i="29"/>
  <c r="AE102" i="29"/>
  <c r="AA102" i="29"/>
  <c r="W102" i="29"/>
  <c r="S102" i="29"/>
  <c r="O102" i="29"/>
  <c r="K102" i="29"/>
  <c r="G102" i="29"/>
  <c r="C102" i="29"/>
  <c r="AP102" i="29"/>
  <c r="AL102" i="29"/>
  <c r="AH102" i="29"/>
  <c r="AD102" i="29"/>
  <c r="Z102" i="29"/>
  <c r="V102" i="29"/>
  <c r="R102" i="29"/>
  <c r="N102" i="29"/>
  <c r="J102" i="29"/>
  <c r="F102" i="29"/>
  <c r="J90" i="29"/>
  <c r="J89" i="29" s="1"/>
  <c r="R90" i="29"/>
  <c r="R89" i="29" s="1"/>
  <c r="Z90" i="29"/>
  <c r="Z89" i="29" s="1"/>
  <c r="AH90" i="29"/>
  <c r="AH89" i="29" s="1"/>
  <c r="AP90" i="29"/>
  <c r="AP89" i="29" s="1"/>
  <c r="F95" i="29"/>
  <c r="N95" i="29"/>
  <c r="V95" i="29"/>
  <c r="V94" i="29" s="1"/>
  <c r="AD95" i="29"/>
  <c r="AL95" i="29"/>
  <c r="N98" i="29"/>
  <c r="AD98" i="29"/>
  <c r="AU234" i="29"/>
  <c r="AU10" i="30" s="1"/>
  <c r="AU141" i="29"/>
  <c r="AU150" i="29" s="1"/>
  <c r="AY234" i="29"/>
  <c r="AY10" i="30" s="1"/>
  <c r="AY141" i="29"/>
  <c r="AY150" i="29" s="1"/>
  <c r="BC234" i="29"/>
  <c r="BC10" i="30" s="1"/>
  <c r="BC141" i="29"/>
  <c r="BC150" i="29" s="1"/>
  <c r="BG234" i="29"/>
  <c r="BG10" i="30" s="1"/>
  <c r="BG141" i="29"/>
  <c r="BG150" i="29" s="1"/>
  <c r="BK234" i="29"/>
  <c r="BK141" i="29"/>
  <c r="BK150" i="29" s="1"/>
  <c r="BO234" i="29"/>
  <c r="BO141" i="29"/>
  <c r="BO150" i="29" s="1"/>
  <c r="BX178" i="29"/>
  <c r="BX157" i="29"/>
  <c r="CF178" i="29"/>
  <c r="CF157" i="29"/>
  <c r="AZ141" i="29"/>
  <c r="AZ150" i="29" s="1"/>
  <c r="BH141" i="29"/>
  <c r="BH150" i="29" s="1"/>
  <c r="BP141" i="29"/>
  <c r="BP150" i="29" s="1"/>
  <c r="BV177" i="29"/>
  <c r="BV182" i="29" s="1"/>
  <c r="BV183" i="29" s="1"/>
  <c r="BV145" i="29"/>
  <c r="BZ177" i="29"/>
  <c r="BZ182" i="29" s="1"/>
  <c r="BZ183" i="29" s="1"/>
  <c r="BZ145" i="29"/>
  <c r="CD177" i="29"/>
  <c r="CD182" i="29" s="1"/>
  <c r="CD183" i="29" s="1"/>
  <c r="CD145" i="29"/>
  <c r="BY178" i="29"/>
  <c r="BY157" i="29"/>
  <c r="BA141" i="29"/>
  <c r="BA150" i="29" s="1"/>
  <c r="BI141" i="29"/>
  <c r="BI150" i="29" s="1"/>
  <c r="BQ141" i="29"/>
  <c r="BQ150" i="29" s="1"/>
  <c r="BS177" i="29"/>
  <c r="BS182" i="29" s="1"/>
  <c r="BS183" i="29" s="1"/>
  <c r="BS145" i="29"/>
  <c r="BW177" i="29"/>
  <c r="BW182" i="29" s="1"/>
  <c r="BW183" i="29" s="1"/>
  <c r="BW145" i="29"/>
  <c r="CA177" i="29"/>
  <c r="CA182" i="29" s="1"/>
  <c r="CA183" i="29" s="1"/>
  <c r="CA145" i="29"/>
  <c r="CE177" i="29"/>
  <c r="CE182" i="29" s="1"/>
  <c r="CE183" i="29" s="1"/>
  <c r="CE145" i="29"/>
  <c r="BT178" i="29"/>
  <c r="BT157" i="29"/>
  <c r="CB178" i="29"/>
  <c r="CB157" i="29"/>
  <c r="AX234" i="29"/>
  <c r="AX10" i="30" s="1"/>
  <c r="AX141" i="29"/>
  <c r="AX150" i="29" s="1"/>
  <c r="BB234" i="29"/>
  <c r="BB10" i="30" s="1"/>
  <c r="BB141" i="29"/>
  <c r="BB150" i="29" s="1"/>
  <c r="BF234" i="29"/>
  <c r="BF10" i="30" s="1"/>
  <c r="BF141" i="29"/>
  <c r="BF150" i="29" s="1"/>
  <c r="BJ234" i="29"/>
  <c r="BJ141" i="29"/>
  <c r="BJ150" i="29" s="1"/>
  <c r="BN234" i="29"/>
  <c r="BN141" i="29"/>
  <c r="BN150" i="29" s="1"/>
  <c r="AV141" i="29"/>
  <c r="AV150" i="29" s="1"/>
  <c r="BD141" i="29"/>
  <c r="BD150" i="29" s="1"/>
  <c r="BL141" i="29"/>
  <c r="BL150" i="29" s="1"/>
  <c r="BU178" i="29"/>
  <c r="BU157" i="29"/>
  <c r="CC178" i="29"/>
  <c r="CC157" i="29"/>
  <c r="BT177" i="29"/>
  <c r="BT182" i="29" s="1"/>
  <c r="BT183" i="29" s="1"/>
  <c r="BX177" i="29"/>
  <c r="BX182" i="29" s="1"/>
  <c r="BX183" i="29" s="1"/>
  <c r="CB177" i="29"/>
  <c r="CB182" i="29" s="1"/>
  <c r="CB183" i="29" s="1"/>
  <c r="CF177" i="29"/>
  <c r="CF182" i="29" s="1"/>
  <c r="CF183" i="29" s="1"/>
  <c r="BU177" i="29"/>
  <c r="BU182" i="29" s="1"/>
  <c r="BU183" i="29" s="1"/>
  <c r="CC177" i="29"/>
  <c r="CC182" i="29" s="1"/>
  <c r="CC183" i="29" s="1"/>
  <c r="BY177" i="29"/>
  <c r="BY182" i="29" s="1"/>
  <c r="BY183" i="29" s="1"/>
  <c r="CG199" i="29"/>
  <c r="CI215" i="29"/>
  <c r="CI198" i="29"/>
  <c r="CI199" i="29" s="1"/>
  <c r="CI218" i="29"/>
  <c r="CI216" i="29"/>
  <c r="CH198" i="29"/>
  <c r="CH199" i="29" s="1"/>
  <c r="CJ199" i="29"/>
  <c r="CJ218" i="29"/>
  <c r="CJ216" i="29"/>
  <c r="CG215" i="29"/>
  <c r="M15" i="27"/>
  <c r="D16" i="27"/>
  <c r="H21" i="27"/>
  <c r="C71" i="20"/>
  <c r="C72" i="20"/>
  <c r="C73" i="20"/>
  <c r="C74" i="20"/>
  <c r="C75" i="20"/>
  <c r="C76" i="20"/>
  <c r="C77" i="20"/>
  <c r="C78" i="20"/>
  <c r="C79" i="20"/>
  <c r="C70" i="20"/>
  <c r="C67" i="20"/>
  <c r="C26" i="30" s="1"/>
  <c r="C68" i="20"/>
  <c r="C66" i="20"/>
  <c r="D25" i="20"/>
  <c r="E25" i="20"/>
  <c r="F25" i="20"/>
  <c r="C25" i="20"/>
  <c r="C9" i="20"/>
  <c r="C10" i="20"/>
  <c r="C11" i="20"/>
  <c r="C8" i="20"/>
  <c r="BB38" i="24" l="1"/>
  <c r="BH38" i="24"/>
  <c r="BR38" i="24"/>
  <c r="BL38" i="24"/>
  <c r="AS38" i="24"/>
  <c r="BD38" i="24"/>
  <c r="AU38" i="24"/>
  <c r="AW38" i="24"/>
  <c r="BF38" i="24"/>
  <c r="AY38" i="24"/>
  <c r="BA38" i="24"/>
  <c r="AT38" i="24"/>
  <c r="AX38" i="24"/>
  <c r="AD94" i="29"/>
  <c r="L94" i="29"/>
  <c r="C203" i="29"/>
  <c r="H94" i="29"/>
  <c r="K9" i="30"/>
  <c r="AA9" i="30"/>
  <c r="P9" i="30"/>
  <c r="AF9" i="30"/>
  <c r="AV9" i="30"/>
  <c r="AU9" i="30"/>
  <c r="AZ9" i="30"/>
  <c r="U9" i="30"/>
  <c r="AK9" i="30"/>
  <c r="BA9" i="30"/>
  <c r="R9" i="30"/>
  <c r="AX9" i="30"/>
  <c r="CB158" i="29"/>
  <c r="P94" i="29"/>
  <c r="AF94" i="29"/>
  <c r="AJ94" i="29"/>
  <c r="D94" i="29"/>
  <c r="AD89" i="29"/>
  <c r="O9" i="30"/>
  <c r="AE9" i="30"/>
  <c r="T9" i="30"/>
  <c r="AJ9" i="30"/>
  <c r="AI9" i="30"/>
  <c r="AY9" i="30"/>
  <c r="BD9" i="30"/>
  <c r="Y9" i="30"/>
  <c r="AO9" i="30"/>
  <c r="BE9" i="30"/>
  <c r="Z9" i="30"/>
  <c r="BF9" i="30"/>
  <c r="AB94" i="29"/>
  <c r="AN94" i="29"/>
  <c r="D203" i="29"/>
  <c r="D204" i="29" s="1"/>
  <c r="S9" i="30"/>
  <c r="H9" i="30"/>
  <c r="X9" i="30"/>
  <c r="AN9" i="30"/>
  <c r="AM9" i="30"/>
  <c r="BC9" i="30"/>
  <c r="M9" i="30"/>
  <c r="AC9" i="30"/>
  <c r="AS9" i="30"/>
  <c r="E9" i="30"/>
  <c r="X94" i="29"/>
  <c r="T94" i="29"/>
  <c r="CA158" i="29"/>
  <c r="K89" i="29"/>
  <c r="AA89" i="29"/>
  <c r="AQ89" i="29"/>
  <c r="C15" i="29"/>
  <c r="D16" i="29" s="1"/>
  <c r="I9" i="30"/>
  <c r="N9" i="30"/>
  <c r="AT9" i="30"/>
  <c r="V9" i="30"/>
  <c r="BB9" i="30"/>
  <c r="D9" i="30"/>
  <c r="AD9" i="30"/>
  <c r="F9" i="30"/>
  <c r="AL9" i="30"/>
  <c r="BC38" i="24"/>
  <c r="BS38" i="24"/>
  <c r="W9" i="30"/>
  <c r="L9" i="30"/>
  <c r="AB9" i="30"/>
  <c r="AR9" i="30"/>
  <c r="AQ9" i="30"/>
  <c r="BG9" i="30"/>
  <c r="Q9" i="30"/>
  <c r="AG9" i="30"/>
  <c r="AW9" i="30"/>
  <c r="J9" i="30"/>
  <c r="AP9" i="30"/>
  <c r="BE38" i="24"/>
  <c r="AZ38" i="24"/>
  <c r="BP38" i="24"/>
  <c r="D205" i="29"/>
  <c r="C205" i="29"/>
  <c r="C204" i="29"/>
  <c r="E188" i="29"/>
  <c r="CD178" i="29"/>
  <c r="CD157" i="29"/>
  <c r="BT158" i="29"/>
  <c r="D151" i="29"/>
  <c r="BU158" i="29"/>
  <c r="BV158" i="29"/>
  <c r="CE158" i="29"/>
  <c r="AK94" i="29"/>
  <c r="E94" i="29"/>
  <c r="BR173" i="29"/>
  <c r="BR174" i="29" s="1"/>
  <c r="BR165" i="29"/>
  <c r="Z94" i="29"/>
  <c r="AL89" i="29"/>
  <c r="F89" i="29"/>
  <c r="CC173" i="29"/>
  <c r="CC174" i="29" s="1"/>
  <c r="CC165" i="29"/>
  <c r="BY173" i="29"/>
  <c r="BY174" i="29" s="1"/>
  <c r="BY165" i="29"/>
  <c r="BU173" i="29"/>
  <c r="BU174" i="29" s="1"/>
  <c r="BU165" i="29"/>
  <c r="BQ173" i="29"/>
  <c r="BQ174" i="29" s="1"/>
  <c r="BQ165" i="29"/>
  <c r="BM173" i="29"/>
  <c r="BM174" i="29" s="1"/>
  <c r="BM165" i="29"/>
  <c r="BI173" i="29"/>
  <c r="BI174" i="29" s="1"/>
  <c r="BI165" i="29"/>
  <c r="Q94" i="29"/>
  <c r="U89" i="29"/>
  <c r="G94" i="29"/>
  <c r="W94" i="29"/>
  <c r="AM94" i="29"/>
  <c r="L89" i="29"/>
  <c r="AB89" i="29"/>
  <c r="CF165" i="29"/>
  <c r="CF173" i="29"/>
  <c r="CF174" i="29" s="1"/>
  <c r="CB165" i="29"/>
  <c r="CB173" i="29"/>
  <c r="CB174" i="29" s="1"/>
  <c r="BT165" i="29"/>
  <c r="BT173" i="29"/>
  <c r="BT174" i="29" s="1"/>
  <c r="BP165" i="29"/>
  <c r="BP173" i="29"/>
  <c r="BP174" i="29" s="1"/>
  <c r="BH173" i="29"/>
  <c r="BH174" i="29" s="1"/>
  <c r="BH165" i="29"/>
  <c r="BY158" i="29"/>
  <c r="BZ158" i="29"/>
  <c r="BS158" i="29"/>
  <c r="AC94" i="29"/>
  <c r="R94" i="29"/>
  <c r="AO94" i="29"/>
  <c r="I94" i="29"/>
  <c r="M89" i="29"/>
  <c r="K94" i="29"/>
  <c r="AA94" i="29"/>
  <c r="AQ94" i="29"/>
  <c r="O89" i="29"/>
  <c r="AE89" i="29"/>
  <c r="P89" i="29"/>
  <c r="AF89" i="29"/>
  <c r="E19" i="29"/>
  <c r="D18" i="29"/>
  <c r="BS178" i="29"/>
  <c r="BS157" i="29"/>
  <c r="BW178" i="29"/>
  <c r="BW157" i="29"/>
  <c r="BV178" i="29"/>
  <c r="BV157" i="29"/>
  <c r="N94" i="29"/>
  <c r="BX158" i="29"/>
  <c r="CF158" i="29"/>
  <c r="CC158" i="29"/>
  <c r="CD158" i="29"/>
  <c r="BW158" i="29"/>
  <c r="U94" i="29"/>
  <c r="Q89" i="29"/>
  <c r="AP94" i="29"/>
  <c r="J94" i="29"/>
  <c r="V89" i="29"/>
  <c r="AG94" i="29"/>
  <c r="AK89" i="29"/>
  <c r="E89" i="29"/>
  <c r="O94" i="29"/>
  <c r="AE94" i="29"/>
  <c r="D135" i="29"/>
  <c r="D137" i="29" s="1"/>
  <c r="D167" i="29" s="1"/>
  <c r="C89" i="29"/>
  <c r="S89" i="29"/>
  <c r="AI89" i="29"/>
  <c r="D89" i="29"/>
  <c r="T89" i="29"/>
  <c r="D166" i="29"/>
  <c r="D140" i="29"/>
  <c r="C43" i="29"/>
  <c r="C41" i="29"/>
  <c r="BX173" i="29"/>
  <c r="BX174" i="29" s="1"/>
  <c r="BX165" i="29"/>
  <c r="BL165" i="29"/>
  <c r="BL173" i="29"/>
  <c r="BL174" i="29" s="1"/>
  <c r="D233" i="29"/>
  <c r="D192" i="29"/>
  <c r="D168" i="29"/>
  <c r="D149" i="29"/>
  <c r="D156" i="29" s="1"/>
  <c r="D163" i="29" s="1"/>
  <c r="D176" i="29" s="1"/>
  <c r="CE178" i="29"/>
  <c r="CE157" i="29"/>
  <c r="CA178" i="29"/>
  <c r="CA157" i="29"/>
  <c r="BZ178" i="29"/>
  <c r="BZ157" i="29"/>
  <c r="AL94" i="29"/>
  <c r="F94" i="29"/>
  <c r="M94" i="29"/>
  <c r="CD173" i="29"/>
  <c r="CD174" i="29" s="1"/>
  <c r="CD165" i="29"/>
  <c r="BZ173" i="29"/>
  <c r="BZ174" i="29" s="1"/>
  <c r="BZ165" i="29"/>
  <c r="BV173" i="29"/>
  <c r="BV174" i="29" s="1"/>
  <c r="BV165" i="29"/>
  <c r="BN173" i="29"/>
  <c r="BN174" i="29" s="1"/>
  <c r="BN165" i="29"/>
  <c r="BJ173" i="29"/>
  <c r="BJ174" i="29" s="1"/>
  <c r="BJ165" i="29"/>
  <c r="AH94" i="29"/>
  <c r="N89" i="29"/>
  <c r="Y94" i="29"/>
  <c r="AC89" i="29"/>
  <c r="C94" i="29"/>
  <c r="S94" i="29"/>
  <c r="AI94" i="29"/>
  <c r="G89" i="29"/>
  <c r="W89" i="29"/>
  <c r="AM89" i="29"/>
  <c r="H89" i="29"/>
  <c r="X89" i="29"/>
  <c r="AN89" i="29"/>
  <c r="CE173" i="29"/>
  <c r="CE174" i="29" s="1"/>
  <c r="CE165" i="29"/>
  <c r="CA173" i="29"/>
  <c r="CA174" i="29" s="1"/>
  <c r="CA165" i="29"/>
  <c r="BW173" i="29"/>
  <c r="BW174" i="29" s="1"/>
  <c r="BW165" i="29"/>
  <c r="BS173" i="29"/>
  <c r="BS174" i="29" s="1"/>
  <c r="BS165" i="29"/>
  <c r="BO173" i="29"/>
  <c r="BO174" i="29" s="1"/>
  <c r="BO165" i="29"/>
  <c r="BK173" i="29"/>
  <c r="BK174" i="29" s="1"/>
  <c r="BK165" i="29"/>
  <c r="BG173" i="29"/>
  <c r="BG174" i="29" s="1"/>
  <c r="BG165" i="29"/>
  <c r="E139" i="29"/>
  <c r="D56" i="29"/>
  <c r="E35" i="29"/>
  <c r="D38" i="29"/>
  <c r="D39" i="29"/>
  <c r="BF41" i="20"/>
  <c r="BG41" i="20"/>
  <c r="BH41" i="20"/>
  <c r="BI41" i="20"/>
  <c r="BJ41" i="20"/>
  <c r="BK41" i="20"/>
  <c r="BL41" i="20"/>
  <c r="BM41" i="20"/>
  <c r="BN41" i="20"/>
  <c r="BO41" i="20"/>
  <c r="BP41" i="20"/>
  <c r="BQ41" i="20"/>
  <c r="BR41" i="20"/>
  <c r="BS41" i="20"/>
  <c r="BT41" i="20"/>
  <c r="BU41" i="20"/>
  <c r="BV41" i="20"/>
  <c r="BW41" i="20"/>
  <c r="BX41" i="20"/>
  <c r="BY41" i="20"/>
  <c r="BZ41" i="20"/>
  <c r="CA41" i="20"/>
  <c r="CB41" i="20"/>
  <c r="CC41" i="20"/>
  <c r="CD41" i="20"/>
  <c r="CE41" i="20"/>
  <c r="CF41" i="20"/>
  <c r="CG5" i="25" s="1"/>
  <c r="BI5" i="25" l="1"/>
  <c r="BZ5" i="25"/>
  <c r="BT5" i="25"/>
  <c r="BN5" i="25"/>
  <c r="BH5" i="25"/>
  <c r="CF5" i="25"/>
  <c r="BY5" i="25"/>
  <c r="BS5" i="25"/>
  <c r="BM5" i="25"/>
  <c r="BG5" i="25"/>
  <c r="BU5" i="25"/>
  <c r="CE5" i="25"/>
  <c r="CD5" i="25"/>
  <c r="BX5" i="25"/>
  <c r="BR5" i="25"/>
  <c r="BL5" i="25"/>
  <c r="BO5" i="25"/>
  <c r="BW5" i="25"/>
  <c r="BK5" i="25"/>
  <c r="CA5" i="25"/>
  <c r="CC5" i="25"/>
  <c r="BQ5" i="25"/>
  <c r="CB5" i="25"/>
  <c r="BV5" i="25"/>
  <c r="BP5" i="25"/>
  <c r="BJ5" i="25"/>
  <c r="E167" i="29"/>
  <c r="C46" i="29"/>
  <c r="C47" i="29" s="1"/>
  <c r="CF159" i="29"/>
  <c r="CF160" i="29" s="1"/>
  <c r="BS159" i="29"/>
  <c r="BS160" i="29" s="1"/>
  <c r="BU159" i="29"/>
  <c r="BU160" i="29" s="1"/>
  <c r="D40" i="29"/>
  <c r="E233" i="29"/>
  <c r="E192" i="29"/>
  <c r="E168" i="29"/>
  <c r="E149" i="29"/>
  <c r="E156" i="29" s="1"/>
  <c r="E163" i="29" s="1"/>
  <c r="E176" i="29" s="1"/>
  <c r="D164" i="29"/>
  <c r="D142" i="29"/>
  <c r="C44" i="29"/>
  <c r="BW159" i="29"/>
  <c r="BW160" i="29" s="1"/>
  <c r="BX159" i="29"/>
  <c r="BX160" i="29" s="1"/>
  <c r="E18" i="29"/>
  <c r="F19" i="29"/>
  <c r="BZ159" i="29"/>
  <c r="BZ160" i="29" s="1"/>
  <c r="E235" i="29"/>
  <c r="E11" i="30" s="1"/>
  <c r="E151" i="29"/>
  <c r="D42" i="29"/>
  <c r="D198" i="29"/>
  <c r="D199" i="29" s="1"/>
  <c r="D215" i="29"/>
  <c r="CD159" i="29"/>
  <c r="CD160" i="29" s="1"/>
  <c r="BY159" i="29"/>
  <c r="BY160" i="29" s="1"/>
  <c r="CE159" i="29"/>
  <c r="CE160" i="29" s="1"/>
  <c r="BT159" i="29"/>
  <c r="BT160" i="29" s="1"/>
  <c r="CB159" i="29"/>
  <c r="CB160" i="29" s="1"/>
  <c r="F139" i="29"/>
  <c r="E56" i="29"/>
  <c r="E39" i="29"/>
  <c r="E38" i="29"/>
  <c r="F167" i="29" s="1"/>
  <c r="F35" i="29"/>
  <c r="D239" i="29"/>
  <c r="D15" i="30" s="1"/>
  <c r="D241" i="29"/>
  <c r="D18" i="30" s="1"/>
  <c r="D238" i="29"/>
  <c r="D14" i="30" s="1"/>
  <c r="D240" i="29"/>
  <c r="D16" i="30" s="1"/>
  <c r="D242" i="29"/>
  <c r="D19" i="30" s="1"/>
  <c r="D234" i="29"/>
  <c r="D10" i="30" s="1"/>
  <c r="D141" i="29"/>
  <c r="CC159" i="29"/>
  <c r="CC160" i="29" s="1"/>
  <c r="BV159" i="29"/>
  <c r="BV160" i="29" s="1"/>
  <c r="CA159" i="29"/>
  <c r="CA160" i="29" s="1"/>
  <c r="FO45" i="27"/>
  <c r="FP45" i="27"/>
  <c r="FQ45" i="27"/>
  <c r="FR45" i="27"/>
  <c r="FS45" i="27"/>
  <c r="FT45" i="27"/>
  <c r="FU45" i="27"/>
  <c r="FV45" i="27"/>
  <c r="FW45" i="27"/>
  <c r="FX45" i="27"/>
  <c r="FY45" i="27"/>
  <c r="FZ45" i="27"/>
  <c r="GA45" i="27"/>
  <c r="GB45" i="27"/>
  <c r="GC45" i="27"/>
  <c r="GD45" i="27"/>
  <c r="GE45" i="27"/>
  <c r="GF45" i="27"/>
  <c r="FO46" i="27"/>
  <c r="FP46" i="27"/>
  <c r="FQ46" i="27"/>
  <c r="FR46" i="27"/>
  <c r="FS46" i="27"/>
  <c r="FT46" i="27"/>
  <c r="FU46" i="27"/>
  <c r="FV46" i="27"/>
  <c r="FW46" i="27"/>
  <c r="FX46" i="27"/>
  <c r="FY46" i="27"/>
  <c r="FZ46" i="27"/>
  <c r="GA46" i="27"/>
  <c r="GB46" i="27"/>
  <c r="GC46" i="27"/>
  <c r="GD46" i="27"/>
  <c r="GE46" i="27"/>
  <c r="GF46" i="27"/>
  <c r="E37" i="27"/>
  <c r="E40" i="29" l="1"/>
  <c r="E43" i="29" s="1"/>
  <c r="G139" i="29"/>
  <c r="F56" i="29"/>
  <c r="F39" i="29"/>
  <c r="G35" i="29"/>
  <c r="F38" i="29"/>
  <c r="F233" i="29"/>
  <c r="F192" i="29"/>
  <c r="F168" i="29"/>
  <c r="F149" i="29"/>
  <c r="F156" i="29" s="1"/>
  <c r="F163" i="29" s="1"/>
  <c r="F176" i="29" s="1"/>
  <c r="D165" i="29"/>
  <c r="D173" i="29"/>
  <c r="D174" i="29" s="1"/>
  <c r="E242" i="29"/>
  <c r="E19" i="30" s="1"/>
  <c r="E240" i="29"/>
  <c r="E16" i="30" s="1"/>
  <c r="E238" i="29"/>
  <c r="E14" i="30" s="1"/>
  <c r="E241" i="29"/>
  <c r="E18" i="30" s="1"/>
  <c r="E239" i="29"/>
  <c r="E15" i="30" s="1"/>
  <c r="F235" i="29"/>
  <c r="F11" i="30" s="1"/>
  <c r="F151" i="29"/>
  <c r="E166" i="29"/>
  <c r="E140" i="29"/>
  <c r="D41" i="29"/>
  <c r="D43" i="29"/>
  <c r="D150" i="29"/>
  <c r="D152" i="29" s="1"/>
  <c r="D153" i="29" s="1"/>
  <c r="E42" i="29"/>
  <c r="G19" i="29"/>
  <c r="F18" i="29"/>
  <c r="D143" i="29"/>
  <c r="E198" i="29"/>
  <c r="E199" i="29" s="1"/>
  <c r="E215" i="29"/>
  <c r="D13" i="20"/>
  <c r="F42" i="29" l="1"/>
  <c r="G167" i="29"/>
  <c r="E41" i="29"/>
  <c r="F142" i="29" s="1"/>
  <c r="F143" i="29" s="1"/>
  <c r="F193" i="29" s="1"/>
  <c r="F194" i="29" s="1"/>
  <c r="F166" i="29"/>
  <c r="F140" i="29"/>
  <c r="F234" i="29" s="1"/>
  <c r="F10" i="30" s="1"/>
  <c r="D193" i="29"/>
  <c r="D194" i="29" s="1"/>
  <c r="D46" i="29"/>
  <c r="D47" i="29" s="1"/>
  <c r="E234" i="29"/>
  <c r="E10" i="30" s="1"/>
  <c r="E141" i="29"/>
  <c r="D171" i="29"/>
  <c r="D169" i="29"/>
  <c r="F215" i="29"/>
  <c r="F198" i="29"/>
  <c r="F199" i="29" s="1"/>
  <c r="F40" i="29"/>
  <c r="F238" i="29"/>
  <c r="F14" i="30" s="1"/>
  <c r="F240" i="29"/>
  <c r="F16" i="30" s="1"/>
  <c r="F242" i="29"/>
  <c r="F19" i="30" s="1"/>
  <c r="F239" i="29"/>
  <c r="F15" i="30" s="1"/>
  <c r="F241" i="29"/>
  <c r="F18" i="30" s="1"/>
  <c r="E46" i="29"/>
  <c r="E47" i="29" s="1"/>
  <c r="G235" i="29"/>
  <c r="G11" i="30" s="1"/>
  <c r="G151" i="29"/>
  <c r="G233" i="29"/>
  <c r="G192" i="29"/>
  <c r="G168" i="29"/>
  <c r="G149" i="29"/>
  <c r="G156" i="29" s="1"/>
  <c r="G163" i="29" s="1"/>
  <c r="G176" i="29" s="1"/>
  <c r="G18" i="29"/>
  <c r="H19" i="29"/>
  <c r="E164" i="29"/>
  <c r="E142" i="29"/>
  <c r="D44" i="29"/>
  <c r="H139" i="29"/>
  <c r="G56" i="29"/>
  <c r="G39" i="29"/>
  <c r="G38" i="29"/>
  <c r="H167" i="29" s="1"/>
  <c r="H35" i="29"/>
  <c r="BS35" i="28"/>
  <c r="BT35" i="28"/>
  <c r="BU35" i="28"/>
  <c r="BV35" i="28"/>
  <c r="BW35" i="28"/>
  <c r="BX35" i="28"/>
  <c r="BY35" i="28"/>
  <c r="BZ35" i="28"/>
  <c r="CA35" i="28"/>
  <c r="CB35" i="28"/>
  <c r="CC35" i="28"/>
  <c r="F164" i="29" l="1"/>
  <c r="F165" i="29" s="1"/>
  <c r="E44" i="29"/>
  <c r="F141" i="29"/>
  <c r="F150" i="29" s="1"/>
  <c r="F152" i="29" s="1"/>
  <c r="F153" i="29" s="1"/>
  <c r="D216" i="29"/>
  <c r="G40" i="29"/>
  <c r="H166" i="29" s="1"/>
  <c r="D218" i="29"/>
  <c r="E143" i="29"/>
  <c r="H18" i="29"/>
  <c r="I19" i="29"/>
  <c r="E173" i="29"/>
  <c r="E174" i="29" s="1"/>
  <c r="E165" i="29"/>
  <c r="I139" i="29"/>
  <c r="H56" i="29"/>
  <c r="I35" i="29"/>
  <c r="H39" i="29"/>
  <c r="H38" i="29"/>
  <c r="I167" i="29" s="1"/>
  <c r="H233" i="29"/>
  <c r="H192" i="29"/>
  <c r="H168" i="29"/>
  <c r="H149" i="29"/>
  <c r="H156" i="29" s="1"/>
  <c r="H163" i="29" s="1"/>
  <c r="H176" i="29" s="1"/>
  <c r="G215" i="29"/>
  <c r="G198" i="29"/>
  <c r="G199" i="29" s="1"/>
  <c r="G166" i="29"/>
  <c r="G140" i="29"/>
  <c r="F41" i="29"/>
  <c r="F43" i="29"/>
  <c r="H235" i="29"/>
  <c r="H11" i="30" s="1"/>
  <c r="H151" i="29"/>
  <c r="G241" i="29"/>
  <c r="G18" i="30" s="1"/>
  <c r="G239" i="29"/>
  <c r="G15" i="30" s="1"/>
  <c r="G240" i="29"/>
  <c r="G16" i="30" s="1"/>
  <c r="G242" i="29"/>
  <c r="G19" i="30" s="1"/>
  <c r="G238" i="29"/>
  <c r="G14" i="30" s="1"/>
  <c r="E150" i="29"/>
  <c r="E152" i="29" s="1"/>
  <c r="E153" i="29" s="1"/>
  <c r="G42" i="29"/>
  <c r="BV23" i="28"/>
  <c r="BW23" i="28"/>
  <c r="BX23" i="28"/>
  <c r="BY23" i="28"/>
  <c r="BZ23" i="28"/>
  <c r="CA23" i="28"/>
  <c r="CB23" i="28"/>
  <c r="CC23" i="28"/>
  <c r="BV26" i="28"/>
  <c r="BW26" i="28"/>
  <c r="BX26" i="28"/>
  <c r="BY26" i="28"/>
  <c r="BZ26" i="28"/>
  <c r="CA26" i="28"/>
  <c r="CB26" i="28"/>
  <c r="CC26" i="28"/>
  <c r="BV27" i="28"/>
  <c r="BW27" i="28"/>
  <c r="BX27" i="28"/>
  <c r="BY27" i="28"/>
  <c r="BZ27" i="28"/>
  <c r="CA27" i="28"/>
  <c r="CB27" i="28"/>
  <c r="CC27" i="28"/>
  <c r="BV32" i="28"/>
  <c r="BW32" i="28"/>
  <c r="BX32" i="28"/>
  <c r="BY32" i="28"/>
  <c r="BZ32" i="28"/>
  <c r="CA32" i="28"/>
  <c r="CB32" i="28"/>
  <c r="CC32" i="28"/>
  <c r="BV33" i="28"/>
  <c r="BW33" i="28"/>
  <c r="BX33" i="28"/>
  <c r="BY33" i="28"/>
  <c r="BZ33" i="28"/>
  <c r="CA33" i="28"/>
  <c r="CB33" i="28"/>
  <c r="CC33" i="28"/>
  <c r="BV34" i="28"/>
  <c r="BW34" i="28"/>
  <c r="BX34" i="28"/>
  <c r="BY34" i="28"/>
  <c r="BZ34" i="28"/>
  <c r="CA34" i="28"/>
  <c r="CB34" i="28"/>
  <c r="CC34" i="28"/>
  <c r="BV42" i="28"/>
  <c r="BW42" i="28"/>
  <c r="BX42" i="28"/>
  <c r="BY42" i="28"/>
  <c r="BZ42" i="28"/>
  <c r="CA42" i="28"/>
  <c r="CB42" i="28"/>
  <c r="CC42" i="28"/>
  <c r="BV43" i="28"/>
  <c r="BW43" i="28"/>
  <c r="BX43" i="28"/>
  <c r="BY43" i="28"/>
  <c r="BZ43" i="28"/>
  <c r="CA43" i="28"/>
  <c r="CB43" i="28"/>
  <c r="CC43" i="28"/>
  <c r="BV44" i="28"/>
  <c r="BW44" i="28"/>
  <c r="BX44" i="28"/>
  <c r="BY44" i="28"/>
  <c r="BZ44" i="28"/>
  <c r="CA44" i="28"/>
  <c r="CB44" i="28"/>
  <c r="CC44" i="28"/>
  <c r="BV45" i="28"/>
  <c r="BW45" i="28"/>
  <c r="BX45" i="28"/>
  <c r="BY45" i="28"/>
  <c r="BZ45" i="28"/>
  <c r="CA45" i="28"/>
  <c r="CB45" i="28"/>
  <c r="CC45" i="28"/>
  <c r="BQ23" i="28"/>
  <c r="BR23" i="28"/>
  <c r="BS23" i="28"/>
  <c r="BT23" i="28"/>
  <c r="BU23" i="28"/>
  <c r="BQ26" i="28"/>
  <c r="BR26" i="28"/>
  <c r="BS26" i="28"/>
  <c r="BT26" i="28"/>
  <c r="BU26" i="28"/>
  <c r="BQ27" i="28"/>
  <c r="BR27" i="28"/>
  <c r="BS27" i="28"/>
  <c r="BT27" i="28"/>
  <c r="BU27" i="28"/>
  <c r="BQ32" i="28"/>
  <c r="BR32" i="28"/>
  <c r="BS32" i="28"/>
  <c r="BT32" i="28"/>
  <c r="BU32" i="28"/>
  <c r="BQ33" i="28"/>
  <c r="BR33" i="28"/>
  <c r="BS33" i="28"/>
  <c r="BT33" i="28"/>
  <c r="BU33" i="28"/>
  <c r="BQ34" i="28"/>
  <c r="BR34" i="28"/>
  <c r="BS34" i="28"/>
  <c r="BT34" i="28"/>
  <c r="BU34" i="28"/>
  <c r="BS42" i="28"/>
  <c r="BT42" i="28"/>
  <c r="BU42" i="28"/>
  <c r="BS43" i="28"/>
  <c r="BT43" i="28"/>
  <c r="BU43" i="28"/>
  <c r="BS44" i="28"/>
  <c r="BT44" i="28"/>
  <c r="BU44" i="28"/>
  <c r="BQ45" i="28"/>
  <c r="BR45" i="28"/>
  <c r="BS45" i="28"/>
  <c r="BT45" i="28"/>
  <c r="BU45" i="28"/>
  <c r="BM23" i="28"/>
  <c r="BN23" i="28"/>
  <c r="BO23" i="28"/>
  <c r="BP23" i="28"/>
  <c r="BM26" i="28"/>
  <c r="BN26" i="28"/>
  <c r="BO26" i="28"/>
  <c r="BP26" i="28"/>
  <c r="BM27" i="28"/>
  <c r="BN27" i="28"/>
  <c r="BO27" i="28"/>
  <c r="BP27" i="28"/>
  <c r="BM32" i="28"/>
  <c r="BN32" i="28"/>
  <c r="BO32" i="28"/>
  <c r="BP32" i="28"/>
  <c r="BM33" i="28"/>
  <c r="BN33" i="28"/>
  <c r="BO33" i="28"/>
  <c r="BP33" i="28"/>
  <c r="BP34" i="28"/>
  <c r="BM45" i="28"/>
  <c r="BN45" i="28"/>
  <c r="BO45" i="28"/>
  <c r="BP45" i="28"/>
  <c r="AP23" i="28"/>
  <c r="AQ23" i="28"/>
  <c r="AR23" i="28"/>
  <c r="AS23" i="28"/>
  <c r="AT23" i="28"/>
  <c r="AU23" i="28"/>
  <c r="AV23" i="28"/>
  <c r="AW23" i="28"/>
  <c r="AX23" i="28"/>
  <c r="AY23" i="28"/>
  <c r="AZ23" i="28"/>
  <c r="BA23" i="28"/>
  <c r="BB23" i="28"/>
  <c r="BC23" i="28"/>
  <c r="BD23" i="28"/>
  <c r="BE23" i="28"/>
  <c r="BF23" i="28"/>
  <c r="BG23" i="28"/>
  <c r="BH23" i="28"/>
  <c r="BI23" i="28"/>
  <c r="BJ23" i="28"/>
  <c r="BK23" i="28"/>
  <c r="BL23" i="28"/>
  <c r="AS26" i="28"/>
  <c r="AT26" i="28"/>
  <c r="AU26" i="28"/>
  <c r="AV26" i="28"/>
  <c r="AW26" i="28"/>
  <c r="AX26" i="28"/>
  <c r="AY26" i="28"/>
  <c r="AZ26" i="28"/>
  <c r="BA26" i="28"/>
  <c r="BB26" i="28"/>
  <c r="BC26" i="28"/>
  <c r="BD26" i="28"/>
  <c r="BE26" i="28"/>
  <c r="BF26" i="28"/>
  <c r="BG26" i="28"/>
  <c r="BH26" i="28"/>
  <c r="BI26" i="28"/>
  <c r="BJ26" i="28"/>
  <c r="BK26" i="28"/>
  <c r="BL26" i="28"/>
  <c r="BE27" i="28"/>
  <c r="BF27" i="28"/>
  <c r="BG27" i="28"/>
  <c r="BH27" i="28"/>
  <c r="BI27" i="28"/>
  <c r="BJ27" i="28"/>
  <c r="BK27" i="28"/>
  <c r="BL27" i="28"/>
  <c r="AQ32" i="28"/>
  <c r="AR32" i="28"/>
  <c r="AS32" i="28"/>
  <c r="AT32" i="28"/>
  <c r="AU32" i="28"/>
  <c r="AV32" i="28"/>
  <c r="AW32" i="28"/>
  <c r="AX32" i="28"/>
  <c r="AY32" i="28"/>
  <c r="AZ32" i="28"/>
  <c r="BA32" i="28"/>
  <c r="BB32" i="28"/>
  <c r="BC32" i="28"/>
  <c r="BD32" i="28"/>
  <c r="BE32" i="28"/>
  <c r="BF32" i="28"/>
  <c r="BG32" i="28"/>
  <c r="BH32" i="28"/>
  <c r="BI32" i="28"/>
  <c r="BJ32" i="28"/>
  <c r="BK32" i="28"/>
  <c r="BL32" i="28"/>
  <c r="AQ33" i="28"/>
  <c r="AR33" i="28"/>
  <c r="AS33" i="28"/>
  <c r="AT33" i="28"/>
  <c r="AU33" i="28"/>
  <c r="AV33" i="28"/>
  <c r="AW33" i="28"/>
  <c r="AX33" i="28"/>
  <c r="AY33" i="28"/>
  <c r="AZ33" i="28"/>
  <c r="BA33" i="28"/>
  <c r="BB33" i="28"/>
  <c r="BC33" i="28"/>
  <c r="BD33" i="28"/>
  <c r="BE33" i="28"/>
  <c r="BF33" i="28"/>
  <c r="BG33" i="28"/>
  <c r="BH33" i="28"/>
  <c r="BI33" i="28"/>
  <c r="BJ33" i="28"/>
  <c r="BK33" i="28"/>
  <c r="BL33" i="28"/>
  <c r="BF45" i="28"/>
  <c r="BG45" i="28"/>
  <c r="BH45" i="28"/>
  <c r="BI45" i="28"/>
  <c r="BJ45" i="28"/>
  <c r="BK45" i="28"/>
  <c r="BL45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C23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R23" i="28"/>
  <c r="S23" i="28"/>
  <c r="C48" i="20"/>
  <c r="C35" i="20"/>
  <c r="B23" i="28"/>
  <c r="F173" i="29" l="1"/>
  <c r="F174" i="29" s="1"/>
  <c r="G43" i="29"/>
  <c r="G41" i="29"/>
  <c r="H164" i="29" s="1"/>
  <c r="H140" i="29"/>
  <c r="H141" i="29" s="1"/>
  <c r="H150" i="29" s="1"/>
  <c r="H152" i="29" s="1"/>
  <c r="H153" i="29" s="1"/>
  <c r="H40" i="29"/>
  <c r="H43" i="29" s="1"/>
  <c r="H198" i="29"/>
  <c r="H199" i="29" s="1"/>
  <c r="H215" i="29"/>
  <c r="J139" i="29"/>
  <c r="I56" i="29"/>
  <c r="I39" i="29"/>
  <c r="J35" i="29"/>
  <c r="I38" i="29"/>
  <c r="G164" i="29"/>
  <c r="G142" i="29"/>
  <c r="F44" i="29"/>
  <c r="H242" i="29"/>
  <c r="H19" i="30" s="1"/>
  <c r="H239" i="29"/>
  <c r="H15" i="30" s="1"/>
  <c r="H241" i="29"/>
  <c r="H18" i="30" s="1"/>
  <c r="H238" i="29"/>
  <c r="H14" i="30" s="1"/>
  <c r="H240" i="29"/>
  <c r="H16" i="30" s="1"/>
  <c r="F46" i="29"/>
  <c r="F47" i="29" s="1"/>
  <c r="G234" i="29"/>
  <c r="G10" i="30" s="1"/>
  <c r="G141" i="29"/>
  <c r="F171" i="29"/>
  <c r="F216" i="29" s="1"/>
  <c r="F169" i="29"/>
  <c r="I235" i="29"/>
  <c r="I11" i="30" s="1"/>
  <c r="I151" i="29"/>
  <c r="H42" i="29"/>
  <c r="I233" i="29"/>
  <c r="I192" i="29"/>
  <c r="I168" i="29"/>
  <c r="I149" i="29"/>
  <c r="I156" i="29" s="1"/>
  <c r="I163" i="29" s="1"/>
  <c r="I176" i="29" s="1"/>
  <c r="E193" i="29"/>
  <c r="E194" i="29" s="1"/>
  <c r="E171" i="29"/>
  <c r="E169" i="29"/>
  <c r="J19" i="29"/>
  <c r="I18" i="29"/>
  <c r="C38" i="20"/>
  <c r="C39" i="20"/>
  <c r="B25" i="28" s="1"/>
  <c r="B22" i="28"/>
  <c r="B21" i="28" s="1"/>
  <c r="BS36" i="28"/>
  <c r="BS37" i="28"/>
  <c r="BS38" i="28" s="1"/>
  <c r="BT36" i="28"/>
  <c r="CC37" i="28"/>
  <c r="CC38" i="28" s="1"/>
  <c r="BY37" i="28"/>
  <c r="BY38" i="28" s="1"/>
  <c r="CC36" i="28"/>
  <c r="BY36" i="28"/>
  <c r="CB37" i="28"/>
  <c r="CB38" i="28" s="1"/>
  <c r="BX37" i="28"/>
  <c r="CB36" i="28"/>
  <c r="BX36" i="28"/>
  <c r="BX38" i="28"/>
  <c r="BU37" i="28"/>
  <c r="BU38" i="28" s="1"/>
  <c r="CA37" i="28"/>
  <c r="CA38" i="28" s="1"/>
  <c r="BW37" i="28"/>
  <c r="CA36" i="28"/>
  <c r="BW36" i="28"/>
  <c r="BW38" i="28"/>
  <c r="BT37" i="28"/>
  <c r="BT38" i="28" s="1"/>
  <c r="BU36" i="28"/>
  <c r="BZ37" i="28"/>
  <c r="BZ38" i="28" s="1"/>
  <c r="BV37" i="28"/>
  <c r="BZ36" i="28"/>
  <c r="BV36" i="28"/>
  <c r="BV38" i="28"/>
  <c r="D48" i="20"/>
  <c r="E48" i="20" s="1"/>
  <c r="F48" i="20" s="1"/>
  <c r="G48" i="20" s="1"/>
  <c r="H48" i="20" s="1"/>
  <c r="I48" i="20" s="1"/>
  <c r="J48" i="20" s="1"/>
  <c r="K48" i="20" s="1"/>
  <c r="L48" i="20" s="1"/>
  <c r="M48" i="20" s="1"/>
  <c r="N48" i="20" s="1"/>
  <c r="O48" i="20" s="1"/>
  <c r="P48" i="20" s="1"/>
  <c r="Q48" i="20" s="1"/>
  <c r="R48" i="20" s="1"/>
  <c r="S48" i="20" s="1"/>
  <c r="T48" i="20" s="1"/>
  <c r="U48" i="20" s="1"/>
  <c r="V48" i="20" s="1"/>
  <c r="W48" i="20" s="1"/>
  <c r="X48" i="20" s="1"/>
  <c r="Y48" i="20" s="1"/>
  <c r="Z48" i="20" s="1"/>
  <c r="AA48" i="20" s="1"/>
  <c r="AB48" i="20" s="1"/>
  <c r="AC48" i="20" s="1"/>
  <c r="AD48" i="20" s="1"/>
  <c r="AE48" i="20" s="1"/>
  <c r="AF48" i="20" s="1"/>
  <c r="AG48" i="20" s="1"/>
  <c r="AH48" i="20" s="1"/>
  <c r="AI48" i="20" s="1"/>
  <c r="AJ48" i="20" s="1"/>
  <c r="AK48" i="20" s="1"/>
  <c r="AL48" i="20" s="1"/>
  <c r="AM48" i="20" s="1"/>
  <c r="AN48" i="20" s="1"/>
  <c r="AO48" i="20" s="1"/>
  <c r="AP48" i="20" s="1"/>
  <c r="AQ48" i="20" s="1"/>
  <c r="AR48" i="20" s="1"/>
  <c r="AS48" i="20" s="1"/>
  <c r="AT48" i="20" s="1"/>
  <c r="AU48" i="20" s="1"/>
  <c r="AV48" i="20" s="1"/>
  <c r="AW48" i="20" s="1"/>
  <c r="AX48" i="20" s="1"/>
  <c r="AY48" i="20" s="1"/>
  <c r="AZ48" i="20" s="1"/>
  <c r="BA48" i="20" s="1"/>
  <c r="BB48" i="20" s="1"/>
  <c r="BC48" i="20" s="1"/>
  <c r="BD48" i="20" s="1"/>
  <c r="BE48" i="20" s="1"/>
  <c r="BF48" i="20" s="1"/>
  <c r="BG48" i="20" s="1"/>
  <c r="BH48" i="20" s="1"/>
  <c r="BI48" i="20" s="1"/>
  <c r="BJ48" i="20" s="1"/>
  <c r="BK48" i="20" s="1"/>
  <c r="BL48" i="20" s="1"/>
  <c r="BM48" i="20" s="1"/>
  <c r="BN48" i="20" s="1"/>
  <c r="BO48" i="20" s="1"/>
  <c r="BP48" i="20" s="1"/>
  <c r="BQ48" i="20" s="1"/>
  <c r="BR48" i="20" s="1"/>
  <c r="BS48" i="20" s="1"/>
  <c r="BT48" i="20" s="1"/>
  <c r="BU48" i="20" s="1"/>
  <c r="BV48" i="20" s="1"/>
  <c r="BW48" i="20" s="1"/>
  <c r="BX48" i="20" s="1"/>
  <c r="BY48" i="20" s="1"/>
  <c r="BZ48" i="20" s="1"/>
  <c r="CA48" i="20" s="1"/>
  <c r="CB48" i="20" s="1"/>
  <c r="CC48" i="20" s="1"/>
  <c r="CD48" i="20" s="1"/>
  <c r="CE48" i="20" s="1"/>
  <c r="CF48" i="20" s="1"/>
  <c r="F29" i="20"/>
  <c r="E29" i="20"/>
  <c r="C29" i="20"/>
  <c r="D29" i="20"/>
  <c r="D51" i="20"/>
  <c r="D50" i="20"/>
  <c r="C56" i="20"/>
  <c r="B20" i="28" l="1"/>
  <c r="B50" i="28"/>
  <c r="C50" i="28" s="1"/>
  <c r="I42" i="29"/>
  <c r="J167" i="29"/>
  <c r="B24" i="28"/>
  <c r="H234" i="29"/>
  <c r="H10" i="30" s="1"/>
  <c r="I140" i="29"/>
  <c r="I234" i="29" s="1"/>
  <c r="I10" i="30" s="1"/>
  <c r="I166" i="29"/>
  <c r="H142" i="29"/>
  <c r="H143" i="29" s="1"/>
  <c r="H193" i="29" s="1"/>
  <c r="H194" i="29" s="1"/>
  <c r="G44" i="29"/>
  <c r="G46" i="29" s="1"/>
  <c r="G47" i="29" s="1"/>
  <c r="H41" i="29"/>
  <c r="I164" i="29" s="1"/>
  <c r="F218" i="29"/>
  <c r="E218" i="29"/>
  <c r="J235" i="29"/>
  <c r="J11" i="30" s="1"/>
  <c r="J151" i="29"/>
  <c r="J233" i="29"/>
  <c r="J192" i="29"/>
  <c r="J168" i="29"/>
  <c r="J149" i="29"/>
  <c r="J156" i="29" s="1"/>
  <c r="J163" i="29" s="1"/>
  <c r="J176" i="29" s="1"/>
  <c r="G143" i="29"/>
  <c r="K139" i="29"/>
  <c r="J56" i="29"/>
  <c r="J39" i="29"/>
  <c r="K35" i="29"/>
  <c r="J38" i="29"/>
  <c r="K167" i="29" s="1"/>
  <c r="J18" i="29"/>
  <c r="K19" i="29"/>
  <c r="K18" i="29" s="1"/>
  <c r="E216" i="29"/>
  <c r="H165" i="29"/>
  <c r="H173" i="29"/>
  <c r="H174" i="29" s="1"/>
  <c r="G173" i="29"/>
  <c r="G174" i="29" s="1"/>
  <c r="G165" i="29"/>
  <c r="I40" i="29"/>
  <c r="I242" i="29"/>
  <c r="I19" i="30" s="1"/>
  <c r="I240" i="29"/>
  <c r="I16" i="30" s="1"/>
  <c r="I238" i="29"/>
  <c r="I14" i="30" s="1"/>
  <c r="I239" i="29"/>
  <c r="I15" i="30" s="1"/>
  <c r="I241" i="29"/>
  <c r="I18" i="30" s="1"/>
  <c r="I198" i="29"/>
  <c r="I199" i="29" s="1"/>
  <c r="I215" i="29"/>
  <c r="G150" i="29"/>
  <c r="G152" i="29" s="1"/>
  <c r="G153" i="29" s="1"/>
  <c r="C54" i="20"/>
  <c r="B49" i="28"/>
  <c r="BV157" i="27"/>
  <c r="BW157" i="27"/>
  <c r="BX157" i="27"/>
  <c r="BY157" i="27"/>
  <c r="BZ157" i="27"/>
  <c r="CA157" i="27"/>
  <c r="CB157" i="27"/>
  <c r="CC157" i="27"/>
  <c r="CD157" i="27"/>
  <c r="CE157" i="27"/>
  <c r="CF157" i="27"/>
  <c r="CG157" i="27"/>
  <c r="CH157" i="27"/>
  <c r="CI157" i="27"/>
  <c r="CJ157" i="27"/>
  <c r="CK157" i="27"/>
  <c r="CL157" i="27"/>
  <c r="CM157" i="27"/>
  <c r="CN157" i="27"/>
  <c r="CO157" i="27"/>
  <c r="CP157" i="27"/>
  <c r="CQ157" i="27"/>
  <c r="CR157" i="27"/>
  <c r="CS157" i="27"/>
  <c r="CT157" i="27"/>
  <c r="CU157" i="27"/>
  <c r="CV157" i="27"/>
  <c r="CW157" i="27"/>
  <c r="CX157" i="27"/>
  <c r="CY157" i="27"/>
  <c r="CZ157" i="27"/>
  <c r="DA157" i="27"/>
  <c r="DB157" i="27"/>
  <c r="DC157" i="27"/>
  <c r="DD157" i="27"/>
  <c r="DE157" i="27"/>
  <c r="DF157" i="27"/>
  <c r="DG157" i="27"/>
  <c r="DH157" i="27"/>
  <c r="DI157" i="27"/>
  <c r="DJ157" i="27"/>
  <c r="DK157" i="27"/>
  <c r="DL157" i="27"/>
  <c r="DM157" i="27"/>
  <c r="DN157" i="27"/>
  <c r="DO157" i="27"/>
  <c r="DP157" i="27"/>
  <c r="DQ157" i="27"/>
  <c r="DR157" i="27"/>
  <c r="DS157" i="27"/>
  <c r="DT157" i="27"/>
  <c r="DU157" i="27"/>
  <c r="DV157" i="27"/>
  <c r="DW157" i="27"/>
  <c r="DX157" i="27"/>
  <c r="DY157" i="27"/>
  <c r="DZ157" i="27"/>
  <c r="EA157" i="27"/>
  <c r="EB157" i="27"/>
  <c r="EC157" i="27"/>
  <c r="ED157" i="27"/>
  <c r="EE157" i="27"/>
  <c r="EF157" i="27"/>
  <c r="EG157" i="27"/>
  <c r="EH157" i="27"/>
  <c r="EI157" i="27"/>
  <c r="EJ157" i="27"/>
  <c r="EK157" i="27"/>
  <c r="BV158" i="27"/>
  <c r="BW158" i="27"/>
  <c r="BX158" i="27"/>
  <c r="BY158" i="27"/>
  <c r="BZ158" i="27"/>
  <c r="CA158" i="27"/>
  <c r="CB158" i="27"/>
  <c r="CC158" i="27"/>
  <c r="CD158" i="27"/>
  <c r="CE158" i="27"/>
  <c r="CF158" i="27"/>
  <c r="CG158" i="27"/>
  <c r="CH158" i="27"/>
  <c r="CI158" i="27"/>
  <c r="CJ158" i="27"/>
  <c r="CK158" i="27"/>
  <c r="CL158" i="27"/>
  <c r="CM158" i="27"/>
  <c r="CN158" i="27"/>
  <c r="CO158" i="27"/>
  <c r="CP158" i="27"/>
  <c r="CQ158" i="27"/>
  <c r="CR158" i="27"/>
  <c r="CS158" i="27"/>
  <c r="CT158" i="27"/>
  <c r="CU158" i="27"/>
  <c r="CV158" i="27"/>
  <c r="CW158" i="27"/>
  <c r="CX158" i="27"/>
  <c r="CY158" i="27"/>
  <c r="CZ158" i="27"/>
  <c r="DA158" i="27"/>
  <c r="DB158" i="27"/>
  <c r="DC158" i="27"/>
  <c r="DD158" i="27"/>
  <c r="DE158" i="27"/>
  <c r="DF158" i="27"/>
  <c r="DG158" i="27"/>
  <c r="DH158" i="27"/>
  <c r="DI158" i="27"/>
  <c r="DJ158" i="27"/>
  <c r="DK158" i="27"/>
  <c r="DL158" i="27"/>
  <c r="DM158" i="27"/>
  <c r="DN158" i="27"/>
  <c r="DO158" i="27"/>
  <c r="DP158" i="27"/>
  <c r="DQ158" i="27"/>
  <c r="DR158" i="27"/>
  <c r="DS158" i="27"/>
  <c r="DT158" i="27"/>
  <c r="DU158" i="27"/>
  <c r="DV158" i="27"/>
  <c r="DW158" i="27"/>
  <c r="DX158" i="27"/>
  <c r="DY158" i="27"/>
  <c r="DZ158" i="27"/>
  <c r="EA158" i="27"/>
  <c r="EB158" i="27"/>
  <c r="EB159" i="27" s="1"/>
  <c r="EC158" i="27"/>
  <c r="ED158" i="27"/>
  <c r="EE158" i="27"/>
  <c r="EF158" i="27"/>
  <c r="EG158" i="27"/>
  <c r="EH158" i="27"/>
  <c r="EI158" i="27"/>
  <c r="EJ158" i="27"/>
  <c r="EJ159" i="27" s="1"/>
  <c r="EK158" i="27"/>
  <c r="DZ44" i="27"/>
  <c r="EA44" i="27"/>
  <c r="EB44" i="27"/>
  <c r="EC44" i="27"/>
  <c r="ED44" i="27"/>
  <c r="EE44" i="27"/>
  <c r="EF44" i="27"/>
  <c r="EG44" i="27"/>
  <c r="EH44" i="27"/>
  <c r="EI44" i="27"/>
  <c r="EJ44" i="27"/>
  <c r="EK44" i="27"/>
  <c r="EL44" i="27"/>
  <c r="EM44" i="27"/>
  <c r="EN44" i="27"/>
  <c r="EO44" i="27"/>
  <c r="EP44" i="27"/>
  <c r="EQ44" i="27"/>
  <c r="ER44" i="27"/>
  <c r="ES44" i="27"/>
  <c r="ET44" i="27"/>
  <c r="EU44" i="27"/>
  <c r="EV44" i="27"/>
  <c r="EW44" i="27"/>
  <c r="EX44" i="27"/>
  <c r="EY44" i="27"/>
  <c r="EZ44" i="27"/>
  <c r="FA44" i="27"/>
  <c r="FB44" i="27"/>
  <c r="FC44" i="27"/>
  <c r="FD44" i="27"/>
  <c r="FE44" i="27"/>
  <c r="FF44" i="27"/>
  <c r="FG44" i="27"/>
  <c r="FH44" i="27"/>
  <c r="FI44" i="27"/>
  <c r="FJ44" i="27"/>
  <c r="FK44" i="27"/>
  <c r="FL44" i="27"/>
  <c r="FM44" i="27"/>
  <c r="FN44" i="27"/>
  <c r="FO44" i="27"/>
  <c r="FP44" i="27"/>
  <c r="FQ44" i="27"/>
  <c r="FR44" i="27"/>
  <c r="FS44" i="27"/>
  <c r="FT44" i="27"/>
  <c r="FU44" i="27"/>
  <c r="FV44" i="27"/>
  <c r="FW44" i="27"/>
  <c r="FX44" i="27"/>
  <c r="FY44" i="27"/>
  <c r="FZ44" i="27"/>
  <c r="GA44" i="27"/>
  <c r="GB44" i="27"/>
  <c r="GC44" i="27"/>
  <c r="GD44" i="27"/>
  <c r="GE44" i="27"/>
  <c r="GF44" i="27"/>
  <c r="I7" i="27"/>
  <c r="D2" i="27"/>
  <c r="DY73" i="27" s="1"/>
  <c r="EK161" i="27"/>
  <c r="EJ161" i="27"/>
  <c r="EI161" i="27"/>
  <c r="EH161" i="27"/>
  <c r="EG161" i="27"/>
  <c r="EF161" i="27"/>
  <c r="EE161" i="27"/>
  <c r="ED161" i="27"/>
  <c r="EC161" i="27"/>
  <c r="EB161" i="27"/>
  <c r="EA161" i="27"/>
  <c r="DZ161" i="27"/>
  <c r="EI159" i="27"/>
  <c r="EF159" i="27"/>
  <c r="DX159" i="27"/>
  <c r="DT159" i="27"/>
  <c r="DP159" i="27"/>
  <c r="DL159" i="27"/>
  <c r="DH159" i="27"/>
  <c r="DD159" i="27"/>
  <c r="CZ159" i="27"/>
  <c r="CV159" i="27"/>
  <c r="CR159" i="27"/>
  <c r="CN159" i="27"/>
  <c r="CJ159" i="27"/>
  <c r="CF159" i="27"/>
  <c r="CB159" i="27"/>
  <c r="BZ159" i="27"/>
  <c r="BX159" i="27"/>
  <c r="BW159" i="27"/>
  <c r="EK156" i="27"/>
  <c r="EK167" i="27" s="1"/>
  <c r="EK187" i="27" s="1"/>
  <c r="EJ156" i="27"/>
  <c r="EJ167" i="27" s="1"/>
  <c r="EJ187" i="27" s="1"/>
  <c r="EI156" i="27"/>
  <c r="EI171" i="27" s="1"/>
  <c r="EH156" i="27"/>
  <c r="EH171" i="27" s="1"/>
  <c r="EG156" i="27"/>
  <c r="EG167" i="27" s="1"/>
  <c r="EG187" i="27" s="1"/>
  <c r="EF156" i="27"/>
  <c r="EF167" i="27" s="1"/>
  <c r="EF187" i="27" s="1"/>
  <c r="EE156" i="27"/>
  <c r="EE171" i="27" s="1"/>
  <c r="ED156" i="27"/>
  <c r="ED171" i="27" s="1"/>
  <c r="EC156" i="27"/>
  <c r="EC167" i="27" s="1"/>
  <c r="EC187" i="27" s="1"/>
  <c r="EB156" i="27"/>
  <c r="EB167" i="27" s="1"/>
  <c r="EB187" i="27" s="1"/>
  <c r="EA156" i="27"/>
  <c r="EA171" i="27" s="1"/>
  <c r="DZ156" i="27"/>
  <c r="DZ171" i="27" s="1"/>
  <c r="FB146" i="27"/>
  <c r="FA146" i="27"/>
  <c r="EZ146" i="27"/>
  <c r="EY146" i="27"/>
  <c r="EX146" i="27"/>
  <c r="EW146" i="27"/>
  <c r="EV146" i="27"/>
  <c r="EU146" i="27"/>
  <c r="ET146" i="27"/>
  <c r="ES146" i="27"/>
  <c r="ER146" i="27"/>
  <c r="EQ146" i="27"/>
  <c r="EP146" i="27"/>
  <c r="EO146" i="27"/>
  <c r="EN146" i="27"/>
  <c r="EM146" i="27"/>
  <c r="EL146" i="27"/>
  <c r="EK146" i="27"/>
  <c r="EJ146" i="27"/>
  <c r="EI146" i="27"/>
  <c r="EH146" i="27"/>
  <c r="EG146" i="27"/>
  <c r="EF146" i="27"/>
  <c r="EE146" i="27"/>
  <c r="ED146" i="27"/>
  <c r="EC146" i="27"/>
  <c r="EB146" i="27"/>
  <c r="EA146" i="27"/>
  <c r="DZ146" i="27"/>
  <c r="DY146" i="27"/>
  <c r="DX146" i="27"/>
  <c r="DW146" i="27"/>
  <c r="DV146" i="27"/>
  <c r="DU146" i="27"/>
  <c r="DT146" i="27"/>
  <c r="DS146" i="27"/>
  <c r="DR146" i="27"/>
  <c r="DQ146" i="27"/>
  <c r="DP146" i="27"/>
  <c r="DO146" i="27"/>
  <c r="DN146" i="27"/>
  <c r="DM146" i="27"/>
  <c r="DL146" i="27"/>
  <c r="DK146" i="27"/>
  <c r="DJ146" i="27"/>
  <c r="DI146" i="27"/>
  <c r="DH146" i="27"/>
  <c r="DG146" i="27"/>
  <c r="DF146" i="27"/>
  <c r="DE146" i="27"/>
  <c r="DD146" i="27"/>
  <c r="DC146" i="27"/>
  <c r="DB146" i="27"/>
  <c r="DA146" i="27"/>
  <c r="CZ146" i="27"/>
  <c r="CY146" i="27"/>
  <c r="CX146" i="27"/>
  <c r="CW146" i="27"/>
  <c r="CV146" i="27"/>
  <c r="CU146" i="27"/>
  <c r="CT146" i="27"/>
  <c r="CS146" i="27"/>
  <c r="CR146" i="27"/>
  <c r="CQ146" i="27"/>
  <c r="CP146" i="27"/>
  <c r="CO146" i="27"/>
  <c r="CN146" i="27"/>
  <c r="CM146" i="27"/>
  <c r="CL146" i="27"/>
  <c r="CK146" i="27"/>
  <c r="CJ146" i="27"/>
  <c r="CI146" i="27"/>
  <c r="CH146" i="27"/>
  <c r="CG146" i="27"/>
  <c r="CF146" i="27"/>
  <c r="CE146" i="27"/>
  <c r="CD146" i="27"/>
  <c r="CC146" i="27"/>
  <c r="CB146" i="27"/>
  <c r="CA146" i="27"/>
  <c r="BZ146" i="27"/>
  <c r="BY146" i="27"/>
  <c r="BX146" i="27"/>
  <c r="BW146" i="27"/>
  <c r="BV146" i="27"/>
  <c r="BU146" i="27"/>
  <c r="BT146" i="27"/>
  <c r="BS146" i="27"/>
  <c r="BR146" i="27"/>
  <c r="BQ146" i="27"/>
  <c r="BP146" i="27"/>
  <c r="BO146" i="27"/>
  <c r="BN146" i="27"/>
  <c r="BM146" i="27"/>
  <c r="BL146" i="27"/>
  <c r="BK146" i="27"/>
  <c r="BJ146" i="27"/>
  <c r="BI146" i="27"/>
  <c r="BH146" i="27"/>
  <c r="BG146" i="27"/>
  <c r="BF146" i="27"/>
  <c r="BE146" i="27"/>
  <c r="BD146" i="27"/>
  <c r="BC146" i="27"/>
  <c r="BB146" i="27"/>
  <c r="BA146" i="27"/>
  <c r="AZ146" i="27"/>
  <c r="AY146" i="27"/>
  <c r="AX146" i="27"/>
  <c r="AW146" i="27"/>
  <c r="AV146" i="27"/>
  <c r="AU146" i="27"/>
  <c r="AT146" i="27"/>
  <c r="AS146" i="27"/>
  <c r="AR146" i="27"/>
  <c r="AQ146" i="27"/>
  <c r="AP146" i="27"/>
  <c r="AO146" i="27"/>
  <c r="AN146" i="27"/>
  <c r="AM146" i="27"/>
  <c r="AL146" i="27"/>
  <c r="AK146" i="27"/>
  <c r="AJ146" i="27"/>
  <c r="AI146" i="27"/>
  <c r="AH146" i="27"/>
  <c r="AG146" i="27"/>
  <c r="AF146" i="27"/>
  <c r="AE146" i="27"/>
  <c r="AD146" i="27"/>
  <c r="AC146" i="27"/>
  <c r="AB146" i="27"/>
  <c r="AA146" i="27"/>
  <c r="Z146" i="27"/>
  <c r="Y146" i="27"/>
  <c r="X146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FB87" i="27"/>
  <c r="FB107" i="27" s="1"/>
  <c r="FA87" i="27"/>
  <c r="EZ87" i="27"/>
  <c r="EY87" i="27"/>
  <c r="EX87" i="27"/>
  <c r="EX101" i="27" s="1"/>
  <c r="EW87" i="27"/>
  <c r="EV87" i="27"/>
  <c r="EU87" i="27"/>
  <c r="ET87" i="27"/>
  <c r="ET104" i="27" s="1"/>
  <c r="ES87" i="27"/>
  <c r="ER87" i="27"/>
  <c r="EQ87" i="27"/>
  <c r="EP87" i="27"/>
  <c r="EP107" i="27" s="1"/>
  <c r="EO87" i="27"/>
  <c r="EN87" i="27"/>
  <c r="EM87" i="27"/>
  <c r="EL87" i="27"/>
  <c r="EL107" i="27" s="1"/>
  <c r="EK87" i="27"/>
  <c r="EJ87" i="27"/>
  <c r="EI87" i="27"/>
  <c r="EH87" i="27"/>
  <c r="EH101" i="27" s="1"/>
  <c r="EG87" i="27"/>
  <c r="EF87" i="27"/>
  <c r="EE87" i="27"/>
  <c r="ED87" i="27"/>
  <c r="ED104" i="27" s="1"/>
  <c r="EC87" i="27"/>
  <c r="EB87" i="27"/>
  <c r="EA87" i="27"/>
  <c r="DZ87" i="27"/>
  <c r="DZ107" i="27" s="1"/>
  <c r="FB82" i="27"/>
  <c r="FB110" i="27" s="1"/>
  <c r="FA82" i="27"/>
  <c r="FA110" i="27" s="1"/>
  <c r="EZ82" i="27"/>
  <c r="EZ110" i="27" s="1"/>
  <c r="EY82" i="27"/>
  <c r="EY110" i="27" s="1"/>
  <c r="EX82" i="27"/>
  <c r="EX110" i="27" s="1"/>
  <c r="EW82" i="27"/>
  <c r="EW110" i="27" s="1"/>
  <c r="EV82" i="27"/>
  <c r="EV110" i="27" s="1"/>
  <c r="EU82" i="27"/>
  <c r="EU110" i="27" s="1"/>
  <c r="ET82" i="27"/>
  <c r="ET110" i="27" s="1"/>
  <c r="ES82" i="27"/>
  <c r="ES110" i="27" s="1"/>
  <c r="ER82" i="27"/>
  <c r="ER110" i="27" s="1"/>
  <c r="EQ82" i="27"/>
  <c r="EQ110" i="27" s="1"/>
  <c r="EP82" i="27"/>
  <c r="EP110" i="27" s="1"/>
  <c r="EO82" i="27"/>
  <c r="EO110" i="27" s="1"/>
  <c r="EN82" i="27"/>
  <c r="EN110" i="27" s="1"/>
  <c r="EM82" i="27"/>
  <c r="EM110" i="27" s="1"/>
  <c r="EL82" i="27"/>
  <c r="EL110" i="27" s="1"/>
  <c r="EK82" i="27"/>
  <c r="EK110" i="27" s="1"/>
  <c r="EJ82" i="27"/>
  <c r="EJ110" i="27" s="1"/>
  <c r="EI82" i="27"/>
  <c r="EI110" i="27" s="1"/>
  <c r="EH82" i="27"/>
  <c r="EH110" i="27" s="1"/>
  <c r="EG82" i="27"/>
  <c r="EG110" i="27" s="1"/>
  <c r="EF82" i="27"/>
  <c r="EF110" i="27" s="1"/>
  <c r="EE82" i="27"/>
  <c r="EE110" i="27" s="1"/>
  <c r="ED82" i="27"/>
  <c r="ED110" i="27" s="1"/>
  <c r="EC82" i="27"/>
  <c r="EC110" i="27" s="1"/>
  <c r="EB82" i="27"/>
  <c r="EB110" i="27" s="1"/>
  <c r="EA82" i="27"/>
  <c r="EA110" i="27" s="1"/>
  <c r="DZ82" i="27"/>
  <c r="DZ110" i="27" s="1"/>
  <c r="FB79" i="27"/>
  <c r="FB99" i="27" s="1"/>
  <c r="FA79" i="27"/>
  <c r="FA99" i="27" s="1"/>
  <c r="EZ79" i="27"/>
  <c r="EZ99" i="27" s="1"/>
  <c r="EY79" i="27"/>
  <c r="EY99" i="27" s="1"/>
  <c r="EX79" i="27"/>
  <c r="EX99" i="27" s="1"/>
  <c r="EW79" i="27"/>
  <c r="EW99" i="27" s="1"/>
  <c r="EV79" i="27"/>
  <c r="EV99" i="27" s="1"/>
  <c r="EU79" i="27"/>
  <c r="EU99" i="27" s="1"/>
  <c r="ET79" i="27"/>
  <c r="ET99" i="27" s="1"/>
  <c r="ES79" i="27"/>
  <c r="ES99" i="27" s="1"/>
  <c r="ER79" i="27"/>
  <c r="ER99" i="27" s="1"/>
  <c r="EQ79" i="27"/>
  <c r="EQ99" i="27" s="1"/>
  <c r="EP79" i="27"/>
  <c r="EP99" i="27" s="1"/>
  <c r="EO79" i="27"/>
  <c r="EO99" i="27" s="1"/>
  <c r="EN79" i="27"/>
  <c r="EN99" i="27" s="1"/>
  <c r="EM79" i="27"/>
  <c r="EM99" i="27" s="1"/>
  <c r="EL79" i="27"/>
  <c r="EL99" i="27" s="1"/>
  <c r="EK79" i="27"/>
  <c r="EK99" i="27" s="1"/>
  <c r="EJ79" i="27"/>
  <c r="EJ99" i="27" s="1"/>
  <c r="EI79" i="27"/>
  <c r="EI99" i="27" s="1"/>
  <c r="EH79" i="27"/>
  <c r="EH99" i="27" s="1"/>
  <c r="EG79" i="27"/>
  <c r="EG99" i="27" s="1"/>
  <c r="EF79" i="27"/>
  <c r="EF99" i="27" s="1"/>
  <c r="EE79" i="27"/>
  <c r="EE99" i="27" s="1"/>
  <c r="ED79" i="27"/>
  <c r="ED99" i="27" s="1"/>
  <c r="EC79" i="27"/>
  <c r="EC99" i="27" s="1"/>
  <c r="EB79" i="27"/>
  <c r="EB99" i="27" s="1"/>
  <c r="EA79" i="27"/>
  <c r="EA99" i="27" s="1"/>
  <c r="DZ79" i="27"/>
  <c r="DZ99" i="27" s="1"/>
  <c r="FB75" i="27"/>
  <c r="FB88" i="27" s="1"/>
  <c r="FA75" i="27"/>
  <c r="FA88" i="27" s="1"/>
  <c r="EZ75" i="27"/>
  <c r="EZ88" i="27" s="1"/>
  <c r="EY75" i="27"/>
  <c r="EY88" i="27" s="1"/>
  <c r="EX75" i="27"/>
  <c r="EX88" i="27" s="1"/>
  <c r="EW75" i="27"/>
  <c r="EW88" i="27" s="1"/>
  <c r="EV75" i="27"/>
  <c r="EV88" i="27" s="1"/>
  <c r="EU75" i="27"/>
  <c r="EU88" i="27" s="1"/>
  <c r="ET75" i="27"/>
  <c r="ET88" i="27" s="1"/>
  <c r="ES75" i="27"/>
  <c r="ES88" i="27" s="1"/>
  <c r="ER75" i="27"/>
  <c r="ER88" i="27" s="1"/>
  <c r="EQ75" i="27"/>
  <c r="EQ88" i="27" s="1"/>
  <c r="EP75" i="27"/>
  <c r="EP88" i="27" s="1"/>
  <c r="EO75" i="27"/>
  <c r="EO88" i="27" s="1"/>
  <c r="EN75" i="27"/>
  <c r="EN88" i="27" s="1"/>
  <c r="EM75" i="27"/>
  <c r="EM88" i="27" s="1"/>
  <c r="EL75" i="27"/>
  <c r="EL88" i="27" s="1"/>
  <c r="EK75" i="27"/>
  <c r="EK88" i="27" s="1"/>
  <c r="EJ75" i="27"/>
  <c r="EJ88" i="27" s="1"/>
  <c r="EI75" i="27"/>
  <c r="EI88" i="27" s="1"/>
  <c r="EH75" i="27"/>
  <c r="EH88" i="27" s="1"/>
  <c r="EG75" i="27"/>
  <c r="EG88" i="27" s="1"/>
  <c r="EF75" i="27"/>
  <c r="EF88" i="27" s="1"/>
  <c r="EE75" i="27"/>
  <c r="EE88" i="27" s="1"/>
  <c r="ED75" i="27"/>
  <c r="ED88" i="27" s="1"/>
  <c r="EC75" i="27"/>
  <c r="EC88" i="27" s="1"/>
  <c r="EB75" i="27"/>
  <c r="EB88" i="27" s="1"/>
  <c r="EA75" i="27"/>
  <c r="EA88" i="27" s="1"/>
  <c r="DZ75" i="27"/>
  <c r="DZ88" i="27" s="1"/>
  <c r="FB74" i="27"/>
  <c r="FA74" i="27"/>
  <c r="EZ74" i="27"/>
  <c r="EY74" i="27"/>
  <c r="EX74" i="27"/>
  <c r="EW74" i="27"/>
  <c r="EV74" i="27"/>
  <c r="EU74" i="27"/>
  <c r="ET74" i="27"/>
  <c r="ES74" i="27"/>
  <c r="ER74" i="27"/>
  <c r="EQ74" i="27"/>
  <c r="EP74" i="27"/>
  <c r="EO74" i="27"/>
  <c r="EN74" i="27"/>
  <c r="EM74" i="27"/>
  <c r="EL74" i="27"/>
  <c r="EK74" i="27"/>
  <c r="EJ74" i="27"/>
  <c r="EI74" i="27"/>
  <c r="EH74" i="27"/>
  <c r="EG74" i="27"/>
  <c r="EF74" i="27"/>
  <c r="EE74" i="27"/>
  <c r="ED74" i="27"/>
  <c r="EC74" i="27"/>
  <c r="EB74" i="27"/>
  <c r="EA74" i="27"/>
  <c r="DZ74" i="27"/>
  <c r="DY71" i="27"/>
  <c r="DX71" i="27"/>
  <c r="DW71" i="27"/>
  <c r="DV71" i="27"/>
  <c r="DU71" i="27"/>
  <c r="DT71" i="27"/>
  <c r="DS71" i="27"/>
  <c r="DR71" i="27"/>
  <c r="DQ71" i="27"/>
  <c r="DP71" i="27"/>
  <c r="DO71" i="27"/>
  <c r="DN71" i="27"/>
  <c r="DM71" i="27"/>
  <c r="DL71" i="27"/>
  <c r="DK71" i="27"/>
  <c r="DJ71" i="27"/>
  <c r="DI71" i="27"/>
  <c r="DH71" i="27"/>
  <c r="DG71" i="27"/>
  <c r="DF71" i="27"/>
  <c r="DE71" i="27"/>
  <c r="DD71" i="27"/>
  <c r="DC71" i="27"/>
  <c r="DB71" i="27"/>
  <c r="DA71" i="27"/>
  <c r="CZ71" i="27"/>
  <c r="CY71" i="27"/>
  <c r="CX71" i="27"/>
  <c r="CW71" i="27"/>
  <c r="CV71" i="27"/>
  <c r="CU71" i="27"/>
  <c r="CT71" i="27"/>
  <c r="CS71" i="27"/>
  <c r="CR71" i="27"/>
  <c r="CQ71" i="27"/>
  <c r="CP71" i="27"/>
  <c r="CO71" i="27"/>
  <c r="CN71" i="27"/>
  <c r="CM71" i="27"/>
  <c r="CL71" i="27"/>
  <c r="CK71" i="27"/>
  <c r="CJ71" i="27"/>
  <c r="CI71" i="27"/>
  <c r="CH71" i="27"/>
  <c r="CG71" i="27"/>
  <c r="CF71" i="27"/>
  <c r="CE71" i="27"/>
  <c r="CD71" i="27"/>
  <c r="CC71" i="27"/>
  <c r="CB71" i="27"/>
  <c r="CA71" i="27"/>
  <c r="BZ71" i="27"/>
  <c r="BY71" i="27"/>
  <c r="BX71" i="27"/>
  <c r="BW71" i="27"/>
  <c r="BV71" i="27"/>
  <c r="BU71" i="27"/>
  <c r="BT71" i="27"/>
  <c r="BS71" i="27"/>
  <c r="BR71" i="27"/>
  <c r="BQ71" i="27"/>
  <c r="BP71" i="27"/>
  <c r="BO71" i="27"/>
  <c r="BN71" i="27"/>
  <c r="BM71" i="27"/>
  <c r="BL71" i="27"/>
  <c r="BK71" i="27"/>
  <c r="BJ71" i="27"/>
  <c r="BI71" i="27"/>
  <c r="BH71" i="27"/>
  <c r="BG71" i="27"/>
  <c r="BF71" i="27"/>
  <c r="BE71" i="27"/>
  <c r="BD71" i="27"/>
  <c r="BC71" i="27"/>
  <c r="BB71" i="27"/>
  <c r="BA71" i="27"/>
  <c r="AZ71" i="27"/>
  <c r="AY71" i="27"/>
  <c r="AX71" i="27"/>
  <c r="AW71" i="27"/>
  <c r="AV71" i="27"/>
  <c r="AU71" i="27"/>
  <c r="AT71" i="27"/>
  <c r="AS71" i="27"/>
  <c r="AR71" i="27"/>
  <c r="AQ71" i="27"/>
  <c r="AP71" i="27"/>
  <c r="AO71" i="27"/>
  <c r="AN71" i="27"/>
  <c r="AM71" i="27"/>
  <c r="AL71" i="27"/>
  <c r="AK71" i="27"/>
  <c r="AJ71" i="27"/>
  <c r="AI71" i="27"/>
  <c r="AH71" i="27"/>
  <c r="AG71" i="27"/>
  <c r="AF71" i="27"/>
  <c r="AE71" i="27"/>
  <c r="AD71" i="27"/>
  <c r="AC71" i="27"/>
  <c r="AB71" i="27"/>
  <c r="AA71" i="27"/>
  <c r="Z71" i="27"/>
  <c r="Y71" i="27"/>
  <c r="X71" i="27"/>
  <c r="W71" i="27"/>
  <c r="V71" i="27"/>
  <c r="U71" i="27"/>
  <c r="T71" i="27"/>
  <c r="S71" i="27"/>
  <c r="R71" i="27"/>
  <c r="Q71" i="27"/>
  <c r="P71" i="27"/>
  <c r="O71" i="27"/>
  <c r="N71" i="27"/>
  <c r="M71" i="27"/>
  <c r="L71" i="27"/>
  <c r="K71" i="27"/>
  <c r="J71" i="27"/>
  <c r="I71" i="27"/>
  <c r="H71" i="27"/>
  <c r="G71" i="27"/>
  <c r="F71" i="27"/>
  <c r="E71" i="27"/>
  <c r="DY64" i="27"/>
  <c r="DY161" i="27" s="1"/>
  <c r="DX64" i="27"/>
  <c r="DX161" i="27" s="1"/>
  <c r="DW64" i="27"/>
  <c r="DW161" i="27" s="1"/>
  <c r="DV64" i="27"/>
  <c r="DV161" i="27" s="1"/>
  <c r="DU64" i="27"/>
  <c r="DU161" i="27" s="1"/>
  <c r="DT64" i="27"/>
  <c r="DT161" i="27" s="1"/>
  <c r="DS64" i="27"/>
  <c r="DS161" i="27" s="1"/>
  <c r="DR64" i="27"/>
  <c r="DR161" i="27" s="1"/>
  <c r="DQ64" i="27"/>
  <c r="DQ161" i="27" s="1"/>
  <c r="DP64" i="27"/>
  <c r="DP161" i="27" s="1"/>
  <c r="DO64" i="27"/>
  <c r="DO161" i="27" s="1"/>
  <c r="DN64" i="27"/>
  <c r="DN161" i="27" s="1"/>
  <c r="DM64" i="27"/>
  <c r="DM161" i="27" s="1"/>
  <c r="DL64" i="27"/>
  <c r="DL161" i="27" s="1"/>
  <c r="DK64" i="27"/>
  <c r="DK161" i="27" s="1"/>
  <c r="DJ64" i="27"/>
  <c r="DJ161" i="27" s="1"/>
  <c r="DI64" i="27"/>
  <c r="DI161" i="27" s="1"/>
  <c r="DH64" i="27"/>
  <c r="DH161" i="27" s="1"/>
  <c r="DG64" i="27"/>
  <c r="DG161" i="27" s="1"/>
  <c r="DF64" i="27"/>
  <c r="DF161" i="27" s="1"/>
  <c r="DE64" i="27"/>
  <c r="DE161" i="27" s="1"/>
  <c r="DD64" i="27"/>
  <c r="DD161" i="27" s="1"/>
  <c r="DC64" i="27"/>
  <c r="DC161" i="27" s="1"/>
  <c r="DB64" i="27"/>
  <c r="DB161" i="27" s="1"/>
  <c r="DA64" i="27"/>
  <c r="DA161" i="27" s="1"/>
  <c r="CZ64" i="27"/>
  <c r="CZ161" i="27" s="1"/>
  <c r="CY64" i="27"/>
  <c r="CY161" i="27" s="1"/>
  <c r="CX64" i="27"/>
  <c r="CX161" i="27" s="1"/>
  <c r="CW64" i="27"/>
  <c r="CW161" i="27" s="1"/>
  <c r="CV64" i="27"/>
  <c r="CV161" i="27" s="1"/>
  <c r="CU64" i="27"/>
  <c r="CU161" i="27" s="1"/>
  <c r="CT64" i="27"/>
  <c r="CT161" i="27" s="1"/>
  <c r="CS64" i="27"/>
  <c r="CS161" i="27" s="1"/>
  <c r="CR64" i="27"/>
  <c r="CR161" i="27" s="1"/>
  <c r="CQ64" i="27"/>
  <c r="CQ161" i="27" s="1"/>
  <c r="CP64" i="27"/>
  <c r="CP161" i="27" s="1"/>
  <c r="CO64" i="27"/>
  <c r="CO161" i="27" s="1"/>
  <c r="CN64" i="27"/>
  <c r="CN161" i="27" s="1"/>
  <c r="CM64" i="27"/>
  <c r="CM161" i="27" s="1"/>
  <c r="CL64" i="27"/>
  <c r="CL161" i="27" s="1"/>
  <c r="CK64" i="27"/>
  <c r="CK161" i="27" s="1"/>
  <c r="CJ64" i="27"/>
  <c r="CJ161" i="27" s="1"/>
  <c r="CI64" i="27"/>
  <c r="CI161" i="27" s="1"/>
  <c r="CH64" i="27"/>
  <c r="CH161" i="27" s="1"/>
  <c r="CG64" i="27"/>
  <c r="CG161" i="27" s="1"/>
  <c r="CF64" i="27"/>
  <c r="CF161" i="27" s="1"/>
  <c r="CE64" i="27"/>
  <c r="CE161" i="27" s="1"/>
  <c r="CD64" i="27"/>
  <c r="CD161" i="27" s="1"/>
  <c r="CC64" i="27"/>
  <c r="CC161" i="27" s="1"/>
  <c r="CB64" i="27"/>
  <c r="CB161" i="27" s="1"/>
  <c r="CA64" i="27"/>
  <c r="CA161" i="27" s="1"/>
  <c r="BZ64" i="27"/>
  <c r="BZ161" i="27" s="1"/>
  <c r="BY64" i="27"/>
  <c r="BY161" i="27" s="1"/>
  <c r="BX64" i="27"/>
  <c r="BX161" i="27" s="1"/>
  <c r="BW64" i="27"/>
  <c r="BW161" i="27" s="1"/>
  <c r="BV64" i="27"/>
  <c r="BV161" i="27" s="1"/>
  <c r="BU64" i="27"/>
  <c r="BU161" i="27" s="1"/>
  <c r="BT64" i="27"/>
  <c r="BT161" i="27" s="1"/>
  <c r="BS64" i="27"/>
  <c r="BS161" i="27" s="1"/>
  <c r="BR64" i="27"/>
  <c r="BR161" i="27" s="1"/>
  <c r="BQ64" i="27"/>
  <c r="BQ161" i="27" s="1"/>
  <c r="BP64" i="27"/>
  <c r="BP161" i="27" s="1"/>
  <c r="BO64" i="27"/>
  <c r="BO161" i="27" s="1"/>
  <c r="BN64" i="27"/>
  <c r="BN161" i="27" s="1"/>
  <c r="BM64" i="27"/>
  <c r="BM161" i="27" s="1"/>
  <c r="BL64" i="27"/>
  <c r="BL161" i="27" s="1"/>
  <c r="BK64" i="27"/>
  <c r="BK161" i="27" s="1"/>
  <c r="BJ64" i="27"/>
  <c r="BJ161" i="27" s="1"/>
  <c r="BI64" i="27"/>
  <c r="BI161" i="27" s="1"/>
  <c r="BH64" i="27"/>
  <c r="BH161" i="27" s="1"/>
  <c r="BG64" i="27"/>
  <c r="BG161" i="27" s="1"/>
  <c r="BF64" i="27"/>
  <c r="BF161" i="27" s="1"/>
  <c r="BE64" i="27"/>
  <c r="BE161" i="27" s="1"/>
  <c r="BD64" i="27"/>
  <c r="BD161" i="27" s="1"/>
  <c r="BC64" i="27"/>
  <c r="BC161" i="27" s="1"/>
  <c r="BB64" i="27"/>
  <c r="BB161" i="27" s="1"/>
  <c r="BA64" i="27"/>
  <c r="BA161" i="27" s="1"/>
  <c r="AZ64" i="27"/>
  <c r="AZ161" i="27" s="1"/>
  <c r="AY64" i="27"/>
  <c r="AY161" i="27" s="1"/>
  <c r="AX64" i="27"/>
  <c r="AX161" i="27" s="1"/>
  <c r="AW64" i="27"/>
  <c r="AW161" i="27" s="1"/>
  <c r="AV64" i="27"/>
  <c r="AV161" i="27" s="1"/>
  <c r="AU64" i="27"/>
  <c r="AU161" i="27" s="1"/>
  <c r="AT64" i="27"/>
  <c r="AT161" i="27" s="1"/>
  <c r="AS64" i="27"/>
  <c r="AS161" i="27" s="1"/>
  <c r="AR64" i="27"/>
  <c r="AR161" i="27" s="1"/>
  <c r="AQ64" i="27"/>
  <c r="AQ161" i="27" s="1"/>
  <c r="AP64" i="27"/>
  <c r="AP161" i="27" s="1"/>
  <c r="AO64" i="27"/>
  <c r="AO161" i="27" s="1"/>
  <c r="AN64" i="27"/>
  <c r="AN161" i="27" s="1"/>
  <c r="AM64" i="27"/>
  <c r="AM161" i="27" s="1"/>
  <c r="AL64" i="27"/>
  <c r="AL161" i="27" s="1"/>
  <c r="AK64" i="27"/>
  <c r="AK161" i="27" s="1"/>
  <c r="AJ64" i="27"/>
  <c r="AJ161" i="27" s="1"/>
  <c r="AI64" i="27"/>
  <c r="AI161" i="27" s="1"/>
  <c r="AH64" i="27"/>
  <c r="AH161" i="27" s="1"/>
  <c r="AG64" i="27"/>
  <c r="AG161" i="27" s="1"/>
  <c r="AF64" i="27"/>
  <c r="AF161" i="27" s="1"/>
  <c r="AE64" i="27"/>
  <c r="AE161" i="27" s="1"/>
  <c r="AD64" i="27"/>
  <c r="AD161" i="27" s="1"/>
  <c r="AC64" i="27"/>
  <c r="AC161" i="27" s="1"/>
  <c r="AB64" i="27"/>
  <c r="AB161" i="27" s="1"/>
  <c r="AA64" i="27"/>
  <c r="AA161" i="27" s="1"/>
  <c r="Z64" i="27"/>
  <c r="Z161" i="27" s="1"/>
  <c r="Y64" i="27"/>
  <c r="Y161" i="27" s="1"/>
  <c r="X64" i="27"/>
  <c r="X161" i="27" s="1"/>
  <c r="W64" i="27"/>
  <c r="W161" i="27" s="1"/>
  <c r="V64" i="27"/>
  <c r="V161" i="27" s="1"/>
  <c r="U64" i="27"/>
  <c r="U161" i="27" s="1"/>
  <c r="T64" i="27"/>
  <c r="T161" i="27" s="1"/>
  <c r="S64" i="27"/>
  <c r="S161" i="27" s="1"/>
  <c r="R64" i="27"/>
  <c r="R161" i="27" s="1"/>
  <c r="Q64" i="27"/>
  <c r="Q161" i="27" s="1"/>
  <c r="P64" i="27"/>
  <c r="P161" i="27" s="1"/>
  <c r="O64" i="27"/>
  <c r="O161" i="27" s="1"/>
  <c r="N64" i="27"/>
  <c r="N161" i="27" s="1"/>
  <c r="M64" i="27"/>
  <c r="M161" i="27" s="1"/>
  <c r="L64" i="27"/>
  <c r="L161" i="27" s="1"/>
  <c r="K64" i="27"/>
  <c r="K161" i="27" s="1"/>
  <c r="J64" i="27"/>
  <c r="J161" i="27" s="1"/>
  <c r="I64" i="27"/>
  <c r="I161" i="27" s="1"/>
  <c r="H64" i="27"/>
  <c r="H161" i="27" s="1"/>
  <c r="G64" i="27"/>
  <c r="G161" i="27" s="1"/>
  <c r="F64" i="27"/>
  <c r="F161" i="27" s="1"/>
  <c r="E64" i="27"/>
  <c r="E161" i="27" s="1"/>
  <c r="DC50" i="27"/>
  <c r="DC57" i="27" s="1"/>
  <c r="DY48" i="27"/>
  <c r="DX48" i="27"/>
  <c r="DW48" i="27"/>
  <c r="DV48" i="27"/>
  <c r="DU48" i="27"/>
  <c r="DT48" i="27"/>
  <c r="DS48" i="27"/>
  <c r="DR48" i="27"/>
  <c r="DQ48" i="27"/>
  <c r="DP48" i="27"/>
  <c r="DO48" i="27"/>
  <c r="DN48" i="27"/>
  <c r="DM48" i="27"/>
  <c r="DL48" i="27"/>
  <c r="DK48" i="27"/>
  <c r="DJ48" i="27"/>
  <c r="DI48" i="27"/>
  <c r="DH48" i="27"/>
  <c r="DG48" i="27"/>
  <c r="DF48" i="27"/>
  <c r="DE48" i="27"/>
  <c r="DD48" i="27"/>
  <c r="DC48" i="27"/>
  <c r="DB48" i="27"/>
  <c r="DA48" i="27"/>
  <c r="CZ48" i="27"/>
  <c r="CY48" i="27"/>
  <c r="CX48" i="27"/>
  <c r="CW48" i="27"/>
  <c r="CV48" i="27"/>
  <c r="CU48" i="27"/>
  <c r="CT48" i="27"/>
  <c r="CS48" i="27"/>
  <c r="CR48" i="27"/>
  <c r="CQ48" i="27"/>
  <c r="CP48" i="27"/>
  <c r="CO48" i="27"/>
  <c r="CN48" i="27"/>
  <c r="CM48" i="27"/>
  <c r="CL48" i="27"/>
  <c r="CK48" i="27"/>
  <c r="CJ48" i="27"/>
  <c r="CI48" i="27"/>
  <c r="CH48" i="27"/>
  <c r="CG48" i="27"/>
  <c r="CF48" i="27"/>
  <c r="CE48" i="27"/>
  <c r="CD48" i="27"/>
  <c r="CC48" i="27"/>
  <c r="CB48" i="27"/>
  <c r="CA48" i="27"/>
  <c r="BZ48" i="27"/>
  <c r="BY48" i="27"/>
  <c r="BX48" i="27"/>
  <c r="BW48" i="27"/>
  <c r="BV48" i="27"/>
  <c r="BU48" i="27"/>
  <c r="BT48" i="27"/>
  <c r="BS48" i="27"/>
  <c r="BR48" i="27"/>
  <c r="BQ48" i="27"/>
  <c r="BP48" i="27"/>
  <c r="BO48" i="27"/>
  <c r="BN48" i="27"/>
  <c r="BM48" i="27"/>
  <c r="BL48" i="27"/>
  <c r="BK48" i="27"/>
  <c r="BJ48" i="27"/>
  <c r="BI48" i="27"/>
  <c r="BH48" i="27"/>
  <c r="BG48" i="27"/>
  <c r="BF48" i="27"/>
  <c r="BE48" i="27"/>
  <c r="BD48" i="27"/>
  <c r="BC48" i="27"/>
  <c r="BB48" i="27"/>
  <c r="BA48" i="27"/>
  <c r="AZ48" i="27"/>
  <c r="AY48" i="27"/>
  <c r="AX48" i="27"/>
  <c r="AW48" i="27"/>
  <c r="AV48" i="27"/>
  <c r="AU48" i="27"/>
  <c r="AT48" i="27"/>
  <c r="AS48" i="27"/>
  <c r="AR48" i="27"/>
  <c r="AQ48" i="27"/>
  <c r="AP48" i="27"/>
  <c r="AO48" i="27"/>
  <c r="AN48" i="27"/>
  <c r="AM48" i="27"/>
  <c r="AL48" i="27"/>
  <c r="AK48" i="27"/>
  <c r="AJ48" i="27"/>
  <c r="AI48" i="27"/>
  <c r="AH48" i="27"/>
  <c r="AG48" i="27"/>
  <c r="AF48" i="27"/>
  <c r="AE48" i="27"/>
  <c r="AD48" i="27"/>
  <c r="AC48" i="27"/>
  <c r="AB48" i="27"/>
  <c r="AA48" i="27"/>
  <c r="Z48" i="27"/>
  <c r="Y48" i="27"/>
  <c r="X48" i="27"/>
  <c r="W48" i="27"/>
  <c r="V48" i="27"/>
  <c r="U48" i="27"/>
  <c r="T48" i="27"/>
  <c r="S48" i="27"/>
  <c r="R48" i="27"/>
  <c r="Q48" i="27"/>
  <c r="P48" i="27"/>
  <c r="O48" i="27"/>
  <c r="N48" i="27"/>
  <c r="M48" i="27"/>
  <c r="L48" i="27"/>
  <c r="K48" i="27"/>
  <c r="J48" i="27"/>
  <c r="I48" i="27"/>
  <c r="H48" i="27"/>
  <c r="G48" i="27"/>
  <c r="F48" i="27"/>
  <c r="E48" i="27"/>
  <c r="GF43" i="27"/>
  <c r="GE43" i="27"/>
  <c r="GD43" i="27"/>
  <c r="GC43" i="27"/>
  <c r="GB43" i="27"/>
  <c r="GA43" i="27"/>
  <c r="FZ43" i="27"/>
  <c r="FY43" i="27"/>
  <c r="FX43" i="27"/>
  <c r="FW43" i="27"/>
  <c r="FV43" i="27"/>
  <c r="FU43" i="27"/>
  <c r="FT43" i="27"/>
  <c r="FS43" i="27"/>
  <c r="FR43" i="27"/>
  <c r="FQ43" i="27"/>
  <c r="FP43" i="27"/>
  <c r="FO43" i="27"/>
  <c r="FN43" i="27"/>
  <c r="FM43" i="27"/>
  <c r="FL43" i="27"/>
  <c r="FK43" i="27"/>
  <c r="FJ43" i="27"/>
  <c r="FI43" i="27"/>
  <c r="FH43" i="27"/>
  <c r="FG43" i="27"/>
  <c r="FF43" i="27"/>
  <c r="FE43" i="27"/>
  <c r="FD43" i="27"/>
  <c r="FC43" i="27"/>
  <c r="D23" i="27"/>
  <c r="R14" i="27"/>
  <c r="S7" i="27"/>
  <c r="B48" i="28" l="1"/>
  <c r="ED168" i="27"/>
  <c r="DZ172" i="27"/>
  <c r="EE159" i="27"/>
  <c r="EA159" i="27"/>
  <c r="DW159" i="27"/>
  <c r="DS159" i="27"/>
  <c r="DO159" i="27"/>
  <c r="DK159" i="27"/>
  <c r="DG159" i="27"/>
  <c r="DC159" i="27"/>
  <c r="CY159" i="27"/>
  <c r="CU159" i="27"/>
  <c r="CQ159" i="27"/>
  <c r="CM159" i="27"/>
  <c r="CI159" i="27"/>
  <c r="CE159" i="27"/>
  <c r="CA159" i="27"/>
  <c r="DZ168" i="27"/>
  <c r="EH172" i="27"/>
  <c r="EH168" i="27"/>
  <c r="ED172" i="27"/>
  <c r="DV159" i="27"/>
  <c r="DF159" i="27"/>
  <c r="CP159" i="27"/>
  <c r="I141" i="29"/>
  <c r="I150" i="29" s="1"/>
  <c r="I152" i="29" s="1"/>
  <c r="I153" i="29" s="1"/>
  <c r="H44" i="29"/>
  <c r="H46" i="29" s="1"/>
  <c r="H47" i="29" s="1"/>
  <c r="I142" i="29"/>
  <c r="I143" i="29" s="1"/>
  <c r="I193" i="29" s="1"/>
  <c r="I194" i="29" s="1"/>
  <c r="J241" i="29"/>
  <c r="J18" i="30" s="1"/>
  <c r="J238" i="29"/>
  <c r="J14" i="30" s="1"/>
  <c r="J240" i="29"/>
  <c r="J16" i="30" s="1"/>
  <c r="J242" i="29"/>
  <c r="J19" i="30" s="1"/>
  <c r="J239" i="29"/>
  <c r="J15" i="30" s="1"/>
  <c r="J166" i="29"/>
  <c r="J140" i="29"/>
  <c r="I41" i="29"/>
  <c r="I43" i="29"/>
  <c r="H171" i="29"/>
  <c r="H216" i="29" s="1"/>
  <c r="H169" i="29"/>
  <c r="K235" i="29"/>
  <c r="K11" i="30" s="1"/>
  <c r="K151" i="29"/>
  <c r="J42" i="29"/>
  <c r="K233" i="29"/>
  <c r="K192" i="29"/>
  <c r="K168" i="29"/>
  <c r="K149" i="29"/>
  <c r="K156" i="29" s="1"/>
  <c r="K163" i="29" s="1"/>
  <c r="K176" i="29" s="1"/>
  <c r="I173" i="29"/>
  <c r="I174" i="29" s="1"/>
  <c r="I165" i="29"/>
  <c r="L139" i="29"/>
  <c r="K56" i="29"/>
  <c r="K38" i="29"/>
  <c r="L167" i="29" s="1"/>
  <c r="K39" i="29"/>
  <c r="L35" i="29"/>
  <c r="G171" i="29"/>
  <c r="G169" i="29"/>
  <c r="J40" i="29"/>
  <c r="G193" i="29"/>
  <c r="G194" i="29" s="1"/>
  <c r="J215" i="29"/>
  <c r="J198" i="29"/>
  <c r="J199" i="29" s="1"/>
  <c r="DZ159" i="27"/>
  <c r="DJ159" i="27"/>
  <c r="DJ179" i="27" s="1"/>
  <c r="CX159" i="27"/>
  <c r="CD159" i="27"/>
  <c r="CD179" i="27" s="1"/>
  <c r="K50" i="27"/>
  <c r="K57" i="27" s="1"/>
  <c r="EK168" i="27"/>
  <c r="EG168" i="27"/>
  <c r="EC168" i="27"/>
  <c r="EK172" i="27"/>
  <c r="EG172" i="27"/>
  <c r="EC172" i="27"/>
  <c r="EK171" i="27"/>
  <c r="EG171" i="27"/>
  <c r="EC171" i="27"/>
  <c r="EH159" i="27"/>
  <c r="DN159" i="27"/>
  <c r="DN179" i="27" s="1"/>
  <c r="CT159" i="27"/>
  <c r="CH159" i="27"/>
  <c r="CH179" i="27" s="1"/>
  <c r="BV159" i="27"/>
  <c r="AQ50" i="27"/>
  <c r="AQ57" i="27" s="1"/>
  <c r="EJ168" i="27"/>
  <c r="EF168" i="27"/>
  <c r="EB168" i="27"/>
  <c r="EJ172" i="27"/>
  <c r="EF172" i="27"/>
  <c r="EB172" i="27"/>
  <c r="EJ171" i="27"/>
  <c r="EF171" i="27"/>
  <c r="EB171" i="27"/>
  <c r="ED159" i="27"/>
  <c r="ED179" i="27" s="1"/>
  <c r="DR159" i="27"/>
  <c r="DB159" i="27"/>
  <c r="DB169" i="27" s="1"/>
  <c r="CL159" i="27"/>
  <c r="BW50" i="27"/>
  <c r="BW57" i="27" s="1"/>
  <c r="EI168" i="27"/>
  <c r="EE168" i="27"/>
  <c r="EA168" i="27"/>
  <c r="EI172" i="27"/>
  <c r="EE172" i="27"/>
  <c r="EA172" i="27"/>
  <c r="AY50" i="27"/>
  <c r="DK50" i="27"/>
  <c r="DK156" i="27" s="1"/>
  <c r="DK167" i="27" s="1"/>
  <c r="DK187" i="27" s="1"/>
  <c r="AS73" i="27"/>
  <c r="AS87" i="27" s="1"/>
  <c r="AS129" i="27" s="1"/>
  <c r="AA50" i="27"/>
  <c r="AA156" i="27" s="1"/>
  <c r="AA174" i="27" s="1"/>
  <c r="BG50" i="27"/>
  <c r="CM50" i="27"/>
  <c r="CM57" i="27" s="1"/>
  <c r="DS50" i="27"/>
  <c r="DE73" i="27"/>
  <c r="DE87" i="27" s="1"/>
  <c r="DE123" i="27" s="1"/>
  <c r="S50" i="27"/>
  <c r="CE50" i="27"/>
  <c r="AI50" i="27"/>
  <c r="AI52" i="27" s="1"/>
  <c r="AI63" i="27" s="1"/>
  <c r="BO50" i="27"/>
  <c r="CU50" i="27"/>
  <c r="B47" i="28"/>
  <c r="EK159" i="27"/>
  <c r="EG159" i="27"/>
  <c r="EG179" i="27" s="1"/>
  <c r="EC159" i="27"/>
  <c r="DY159" i="27"/>
  <c r="DY169" i="27" s="1"/>
  <c r="DU159" i="27"/>
  <c r="DQ159" i="27"/>
  <c r="DQ169" i="27" s="1"/>
  <c r="DM159" i="27"/>
  <c r="DI159" i="27"/>
  <c r="DI179" i="27" s="1"/>
  <c r="DE159" i="27"/>
  <c r="DA159" i="27"/>
  <c r="DA169" i="27" s="1"/>
  <c r="CW159" i="27"/>
  <c r="CS159" i="27"/>
  <c r="CS169" i="27" s="1"/>
  <c r="CO159" i="27"/>
  <c r="CK159" i="27"/>
  <c r="CK169" i="27" s="1"/>
  <c r="CG159" i="27"/>
  <c r="CC159" i="27"/>
  <c r="CC169" i="27" s="1"/>
  <c r="BY159" i="27"/>
  <c r="C49" i="28"/>
  <c r="D50" i="28"/>
  <c r="C48" i="28"/>
  <c r="BI73" i="27"/>
  <c r="BI87" i="27" s="1"/>
  <c r="BI119" i="27" s="1"/>
  <c r="BI143" i="27" s="1"/>
  <c r="DU73" i="27"/>
  <c r="DU87" i="27" s="1"/>
  <c r="DU126" i="27" s="1"/>
  <c r="M73" i="27"/>
  <c r="BY73" i="27"/>
  <c r="BY87" i="27" s="1"/>
  <c r="BY126" i="27" s="1"/>
  <c r="AC73" i="27"/>
  <c r="AC87" i="27" s="1"/>
  <c r="AC123" i="27" s="1"/>
  <c r="CO73" i="27"/>
  <c r="CO79" i="27" s="1"/>
  <c r="CO99" i="27" s="1"/>
  <c r="L50" i="27"/>
  <c r="L156" i="27" s="1"/>
  <c r="T50" i="27"/>
  <c r="T156" i="27" s="1"/>
  <c r="AB50" i="27"/>
  <c r="AB57" i="27" s="1"/>
  <c r="AJ50" i="27"/>
  <c r="AJ57" i="27" s="1"/>
  <c r="AR50" i="27"/>
  <c r="AZ50" i="27"/>
  <c r="AZ57" i="27" s="1"/>
  <c r="BH50" i="27"/>
  <c r="BH57" i="27" s="1"/>
  <c r="BP50" i="27"/>
  <c r="BX50" i="27"/>
  <c r="BX57" i="27" s="1"/>
  <c r="CF50" i="27"/>
  <c r="CF57" i="27" s="1"/>
  <c r="CN50" i="27"/>
  <c r="CN52" i="27" s="1"/>
  <c r="CN63" i="27" s="1"/>
  <c r="CV50" i="27"/>
  <c r="DD50" i="27"/>
  <c r="DD57" i="27" s="1"/>
  <c r="DL50" i="27"/>
  <c r="DL57" i="27" s="1"/>
  <c r="DT50" i="27"/>
  <c r="DT61" i="27" s="1"/>
  <c r="N73" i="27"/>
  <c r="N87" i="27" s="1"/>
  <c r="N104" i="27" s="1"/>
  <c r="AD73" i="27"/>
  <c r="AD87" i="27" s="1"/>
  <c r="AD104" i="27" s="1"/>
  <c r="AT73" i="27"/>
  <c r="AT87" i="27" s="1"/>
  <c r="AT93" i="27" s="1"/>
  <c r="BJ73" i="27"/>
  <c r="BJ87" i="27" s="1"/>
  <c r="BZ73" i="27"/>
  <c r="BZ87" i="27" s="1"/>
  <c r="BZ115" i="27" s="1"/>
  <c r="BZ137" i="27" s="1"/>
  <c r="CP73" i="27"/>
  <c r="CP87" i="27" s="1"/>
  <c r="CP104" i="27" s="1"/>
  <c r="DF73" i="27"/>
  <c r="DF87" i="27" s="1"/>
  <c r="DF93" i="27" s="1"/>
  <c r="DV73" i="27"/>
  <c r="DV87" i="27" s="1"/>
  <c r="G50" i="27"/>
  <c r="G52" i="27" s="1"/>
  <c r="G63" i="27" s="1"/>
  <c r="O50" i="27"/>
  <c r="O52" i="27" s="1"/>
  <c r="O63" i="27" s="1"/>
  <c r="W50" i="27"/>
  <c r="W57" i="27" s="1"/>
  <c r="AE50" i="27"/>
  <c r="AE156" i="27" s="1"/>
  <c r="AM50" i="27"/>
  <c r="AM61" i="27" s="1"/>
  <c r="AU50" i="27"/>
  <c r="BC50" i="27"/>
  <c r="BC57" i="27" s="1"/>
  <c r="BK50" i="27"/>
  <c r="BS50" i="27"/>
  <c r="BS52" i="27" s="1"/>
  <c r="BS63" i="27" s="1"/>
  <c r="CA50" i="27"/>
  <c r="CI50" i="27"/>
  <c r="CI156" i="27" s="1"/>
  <c r="CI177" i="27" s="1"/>
  <c r="CQ50" i="27"/>
  <c r="CQ52" i="27" s="1"/>
  <c r="CQ63" i="27" s="1"/>
  <c r="CY50" i="27"/>
  <c r="DG50" i="27"/>
  <c r="DO50" i="27"/>
  <c r="DO52" i="27" s="1"/>
  <c r="DO63" i="27" s="1"/>
  <c r="DW50" i="27"/>
  <c r="DW52" i="27" s="1"/>
  <c r="DW63" i="27" s="1"/>
  <c r="E73" i="27"/>
  <c r="E87" i="27" s="1"/>
  <c r="U73" i="27"/>
  <c r="U87" i="27" s="1"/>
  <c r="AK73" i="27"/>
  <c r="AK87" i="27" s="1"/>
  <c r="AK129" i="27" s="1"/>
  <c r="BA73" i="27"/>
  <c r="BA87" i="27" s="1"/>
  <c r="BQ73" i="27"/>
  <c r="BQ87" i="27" s="1"/>
  <c r="CG73" i="27"/>
  <c r="CW73" i="27"/>
  <c r="CW79" i="27" s="1"/>
  <c r="CW99" i="27" s="1"/>
  <c r="DM73" i="27"/>
  <c r="H50" i="27"/>
  <c r="H54" i="27" s="1"/>
  <c r="P50" i="27"/>
  <c r="P156" i="27" s="1"/>
  <c r="X50" i="27"/>
  <c r="X156" i="27" s="1"/>
  <c r="AF50" i="27"/>
  <c r="AF57" i="27" s="1"/>
  <c r="AN50" i="27"/>
  <c r="AN156" i="27" s="1"/>
  <c r="AV50" i="27"/>
  <c r="AV57" i="27" s="1"/>
  <c r="BD50" i="27"/>
  <c r="BD52" i="27" s="1"/>
  <c r="BD63" i="27" s="1"/>
  <c r="BL50" i="27"/>
  <c r="BL57" i="27" s="1"/>
  <c r="BT50" i="27"/>
  <c r="BT57" i="27" s="1"/>
  <c r="CB50" i="27"/>
  <c r="CJ50" i="27"/>
  <c r="CJ57" i="27" s="1"/>
  <c r="CR50" i="27"/>
  <c r="CR57" i="27" s="1"/>
  <c r="CZ50" i="27"/>
  <c r="DH50" i="27"/>
  <c r="DP50" i="27"/>
  <c r="DP57" i="27" s="1"/>
  <c r="DX50" i="27"/>
  <c r="DX57" i="27" s="1"/>
  <c r="F73" i="27"/>
  <c r="F87" i="27" s="1"/>
  <c r="F107" i="27" s="1"/>
  <c r="V73" i="27"/>
  <c r="V87" i="27" s="1"/>
  <c r="AL73" i="27"/>
  <c r="AL87" i="27" s="1"/>
  <c r="BB73" i="27"/>
  <c r="BB87" i="27" s="1"/>
  <c r="BR73" i="27"/>
  <c r="BR87" i="27" s="1"/>
  <c r="BR115" i="27" s="1"/>
  <c r="BR137" i="27" s="1"/>
  <c r="CH73" i="27"/>
  <c r="CH87" i="27" s="1"/>
  <c r="CX73" i="27"/>
  <c r="CX87" i="27" s="1"/>
  <c r="CX129" i="27" s="1"/>
  <c r="DN73" i="27"/>
  <c r="DN87" i="27" s="1"/>
  <c r="EP90" i="27"/>
  <c r="EL104" i="27"/>
  <c r="EH96" i="27"/>
  <c r="EX107" i="27"/>
  <c r="EX96" i="27"/>
  <c r="DZ90" i="27"/>
  <c r="EP101" i="27"/>
  <c r="EN112" i="27"/>
  <c r="EN135" i="27" s="1"/>
  <c r="EN97" i="27"/>
  <c r="EN108" i="27"/>
  <c r="E50" i="27"/>
  <c r="E54" i="27" s="1"/>
  <c r="I50" i="27"/>
  <c r="M50" i="27"/>
  <c r="M61" i="27" s="1"/>
  <c r="Q50" i="27"/>
  <c r="U50" i="27"/>
  <c r="Y50" i="27"/>
  <c r="Y61" i="27" s="1"/>
  <c r="AC50" i="27"/>
  <c r="AG50" i="27"/>
  <c r="AK50" i="27"/>
  <c r="AO50" i="27"/>
  <c r="AO156" i="27" s="1"/>
  <c r="AS50" i="27"/>
  <c r="AW50" i="27"/>
  <c r="BA50" i="27"/>
  <c r="BA156" i="27" s="1"/>
  <c r="BE50" i="27"/>
  <c r="BE61" i="27" s="1"/>
  <c r="BI50" i="27"/>
  <c r="BM50" i="27"/>
  <c r="BM156" i="27" s="1"/>
  <c r="BQ50" i="27"/>
  <c r="BU50" i="27"/>
  <c r="BU54" i="27" s="1"/>
  <c r="BY50" i="27"/>
  <c r="BY156" i="27" s="1"/>
  <c r="CC50" i="27"/>
  <c r="CG50" i="27"/>
  <c r="CK50" i="27"/>
  <c r="CK61" i="27" s="1"/>
  <c r="CO50" i="27"/>
  <c r="CS50" i="27"/>
  <c r="CW50" i="27"/>
  <c r="DA50" i="27"/>
  <c r="DA61" i="27" s="1"/>
  <c r="DE50" i="27"/>
  <c r="DI50" i="27"/>
  <c r="DM50" i="27"/>
  <c r="DQ50" i="27"/>
  <c r="DQ52" i="27" s="1"/>
  <c r="DQ63" i="27" s="1"/>
  <c r="DU50" i="27"/>
  <c r="DU156" i="27" s="1"/>
  <c r="I73" i="27"/>
  <c r="I75" i="27" s="1"/>
  <c r="I88" i="27" s="1"/>
  <c r="Q73" i="27"/>
  <c r="Q87" i="27" s="1"/>
  <c r="Q96" i="27" s="1"/>
  <c r="Y73" i="27"/>
  <c r="Y87" i="27" s="1"/>
  <c r="Y90" i="27" s="1"/>
  <c r="AG73" i="27"/>
  <c r="AG87" i="27" s="1"/>
  <c r="AG130" i="27" s="1"/>
  <c r="AO73" i="27"/>
  <c r="AW73" i="27"/>
  <c r="AW82" i="27" s="1"/>
  <c r="AW110" i="27" s="1"/>
  <c r="BE73" i="27"/>
  <c r="BE87" i="27" s="1"/>
  <c r="BE115" i="27" s="1"/>
  <c r="BE137" i="27" s="1"/>
  <c r="BM73" i="27"/>
  <c r="BM87" i="27" s="1"/>
  <c r="BM130" i="27" s="1"/>
  <c r="BU73" i="27"/>
  <c r="BU87" i="27" s="1"/>
  <c r="CC73" i="27"/>
  <c r="CK73" i="27"/>
  <c r="CK82" i="27" s="1"/>
  <c r="CK110" i="27" s="1"/>
  <c r="CS73" i="27"/>
  <c r="CS79" i="27" s="1"/>
  <c r="CS99" i="27" s="1"/>
  <c r="DA73" i="27"/>
  <c r="DA87" i="27" s="1"/>
  <c r="DA123" i="27" s="1"/>
  <c r="DI73" i="27"/>
  <c r="DI75" i="27" s="1"/>
  <c r="DI88" i="27" s="1"/>
  <c r="DQ73" i="27"/>
  <c r="DQ79" i="27" s="1"/>
  <c r="DQ99" i="27" s="1"/>
  <c r="DX73" i="27"/>
  <c r="DX82" i="27" s="1"/>
  <c r="DX110" i="27" s="1"/>
  <c r="DT73" i="27"/>
  <c r="DP73" i="27"/>
  <c r="DP87" i="27" s="1"/>
  <c r="DL73" i="27"/>
  <c r="DL79" i="27" s="1"/>
  <c r="DL99" i="27" s="1"/>
  <c r="DH73" i="27"/>
  <c r="DD73" i="27"/>
  <c r="DD79" i="27" s="1"/>
  <c r="DD99" i="27" s="1"/>
  <c r="CZ73" i="27"/>
  <c r="CV73" i="27"/>
  <c r="CV79" i="27" s="1"/>
  <c r="CV99" i="27" s="1"/>
  <c r="CR73" i="27"/>
  <c r="CR79" i="27" s="1"/>
  <c r="CR99" i="27" s="1"/>
  <c r="CN73" i="27"/>
  <c r="CJ73" i="27"/>
  <c r="CF73" i="27"/>
  <c r="CF75" i="27" s="1"/>
  <c r="CF88" i="27" s="1"/>
  <c r="CB73" i="27"/>
  <c r="CB82" i="27" s="1"/>
  <c r="CB110" i="27" s="1"/>
  <c r="BX73" i="27"/>
  <c r="BX87" i="27" s="1"/>
  <c r="BT73" i="27"/>
  <c r="BT87" i="27" s="1"/>
  <c r="BP73" i="27"/>
  <c r="BP87" i="27" s="1"/>
  <c r="BL73" i="27"/>
  <c r="BL87" i="27" s="1"/>
  <c r="BH73" i="27"/>
  <c r="BH87" i="27" s="1"/>
  <c r="BD73" i="27"/>
  <c r="BD87" i="27" s="1"/>
  <c r="AZ73" i="27"/>
  <c r="AZ87" i="27" s="1"/>
  <c r="AV73" i="27"/>
  <c r="AR73" i="27"/>
  <c r="AR75" i="27" s="1"/>
  <c r="AR88" i="27" s="1"/>
  <c r="AN73" i="27"/>
  <c r="AN87" i="27" s="1"/>
  <c r="AJ73" i="27"/>
  <c r="AJ87" i="27" s="1"/>
  <c r="AF73" i="27"/>
  <c r="AF87" i="27" s="1"/>
  <c r="AB73" i="27"/>
  <c r="AB87" i="27" s="1"/>
  <c r="X73" i="27"/>
  <c r="X87" i="27" s="1"/>
  <c r="T73" i="27"/>
  <c r="T87" i="27" s="1"/>
  <c r="P73" i="27"/>
  <c r="P87" i="27" s="1"/>
  <c r="L73" i="27"/>
  <c r="H73" i="27"/>
  <c r="DW73" i="27"/>
  <c r="DS73" i="27"/>
  <c r="DO73" i="27"/>
  <c r="DK73" i="27"/>
  <c r="DG73" i="27"/>
  <c r="DG87" i="27" s="1"/>
  <c r="DC73" i="27"/>
  <c r="DC87" i="27" s="1"/>
  <c r="DC115" i="27" s="1"/>
  <c r="DC137" i="27" s="1"/>
  <c r="CY73" i="27"/>
  <c r="CY87" i="27" s="1"/>
  <c r="CU73" i="27"/>
  <c r="CQ73" i="27"/>
  <c r="CM73" i="27"/>
  <c r="CI73" i="27"/>
  <c r="CE73" i="27"/>
  <c r="CA73" i="27"/>
  <c r="CA87" i="27" s="1"/>
  <c r="CA101" i="27" s="1"/>
  <c r="BW73" i="27"/>
  <c r="BW87" i="27" s="1"/>
  <c r="BW119" i="27" s="1"/>
  <c r="BW143" i="27" s="1"/>
  <c r="BS73" i="27"/>
  <c r="BS87" i="27" s="1"/>
  <c r="BS118" i="27" s="1"/>
  <c r="BS141" i="27" s="1"/>
  <c r="BO73" i="27"/>
  <c r="BO87" i="27" s="1"/>
  <c r="BO118" i="27" s="1"/>
  <c r="BO141" i="27" s="1"/>
  <c r="BK73" i="27"/>
  <c r="BK87" i="27" s="1"/>
  <c r="BK93" i="27" s="1"/>
  <c r="BG73" i="27"/>
  <c r="BG87" i="27" s="1"/>
  <c r="BG119" i="27" s="1"/>
  <c r="BG143" i="27" s="1"/>
  <c r="BC73" i="27"/>
  <c r="BC87" i="27" s="1"/>
  <c r="AY73" i="27"/>
  <c r="AU73" i="27"/>
  <c r="AU82" i="27" s="1"/>
  <c r="AU110" i="27" s="1"/>
  <c r="AQ73" i="27"/>
  <c r="AM73" i="27"/>
  <c r="AM87" i="27" s="1"/>
  <c r="AM129" i="27" s="1"/>
  <c r="AI73" i="27"/>
  <c r="AI87" i="27" s="1"/>
  <c r="AI126" i="27" s="1"/>
  <c r="AE73" i="27"/>
  <c r="AE87" i="27" s="1"/>
  <c r="AE104" i="27" s="1"/>
  <c r="AA73" i="27"/>
  <c r="AA87" i="27" s="1"/>
  <c r="AA118" i="27" s="1"/>
  <c r="AA141" i="27" s="1"/>
  <c r="W73" i="27"/>
  <c r="W87" i="27" s="1"/>
  <c r="S73" i="27"/>
  <c r="S87" i="27" s="1"/>
  <c r="S126" i="27" s="1"/>
  <c r="O73" i="27"/>
  <c r="O87" i="27" s="1"/>
  <c r="O104" i="27" s="1"/>
  <c r="K73" i="27"/>
  <c r="G73" i="27"/>
  <c r="DY50" i="27"/>
  <c r="DY61" i="27" s="1"/>
  <c r="F50" i="27"/>
  <c r="F52" i="27" s="1"/>
  <c r="J50" i="27"/>
  <c r="N50" i="27"/>
  <c r="R50" i="27"/>
  <c r="V50" i="27"/>
  <c r="Z50" i="27"/>
  <c r="Z57" i="27" s="1"/>
  <c r="AD50" i="27"/>
  <c r="AD156" i="27" s="1"/>
  <c r="AH50" i="27"/>
  <c r="AH52" i="27" s="1"/>
  <c r="AH63" i="27" s="1"/>
  <c r="AL50" i="27"/>
  <c r="AL54" i="27" s="1"/>
  <c r="AP50" i="27"/>
  <c r="AP57" i="27" s="1"/>
  <c r="AT50" i="27"/>
  <c r="AT61" i="27" s="1"/>
  <c r="AX50" i="27"/>
  <c r="AX61" i="27" s="1"/>
  <c r="BB50" i="27"/>
  <c r="BB52" i="27" s="1"/>
  <c r="BB63" i="27" s="1"/>
  <c r="BF50" i="27"/>
  <c r="BF156" i="27" s="1"/>
  <c r="BJ50" i="27"/>
  <c r="BN50" i="27"/>
  <c r="BN156" i="27" s="1"/>
  <c r="BR50" i="27"/>
  <c r="BV50" i="27"/>
  <c r="BV57" i="27" s="1"/>
  <c r="BZ50" i="27"/>
  <c r="CD50" i="27"/>
  <c r="CD57" i="27" s="1"/>
  <c r="CH50" i="27"/>
  <c r="CH52" i="27" s="1"/>
  <c r="CH63" i="27" s="1"/>
  <c r="CL50" i="27"/>
  <c r="CP50" i="27"/>
  <c r="CT50" i="27"/>
  <c r="CT57" i="27" s="1"/>
  <c r="CX50" i="27"/>
  <c r="DB50" i="27"/>
  <c r="DB57" i="27" s="1"/>
  <c r="DF50" i="27"/>
  <c r="DJ50" i="27"/>
  <c r="DN50" i="27"/>
  <c r="DN156" i="27" s="1"/>
  <c r="DR50" i="27"/>
  <c r="DV50" i="27"/>
  <c r="DV61" i="27" s="1"/>
  <c r="J73" i="27"/>
  <c r="J87" i="27" s="1"/>
  <c r="J108" i="27" s="1"/>
  <c r="R73" i="27"/>
  <c r="R87" i="27" s="1"/>
  <c r="Z73" i="27"/>
  <c r="Z87" i="27" s="1"/>
  <c r="Z96" i="27" s="1"/>
  <c r="AH73" i="27"/>
  <c r="AH87" i="27" s="1"/>
  <c r="AP73" i="27"/>
  <c r="AP87" i="27" s="1"/>
  <c r="AP123" i="27" s="1"/>
  <c r="AX73" i="27"/>
  <c r="AX87" i="27" s="1"/>
  <c r="AX126" i="27" s="1"/>
  <c r="BF73" i="27"/>
  <c r="BF87" i="27" s="1"/>
  <c r="BN73" i="27"/>
  <c r="BN87" i="27" s="1"/>
  <c r="BN123" i="27" s="1"/>
  <c r="BV73" i="27"/>
  <c r="BV87" i="27" s="1"/>
  <c r="BV130" i="27" s="1"/>
  <c r="CD73" i="27"/>
  <c r="CD87" i="27" s="1"/>
  <c r="CD93" i="27" s="1"/>
  <c r="CL73" i="27"/>
  <c r="CL87" i="27" s="1"/>
  <c r="CL90" i="27" s="1"/>
  <c r="CT73" i="27"/>
  <c r="CT87" i="27" s="1"/>
  <c r="CT115" i="27" s="1"/>
  <c r="CT137" i="27" s="1"/>
  <c r="DB73" i="27"/>
  <c r="DB87" i="27" s="1"/>
  <c r="DB93" i="27" s="1"/>
  <c r="DJ73" i="27"/>
  <c r="DJ87" i="27" s="1"/>
  <c r="DJ107" i="27" s="1"/>
  <c r="DR73" i="27"/>
  <c r="DR87" i="27" s="1"/>
  <c r="DR104" i="27" s="1"/>
  <c r="EL93" i="27"/>
  <c r="FB104" i="27"/>
  <c r="FB93" i="27"/>
  <c r="DZ101" i="27"/>
  <c r="EH107" i="27"/>
  <c r="Y54" i="27"/>
  <c r="CP93" i="27"/>
  <c r="M87" i="27"/>
  <c r="M112" i="27" s="1"/>
  <c r="M135" i="27" s="1"/>
  <c r="M75" i="27"/>
  <c r="M88" i="27" s="1"/>
  <c r="CG87" i="27"/>
  <c r="CG107" i="27" s="1"/>
  <c r="CG75" i="27"/>
  <c r="CG88" i="27" s="1"/>
  <c r="DM87" i="27"/>
  <c r="DM107" i="27" s="1"/>
  <c r="DM75" i="27"/>
  <c r="DM88" i="27" s="1"/>
  <c r="DY87" i="27"/>
  <c r="DY75" i="27"/>
  <c r="DY88" i="27" s="1"/>
  <c r="AS75" i="27"/>
  <c r="AS88" i="27" s="1"/>
  <c r="K156" i="27"/>
  <c r="K174" i="27" s="1"/>
  <c r="K52" i="27"/>
  <c r="K63" i="27" s="1"/>
  <c r="O156" i="27"/>
  <c r="O174" i="27" s="1"/>
  <c r="O57" i="27"/>
  <c r="S156" i="27"/>
  <c r="S182" i="27" s="1"/>
  <c r="S52" i="27"/>
  <c r="S63" i="27" s="1"/>
  <c r="S57" i="27"/>
  <c r="W156" i="27"/>
  <c r="W174" i="27" s="1"/>
  <c r="W52" i="27"/>
  <c r="W63" i="27" s="1"/>
  <c r="AE52" i="27"/>
  <c r="AE63" i="27" s="1"/>
  <c r="AE57" i="27"/>
  <c r="AI156" i="27"/>
  <c r="AI174" i="27" s="1"/>
  <c r="AI57" i="27"/>
  <c r="AU156" i="27"/>
  <c r="AU57" i="27"/>
  <c r="AU52" i="27"/>
  <c r="AU63" i="27" s="1"/>
  <c r="AY156" i="27"/>
  <c r="AY174" i="27" s="1"/>
  <c r="AY52" i="27"/>
  <c r="AY63" i="27" s="1"/>
  <c r="AY57" i="27"/>
  <c r="BC156" i="27"/>
  <c r="BC61" i="27"/>
  <c r="BC52" i="27"/>
  <c r="BC63" i="27" s="1"/>
  <c r="BG156" i="27"/>
  <c r="BG52" i="27"/>
  <c r="BG63" i="27" s="1"/>
  <c r="BK156" i="27"/>
  <c r="BK57" i="27"/>
  <c r="BK52" i="27"/>
  <c r="BK63" i="27" s="1"/>
  <c r="BW156" i="27"/>
  <c r="BW182" i="27" s="1"/>
  <c r="BW52" i="27"/>
  <c r="BW63" i="27" s="1"/>
  <c r="CA156" i="27"/>
  <c r="CA57" i="27"/>
  <c r="CA52" i="27"/>
  <c r="CA63" i="27" s="1"/>
  <c r="CE156" i="27"/>
  <c r="CE177" i="27" s="1"/>
  <c r="CE52" i="27"/>
  <c r="CE63" i="27" s="1"/>
  <c r="CE57" i="27"/>
  <c r="CM156" i="27"/>
  <c r="CM167" i="27" s="1"/>
  <c r="CM187" i="27" s="1"/>
  <c r="CM52" i="27"/>
  <c r="CM63" i="27" s="1"/>
  <c r="CQ156" i="27"/>
  <c r="CQ57" i="27"/>
  <c r="CU156" i="27"/>
  <c r="CU177" i="27" s="1"/>
  <c r="CU52" i="27"/>
  <c r="CU63" i="27" s="1"/>
  <c r="CU57" i="27"/>
  <c r="DC156" i="27"/>
  <c r="DC52" i="27"/>
  <c r="DC63" i="27" s="1"/>
  <c r="DG156" i="27"/>
  <c r="DG177" i="27" s="1"/>
  <c r="DG52" i="27"/>
  <c r="DG63" i="27" s="1"/>
  <c r="DG57" i="27"/>
  <c r="DO156" i="27"/>
  <c r="DO57" i="27"/>
  <c r="DO61" i="27"/>
  <c r="DS156" i="27"/>
  <c r="DS174" i="27" s="1"/>
  <c r="DS52" i="27"/>
  <c r="DS63" i="27" s="1"/>
  <c r="DW156" i="27"/>
  <c r="DW177" i="27" s="1"/>
  <c r="DW57" i="27"/>
  <c r="BG57" i="27"/>
  <c r="DS57" i="27"/>
  <c r="AD93" i="27"/>
  <c r="L182" i="27"/>
  <c r="L174" i="27"/>
  <c r="X182" i="27"/>
  <c r="X174" i="27"/>
  <c r="AR156" i="27"/>
  <c r="AR61" i="27"/>
  <c r="BD156" i="27"/>
  <c r="BD61" i="27"/>
  <c r="CB156" i="27"/>
  <c r="CB61" i="27"/>
  <c r="CN156" i="27"/>
  <c r="CN61" i="27"/>
  <c r="DH156" i="27"/>
  <c r="DH61" i="27"/>
  <c r="DT156" i="27"/>
  <c r="P61" i="27"/>
  <c r="T61" i="27"/>
  <c r="X61" i="27"/>
  <c r="L79" i="27"/>
  <c r="L99" i="27" s="1"/>
  <c r="AK61" i="27"/>
  <c r="AW156" i="27"/>
  <c r="CO61" i="27"/>
  <c r="CS61" i="27"/>
  <c r="L52" i="27"/>
  <c r="L63" i="27" s="1"/>
  <c r="P52" i="27"/>
  <c r="P63" i="27" s="1"/>
  <c r="T52" i="27"/>
  <c r="T63" i="27" s="1"/>
  <c r="X52" i="27"/>
  <c r="X63" i="27" s="1"/>
  <c r="AB52" i="27"/>
  <c r="AB63" i="27" s="1"/>
  <c r="AF52" i="27"/>
  <c r="AF63" i="27" s="1"/>
  <c r="AR52" i="27"/>
  <c r="AR63" i="27" s="1"/>
  <c r="AV52" i="27"/>
  <c r="AV63" i="27" s="1"/>
  <c r="AZ52" i="27"/>
  <c r="AZ63" i="27" s="1"/>
  <c r="BH52" i="27"/>
  <c r="BH63" i="27" s="1"/>
  <c r="BL52" i="27"/>
  <c r="BL63" i="27" s="1"/>
  <c r="BX52" i="27"/>
  <c r="BX63" i="27" s="1"/>
  <c r="CB52" i="27"/>
  <c r="CB63" i="27" s="1"/>
  <c r="CR52" i="27"/>
  <c r="CR63" i="27" s="1"/>
  <c r="DD52" i="27"/>
  <c r="DD63" i="27" s="1"/>
  <c r="DH52" i="27"/>
  <c r="DH63" i="27" s="1"/>
  <c r="DL52" i="27"/>
  <c r="DL63" i="27" s="1"/>
  <c r="DP52" i="27"/>
  <c r="DP63" i="27" s="1"/>
  <c r="DT52" i="27"/>
  <c r="DT63" i="27" s="1"/>
  <c r="L57" i="27"/>
  <c r="P57" i="27"/>
  <c r="T57" i="27"/>
  <c r="X57" i="27"/>
  <c r="AR57" i="27"/>
  <c r="BD57" i="27"/>
  <c r="CB57" i="27"/>
  <c r="CN57" i="27"/>
  <c r="DH57" i="27"/>
  <c r="AE61" i="27"/>
  <c r="BG61" i="27"/>
  <c r="BW61" i="27"/>
  <c r="CM61" i="27"/>
  <c r="DC61" i="27"/>
  <c r="DS61" i="27"/>
  <c r="U129" i="27"/>
  <c r="U126" i="27"/>
  <c r="U123" i="27"/>
  <c r="U119" i="27"/>
  <c r="U143" i="27" s="1"/>
  <c r="U130" i="27"/>
  <c r="U118" i="27"/>
  <c r="U141" i="27" s="1"/>
  <c r="U112" i="27"/>
  <c r="U135" i="27" s="1"/>
  <c r="U107" i="27"/>
  <c r="U104" i="27"/>
  <c r="U101" i="27"/>
  <c r="U96" i="27"/>
  <c r="U93" i="27"/>
  <c r="U90" i="27"/>
  <c r="U115" i="27"/>
  <c r="U137" i="27" s="1"/>
  <c r="U108" i="27"/>
  <c r="U97" i="27"/>
  <c r="Y130" i="27"/>
  <c r="AC129" i="27"/>
  <c r="AC126" i="27"/>
  <c r="AC119" i="27"/>
  <c r="AC143" i="27" s="1"/>
  <c r="AC130" i="27"/>
  <c r="AC118" i="27"/>
  <c r="AC141" i="27" s="1"/>
  <c r="AC107" i="27"/>
  <c r="AC104" i="27"/>
  <c r="AC101" i="27"/>
  <c r="AC93" i="27"/>
  <c r="AC90" i="27"/>
  <c r="AC115" i="27"/>
  <c r="AC137" i="27" s="1"/>
  <c r="AC97" i="27"/>
  <c r="AK126" i="27"/>
  <c r="AK123" i="27"/>
  <c r="AK119" i="27"/>
  <c r="AK143" i="27" s="1"/>
  <c r="AK130" i="27"/>
  <c r="AK118" i="27"/>
  <c r="AK141" i="27" s="1"/>
  <c r="AK112" i="27"/>
  <c r="AK135" i="27" s="1"/>
  <c r="AK107" i="27"/>
  <c r="AK104" i="27"/>
  <c r="AK101" i="27"/>
  <c r="AK96" i="27"/>
  <c r="AK93" i="27"/>
  <c r="AK90" i="27"/>
  <c r="AK115" i="27"/>
  <c r="AK137" i="27" s="1"/>
  <c r="AK108" i="27"/>
  <c r="AK97" i="27"/>
  <c r="AS126" i="27"/>
  <c r="AS123" i="27"/>
  <c r="AS119" i="27"/>
  <c r="AS143" i="27" s="1"/>
  <c r="AS118" i="27"/>
  <c r="AS141" i="27" s="1"/>
  <c r="AS112" i="27"/>
  <c r="AS135" i="27" s="1"/>
  <c r="AS107" i="27"/>
  <c r="AS101" i="27"/>
  <c r="AS96" i="27"/>
  <c r="AS93" i="27"/>
  <c r="AS115" i="27"/>
  <c r="AS137" i="27" s="1"/>
  <c r="AS108" i="27"/>
  <c r="AS97" i="27"/>
  <c r="BI129" i="27"/>
  <c r="BI126" i="27"/>
  <c r="BI123" i="27"/>
  <c r="BI130" i="27"/>
  <c r="BI118" i="27"/>
  <c r="BI141" i="27" s="1"/>
  <c r="BI112" i="27"/>
  <c r="BI135" i="27" s="1"/>
  <c r="BI104" i="27"/>
  <c r="BI101" i="27"/>
  <c r="BI96" i="27"/>
  <c r="BI90" i="27"/>
  <c r="BI115" i="27"/>
  <c r="BI137" i="27" s="1"/>
  <c r="BI108" i="27"/>
  <c r="BU130" i="27"/>
  <c r="BU90" i="27"/>
  <c r="DA130" i="27"/>
  <c r="DA90" i="27"/>
  <c r="T182" i="27"/>
  <c r="T174" i="27"/>
  <c r="AF61" i="27"/>
  <c r="AV156" i="27"/>
  <c r="AV61" i="27"/>
  <c r="BH156" i="27"/>
  <c r="BH61" i="27"/>
  <c r="CR156" i="27"/>
  <c r="CR61" i="27"/>
  <c r="DD156" i="27"/>
  <c r="DD61" i="27"/>
  <c r="DL156" i="27"/>
  <c r="DL61" i="27"/>
  <c r="DX156" i="27"/>
  <c r="L61" i="27"/>
  <c r="AR82" i="27"/>
  <c r="AR110" i="27" s="1"/>
  <c r="CN82" i="27"/>
  <c r="CN110" i="27" s="1"/>
  <c r="CP61" i="27"/>
  <c r="K54" i="27"/>
  <c r="K66" i="27" s="1"/>
  <c r="O54" i="27"/>
  <c r="S54" i="27"/>
  <c r="W54" i="27"/>
  <c r="AE54" i="27"/>
  <c r="AI54" i="27"/>
  <c r="AU54" i="27"/>
  <c r="AY54" i="27"/>
  <c r="BC54" i="27"/>
  <c r="BG54" i="27"/>
  <c r="BK54" i="27"/>
  <c r="BW54" i="27"/>
  <c r="BW66" i="27" s="1"/>
  <c r="CA54" i="27"/>
  <c r="CE54" i="27"/>
  <c r="CM54" i="27"/>
  <c r="CM66" i="27" s="1"/>
  <c r="CQ54" i="27"/>
  <c r="CU54" i="27"/>
  <c r="DC54" i="27"/>
  <c r="DC66" i="27" s="1"/>
  <c r="DG54" i="27"/>
  <c r="DO54" i="27"/>
  <c r="DS54" i="27"/>
  <c r="DW54" i="27"/>
  <c r="CC57" i="27"/>
  <c r="CS57" i="27"/>
  <c r="DI57" i="27"/>
  <c r="AU61" i="27"/>
  <c r="BK61" i="27"/>
  <c r="CA61" i="27"/>
  <c r="CQ61" i="27"/>
  <c r="DG61" i="27"/>
  <c r="DW61" i="27"/>
  <c r="V130" i="27"/>
  <c r="V118" i="27"/>
  <c r="V141" i="27" s="1"/>
  <c r="V115" i="27"/>
  <c r="V137" i="27" s="1"/>
  <c r="V112" i="27"/>
  <c r="V135" i="27" s="1"/>
  <c r="V129" i="27"/>
  <c r="V126" i="27"/>
  <c r="V123" i="27"/>
  <c r="V119" i="27"/>
  <c r="V143" i="27" s="1"/>
  <c r="V108" i="27"/>
  <c r="V97" i="27"/>
  <c r="V107" i="27"/>
  <c r="V96" i="27"/>
  <c r="V104" i="27"/>
  <c r="V93" i="27"/>
  <c r="V101" i="27"/>
  <c r="V90" i="27"/>
  <c r="AD130" i="27"/>
  <c r="AD118" i="27"/>
  <c r="AD141" i="27" s="1"/>
  <c r="AD115" i="27"/>
  <c r="AD137" i="27" s="1"/>
  <c r="AD112" i="27"/>
  <c r="AD135" i="27" s="1"/>
  <c r="AD129" i="27"/>
  <c r="AD126" i="27"/>
  <c r="AD123" i="27"/>
  <c r="AD119" i="27"/>
  <c r="AD143" i="27" s="1"/>
  <c r="AD108" i="27"/>
  <c r="AD97" i="27"/>
  <c r="AD101" i="27"/>
  <c r="AD90" i="27"/>
  <c r="AD107" i="27"/>
  <c r="AD96" i="27"/>
  <c r="AH115" i="27"/>
  <c r="AH137" i="27" s="1"/>
  <c r="AH107" i="27"/>
  <c r="AL130" i="27"/>
  <c r="AL118" i="27"/>
  <c r="AL141" i="27" s="1"/>
  <c r="AL115" i="27"/>
  <c r="AL137" i="27" s="1"/>
  <c r="AL112" i="27"/>
  <c r="AL135" i="27" s="1"/>
  <c r="AL129" i="27"/>
  <c r="AL126" i="27"/>
  <c r="AL123" i="27"/>
  <c r="AL119" i="27"/>
  <c r="AL143" i="27" s="1"/>
  <c r="AL108" i="27"/>
  <c r="AL97" i="27"/>
  <c r="AL107" i="27"/>
  <c r="AL96" i="27"/>
  <c r="AL104" i="27"/>
  <c r="AL93" i="27"/>
  <c r="AL101" i="27"/>
  <c r="AL90" i="27"/>
  <c r="AT130" i="27"/>
  <c r="AT118" i="27"/>
  <c r="AT141" i="27" s="1"/>
  <c r="AT115" i="27"/>
  <c r="AT137" i="27" s="1"/>
  <c r="AT112" i="27"/>
  <c r="AT135" i="27" s="1"/>
  <c r="AT129" i="27"/>
  <c r="AT126" i="27"/>
  <c r="AT123" i="27"/>
  <c r="AT119" i="27"/>
  <c r="AT143" i="27" s="1"/>
  <c r="AT108" i="27"/>
  <c r="AT97" i="27"/>
  <c r="AT101" i="27"/>
  <c r="AT90" i="27"/>
  <c r="AT107" i="27"/>
  <c r="AT96" i="27"/>
  <c r="AX118" i="27"/>
  <c r="AX141" i="27" s="1"/>
  <c r="BB130" i="27"/>
  <c r="BB118" i="27"/>
  <c r="BB141" i="27" s="1"/>
  <c r="BB115" i="27"/>
  <c r="BB137" i="27" s="1"/>
  <c r="BB112" i="27"/>
  <c r="BB135" i="27" s="1"/>
  <c r="BB129" i="27"/>
  <c r="BB126" i="27"/>
  <c r="BB123" i="27"/>
  <c r="BB119" i="27"/>
  <c r="BB143" i="27" s="1"/>
  <c r="BB108" i="27"/>
  <c r="BB97" i="27"/>
  <c r="BB107" i="27"/>
  <c r="BB96" i="27"/>
  <c r="BB104" i="27"/>
  <c r="BB93" i="27"/>
  <c r="BB101" i="27"/>
  <c r="BB90" i="27"/>
  <c r="BJ130" i="27"/>
  <c r="BJ118" i="27"/>
  <c r="BJ141" i="27" s="1"/>
  <c r="BJ115" i="27"/>
  <c r="BJ137" i="27" s="1"/>
  <c r="BJ112" i="27"/>
  <c r="BJ135" i="27" s="1"/>
  <c r="BJ129" i="27"/>
  <c r="BJ126" i="27"/>
  <c r="BJ123" i="27"/>
  <c r="BJ119" i="27"/>
  <c r="BJ143" i="27" s="1"/>
  <c r="BJ108" i="27"/>
  <c r="BJ97" i="27"/>
  <c r="BJ101" i="27"/>
  <c r="BJ90" i="27"/>
  <c r="BJ107" i="27"/>
  <c r="BJ96" i="27"/>
  <c r="BN130" i="27"/>
  <c r="BN108" i="27"/>
  <c r="CD118" i="27"/>
  <c r="CD141" i="27" s="1"/>
  <c r="CH130" i="27"/>
  <c r="CH118" i="27"/>
  <c r="CH141" i="27" s="1"/>
  <c r="CH115" i="27"/>
  <c r="CH137" i="27" s="1"/>
  <c r="CH112" i="27"/>
  <c r="CH135" i="27" s="1"/>
  <c r="CH129" i="27"/>
  <c r="CH126" i="27"/>
  <c r="CH123" i="27"/>
  <c r="CH119" i="27"/>
  <c r="CH143" i="27" s="1"/>
  <c r="CH108" i="27"/>
  <c r="CH97" i="27"/>
  <c r="CH107" i="27"/>
  <c r="CH96" i="27"/>
  <c r="CH104" i="27"/>
  <c r="CH93" i="27"/>
  <c r="CH101" i="27"/>
  <c r="CH90" i="27"/>
  <c r="CP130" i="27"/>
  <c r="CP118" i="27"/>
  <c r="CP141" i="27" s="1"/>
  <c r="CP115" i="27"/>
  <c r="CP137" i="27" s="1"/>
  <c r="CP112" i="27"/>
  <c r="CP135" i="27" s="1"/>
  <c r="CP129" i="27"/>
  <c r="CP126" i="27"/>
  <c r="CP123" i="27"/>
  <c r="CP119" i="27"/>
  <c r="CP143" i="27" s="1"/>
  <c r="CP108" i="27"/>
  <c r="CP97" i="27"/>
  <c r="CP101" i="27"/>
  <c r="CP90" i="27"/>
  <c r="CP107" i="27"/>
  <c r="CP96" i="27"/>
  <c r="CT123" i="27"/>
  <c r="CX101" i="27"/>
  <c r="DJ123" i="27"/>
  <c r="DN130" i="27"/>
  <c r="DN118" i="27"/>
  <c r="DN141" i="27" s="1"/>
  <c r="DN115" i="27"/>
  <c r="DN137" i="27" s="1"/>
  <c r="DN112" i="27"/>
  <c r="DN135" i="27" s="1"/>
  <c r="DN129" i="27"/>
  <c r="DN126" i="27"/>
  <c r="DN123" i="27"/>
  <c r="DN119" i="27"/>
  <c r="DN143" i="27" s="1"/>
  <c r="DN108" i="27"/>
  <c r="DN97" i="27"/>
  <c r="DN107" i="27"/>
  <c r="DN96" i="27"/>
  <c r="DN104" i="27"/>
  <c r="DN93" i="27"/>
  <c r="DN101" i="27"/>
  <c r="DN90" i="27"/>
  <c r="DV130" i="27"/>
  <c r="DV118" i="27"/>
  <c r="DV141" i="27" s="1"/>
  <c r="DV115" i="27"/>
  <c r="DV137" i="27" s="1"/>
  <c r="DV112" i="27"/>
  <c r="DV135" i="27" s="1"/>
  <c r="DV129" i="27"/>
  <c r="DV126" i="27"/>
  <c r="DV123" i="27"/>
  <c r="DV119" i="27"/>
  <c r="DV143" i="27" s="1"/>
  <c r="DV108" i="27"/>
  <c r="DV97" i="27"/>
  <c r="DV101" i="27"/>
  <c r="DV90" i="27"/>
  <c r="DV107" i="27"/>
  <c r="DV96" i="27"/>
  <c r="DZ139" i="27"/>
  <c r="DZ133" i="27"/>
  <c r="DZ145" i="27" s="1"/>
  <c r="EH139" i="27"/>
  <c r="EH133" i="27"/>
  <c r="EH145" i="27" s="1"/>
  <c r="EL139" i="27"/>
  <c r="EL133" i="27"/>
  <c r="EL145" i="27" s="1"/>
  <c r="EP139" i="27"/>
  <c r="EP133" i="27"/>
  <c r="EP145" i="27" s="1"/>
  <c r="EX139" i="27"/>
  <c r="EX133" i="27"/>
  <c r="EX145" i="27" s="1"/>
  <c r="FB139" i="27"/>
  <c r="FB133" i="27"/>
  <c r="FB145" i="27" s="1"/>
  <c r="W129" i="27"/>
  <c r="W107" i="27"/>
  <c r="AM130" i="27"/>
  <c r="AM126" i="27"/>
  <c r="AM107" i="27"/>
  <c r="BC130" i="27"/>
  <c r="BC126" i="27"/>
  <c r="BC107" i="27"/>
  <c r="BS130" i="27"/>
  <c r="BS129" i="27"/>
  <c r="BS108" i="27"/>
  <c r="BS101" i="27"/>
  <c r="EA130" i="27"/>
  <c r="EA118" i="27"/>
  <c r="EA141" i="27" s="1"/>
  <c r="EA115" i="27"/>
  <c r="EA137" i="27" s="1"/>
  <c r="EA112" i="27"/>
  <c r="EA135" i="27" s="1"/>
  <c r="EA129" i="27"/>
  <c r="EA126" i="27"/>
  <c r="EA123" i="27"/>
  <c r="EA119" i="27"/>
  <c r="EA143" i="27" s="1"/>
  <c r="EA108" i="27"/>
  <c r="EA97" i="27"/>
  <c r="EA107" i="27"/>
  <c r="EA104" i="27"/>
  <c r="EA101" i="27"/>
  <c r="EA96" i="27"/>
  <c r="EA93" i="27"/>
  <c r="EA90" i="27"/>
  <c r="EE130" i="27"/>
  <c r="EE118" i="27"/>
  <c r="EE141" i="27" s="1"/>
  <c r="EE115" i="27"/>
  <c r="EE137" i="27" s="1"/>
  <c r="EE112" i="27"/>
  <c r="EE135" i="27" s="1"/>
  <c r="EE129" i="27"/>
  <c r="EE126" i="27"/>
  <c r="EE123" i="27"/>
  <c r="EE119" i="27"/>
  <c r="EE143" i="27" s="1"/>
  <c r="EE108" i="27"/>
  <c r="EE97" i="27"/>
  <c r="EE107" i="27"/>
  <c r="EE104" i="27"/>
  <c r="EE101" i="27"/>
  <c r="EE96" i="27"/>
  <c r="EE93" i="27"/>
  <c r="EE90" i="27"/>
  <c r="EI130" i="27"/>
  <c r="EI118" i="27"/>
  <c r="EI141" i="27" s="1"/>
  <c r="EI115" i="27"/>
  <c r="EI137" i="27" s="1"/>
  <c r="EI112" i="27"/>
  <c r="EI135" i="27" s="1"/>
  <c r="EI129" i="27"/>
  <c r="EI126" i="27"/>
  <c r="EI123" i="27"/>
  <c r="EI119" i="27"/>
  <c r="EI143" i="27" s="1"/>
  <c r="EI108" i="27"/>
  <c r="EI97" i="27"/>
  <c r="EI107" i="27"/>
  <c r="EI104" i="27"/>
  <c r="EI101" i="27"/>
  <c r="EI96" i="27"/>
  <c r="EI93" i="27"/>
  <c r="EI90" i="27"/>
  <c r="EM130" i="27"/>
  <c r="EM118" i="27"/>
  <c r="EM141" i="27" s="1"/>
  <c r="EM115" i="27"/>
  <c r="EM137" i="27" s="1"/>
  <c r="EM112" i="27"/>
  <c r="EM135" i="27" s="1"/>
  <c r="EM129" i="27"/>
  <c r="EM126" i="27"/>
  <c r="EM123" i="27"/>
  <c r="EM119" i="27"/>
  <c r="EM143" i="27" s="1"/>
  <c r="EM108" i="27"/>
  <c r="EM97" i="27"/>
  <c r="EM107" i="27"/>
  <c r="EM104" i="27"/>
  <c r="EM101" i="27"/>
  <c r="EM96" i="27"/>
  <c r="EM93" i="27"/>
  <c r="EM90" i="27"/>
  <c r="EQ130" i="27"/>
  <c r="EQ118" i="27"/>
  <c r="EQ141" i="27" s="1"/>
  <c r="EQ115" i="27"/>
  <c r="EQ137" i="27" s="1"/>
  <c r="EQ112" i="27"/>
  <c r="EQ135" i="27" s="1"/>
  <c r="EQ129" i="27"/>
  <c r="EQ126" i="27"/>
  <c r="EQ123" i="27"/>
  <c r="EQ119" i="27"/>
  <c r="EQ143" i="27" s="1"/>
  <c r="EQ108" i="27"/>
  <c r="EQ97" i="27"/>
  <c r="EQ107" i="27"/>
  <c r="EQ104" i="27"/>
  <c r="EQ101" i="27"/>
  <c r="EQ96" i="27"/>
  <c r="EQ93" i="27"/>
  <c r="EQ90" i="27"/>
  <c r="EU130" i="27"/>
  <c r="EU118" i="27"/>
  <c r="EU141" i="27" s="1"/>
  <c r="EU115" i="27"/>
  <c r="EU137" i="27" s="1"/>
  <c r="EU112" i="27"/>
  <c r="EU135" i="27" s="1"/>
  <c r="EU129" i="27"/>
  <c r="EU126" i="27"/>
  <c r="EU123" i="27"/>
  <c r="EU119" i="27"/>
  <c r="EU143" i="27" s="1"/>
  <c r="EU108" i="27"/>
  <c r="EU97" i="27"/>
  <c r="EU107" i="27"/>
  <c r="EU104" i="27"/>
  <c r="EU101" i="27"/>
  <c r="EU96" i="27"/>
  <c r="EU93" i="27"/>
  <c r="EU90" i="27"/>
  <c r="EY130" i="27"/>
  <c r="EY118" i="27"/>
  <c r="EY141" i="27" s="1"/>
  <c r="EY115" i="27"/>
  <c r="EY137" i="27" s="1"/>
  <c r="EY112" i="27"/>
  <c r="EY135" i="27" s="1"/>
  <c r="EY129" i="27"/>
  <c r="EY126" i="27"/>
  <c r="EY123" i="27"/>
  <c r="EY119" i="27"/>
  <c r="EY143" i="27" s="1"/>
  <c r="EY108" i="27"/>
  <c r="EY97" i="27"/>
  <c r="EY107" i="27"/>
  <c r="EY104" i="27"/>
  <c r="EY101" i="27"/>
  <c r="EY96" i="27"/>
  <c r="EY93" i="27"/>
  <c r="EY90" i="27"/>
  <c r="BJ93" i="27"/>
  <c r="DV93" i="27"/>
  <c r="CT101" i="27"/>
  <c r="AT104" i="27"/>
  <c r="ED139" i="27"/>
  <c r="ED133" i="27"/>
  <c r="ED145" i="27" s="1"/>
  <c r="AB156" i="27"/>
  <c r="AB61" i="27"/>
  <c r="AZ156" i="27"/>
  <c r="AZ61" i="27"/>
  <c r="BL156" i="27"/>
  <c r="BL61" i="27"/>
  <c r="BX156" i="27"/>
  <c r="BX61" i="27"/>
  <c r="DP156" i="27"/>
  <c r="DP61" i="27"/>
  <c r="AZ75" i="27"/>
  <c r="AZ88" i="27" s="1"/>
  <c r="DD82" i="27"/>
  <c r="DD110" i="27" s="1"/>
  <c r="DC182" i="27"/>
  <c r="DC177" i="27"/>
  <c r="DC174" i="27"/>
  <c r="DC167" i="27"/>
  <c r="DC187" i="27" s="1"/>
  <c r="DO182" i="27"/>
  <c r="DO177" i="27"/>
  <c r="DO174" i="27"/>
  <c r="DO167" i="27"/>
  <c r="DO187" i="27" s="1"/>
  <c r="N52" i="27"/>
  <c r="N63" i="27" s="1"/>
  <c r="AD52" i="27"/>
  <c r="AD63" i="27" s="1"/>
  <c r="AT52" i="27"/>
  <c r="AT63" i="27" s="1"/>
  <c r="BJ52" i="27"/>
  <c r="BJ63" i="27" s="1"/>
  <c r="BZ52" i="27"/>
  <c r="BZ63" i="27" s="1"/>
  <c r="CP52" i="27"/>
  <c r="CP63" i="27" s="1"/>
  <c r="DF52" i="27"/>
  <c r="DF63" i="27" s="1"/>
  <c r="DV52" i="27"/>
  <c r="DV63" i="27" s="1"/>
  <c r="L54" i="27"/>
  <c r="P54" i="27"/>
  <c r="T54" i="27"/>
  <c r="X54" i="27"/>
  <c r="AB54" i="27"/>
  <c r="AF54" i="27"/>
  <c r="AF66" i="27" s="1"/>
  <c r="AR54" i="27"/>
  <c r="AV54" i="27"/>
  <c r="AV66" i="27" s="1"/>
  <c r="AZ54" i="27"/>
  <c r="AZ66" i="27" s="1"/>
  <c r="BD54" i="27"/>
  <c r="BH54" i="27"/>
  <c r="BL54" i="27"/>
  <c r="BX54" i="27"/>
  <c r="BX66" i="27" s="1"/>
  <c r="CB54" i="27"/>
  <c r="CB66" i="27" s="1"/>
  <c r="CN54" i="27"/>
  <c r="CR54" i="27"/>
  <c r="DD54" i="27"/>
  <c r="DD66" i="27" s="1"/>
  <c r="DH54" i="27"/>
  <c r="DL54" i="27"/>
  <c r="DL66" i="27" s="1"/>
  <c r="DP54" i="27"/>
  <c r="DP66" i="27" s="1"/>
  <c r="DT54" i="27"/>
  <c r="DX54" i="27"/>
  <c r="DX66" i="27" s="1"/>
  <c r="R57" i="27"/>
  <c r="BB57" i="27"/>
  <c r="CH57" i="27"/>
  <c r="K61" i="27"/>
  <c r="O61" i="27"/>
  <c r="S61" i="27"/>
  <c r="W61" i="27"/>
  <c r="AI61" i="27"/>
  <c r="AY61" i="27"/>
  <c r="BO61" i="27"/>
  <c r="CE61" i="27"/>
  <c r="CU61" i="27"/>
  <c r="EA139" i="27"/>
  <c r="EA133" i="27"/>
  <c r="EA145" i="27" s="1"/>
  <c r="EE139" i="27"/>
  <c r="EE133" i="27"/>
  <c r="EE145" i="27" s="1"/>
  <c r="EI139" i="27"/>
  <c r="EI133" i="27"/>
  <c r="EI145" i="27" s="1"/>
  <c r="EM139" i="27"/>
  <c r="EM133" i="27"/>
  <c r="EM145" i="27" s="1"/>
  <c r="EQ139" i="27"/>
  <c r="EQ133" i="27"/>
  <c r="EQ145" i="27" s="1"/>
  <c r="EU139" i="27"/>
  <c r="EU133" i="27"/>
  <c r="EU145" i="27" s="1"/>
  <c r="EY139" i="27"/>
  <c r="EY133" i="27"/>
  <c r="EY145" i="27" s="1"/>
  <c r="BW93" i="27"/>
  <c r="DC97" i="27"/>
  <c r="BJ104" i="27"/>
  <c r="DV104" i="27"/>
  <c r="ET139" i="27"/>
  <c r="ET133" i="27"/>
  <c r="ET145" i="27" s="1"/>
  <c r="AT75" i="27"/>
  <c r="AT88" i="27" s="1"/>
  <c r="CD75" i="27"/>
  <c r="CD88" i="27" s="1"/>
  <c r="CH75" i="27"/>
  <c r="CH88" i="27" s="1"/>
  <c r="CP75" i="27"/>
  <c r="CP88" i="27" s="1"/>
  <c r="CT75" i="27"/>
  <c r="CT88" i="27" s="1"/>
  <c r="DN75" i="27"/>
  <c r="DN88" i="27" s="1"/>
  <c r="DV75" i="27"/>
  <c r="DV88" i="27" s="1"/>
  <c r="EB139" i="27"/>
  <c r="EB133" i="27"/>
  <c r="EB145" i="27" s="1"/>
  <c r="EF139" i="27"/>
  <c r="EF133" i="27"/>
  <c r="EF145" i="27" s="1"/>
  <c r="EJ139" i="27"/>
  <c r="EJ133" i="27"/>
  <c r="EJ145" i="27" s="1"/>
  <c r="EN139" i="27"/>
  <c r="EN133" i="27"/>
  <c r="EN145" i="27" s="1"/>
  <c r="ER139" i="27"/>
  <c r="ER133" i="27"/>
  <c r="ER145" i="27" s="1"/>
  <c r="EV139" i="27"/>
  <c r="EV133" i="27"/>
  <c r="EV145" i="27" s="1"/>
  <c r="EZ139" i="27"/>
  <c r="EZ133" i="27"/>
  <c r="EZ145" i="27" s="1"/>
  <c r="EB129" i="27"/>
  <c r="EB126" i="27"/>
  <c r="EB123" i="27"/>
  <c r="EB119" i="27"/>
  <c r="EB143" i="27" s="1"/>
  <c r="EB130" i="27"/>
  <c r="EB118" i="27"/>
  <c r="EB141" i="27" s="1"/>
  <c r="EB115" i="27"/>
  <c r="EB137" i="27" s="1"/>
  <c r="EB112" i="27"/>
  <c r="EB135" i="27" s="1"/>
  <c r="EB107" i="27"/>
  <c r="EB104" i="27"/>
  <c r="EB101" i="27"/>
  <c r="EB96" i="27"/>
  <c r="EB93" i="27"/>
  <c r="EB90" i="27"/>
  <c r="EF129" i="27"/>
  <c r="EF126" i="27"/>
  <c r="EF123" i="27"/>
  <c r="EF119" i="27"/>
  <c r="EF143" i="27" s="1"/>
  <c r="EF130" i="27"/>
  <c r="EF118" i="27"/>
  <c r="EF141" i="27" s="1"/>
  <c r="EF115" i="27"/>
  <c r="EF137" i="27" s="1"/>
  <c r="EF107" i="27"/>
  <c r="EF104" i="27"/>
  <c r="EF101" i="27"/>
  <c r="EF96" i="27"/>
  <c r="EF93" i="27"/>
  <c r="EF90" i="27"/>
  <c r="EJ129" i="27"/>
  <c r="EJ126" i="27"/>
  <c r="EJ123" i="27"/>
  <c r="EJ119" i="27"/>
  <c r="EJ143" i="27" s="1"/>
  <c r="EJ130" i="27"/>
  <c r="EJ118" i="27"/>
  <c r="EJ141" i="27" s="1"/>
  <c r="EJ115" i="27"/>
  <c r="EJ137" i="27" s="1"/>
  <c r="EJ112" i="27"/>
  <c r="EJ135" i="27" s="1"/>
  <c r="EJ107" i="27"/>
  <c r="EJ104" i="27"/>
  <c r="EJ101" i="27"/>
  <c r="EJ96" i="27"/>
  <c r="EJ93" i="27"/>
  <c r="EJ90" i="27"/>
  <c r="EN129" i="27"/>
  <c r="EN126" i="27"/>
  <c r="EN123" i="27"/>
  <c r="EN119" i="27"/>
  <c r="EN143" i="27" s="1"/>
  <c r="EN130" i="27"/>
  <c r="EN118" i="27"/>
  <c r="EN141" i="27" s="1"/>
  <c r="EN115" i="27"/>
  <c r="EN137" i="27" s="1"/>
  <c r="EN107" i="27"/>
  <c r="EN104" i="27"/>
  <c r="EN101" i="27"/>
  <c r="EN96" i="27"/>
  <c r="EN93" i="27"/>
  <c r="EN90" i="27"/>
  <c r="ER129" i="27"/>
  <c r="ER126" i="27"/>
  <c r="ER123" i="27"/>
  <c r="ER119" i="27"/>
  <c r="ER143" i="27" s="1"/>
  <c r="ER130" i="27"/>
  <c r="ER118" i="27"/>
  <c r="ER141" i="27" s="1"/>
  <c r="ER115" i="27"/>
  <c r="ER137" i="27" s="1"/>
  <c r="ER112" i="27"/>
  <c r="ER135" i="27" s="1"/>
  <c r="ER107" i="27"/>
  <c r="ER104" i="27"/>
  <c r="ER101" i="27"/>
  <c r="ER96" i="27"/>
  <c r="ER93" i="27"/>
  <c r="ER90" i="27"/>
  <c r="EV129" i="27"/>
  <c r="EV126" i="27"/>
  <c r="EV123" i="27"/>
  <c r="EV119" i="27"/>
  <c r="EV143" i="27" s="1"/>
  <c r="EV130" i="27"/>
  <c r="EV118" i="27"/>
  <c r="EV141" i="27" s="1"/>
  <c r="EV115" i="27"/>
  <c r="EV137" i="27" s="1"/>
  <c r="EV107" i="27"/>
  <c r="EV104" i="27"/>
  <c r="EV101" i="27"/>
  <c r="EV96" i="27"/>
  <c r="EV93" i="27"/>
  <c r="EV90" i="27"/>
  <c r="EZ129" i="27"/>
  <c r="EZ126" i="27"/>
  <c r="EZ123" i="27"/>
  <c r="EZ119" i="27"/>
  <c r="EZ143" i="27" s="1"/>
  <c r="EZ130" i="27"/>
  <c r="EZ118" i="27"/>
  <c r="EZ141" i="27" s="1"/>
  <c r="EZ115" i="27"/>
  <c r="EZ137" i="27" s="1"/>
  <c r="EZ112" i="27"/>
  <c r="EZ135" i="27" s="1"/>
  <c r="EZ107" i="27"/>
  <c r="EZ104" i="27"/>
  <c r="EZ101" i="27"/>
  <c r="EZ96" i="27"/>
  <c r="EZ93" i="27"/>
  <c r="EZ90" i="27"/>
  <c r="ED90" i="27"/>
  <c r="ET90" i="27"/>
  <c r="DZ93" i="27"/>
  <c r="EP93" i="27"/>
  <c r="EL96" i="27"/>
  <c r="FB96" i="27"/>
  <c r="EB97" i="27"/>
  <c r="ER97" i="27"/>
  <c r="ED101" i="27"/>
  <c r="ET101" i="27"/>
  <c r="DZ104" i="27"/>
  <c r="EP104" i="27"/>
  <c r="EB108" i="27"/>
  <c r="ER108" i="27"/>
  <c r="EV112" i="27"/>
  <c r="EV135" i="27" s="1"/>
  <c r="M74" i="27"/>
  <c r="I79" i="27"/>
  <c r="I99" i="27" s="1"/>
  <c r="M79" i="27"/>
  <c r="M99" i="27" s="1"/>
  <c r="AS79" i="27"/>
  <c r="AS99" i="27" s="1"/>
  <c r="CG79" i="27"/>
  <c r="CG99" i="27" s="1"/>
  <c r="CK79" i="27"/>
  <c r="CK99" i="27" s="1"/>
  <c r="DI79" i="27"/>
  <c r="DI99" i="27" s="1"/>
  <c r="DM79" i="27"/>
  <c r="DM99" i="27" s="1"/>
  <c r="DU79" i="27"/>
  <c r="DU99" i="27" s="1"/>
  <c r="DY79" i="27"/>
  <c r="DY99" i="27" s="1"/>
  <c r="M82" i="27"/>
  <c r="M110" i="27" s="1"/>
  <c r="AS82" i="27"/>
  <c r="AS110" i="27" s="1"/>
  <c r="CG82" i="27"/>
  <c r="CG110" i="27" s="1"/>
  <c r="DI82" i="27"/>
  <c r="DI110" i="27" s="1"/>
  <c r="DM82" i="27"/>
  <c r="DM110" i="27" s="1"/>
  <c r="DQ82" i="27"/>
  <c r="DQ110" i="27" s="1"/>
  <c r="DY82" i="27"/>
  <c r="DY110" i="27" s="1"/>
  <c r="EC133" i="27"/>
  <c r="EC145" i="27" s="1"/>
  <c r="EC139" i="27"/>
  <c r="EG139" i="27"/>
  <c r="EG133" i="27"/>
  <c r="EG145" i="27" s="1"/>
  <c r="EK133" i="27"/>
  <c r="EK145" i="27" s="1"/>
  <c r="EK139" i="27"/>
  <c r="EO133" i="27"/>
  <c r="EO145" i="27" s="1"/>
  <c r="EO139" i="27"/>
  <c r="ES133" i="27"/>
  <c r="ES145" i="27" s="1"/>
  <c r="ES139" i="27"/>
  <c r="EW139" i="27"/>
  <c r="EW133" i="27"/>
  <c r="EW145" i="27" s="1"/>
  <c r="FA133" i="27"/>
  <c r="FA145" i="27" s="1"/>
  <c r="FA139" i="27"/>
  <c r="EC129" i="27"/>
  <c r="EC126" i="27"/>
  <c r="EC123" i="27"/>
  <c r="EC119" i="27"/>
  <c r="EC143" i="27" s="1"/>
  <c r="EC130" i="27"/>
  <c r="EC118" i="27"/>
  <c r="EC141" i="27" s="1"/>
  <c r="EC115" i="27"/>
  <c r="EC137" i="27" s="1"/>
  <c r="EC112" i="27"/>
  <c r="EC135" i="27" s="1"/>
  <c r="EC107" i="27"/>
  <c r="EC104" i="27"/>
  <c r="EC101" i="27"/>
  <c r="EC96" i="27"/>
  <c r="EC93" i="27"/>
  <c r="EC90" i="27"/>
  <c r="EC108" i="27"/>
  <c r="EC97" i="27"/>
  <c r="EG129" i="27"/>
  <c r="EG126" i="27"/>
  <c r="EG123" i="27"/>
  <c r="EG119" i="27"/>
  <c r="EG143" i="27" s="1"/>
  <c r="EG130" i="27"/>
  <c r="EG118" i="27"/>
  <c r="EG141" i="27" s="1"/>
  <c r="EG115" i="27"/>
  <c r="EG137" i="27" s="1"/>
  <c r="EG107" i="27"/>
  <c r="EG104" i="27"/>
  <c r="EG101" i="27"/>
  <c r="EG96" i="27"/>
  <c r="EG93" i="27"/>
  <c r="EG90" i="27"/>
  <c r="EG112" i="27"/>
  <c r="EG135" i="27" s="1"/>
  <c r="EG108" i="27"/>
  <c r="EG97" i="27"/>
  <c r="EK129" i="27"/>
  <c r="EK126" i="27"/>
  <c r="EK123" i="27"/>
  <c r="EK119" i="27"/>
  <c r="EK143" i="27" s="1"/>
  <c r="EK130" i="27"/>
  <c r="EK118" i="27"/>
  <c r="EK141" i="27" s="1"/>
  <c r="EK115" i="27"/>
  <c r="EK137" i="27" s="1"/>
  <c r="EK112" i="27"/>
  <c r="EK135" i="27" s="1"/>
  <c r="EK107" i="27"/>
  <c r="EK104" i="27"/>
  <c r="EK101" i="27"/>
  <c r="EK96" i="27"/>
  <c r="EK93" i="27"/>
  <c r="EK90" i="27"/>
  <c r="EK108" i="27"/>
  <c r="EK97" i="27"/>
  <c r="EO129" i="27"/>
  <c r="EO126" i="27"/>
  <c r="EO123" i="27"/>
  <c r="EO119" i="27"/>
  <c r="EO143" i="27" s="1"/>
  <c r="EO130" i="27"/>
  <c r="EO118" i="27"/>
  <c r="EO141" i="27" s="1"/>
  <c r="EO115" i="27"/>
  <c r="EO137" i="27" s="1"/>
  <c r="EO107" i="27"/>
  <c r="EO104" i="27"/>
  <c r="EO101" i="27"/>
  <c r="EO96" i="27"/>
  <c r="EO93" i="27"/>
  <c r="EO90" i="27"/>
  <c r="EO112" i="27"/>
  <c r="EO135" i="27" s="1"/>
  <c r="EO108" i="27"/>
  <c r="EO97" i="27"/>
  <c r="ES129" i="27"/>
  <c r="ES126" i="27"/>
  <c r="ES123" i="27"/>
  <c r="ES119" i="27"/>
  <c r="ES143" i="27" s="1"/>
  <c r="ES130" i="27"/>
  <c r="ES118" i="27"/>
  <c r="ES141" i="27" s="1"/>
  <c r="ES115" i="27"/>
  <c r="ES137" i="27" s="1"/>
  <c r="ES112" i="27"/>
  <c r="ES135" i="27" s="1"/>
  <c r="ES107" i="27"/>
  <c r="ES104" i="27"/>
  <c r="ES101" i="27"/>
  <c r="ES96" i="27"/>
  <c r="ES93" i="27"/>
  <c r="ES90" i="27"/>
  <c r="ES108" i="27"/>
  <c r="ES97" i="27"/>
  <c r="EW129" i="27"/>
  <c r="EW126" i="27"/>
  <c r="EW123" i="27"/>
  <c r="EW119" i="27"/>
  <c r="EW143" i="27" s="1"/>
  <c r="EW130" i="27"/>
  <c r="EW118" i="27"/>
  <c r="EW141" i="27" s="1"/>
  <c r="EW115" i="27"/>
  <c r="EW137" i="27" s="1"/>
  <c r="EW107" i="27"/>
  <c r="EW104" i="27"/>
  <c r="EW101" i="27"/>
  <c r="EW96" i="27"/>
  <c r="EW93" i="27"/>
  <c r="EW90" i="27"/>
  <c r="EW112" i="27"/>
  <c r="EW135" i="27" s="1"/>
  <c r="EW108" i="27"/>
  <c r="EW97" i="27"/>
  <c r="FA129" i="27"/>
  <c r="FA126" i="27"/>
  <c r="FA123" i="27"/>
  <c r="FA119" i="27"/>
  <c r="FA143" i="27" s="1"/>
  <c r="FA130" i="27"/>
  <c r="FA118" i="27"/>
  <c r="FA141" i="27" s="1"/>
  <c r="FA115" i="27"/>
  <c r="FA137" i="27" s="1"/>
  <c r="FA112" i="27"/>
  <c r="FA135" i="27" s="1"/>
  <c r="FA107" i="27"/>
  <c r="FA104" i="27"/>
  <c r="FA101" i="27"/>
  <c r="FA96" i="27"/>
  <c r="FA93" i="27"/>
  <c r="FA90" i="27"/>
  <c r="FA108" i="27"/>
  <c r="FA97" i="27"/>
  <c r="EH90" i="27"/>
  <c r="EX90" i="27"/>
  <c r="ED93" i="27"/>
  <c r="ET93" i="27"/>
  <c r="DZ96" i="27"/>
  <c r="EP96" i="27"/>
  <c r="EF97" i="27"/>
  <c r="EV97" i="27"/>
  <c r="EF108" i="27"/>
  <c r="EV108" i="27"/>
  <c r="J74" i="27"/>
  <c r="AT79" i="27"/>
  <c r="AT99" i="27" s="1"/>
  <c r="CD79" i="27"/>
  <c r="CD99" i="27" s="1"/>
  <c r="CH79" i="27"/>
  <c r="CH99" i="27" s="1"/>
  <c r="CP79" i="27"/>
  <c r="CP99" i="27" s="1"/>
  <c r="CT79" i="27"/>
  <c r="CT99" i="27" s="1"/>
  <c r="DN79" i="27"/>
  <c r="DN99" i="27" s="1"/>
  <c r="DV79" i="27"/>
  <c r="DV99" i="27" s="1"/>
  <c r="AT82" i="27"/>
  <c r="AT110" i="27" s="1"/>
  <c r="CH82" i="27"/>
  <c r="CH110" i="27" s="1"/>
  <c r="CP82" i="27"/>
  <c r="CP110" i="27" s="1"/>
  <c r="DJ82" i="27"/>
  <c r="DJ110" i="27" s="1"/>
  <c r="DN82" i="27"/>
  <c r="DN110" i="27" s="1"/>
  <c r="DR82" i="27"/>
  <c r="DR110" i="27" s="1"/>
  <c r="DV82" i="27"/>
  <c r="DV110" i="27" s="1"/>
  <c r="DZ130" i="27"/>
  <c r="DZ118" i="27"/>
  <c r="DZ141" i="27" s="1"/>
  <c r="DZ115" i="27"/>
  <c r="DZ137" i="27" s="1"/>
  <c r="DZ112" i="27"/>
  <c r="DZ135" i="27" s="1"/>
  <c r="DZ129" i="27"/>
  <c r="DZ126" i="27"/>
  <c r="DZ123" i="27"/>
  <c r="DZ119" i="27"/>
  <c r="DZ143" i="27" s="1"/>
  <c r="DZ108" i="27"/>
  <c r="DZ97" i="27"/>
  <c r="ED130" i="27"/>
  <c r="ED118" i="27"/>
  <c r="ED141" i="27" s="1"/>
  <c r="ED115" i="27"/>
  <c r="ED137" i="27" s="1"/>
  <c r="ED112" i="27"/>
  <c r="ED135" i="27" s="1"/>
  <c r="ED129" i="27"/>
  <c r="ED126" i="27"/>
  <c r="ED123" i="27"/>
  <c r="ED119" i="27"/>
  <c r="ED143" i="27" s="1"/>
  <c r="ED108" i="27"/>
  <c r="ED97" i="27"/>
  <c r="EH130" i="27"/>
  <c r="EH118" i="27"/>
  <c r="EH141" i="27" s="1"/>
  <c r="EH115" i="27"/>
  <c r="EH137" i="27" s="1"/>
  <c r="EH112" i="27"/>
  <c r="EH135" i="27" s="1"/>
  <c r="EH129" i="27"/>
  <c r="EH126" i="27"/>
  <c r="EH123" i="27"/>
  <c r="EH119" i="27"/>
  <c r="EH143" i="27" s="1"/>
  <c r="EH108" i="27"/>
  <c r="EH97" i="27"/>
  <c r="EL130" i="27"/>
  <c r="EL118" i="27"/>
  <c r="EL141" i="27" s="1"/>
  <c r="EL115" i="27"/>
  <c r="EL137" i="27" s="1"/>
  <c r="EL112" i="27"/>
  <c r="EL135" i="27" s="1"/>
  <c r="EL129" i="27"/>
  <c r="EL126" i="27"/>
  <c r="EL123" i="27"/>
  <c r="EL119" i="27"/>
  <c r="EL143" i="27" s="1"/>
  <c r="EL108" i="27"/>
  <c r="EL97" i="27"/>
  <c r="EP130" i="27"/>
  <c r="EP118" i="27"/>
  <c r="EP141" i="27" s="1"/>
  <c r="EP115" i="27"/>
  <c r="EP137" i="27" s="1"/>
  <c r="EP112" i="27"/>
  <c r="EP135" i="27" s="1"/>
  <c r="EP129" i="27"/>
  <c r="EP126" i="27"/>
  <c r="EP123" i="27"/>
  <c r="EP119" i="27"/>
  <c r="EP143" i="27" s="1"/>
  <c r="EP108" i="27"/>
  <c r="EP97" i="27"/>
  <c r="ET130" i="27"/>
  <c r="ET118" i="27"/>
  <c r="ET141" i="27" s="1"/>
  <c r="ET115" i="27"/>
  <c r="ET137" i="27" s="1"/>
  <c r="ET112" i="27"/>
  <c r="ET135" i="27" s="1"/>
  <c r="ET129" i="27"/>
  <c r="ET126" i="27"/>
  <c r="ET123" i="27"/>
  <c r="ET119" i="27"/>
  <c r="ET143" i="27" s="1"/>
  <c r="ET108" i="27"/>
  <c r="ET97" i="27"/>
  <c r="EX130" i="27"/>
  <c r="EX118" i="27"/>
  <c r="EX141" i="27" s="1"/>
  <c r="EX115" i="27"/>
  <c r="EX137" i="27" s="1"/>
  <c r="EX112" i="27"/>
  <c r="EX135" i="27" s="1"/>
  <c r="EX129" i="27"/>
  <c r="EX126" i="27"/>
  <c r="EX123" i="27"/>
  <c r="EX119" i="27"/>
  <c r="EX143" i="27" s="1"/>
  <c r="EX108" i="27"/>
  <c r="EX97" i="27"/>
  <c r="FB130" i="27"/>
  <c r="FB118" i="27"/>
  <c r="FB141" i="27" s="1"/>
  <c r="FB115" i="27"/>
  <c r="FB137" i="27" s="1"/>
  <c r="FB112" i="27"/>
  <c r="FB135" i="27" s="1"/>
  <c r="FB129" i="27"/>
  <c r="FB126" i="27"/>
  <c r="FB123" i="27"/>
  <c r="FB119" i="27"/>
  <c r="FB143" i="27" s="1"/>
  <c r="FB108" i="27"/>
  <c r="FB97" i="27"/>
  <c r="EL90" i="27"/>
  <c r="FB90" i="27"/>
  <c r="EH93" i="27"/>
  <c r="EX93" i="27"/>
  <c r="ED96" i="27"/>
  <c r="ET96" i="27"/>
  <c r="EJ97" i="27"/>
  <c r="EZ97" i="27"/>
  <c r="EL101" i="27"/>
  <c r="FB101" i="27"/>
  <c r="EH104" i="27"/>
  <c r="EX104" i="27"/>
  <c r="ED107" i="27"/>
  <c r="ET107" i="27"/>
  <c r="EJ108" i="27"/>
  <c r="EZ108" i="27"/>
  <c r="EF112" i="27"/>
  <c r="EF135" i="27" s="1"/>
  <c r="DZ182" i="27"/>
  <c r="DZ174" i="27"/>
  <c r="DZ177" i="27"/>
  <c r="DZ167" i="27"/>
  <c r="DZ187" i="27" s="1"/>
  <c r="ED182" i="27"/>
  <c r="ED174" i="27"/>
  <c r="ED177" i="27"/>
  <c r="ED167" i="27"/>
  <c r="ED187" i="27" s="1"/>
  <c r="EH182" i="27"/>
  <c r="EH174" i="27"/>
  <c r="EH177" i="27"/>
  <c r="EH167" i="27"/>
  <c r="EH187" i="27" s="1"/>
  <c r="BY179" i="27"/>
  <c r="BY169" i="27"/>
  <c r="CG179" i="27"/>
  <c r="CG169" i="27"/>
  <c r="CK179" i="27"/>
  <c r="CO179" i="27"/>
  <c r="CO169" i="27"/>
  <c r="CW179" i="27"/>
  <c r="CW169" i="27"/>
  <c r="DE179" i="27"/>
  <c r="DE169" i="27"/>
  <c r="DM179" i="27"/>
  <c r="DM169" i="27"/>
  <c r="DQ179" i="27"/>
  <c r="DU179" i="27"/>
  <c r="DU169" i="27"/>
  <c r="DY179" i="27"/>
  <c r="EC179" i="27"/>
  <c r="EC169" i="27"/>
  <c r="EK179" i="27"/>
  <c r="EK169" i="27"/>
  <c r="EA182" i="27"/>
  <c r="EA177" i="27"/>
  <c r="EA174" i="27"/>
  <c r="EE182" i="27"/>
  <c r="EE177" i="27"/>
  <c r="EE174" i="27"/>
  <c r="EI182" i="27"/>
  <c r="EI177" i="27"/>
  <c r="EI174" i="27"/>
  <c r="BV179" i="27"/>
  <c r="BZ179" i="27"/>
  <c r="CL179" i="27"/>
  <c r="CP179" i="27"/>
  <c r="CT179" i="27"/>
  <c r="CX179" i="27"/>
  <c r="DB179" i="27"/>
  <c r="DF179" i="27"/>
  <c r="DR179" i="27"/>
  <c r="DV179" i="27"/>
  <c r="DZ179" i="27"/>
  <c r="EH179" i="27"/>
  <c r="BV169" i="27"/>
  <c r="CL169" i="27"/>
  <c r="CT169" i="27"/>
  <c r="DR169" i="27"/>
  <c r="DZ169" i="27"/>
  <c r="EH169" i="27"/>
  <c r="EB182" i="27"/>
  <c r="EB177" i="27"/>
  <c r="EB174" i="27"/>
  <c r="EF182" i="27"/>
  <c r="EF177" i="27"/>
  <c r="EF174" i="27"/>
  <c r="EJ182" i="27"/>
  <c r="EJ177" i="27"/>
  <c r="EJ174" i="27"/>
  <c r="BW179" i="27"/>
  <c r="BW169" i="27"/>
  <c r="CA169" i="27"/>
  <c r="CA179" i="27"/>
  <c r="CE179" i="27"/>
  <c r="CE169" i="27"/>
  <c r="CI169" i="27"/>
  <c r="CI179" i="27"/>
  <c r="CM179" i="27"/>
  <c r="CM169" i="27"/>
  <c r="CQ169" i="27"/>
  <c r="CQ179" i="27"/>
  <c r="CU179" i="27"/>
  <c r="CU169" i="27"/>
  <c r="CY169" i="27"/>
  <c r="CY179" i="27"/>
  <c r="DC179" i="27"/>
  <c r="DC169" i="27"/>
  <c r="DG169" i="27"/>
  <c r="DG179" i="27"/>
  <c r="DK179" i="27"/>
  <c r="DK169" i="27"/>
  <c r="DO169" i="27"/>
  <c r="DO179" i="27"/>
  <c r="DS179" i="27"/>
  <c r="DS169" i="27"/>
  <c r="DW169" i="27"/>
  <c r="DW179" i="27"/>
  <c r="EA179" i="27"/>
  <c r="EA169" i="27"/>
  <c r="EE169" i="27"/>
  <c r="EE179" i="27"/>
  <c r="EI179" i="27"/>
  <c r="EI169" i="27"/>
  <c r="EC182" i="27"/>
  <c r="EC174" i="27"/>
  <c r="EC177" i="27"/>
  <c r="EG182" i="27"/>
  <c r="EG174" i="27"/>
  <c r="EG177" i="27"/>
  <c r="EK182" i="27"/>
  <c r="EK174" i="27"/>
  <c r="EK177" i="27"/>
  <c r="BX179" i="27"/>
  <c r="BX169" i="27"/>
  <c r="CB179" i="27"/>
  <c r="CB169" i="27"/>
  <c r="CF179" i="27"/>
  <c r="CF169" i="27"/>
  <c r="CJ179" i="27"/>
  <c r="CJ169" i="27"/>
  <c r="CN179" i="27"/>
  <c r="CN169" i="27"/>
  <c r="CR179" i="27"/>
  <c r="CR169" i="27"/>
  <c r="CV179" i="27"/>
  <c r="CV169" i="27"/>
  <c r="CZ179" i="27"/>
  <c r="CZ169" i="27"/>
  <c r="DD179" i="27"/>
  <c r="DD169" i="27"/>
  <c r="DH179" i="27"/>
  <c r="DH169" i="27"/>
  <c r="DL179" i="27"/>
  <c r="DL169" i="27"/>
  <c r="DP179" i="27"/>
  <c r="DP169" i="27"/>
  <c r="DT179" i="27"/>
  <c r="DT169" i="27"/>
  <c r="DX179" i="27"/>
  <c r="DX169" i="27"/>
  <c r="EB179" i="27"/>
  <c r="EB169" i="27"/>
  <c r="EF179" i="27"/>
  <c r="EF169" i="27"/>
  <c r="EJ179" i="27"/>
  <c r="EJ169" i="27"/>
  <c r="EA167" i="27"/>
  <c r="EA187" i="27" s="1"/>
  <c r="EE167" i="27"/>
  <c r="EE187" i="27" s="1"/>
  <c r="EI167" i="27"/>
  <c r="EI187" i="27" s="1"/>
  <c r="BZ169" i="27"/>
  <c r="CH169" i="27"/>
  <c r="CP169" i="27"/>
  <c r="CX169" i="27"/>
  <c r="DF169" i="27"/>
  <c r="DN169" i="27"/>
  <c r="DV169" i="27"/>
  <c r="CW82" i="27" l="1"/>
  <c r="CW110" i="27" s="1"/>
  <c r="DF129" i="27"/>
  <c r="DF75" i="27"/>
  <c r="DF88" i="27" s="1"/>
  <c r="AN54" i="27"/>
  <c r="BW174" i="27"/>
  <c r="CX108" i="27"/>
  <c r="CJ156" i="27"/>
  <c r="CX115" i="27"/>
  <c r="CX137" i="27" s="1"/>
  <c r="DF82" i="27"/>
  <c r="DF110" i="27" s="1"/>
  <c r="DP75" i="27"/>
  <c r="DP88" i="27" s="1"/>
  <c r="BY96" i="27"/>
  <c r="DS177" i="27"/>
  <c r="DF101" i="27"/>
  <c r="DK54" i="27"/>
  <c r="CI54" i="27"/>
  <c r="BY118" i="27"/>
  <c r="BY141" i="27" s="1"/>
  <c r="CI57" i="27"/>
  <c r="CL79" i="27"/>
  <c r="CL99" i="27" s="1"/>
  <c r="DK61" i="27"/>
  <c r="K182" i="27"/>
  <c r="CJ61" i="27"/>
  <c r="DF104" i="27"/>
  <c r="DF90" i="27"/>
  <c r="DF126" i="27"/>
  <c r="CX90" i="27"/>
  <c r="CX97" i="27"/>
  <c r="CX112" i="27"/>
  <c r="CX135" i="27" s="1"/>
  <c r="DE97" i="27"/>
  <c r="BY93" i="27"/>
  <c r="BY115" i="27"/>
  <c r="BY137" i="27" s="1"/>
  <c r="BY129" i="27"/>
  <c r="CI52" i="27"/>
  <c r="CI63" i="27" s="1"/>
  <c r="DF79" i="27"/>
  <c r="DF99" i="27" s="1"/>
  <c r="CS82" i="27"/>
  <c r="CS110" i="27" s="1"/>
  <c r="AW79" i="27"/>
  <c r="AW99" i="27" s="1"/>
  <c r="CX75" i="27"/>
  <c r="CX88" i="27" s="1"/>
  <c r="BW112" i="27"/>
  <c r="BW135" i="27" s="1"/>
  <c r="CI167" i="27"/>
  <c r="CI187" i="27" s="1"/>
  <c r="DF97" i="27"/>
  <c r="DF112" i="27"/>
  <c r="DF135" i="27" s="1"/>
  <c r="CX93" i="27"/>
  <c r="CX119" i="27"/>
  <c r="CX143" i="27" s="1"/>
  <c r="CX118" i="27"/>
  <c r="CX141" i="27" s="1"/>
  <c r="BY101" i="27"/>
  <c r="BY130" i="27"/>
  <c r="CI61" i="27"/>
  <c r="CW75" i="27"/>
  <c r="CW88" i="27" s="1"/>
  <c r="CX82" i="27"/>
  <c r="CX110" i="27" s="1"/>
  <c r="CX79" i="27"/>
  <c r="CX99" i="27" s="1"/>
  <c r="AA96" i="27"/>
  <c r="CJ54" i="27"/>
  <c r="CJ66" i="27" s="1"/>
  <c r="DF108" i="27"/>
  <c r="DF115" i="27"/>
  <c r="DF137" i="27" s="1"/>
  <c r="CX104" i="27"/>
  <c r="CX123" i="27"/>
  <c r="CX130" i="27"/>
  <c r="BA57" i="27"/>
  <c r="CF61" i="27"/>
  <c r="BY97" i="27"/>
  <c r="BY104" i="27"/>
  <c r="BY119" i="27"/>
  <c r="BY143" i="27" s="1"/>
  <c r="CJ52" i="27"/>
  <c r="CJ63" i="27" s="1"/>
  <c r="DK57" i="27"/>
  <c r="CW87" i="27"/>
  <c r="CW107" i="27" s="1"/>
  <c r="DY52" i="27"/>
  <c r="DY63" i="27" s="1"/>
  <c r="CF54" i="27"/>
  <c r="CF66" i="27" s="1"/>
  <c r="CT52" i="27"/>
  <c r="CT63" i="27" s="1"/>
  <c r="DF96" i="27"/>
  <c r="DF119" i="27"/>
  <c r="DF143" i="27" s="1"/>
  <c r="DF118" i="27"/>
  <c r="DF141" i="27" s="1"/>
  <c r="CX96" i="27"/>
  <c r="CX126" i="27"/>
  <c r="CF156" i="27"/>
  <c r="BY108" i="27"/>
  <c r="BY107" i="27"/>
  <c r="BY123" i="27"/>
  <c r="CF52" i="27"/>
  <c r="CF63" i="27" s="1"/>
  <c r="DK52" i="27"/>
  <c r="DK63" i="27" s="1"/>
  <c r="DF107" i="27"/>
  <c r="DF123" i="27"/>
  <c r="DF130" i="27"/>
  <c r="CX107" i="27"/>
  <c r="N101" i="27"/>
  <c r="BY90" i="27"/>
  <c r="BY112" i="27"/>
  <c r="BY135" i="27" s="1"/>
  <c r="M123" i="27"/>
  <c r="CM177" i="27"/>
  <c r="DK177" i="27"/>
  <c r="DB75" i="27"/>
  <c r="DB88" i="27" s="1"/>
  <c r="CC179" i="27"/>
  <c r="ED169" i="27"/>
  <c r="DJ169" i="27"/>
  <c r="DI169" i="27"/>
  <c r="CS179" i="27"/>
  <c r="H218" i="29"/>
  <c r="G216" i="29"/>
  <c r="K40" i="29"/>
  <c r="L140" i="29" s="1"/>
  <c r="G218" i="29"/>
  <c r="L235" i="29"/>
  <c r="L11" i="30" s="1"/>
  <c r="L151" i="29"/>
  <c r="K42" i="29"/>
  <c r="I171" i="29"/>
  <c r="I218" i="29" s="1"/>
  <c r="I169" i="29"/>
  <c r="K215" i="29"/>
  <c r="K198" i="29"/>
  <c r="K199" i="29" s="1"/>
  <c r="K166" i="29"/>
  <c r="K140" i="29"/>
  <c r="J41" i="29"/>
  <c r="J44" i="29" s="1"/>
  <c r="K241" i="29"/>
  <c r="K18" i="30" s="1"/>
  <c r="K239" i="29"/>
  <c r="K15" i="30" s="1"/>
  <c r="K238" i="29"/>
  <c r="K14" i="30" s="1"/>
  <c r="K240" i="29"/>
  <c r="K16" i="30" s="1"/>
  <c r="K242" i="29"/>
  <c r="K19" i="30" s="1"/>
  <c r="J43" i="29"/>
  <c r="J164" i="29"/>
  <c r="J142" i="29"/>
  <c r="I44" i="29"/>
  <c r="I46" i="29" s="1"/>
  <c r="I47" i="29" s="1"/>
  <c r="M139" i="29"/>
  <c r="L56" i="29"/>
  <c r="L39" i="29"/>
  <c r="L38" i="29"/>
  <c r="M167" i="29" s="1"/>
  <c r="M35" i="29"/>
  <c r="L233" i="29"/>
  <c r="L192" i="29"/>
  <c r="L168" i="29"/>
  <c r="L149" i="29"/>
  <c r="L156" i="29" s="1"/>
  <c r="L163" i="29" s="1"/>
  <c r="L176" i="29" s="1"/>
  <c r="J234" i="29"/>
  <c r="J10" i="30" s="1"/>
  <c r="J141" i="29"/>
  <c r="CO82" i="27"/>
  <c r="CO110" i="27" s="1"/>
  <c r="E79" i="27"/>
  <c r="DC119" i="27"/>
  <c r="DC143" i="27" s="1"/>
  <c r="BW96" i="27"/>
  <c r="BW115" i="27"/>
  <c r="BW137" i="27" s="1"/>
  <c r="AA119" i="27"/>
  <c r="AA143" i="27" s="1"/>
  <c r="BT54" i="27"/>
  <c r="DS182" i="27"/>
  <c r="BZ123" i="27"/>
  <c r="DB61" i="27"/>
  <c r="DE101" i="27"/>
  <c r="AQ52" i="27"/>
  <c r="AQ63" i="27" s="1"/>
  <c r="CD169" i="27"/>
  <c r="EG169" i="27"/>
  <c r="EG189" i="27" s="1"/>
  <c r="DA179" i="27"/>
  <c r="CL82" i="27"/>
  <c r="CL110" i="27" s="1"/>
  <c r="DR79" i="27"/>
  <c r="DR99" i="27" s="1"/>
  <c r="DU82" i="27"/>
  <c r="DU110" i="27" s="1"/>
  <c r="DU139" i="27" s="1"/>
  <c r="DE82" i="27"/>
  <c r="DE110" i="27" s="1"/>
  <c r="E82" i="27"/>
  <c r="DC93" i="27"/>
  <c r="DC112" i="27"/>
  <c r="DC135" i="27" s="1"/>
  <c r="DC148" i="27" s="1"/>
  <c r="BW97" i="27"/>
  <c r="BG104" i="27"/>
  <c r="DS167" i="27"/>
  <c r="DS187" i="27" s="1"/>
  <c r="AQ54" i="27"/>
  <c r="AQ66" i="27" s="1"/>
  <c r="DU104" i="27"/>
  <c r="DE112" i="27"/>
  <c r="DE135" i="27" s="1"/>
  <c r="BS61" i="27"/>
  <c r="AQ156" i="27"/>
  <c r="DE79" i="27"/>
  <c r="DE99" i="27" s="1"/>
  <c r="E74" i="27"/>
  <c r="DC96" i="27"/>
  <c r="G61" i="27"/>
  <c r="S174" i="27"/>
  <c r="Z118" i="27"/>
  <c r="Z141" i="27" s="1"/>
  <c r="AQ61" i="27"/>
  <c r="BT66" i="27"/>
  <c r="EF148" i="27"/>
  <c r="BL66" i="27"/>
  <c r="AB66" i="27"/>
  <c r="CR66" i="27"/>
  <c r="BH66" i="27"/>
  <c r="BF97" i="27"/>
  <c r="BF107" i="27"/>
  <c r="AA115" i="27"/>
  <c r="AA137" i="27" s="1"/>
  <c r="AA129" i="27"/>
  <c r="AA108" i="27"/>
  <c r="AA101" i="27"/>
  <c r="BG130" i="27"/>
  <c r="BG112" i="27"/>
  <c r="BG135" i="27" s="1"/>
  <c r="BW130" i="27"/>
  <c r="BW129" i="27"/>
  <c r="BW108" i="27"/>
  <c r="BW101" i="27"/>
  <c r="DC130" i="27"/>
  <c r="DC129" i="27"/>
  <c r="DC108" i="27"/>
  <c r="DC101" i="27"/>
  <c r="BR112" i="27"/>
  <c r="BR135" i="27" s="1"/>
  <c r="BR107" i="27"/>
  <c r="F112" i="27"/>
  <c r="F135" i="27" s="1"/>
  <c r="F101" i="27"/>
  <c r="CZ57" i="27"/>
  <c r="CZ54" i="27"/>
  <c r="AN57" i="27"/>
  <c r="AN66" i="27" s="1"/>
  <c r="AN52" i="27"/>
  <c r="AN63" i="27" s="1"/>
  <c r="H156" i="27"/>
  <c r="H182" i="27" s="1"/>
  <c r="H52" i="27"/>
  <c r="H63" i="27" s="1"/>
  <c r="H57" i="27"/>
  <c r="H66" i="27" s="1"/>
  <c r="E119" i="27"/>
  <c r="E143" i="27" s="1"/>
  <c r="E123" i="27"/>
  <c r="E112" i="27"/>
  <c r="E135" i="27" s="1"/>
  <c r="CY61" i="27"/>
  <c r="CY52" i="27"/>
  <c r="CY63" i="27" s="1"/>
  <c r="BZ104" i="27"/>
  <c r="BZ101" i="27"/>
  <c r="CV156" i="27"/>
  <c r="CV171" i="27" s="1"/>
  <c r="CV61" i="27"/>
  <c r="BP156" i="27"/>
  <c r="BP57" i="27"/>
  <c r="CO87" i="27"/>
  <c r="CO75" i="27"/>
  <c r="CO88" i="27" s="1"/>
  <c r="DU119" i="27"/>
  <c r="DU143" i="27" s="1"/>
  <c r="DU112" i="27"/>
  <c r="DU135" i="27" s="1"/>
  <c r="DU96" i="27"/>
  <c r="DU97" i="27"/>
  <c r="DU129" i="27"/>
  <c r="DU130" i="27"/>
  <c r="DU107" i="27"/>
  <c r="DU93" i="27"/>
  <c r="BO156" i="27"/>
  <c r="BO54" i="27"/>
  <c r="BO52" i="27"/>
  <c r="BO63" i="27" s="1"/>
  <c r="DE129" i="27"/>
  <c r="DE130" i="27"/>
  <c r="DE107" i="27"/>
  <c r="DE93" i="27"/>
  <c r="DE126" i="27"/>
  <c r="DE118" i="27"/>
  <c r="DE141" i="27" s="1"/>
  <c r="DE104" i="27"/>
  <c r="DE90" i="27"/>
  <c r="AA57" i="27"/>
  <c r="AA61" i="27"/>
  <c r="AA104" i="27"/>
  <c r="AA123" i="27"/>
  <c r="AA130" i="27"/>
  <c r="CR87" i="27"/>
  <c r="CL126" i="27"/>
  <c r="BF90" i="27"/>
  <c r="F123" i="27"/>
  <c r="M57" i="27"/>
  <c r="BT61" i="27"/>
  <c r="DU108" i="27"/>
  <c r="DU115" i="27"/>
  <c r="DU137" i="27" s="1"/>
  <c r="CZ52" i="27"/>
  <c r="CZ63" i="27" s="1"/>
  <c r="BO57" i="27"/>
  <c r="BO66" i="27" s="1"/>
  <c r="DU75" i="27"/>
  <c r="DU88" i="27" s="1"/>
  <c r="DY104" i="27"/>
  <c r="DY90" i="27"/>
  <c r="R108" i="27"/>
  <c r="R130" i="27"/>
  <c r="CX57" i="27"/>
  <c r="CX52" i="27"/>
  <c r="CX63" i="27" s="1"/>
  <c r="BR57" i="27"/>
  <c r="BR156" i="27"/>
  <c r="BR174" i="27" s="1"/>
  <c r="V57" i="27"/>
  <c r="V52" i="27"/>
  <c r="V63" i="27" s="1"/>
  <c r="CL75" i="27"/>
  <c r="CL88" i="27" s="1"/>
  <c r="CL96" i="27"/>
  <c r="DC104" i="27"/>
  <c r="DC123" i="27"/>
  <c r="DC118" i="27"/>
  <c r="DC141" i="27" s="1"/>
  <c r="BW104" i="27"/>
  <c r="BW123" i="27"/>
  <c r="BW118" i="27"/>
  <c r="BW141" i="27" s="1"/>
  <c r="AA90" i="27"/>
  <c r="AA107" i="27"/>
  <c r="AA126" i="27"/>
  <c r="DR115" i="27"/>
  <c r="DR137" i="27" s="1"/>
  <c r="CL118" i="27"/>
  <c r="CL141" i="27" s="1"/>
  <c r="BR101" i="27"/>
  <c r="BF126" i="27"/>
  <c r="Z90" i="27"/>
  <c r="N123" i="27"/>
  <c r="F115" i="27"/>
  <c r="F137" i="27" s="1"/>
  <c r="F148" i="27" s="1"/>
  <c r="DU90" i="27"/>
  <c r="DU118" i="27"/>
  <c r="DU141" i="27" s="1"/>
  <c r="DE108" i="27"/>
  <c r="DE115" i="27"/>
  <c r="DE137" i="27" s="1"/>
  <c r="DE148" i="27" s="1"/>
  <c r="BM90" i="27"/>
  <c r="AG90" i="27"/>
  <c r="E108" i="27"/>
  <c r="AM57" i="27"/>
  <c r="G57" i="27"/>
  <c r="DE75" i="27"/>
  <c r="DE88" i="27" s="1"/>
  <c r="DR75" i="27"/>
  <c r="DR88" i="27" s="1"/>
  <c r="DC90" i="27"/>
  <c r="DC107" i="27"/>
  <c r="DC126" i="27"/>
  <c r="BW90" i="27"/>
  <c r="BW107" i="27"/>
  <c r="BW126" i="27"/>
  <c r="BG90" i="27"/>
  <c r="AA93" i="27"/>
  <c r="AA97" i="27"/>
  <c r="AA112" i="27"/>
  <c r="AA135" i="27" s="1"/>
  <c r="BR123" i="27"/>
  <c r="Z126" i="27"/>
  <c r="N115" i="27"/>
  <c r="N137" i="27" s="1"/>
  <c r="AA54" i="27"/>
  <c r="AA66" i="27" s="1"/>
  <c r="DU101" i="27"/>
  <c r="DU123" i="27"/>
  <c r="DE96" i="27"/>
  <c r="DE119" i="27"/>
  <c r="DE143" i="27" s="1"/>
  <c r="E96" i="27"/>
  <c r="BT52" i="27"/>
  <c r="BT63" i="27" s="1"/>
  <c r="AE112" i="27"/>
  <c r="AE135" i="27" s="1"/>
  <c r="AJ61" i="27"/>
  <c r="AA52" i="27"/>
  <c r="AA63" i="27" s="1"/>
  <c r="C47" i="28"/>
  <c r="L66" i="27"/>
  <c r="DX61" i="27"/>
  <c r="AF156" i="27"/>
  <c r="DM130" i="27"/>
  <c r="BI97" i="27"/>
  <c r="BI93" i="27"/>
  <c r="BI107" i="27"/>
  <c r="BE123" i="27"/>
  <c r="AS90" i="27"/>
  <c r="AS104" i="27"/>
  <c r="AS130" i="27"/>
  <c r="AC108" i="27"/>
  <c r="AC96" i="27"/>
  <c r="AC112" i="27"/>
  <c r="AC135" i="27" s="1"/>
  <c r="DT57" i="27"/>
  <c r="DT66" i="27" s="1"/>
  <c r="DX52" i="27"/>
  <c r="DX63" i="27" s="1"/>
  <c r="AO61" i="27"/>
  <c r="DI87" i="27"/>
  <c r="DI123" i="27" s="1"/>
  <c r="D48" i="28"/>
  <c r="D49" i="28"/>
  <c r="E50" i="28"/>
  <c r="BQ108" i="27"/>
  <c r="BQ101" i="27"/>
  <c r="F82" i="27"/>
  <c r="F110" i="27" s="1"/>
  <c r="DJ79" i="27"/>
  <c r="DJ99" i="27" s="1"/>
  <c r="AX79" i="27"/>
  <c r="AX99" i="27" s="1"/>
  <c r="F74" i="27"/>
  <c r="F75" i="27"/>
  <c r="BG93" i="27"/>
  <c r="BG107" i="27"/>
  <c r="BG123" i="27"/>
  <c r="BG115" i="27"/>
  <c r="BG137" i="27" s="1"/>
  <c r="BG148" i="27" s="1"/>
  <c r="DN57" i="27"/>
  <c r="F57" i="27"/>
  <c r="CV54" i="27"/>
  <c r="BP54" i="27"/>
  <c r="AJ54" i="27"/>
  <c r="AJ66" i="27" s="1"/>
  <c r="BR52" i="27"/>
  <c r="BR63" i="27" s="1"/>
  <c r="AL52" i="27"/>
  <c r="AL63" i="27" s="1"/>
  <c r="CZ61" i="27"/>
  <c r="DJ115" i="27"/>
  <c r="DJ137" i="27" s="1"/>
  <c r="BZ96" i="27"/>
  <c r="BZ97" i="27"/>
  <c r="BZ126" i="27"/>
  <c r="BZ118" i="27"/>
  <c r="BZ141" i="27" s="1"/>
  <c r="BR93" i="27"/>
  <c r="BR97" i="27"/>
  <c r="BR126" i="27"/>
  <c r="BR118" i="27"/>
  <c r="BR141" i="27" s="1"/>
  <c r="N96" i="27"/>
  <c r="N97" i="27"/>
  <c r="N126" i="27"/>
  <c r="N118" i="27"/>
  <c r="N141" i="27" s="1"/>
  <c r="F93" i="27"/>
  <c r="F97" i="27"/>
  <c r="F126" i="27"/>
  <c r="F118" i="27"/>
  <c r="F141" i="27" s="1"/>
  <c r="AO57" i="27"/>
  <c r="CY54" i="27"/>
  <c r="BS54" i="27"/>
  <c r="AM54" i="27"/>
  <c r="AM66" i="27" s="1"/>
  <c r="G54" i="27"/>
  <c r="BT156" i="27"/>
  <c r="DM129" i="27"/>
  <c r="Y129" i="27"/>
  <c r="E115" i="27"/>
  <c r="E137" i="27" s="1"/>
  <c r="E148" i="27" s="1"/>
  <c r="E101" i="27"/>
  <c r="E118" i="27"/>
  <c r="E141" i="27" s="1"/>
  <c r="E126" i="27"/>
  <c r="CV57" i="27"/>
  <c r="V54" i="27"/>
  <c r="CV52" i="27"/>
  <c r="CV63" i="27" s="1"/>
  <c r="BP52" i="27"/>
  <c r="BP63" i="27" s="1"/>
  <c r="AJ52" i="27"/>
  <c r="AJ63" i="27" s="1"/>
  <c r="O119" i="27"/>
  <c r="O143" i="27" s="1"/>
  <c r="AJ156" i="27"/>
  <c r="DG79" i="27"/>
  <c r="DG99" i="27" s="1"/>
  <c r="CY57" i="27"/>
  <c r="BS57" i="27"/>
  <c r="AM156" i="27"/>
  <c r="AM174" i="27" s="1"/>
  <c r="G156" i="27"/>
  <c r="G174" i="27" s="1"/>
  <c r="DJ101" i="27"/>
  <c r="BZ93" i="27"/>
  <c r="BG96" i="27"/>
  <c r="BG97" i="27"/>
  <c r="BG126" i="27"/>
  <c r="BG118" i="27"/>
  <c r="BG141" i="27" s="1"/>
  <c r="DN52" i="27"/>
  <c r="DN63" i="27" s="1"/>
  <c r="H61" i="27"/>
  <c r="CZ156" i="27"/>
  <c r="CZ171" i="27" s="1"/>
  <c r="CD97" i="27"/>
  <c r="BZ107" i="27"/>
  <c r="BZ108" i="27"/>
  <c r="BZ129" i="27"/>
  <c r="BZ130" i="27"/>
  <c r="BR104" i="27"/>
  <c r="BR108" i="27"/>
  <c r="BR129" i="27"/>
  <c r="BR130" i="27"/>
  <c r="AX93" i="27"/>
  <c r="R104" i="27"/>
  <c r="N107" i="27"/>
  <c r="N108" i="27"/>
  <c r="N129" i="27"/>
  <c r="N130" i="27"/>
  <c r="F104" i="27"/>
  <c r="F108" i="27"/>
  <c r="F129" i="27"/>
  <c r="F130" i="27"/>
  <c r="AL156" i="27"/>
  <c r="AL174" i="27" s="1"/>
  <c r="H174" i="27"/>
  <c r="DM93" i="27"/>
  <c r="BE108" i="27"/>
  <c r="E90" i="27"/>
  <c r="E104" i="27"/>
  <c r="E130" i="27"/>
  <c r="E129" i="27"/>
  <c r="O112" i="27"/>
  <c r="O135" i="27" s="1"/>
  <c r="BP61" i="27"/>
  <c r="CY156" i="27"/>
  <c r="BS156" i="27"/>
  <c r="CD82" i="27"/>
  <c r="CD110" i="27" s="1"/>
  <c r="CD139" i="27" s="1"/>
  <c r="DJ75" i="27"/>
  <c r="DJ88" i="27" s="1"/>
  <c r="AX82" i="27"/>
  <c r="AX110" i="27" s="1"/>
  <c r="F79" i="27"/>
  <c r="F99" i="27" s="1"/>
  <c r="AX75" i="27"/>
  <c r="AX88" i="27" s="1"/>
  <c r="AX101" i="27"/>
  <c r="N93" i="27"/>
  <c r="BG101" i="27"/>
  <c r="BG108" i="27"/>
  <c r="BG129" i="27"/>
  <c r="AN61" i="27"/>
  <c r="CD126" i="27"/>
  <c r="BZ90" i="27"/>
  <c r="BZ119" i="27"/>
  <c r="BZ143" i="27" s="1"/>
  <c r="BZ112" i="27"/>
  <c r="BZ135" i="27" s="1"/>
  <c r="BR90" i="27"/>
  <c r="BR96" i="27"/>
  <c r="BR119" i="27"/>
  <c r="BR143" i="27" s="1"/>
  <c r="AX97" i="27"/>
  <c r="R129" i="27"/>
  <c r="N90" i="27"/>
  <c r="N119" i="27"/>
  <c r="N143" i="27" s="1"/>
  <c r="N112" i="27"/>
  <c r="N135" i="27" s="1"/>
  <c r="F90" i="27"/>
  <c r="F96" i="27"/>
  <c r="F119" i="27"/>
  <c r="F143" i="27" s="1"/>
  <c r="BE96" i="27"/>
  <c r="Y104" i="27"/>
  <c r="E97" i="27"/>
  <c r="E93" i="27"/>
  <c r="E107" i="27"/>
  <c r="AE119" i="27"/>
  <c r="AE143" i="27" s="1"/>
  <c r="AU87" i="27"/>
  <c r="AU104" i="27" s="1"/>
  <c r="E75" i="27"/>
  <c r="AM52" i="27"/>
  <c r="AM63" i="27" s="1"/>
  <c r="DB79" i="27"/>
  <c r="DB99" i="27" s="1"/>
  <c r="J75" i="27"/>
  <c r="J88" i="27" s="1"/>
  <c r="BV107" i="27"/>
  <c r="BN52" i="27"/>
  <c r="BN63" i="27" s="1"/>
  <c r="BQ115" i="27"/>
  <c r="BQ137" i="27" s="1"/>
  <c r="M108" i="27"/>
  <c r="DB82" i="27"/>
  <c r="DB110" i="27" s="1"/>
  <c r="AP82" i="27"/>
  <c r="AP110" i="27" s="1"/>
  <c r="J79" i="27"/>
  <c r="J99" i="27" s="1"/>
  <c r="J96" i="27"/>
  <c r="DB119" i="27"/>
  <c r="DB143" i="27" s="1"/>
  <c r="BV93" i="27"/>
  <c r="S66" i="27"/>
  <c r="BQ123" i="27"/>
  <c r="M96" i="27"/>
  <c r="DG112" i="27"/>
  <c r="DG135" i="27" s="1"/>
  <c r="DG119" i="27"/>
  <c r="DG143" i="27" s="1"/>
  <c r="DG104" i="27"/>
  <c r="DG90" i="27"/>
  <c r="DG130" i="27"/>
  <c r="DG129" i="27"/>
  <c r="DG108" i="27"/>
  <c r="DG101" i="27"/>
  <c r="DG118" i="27"/>
  <c r="DG141" i="27" s="1"/>
  <c r="DG126" i="27"/>
  <c r="DG97" i="27"/>
  <c r="DG96" i="27"/>
  <c r="DG115" i="27"/>
  <c r="DG137" i="27" s="1"/>
  <c r="DG123" i="27"/>
  <c r="DG107" i="27"/>
  <c r="DG93" i="27"/>
  <c r="AE90" i="27"/>
  <c r="O90" i="27"/>
  <c r="AE182" i="27"/>
  <c r="AE174" i="27"/>
  <c r="CW126" i="27"/>
  <c r="CW93" i="27"/>
  <c r="CW129" i="27"/>
  <c r="CW130" i="27"/>
  <c r="AU139" i="27"/>
  <c r="AU133" i="27"/>
  <c r="AU145" i="27" s="1"/>
  <c r="DY126" i="27"/>
  <c r="DY118" i="27"/>
  <c r="DY141" i="27" s="1"/>
  <c r="DY101" i="27"/>
  <c r="DY112" i="27"/>
  <c r="DY135" i="27" s="1"/>
  <c r="DY123" i="27"/>
  <c r="DY115" i="27"/>
  <c r="DY137" i="27" s="1"/>
  <c r="DY96" i="27"/>
  <c r="DY108" i="27"/>
  <c r="DY119" i="27"/>
  <c r="DY143" i="27" s="1"/>
  <c r="DY107" i="27"/>
  <c r="DY93" i="27"/>
  <c r="DY97" i="27"/>
  <c r="BD66" i="27"/>
  <c r="DY130" i="27"/>
  <c r="DM126" i="27"/>
  <c r="DM118" i="27"/>
  <c r="DM141" i="27" s="1"/>
  <c r="DM104" i="27"/>
  <c r="DM90" i="27"/>
  <c r="DM123" i="27"/>
  <c r="DM115" i="27"/>
  <c r="DM137" i="27" s="1"/>
  <c r="DM101" i="27"/>
  <c r="DM108" i="27"/>
  <c r="DM119" i="27"/>
  <c r="DM143" i="27" s="1"/>
  <c r="DM112" i="27"/>
  <c r="DM135" i="27" s="1"/>
  <c r="DM148" i="27" s="1"/>
  <c r="DM96" i="27"/>
  <c r="DM97" i="27"/>
  <c r="EC189" i="27"/>
  <c r="T66" i="27"/>
  <c r="DY129" i="27"/>
  <c r="DJ112" i="27"/>
  <c r="DJ135" i="27" s="1"/>
  <c r="DJ119" i="27"/>
  <c r="DJ143" i="27" s="1"/>
  <c r="DJ96" i="27"/>
  <c r="DJ130" i="27"/>
  <c r="DJ129" i="27"/>
  <c r="DJ108" i="27"/>
  <c r="DJ104" i="27"/>
  <c r="DJ90" i="27"/>
  <c r="DJ118" i="27"/>
  <c r="DJ141" i="27" s="1"/>
  <c r="DJ126" i="27"/>
  <c r="DJ97" i="27"/>
  <c r="DJ93" i="27"/>
  <c r="CD101" i="27"/>
  <c r="CD115" i="27"/>
  <c r="CD137" i="27" s="1"/>
  <c r="CD123" i="27"/>
  <c r="CD107" i="27"/>
  <c r="CD112" i="27"/>
  <c r="CD135" i="27" s="1"/>
  <c r="CD119" i="27"/>
  <c r="CD143" i="27" s="1"/>
  <c r="CD96" i="27"/>
  <c r="CD130" i="27"/>
  <c r="CD129" i="27"/>
  <c r="CD108" i="27"/>
  <c r="CD104" i="27"/>
  <c r="AX115" i="27"/>
  <c r="AX137" i="27" s="1"/>
  <c r="AX123" i="27"/>
  <c r="AX107" i="27"/>
  <c r="AX90" i="27"/>
  <c r="AX112" i="27"/>
  <c r="AX135" i="27" s="1"/>
  <c r="AX148" i="27" s="1"/>
  <c r="AX119" i="27"/>
  <c r="AX143" i="27" s="1"/>
  <c r="AX96" i="27"/>
  <c r="AX130" i="27"/>
  <c r="AX129" i="27"/>
  <c r="AX108" i="27"/>
  <c r="AX104" i="27"/>
  <c r="R101" i="27"/>
  <c r="R118" i="27"/>
  <c r="R141" i="27" s="1"/>
  <c r="R126" i="27"/>
  <c r="R97" i="27"/>
  <c r="R93" i="27"/>
  <c r="R90" i="27"/>
  <c r="R115" i="27"/>
  <c r="R137" i="27" s="1"/>
  <c r="R123" i="27"/>
  <c r="R107" i="27"/>
  <c r="R112" i="27"/>
  <c r="R135" i="27" s="1"/>
  <c r="R119" i="27"/>
  <c r="R143" i="27" s="1"/>
  <c r="R96" i="27"/>
  <c r="DN54" i="27"/>
  <c r="DN66" i="27" s="1"/>
  <c r="DN61" i="27"/>
  <c r="CX54" i="27"/>
  <c r="CX156" i="27"/>
  <c r="CX171" i="27" s="1"/>
  <c r="CX61" i="27"/>
  <c r="CH54" i="27"/>
  <c r="CH66" i="27" s="1"/>
  <c r="CH156" i="27"/>
  <c r="CH61" i="27"/>
  <c r="BR54" i="27"/>
  <c r="BR61" i="27"/>
  <c r="BB54" i="27"/>
  <c r="BB66" i="27" s="1"/>
  <c r="BB156" i="27"/>
  <c r="BB61" i="27"/>
  <c r="V156" i="27"/>
  <c r="V61" i="27"/>
  <c r="F156" i="27"/>
  <c r="F61" i="27"/>
  <c r="F54" i="27"/>
  <c r="F66" i="27" s="1"/>
  <c r="O130" i="27"/>
  <c r="O129" i="27"/>
  <c r="O108" i="27"/>
  <c r="O101" i="27"/>
  <c r="O118" i="27"/>
  <c r="O141" i="27" s="1"/>
  <c r="O126" i="27"/>
  <c r="O97" i="27"/>
  <c r="O96" i="27"/>
  <c r="O115" i="27"/>
  <c r="O137" i="27" s="1"/>
  <c r="O123" i="27"/>
  <c r="O107" i="27"/>
  <c r="O93" i="27"/>
  <c r="AE130" i="27"/>
  <c r="AE129" i="27"/>
  <c r="AE108" i="27"/>
  <c r="AE101" i="27"/>
  <c r="AE118" i="27"/>
  <c r="AE141" i="27" s="1"/>
  <c r="AE126" i="27"/>
  <c r="AE97" i="27"/>
  <c r="AE96" i="27"/>
  <c r="AE115" i="27"/>
  <c r="AE137" i="27" s="1"/>
  <c r="AE123" i="27"/>
  <c r="AE107" i="27"/>
  <c r="AE93" i="27"/>
  <c r="AU75" i="27"/>
  <c r="AU88" i="27" s="1"/>
  <c r="AU79" i="27"/>
  <c r="AU99" i="27" s="1"/>
  <c r="BK115" i="27"/>
  <c r="BK137" i="27" s="1"/>
  <c r="BK123" i="27"/>
  <c r="BK107" i="27"/>
  <c r="CQ75" i="27"/>
  <c r="CQ88" i="27" s="1"/>
  <c r="CQ82" i="27"/>
  <c r="CQ110" i="27" s="1"/>
  <c r="CQ139" i="27" s="1"/>
  <c r="CQ79" i="27"/>
  <c r="CQ99" i="27" s="1"/>
  <c r="CQ87" i="27"/>
  <c r="CQ96" i="27" s="1"/>
  <c r="DG75" i="27"/>
  <c r="DG88" i="27" s="1"/>
  <c r="DG82" i="27"/>
  <c r="DG110" i="27" s="1"/>
  <c r="DG133" i="27" s="1"/>
  <c r="DG145" i="27" s="1"/>
  <c r="DW75" i="27"/>
  <c r="DW88" i="27" s="1"/>
  <c r="DW79" i="27"/>
  <c r="DW99" i="27" s="1"/>
  <c r="DW87" i="27"/>
  <c r="DW82" i="27"/>
  <c r="DW110" i="27" s="1"/>
  <c r="DW133" i="27" s="1"/>
  <c r="DW145" i="27" s="1"/>
  <c r="AZ82" i="27"/>
  <c r="AZ110" i="27" s="1"/>
  <c r="AZ139" i="27" s="1"/>
  <c r="AZ79" i="27"/>
  <c r="AZ99" i="27" s="1"/>
  <c r="CF87" i="27"/>
  <c r="CF82" i="27"/>
  <c r="CF110" i="27" s="1"/>
  <c r="CF133" i="27" s="1"/>
  <c r="CF145" i="27" s="1"/>
  <c r="CF79" i="27"/>
  <c r="CF99" i="27" s="1"/>
  <c r="CV75" i="27"/>
  <c r="CV88" i="27" s="1"/>
  <c r="CV87" i="27"/>
  <c r="CV82" i="27"/>
  <c r="CV110" i="27" s="1"/>
  <c r="CV139" i="27" s="1"/>
  <c r="DL75" i="27"/>
  <c r="DL88" i="27" s="1"/>
  <c r="DL87" i="27"/>
  <c r="DL126" i="27" s="1"/>
  <c r="DL82" i="27"/>
  <c r="DL110" i="27" s="1"/>
  <c r="DQ87" i="27"/>
  <c r="DQ93" i="27" s="1"/>
  <c r="DQ75" i="27"/>
  <c r="DQ88" i="27" s="1"/>
  <c r="CK87" i="27"/>
  <c r="CK75" i="27"/>
  <c r="CK88" i="27" s="1"/>
  <c r="BE119" i="27"/>
  <c r="BE143" i="27" s="1"/>
  <c r="BE107" i="27"/>
  <c r="BE93" i="27"/>
  <c r="BE97" i="27"/>
  <c r="BE129" i="27"/>
  <c r="BE130" i="27"/>
  <c r="BE104" i="27"/>
  <c r="BE90" i="27"/>
  <c r="BE126" i="27"/>
  <c r="BE118" i="27"/>
  <c r="BE141" i="27" s="1"/>
  <c r="BE101" i="27"/>
  <c r="BE112" i="27"/>
  <c r="BE135" i="27" s="1"/>
  <c r="Y126" i="27"/>
  <c r="Y118" i="27"/>
  <c r="Y141" i="27" s="1"/>
  <c r="Y101" i="27"/>
  <c r="Y112" i="27"/>
  <c r="Y135" i="27" s="1"/>
  <c r="Y123" i="27"/>
  <c r="Y115" i="27"/>
  <c r="Y137" i="27" s="1"/>
  <c r="Y96" i="27"/>
  <c r="Y108" i="27"/>
  <c r="Y119" i="27"/>
  <c r="Y143" i="27" s="1"/>
  <c r="Y107" i="27"/>
  <c r="Y93" i="27"/>
  <c r="Y97" i="27"/>
  <c r="DQ54" i="27"/>
  <c r="DQ156" i="27"/>
  <c r="DQ172" i="27" s="1"/>
  <c r="DQ57" i="27"/>
  <c r="DQ61" i="27"/>
  <c r="DA156" i="27"/>
  <c r="DA168" i="27" s="1"/>
  <c r="DA57" i="27"/>
  <c r="CK52" i="27"/>
  <c r="CK63" i="27" s="1"/>
  <c r="CK54" i="27"/>
  <c r="CK57" i="27"/>
  <c r="CK156" i="27"/>
  <c r="CK182" i="27" s="1"/>
  <c r="BU52" i="27"/>
  <c r="BU63" i="27" s="1"/>
  <c r="BU156" i="27"/>
  <c r="BU61" i="27"/>
  <c r="BU57" i="27"/>
  <c r="BU66" i="27" s="1"/>
  <c r="BE54" i="27"/>
  <c r="BE57" i="27"/>
  <c r="BE52" i="27"/>
  <c r="BE63" i="27" s="1"/>
  <c r="BE156" i="27"/>
  <c r="BE182" i="27" s="1"/>
  <c r="Y156" i="27"/>
  <c r="Y52" i="27"/>
  <c r="Y63" i="27" s="1"/>
  <c r="Y57" i="27"/>
  <c r="Y66" i="27" s="1"/>
  <c r="I156" i="27"/>
  <c r="I52" i="27"/>
  <c r="I63" i="27" s="1"/>
  <c r="I57" i="27"/>
  <c r="I54" i="27"/>
  <c r="I61" i="27"/>
  <c r="CU66" i="27"/>
  <c r="CE66" i="27"/>
  <c r="AY66" i="27"/>
  <c r="DL171" i="27"/>
  <c r="DL168" i="27"/>
  <c r="DL172" i="27"/>
  <c r="CR171" i="27"/>
  <c r="CR172" i="27"/>
  <c r="CR168" i="27"/>
  <c r="CQ177" i="27"/>
  <c r="CQ172" i="27"/>
  <c r="CQ171" i="27"/>
  <c r="CQ168" i="27"/>
  <c r="DP171" i="27"/>
  <c r="DP168" i="27"/>
  <c r="DP172" i="27"/>
  <c r="CA177" i="27"/>
  <c r="DB112" i="27"/>
  <c r="DB135" i="27" s="1"/>
  <c r="BV119" i="27"/>
  <c r="BV143" i="27" s="1"/>
  <c r="DN171" i="27"/>
  <c r="DN172" i="27"/>
  <c r="DN168" i="27"/>
  <c r="DT172" i="27"/>
  <c r="DT168" i="27"/>
  <c r="DT171" i="27"/>
  <c r="DW174" i="27"/>
  <c r="DW189" i="27" s="1"/>
  <c r="DW172" i="27"/>
  <c r="DW171" i="27"/>
  <c r="DW168" i="27"/>
  <c r="DG174" i="27"/>
  <c r="DG189" i="27" s="1"/>
  <c r="DG172" i="27"/>
  <c r="DG171" i="27"/>
  <c r="DG168" i="27"/>
  <c r="CU174" i="27"/>
  <c r="CU189" i="27" s="1"/>
  <c r="CU172" i="27"/>
  <c r="CU171" i="27"/>
  <c r="CU168" i="27"/>
  <c r="CE174" i="27"/>
  <c r="CE189" i="27" s="1"/>
  <c r="BO174" i="27"/>
  <c r="DH66" i="27"/>
  <c r="AU174" i="27"/>
  <c r="BV112" i="27"/>
  <c r="BV135" i="27" s="1"/>
  <c r="AP93" i="27"/>
  <c r="DX172" i="27"/>
  <c r="DX171" i="27"/>
  <c r="DX168" i="27"/>
  <c r="DD171" i="27"/>
  <c r="DD172" i="27"/>
  <c r="DD168" i="27"/>
  <c r="DK172" i="27"/>
  <c r="DK171" i="27"/>
  <c r="DK168" i="27"/>
  <c r="CY172" i="27"/>
  <c r="CY171" i="27"/>
  <c r="CY168" i="27"/>
  <c r="CQ182" i="27"/>
  <c r="BK174" i="27"/>
  <c r="DU171" i="27"/>
  <c r="DU172" i="27"/>
  <c r="DU168" i="27"/>
  <c r="DH171" i="27"/>
  <c r="DH172" i="27"/>
  <c r="DH168" i="27"/>
  <c r="CN171" i="27"/>
  <c r="CN172" i="27"/>
  <c r="CN168" i="27"/>
  <c r="DS172" i="27"/>
  <c r="DS168" i="27"/>
  <c r="DS171" i="27"/>
  <c r="DO172" i="27"/>
  <c r="DO171" i="27"/>
  <c r="DO168" i="27"/>
  <c r="DC172" i="27"/>
  <c r="DC171" i="27"/>
  <c r="DC168" i="27"/>
  <c r="EK189" i="27"/>
  <c r="EJ189" i="27"/>
  <c r="EI189" i="27"/>
  <c r="DC189" i="27"/>
  <c r="EB189" i="27"/>
  <c r="EA189" i="27"/>
  <c r="DS189" i="27"/>
  <c r="DO189" i="27"/>
  <c r="BW189" i="27"/>
  <c r="EF189" i="27"/>
  <c r="EE189" i="27"/>
  <c r="EH189" i="27"/>
  <c r="ED189" i="27"/>
  <c r="DZ189" i="27"/>
  <c r="CA123" i="27"/>
  <c r="CA96" i="27"/>
  <c r="CA112" i="27"/>
  <c r="CA135" i="27" s="1"/>
  <c r="CA129" i="27"/>
  <c r="BA129" i="27"/>
  <c r="BA104" i="27"/>
  <c r="DI119" i="27"/>
  <c r="DI143" i="27" s="1"/>
  <c r="DI107" i="27"/>
  <c r="DI93" i="27"/>
  <c r="DI97" i="27"/>
  <c r="DI129" i="27"/>
  <c r="DI130" i="27"/>
  <c r="DI104" i="27"/>
  <c r="DI90" i="27"/>
  <c r="DI126" i="27"/>
  <c r="DI118" i="27"/>
  <c r="DI141" i="27" s="1"/>
  <c r="DI101" i="27"/>
  <c r="DI112" i="27"/>
  <c r="DI135" i="27" s="1"/>
  <c r="CG126" i="27"/>
  <c r="CG118" i="27"/>
  <c r="CG141" i="27" s="1"/>
  <c r="CG104" i="27"/>
  <c r="CG90" i="27"/>
  <c r="CG123" i="27"/>
  <c r="CG115" i="27"/>
  <c r="CG137" i="27" s="1"/>
  <c r="CG148" i="27" s="1"/>
  <c r="CG101" i="27"/>
  <c r="CG108" i="27"/>
  <c r="CG119" i="27"/>
  <c r="CG143" i="27" s="1"/>
  <c r="CG112" i="27"/>
  <c r="CG135" i="27" s="1"/>
  <c r="CG96" i="27"/>
  <c r="CG97" i="27"/>
  <c r="DB107" i="27"/>
  <c r="DB96" i="27"/>
  <c r="AP107" i="27"/>
  <c r="AP96" i="27"/>
  <c r="AP118" i="27"/>
  <c r="AP141" i="27" s="1"/>
  <c r="AP126" i="27"/>
  <c r="AP97" i="27"/>
  <c r="AP90" i="27"/>
  <c r="AP115" i="27"/>
  <c r="AP137" i="27" s="1"/>
  <c r="J118" i="27"/>
  <c r="J141" i="27" s="1"/>
  <c r="J126" i="27"/>
  <c r="J97" i="27"/>
  <c r="J90" i="27"/>
  <c r="J115" i="27"/>
  <c r="J137" i="27" s="1"/>
  <c r="J123" i="27"/>
  <c r="J104" i="27"/>
  <c r="J112" i="27"/>
  <c r="J135" i="27" s="1"/>
  <c r="J119" i="27"/>
  <c r="J143" i="27" s="1"/>
  <c r="J93" i="27"/>
  <c r="DJ54" i="27"/>
  <c r="DJ156" i="27"/>
  <c r="DJ174" i="27" s="1"/>
  <c r="DJ189" i="27" s="1"/>
  <c r="DJ61" i="27"/>
  <c r="CT54" i="27"/>
  <c r="CT66" i="27" s="1"/>
  <c r="CT156" i="27"/>
  <c r="CT167" i="27" s="1"/>
  <c r="CT187" i="27" s="1"/>
  <c r="CT61" i="27"/>
  <c r="CD54" i="27"/>
  <c r="CD61" i="27"/>
  <c r="BN54" i="27"/>
  <c r="BN61" i="27"/>
  <c r="AX54" i="27"/>
  <c r="AX156" i="27"/>
  <c r="AX174" i="27" s="1"/>
  <c r="AH156" i="27"/>
  <c r="AH61" i="27"/>
  <c r="AH54" i="27"/>
  <c r="R156" i="27"/>
  <c r="R54" i="27"/>
  <c r="R66" i="27" s="1"/>
  <c r="R61" i="27"/>
  <c r="DY54" i="27"/>
  <c r="DY57" i="27"/>
  <c r="DY156" i="27"/>
  <c r="S115" i="27"/>
  <c r="S137" i="27" s="1"/>
  <c r="S123" i="27"/>
  <c r="S107" i="27"/>
  <c r="S93" i="27"/>
  <c r="S112" i="27"/>
  <c r="S135" i="27" s="1"/>
  <c r="S119" i="27"/>
  <c r="S143" i="27" s="1"/>
  <c r="S104" i="27"/>
  <c r="S90" i="27"/>
  <c r="S130" i="27"/>
  <c r="S129" i="27"/>
  <c r="S108" i="27"/>
  <c r="S101" i="27"/>
  <c r="AI115" i="27"/>
  <c r="AI137" i="27" s="1"/>
  <c r="AI123" i="27"/>
  <c r="AI107" i="27"/>
  <c r="AI93" i="27"/>
  <c r="AI112" i="27"/>
  <c r="AI135" i="27" s="1"/>
  <c r="AI119" i="27"/>
  <c r="AI143" i="27" s="1"/>
  <c r="AI104" i="27"/>
  <c r="AI90" i="27"/>
  <c r="AI130" i="27"/>
  <c r="AI129" i="27"/>
  <c r="AI108" i="27"/>
  <c r="AI101" i="27"/>
  <c r="AY75" i="27"/>
  <c r="AY88" i="27" s="1"/>
  <c r="AY82" i="27"/>
  <c r="AY110" i="27" s="1"/>
  <c r="AY87" i="27"/>
  <c r="AY101" i="27" s="1"/>
  <c r="AY79" i="27"/>
  <c r="AY99" i="27" s="1"/>
  <c r="BO115" i="27"/>
  <c r="BO137" i="27" s="1"/>
  <c r="BO123" i="27"/>
  <c r="BO107" i="27"/>
  <c r="BO93" i="27"/>
  <c r="BO112" i="27"/>
  <c r="BO135" i="27" s="1"/>
  <c r="BO119" i="27"/>
  <c r="BO143" i="27" s="1"/>
  <c r="BO104" i="27"/>
  <c r="BO90" i="27"/>
  <c r="BO130" i="27"/>
  <c r="BO129" i="27"/>
  <c r="BO108" i="27"/>
  <c r="BO101" i="27"/>
  <c r="CE75" i="27"/>
  <c r="CE88" i="27" s="1"/>
  <c r="CE87" i="27"/>
  <c r="CE82" i="27"/>
  <c r="CE110" i="27" s="1"/>
  <c r="CE79" i="27"/>
  <c r="CE99" i="27" s="1"/>
  <c r="CU75" i="27"/>
  <c r="CU88" i="27" s="1"/>
  <c r="CU82" i="27"/>
  <c r="CU110" i="27" s="1"/>
  <c r="DK75" i="27"/>
  <c r="DK88" i="27" s="1"/>
  <c r="DK79" i="27"/>
  <c r="DK99" i="27" s="1"/>
  <c r="DK87" i="27"/>
  <c r="H79" i="27"/>
  <c r="H99" i="27" s="1"/>
  <c r="H75" i="27"/>
  <c r="H88" i="27" s="1"/>
  <c r="H74" i="27"/>
  <c r="H87" i="27"/>
  <c r="H126" i="27" s="1"/>
  <c r="CJ79" i="27"/>
  <c r="CJ99" i="27" s="1"/>
  <c r="CJ75" i="27"/>
  <c r="CJ88" i="27" s="1"/>
  <c r="CJ87" i="27"/>
  <c r="CJ123" i="27" s="1"/>
  <c r="CZ82" i="27"/>
  <c r="CZ110" i="27" s="1"/>
  <c r="CZ133" i="27" s="1"/>
  <c r="CZ145" i="27" s="1"/>
  <c r="CZ79" i="27"/>
  <c r="CZ99" i="27" s="1"/>
  <c r="CZ75" i="27"/>
  <c r="CZ88" i="27" s="1"/>
  <c r="CC87" i="27"/>
  <c r="CC130" i="27" s="1"/>
  <c r="CC75" i="27"/>
  <c r="CC88" i="27" s="1"/>
  <c r="AW87" i="27"/>
  <c r="AW118" i="27" s="1"/>
  <c r="AW141" i="27" s="1"/>
  <c r="AW75" i="27"/>
  <c r="AW88" i="27" s="1"/>
  <c r="Q119" i="27"/>
  <c r="Q143" i="27" s="1"/>
  <c r="Q107" i="27"/>
  <c r="Q93" i="27"/>
  <c r="Q97" i="27"/>
  <c r="Q129" i="27"/>
  <c r="Q130" i="27"/>
  <c r="Q104" i="27"/>
  <c r="Q90" i="27"/>
  <c r="Q126" i="27"/>
  <c r="Q118" i="27"/>
  <c r="Q141" i="27" s="1"/>
  <c r="Q101" i="27"/>
  <c r="Q112" i="27"/>
  <c r="Q135" i="27" s="1"/>
  <c r="DM54" i="27"/>
  <c r="DM52" i="27"/>
  <c r="DM63" i="27" s="1"/>
  <c r="DM156" i="27"/>
  <c r="DM61" i="27"/>
  <c r="DM57" i="27"/>
  <c r="CW54" i="27"/>
  <c r="CW52" i="27"/>
  <c r="CW63" i="27" s="1"/>
  <c r="CW156" i="27"/>
  <c r="CW177" i="27" s="1"/>
  <c r="CW61" i="27"/>
  <c r="CG54" i="27"/>
  <c r="CG61" i="27"/>
  <c r="CG57" i="27"/>
  <c r="BQ54" i="27"/>
  <c r="BQ61" i="27"/>
  <c r="BQ57" i="27"/>
  <c r="BQ52" i="27"/>
  <c r="BQ63" i="27" s="1"/>
  <c r="BA54" i="27"/>
  <c r="BA66" i="27" s="1"/>
  <c r="BA61" i="27"/>
  <c r="BA52" i="27"/>
  <c r="BA63" i="27" s="1"/>
  <c r="AK54" i="27"/>
  <c r="AK52" i="27"/>
  <c r="AK63" i="27" s="1"/>
  <c r="AK57" i="27"/>
  <c r="AK156" i="27"/>
  <c r="AK182" i="27" s="1"/>
  <c r="U156" i="27"/>
  <c r="U54" i="27"/>
  <c r="U61" i="27"/>
  <c r="E156" i="27"/>
  <c r="E57" i="27"/>
  <c r="E66" i="27" s="1"/>
  <c r="E52" i="27"/>
  <c r="E61" i="27"/>
  <c r="EN148" i="27"/>
  <c r="AP75" i="27"/>
  <c r="AP88" i="27" s="1"/>
  <c r="AX57" i="27"/>
  <c r="DJ52" i="27"/>
  <c r="DJ63" i="27" s="1"/>
  <c r="AX52" i="27"/>
  <c r="AX63" i="27" s="1"/>
  <c r="CQ167" i="27"/>
  <c r="CQ187" i="27" s="1"/>
  <c r="AI182" i="27"/>
  <c r="DP79" i="27"/>
  <c r="DP99" i="27" s="1"/>
  <c r="DB104" i="27"/>
  <c r="DB123" i="27"/>
  <c r="DB115" i="27"/>
  <c r="DB137" i="27" s="1"/>
  <c r="BV104" i="27"/>
  <c r="BV123" i="27"/>
  <c r="BV115" i="27"/>
  <c r="BV137" i="27" s="1"/>
  <c r="AP104" i="27"/>
  <c r="AP129" i="27"/>
  <c r="J129" i="27"/>
  <c r="CD156" i="27"/>
  <c r="CD182" i="27" s="1"/>
  <c r="BO96" i="27"/>
  <c r="AI118" i="27"/>
  <c r="AI141" i="27" s="1"/>
  <c r="S118" i="27"/>
  <c r="S141" i="27" s="1"/>
  <c r="DI108" i="27"/>
  <c r="CG130" i="27"/>
  <c r="Q115" i="27"/>
  <c r="Q137" i="27" s="1"/>
  <c r="BQ156" i="27"/>
  <c r="CJ82" i="27"/>
  <c r="CJ110" i="27" s="1"/>
  <c r="CJ139" i="27" s="1"/>
  <c r="BQ119" i="27"/>
  <c r="BQ143" i="27" s="1"/>
  <c r="BQ112" i="27"/>
  <c r="BQ135" i="27" s="1"/>
  <c r="BQ96" i="27"/>
  <c r="BQ97" i="27"/>
  <c r="BQ129" i="27"/>
  <c r="BQ130" i="27"/>
  <c r="BQ107" i="27"/>
  <c r="BQ93" i="27"/>
  <c r="BQ126" i="27"/>
  <c r="BQ118" i="27"/>
  <c r="BQ141" i="27" s="1"/>
  <c r="BQ104" i="27"/>
  <c r="BQ90" i="27"/>
  <c r="CU87" i="27"/>
  <c r="CD66" i="27"/>
  <c r="DP82" i="27"/>
  <c r="DP110" i="27" s="1"/>
  <c r="DP139" i="27" s="1"/>
  <c r="DB90" i="27"/>
  <c r="DB97" i="27"/>
  <c r="DB126" i="27"/>
  <c r="DB118" i="27"/>
  <c r="DB141" i="27" s="1"/>
  <c r="BV90" i="27"/>
  <c r="BV97" i="27"/>
  <c r="BV126" i="27"/>
  <c r="BV118" i="27"/>
  <c r="BV141" i="27" s="1"/>
  <c r="AP108" i="27"/>
  <c r="AP112" i="27"/>
  <c r="AP135" i="27" s="1"/>
  <c r="J130" i="27"/>
  <c r="CW57" i="27"/>
  <c r="O66" i="27"/>
  <c r="BO97" i="27"/>
  <c r="AI96" i="27"/>
  <c r="S96" i="27"/>
  <c r="DI96" i="27"/>
  <c r="CG129" i="27"/>
  <c r="Q123" i="27"/>
  <c r="CG156" i="27"/>
  <c r="M119" i="27"/>
  <c r="M143" i="27" s="1"/>
  <c r="M107" i="27"/>
  <c r="M93" i="27"/>
  <c r="M97" i="27"/>
  <c r="M129" i="27"/>
  <c r="M130" i="27"/>
  <c r="M104" i="27"/>
  <c r="M90" i="27"/>
  <c r="M126" i="27"/>
  <c r="M118" i="27"/>
  <c r="M141" i="27" s="1"/>
  <c r="M101" i="27"/>
  <c r="M115" i="27"/>
  <c r="M137" i="27" s="1"/>
  <c r="M148" i="27" s="1"/>
  <c r="CG52" i="27"/>
  <c r="CG63" i="27" s="1"/>
  <c r="CQ174" i="27"/>
  <c r="CQ189" i="27" s="1"/>
  <c r="CA167" i="27"/>
  <c r="CA187" i="27" s="1"/>
  <c r="BK182" i="27"/>
  <c r="AU182" i="27"/>
  <c r="W182" i="27"/>
  <c r="J82" i="27"/>
  <c r="J110" i="27" s="1"/>
  <c r="J133" i="27" s="1"/>
  <c r="J145" i="27" s="1"/>
  <c r="AP79" i="27"/>
  <c r="AP99" i="27" s="1"/>
  <c r="CC82" i="27"/>
  <c r="CC110" i="27" s="1"/>
  <c r="CC139" i="27" s="1"/>
  <c r="CC79" i="27"/>
  <c r="CC99" i="27" s="1"/>
  <c r="J107" i="27"/>
  <c r="DJ57" i="27"/>
  <c r="BN57" i="27"/>
  <c r="BN66" i="27" s="1"/>
  <c r="AH57" i="27"/>
  <c r="CD52" i="27"/>
  <c r="CD63" i="27" s="1"/>
  <c r="R52" i="27"/>
  <c r="R63" i="27" s="1"/>
  <c r="BV96" i="27"/>
  <c r="DB101" i="27"/>
  <c r="DB108" i="27"/>
  <c r="DB129" i="27"/>
  <c r="DB130" i="27"/>
  <c r="BV101" i="27"/>
  <c r="BV108" i="27"/>
  <c r="BV129" i="27"/>
  <c r="AP101" i="27"/>
  <c r="AP119" i="27"/>
  <c r="AP143" i="27" s="1"/>
  <c r="AP130" i="27"/>
  <c r="J101" i="27"/>
  <c r="U57" i="27"/>
  <c r="U66" i="27" s="1"/>
  <c r="CZ87" i="27"/>
  <c r="CZ119" i="27" s="1"/>
  <c r="CZ143" i="27" s="1"/>
  <c r="H82" i="27"/>
  <c r="H110" i="27" s="1"/>
  <c r="H139" i="27" s="1"/>
  <c r="BO126" i="27"/>
  <c r="AI97" i="27"/>
  <c r="S97" i="27"/>
  <c r="DI115" i="27"/>
  <c r="DI137" i="27" s="1"/>
  <c r="CG93" i="27"/>
  <c r="Q108" i="27"/>
  <c r="CU79" i="27"/>
  <c r="CU99" i="27" s="1"/>
  <c r="DK82" i="27"/>
  <c r="DK110" i="27" s="1"/>
  <c r="U52" i="27"/>
  <c r="U63" i="27" s="1"/>
  <c r="DS66" i="27"/>
  <c r="CI66" i="27"/>
  <c r="CD90" i="27"/>
  <c r="DK66" i="27"/>
  <c r="DR96" i="27"/>
  <c r="DR112" i="27"/>
  <c r="DR135" i="27" s="1"/>
  <c r="DR119" i="27"/>
  <c r="DR143" i="27" s="1"/>
  <c r="DR93" i="27"/>
  <c r="DR107" i="27"/>
  <c r="DR130" i="27"/>
  <c r="DR129" i="27"/>
  <c r="DR108" i="27"/>
  <c r="DR101" i="27"/>
  <c r="DR118" i="27"/>
  <c r="DR141" i="27" s="1"/>
  <c r="DR126" i="27"/>
  <c r="DR97" i="27"/>
  <c r="DR90" i="27"/>
  <c r="CL107" i="27"/>
  <c r="CL115" i="27"/>
  <c r="CL137" i="27" s="1"/>
  <c r="CL123" i="27"/>
  <c r="CL104" i="27"/>
  <c r="CL112" i="27"/>
  <c r="CL135" i="27" s="1"/>
  <c r="CL119" i="27"/>
  <c r="CL143" i="27" s="1"/>
  <c r="CL93" i="27"/>
  <c r="CL130" i="27"/>
  <c r="CL129" i="27"/>
  <c r="CL108" i="27"/>
  <c r="CL101" i="27"/>
  <c r="BF96" i="27"/>
  <c r="BF115" i="27"/>
  <c r="BF137" i="27" s="1"/>
  <c r="BF123" i="27"/>
  <c r="BF104" i="27"/>
  <c r="BF112" i="27"/>
  <c r="BF135" i="27" s="1"/>
  <c r="BF119" i="27"/>
  <c r="BF143" i="27" s="1"/>
  <c r="BF93" i="27"/>
  <c r="BF130" i="27"/>
  <c r="BF129" i="27"/>
  <c r="BF108" i="27"/>
  <c r="BF101" i="27"/>
  <c r="Z107" i="27"/>
  <c r="Z115" i="27"/>
  <c r="Z137" i="27" s="1"/>
  <c r="Z123" i="27"/>
  <c r="Z104" i="27"/>
  <c r="Z112" i="27"/>
  <c r="Z135" i="27" s="1"/>
  <c r="Z119" i="27"/>
  <c r="Z143" i="27" s="1"/>
  <c r="Z93" i="27"/>
  <c r="Z130" i="27"/>
  <c r="Z129" i="27"/>
  <c r="Z108" i="27"/>
  <c r="Z101" i="27"/>
  <c r="DR54" i="27"/>
  <c r="DR156" i="27"/>
  <c r="DR182" i="27" s="1"/>
  <c r="DR57" i="27"/>
  <c r="DR61" i="27"/>
  <c r="DR52" i="27"/>
  <c r="DR63" i="27" s="1"/>
  <c r="DB54" i="27"/>
  <c r="DB66" i="27" s="1"/>
  <c r="DB156" i="27"/>
  <c r="DB52" i="27"/>
  <c r="DB63" i="27" s="1"/>
  <c r="CL54" i="27"/>
  <c r="CL61" i="27"/>
  <c r="CL52" i="27"/>
  <c r="CL63" i="27" s="1"/>
  <c r="CL57" i="27"/>
  <c r="BV54" i="27"/>
  <c r="BV66" i="27" s="1"/>
  <c r="BV156" i="27"/>
  <c r="BV182" i="27" s="1"/>
  <c r="BV61" i="27"/>
  <c r="BV52" i="27"/>
  <c r="BV63" i="27" s="1"/>
  <c r="BF54" i="27"/>
  <c r="BF61" i="27"/>
  <c r="BF57" i="27"/>
  <c r="BF52" i="27"/>
  <c r="BF63" i="27" s="1"/>
  <c r="AP54" i="27"/>
  <c r="AP66" i="27" s="1"/>
  <c r="AP156" i="27"/>
  <c r="AP174" i="27" s="1"/>
  <c r="AP61" i="27"/>
  <c r="AP52" i="27"/>
  <c r="AP63" i="27" s="1"/>
  <c r="Z156" i="27"/>
  <c r="Z61" i="27"/>
  <c r="Z54" i="27"/>
  <c r="Z52" i="27"/>
  <c r="Z63" i="27" s="1"/>
  <c r="J156" i="27"/>
  <c r="J57" i="27"/>
  <c r="J61" i="27"/>
  <c r="J52" i="27"/>
  <c r="J63" i="27" s="1"/>
  <c r="K75" i="27"/>
  <c r="K88" i="27" s="1"/>
  <c r="K82" i="27"/>
  <c r="K110" i="27" s="1"/>
  <c r="K79" i="27"/>
  <c r="K99" i="27" s="1"/>
  <c r="K74" i="27"/>
  <c r="K87" i="27"/>
  <c r="K90" i="27" s="1"/>
  <c r="AQ82" i="27"/>
  <c r="AQ110" i="27" s="1"/>
  <c r="AQ87" i="27"/>
  <c r="CM75" i="27"/>
  <c r="CM88" i="27" s="1"/>
  <c r="CM87" i="27"/>
  <c r="CM90" i="27" s="1"/>
  <c r="CM82" i="27"/>
  <c r="CM110" i="27" s="1"/>
  <c r="CM139" i="27" s="1"/>
  <c r="DS75" i="27"/>
  <c r="DS88" i="27" s="1"/>
  <c r="DS79" i="27"/>
  <c r="DS99" i="27" s="1"/>
  <c r="DS82" i="27"/>
  <c r="DS110" i="27" s="1"/>
  <c r="DS139" i="27" s="1"/>
  <c r="AV87" i="27"/>
  <c r="AV129" i="27" s="1"/>
  <c r="AV82" i="27"/>
  <c r="AV110" i="27" s="1"/>
  <c r="AV79" i="27"/>
  <c r="AV99" i="27" s="1"/>
  <c r="CB79" i="27"/>
  <c r="CB99" i="27" s="1"/>
  <c r="CB75" i="27"/>
  <c r="CB88" i="27" s="1"/>
  <c r="CB87" i="27"/>
  <c r="CR75" i="27"/>
  <c r="CR88" i="27" s="1"/>
  <c r="CR82" i="27"/>
  <c r="CR110" i="27" s="1"/>
  <c r="CR133" i="27" s="1"/>
  <c r="CR145" i="27" s="1"/>
  <c r="DH79" i="27"/>
  <c r="DH99" i="27" s="1"/>
  <c r="DH75" i="27"/>
  <c r="DH88" i="27" s="1"/>
  <c r="DH87" i="27"/>
  <c r="DX79" i="27"/>
  <c r="DX99" i="27" s="1"/>
  <c r="DX75" i="27"/>
  <c r="DX88" i="27" s="1"/>
  <c r="DX87" i="27"/>
  <c r="CS87" i="27"/>
  <c r="CS75" i="27"/>
  <c r="CS88" i="27" s="1"/>
  <c r="BM126" i="27"/>
  <c r="BM118" i="27"/>
  <c r="BM141" i="27" s="1"/>
  <c r="BM101" i="27"/>
  <c r="BM112" i="27"/>
  <c r="BM135" i="27" s="1"/>
  <c r="BM123" i="27"/>
  <c r="BM115" i="27"/>
  <c r="BM137" i="27" s="1"/>
  <c r="BM96" i="27"/>
  <c r="BM108" i="27"/>
  <c r="BM119" i="27"/>
  <c r="BM143" i="27" s="1"/>
  <c r="BM107" i="27"/>
  <c r="BM93" i="27"/>
  <c r="BM97" i="27"/>
  <c r="AG126" i="27"/>
  <c r="AG118" i="27"/>
  <c r="AG141" i="27" s="1"/>
  <c r="AG101" i="27"/>
  <c r="AG112" i="27"/>
  <c r="AG135" i="27" s="1"/>
  <c r="AG123" i="27"/>
  <c r="AG115" i="27"/>
  <c r="AG137" i="27" s="1"/>
  <c r="AG96" i="27"/>
  <c r="AG108" i="27"/>
  <c r="AG119" i="27"/>
  <c r="AG143" i="27" s="1"/>
  <c r="AG107" i="27"/>
  <c r="AG93" i="27"/>
  <c r="AG97" i="27"/>
  <c r="DU61" i="27"/>
  <c r="DU57" i="27"/>
  <c r="DE156" i="27"/>
  <c r="DE182" i="27" s="1"/>
  <c r="DE61" i="27"/>
  <c r="DE57" i="27"/>
  <c r="CO156" i="27"/>
  <c r="CO57" i="27"/>
  <c r="BI61" i="27"/>
  <c r="BI57" i="27"/>
  <c r="AS156" i="27"/>
  <c r="AS61" i="27"/>
  <c r="AS57" i="27"/>
  <c r="AC156" i="27"/>
  <c r="AC57" i="27"/>
  <c r="DR123" i="27"/>
  <c r="CL97" i="27"/>
  <c r="BF118" i="27"/>
  <c r="BF141" i="27" s="1"/>
  <c r="Z97" i="27"/>
  <c r="BM104" i="27"/>
  <c r="AG104" i="27"/>
  <c r="J54" i="27"/>
  <c r="AC61" i="27"/>
  <c r="DC82" i="27"/>
  <c r="DC110" i="27" s="1"/>
  <c r="CM79" i="27"/>
  <c r="CM99" i="27" s="1"/>
  <c r="CL156" i="27"/>
  <c r="CL174" i="27" s="1"/>
  <c r="CL189" i="27" s="1"/>
  <c r="DK182" i="27"/>
  <c r="DK174" i="27"/>
  <c r="DK189" i="27" s="1"/>
  <c r="CY177" i="27"/>
  <c r="CY167" i="27"/>
  <c r="CY187" i="27" s="1"/>
  <c r="CI174" i="27"/>
  <c r="CI189" i="27" s="1"/>
  <c r="CI182" i="27"/>
  <c r="BW167" i="27"/>
  <c r="BW187" i="27" s="1"/>
  <c r="BW177" i="27"/>
  <c r="BG182" i="27"/>
  <c r="BG174" i="27"/>
  <c r="M54" i="27"/>
  <c r="M66" i="27" s="1"/>
  <c r="BM129" i="27"/>
  <c r="AG129" i="27"/>
  <c r="BI156" i="27"/>
  <c r="BI182" i="27" s="1"/>
  <c r="DH82" i="27"/>
  <c r="DH110" i="27" s="1"/>
  <c r="DH139" i="27" s="1"/>
  <c r="AV75" i="27"/>
  <c r="AV88" i="27" s="1"/>
  <c r="DW115" i="27"/>
  <c r="DW137" i="27" s="1"/>
  <c r="DW123" i="27"/>
  <c r="DW107" i="27"/>
  <c r="DW93" i="27"/>
  <c r="DW112" i="27"/>
  <c r="DW135" i="27" s="1"/>
  <c r="DW119" i="27"/>
  <c r="DW143" i="27" s="1"/>
  <c r="DW104" i="27"/>
  <c r="DW90" i="27"/>
  <c r="DW130" i="27"/>
  <c r="DW129" i="27"/>
  <c r="DW108" i="27"/>
  <c r="DW101" i="27"/>
  <c r="BK112" i="27"/>
  <c r="BK135" i="27" s="1"/>
  <c r="BK119" i="27"/>
  <c r="BK143" i="27" s="1"/>
  <c r="BK104" i="27"/>
  <c r="BK90" i="27"/>
  <c r="BK130" i="27"/>
  <c r="BK129" i="27"/>
  <c r="BK108" i="27"/>
  <c r="BK101" i="27"/>
  <c r="BK118" i="27"/>
  <c r="BK141" i="27" s="1"/>
  <c r="BK126" i="27"/>
  <c r="BK97" i="27"/>
  <c r="BK96" i="27"/>
  <c r="DS87" i="27"/>
  <c r="CC123" i="27"/>
  <c r="DO66" i="27"/>
  <c r="AI66" i="27"/>
  <c r="CY118" i="27"/>
  <c r="CY141" i="27" s="1"/>
  <c r="CY126" i="27"/>
  <c r="CY97" i="27"/>
  <c r="CY96" i="27"/>
  <c r="CY130" i="27"/>
  <c r="CY101" i="27"/>
  <c r="CY115" i="27"/>
  <c r="CY137" i="27" s="1"/>
  <c r="CY123" i="27"/>
  <c r="CY107" i="27"/>
  <c r="CY93" i="27"/>
  <c r="CY129" i="27"/>
  <c r="CY112" i="27"/>
  <c r="CY135" i="27" s="1"/>
  <c r="CY119" i="27"/>
  <c r="CY143" i="27" s="1"/>
  <c r="CY104" i="27"/>
  <c r="CY90" i="27"/>
  <c r="CY108" i="27"/>
  <c r="AD174" i="27"/>
  <c r="AD182" i="27"/>
  <c r="AH90" i="27"/>
  <c r="AH112" i="27"/>
  <c r="AH135" i="27" s="1"/>
  <c r="AH148" i="27" s="1"/>
  <c r="AH119" i="27"/>
  <c r="AH143" i="27" s="1"/>
  <c r="AH96" i="27"/>
  <c r="AH118" i="27"/>
  <c r="AH141" i="27" s="1"/>
  <c r="AH126" i="27"/>
  <c r="AH97" i="27"/>
  <c r="AH93" i="27"/>
  <c r="DF54" i="27"/>
  <c r="DF156" i="27"/>
  <c r="DF174" i="27" s="1"/>
  <c r="DF189" i="27" s="1"/>
  <c r="BJ54" i="27"/>
  <c r="BJ156" i="27"/>
  <c r="BJ182" i="27" s="1"/>
  <c r="N156" i="27"/>
  <c r="N61" i="27"/>
  <c r="N54" i="27"/>
  <c r="W112" i="27"/>
  <c r="W135" i="27" s="1"/>
  <c r="W119" i="27"/>
  <c r="W143" i="27" s="1"/>
  <c r="W104" i="27"/>
  <c r="W90" i="27"/>
  <c r="W118" i="27"/>
  <c r="W141" i="27" s="1"/>
  <c r="W126" i="27"/>
  <c r="BC112" i="27"/>
  <c r="BC135" i="27" s="1"/>
  <c r="BC119" i="27"/>
  <c r="BC143" i="27" s="1"/>
  <c r="BC104" i="27"/>
  <c r="BC90" i="27"/>
  <c r="CI75" i="27"/>
  <c r="CI88" i="27" s="1"/>
  <c r="CI87" i="27"/>
  <c r="CI82" i="27"/>
  <c r="CI110" i="27" s="1"/>
  <c r="CI79" i="27"/>
  <c r="CI99" i="27" s="1"/>
  <c r="DO75" i="27"/>
  <c r="DO88" i="27" s="1"/>
  <c r="DO87" i="27"/>
  <c r="DO82" i="27"/>
  <c r="DO110" i="27" s="1"/>
  <c r="DO79" i="27"/>
  <c r="DO99" i="27" s="1"/>
  <c r="CN87" i="27"/>
  <c r="CN119" i="27" s="1"/>
  <c r="CN143" i="27" s="1"/>
  <c r="CN79" i="27"/>
  <c r="CN99" i="27" s="1"/>
  <c r="DT79" i="27"/>
  <c r="DT99" i="27" s="1"/>
  <c r="DT75" i="27"/>
  <c r="DT88" i="27" s="1"/>
  <c r="DT87" i="27"/>
  <c r="DT126" i="27" s="1"/>
  <c r="BU126" i="27"/>
  <c r="BU118" i="27"/>
  <c r="BU141" i="27" s="1"/>
  <c r="BU101" i="27"/>
  <c r="BU112" i="27"/>
  <c r="BU135" i="27" s="1"/>
  <c r="BU119" i="27"/>
  <c r="BU143" i="27" s="1"/>
  <c r="BU107" i="27"/>
  <c r="BU93" i="27"/>
  <c r="BU97" i="27"/>
  <c r="AO87" i="27"/>
  <c r="AO75" i="27"/>
  <c r="AO88" i="27" s="1"/>
  <c r="DI54" i="27"/>
  <c r="DI66" i="27" s="1"/>
  <c r="DI52" i="27"/>
  <c r="DI63" i="27" s="1"/>
  <c r="DI156" i="27"/>
  <c r="CC52" i="27"/>
  <c r="CC63" i="27" s="1"/>
  <c r="CC54" i="27"/>
  <c r="CC66" i="27" s="1"/>
  <c r="CC156" i="27"/>
  <c r="CC174" i="27" s="1"/>
  <c r="CC189" i="27" s="1"/>
  <c r="AW54" i="27"/>
  <c r="AW61" i="27"/>
  <c r="AW52" i="27"/>
  <c r="AW63" i="27" s="1"/>
  <c r="AW57" i="27"/>
  <c r="E197" i="27"/>
  <c r="F37" i="27"/>
  <c r="F197" i="27" s="1"/>
  <c r="E39" i="27"/>
  <c r="D45" i="24" s="1"/>
  <c r="E41" i="27"/>
  <c r="I82" i="27"/>
  <c r="I110" i="27" s="1"/>
  <c r="I139" i="27" s="1"/>
  <c r="DA79" i="27"/>
  <c r="DA99" i="27" s="1"/>
  <c r="DD87" i="27"/>
  <c r="DD126" i="27" s="1"/>
  <c r="AH101" i="27"/>
  <c r="BS90" i="27"/>
  <c r="BS104" i="27"/>
  <c r="BS119" i="27"/>
  <c r="BS143" i="27" s="1"/>
  <c r="BS112" i="27"/>
  <c r="BS135" i="27" s="1"/>
  <c r="BC93" i="27"/>
  <c r="BC97" i="27"/>
  <c r="BC129" i="27"/>
  <c r="AM93" i="27"/>
  <c r="AM97" i="27"/>
  <c r="W93" i="27"/>
  <c r="W97" i="27"/>
  <c r="W115" i="27"/>
  <c r="W137" i="27" s="1"/>
  <c r="CT104" i="27"/>
  <c r="CT129" i="27"/>
  <c r="AH108" i="27"/>
  <c r="AH130" i="27"/>
  <c r="DF61" i="27"/>
  <c r="CN75" i="27"/>
  <c r="CN88" i="27" s="1"/>
  <c r="DA96" i="27"/>
  <c r="CC96" i="27"/>
  <c r="BU96" i="27"/>
  <c r="BU123" i="27"/>
  <c r="DI61" i="27"/>
  <c r="AW126" i="27"/>
  <c r="AW93" i="27"/>
  <c r="CE118" i="27"/>
  <c r="CE141" i="27" s="1"/>
  <c r="CE126" i="27"/>
  <c r="CE97" i="27"/>
  <c r="CE96" i="27"/>
  <c r="CE112" i="27"/>
  <c r="CE135" i="27" s="1"/>
  <c r="CE119" i="27"/>
  <c r="CE143" i="27" s="1"/>
  <c r="CE104" i="27"/>
  <c r="CE90" i="27"/>
  <c r="CY79" i="27"/>
  <c r="CY99" i="27" s="1"/>
  <c r="CC126" i="27"/>
  <c r="CC118" i="27"/>
  <c r="CC141" i="27" s="1"/>
  <c r="CC101" i="27"/>
  <c r="CC112" i="27"/>
  <c r="CC135" i="27" s="1"/>
  <c r="CC119" i="27"/>
  <c r="CC143" i="27" s="1"/>
  <c r="CC107" i="27"/>
  <c r="CC93" i="27"/>
  <c r="CC97" i="27"/>
  <c r="BN101" i="27"/>
  <c r="BN112" i="27"/>
  <c r="BN135" i="27" s="1"/>
  <c r="BN119" i="27"/>
  <c r="BN143" i="27" s="1"/>
  <c r="BN96" i="27"/>
  <c r="BN118" i="27"/>
  <c r="BN141" i="27" s="1"/>
  <c r="BN126" i="27"/>
  <c r="BN97" i="27"/>
  <c r="BN93" i="27"/>
  <c r="CP54" i="27"/>
  <c r="CP156" i="27"/>
  <c r="AT54" i="27"/>
  <c r="AT156" i="27"/>
  <c r="AT174" i="27" s="1"/>
  <c r="G75" i="27"/>
  <c r="G88" i="27" s="1"/>
  <c r="G82" i="27"/>
  <c r="G110" i="27" s="1"/>
  <c r="G74" i="27"/>
  <c r="G87" i="27"/>
  <c r="AM112" i="27"/>
  <c r="AM135" i="27" s="1"/>
  <c r="AM119" i="27"/>
  <c r="AM143" i="27" s="1"/>
  <c r="AM104" i="27"/>
  <c r="AM90" i="27"/>
  <c r="CY75" i="27"/>
  <c r="CY88" i="27" s="1"/>
  <c r="CY82" i="27"/>
  <c r="CY110" i="27" s="1"/>
  <c r="L75" i="27"/>
  <c r="L88" i="27" s="1"/>
  <c r="L74" i="27"/>
  <c r="L87" i="27"/>
  <c r="L126" i="27" s="1"/>
  <c r="L82" i="27"/>
  <c r="L110" i="27" s="1"/>
  <c r="AR79" i="27"/>
  <c r="AR99" i="27" s="1"/>
  <c r="AR87" i="27"/>
  <c r="AR126" i="27" s="1"/>
  <c r="DA126" i="27"/>
  <c r="DA118" i="27"/>
  <c r="DA141" i="27" s="1"/>
  <c r="DA101" i="27"/>
  <c r="DA112" i="27"/>
  <c r="DA135" i="27" s="1"/>
  <c r="DA119" i="27"/>
  <c r="DA143" i="27" s="1"/>
  <c r="DA107" i="27"/>
  <c r="DA93" i="27"/>
  <c r="DA97" i="27"/>
  <c r="CS54" i="27"/>
  <c r="CS66" i="27" s="1"/>
  <c r="CS52" i="27"/>
  <c r="CS63" i="27" s="1"/>
  <c r="CS156" i="27"/>
  <c r="BM54" i="27"/>
  <c r="BM61" i="27"/>
  <c r="BM57" i="27"/>
  <c r="Q156" i="27"/>
  <c r="Q54" i="27"/>
  <c r="Q52" i="27"/>
  <c r="Q63" i="27" s="1"/>
  <c r="Q61" i="27"/>
  <c r="Q57" i="27"/>
  <c r="DA82" i="27"/>
  <c r="DA110" i="27" s="1"/>
  <c r="DA139" i="27" s="1"/>
  <c r="AO79" i="27"/>
  <c r="AO99" i="27" s="1"/>
  <c r="BN90" i="27"/>
  <c r="AD57" i="27"/>
  <c r="N57" i="27"/>
  <c r="DD75" i="27"/>
  <c r="DD88" i="27" s="1"/>
  <c r="BS93" i="27"/>
  <c r="BS107" i="27"/>
  <c r="BS123" i="27"/>
  <c r="BS115" i="27"/>
  <c r="BS137" i="27" s="1"/>
  <c r="BC96" i="27"/>
  <c r="BC108" i="27"/>
  <c r="BC115" i="27"/>
  <c r="BC137" i="27" s="1"/>
  <c r="AM96" i="27"/>
  <c r="AM108" i="27"/>
  <c r="AM115" i="27"/>
  <c r="AM137" i="27" s="1"/>
  <c r="W96" i="27"/>
  <c r="W108" i="27"/>
  <c r="W130" i="27"/>
  <c r="CT107" i="27"/>
  <c r="BN104" i="27"/>
  <c r="BN129" i="27"/>
  <c r="AH123" i="27"/>
  <c r="E38" i="27"/>
  <c r="D44" i="24" s="1"/>
  <c r="BJ61" i="27"/>
  <c r="DA104" i="27"/>
  <c r="DA129" i="27"/>
  <c r="CC104" i="27"/>
  <c r="CC129" i="27"/>
  <c r="BU104" i="27"/>
  <c r="BU129" i="27"/>
  <c r="BA126" i="27"/>
  <c r="BA130" i="27"/>
  <c r="BA90" i="27"/>
  <c r="CT90" i="27"/>
  <c r="CT112" i="27"/>
  <c r="CT135" i="27" s="1"/>
  <c r="CT148" i="27" s="1"/>
  <c r="CT119" i="27"/>
  <c r="CT143" i="27" s="1"/>
  <c r="CT96" i="27"/>
  <c r="CT118" i="27"/>
  <c r="CT141" i="27" s="1"/>
  <c r="CT126" i="27"/>
  <c r="CT97" i="27"/>
  <c r="CT93" i="27"/>
  <c r="DV54" i="27"/>
  <c r="DV156" i="27"/>
  <c r="DV182" i="27" s="1"/>
  <c r="BZ54" i="27"/>
  <c r="BZ156" i="27"/>
  <c r="BZ177" i="27" s="1"/>
  <c r="AD61" i="27"/>
  <c r="AD54" i="27"/>
  <c r="AG54" i="27"/>
  <c r="AG61" i="27"/>
  <c r="AG52" i="27"/>
  <c r="AG63" i="27" s="1"/>
  <c r="AG57" i="27"/>
  <c r="CT82" i="27"/>
  <c r="CT110" i="27" s="1"/>
  <c r="CT139" i="27" s="1"/>
  <c r="AO82" i="27"/>
  <c r="AO110" i="27" s="1"/>
  <c r="AO139" i="27" s="1"/>
  <c r="I74" i="27"/>
  <c r="DV57" i="27"/>
  <c r="DF57" i="27"/>
  <c r="CP57" i="27"/>
  <c r="BZ57" i="27"/>
  <c r="BJ57" i="27"/>
  <c r="AT57" i="27"/>
  <c r="BS96" i="27"/>
  <c r="BS97" i="27"/>
  <c r="BS126" i="27"/>
  <c r="BC101" i="27"/>
  <c r="BC123" i="27"/>
  <c r="BC118" i="27"/>
  <c r="BC141" i="27" s="1"/>
  <c r="AM101" i="27"/>
  <c r="AM123" i="27"/>
  <c r="AM118" i="27"/>
  <c r="AM141" i="27" s="1"/>
  <c r="W101" i="27"/>
  <c r="W123" i="27"/>
  <c r="CT108" i="27"/>
  <c r="CT130" i="27"/>
  <c r="BN107" i="27"/>
  <c r="BN115" i="27"/>
  <c r="BN137" i="27" s="1"/>
  <c r="AH104" i="27"/>
  <c r="AH129" i="27"/>
  <c r="BZ61" i="27"/>
  <c r="DA108" i="27"/>
  <c r="DA115" i="27"/>
  <c r="DA137" i="27" s="1"/>
  <c r="CC108" i="27"/>
  <c r="CC115" i="27"/>
  <c r="CC137" i="27" s="1"/>
  <c r="BU108" i="27"/>
  <c r="BU115" i="27"/>
  <c r="BU137" i="27" s="1"/>
  <c r="CC61" i="27"/>
  <c r="AG156" i="27"/>
  <c r="AG174" i="27" s="1"/>
  <c r="DT82" i="27"/>
  <c r="DT110" i="27" s="1"/>
  <c r="DT139" i="27" s="1"/>
  <c r="CQ115" i="27"/>
  <c r="CQ137" i="27" s="1"/>
  <c r="G79" i="27"/>
  <c r="G99" i="27" s="1"/>
  <c r="I87" i="27"/>
  <c r="DA75" i="27"/>
  <c r="DA88" i="27" s="1"/>
  <c r="BM52" i="27"/>
  <c r="BM63" i="27" s="1"/>
  <c r="DW66" i="27"/>
  <c r="DG66" i="27"/>
  <c r="CQ66" i="27"/>
  <c r="CA66" i="27"/>
  <c r="BK66" i="27"/>
  <c r="AU66" i="27"/>
  <c r="AQ75" i="27"/>
  <c r="AQ88" i="27" s="1"/>
  <c r="AQ79" i="27"/>
  <c r="AQ99" i="27" s="1"/>
  <c r="DC75" i="27"/>
  <c r="DC88" i="27" s="1"/>
  <c r="DC79" i="27"/>
  <c r="DC99" i="27" s="1"/>
  <c r="DU52" i="27"/>
  <c r="DU63" i="27" s="1"/>
  <c r="DU54" i="27"/>
  <c r="DE54" i="27"/>
  <c r="DE52" i="27"/>
  <c r="DE63" i="27" s="1"/>
  <c r="CO54" i="27"/>
  <c r="CO52" i="27"/>
  <c r="CO63" i="27" s="1"/>
  <c r="BY54" i="27"/>
  <c r="BY52" i="27"/>
  <c r="BY63" i="27" s="1"/>
  <c r="BI52" i="27"/>
  <c r="BI63" i="27" s="1"/>
  <c r="BI54" i="27"/>
  <c r="AS54" i="27"/>
  <c r="AS52" i="27"/>
  <c r="AS63" i="27" s="1"/>
  <c r="AC54" i="27"/>
  <c r="AC52" i="27"/>
  <c r="AC63" i="27" s="1"/>
  <c r="M156" i="27"/>
  <c r="M52" i="27"/>
  <c r="DA52" i="27"/>
  <c r="DA63" i="27" s="1"/>
  <c r="DA54" i="27"/>
  <c r="AO52" i="27"/>
  <c r="AO63" i="27" s="1"/>
  <c r="AO54" i="27"/>
  <c r="W66" i="27"/>
  <c r="CA107" i="27"/>
  <c r="CA118" i="27"/>
  <c r="CA141" i="27" s="1"/>
  <c r="CA90" i="27"/>
  <c r="BE148" i="27"/>
  <c r="Y148" i="27"/>
  <c r="CM112" i="27"/>
  <c r="CM135" i="27" s="1"/>
  <c r="DW182" i="27"/>
  <c r="DG182" i="27"/>
  <c r="CU182" i="27"/>
  <c r="CE182" i="27"/>
  <c r="BO182" i="27"/>
  <c r="AY182" i="27"/>
  <c r="AM182" i="27"/>
  <c r="AA182" i="27"/>
  <c r="O182" i="27"/>
  <c r="AE66" i="27"/>
  <c r="CW97" i="27"/>
  <c r="CW96" i="27"/>
  <c r="CW112" i="27"/>
  <c r="CW135" i="27" s="1"/>
  <c r="CW119" i="27"/>
  <c r="CW143" i="27" s="1"/>
  <c r="BA97" i="27"/>
  <c r="BA93" i="27"/>
  <c r="BA107" i="27"/>
  <c r="BA119" i="27"/>
  <c r="BA143" i="27" s="1"/>
  <c r="CQ108" i="27"/>
  <c r="EB148" i="27"/>
  <c r="X66" i="27"/>
  <c r="DW167" i="27"/>
  <c r="DW187" i="27" s="1"/>
  <c r="DG167" i="27"/>
  <c r="DG187" i="27" s="1"/>
  <c r="CU167" i="27"/>
  <c r="CU187" i="27" s="1"/>
  <c r="CE167" i="27"/>
  <c r="CE187" i="27" s="1"/>
  <c r="BG66" i="27"/>
  <c r="CW108" i="27"/>
  <c r="CW101" i="27"/>
  <c r="CW115" i="27"/>
  <c r="CW137" i="27" s="1"/>
  <c r="CW123" i="27"/>
  <c r="BA108" i="27"/>
  <c r="BA96" i="27"/>
  <c r="BA112" i="27"/>
  <c r="BA135" i="27" s="1"/>
  <c r="BA123" i="27"/>
  <c r="CQ119" i="27"/>
  <c r="CQ143" i="27" s="1"/>
  <c r="EX148" i="27"/>
  <c r="EP148" i="27"/>
  <c r="EH148" i="27"/>
  <c r="DZ148" i="27"/>
  <c r="FA148" i="27"/>
  <c r="ES148" i="27"/>
  <c r="EK148" i="27"/>
  <c r="EC148" i="27"/>
  <c r="EJ148" i="27"/>
  <c r="CM96" i="27"/>
  <c r="BS66" i="27"/>
  <c r="BC66" i="27"/>
  <c r="CW90" i="27"/>
  <c r="CW104" i="27"/>
  <c r="CW118" i="27"/>
  <c r="CW141" i="27" s="1"/>
  <c r="BA115" i="27"/>
  <c r="BA137" i="27" s="1"/>
  <c r="BA101" i="27"/>
  <c r="BA118" i="27"/>
  <c r="BA141" i="27" s="1"/>
  <c r="CQ107" i="27"/>
  <c r="DJ139" i="27"/>
  <c r="DJ133" i="27"/>
  <c r="DJ145" i="27" s="1"/>
  <c r="CD133" i="27"/>
  <c r="CD145" i="27" s="1"/>
  <c r="AX139" i="27"/>
  <c r="AX133" i="27"/>
  <c r="AX145" i="27" s="1"/>
  <c r="DP182" i="27"/>
  <c r="DP177" i="27"/>
  <c r="DP174" i="27"/>
  <c r="DP189" i="27" s="1"/>
  <c r="DP167" i="27"/>
  <c r="DP187" i="27" s="1"/>
  <c r="BL182" i="27"/>
  <c r="BL174" i="27"/>
  <c r="CZ115" i="27"/>
  <c r="CZ137" i="27" s="1"/>
  <c r="AR139" i="27"/>
  <c r="AR133" i="27"/>
  <c r="AR145" i="27" s="1"/>
  <c r="H119" i="27"/>
  <c r="H143" i="27" s="1"/>
  <c r="H107" i="27"/>
  <c r="H93" i="27"/>
  <c r="H97" i="27"/>
  <c r="CB129" i="27"/>
  <c r="CB126" i="27"/>
  <c r="CB123" i="27"/>
  <c r="CB119" i="27"/>
  <c r="CB143" i="27" s="1"/>
  <c r="CB130" i="27"/>
  <c r="CB118" i="27"/>
  <c r="CB141" i="27" s="1"/>
  <c r="CB115" i="27"/>
  <c r="CB137" i="27" s="1"/>
  <c r="CB107" i="27"/>
  <c r="CB104" i="27"/>
  <c r="CB101" i="27"/>
  <c r="CB96" i="27"/>
  <c r="CB93" i="27"/>
  <c r="CB90" i="27"/>
  <c r="CB108" i="27"/>
  <c r="CB112" i="27"/>
  <c r="CB135" i="27" s="1"/>
  <c r="CB97" i="27"/>
  <c r="AJ129" i="27"/>
  <c r="AJ126" i="27"/>
  <c r="AJ123" i="27"/>
  <c r="AJ119" i="27"/>
  <c r="AJ143" i="27" s="1"/>
  <c r="AJ130" i="27"/>
  <c r="AJ118" i="27"/>
  <c r="AJ141" i="27" s="1"/>
  <c r="AJ112" i="27"/>
  <c r="AJ135" i="27" s="1"/>
  <c r="AJ107" i="27"/>
  <c r="AJ104" i="27"/>
  <c r="AJ101" i="27"/>
  <c r="AJ96" i="27"/>
  <c r="AJ93" i="27"/>
  <c r="AJ90" i="27"/>
  <c r="AJ115" i="27"/>
  <c r="AJ137" i="27" s="1"/>
  <c r="AJ108" i="27"/>
  <c r="AJ97" i="27"/>
  <c r="BX129" i="27"/>
  <c r="BX126" i="27"/>
  <c r="BX123" i="27"/>
  <c r="BX119" i="27"/>
  <c r="BX143" i="27" s="1"/>
  <c r="BX130" i="27"/>
  <c r="BX118" i="27"/>
  <c r="BX141" i="27" s="1"/>
  <c r="BX115" i="27"/>
  <c r="BX137" i="27" s="1"/>
  <c r="BX112" i="27"/>
  <c r="BX135" i="27" s="1"/>
  <c r="BX107" i="27"/>
  <c r="BX104" i="27"/>
  <c r="BX101" i="27"/>
  <c r="BX96" i="27"/>
  <c r="BX93" i="27"/>
  <c r="BX90" i="27"/>
  <c r="BX108" i="27"/>
  <c r="BX97" i="27"/>
  <c r="AB129" i="27"/>
  <c r="AB126" i="27"/>
  <c r="AB123" i="27"/>
  <c r="AB119" i="27"/>
  <c r="AB143" i="27" s="1"/>
  <c r="AB130" i="27"/>
  <c r="AB118" i="27"/>
  <c r="AB141" i="27" s="1"/>
  <c r="AB112" i="27"/>
  <c r="AB135" i="27" s="1"/>
  <c r="AB107" i="27"/>
  <c r="AB104" i="27"/>
  <c r="AB101" i="27"/>
  <c r="AB96" i="27"/>
  <c r="AB93" i="27"/>
  <c r="AB90" i="27"/>
  <c r="AB108" i="27"/>
  <c r="AB97" i="27"/>
  <c r="AB115" i="27"/>
  <c r="AB137" i="27" s="1"/>
  <c r="DV148" i="27"/>
  <c r="CX148" i="27"/>
  <c r="CP148" i="27"/>
  <c r="BR148" i="27"/>
  <c r="BJ148" i="27"/>
  <c r="AL148" i="27"/>
  <c r="AD148" i="27"/>
  <c r="DJ167" i="27"/>
  <c r="DJ187" i="27" s="1"/>
  <c r="DB182" i="27"/>
  <c r="DB174" i="27"/>
  <c r="DB189" i="27" s="1"/>
  <c r="DB177" i="27"/>
  <c r="DB167" i="27"/>
  <c r="DB187" i="27" s="1"/>
  <c r="CT177" i="27"/>
  <c r="BN182" i="27"/>
  <c r="BN174" i="27"/>
  <c r="BF182" i="27"/>
  <c r="BF174" i="27"/>
  <c r="DX139" i="27"/>
  <c r="DX133" i="27"/>
  <c r="DX145" i="27" s="1"/>
  <c r="CN123" i="27"/>
  <c r="AR90" i="27"/>
  <c r="DL182" i="27"/>
  <c r="DL177" i="27"/>
  <c r="DL174" i="27"/>
  <c r="DL189" i="27" s="1"/>
  <c r="DL167" i="27"/>
  <c r="DL187" i="27" s="1"/>
  <c r="CR182" i="27"/>
  <c r="CR177" i="27"/>
  <c r="CR174" i="27"/>
  <c r="CR189" i="27" s="1"/>
  <c r="CR167" i="27"/>
  <c r="CR187" i="27" s="1"/>
  <c r="BT182" i="27"/>
  <c r="BT174" i="27"/>
  <c r="AV182" i="27"/>
  <c r="AV174" i="27"/>
  <c r="Z66" i="27"/>
  <c r="DU182" i="27"/>
  <c r="DU174" i="27"/>
  <c r="DU189" i="27" s="1"/>
  <c r="DU177" i="27"/>
  <c r="DU167" i="27"/>
  <c r="DU187" i="27" s="1"/>
  <c r="DM182" i="27"/>
  <c r="DM174" i="27"/>
  <c r="DM189" i="27" s="1"/>
  <c r="DM177" i="27"/>
  <c r="DM167" i="27"/>
  <c r="DM187" i="27" s="1"/>
  <c r="CO182" i="27"/>
  <c r="CO174" i="27"/>
  <c r="CO189" i="27" s="1"/>
  <c r="CO177" i="27"/>
  <c r="CO167" i="27"/>
  <c r="CO187" i="27" s="1"/>
  <c r="CG177" i="27"/>
  <c r="BY182" i="27"/>
  <c r="BY174" i="27"/>
  <c r="BY189" i="27" s="1"/>
  <c r="BY177" i="27"/>
  <c r="BY167" i="27"/>
  <c r="BY187" i="27" s="1"/>
  <c r="BA182" i="27"/>
  <c r="BA174" i="27"/>
  <c r="AS182" i="27"/>
  <c r="AS174" i="27"/>
  <c r="DH129" i="27"/>
  <c r="DH126" i="27"/>
  <c r="DH123" i="27"/>
  <c r="DH119" i="27"/>
  <c r="DH143" i="27" s="1"/>
  <c r="DH130" i="27"/>
  <c r="DH118" i="27"/>
  <c r="DH141" i="27" s="1"/>
  <c r="DH115" i="27"/>
  <c r="DH137" i="27" s="1"/>
  <c r="DH107" i="27"/>
  <c r="DH104" i="27"/>
  <c r="DH101" i="27"/>
  <c r="DH96" i="27"/>
  <c r="DH93" i="27"/>
  <c r="DH90" i="27"/>
  <c r="DH108" i="27"/>
  <c r="DH97" i="27"/>
  <c r="DH112" i="27"/>
  <c r="DH135" i="27" s="1"/>
  <c r="BP129" i="27"/>
  <c r="BP126" i="27"/>
  <c r="BP123" i="27"/>
  <c r="BP119" i="27"/>
  <c r="BP143" i="27" s="1"/>
  <c r="BP130" i="27"/>
  <c r="BP118" i="27"/>
  <c r="BP141" i="27" s="1"/>
  <c r="BP112" i="27"/>
  <c r="BP135" i="27" s="1"/>
  <c r="BP107" i="27"/>
  <c r="BP104" i="27"/>
  <c r="BP101" i="27"/>
  <c r="BP96" i="27"/>
  <c r="BP93" i="27"/>
  <c r="BP90" i="27"/>
  <c r="BP115" i="27"/>
  <c r="BP137" i="27" s="1"/>
  <c r="BP108" i="27"/>
  <c r="BP97" i="27"/>
  <c r="X129" i="27"/>
  <c r="X126" i="27"/>
  <c r="X123" i="27"/>
  <c r="X119" i="27"/>
  <c r="X143" i="27" s="1"/>
  <c r="X130" i="27"/>
  <c r="X118" i="27"/>
  <c r="X141" i="27" s="1"/>
  <c r="X115" i="27"/>
  <c r="X137" i="27" s="1"/>
  <c r="X107" i="27"/>
  <c r="X104" i="27"/>
  <c r="X101" i="27"/>
  <c r="X96" i="27"/>
  <c r="X93" i="27"/>
  <c r="X90" i="27"/>
  <c r="X108" i="27"/>
  <c r="X97" i="27"/>
  <c r="X112" i="27"/>
  <c r="X135" i="27" s="1"/>
  <c r="L139" i="27"/>
  <c r="L133" i="27"/>
  <c r="L145" i="27" s="1"/>
  <c r="DH182" i="27"/>
  <c r="DH177" i="27"/>
  <c r="DH174" i="27"/>
  <c r="DH189" i="27" s="1"/>
  <c r="DH167" i="27"/>
  <c r="DH187" i="27" s="1"/>
  <c r="CN182" i="27"/>
  <c r="CN177" i="27"/>
  <c r="CN174" i="27"/>
  <c r="CN189" i="27" s="1"/>
  <c r="CN167" i="27"/>
  <c r="CN187" i="27" s="1"/>
  <c r="BP182" i="27"/>
  <c r="BP174" i="27"/>
  <c r="AR182" i="27"/>
  <c r="AR174" i="27"/>
  <c r="CK139" i="27"/>
  <c r="CK133" i="27"/>
  <c r="CK145" i="27" s="1"/>
  <c r="CW133" i="27"/>
  <c r="CW145" i="27" s="1"/>
  <c r="CW139" i="27"/>
  <c r="E110" i="27"/>
  <c r="G83" i="27"/>
  <c r="F83" i="27"/>
  <c r="E83" i="27"/>
  <c r="E80" i="27"/>
  <c r="P66" i="27"/>
  <c r="DR139" i="27"/>
  <c r="DR133" i="27"/>
  <c r="DR145" i="27" s="1"/>
  <c r="DB139" i="27"/>
  <c r="DB133" i="27"/>
  <c r="DB145" i="27" s="1"/>
  <c r="CL139" i="27"/>
  <c r="CL133" i="27"/>
  <c r="CL145" i="27" s="1"/>
  <c r="AP139" i="27"/>
  <c r="AP133" i="27"/>
  <c r="AP145" i="27" s="1"/>
  <c r="J139" i="27"/>
  <c r="EW148" i="27"/>
  <c r="EO148" i="27"/>
  <c r="EG148" i="27"/>
  <c r="DY133" i="27"/>
  <c r="DY145" i="27" s="1"/>
  <c r="DY139" i="27"/>
  <c r="DI133" i="27"/>
  <c r="DI145" i="27" s="1"/>
  <c r="DI139" i="27"/>
  <c r="CS133" i="27"/>
  <c r="CS145" i="27" s="1"/>
  <c r="CS139" i="27"/>
  <c r="AW133" i="27"/>
  <c r="AW145" i="27" s="1"/>
  <c r="AW139" i="27"/>
  <c r="EV148" i="27"/>
  <c r="ER148" i="27"/>
  <c r="BW148" i="27"/>
  <c r="CN66" i="27"/>
  <c r="AR66" i="27"/>
  <c r="F63" i="27"/>
  <c r="DP129" i="27"/>
  <c r="DP126" i="27"/>
  <c r="DP123" i="27"/>
  <c r="DP119" i="27"/>
  <c r="DP143" i="27" s="1"/>
  <c r="DP130" i="27"/>
  <c r="DP118" i="27"/>
  <c r="DP141" i="27" s="1"/>
  <c r="DP115" i="27"/>
  <c r="DP137" i="27" s="1"/>
  <c r="DP107" i="27"/>
  <c r="DP104" i="27"/>
  <c r="DP101" i="27"/>
  <c r="DP96" i="27"/>
  <c r="DP93" i="27"/>
  <c r="DP90" i="27"/>
  <c r="DP108" i="27"/>
  <c r="DP97" i="27"/>
  <c r="DP112" i="27"/>
  <c r="DP135" i="27" s="1"/>
  <c r="DD139" i="27"/>
  <c r="DD133" i="27"/>
  <c r="DD145" i="27" s="1"/>
  <c r="BL129" i="27"/>
  <c r="BL126" i="27"/>
  <c r="BL123" i="27"/>
  <c r="BL119" i="27"/>
  <c r="BL143" i="27" s="1"/>
  <c r="BL130" i="27"/>
  <c r="BL118" i="27"/>
  <c r="BL141" i="27" s="1"/>
  <c r="BL115" i="27"/>
  <c r="BL137" i="27" s="1"/>
  <c r="BL107" i="27"/>
  <c r="BL104" i="27"/>
  <c r="BL101" i="27"/>
  <c r="BL96" i="27"/>
  <c r="BL93" i="27"/>
  <c r="BL90" i="27"/>
  <c r="BL112" i="27"/>
  <c r="BL135" i="27" s="1"/>
  <c r="BL97" i="27"/>
  <c r="BL108" i="27"/>
  <c r="P129" i="27"/>
  <c r="P126" i="27"/>
  <c r="P123" i="27"/>
  <c r="P119" i="27"/>
  <c r="P143" i="27" s="1"/>
  <c r="P130" i="27"/>
  <c r="P118" i="27"/>
  <c r="P141" i="27" s="1"/>
  <c r="P115" i="27"/>
  <c r="P137" i="27" s="1"/>
  <c r="P107" i="27"/>
  <c r="P104" i="27"/>
  <c r="P101" i="27"/>
  <c r="P96" i="27"/>
  <c r="P93" i="27"/>
  <c r="P90" i="27"/>
  <c r="P112" i="27"/>
  <c r="P135" i="27" s="1"/>
  <c r="P108" i="27"/>
  <c r="P97" i="27"/>
  <c r="CZ182" i="27"/>
  <c r="BX182" i="27"/>
  <c r="BX177" i="27"/>
  <c r="BX174" i="27"/>
  <c r="BX189" i="27" s="1"/>
  <c r="BX167" i="27"/>
  <c r="BX187" i="27" s="1"/>
  <c r="AZ182" i="27"/>
  <c r="AZ174" i="27"/>
  <c r="AB182" i="27"/>
  <c r="AB174" i="27"/>
  <c r="AL61" i="27"/>
  <c r="DX129" i="27"/>
  <c r="DX126" i="27"/>
  <c r="DX123" i="27"/>
  <c r="DX119" i="27"/>
  <c r="DX143" i="27" s="1"/>
  <c r="DX130" i="27"/>
  <c r="DX118" i="27"/>
  <c r="DX141" i="27" s="1"/>
  <c r="DX115" i="27"/>
  <c r="DX137" i="27" s="1"/>
  <c r="DX107" i="27"/>
  <c r="DX104" i="27"/>
  <c r="DX101" i="27"/>
  <c r="DX96" i="27"/>
  <c r="DX93" i="27"/>
  <c r="DX90" i="27"/>
  <c r="DX112" i="27"/>
  <c r="DX135" i="27" s="1"/>
  <c r="DX97" i="27"/>
  <c r="DX108" i="27"/>
  <c r="DL139" i="27"/>
  <c r="DL133" i="27"/>
  <c r="DL145" i="27" s="1"/>
  <c r="CF129" i="27"/>
  <c r="CF126" i="27"/>
  <c r="CF123" i="27"/>
  <c r="CF119" i="27"/>
  <c r="CF143" i="27" s="1"/>
  <c r="CF130" i="27"/>
  <c r="CF118" i="27"/>
  <c r="CF141" i="27" s="1"/>
  <c r="CF115" i="27"/>
  <c r="CF137" i="27" s="1"/>
  <c r="CF112" i="27"/>
  <c r="CF135" i="27" s="1"/>
  <c r="CF107" i="27"/>
  <c r="CF104" i="27"/>
  <c r="CF101" i="27"/>
  <c r="CF96" i="27"/>
  <c r="CF93" i="27"/>
  <c r="CF90" i="27"/>
  <c r="CF108" i="27"/>
  <c r="CF97" i="27"/>
  <c r="AF129" i="27"/>
  <c r="AF126" i="27"/>
  <c r="AF123" i="27"/>
  <c r="AF119" i="27"/>
  <c r="AF143" i="27" s="1"/>
  <c r="AF130" i="27"/>
  <c r="AF118" i="27"/>
  <c r="AF141" i="27" s="1"/>
  <c r="AF115" i="27"/>
  <c r="AF137" i="27" s="1"/>
  <c r="AF107" i="27"/>
  <c r="AF104" i="27"/>
  <c r="AF101" i="27"/>
  <c r="AF96" i="27"/>
  <c r="AF93" i="27"/>
  <c r="AF90" i="27"/>
  <c r="AF112" i="27"/>
  <c r="AF135" i="27" s="1"/>
  <c r="AF108" i="27"/>
  <c r="AF97" i="27"/>
  <c r="DU148" i="27"/>
  <c r="BY148" i="27"/>
  <c r="F39" i="27"/>
  <c r="E45" i="24" s="1"/>
  <c r="CV129" i="27"/>
  <c r="CV126" i="27"/>
  <c r="CV123" i="27"/>
  <c r="CV119" i="27"/>
  <c r="CV143" i="27" s="1"/>
  <c r="CV130" i="27"/>
  <c r="CV118" i="27"/>
  <c r="CV141" i="27" s="1"/>
  <c r="CV115" i="27"/>
  <c r="CV137" i="27" s="1"/>
  <c r="CV112" i="27"/>
  <c r="CV135" i="27" s="1"/>
  <c r="CV107" i="27"/>
  <c r="CV104" i="27"/>
  <c r="CV101" i="27"/>
  <c r="CV96" i="27"/>
  <c r="CV93" i="27"/>
  <c r="CV90" i="27"/>
  <c r="CV108" i="27"/>
  <c r="CV97" i="27"/>
  <c r="BD129" i="27"/>
  <c r="BD126" i="27"/>
  <c r="BD123" i="27"/>
  <c r="BD119" i="27"/>
  <c r="BD143" i="27" s="1"/>
  <c r="BD130" i="27"/>
  <c r="BD118" i="27"/>
  <c r="BD141" i="27" s="1"/>
  <c r="BD115" i="27"/>
  <c r="BD137" i="27" s="1"/>
  <c r="BD107" i="27"/>
  <c r="BD104" i="27"/>
  <c r="BD101" i="27"/>
  <c r="BD96" i="27"/>
  <c r="BD93" i="27"/>
  <c r="BD90" i="27"/>
  <c r="BD108" i="27"/>
  <c r="BD97" i="27"/>
  <c r="BD112" i="27"/>
  <c r="BD135" i="27" s="1"/>
  <c r="AV139" i="27"/>
  <c r="AV133" i="27"/>
  <c r="AV145" i="27" s="1"/>
  <c r="L123" i="27"/>
  <c r="L112" i="27"/>
  <c r="L135" i="27" s="1"/>
  <c r="L96" i="27"/>
  <c r="L97" i="27"/>
  <c r="DQ139" i="27"/>
  <c r="DQ133" i="27"/>
  <c r="DQ145" i="27" s="1"/>
  <c r="CR129" i="27"/>
  <c r="CR126" i="27"/>
  <c r="CR123" i="27"/>
  <c r="CR119" i="27"/>
  <c r="CR143" i="27" s="1"/>
  <c r="CR130" i="27"/>
  <c r="CR118" i="27"/>
  <c r="CR141" i="27" s="1"/>
  <c r="CR115" i="27"/>
  <c r="CR137" i="27" s="1"/>
  <c r="CR107" i="27"/>
  <c r="CR104" i="27"/>
  <c r="CR101" i="27"/>
  <c r="CR96" i="27"/>
  <c r="CR93" i="27"/>
  <c r="CR90" i="27"/>
  <c r="CR112" i="27"/>
  <c r="CR135" i="27" s="1"/>
  <c r="CR108" i="27"/>
  <c r="CR97" i="27"/>
  <c r="AN129" i="27"/>
  <c r="AN123" i="27"/>
  <c r="AN130" i="27"/>
  <c r="AN118" i="27"/>
  <c r="AN141" i="27" s="1"/>
  <c r="AN107" i="27"/>
  <c r="AN101" i="27"/>
  <c r="AN96" i="27"/>
  <c r="AN90" i="27"/>
  <c r="AN112" i="27"/>
  <c r="AN135" i="27" s="1"/>
  <c r="CJ182" i="27"/>
  <c r="CJ177" i="27"/>
  <c r="CJ174" i="27"/>
  <c r="CJ189" i="27" s="1"/>
  <c r="CJ167" i="27"/>
  <c r="CJ187" i="27" s="1"/>
  <c r="AN182" i="27"/>
  <c r="AN174" i="27"/>
  <c r="CN139" i="27"/>
  <c r="CN133" i="27"/>
  <c r="CN145" i="27" s="1"/>
  <c r="BH129" i="27"/>
  <c r="BH126" i="27"/>
  <c r="BH123" i="27"/>
  <c r="BH119" i="27"/>
  <c r="BH143" i="27" s="1"/>
  <c r="BH130" i="27"/>
  <c r="BH118" i="27"/>
  <c r="BH141" i="27" s="1"/>
  <c r="BH112" i="27"/>
  <c r="BH135" i="27" s="1"/>
  <c r="BH107" i="27"/>
  <c r="BH104" i="27"/>
  <c r="BH101" i="27"/>
  <c r="BH96" i="27"/>
  <c r="BH93" i="27"/>
  <c r="BH90" i="27"/>
  <c r="BH108" i="27"/>
  <c r="BH97" i="27"/>
  <c r="BH115" i="27"/>
  <c r="BH137" i="27" s="1"/>
  <c r="DT129" i="27"/>
  <c r="DV139" i="27"/>
  <c r="DV133" i="27"/>
  <c r="DV145" i="27" s="1"/>
  <c r="DF139" i="27"/>
  <c r="DF133" i="27"/>
  <c r="DF145" i="27" s="1"/>
  <c r="CP139" i="27"/>
  <c r="CP133" i="27"/>
  <c r="CP145" i="27" s="1"/>
  <c r="AT139" i="27"/>
  <c r="AT133" i="27"/>
  <c r="AT145" i="27" s="1"/>
  <c r="DM133" i="27"/>
  <c r="DM145" i="27" s="1"/>
  <c r="DM139" i="27"/>
  <c r="CG133" i="27"/>
  <c r="CG145" i="27" s="1"/>
  <c r="CG139" i="27"/>
  <c r="FB148" i="27"/>
  <c r="ET148" i="27"/>
  <c r="EL148" i="27"/>
  <c r="ED148" i="27"/>
  <c r="DN139" i="27"/>
  <c r="DN133" i="27"/>
  <c r="DN145" i="27" s="1"/>
  <c r="CX139" i="27"/>
  <c r="CX133" i="27"/>
  <c r="CX145" i="27" s="1"/>
  <c r="CH139" i="27"/>
  <c r="CH133" i="27"/>
  <c r="CH145" i="27" s="1"/>
  <c r="F139" i="27"/>
  <c r="F133" i="27"/>
  <c r="F145" i="27" s="1"/>
  <c r="DU133" i="27"/>
  <c r="DU145" i="27" s="1"/>
  <c r="DE133" i="27"/>
  <c r="DE145" i="27" s="1"/>
  <c r="DE139" i="27"/>
  <c r="CO133" i="27"/>
  <c r="CO145" i="27" s="1"/>
  <c r="CO139" i="27"/>
  <c r="AS133" i="27"/>
  <c r="AS145" i="27" s="1"/>
  <c r="AS139" i="27"/>
  <c r="M133" i="27"/>
  <c r="M145" i="27" s="1"/>
  <c r="M139" i="27"/>
  <c r="EZ148" i="27"/>
  <c r="DD129" i="27"/>
  <c r="CR139" i="27"/>
  <c r="AZ129" i="27"/>
  <c r="AZ126" i="27"/>
  <c r="AZ123" i="27"/>
  <c r="AZ119" i="27"/>
  <c r="AZ143" i="27" s="1"/>
  <c r="AZ130" i="27"/>
  <c r="AZ118" i="27"/>
  <c r="AZ141" i="27" s="1"/>
  <c r="AZ112" i="27"/>
  <c r="AZ135" i="27" s="1"/>
  <c r="AZ107" i="27"/>
  <c r="AZ104" i="27"/>
  <c r="AZ101" i="27"/>
  <c r="AZ96" i="27"/>
  <c r="AZ93" i="27"/>
  <c r="AZ90" i="27"/>
  <c r="AZ115" i="27"/>
  <c r="AZ137" i="27" s="1"/>
  <c r="AZ108" i="27"/>
  <c r="AZ97" i="27"/>
  <c r="EY148" i="27"/>
  <c r="EU148" i="27"/>
  <c r="EQ148" i="27"/>
  <c r="EM148" i="27"/>
  <c r="EI148" i="27"/>
  <c r="EE148" i="27"/>
  <c r="EA148" i="27"/>
  <c r="DR148" i="27"/>
  <c r="DN148" i="27"/>
  <c r="DF148" i="27"/>
  <c r="CH148" i="27"/>
  <c r="BZ148" i="27"/>
  <c r="BB148" i="27"/>
  <c r="AT148" i="27"/>
  <c r="Z148" i="27"/>
  <c r="V148" i="27"/>
  <c r="DV174" i="27"/>
  <c r="DV189" i="27" s="1"/>
  <c r="DN182" i="27"/>
  <c r="DN174" i="27"/>
  <c r="DN189" i="27" s="1"/>
  <c r="DN177" i="27"/>
  <c r="DN167" i="27"/>
  <c r="DN187" i="27" s="1"/>
  <c r="CX182" i="27"/>
  <c r="CX174" i="27"/>
  <c r="CX189" i="27" s="1"/>
  <c r="CX177" i="27"/>
  <c r="CX167" i="27"/>
  <c r="CX187" i="27" s="1"/>
  <c r="CP182" i="27"/>
  <c r="CP174" i="27"/>
  <c r="CP189" i="27" s="1"/>
  <c r="CP177" i="27"/>
  <c r="CP167" i="27"/>
  <c r="CP187" i="27" s="1"/>
  <c r="CH177" i="27"/>
  <c r="BZ174" i="27"/>
  <c r="BZ189" i="27" s="1"/>
  <c r="BR182" i="27"/>
  <c r="BB182" i="27"/>
  <c r="BB174" i="27"/>
  <c r="AL182" i="27"/>
  <c r="DL119" i="27"/>
  <c r="DL143" i="27" s="1"/>
  <c r="DL112" i="27"/>
  <c r="DL135" i="27" s="1"/>
  <c r="DL96" i="27"/>
  <c r="DL97" i="27"/>
  <c r="BT129" i="27"/>
  <c r="BT126" i="27"/>
  <c r="BT123" i="27"/>
  <c r="BT119" i="27"/>
  <c r="BT143" i="27" s="1"/>
  <c r="BT130" i="27"/>
  <c r="BT118" i="27"/>
  <c r="BT141" i="27" s="1"/>
  <c r="BT107" i="27"/>
  <c r="BT104" i="27"/>
  <c r="BT101" i="27"/>
  <c r="BT96" i="27"/>
  <c r="BT93" i="27"/>
  <c r="BT90" i="27"/>
  <c r="BT115" i="27"/>
  <c r="BT137" i="27" s="1"/>
  <c r="BT112" i="27"/>
  <c r="BT135" i="27" s="1"/>
  <c r="BT108" i="27"/>
  <c r="BT97" i="27"/>
  <c r="T129" i="27"/>
  <c r="T126" i="27"/>
  <c r="T123" i="27"/>
  <c r="T119" i="27"/>
  <c r="T143" i="27" s="1"/>
  <c r="T130" i="27"/>
  <c r="T118" i="27"/>
  <c r="T141" i="27" s="1"/>
  <c r="T112" i="27"/>
  <c r="T135" i="27" s="1"/>
  <c r="T107" i="27"/>
  <c r="T104" i="27"/>
  <c r="T101" i="27"/>
  <c r="T96" i="27"/>
  <c r="T93" i="27"/>
  <c r="T90" i="27"/>
  <c r="T115" i="27"/>
  <c r="T137" i="27" s="1"/>
  <c r="T108" i="27"/>
  <c r="T97" i="27"/>
  <c r="DX182" i="27"/>
  <c r="DX177" i="27"/>
  <c r="DX174" i="27"/>
  <c r="DX189" i="27" s="1"/>
  <c r="DX167" i="27"/>
  <c r="DX187" i="27" s="1"/>
  <c r="DD182" i="27"/>
  <c r="DD177" i="27"/>
  <c r="DD174" i="27"/>
  <c r="DD189" i="27" s="1"/>
  <c r="DD167" i="27"/>
  <c r="DD187" i="27" s="1"/>
  <c r="CF182" i="27"/>
  <c r="CF177" i="27"/>
  <c r="CF174" i="27"/>
  <c r="CF189" i="27" s="1"/>
  <c r="CF167" i="27"/>
  <c r="CF187" i="27" s="1"/>
  <c r="BH182" i="27"/>
  <c r="BH174" i="27"/>
  <c r="AF182" i="27"/>
  <c r="AF174" i="27"/>
  <c r="BI148" i="27"/>
  <c r="AS148" i="27"/>
  <c r="AK148" i="27"/>
  <c r="AC148" i="27"/>
  <c r="U148" i="27"/>
  <c r="E124" i="27"/>
  <c r="DY182" i="27"/>
  <c r="DY174" i="27"/>
  <c r="DY189" i="27" s="1"/>
  <c r="DY177" i="27"/>
  <c r="DY167" i="27"/>
  <c r="DY187" i="27" s="1"/>
  <c r="DQ167" i="27"/>
  <c r="DQ187" i="27" s="1"/>
  <c r="DA177" i="27"/>
  <c r="CK167" i="27"/>
  <c r="CK187" i="27" s="1"/>
  <c r="BU182" i="27"/>
  <c r="BU174" i="27"/>
  <c r="BM182" i="27"/>
  <c r="BM174" i="27"/>
  <c r="AW182" i="27"/>
  <c r="AW174" i="27"/>
  <c r="AO182" i="27"/>
  <c r="AO174" i="27"/>
  <c r="AG182" i="27"/>
  <c r="DG148" i="27"/>
  <c r="CJ126" i="27"/>
  <c r="CJ107" i="27"/>
  <c r="CJ108" i="27"/>
  <c r="CB139" i="27"/>
  <c r="CB133" i="27"/>
  <c r="CB145" i="27" s="1"/>
  <c r="DT182" i="27"/>
  <c r="DT177" i="27"/>
  <c r="DT174" i="27"/>
  <c r="DT189" i="27" s="1"/>
  <c r="DT167" i="27"/>
  <c r="DT187" i="27" s="1"/>
  <c r="CV174" i="27"/>
  <c r="CV189" i="27" s="1"/>
  <c r="CB182" i="27"/>
  <c r="CB177" i="27"/>
  <c r="CB174" i="27"/>
  <c r="CB189" i="27" s="1"/>
  <c r="CB167" i="27"/>
  <c r="CB187" i="27" s="1"/>
  <c r="BD182" i="27"/>
  <c r="BD174" i="27"/>
  <c r="AJ182" i="27"/>
  <c r="AJ174" i="27"/>
  <c r="F41" i="27" l="1"/>
  <c r="CT174" i="27"/>
  <c r="CT189" i="27" s="1"/>
  <c r="AW107" i="27"/>
  <c r="CJ129" i="27"/>
  <c r="AT182" i="27"/>
  <c r="CJ93" i="27"/>
  <c r="CJ118" i="27"/>
  <c r="CJ141" i="27" s="1"/>
  <c r="DE167" i="27"/>
  <c r="DE187" i="27" s="1"/>
  <c r="CT182" i="27"/>
  <c r="AW119" i="27"/>
  <c r="AW143" i="27" s="1"/>
  <c r="CJ90" i="27"/>
  <c r="CJ96" i="27"/>
  <c r="CJ130" i="27"/>
  <c r="AK174" i="27"/>
  <c r="BI174" i="27"/>
  <c r="DE177" i="27"/>
  <c r="AW112" i="27"/>
  <c r="AW135" i="27" s="1"/>
  <c r="CJ112" i="27"/>
  <c r="CJ135" i="27" s="1"/>
  <c r="CJ101" i="27"/>
  <c r="CJ119" i="27"/>
  <c r="CJ143" i="27" s="1"/>
  <c r="BJ174" i="27"/>
  <c r="DE174" i="27"/>
  <c r="DE189" i="27" s="1"/>
  <c r="AW130" i="27"/>
  <c r="AW101" i="27"/>
  <c r="CJ115" i="27"/>
  <c r="CJ137" i="27" s="1"/>
  <c r="CJ97" i="27"/>
  <c r="CJ104" i="27"/>
  <c r="AW90" i="27"/>
  <c r="AW97" i="27"/>
  <c r="DI148" i="27"/>
  <c r="AU93" i="27"/>
  <c r="AU90" i="27"/>
  <c r="G66" i="27"/>
  <c r="BF148" i="27"/>
  <c r="DM66" i="27"/>
  <c r="AU96" i="27"/>
  <c r="AU101" i="27"/>
  <c r="CK66" i="27"/>
  <c r="E128" i="27"/>
  <c r="CY66" i="27"/>
  <c r="AO133" i="27"/>
  <c r="AO145" i="27" s="1"/>
  <c r="K123" i="27"/>
  <c r="DF66" i="27"/>
  <c r="CV168" i="27"/>
  <c r="H133" i="27"/>
  <c r="H145" i="27" s="1"/>
  <c r="BZ182" i="27"/>
  <c r="DD93" i="27"/>
  <c r="BZ167" i="27"/>
  <c r="BZ187" i="27" s="1"/>
  <c r="DD107" i="27"/>
  <c r="H83" i="27"/>
  <c r="CM123" i="27"/>
  <c r="DQ112" i="27"/>
  <c r="DQ135" i="27" s="1"/>
  <c r="DD130" i="27"/>
  <c r="K97" i="27"/>
  <c r="K112" i="27"/>
  <c r="K135" i="27" s="1"/>
  <c r="DQ90" i="27"/>
  <c r="F59" i="27"/>
  <c r="F128" i="27"/>
  <c r="F80" i="27"/>
  <c r="BN148" i="27"/>
  <c r="DQ97" i="27"/>
  <c r="K43" i="29"/>
  <c r="L166" i="29"/>
  <c r="K41" i="29"/>
  <c r="L164" i="29" s="1"/>
  <c r="L40" i="29"/>
  <c r="M140" i="29" s="1"/>
  <c r="I216" i="29"/>
  <c r="L240" i="29"/>
  <c r="L16" i="30" s="1"/>
  <c r="L242" i="29"/>
  <c r="L19" i="30" s="1"/>
  <c r="L241" i="29"/>
  <c r="L18" i="30" s="1"/>
  <c r="L239" i="29"/>
  <c r="L15" i="30" s="1"/>
  <c r="L238" i="29"/>
  <c r="L14" i="30" s="1"/>
  <c r="J150" i="29"/>
  <c r="J152" i="29" s="1"/>
  <c r="J153" i="29" s="1"/>
  <c r="L198" i="29"/>
  <c r="L199" i="29" s="1"/>
  <c r="L215" i="29"/>
  <c r="K234" i="29"/>
  <c r="K10" i="30" s="1"/>
  <c r="K141" i="29"/>
  <c r="K150" i="29" s="1"/>
  <c r="K152" i="29" s="1"/>
  <c r="K153" i="29" s="1"/>
  <c r="N139" i="29"/>
  <c r="M56" i="29"/>
  <c r="M39" i="29"/>
  <c r="N35" i="29"/>
  <c r="M38" i="29"/>
  <c r="N167" i="29" s="1"/>
  <c r="M233" i="29"/>
  <c r="M192" i="29"/>
  <c r="M168" i="29"/>
  <c r="M149" i="29"/>
  <c r="M156" i="29" s="1"/>
  <c r="M163" i="29" s="1"/>
  <c r="M176" i="29" s="1"/>
  <c r="J143" i="29"/>
  <c r="L234" i="29"/>
  <c r="L10" i="30" s="1"/>
  <c r="L141" i="29"/>
  <c r="L150" i="29" s="1"/>
  <c r="L152" i="29" s="1"/>
  <c r="L153" i="29" s="1"/>
  <c r="M235" i="29"/>
  <c r="M11" i="30" s="1"/>
  <c r="M151" i="29"/>
  <c r="L42" i="29"/>
  <c r="J173" i="29"/>
  <c r="J174" i="29" s="1"/>
  <c r="J165" i="29"/>
  <c r="J46" i="29"/>
  <c r="J47" i="29" s="1"/>
  <c r="K164" i="29"/>
  <c r="K142" i="29"/>
  <c r="K143" i="29" s="1"/>
  <c r="K193" i="29" s="1"/>
  <c r="K194" i="29" s="1"/>
  <c r="CV182" i="27"/>
  <c r="DT133" i="27"/>
  <c r="DT145" i="27" s="1"/>
  <c r="DA182" i="27"/>
  <c r="DV167" i="27"/>
  <c r="DV187" i="27" s="1"/>
  <c r="H59" i="27"/>
  <c r="L90" i="27"/>
  <c r="L104" i="27"/>
  <c r="L130" i="27"/>
  <c r="L129" i="27"/>
  <c r="E99" i="27"/>
  <c r="CV133" i="27"/>
  <c r="CV145" i="27" s="1"/>
  <c r="CF139" i="27"/>
  <c r="CD167" i="27"/>
  <c r="CD187" i="27" s="1"/>
  <c r="DW139" i="27"/>
  <c r="CQ133" i="27"/>
  <c r="CQ145" i="27" s="1"/>
  <c r="DQ118" i="27"/>
  <c r="DQ141" i="27" s="1"/>
  <c r="DQ130" i="27"/>
  <c r="DQ107" i="27"/>
  <c r="DG139" i="27"/>
  <c r="DA172" i="27"/>
  <c r="AE148" i="27"/>
  <c r="CV167" i="27"/>
  <c r="CV187" i="27" s="1"/>
  <c r="AV107" i="27"/>
  <c r="DA167" i="27"/>
  <c r="DA187" i="27" s="1"/>
  <c r="DV177" i="27"/>
  <c r="L115" i="27"/>
  <c r="L137" i="27" s="1"/>
  <c r="L93" i="27"/>
  <c r="L107" i="27"/>
  <c r="L119" i="27"/>
  <c r="L143" i="27" s="1"/>
  <c r="CC133" i="27"/>
  <c r="CC145" i="27" s="1"/>
  <c r="CL167" i="27"/>
  <c r="CL187" i="27" s="1"/>
  <c r="H60" i="27"/>
  <c r="DQ126" i="27"/>
  <c r="DQ129" i="27"/>
  <c r="DQ119" i="27"/>
  <c r="DQ143" i="27" s="1"/>
  <c r="DA171" i="27"/>
  <c r="CV172" i="27"/>
  <c r="AQ182" i="27"/>
  <c r="AQ174" i="27"/>
  <c r="CV177" i="27"/>
  <c r="DA174" i="27"/>
  <c r="DA189" i="27" s="1"/>
  <c r="E122" i="27"/>
  <c r="L108" i="27"/>
  <c r="L101" i="27"/>
  <c r="L118" i="27"/>
  <c r="L141" i="27" s="1"/>
  <c r="O60" i="27"/>
  <c r="G182" i="27"/>
  <c r="DQ101" i="27"/>
  <c r="DQ104" i="27"/>
  <c r="AR130" i="27"/>
  <c r="X60" i="27"/>
  <c r="BU148" i="27"/>
  <c r="CO66" i="27"/>
  <c r="BO148" i="27"/>
  <c r="G77" i="27"/>
  <c r="BP66" i="27"/>
  <c r="AR129" i="27"/>
  <c r="AY129" i="27"/>
  <c r="D47" i="28"/>
  <c r="V66" i="27"/>
  <c r="AR104" i="27"/>
  <c r="CL148" i="27"/>
  <c r="DQ171" i="27"/>
  <c r="BK148" i="27"/>
  <c r="BQ148" i="27"/>
  <c r="N148" i="27"/>
  <c r="AA148" i="27"/>
  <c r="F88" i="27"/>
  <c r="F77" i="27"/>
  <c r="DU66" i="27"/>
  <c r="AC66" i="27"/>
  <c r="BR66" i="27"/>
  <c r="CB148" i="27"/>
  <c r="S148" i="27"/>
  <c r="AP148" i="27"/>
  <c r="DJ148" i="27"/>
  <c r="AI148" i="27"/>
  <c r="AG148" i="27"/>
  <c r="BM148" i="27"/>
  <c r="AO66" i="27"/>
  <c r="CZ66" i="27"/>
  <c r="CX66" i="27"/>
  <c r="DY148" i="27"/>
  <c r="CO119" i="27"/>
  <c r="CO143" i="27" s="1"/>
  <c r="CO112" i="27"/>
  <c r="CO135" i="27" s="1"/>
  <c r="CO96" i="27"/>
  <c r="CO97" i="27"/>
  <c r="CO129" i="27"/>
  <c r="CO130" i="27"/>
  <c r="CO107" i="27"/>
  <c r="CO93" i="27"/>
  <c r="CO126" i="27"/>
  <c r="CO104" i="27"/>
  <c r="CO123" i="27"/>
  <c r="CO101" i="27"/>
  <c r="CO118" i="27"/>
  <c r="CO141" i="27" s="1"/>
  <c r="CO90" i="27"/>
  <c r="CO115" i="27"/>
  <c r="CO137" i="27" s="1"/>
  <c r="CO108" i="27"/>
  <c r="J60" i="27"/>
  <c r="F38" i="27"/>
  <c r="E44" i="24" s="1"/>
  <c r="BV148" i="27"/>
  <c r="CV66" i="27"/>
  <c r="DQ177" i="27"/>
  <c r="AD60" i="27"/>
  <c r="DD97" i="27"/>
  <c r="DD96" i="27"/>
  <c r="DD112" i="27"/>
  <c r="DD135" i="27" s="1"/>
  <c r="DD119" i="27"/>
  <c r="DD143" i="27" s="1"/>
  <c r="CJ133" i="27"/>
  <c r="CJ145" i="27" s="1"/>
  <c r="CZ167" i="27"/>
  <c r="CZ187" i="27" s="1"/>
  <c r="AZ133" i="27"/>
  <c r="AZ145" i="27" s="1"/>
  <c r="CD177" i="27"/>
  <c r="K96" i="27"/>
  <c r="K107" i="27"/>
  <c r="CM107" i="27"/>
  <c r="K119" i="27"/>
  <c r="K143" i="27" s="1"/>
  <c r="CM119" i="27"/>
  <c r="CM143" i="27" s="1"/>
  <c r="AS66" i="27"/>
  <c r="CC90" i="27"/>
  <c r="DJ66" i="27"/>
  <c r="CZ172" i="27"/>
  <c r="AU107" i="27"/>
  <c r="AU97" i="27"/>
  <c r="AU108" i="27"/>
  <c r="AU112" i="27"/>
  <c r="AU135" i="27" s="1"/>
  <c r="CK177" i="27"/>
  <c r="BE174" i="27"/>
  <c r="CK174" i="27"/>
  <c r="CK189" i="27" s="1"/>
  <c r="DQ174" i="27"/>
  <c r="DQ189" i="27" s="1"/>
  <c r="DD108" i="27"/>
  <c r="DD101" i="27"/>
  <c r="DD115" i="27"/>
  <c r="DD137" i="27" s="1"/>
  <c r="DD123" i="27"/>
  <c r="CZ174" i="27"/>
  <c r="CZ189" i="27" s="1"/>
  <c r="V59" i="27"/>
  <c r="CD174" i="27"/>
  <c r="CD189" i="27" s="1"/>
  <c r="DH133" i="27"/>
  <c r="DH145" i="27" s="1"/>
  <c r="CM126" i="27"/>
  <c r="K93" i="27"/>
  <c r="CM93" i="27"/>
  <c r="K104" i="27"/>
  <c r="CM104" i="27"/>
  <c r="DA66" i="27"/>
  <c r="CC148" i="27"/>
  <c r="AY123" i="27"/>
  <c r="CZ168" i="27"/>
  <c r="DQ168" i="27"/>
  <c r="AU123" i="27"/>
  <c r="AU126" i="27"/>
  <c r="AU129" i="27"/>
  <c r="AU119" i="27"/>
  <c r="AU143" i="27" s="1"/>
  <c r="DQ182" i="27"/>
  <c r="DD90" i="27"/>
  <c r="DD104" i="27"/>
  <c r="DD118" i="27"/>
  <c r="DD141" i="27" s="1"/>
  <c r="CZ177" i="27"/>
  <c r="AX182" i="27"/>
  <c r="K126" i="27"/>
  <c r="CM97" i="27"/>
  <c r="K115" i="27"/>
  <c r="K137" i="27" s="1"/>
  <c r="K148" i="27" s="1"/>
  <c r="CM115" i="27"/>
  <c r="CM137" i="27" s="1"/>
  <c r="AY126" i="27"/>
  <c r="O148" i="27"/>
  <c r="AU115" i="27"/>
  <c r="AU137" i="27" s="1"/>
  <c r="AU118" i="27"/>
  <c r="AU141" i="27" s="1"/>
  <c r="AU130" i="27"/>
  <c r="G37" i="27"/>
  <c r="E48" i="28"/>
  <c r="E49" i="28"/>
  <c r="F50" i="28"/>
  <c r="DQ66" i="27"/>
  <c r="BS182" i="27"/>
  <c r="BS174" i="27"/>
  <c r="CY182" i="27"/>
  <c r="CY174" i="27"/>
  <c r="CY189" i="27" s="1"/>
  <c r="E88" i="27"/>
  <c r="E77" i="27"/>
  <c r="CX168" i="27"/>
  <c r="R148" i="27"/>
  <c r="CD148" i="27"/>
  <c r="CP66" i="27"/>
  <c r="W148" i="27"/>
  <c r="AH66" i="27"/>
  <c r="AX66" i="27"/>
  <c r="CX172" i="27"/>
  <c r="BQ66" i="27"/>
  <c r="G60" i="27"/>
  <c r="DB148" i="27"/>
  <c r="J148" i="27"/>
  <c r="AV93" i="27"/>
  <c r="N60" i="27"/>
  <c r="CZ139" i="27"/>
  <c r="DL93" i="27"/>
  <c r="DL107" i="27"/>
  <c r="DL130" i="27"/>
  <c r="DL129" i="27"/>
  <c r="CH167" i="27"/>
  <c r="CH187" i="27" s="1"/>
  <c r="DT130" i="27"/>
  <c r="L59" i="27"/>
  <c r="M60" i="27"/>
  <c r="J59" i="27"/>
  <c r="L60" i="27"/>
  <c r="V60" i="27"/>
  <c r="CN115" i="27"/>
  <c r="CN137" i="27" s="1"/>
  <c r="AP182" i="27"/>
  <c r="CL182" i="27"/>
  <c r="DJ182" i="27"/>
  <c r="H90" i="27"/>
  <c r="H104" i="27"/>
  <c r="H130" i="27"/>
  <c r="H129" i="27"/>
  <c r="CZ96" i="27"/>
  <c r="CQ123" i="27"/>
  <c r="CQ112" i="27"/>
  <c r="CQ135" i="27" s="1"/>
  <c r="CQ148" i="27" s="1"/>
  <c r="G59" i="27"/>
  <c r="CQ129" i="27"/>
  <c r="I59" i="27"/>
  <c r="CQ118" i="27"/>
  <c r="CQ141" i="27" s="1"/>
  <c r="I66" i="27"/>
  <c r="BE66" i="27"/>
  <c r="DW96" i="27"/>
  <c r="DW118" i="27"/>
  <c r="DW141" i="27" s="1"/>
  <c r="DW126" i="27"/>
  <c r="DW97" i="27"/>
  <c r="F174" i="27"/>
  <c r="F182" i="27"/>
  <c r="AV119" i="27"/>
  <c r="AV143" i="27" s="1"/>
  <c r="DL108" i="27"/>
  <c r="DL101" i="27"/>
  <c r="DL115" i="27"/>
  <c r="DL137" i="27" s="1"/>
  <c r="DL148" i="27" s="1"/>
  <c r="DL123" i="27"/>
  <c r="CH174" i="27"/>
  <c r="CH189" i="27" s="1"/>
  <c r="K60" i="27"/>
  <c r="Q59" i="27"/>
  <c r="DT93" i="27"/>
  <c r="R59" i="27"/>
  <c r="AF60" i="27"/>
  <c r="CN108" i="27"/>
  <c r="CL177" i="27"/>
  <c r="DJ177" i="27"/>
  <c r="H108" i="27"/>
  <c r="H96" i="27"/>
  <c r="H115" i="27"/>
  <c r="H137" i="27" s="1"/>
  <c r="H123" i="27"/>
  <c r="CZ123" i="27"/>
  <c r="CQ93" i="27"/>
  <c r="CQ104" i="27"/>
  <c r="CQ101" i="27"/>
  <c r="DE66" i="27"/>
  <c r="CM133" i="27"/>
  <c r="CM145" i="27" s="1"/>
  <c r="CQ97" i="27"/>
  <c r="I182" i="27"/>
  <c r="I174" i="27"/>
  <c r="V182" i="27"/>
  <c r="V174" i="27"/>
  <c r="Y174" i="27"/>
  <c r="Y182" i="27"/>
  <c r="CK119" i="27"/>
  <c r="CK143" i="27" s="1"/>
  <c r="CK107" i="27"/>
  <c r="CK93" i="27"/>
  <c r="CK97" i="27"/>
  <c r="CK129" i="27"/>
  <c r="CK130" i="27"/>
  <c r="CK104" i="27"/>
  <c r="CK90" i="27"/>
  <c r="CK126" i="27"/>
  <c r="CK118" i="27"/>
  <c r="CK141" i="27" s="1"/>
  <c r="CK101" i="27"/>
  <c r="CK112" i="27"/>
  <c r="CK135" i="27" s="1"/>
  <c r="CK123" i="27"/>
  <c r="CK115" i="27"/>
  <c r="CK137" i="27" s="1"/>
  <c r="CK96" i="27"/>
  <c r="CK108" i="27"/>
  <c r="AV97" i="27"/>
  <c r="K59" i="27"/>
  <c r="DL90" i="27"/>
  <c r="DL104" i="27"/>
  <c r="DL118" i="27"/>
  <c r="DL141" i="27" s="1"/>
  <c r="CH182" i="27"/>
  <c r="DT107" i="27"/>
  <c r="I60" i="27"/>
  <c r="F60" i="27"/>
  <c r="CN101" i="27"/>
  <c r="H112" i="27"/>
  <c r="H135" i="27" s="1"/>
  <c r="H101" i="27"/>
  <c r="H118" i="27"/>
  <c r="H141" i="27" s="1"/>
  <c r="CZ108" i="27"/>
  <c r="CQ90" i="27"/>
  <c r="CQ130" i="27"/>
  <c r="CQ126" i="27"/>
  <c r="CW66" i="27"/>
  <c r="DY66" i="27"/>
  <c r="DQ115" i="27"/>
  <c r="DQ137" i="27" s="1"/>
  <c r="DQ148" i="27" s="1"/>
  <c r="DQ96" i="27"/>
  <c r="DQ108" i="27"/>
  <c r="DQ123" i="27"/>
  <c r="DI174" i="27"/>
  <c r="DI189" i="27" s="1"/>
  <c r="DI171" i="27"/>
  <c r="DI172" i="27"/>
  <c r="DI168" i="27"/>
  <c r="CW167" i="27"/>
  <c r="CW187" i="27" s="1"/>
  <c r="CW171" i="27"/>
  <c r="CW172" i="27"/>
  <c r="CW168" i="27"/>
  <c r="CS174" i="27"/>
  <c r="CS189" i="27" s="1"/>
  <c r="CS171" i="27"/>
  <c r="CS172" i="27"/>
  <c r="CS168" i="27"/>
  <c r="CC177" i="27"/>
  <c r="T59" i="27"/>
  <c r="DF177" i="27"/>
  <c r="DF171" i="27"/>
  <c r="DF172" i="27"/>
  <c r="DF168" i="27"/>
  <c r="DE171" i="27"/>
  <c r="DE168" i="27"/>
  <c r="DE172" i="27"/>
  <c r="DM171" i="27"/>
  <c r="DM172" i="27"/>
  <c r="DM168" i="27"/>
  <c r="DV171" i="27"/>
  <c r="DV172" i="27"/>
  <c r="DV168" i="27"/>
  <c r="CP171" i="27"/>
  <c r="CP172" i="27"/>
  <c r="CP168" i="27"/>
  <c r="CO171" i="27"/>
  <c r="CO168" i="27"/>
  <c r="CO172" i="27"/>
  <c r="DB171" i="27"/>
  <c r="DB172" i="27"/>
  <c r="DB168" i="27"/>
  <c r="CG167" i="27"/>
  <c r="CG187" i="27" s="1"/>
  <c r="DJ171" i="27"/>
  <c r="DJ168" i="27"/>
  <c r="DJ172" i="27"/>
  <c r="DS133" i="27"/>
  <c r="DS145" i="27" s="1"/>
  <c r="DW148" i="27"/>
  <c r="J66" i="27"/>
  <c r="BV174" i="27"/>
  <c r="BV189" i="27" s="1"/>
  <c r="DR174" i="27"/>
  <c r="DR189" i="27" s="1"/>
  <c r="DR171" i="27"/>
  <c r="DR172" i="27"/>
  <c r="DR168" i="27"/>
  <c r="Q148" i="27"/>
  <c r="DY171" i="27"/>
  <c r="DY172" i="27"/>
  <c r="DY168" i="27"/>
  <c r="CT171" i="27"/>
  <c r="CT168" i="27"/>
  <c r="CT172" i="27"/>
  <c r="J80" i="27"/>
  <c r="L80" i="27"/>
  <c r="BS148" i="27"/>
  <c r="BA148" i="27"/>
  <c r="AV108" i="27"/>
  <c r="AV96" i="27"/>
  <c r="AV115" i="27"/>
  <c r="AV137" i="27" s="1"/>
  <c r="AV123" i="27"/>
  <c r="CC182" i="27"/>
  <c r="DF182" i="27"/>
  <c r="AA60" i="27"/>
  <c r="T60" i="27"/>
  <c r="DT97" i="27"/>
  <c r="DT96" i="27"/>
  <c r="DT112" i="27"/>
  <c r="DT135" i="27" s="1"/>
  <c r="DT119" i="27"/>
  <c r="DT143" i="27" s="1"/>
  <c r="W59" i="27"/>
  <c r="H77" i="27"/>
  <c r="Y60" i="27"/>
  <c r="Q60" i="27"/>
  <c r="AB60" i="27"/>
  <c r="AC174" i="27"/>
  <c r="BQ174" i="27"/>
  <c r="CG174" i="27"/>
  <c r="CG189" i="27" s="1"/>
  <c r="CW174" i="27"/>
  <c r="CW189" i="27" s="1"/>
  <c r="S59" i="27"/>
  <c r="CN90" i="27"/>
  <c r="CN104" i="27"/>
  <c r="CN118" i="27"/>
  <c r="CN141" i="27" s="1"/>
  <c r="CN126" i="27"/>
  <c r="BV167" i="27"/>
  <c r="BV187" i="27" s="1"/>
  <c r="DR167" i="27"/>
  <c r="DR187" i="27" s="1"/>
  <c r="P59" i="27"/>
  <c r="BX148" i="27"/>
  <c r="DP133" i="27"/>
  <c r="DP145" i="27" s="1"/>
  <c r="CZ112" i="27"/>
  <c r="CZ135" i="27" s="1"/>
  <c r="CZ148" i="27" s="1"/>
  <c r="CZ101" i="27"/>
  <c r="CZ118" i="27"/>
  <c r="CZ141" i="27" s="1"/>
  <c r="CZ126" i="27"/>
  <c r="CM148" i="27"/>
  <c r="BI66" i="27"/>
  <c r="AY115" i="27"/>
  <c r="AY137" i="27" s="1"/>
  <c r="AY118" i="27"/>
  <c r="AY141" i="27" s="1"/>
  <c r="AY130" i="27"/>
  <c r="E182" i="27"/>
  <c r="E174" i="27"/>
  <c r="AW123" i="27"/>
  <c r="AW108" i="27"/>
  <c r="AW115" i="27"/>
  <c r="AW137" i="27" s="1"/>
  <c r="AW148" i="27" s="1"/>
  <c r="AW104" i="27"/>
  <c r="AW96" i="27"/>
  <c r="AW129" i="27"/>
  <c r="CU139" i="27"/>
  <c r="CU133" i="27"/>
  <c r="CU145" i="27" s="1"/>
  <c r="CE129" i="27"/>
  <c r="CE101" i="27"/>
  <c r="CE123" i="27"/>
  <c r="CE93" i="27"/>
  <c r="CE130" i="27"/>
  <c r="CE108" i="27"/>
  <c r="CE107" i="27"/>
  <c r="CE115" i="27"/>
  <c r="CE137" i="27" s="1"/>
  <c r="CE148" i="27" s="1"/>
  <c r="AY133" i="27"/>
  <c r="AY145" i="27" s="1"/>
  <c r="AY139" i="27"/>
  <c r="U182" i="27"/>
  <c r="U174" i="27"/>
  <c r="CE139" i="27"/>
  <c r="CE133" i="27"/>
  <c r="CE145" i="27" s="1"/>
  <c r="AV112" i="27"/>
  <c r="AV135" i="27" s="1"/>
  <c r="AV101" i="27"/>
  <c r="AV118" i="27"/>
  <c r="AV141" i="27" s="1"/>
  <c r="AV126" i="27"/>
  <c r="CC167" i="27"/>
  <c r="CC187" i="27" s="1"/>
  <c r="CS182" i="27"/>
  <c r="AA59" i="27"/>
  <c r="DF167" i="27"/>
  <c r="DF187" i="27" s="1"/>
  <c r="DT108" i="27"/>
  <c r="DT101" i="27"/>
  <c r="DT115" i="27"/>
  <c r="DT137" i="27" s="1"/>
  <c r="DT123" i="27"/>
  <c r="Z60" i="27"/>
  <c r="W60" i="27"/>
  <c r="O59" i="27"/>
  <c r="J77" i="27"/>
  <c r="N59" i="27"/>
  <c r="AG60" i="27"/>
  <c r="U60" i="27"/>
  <c r="AC60" i="27"/>
  <c r="U59" i="27"/>
  <c r="AC182" i="27"/>
  <c r="BQ182" i="27"/>
  <c r="CG182" i="27"/>
  <c r="CW182" i="27"/>
  <c r="AI59" i="27"/>
  <c r="CN93" i="27"/>
  <c r="CN107" i="27"/>
  <c r="CN130" i="27"/>
  <c r="CN129" i="27"/>
  <c r="BV177" i="27"/>
  <c r="DR177" i="27"/>
  <c r="S60" i="27"/>
  <c r="CZ90" i="27"/>
  <c r="CZ104" i="27"/>
  <c r="CZ130" i="27"/>
  <c r="CZ129" i="27"/>
  <c r="AY93" i="27"/>
  <c r="AY96" i="27"/>
  <c r="CL66" i="27"/>
  <c r="CU115" i="27"/>
  <c r="CU137" i="27" s="1"/>
  <c r="CU123" i="27"/>
  <c r="CU107" i="27"/>
  <c r="CU93" i="27"/>
  <c r="CU112" i="27"/>
  <c r="CU135" i="27" s="1"/>
  <c r="CU119" i="27"/>
  <c r="CU143" i="27" s="1"/>
  <c r="CU104" i="27"/>
  <c r="CU90" i="27"/>
  <c r="CU130" i="27"/>
  <c r="CU129" i="27"/>
  <c r="CU108" i="27"/>
  <c r="CU101" i="27"/>
  <c r="CU96" i="27"/>
  <c r="CU118" i="27"/>
  <c r="CU141" i="27" s="1"/>
  <c r="CU126" i="27"/>
  <c r="CU97" i="27"/>
  <c r="AK66" i="27"/>
  <c r="CG66" i="27"/>
  <c r="DK115" i="27"/>
  <c r="DK137" i="27" s="1"/>
  <c r="DK123" i="27"/>
  <c r="DK107" i="27"/>
  <c r="DK93" i="27"/>
  <c r="DK112" i="27"/>
  <c r="DK135" i="27" s="1"/>
  <c r="DK119" i="27"/>
  <c r="DK143" i="27" s="1"/>
  <c r="DK104" i="27"/>
  <c r="DK90" i="27"/>
  <c r="DK130" i="27"/>
  <c r="DK129" i="27"/>
  <c r="DK108" i="27"/>
  <c r="DK101" i="27"/>
  <c r="DK96" i="27"/>
  <c r="DK118" i="27"/>
  <c r="DK141" i="27" s="1"/>
  <c r="DK126" i="27"/>
  <c r="DK97" i="27"/>
  <c r="AY104" i="27"/>
  <c r="AY90" i="27"/>
  <c r="AY112" i="27"/>
  <c r="AY135" i="27" s="1"/>
  <c r="AY119" i="27"/>
  <c r="AY143" i="27" s="1"/>
  <c r="R182" i="27"/>
  <c r="R174" i="27"/>
  <c r="AV90" i="27"/>
  <c r="AV104" i="27"/>
  <c r="AV130" i="27"/>
  <c r="X59" i="27"/>
  <c r="DT90" i="27"/>
  <c r="DT104" i="27"/>
  <c r="DT118" i="27"/>
  <c r="DT141" i="27" s="1"/>
  <c r="BF60" i="27"/>
  <c r="BD148" i="27"/>
  <c r="R60" i="27"/>
  <c r="AB59" i="27"/>
  <c r="I77" i="27"/>
  <c r="Z59" i="27"/>
  <c r="AK59" i="27"/>
  <c r="Y59" i="27"/>
  <c r="CN97" i="27"/>
  <c r="CN96" i="27"/>
  <c r="CN112" i="27"/>
  <c r="CN135" i="27" s="1"/>
  <c r="K77" i="27"/>
  <c r="CZ97" i="27"/>
  <c r="CZ93" i="27"/>
  <c r="CZ107" i="27"/>
  <c r="P60" i="27"/>
  <c r="BC148" i="27"/>
  <c r="DA148" i="27"/>
  <c r="AY107" i="27"/>
  <c r="AY97" i="27"/>
  <c r="AY108" i="27"/>
  <c r="DK139" i="27"/>
  <c r="DK133" i="27"/>
  <c r="DK145" i="27" s="1"/>
  <c r="E63" i="27"/>
  <c r="E60" i="27"/>
  <c r="E55" i="27"/>
  <c r="E59" i="27"/>
  <c r="AH182" i="27"/>
  <c r="AH174" i="27"/>
  <c r="DC139" i="27"/>
  <c r="DC133" i="27"/>
  <c r="DC145" i="27" s="1"/>
  <c r="CM118" i="27"/>
  <c r="CM141" i="27" s="1"/>
  <c r="CM129" i="27"/>
  <c r="CM108" i="27"/>
  <c r="CM101" i="27"/>
  <c r="CM130" i="27"/>
  <c r="K118" i="27"/>
  <c r="K141" i="27" s="1"/>
  <c r="K108" i="27"/>
  <c r="K130" i="27"/>
  <c r="K129" i="27"/>
  <c r="K101" i="27"/>
  <c r="J182" i="27"/>
  <c r="J174" i="27"/>
  <c r="Z182" i="27"/>
  <c r="Z174" i="27"/>
  <c r="CS126" i="27"/>
  <c r="CS118" i="27"/>
  <c r="CS141" i="27" s="1"/>
  <c r="CS101" i="27"/>
  <c r="CS112" i="27"/>
  <c r="CS135" i="27" s="1"/>
  <c r="CS123" i="27"/>
  <c r="CS115" i="27"/>
  <c r="CS137" i="27" s="1"/>
  <c r="CS96" i="27"/>
  <c r="CS108" i="27"/>
  <c r="CS119" i="27"/>
  <c r="CS143" i="27" s="1"/>
  <c r="CS107" i="27"/>
  <c r="CS93" i="27"/>
  <c r="CS97" i="27"/>
  <c r="CS104" i="27"/>
  <c r="CS90" i="27"/>
  <c r="CS129" i="27"/>
  <c r="CS130" i="27"/>
  <c r="AM148" i="27"/>
  <c r="AQ118" i="27"/>
  <c r="AQ141" i="27" s="1"/>
  <c r="AQ126" i="27"/>
  <c r="AQ97" i="27"/>
  <c r="AQ96" i="27"/>
  <c r="AQ115" i="27"/>
  <c r="AQ137" i="27" s="1"/>
  <c r="AQ123" i="27"/>
  <c r="AQ107" i="27"/>
  <c r="AQ93" i="27"/>
  <c r="AQ112" i="27"/>
  <c r="AQ135" i="27" s="1"/>
  <c r="AQ119" i="27"/>
  <c r="AQ143" i="27" s="1"/>
  <c r="AQ104" i="27"/>
  <c r="AQ90" i="27"/>
  <c r="AQ130" i="27"/>
  <c r="AQ129" i="27"/>
  <c r="AQ108" i="27"/>
  <c r="AQ101" i="27"/>
  <c r="BF66" i="27"/>
  <c r="DR66" i="27"/>
  <c r="AC59" i="27"/>
  <c r="DS118" i="27"/>
  <c r="DS141" i="27" s="1"/>
  <c r="DS126" i="27"/>
  <c r="DS97" i="27"/>
  <c r="DS96" i="27"/>
  <c r="DS115" i="27"/>
  <c r="DS137" i="27" s="1"/>
  <c r="DS123" i="27"/>
  <c r="DS107" i="27"/>
  <c r="DS93" i="27"/>
  <c r="DS112" i="27"/>
  <c r="DS135" i="27" s="1"/>
  <c r="DS119" i="27"/>
  <c r="DS143" i="27" s="1"/>
  <c r="DS104" i="27"/>
  <c r="DS90" i="27"/>
  <c r="DS130" i="27"/>
  <c r="DS129" i="27"/>
  <c r="DS108" i="27"/>
  <c r="DS101" i="27"/>
  <c r="AQ139" i="27"/>
  <c r="AQ133" i="27"/>
  <c r="AQ145" i="27" s="1"/>
  <c r="K133" i="27"/>
  <c r="K145" i="27" s="1"/>
  <c r="K139" i="27"/>
  <c r="CT133" i="27"/>
  <c r="CT145" i="27" s="1"/>
  <c r="K83" i="27"/>
  <c r="AR115" i="27"/>
  <c r="AR137" i="27" s="1"/>
  <c r="AR93" i="27"/>
  <c r="AR107" i="27"/>
  <c r="AR119" i="27"/>
  <c r="AR143" i="27" s="1"/>
  <c r="DA133" i="27"/>
  <c r="DA145" i="27" s="1"/>
  <c r="AG66" i="27"/>
  <c r="AD66" i="27"/>
  <c r="Q66" i="27"/>
  <c r="N66" i="27"/>
  <c r="BW60" i="27"/>
  <c r="BP60" i="27"/>
  <c r="AR97" i="27"/>
  <c r="AR96" i="27"/>
  <c r="AR112" i="27"/>
  <c r="AR135" i="27" s="1"/>
  <c r="AR123" i="27"/>
  <c r="BZ66" i="27"/>
  <c r="AF59" i="27"/>
  <c r="BM66" i="27"/>
  <c r="DI182" i="27"/>
  <c r="BT59" i="27"/>
  <c r="BM59" i="27"/>
  <c r="AZ59" i="27"/>
  <c r="AR108" i="27"/>
  <c r="AR101" i="27"/>
  <c r="AR118" i="27"/>
  <c r="AR141" i="27" s="1"/>
  <c r="BY61" i="27"/>
  <c r="CC59" i="27" s="1"/>
  <c r="CY148" i="27"/>
  <c r="CS167" i="27"/>
  <c r="CS187" i="27" s="1"/>
  <c r="DI167" i="27"/>
  <c r="DI187" i="27" s="1"/>
  <c r="AQ59" i="27"/>
  <c r="AT60" i="27"/>
  <c r="BC59" i="27"/>
  <c r="AH59" i="27"/>
  <c r="I80" i="27"/>
  <c r="G80" i="27"/>
  <c r="I133" i="27"/>
  <c r="I145" i="27" s="1"/>
  <c r="DH148" i="27"/>
  <c r="AI60" i="27"/>
  <c r="M77" i="27"/>
  <c r="M63" i="27"/>
  <c r="M59" i="27"/>
  <c r="I126" i="27"/>
  <c r="I118" i="27"/>
  <c r="I141" i="27" s="1"/>
  <c r="I101" i="27"/>
  <c r="I112" i="27"/>
  <c r="I135" i="27" s="1"/>
  <c r="I123" i="27"/>
  <c r="I115" i="27"/>
  <c r="I137" i="27" s="1"/>
  <c r="I96" i="27"/>
  <c r="I108" i="27"/>
  <c r="I119" i="27"/>
  <c r="I143" i="27" s="1"/>
  <c r="I107" i="27"/>
  <c r="I93" i="27"/>
  <c r="I97" i="27"/>
  <c r="I130" i="27"/>
  <c r="I129" i="27"/>
  <c r="I104" i="27"/>
  <c r="I90" i="27"/>
  <c r="CY133" i="27"/>
  <c r="CY145" i="27" s="1"/>
  <c r="CY139" i="27"/>
  <c r="G133" i="27"/>
  <c r="G145" i="27" s="1"/>
  <c r="G139" i="27"/>
  <c r="AW66" i="27"/>
  <c r="Q182" i="27"/>
  <c r="Q174" i="27"/>
  <c r="E207" i="27"/>
  <c r="E218" i="27" s="1"/>
  <c r="E198" i="27"/>
  <c r="E212" i="27"/>
  <c r="E196" i="27"/>
  <c r="E200" i="27"/>
  <c r="E211" i="27"/>
  <c r="E202" i="27"/>
  <c r="E210" i="27"/>
  <c r="CS177" i="27"/>
  <c r="DI177" i="27"/>
  <c r="BG59" i="27"/>
  <c r="BJ60" i="27"/>
  <c r="AN59" i="27"/>
  <c r="AQ60" i="27"/>
  <c r="AG59" i="27"/>
  <c r="AJ60" i="27"/>
  <c r="AE59" i="27"/>
  <c r="AH60" i="27"/>
  <c r="AE60" i="27"/>
  <c r="AK60" i="27"/>
  <c r="M80" i="27"/>
  <c r="N79" i="27" s="1"/>
  <c r="N99" i="27" s="1"/>
  <c r="K80" i="27"/>
  <c r="M83" i="27"/>
  <c r="N82" i="27" s="1"/>
  <c r="N110" i="27" s="1"/>
  <c r="J83" i="27"/>
  <c r="L83" i="27"/>
  <c r="AJ59" i="27"/>
  <c r="M182" i="27"/>
  <c r="M174" i="27"/>
  <c r="AT66" i="27"/>
  <c r="N174" i="27"/>
  <c r="N182" i="27"/>
  <c r="AO126" i="27"/>
  <c r="AO118" i="27"/>
  <c r="AO141" i="27" s="1"/>
  <c r="AO101" i="27"/>
  <c r="AO112" i="27"/>
  <c r="AO135" i="27" s="1"/>
  <c r="AO119" i="27"/>
  <c r="AO143" i="27" s="1"/>
  <c r="AO107" i="27"/>
  <c r="AO93" i="27"/>
  <c r="AO97" i="27"/>
  <c r="AO123" i="27"/>
  <c r="AO96" i="27"/>
  <c r="AO129" i="27"/>
  <c r="AO130" i="27"/>
  <c r="AO90" i="27"/>
  <c r="AO104" i="27"/>
  <c r="AO115" i="27"/>
  <c r="AO137" i="27" s="1"/>
  <c r="AO108" i="27"/>
  <c r="DO118" i="27"/>
  <c r="DO141" i="27" s="1"/>
  <c r="DO126" i="27"/>
  <c r="DO97" i="27"/>
  <c r="DO96" i="27"/>
  <c r="DO115" i="27"/>
  <c r="DO137" i="27" s="1"/>
  <c r="DO123" i="27"/>
  <c r="DO107" i="27"/>
  <c r="DO93" i="27"/>
  <c r="DO130" i="27"/>
  <c r="DO108" i="27"/>
  <c r="DO112" i="27"/>
  <c r="DO135" i="27" s="1"/>
  <c r="DO119" i="27"/>
  <c r="DO143" i="27" s="1"/>
  <c r="DO104" i="27"/>
  <c r="DO90" i="27"/>
  <c r="DO129" i="27"/>
  <c r="DO101" i="27"/>
  <c r="CI118" i="27"/>
  <c r="CI141" i="27" s="1"/>
  <c r="CI126" i="27"/>
  <c r="CI97" i="27"/>
  <c r="CI96" i="27"/>
  <c r="CI130" i="27"/>
  <c r="CI115" i="27"/>
  <c r="CI137" i="27" s="1"/>
  <c r="CI123" i="27"/>
  <c r="CI107" i="27"/>
  <c r="CI93" i="27"/>
  <c r="CI108" i="27"/>
  <c r="CI112" i="27"/>
  <c r="CI135" i="27" s="1"/>
  <c r="CI119" i="27"/>
  <c r="CI143" i="27" s="1"/>
  <c r="CI104" i="27"/>
  <c r="CI90" i="27"/>
  <c r="CI129" i="27"/>
  <c r="CI101" i="27"/>
  <c r="BW59" i="27"/>
  <c r="BD59" i="27"/>
  <c r="BG60" i="27"/>
  <c r="L77" i="27"/>
  <c r="AW59" i="27"/>
  <c r="AZ60" i="27"/>
  <c r="BC60" i="27"/>
  <c r="AU59" i="27"/>
  <c r="AX60" i="27"/>
  <c r="AD59" i="27"/>
  <c r="H80" i="27"/>
  <c r="I83" i="27"/>
  <c r="X148" i="27"/>
  <c r="AL60" i="27"/>
  <c r="BJ66" i="27"/>
  <c r="DV66" i="27"/>
  <c r="G112" i="27"/>
  <c r="G135" i="27" s="1"/>
  <c r="G119" i="27"/>
  <c r="G143" i="27" s="1"/>
  <c r="G104" i="27"/>
  <c r="G90" i="27"/>
  <c r="G118" i="27"/>
  <c r="G141" i="27" s="1"/>
  <c r="G126" i="27"/>
  <c r="G97" i="27"/>
  <c r="G96" i="27"/>
  <c r="G123" i="27"/>
  <c r="G93" i="27"/>
  <c r="G129" i="27"/>
  <c r="G101" i="27"/>
  <c r="G130" i="27"/>
  <c r="G108" i="27"/>
  <c r="G115" i="27"/>
  <c r="G137" i="27" s="1"/>
  <c r="G107" i="27"/>
  <c r="DO139" i="27"/>
  <c r="DO133" i="27"/>
  <c r="DO145" i="27" s="1"/>
  <c r="CI139" i="27"/>
  <c r="CI133" i="27"/>
  <c r="CI145" i="27" s="1"/>
  <c r="AR59" i="27"/>
  <c r="DG59" i="27"/>
  <c r="AU60" i="27"/>
  <c r="BA59" i="27"/>
  <c r="T148" i="27"/>
  <c r="BT148" i="27"/>
  <c r="CV148" i="27"/>
  <c r="BP148" i="27"/>
  <c r="CW148" i="27"/>
  <c r="P148" i="27"/>
  <c r="BB59" i="27"/>
  <c r="AW60" i="27"/>
  <c r="AO60" i="27"/>
  <c r="AY59" i="27"/>
  <c r="AJ148" i="27"/>
  <c r="BE60" i="27"/>
  <c r="CO60" i="27"/>
  <c r="BB60" i="27"/>
  <c r="AP60" i="27"/>
  <c r="DP148" i="27"/>
  <c r="DE60" i="27"/>
  <c r="AL59" i="27"/>
  <c r="BT60" i="27"/>
  <c r="DN60" i="27"/>
  <c r="AV60" i="27"/>
  <c r="BH59" i="27"/>
  <c r="DT59" i="27"/>
  <c r="BK60" i="27"/>
  <c r="BN59" i="27"/>
  <c r="BU60" i="27"/>
  <c r="AX59" i="27"/>
  <c r="BI60" i="27"/>
  <c r="AT59" i="27"/>
  <c r="BA60" i="27"/>
  <c r="BQ59" i="27"/>
  <c r="AO59" i="27"/>
  <c r="AR60" i="27"/>
  <c r="E133" i="27"/>
  <c r="E145" i="27" s="1"/>
  <c r="E117" i="27"/>
  <c r="E140" i="27" s="1"/>
  <c r="E113" i="27"/>
  <c r="E139" i="27"/>
  <c r="F117" i="27"/>
  <c r="F140" i="27" s="1"/>
  <c r="AM59" i="27"/>
  <c r="BP59" i="27"/>
  <c r="BO59" i="27"/>
  <c r="BR60" i="27"/>
  <c r="CU60" i="27"/>
  <c r="AB148" i="27"/>
  <c r="BV60" i="27"/>
  <c r="CR60" i="27"/>
  <c r="N139" i="27"/>
  <c r="N133" i="27"/>
  <c r="N145" i="27" s="1"/>
  <c r="CJ148" i="27"/>
  <c r="AZ148" i="27"/>
  <c r="BH148" i="27"/>
  <c r="BL60" i="27"/>
  <c r="G197" i="27"/>
  <c r="H37" i="27"/>
  <c r="G38" i="27"/>
  <c r="F44" i="24" s="1"/>
  <c r="G41" i="27"/>
  <c r="G39" i="27"/>
  <c r="F45" i="24" s="1"/>
  <c r="BK59" i="27"/>
  <c r="DW59" i="27"/>
  <c r="BN60" i="27"/>
  <c r="BX59" i="27"/>
  <c r="CA60" i="27"/>
  <c r="BL148" i="27"/>
  <c r="BV59" i="27"/>
  <c r="CG60" i="27"/>
  <c r="DY60" i="27"/>
  <c r="BJ59" i="27"/>
  <c r="BQ60" i="27"/>
  <c r="DM60" i="27"/>
  <c r="BF59" i="27"/>
  <c r="BM60" i="27"/>
  <c r="DQ60" i="27"/>
  <c r="CG59" i="27"/>
  <c r="AN60" i="27"/>
  <c r="BE59" i="27"/>
  <c r="DQ59" i="27"/>
  <c r="BH60" i="27"/>
  <c r="F106" i="27"/>
  <c r="E106" i="27"/>
  <c r="E102" i="27"/>
  <c r="E100" i="27" s="1"/>
  <c r="AS59" i="27"/>
  <c r="CE59" i="27"/>
  <c r="AV59" i="27"/>
  <c r="DH59" i="27"/>
  <c r="AY60" i="27"/>
  <c r="BS59" i="27"/>
  <c r="DR60" i="27"/>
  <c r="BS60" i="27"/>
  <c r="BI59" i="27"/>
  <c r="F124" i="27"/>
  <c r="F122" i="27" s="1"/>
  <c r="DD148" i="27"/>
  <c r="CR148" i="27"/>
  <c r="L148" i="27"/>
  <c r="F212" i="27"/>
  <c r="F210" i="27"/>
  <c r="F207" i="27"/>
  <c r="F218" i="27" s="1"/>
  <c r="F211" i="27"/>
  <c r="F202" i="27"/>
  <c r="F200" i="27"/>
  <c r="F196" i="27"/>
  <c r="F198" i="27"/>
  <c r="CD60" i="27"/>
  <c r="AF148" i="27"/>
  <c r="CF148" i="27"/>
  <c r="DX148" i="27"/>
  <c r="CN59" i="27"/>
  <c r="CQ60" i="27"/>
  <c r="F95" i="27"/>
  <c r="AP59" i="27"/>
  <c r="AS60" i="27"/>
  <c r="CS60" i="27"/>
  <c r="BR59" i="27"/>
  <c r="CC60" i="27"/>
  <c r="DU60" i="27"/>
  <c r="BY60" i="27"/>
  <c r="CW59" i="27"/>
  <c r="BD60" i="27"/>
  <c r="BU59" i="27"/>
  <c r="BX60" i="27"/>
  <c r="AM60" i="27"/>
  <c r="CO59" i="27"/>
  <c r="CU59" i="27"/>
  <c r="BL59" i="27"/>
  <c r="DX59" i="27"/>
  <c r="BO60" i="27"/>
  <c r="DO60" i="27"/>
  <c r="DL60" i="27" l="1"/>
  <c r="DD59" i="27"/>
  <c r="DS148" i="27"/>
  <c r="CU148" i="27"/>
  <c r="N80" i="27"/>
  <c r="O79" i="27" s="1"/>
  <c r="O99" i="27" s="1"/>
  <c r="CY59" i="27"/>
  <c r="G106" i="27"/>
  <c r="AR148" i="27"/>
  <c r="AV148" i="27"/>
  <c r="L142" i="29"/>
  <c r="L143" i="29" s="1"/>
  <c r="L193" i="29" s="1"/>
  <c r="L194" i="29" s="1"/>
  <c r="L43" i="29"/>
  <c r="L41" i="29"/>
  <c r="L44" i="29" s="1"/>
  <c r="M166" i="29"/>
  <c r="M40" i="29"/>
  <c r="N166" i="29" s="1"/>
  <c r="K44" i="29"/>
  <c r="K46" i="29" s="1"/>
  <c r="K47" i="29" s="1"/>
  <c r="J171" i="29"/>
  <c r="J169" i="29"/>
  <c r="N235" i="29"/>
  <c r="N11" i="30" s="1"/>
  <c r="N151" i="29"/>
  <c r="M42" i="29"/>
  <c r="N192" i="29"/>
  <c r="N233" i="29"/>
  <c r="N168" i="29"/>
  <c r="N149" i="29"/>
  <c r="N156" i="29" s="1"/>
  <c r="N163" i="29" s="1"/>
  <c r="N176" i="29" s="1"/>
  <c r="L173" i="29"/>
  <c r="L174" i="29" s="1"/>
  <c r="L165" i="29"/>
  <c r="O139" i="29"/>
  <c r="N56" i="29"/>
  <c r="N39" i="29"/>
  <c r="N38" i="29"/>
  <c r="O167" i="29" s="1"/>
  <c r="O35" i="29"/>
  <c r="K173" i="29"/>
  <c r="K174" i="29" s="1"/>
  <c r="K165" i="29"/>
  <c r="M198" i="29"/>
  <c r="M199" i="29" s="1"/>
  <c r="M215" i="29"/>
  <c r="M234" i="29"/>
  <c r="M10" i="30" s="1"/>
  <c r="M141" i="29"/>
  <c r="M150" i="29" s="1"/>
  <c r="M152" i="29" s="1"/>
  <c r="M153" i="29" s="1"/>
  <c r="J193" i="29"/>
  <c r="J194" i="29" s="1"/>
  <c r="M242" i="29"/>
  <c r="M19" i="30" s="1"/>
  <c r="M240" i="29"/>
  <c r="M16" i="30" s="1"/>
  <c r="M238" i="29"/>
  <c r="M14" i="30" s="1"/>
  <c r="M239" i="29"/>
  <c r="M15" i="30" s="1"/>
  <c r="M241" i="29"/>
  <c r="M18" i="30" s="1"/>
  <c r="E47" i="28"/>
  <c r="DK148" i="27"/>
  <c r="CN148" i="27"/>
  <c r="AQ148" i="27"/>
  <c r="CO148" i="27"/>
  <c r="AY148" i="27"/>
  <c r="AU148" i="27"/>
  <c r="F49" i="28"/>
  <c r="G50" i="28"/>
  <c r="F48" i="28"/>
  <c r="E91" i="27"/>
  <c r="E89" i="27" s="1"/>
  <c r="E95" i="27"/>
  <c r="H148" i="27"/>
  <c r="BJ128" i="27"/>
  <c r="CK148" i="27"/>
  <c r="H106" i="27"/>
  <c r="AA128" i="27"/>
  <c r="BU128" i="27"/>
  <c r="BI128" i="27"/>
  <c r="AU128" i="27"/>
  <c r="Q128" i="27"/>
  <c r="BA128" i="27"/>
  <c r="CF60" i="27"/>
  <c r="BO128" i="27"/>
  <c r="N106" i="27"/>
  <c r="DT148" i="27"/>
  <c r="M106" i="27"/>
  <c r="AE128" i="27"/>
  <c r="AK128" i="27"/>
  <c r="AL128" i="27"/>
  <c r="AR128" i="27"/>
  <c r="I106" i="27"/>
  <c r="AZ128" i="27"/>
  <c r="J106" i="27"/>
  <c r="G95" i="27"/>
  <c r="BF128" i="27"/>
  <c r="AV128" i="27"/>
  <c r="V128" i="27"/>
  <c r="AB128" i="27"/>
  <c r="L106" i="27"/>
  <c r="G117" i="27"/>
  <c r="G140" i="27" s="1"/>
  <c r="M117" i="27"/>
  <c r="M140" i="27" s="1"/>
  <c r="AP128" i="27"/>
  <c r="AF128" i="27"/>
  <c r="AQ128" i="27"/>
  <c r="AG128" i="27"/>
  <c r="W128" i="27"/>
  <c r="DF60" i="27"/>
  <c r="E53" i="27"/>
  <c r="E65" i="27"/>
  <c r="CI148" i="27"/>
  <c r="DO148" i="27"/>
  <c r="N128" i="27"/>
  <c r="CS148" i="27"/>
  <c r="O128" i="27"/>
  <c r="Z128" i="27"/>
  <c r="U128" i="27"/>
  <c r="P128" i="27"/>
  <c r="DJ59" i="27"/>
  <c r="DV59" i="27"/>
  <c r="M95" i="27"/>
  <c r="CA59" i="27"/>
  <c r="DH60" i="27"/>
  <c r="DK60" i="27"/>
  <c r="BW128" i="27"/>
  <c r="BR128" i="27"/>
  <c r="BM128" i="27"/>
  <c r="BX128" i="27"/>
  <c r="L128" i="27"/>
  <c r="DL59" i="27"/>
  <c r="K106" i="27"/>
  <c r="CZ60" i="27"/>
  <c r="CX59" i="27"/>
  <c r="DN59" i="27"/>
  <c r="I95" i="27"/>
  <c r="AO128" i="27"/>
  <c r="CF59" i="27"/>
  <c r="CR59" i="27"/>
  <c r="AX128" i="27"/>
  <c r="M128" i="27"/>
  <c r="K117" i="27"/>
  <c r="K140" i="27" s="1"/>
  <c r="DA59" i="27"/>
  <c r="CW60" i="27"/>
  <c r="DA60" i="27"/>
  <c r="DI60" i="27"/>
  <c r="BZ128" i="27"/>
  <c r="T128" i="27"/>
  <c r="CL60" i="27"/>
  <c r="DK59" i="27"/>
  <c r="CI60" i="27"/>
  <c r="BE128" i="27"/>
  <c r="J95" i="27"/>
  <c r="DS60" i="27"/>
  <c r="BZ60" i="27"/>
  <c r="DX60" i="27"/>
  <c r="CV60" i="27"/>
  <c r="DC60" i="27"/>
  <c r="DV60" i="27"/>
  <c r="CV59" i="27"/>
  <c r="DJ60" i="27"/>
  <c r="DY59" i="27"/>
  <c r="CM59" i="27"/>
  <c r="CQ59" i="27"/>
  <c r="DE59" i="27"/>
  <c r="DO59" i="27"/>
  <c r="BK128" i="27"/>
  <c r="BV128" i="27"/>
  <c r="BQ128" i="27"/>
  <c r="BL128" i="27"/>
  <c r="CX60" i="27"/>
  <c r="DP60" i="27"/>
  <c r="BZ59" i="27"/>
  <c r="CH59" i="27"/>
  <c r="H95" i="27"/>
  <c r="BG128" i="27"/>
  <c r="BB128" i="27"/>
  <c r="AW128" i="27"/>
  <c r="BH128" i="27"/>
  <c r="CH60" i="27"/>
  <c r="CI59" i="27"/>
  <c r="L95" i="27"/>
  <c r="N83" i="27"/>
  <c r="O82" i="27" s="1"/>
  <c r="O83" i="27" s="1"/>
  <c r="P82" i="27" s="1"/>
  <c r="P110" i="27" s="1"/>
  <c r="AH128" i="27"/>
  <c r="AN128" i="27"/>
  <c r="CB60" i="27"/>
  <c r="J117" i="27"/>
  <c r="J140" i="27" s="1"/>
  <c r="H117" i="27"/>
  <c r="H140" i="27" s="1"/>
  <c r="O106" i="27"/>
  <c r="DW60" i="27"/>
  <c r="CK60" i="27"/>
  <c r="CT59" i="27"/>
  <c r="CE60" i="27"/>
  <c r="CK59" i="27"/>
  <c r="DR59" i="27"/>
  <c r="CN60" i="27"/>
  <c r="CD59" i="27"/>
  <c r="DI59" i="27"/>
  <c r="DB60" i="27"/>
  <c r="CM60" i="27"/>
  <c r="DC59" i="27"/>
  <c r="CY60" i="27"/>
  <c r="AT128" i="27"/>
  <c r="BY59" i="27"/>
  <c r="AM128" i="27"/>
  <c r="BY128" i="27"/>
  <c r="X128" i="27"/>
  <c r="N117" i="27"/>
  <c r="N140" i="27" s="1"/>
  <c r="L117" i="27"/>
  <c r="L140" i="27" s="1"/>
  <c r="I117" i="27"/>
  <c r="I140" i="27" s="1"/>
  <c r="DD60" i="27"/>
  <c r="CJ60" i="27"/>
  <c r="DF59" i="27"/>
  <c r="CP59" i="27"/>
  <c r="DB59" i="27"/>
  <c r="Y128" i="27"/>
  <c r="CB59" i="27"/>
  <c r="CL59" i="27"/>
  <c r="DG60" i="27"/>
  <c r="DM59" i="27"/>
  <c r="CT60" i="27"/>
  <c r="DT60" i="27"/>
  <c r="DP59" i="27"/>
  <c r="CS59" i="27"/>
  <c r="CZ59" i="27"/>
  <c r="DS59" i="27"/>
  <c r="CJ59" i="27"/>
  <c r="DU59" i="27"/>
  <c r="CP60" i="27"/>
  <c r="CA130" i="27"/>
  <c r="S128" i="27"/>
  <c r="BP128" i="27"/>
  <c r="BS128" i="27"/>
  <c r="R128" i="27"/>
  <c r="AS128" i="27"/>
  <c r="BT128" i="27"/>
  <c r="AY128" i="27"/>
  <c r="AD128" i="27"/>
  <c r="H128" i="27"/>
  <c r="K128" i="27"/>
  <c r="I128" i="27"/>
  <c r="J128" i="27"/>
  <c r="G128" i="27"/>
  <c r="G148" i="27"/>
  <c r="E206" i="27"/>
  <c r="E217" i="27" s="1"/>
  <c r="E205" i="27"/>
  <c r="E213" i="27"/>
  <c r="E203" i="27"/>
  <c r="E215" i="27"/>
  <c r="E201" i="27"/>
  <c r="E199" i="27" s="1"/>
  <c r="F201" i="27" s="1"/>
  <c r="F199" i="27" s="1"/>
  <c r="I148" i="27"/>
  <c r="AJ128" i="27"/>
  <c r="O80" i="27"/>
  <c r="P79" i="27" s="1"/>
  <c r="P99" i="27" s="1"/>
  <c r="P106" i="27" s="1"/>
  <c r="BC128" i="27"/>
  <c r="BN128" i="27"/>
  <c r="AC128" i="27"/>
  <c r="BD128" i="27"/>
  <c r="K95" i="27"/>
  <c r="AI128" i="27"/>
  <c r="AO148" i="27"/>
  <c r="G212" i="27"/>
  <c r="G211" i="27"/>
  <c r="G210" i="27"/>
  <c r="G207" i="27"/>
  <c r="G218" i="27" s="1"/>
  <c r="G202" i="27"/>
  <c r="G200" i="27"/>
  <c r="G198" i="27"/>
  <c r="G196" i="27"/>
  <c r="G124" i="27"/>
  <c r="G122" i="27" s="1"/>
  <c r="H124" i="27" s="1"/>
  <c r="H122" i="27" s="1"/>
  <c r="N142" i="27"/>
  <c r="J142" i="27"/>
  <c r="F142" i="27"/>
  <c r="M142" i="27"/>
  <c r="I142" i="27"/>
  <c r="E142" i="27"/>
  <c r="L142" i="27"/>
  <c r="H142" i="27"/>
  <c r="K142" i="27"/>
  <c r="G142" i="27"/>
  <c r="F102" i="27"/>
  <c r="F100" i="27" s="1"/>
  <c r="E136" i="27"/>
  <c r="E147" i="27" s="1"/>
  <c r="E111" i="27"/>
  <c r="F215" i="27"/>
  <c r="F213" i="27"/>
  <c r="F203" i="27"/>
  <c r="F205" i="27"/>
  <c r="F216" i="27" s="1"/>
  <c r="F206" i="27"/>
  <c r="F217" i="27" s="1"/>
  <c r="O75" i="27"/>
  <c r="H197" i="27"/>
  <c r="H41" i="27"/>
  <c r="H39" i="27"/>
  <c r="G45" i="24" s="1"/>
  <c r="H38" i="27"/>
  <c r="G44" i="24" s="1"/>
  <c r="I37" i="27"/>
  <c r="M43" i="29" l="1"/>
  <c r="M41" i="29"/>
  <c r="N142" i="29" s="1"/>
  <c r="N143" i="29" s="1"/>
  <c r="L46" i="29"/>
  <c r="L47" i="29" s="1"/>
  <c r="N140" i="29"/>
  <c r="N234" i="29" s="1"/>
  <c r="N10" i="30" s="1"/>
  <c r="M164" i="29"/>
  <c r="M173" i="29" s="1"/>
  <c r="M174" i="29" s="1"/>
  <c r="J218" i="29"/>
  <c r="M142" i="29"/>
  <c r="M143" i="29" s="1"/>
  <c r="M193" i="29" s="1"/>
  <c r="M194" i="29" s="1"/>
  <c r="N40" i="29"/>
  <c r="O166" i="29" s="1"/>
  <c r="J216" i="29"/>
  <c r="N215" i="29"/>
  <c r="N198" i="29"/>
  <c r="N199" i="29" s="1"/>
  <c r="P139" i="29"/>
  <c r="O56" i="29"/>
  <c r="O39" i="29"/>
  <c r="O38" i="29"/>
  <c r="P167" i="29" s="1"/>
  <c r="P35" i="29"/>
  <c r="O233" i="29"/>
  <c r="O192" i="29"/>
  <c r="O168" i="29"/>
  <c r="O149" i="29"/>
  <c r="O156" i="29" s="1"/>
  <c r="O163" i="29" s="1"/>
  <c r="O176" i="29" s="1"/>
  <c r="K171" i="29"/>
  <c r="K218" i="29" s="1"/>
  <c r="K169" i="29"/>
  <c r="O235" i="29"/>
  <c r="O11" i="30" s="1"/>
  <c r="O151" i="29"/>
  <c r="N42" i="29"/>
  <c r="L171" i="29"/>
  <c r="L216" i="29" s="1"/>
  <c r="L169" i="29"/>
  <c r="N242" i="29"/>
  <c r="N19" i="30" s="1"/>
  <c r="N239" i="29"/>
  <c r="N15" i="30" s="1"/>
  <c r="N241" i="29"/>
  <c r="N18" i="30" s="1"/>
  <c r="N240" i="29"/>
  <c r="N16" i="30" s="1"/>
  <c r="N238" i="29"/>
  <c r="N14" i="30" s="1"/>
  <c r="F47" i="28"/>
  <c r="H50" i="28"/>
  <c r="G49" i="28"/>
  <c r="G48" i="28"/>
  <c r="F91" i="27"/>
  <c r="F89" i="27" s="1"/>
  <c r="G91" i="27" s="1"/>
  <c r="G89" i="27" s="1"/>
  <c r="E67" i="27"/>
  <c r="E44" i="27" s="1"/>
  <c r="D42" i="25" s="1"/>
  <c r="F55" i="27"/>
  <c r="P139" i="27"/>
  <c r="P133" i="27"/>
  <c r="P145" i="27" s="1"/>
  <c r="P83" i="27"/>
  <c r="Q82" i="27" s="1"/>
  <c r="Q110" i="27" s="1"/>
  <c r="Q139" i="27" s="1"/>
  <c r="O110" i="27"/>
  <c r="O133" i="27" s="1"/>
  <c r="O145" i="27" s="1"/>
  <c r="P80" i="27"/>
  <c r="Q79" i="27" s="1"/>
  <c r="CF128" i="27"/>
  <c r="EW128" i="27"/>
  <c r="CP128" i="27"/>
  <c r="CU128" i="27"/>
  <c r="DP128" i="27"/>
  <c r="CO128" i="27"/>
  <c r="FA128" i="27"/>
  <c r="DZ128" i="27"/>
  <c r="DO128" i="27"/>
  <c r="CN128" i="27"/>
  <c r="EZ128" i="27"/>
  <c r="DY128" i="27"/>
  <c r="DN128" i="27"/>
  <c r="DC128" i="27"/>
  <c r="CB128" i="27"/>
  <c r="EN128" i="27"/>
  <c r="EC128" i="27"/>
  <c r="DR128" i="27"/>
  <c r="CQ128" i="27"/>
  <c r="DA128" i="27"/>
  <c r="DV128" i="27"/>
  <c r="EV128" i="27"/>
  <c r="DU128" i="27"/>
  <c r="CT128" i="27"/>
  <c r="EU128" i="27"/>
  <c r="DQ128" i="27"/>
  <c r="CS128" i="27"/>
  <c r="ET128" i="27"/>
  <c r="DH128" i="27"/>
  <c r="CW128" i="27"/>
  <c r="EX128" i="27"/>
  <c r="DL128" i="27"/>
  <c r="CK128" i="27"/>
  <c r="DF128" i="27"/>
  <c r="DK128" i="27"/>
  <c r="EF128" i="27"/>
  <c r="DE128" i="27"/>
  <c r="CD128" i="27"/>
  <c r="EP128" i="27"/>
  <c r="EE128" i="27"/>
  <c r="DD128" i="27"/>
  <c r="CC128" i="27"/>
  <c r="EO128" i="27"/>
  <c r="ED128" i="27"/>
  <c r="DS128" i="27"/>
  <c r="CR128" i="27"/>
  <c r="CG128" i="27"/>
  <c r="ES128" i="27"/>
  <c r="EH128" i="27"/>
  <c r="DG128" i="27"/>
  <c r="ER128" i="27"/>
  <c r="EA128" i="27"/>
  <c r="CJ128" i="27"/>
  <c r="CI128" i="27"/>
  <c r="CV128" i="27"/>
  <c r="DT128" i="27"/>
  <c r="FB128" i="27"/>
  <c r="EM128" i="27"/>
  <c r="EG128" i="27"/>
  <c r="EL128" i="27"/>
  <c r="CE128" i="27"/>
  <c r="EQ128" i="27"/>
  <c r="CZ128" i="27"/>
  <c r="EK128" i="27"/>
  <c r="DJ128" i="27"/>
  <c r="CY128" i="27"/>
  <c r="EB128" i="27"/>
  <c r="EJ128" i="27"/>
  <c r="DI128" i="27"/>
  <c r="CX128" i="27"/>
  <c r="CM128" i="27"/>
  <c r="EY128" i="27"/>
  <c r="DX128" i="27"/>
  <c r="DM128" i="27"/>
  <c r="DB128" i="27"/>
  <c r="CA128" i="27"/>
  <c r="CH128" i="27"/>
  <c r="EI128" i="27"/>
  <c r="CL128" i="27"/>
  <c r="DW128" i="27"/>
  <c r="G205" i="27"/>
  <c r="G216" i="27" s="1"/>
  <c r="E216" i="27"/>
  <c r="E208" i="27"/>
  <c r="G201" i="27"/>
  <c r="G199" i="27" s="1"/>
  <c r="G206" i="27"/>
  <c r="G217" i="27" s="1"/>
  <c r="H211" i="27"/>
  <c r="H212" i="27"/>
  <c r="H207" i="27"/>
  <c r="H218" i="27" s="1"/>
  <c r="H210" i="27"/>
  <c r="H202" i="27"/>
  <c r="H200" i="27"/>
  <c r="H198" i="27"/>
  <c r="H196" i="27"/>
  <c r="F208" i="27"/>
  <c r="G102" i="27"/>
  <c r="G100" i="27" s="1"/>
  <c r="H102" i="27" s="1"/>
  <c r="H100" i="27" s="1"/>
  <c r="E134" i="27"/>
  <c r="E149" i="27" s="1"/>
  <c r="F113" i="27"/>
  <c r="Q133" i="27"/>
  <c r="Q145" i="27" s="1"/>
  <c r="I197" i="27"/>
  <c r="I41" i="27"/>
  <c r="I38" i="27"/>
  <c r="H44" i="24" s="1"/>
  <c r="J37" i="27"/>
  <c r="I39" i="27"/>
  <c r="H45" i="24" s="1"/>
  <c r="O88" i="27"/>
  <c r="I124" i="27"/>
  <c r="I122" i="27" s="1"/>
  <c r="J124" i="27" s="1"/>
  <c r="J122" i="27" s="1"/>
  <c r="G215" i="27"/>
  <c r="G213" i="27"/>
  <c r="G203" i="27"/>
  <c r="G208" i="27" l="1"/>
  <c r="M44" i="29"/>
  <c r="M46" i="29" s="1"/>
  <c r="M47" i="29" s="1"/>
  <c r="N164" i="29"/>
  <c r="N173" i="29" s="1"/>
  <c r="N174" i="29" s="1"/>
  <c r="N141" i="29"/>
  <c r="N150" i="29" s="1"/>
  <c r="N152" i="29" s="1"/>
  <c r="N153" i="29" s="1"/>
  <c r="M165" i="29"/>
  <c r="M169" i="29" s="1"/>
  <c r="N43" i="29"/>
  <c r="N41" i="29"/>
  <c r="O164" i="29" s="1"/>
  <c r="O140" i="29"/>
  <c r="O234" i="29" s="1"/>
  <c r="O10" i="30" s="1"/>
  <c r="O40" i="29"/>
  <c r="P166" i="29" s="1"/>
  <c r="O215" i="29"/>
  <c r="O198" i="29"/>
  <c r="O199" i="29" s="1"/>
  <c r="O241" i="29"/>
  <c r="O18" i="30" s="1"/>
  <c r="O239" i="29"/>
  <c r="O15" i="30" s="1"/>
  <c r="O238" i="29"/>
  <c r="O14" i="30" s="1"/>
  <c r="O240" i="29"/>
  <c r="O16" i="30" s="1"/>
  <c r="O242" i="29"/>
  <c r="O19" i="30" s="1"/>
  <c r="L218" i="29"/>
  <c r="K216" i="29"/>
  <c r="Q139" i="29"/>
  <c r="P56" i="29"/>
  <c r="P39" i="29"/>
  <c r="Q35" i="29"/>
  <c r="P38" i="29"/>
  <c r="Q167" i="29" s="1"/>
  <c r="P233" i="29"/>
  <c r="P192" i="29"/>
  <c r="P168" i="29"/>
  <c r="P149" i="29"/>
  <c r="P156" i="29" s="1"/>
  <c r="P163" i="29" s="1"/>
  <c r="P176" i="29" s="1"/>
  <c r="P235" i="29"/>
  <c r="P11" i="30" s="1"/>
  <c r="P151" i="29"/>
  <c r="O42" i="29"/>
  <c r="N193" i="29"/>
  <c r="N194" i="29" s="1"/>
  <c r="G47" i="28"/>
  <c r="O117" i="27"/>
  <c r="O140" i="27" s="1"/>
  <c r="I50" i="28"/>
  <c r="H48" i="28"/>
  <c r="H49" i="28"/>
  <c r="H91" i="27"/>
  <c r="H89" i="27" s="1"/>
  <c r="I91" i="27" s="1"/>
  <c r="I89" i="27" s="1"/>
  <c r="O139" i="27"/>
  <c r="O142" i="27" s="1"/>
  <c r="Q83" i="27"/>
  <c r="R82" i="27" s="1"/>
  <c r="R83" i="27" s="1"/>
  <c r="S82" i="27" s="1"/>
  <c r="F65" i="27"/>
  <c r="F53" i="27"/>
  <c r="P117" i="27"/>
  <c r="P140" i="27" s="1"/>
  <c r="Q117" i="27"/>
  <c r="Q140" i="27" s="1"/>
  <c r="Q99" i="27"/>
  <c r="Q106" i="27" s="1"/>
  <c r="Q80" i="27"/>
  <c r="R79" i="27" s="1"/>
  <c r="F136" i="27"/>
  <c r="F147" i="27" s="1"/>
  <c r="F111" i="27"/>
  <c r="I211" i="27"/>
  <c r="I212" i="27"/>
  <c r="I210" i="27"/>
  <c r="I207" i="27"/>
  <c r="I218" i="27" s="1"/>
  <c r="I202" i="27"/>
  <c r="I200" i="27"/>
  <c r="I198" i="27"/>
  <c r="I196" i="27"/>
  <c r="Q142" i="27"/>
  <c r="I102" i="27"/>
  <c r="I100" i="27" s="1"/>
  <c r="Q75" i="27"/>
  <c r="Q88" i="27" s="1"/>
  <c r="J197" i="27"/>
  <c r="K37" i="27"/>
  <c r="J41" i="27"/>
  <c r="J39" i="27"/>
  <c r="I45" i="24" s="1"/>
  <c r="J38" i="27"/>
  <c r="I44" i="24" s="1"/>
  <c r="K124" i="27"/>
  <c r="K122" i="27" s="1"/>
  <c r="H215" i="27"/>
  <c r="H213" i="27"/>
  <c r="H203" i="27"/>
  <c r="H206" i="27"/>
  <c r="H217" i="27" s="1"/>
  <c r="H201" i="27"/>
  <c r="H199" i="27" s="1"/>
  <c r="H205" i="27"/>
  <c r="H216" i="27" s="1"/>
  <c r="M171" i="29" l="1"/>
  <c r="M218" i="29" s="1"/>
  <c r="N165" i="29"/>
  <c r="N169" i="29" s="1"/>
  <c r="O141" i="29"/>
  <c r="O150" i="29" s="1"/>
  <c r="O152" i="29" s="1"/>
  <c r="O153" i="29" s="1"/>
  <c r="N44" i="29"/>
  <c r="N46" i="29" s="1"/>
  <c r="N47" i="29" s="1"/>
  <c r="O142" i="29"/>
  <c r="O143" i="29" s="1"/>
  <c r="O193" i="29" s="1"/>
  <c r="O194" i="29" s="1"/>
  <c r="O43" i="29"/>
  <c r="O41" i="29"/>
  <c r="P164" i="29" s="1"/>
  <c r="P140" i="29"/>
  <c r="P234" i="29" s="1"/>
  <c r="P10" i="30" s="1"/>
  <c r="Q235" i="29"/>
  <c r="Q11" i="30" s="1"/>
  <c r="Q151" i="29"/>
  <c r="P42" i="29"/>
  <c r="Q233" i="29"/>
  <c r="Q192" i="29"/>
  <c r="Q168" i="29"/>
  <c r="Q149" i="29"/>
  <c r="Q156" i="29" s="1"/>
  <c r="Q163" i="29" s="1"/>
  <c r="Q176" i="29" s="1"/>
  <c r="R139" i="29"/>
  <c r="Q56" i="29"/>
  <c r="Q39" i="29"/>
  <c r="R35" i="29"/>
  <c r="Q38" i="29"/>
  <c r="R167" i="29" s="1"/>
  <c r="P198" i="29"/>
  <c r="P199" i="29" s="1"/>
  <c r="P215" i="29"/>
  <c r="P40" i="29"/>
  <c r="P241" i="29"/>
  <c r="P18" i="30" s="1"/>
  <c r="P238" i="29"/>
  <c r="P14" i="30" s="1"/>
  <c r="P240" i="29"/>
  <c r="P16" i="30" s="1"/>
  <c r="P242" i="29"/>
  <c r="P19" i="30" s="1"/>
  <c r="P239" i="29"/>
  <c r="P15" i="30" s="1"/>
  <c r="O173" i="29"/>
  <c r="O174" i="29" s="1"/>
  <c r="O165" i="29"/>
  <c r="P142" i="27"/>
  <c r="J91" i="27"/>
  <c r="J89" i="27" s="1"/>
  <c r="K91" i="27" s="1"/>
  <c r="K89" i="27" s="1"/>
  <c r="H47" i="28"/>
  <c r="J50" i="28"/>
  <c r="I48" i="28"/>
  <c r="I49" i="28"/>
  <c r="R110" i="27"/>
  <c r="G55" i="27"/>
  <c r="F67" i="27"/>
  <c r="F44" i="27" s="1"/>
  <c r="E42" i="25" s="1"/>
  <c r="R80" i="27"/>
  <c r="S79" i="27" s="1"/>
  <c r="S80" i="27" s="1"/>
  <c r="T79" i="27" s="1"/>
  <c r="T99" i="27" s="1"/>
  <c r="R99" i="27"/>
  <c r="I205" i="27"/>
  <c r="I216" i="27" s="1"/>
  <c r="I206" i="27"/>
  <c r="I217" i="27" s="1"/>
  <c r="I201" i="27"/>
  <c r="I199" i="27" s="1"/>
  <c r="L124" i="27"/>
  <c r="L122" i="27" s="1"/>
  <c r="M124" i="27" s="1"/>
  <c r="M122" i="27" s="1"/>
  <c r="R75" i="27"/>
  <c r="J102" i="27"/>
  <c r="J100" i="27" s="1"/>
  <c r="K102" i="27" s="1"/>
  <c r="K100" i="27" s="1"/>
  <c r="H208" i="27"/>
  <c r="S110" i="27"/>
  <c r="S117" i="27" s="1"/>
  <c r="S140" i="27" s="1"/>
  <c r="K197" i="27"/>
  <c r="L37" i="27"/>
  <c r="K39" i="27"/>
  <c r="J45" i="24" s="1"/>
  <c r="K41" i="27"/>
  <c r="K38" i="27"/>
  <c r="J44" i="24" s="1"/>
  <c r="S83" i="27"/>
  <c r="T82" i="27" s="1"/>
  <c r="T83" i="27" s="1"/>
  <c r="U82" i="27" s="1"/>
  <c r="R139" i="27"/>
  <c r="R133" i="27"/>
  <c r="R145" i="27" s="1"/>
  <c r="R117" i="27"/>
  <c r="R140" i="27" s="1"/>
  <c r="J212" i="27"/>
  <c r="J210" i="27"/>
  <c r="J207" i="27"/>
  <c r="J218" i="27" s="1"/>
  <c r="J211" i="27"/>
  <c r="J202" i="27"/>
  <c r="J200" i="27"/>
  <c r="J196" i="27"/>
  <c r="J198" i="27"/>
  <c r="I213" i="27"/>
  <c r="I215" i="27"/>
  <c r="I203" i="27"/>
  <c r="F134" i="27"/>
  <c r="F149" i="27" s="1"/>
  <c r="G113" i="27"/>
  <c r="N171" i="29" l="1"/>
  <c r="N216" i="29" s="1"/>
  <c r="M216" i="29"/>
  <c r="O44" i="29"/>
  <c r="O46" i="29" s="1"/>
  <c r="O47" i="29" s="1"/>
  <c r="P142" i="29"/>
  <c r="P143" i="29" s="1"/>
  <c r="P193" i="29" s="1"/>
  <c r="P194" i="29" s="1"/>
  <c r="P141" i="29"/>
  <c r="P150" i="29" s="1"/>
  <c r="P152" i="29" s="1"/>
  <c r="P153" i="29" s="1"/>
  <c r="Q40" i="29"/>
  <c r="R140" i="29" s="1"/>
  <c r="O171" i="29"/>
  <c r="O218" i="29" s="1"/>
  <c r="O169" i="29"/>
  <c r="Q166" i="29"/>
  <c r="Q140" i="29"/>
  <c r="P41" i="29"/>
  <c r="P43" i="29"/>
  <c r="R235" i="29"/>
  <c r="R11" i="30" s="1"/>
  <c r="R151" i="29"/>
  <c r="Q42" i="29"/>
  <c r="R233" i="29"/>
  <c r="R192" i="29"/>
  <c r="R168" i="29"/>
  <c r="R149" i="29"/>
  <c r="R156" i="29" s="1"/>
  <c r="R163" i="29" s="1"/>
  <c r="R176" i="29" s="1"/>
  <c r="P165" i="29"/>
  <c r="P173" i="29"/>
  <c r="P174" i="29" s="1"/>
  <c r="S139" i="29"/>
  <c r="R56" i="29"/>
  <c r="R39" i="29"/>
  <c r="S35" i="29"/>
  <c r="R38" i="29"/>
  <c r="S167" i="29" s="1"/>
  <c r="Q198" i="29"/>
  <c r="Q199" i="29" s="1"/>
  <c r="Q215" i="29"/>
  <c r="Q242" i="29"/>
  <c r="Q19" i="30" s="1"/>
  <c r="Q240" i="29"/>
  <c r="Q16" i="30" s="1"/>
  <c r="Q238" i="29"/>
  <c r="Q14" i="30" s="1"/>
  <c r="Q239" i="29"/>
  <c r="Q15" i="30" s="1"/>
  <c r="Q241" i="29"/>
  <c r="Q18" i="30" s="1"/>
  <c r="I47" i="28"/>
  <c r="I208" i="27"/>
  <c r="K50" i="28"/>
  <c r="J49" i="28"/>
  <c r="J48" i="28"/>
  <c r="G65" i="27"/>
  <c r="G53" i="27"/>
  <c r="S99" i="27"/>
  <c r="T106" i="27" s="1"/>
  <c r="T80" i="27"/>
  <c r="U79" i="27" s="1"/>
  <c r="R106" i="27"/>
  <c r="U110" i="27"/>
  <c r="U83" i="27"/>
  <c r="V82" i="27" s="1"/>
  <c r="J215" i="27"/>
  <c r="J213" i="27"/>
  <c r="J203" i="27"/>
  <c r="J205" i="27"/>
  <c r="J216" i="27" s="1"/>
  <c r="J201" i="27"/>
  <c r="J199" i="27" s="1"/>
  <c r="J206" i="27"/>
  <c r="J217" i="27" s="1"/>
  <c r="G136" i="27"/>
  <c r="G147" i="27" s="1"/>
  <c r="G111" i="27"/>
  <c r="R142" i="27"/>
  <c r="K212" i="27"/>
  <c r="K211" i="27"/>
  <c r="K207" i="27"/>
  <c r="K218" i="27" s="1"/>
  <c r="K210" i="27"/>
  <c r="K202" i="27"/>
  <c r="K200" i="27"/>
  <c r="K198" i="27"/>
  <c r="K196" i="27"/>
  <c r="L197" i="27"/>
  <c r="L41" i="27"/>
  <c r="L39" i="27"/>
  <c r="K45" i="24" s="1"/>
  <c r="L38" i="27"/>
  <c r="K44" i="24" s="1"/>
  <c r="M37" i="27"/>
  <c r="T110" i="27"/>
  <c r="L102" i="27"/>
  <c r="L100" i="27" s="1"/>
  <c r="N124" i="27"/>
  <c r="N122" i="27" s="1"/>
  <c r="R88" i="27"/>
  <c r="L91" i="27"/>
  <c r="L89" i="27" s="1"/>
  <c r="S75" i="27"/>
  <c r="S139" i="27"/>
  <c r="S133" i="27"/>
  <c r="S145" i="27" s="1"/>
  <c r="N218" i="29" l="1"/>
  <c r="Q43" i="29"/>
  <c r="Q41" i="29"/>
  <c r="Q44" i="29" s="1"/>
  <c r="R166" i="29"/>
  <c r="O216" i="29"/>
  <c r="S233" i="29"/>
  <c r="S192" i="29"/>
  <c r="S168" i="29"/>
  <c r="S149" i="29"/>
  <c r="S156" i="29" s="1"/>
  <c r="S163" i="29" s="1"/>
  <c r="S176" i="29" s="1"/>
  <c r="R234" i="29"/>
  <c r="R10" i="30" s="1"/>
  <c r="R141" i="29"/>
  <c r="R150" i="29" s="1"/>
  <c r="R152" i="29" s="1"/>
  <c r="R153" i="29" s="1"/>
  <c r="S235" i="29"/>
  <c r="S11" i="30" s="1"/>
  <c r="S151" i="29"/>
  <c r="R42" i="29"/>
  <c r="T139" i="29"/>
  <c r="S56" i="29"/>
  <c r="S38" i="29"/>
  <c r="T167" i="29" s="1"/>
  <c r="S39" i="29"/>
  <c r="T35" i="29"/>
  <c r="Q164" i="29"/>
  <c r="Q142" i="29"/>
  <c r="Q143" i="29" s="1"/>
  <c r="Q193" i="29" s="1"/>
  <c r="Q194" i="29" s="1"/>
  <c r="P44" i="29"/>
  <c r="P46" i="29" s="1"/>
  <c r="P47" i="29" s="1"/>
  <c r="R40" i="29"/>
  <c r="P171" i="29"/>
  <c r="P218" i="29" s="1"/>
  <c r="P169" i="29"/>
  <c r="R215" i="29"/>
  <c r="R198" i="29"/>
  <c r="R199" i="29" s="1"/>
  <c r="Q234" i="29"/>
  <c r="Q10" i="30" s="1"/>
  <c r="Q141" i="29"/>
  <c r="Q150" i="29" s="1"/>
  <c r="Q152" i="29" s="1"/>
  <c r="Q153" i="29" s="1"/>
  <c r="R240" i="29"/>
  <c r="R16" i="30" s="1"/>
  <c r="R242" i="29"/>
  <c r="R19" i="30" s="1"/>
  <c r="R239" i="29"/>
  <c r="R15" i="30" s="1"/>
  <c r="R241" i="29"/>
  <c r="R18" i="30" s="1"/>
  <c r="R238" i="29"/>
  <c r="R14" i="30" s="1"/>
  <c r="J47" i="28"/>
  <c r="L50" i="28"/>
  <c r="K49" i="28"/>
  <c r="K48" i="28"/>
  <c r="S106" i="27"/>
  <c r="G67" i="27"/>
  <c r="G44" i="27" s="1"/>
  <c r="F42" i="25" s="1"/>
  <c r="H55" i="27"/>
  <c r="U80" i="27"/>
  <c r="V79" i="27" s="1"/>
  <c r="U99" i="27"/>
  <c r="L211" i="27"/>
  <c r="L212" i="27"/>
  <c r="L210" i="27"/>
  <c r="L207" i="27"/>
  <c r="L218" i="27" s="1"/>
  <c r="L202" i="27"/>
  <c r="L200" i="27"/>
  <c r="L198" i="27"/>
  <c r="L196" i="27"/>
  <c r="M91" i="27"/>
  <c r="M89" i="27" s="1"/>
  <c r="J208" i="27"/>
  <c r="M102" i="27"/>
  <c r="M100" i="27" s="1"/>
  <c r="N102" i="27" s="1"/>
  <c r="N100" i="27" s="1"/>
  <c r="O102" i="27" s="1"/>
  <c r="O100" i="27" s="1"/>
  <c r="K215" i="27"/>
  <c r="K213" i="27"/>
  <c r="K203" i="27"/>
  <c r="U133" i="27"/>
  <c r="U145" i="27" s="1"/>
  <c r="U139" i="27"/>
  <c r="S88" i="27"/>
  <c r="T139" i="27"/>
  <c r="T133" i="27"/>
  <c r="T145" i="27" s="1"/>
  <c r="U117" i="27"/>
  <c r="U140" i="27" s="1"/>
  <c r="T117" i="27"/>
  <c r="T140" i="27" s="1"/>
  <c r="K205" i="27"/>
  <c r="K216" i="27" s="1"/>
  <c r="O124" i="27"/>
  <c r="O122" i="27" s="1"/>
  <c r="P124" i="27" s="1"/>
  <c r="P122" i="27" s="1"/>
  <c r="Q124" i="27" s="1"/>
  <c r="Q122" i="27" s="1"/>
  <c r="R124" i="27" s="1"/>
  <c r="R122" i="27" s="1"/>
  <c r="S124" i="27" s="1"/>
  <c r="S122" i="27" s="1"/>
  <c r="T124" i="27" s="1"/>
  <c r="T122" i="27" s="1"/>
  <c r="U124" i="27" s="1"/>
  <c r="U122" i="27" s="1"/>
  <c r="V124" i="27" s="1"/>
  <c r="V122" i="27" s="1"/>
  <c r="W124" i="27" s="1"/>
  <c r="W122" i="27" s="1"/>
  <c r="X124" i="27" s="1"/>
  <c r="X122" i="27" s="1"/>
  <c r="Y124" i="27" s="1"/>
  <c r="Y122" i="27" s="1"/>
  <c r="Z124" i="27" s="1"/>
  <c r="Z122" i="27" s="1"/>
  <c r="AA124" i="27" s="1"/>
  <c r="AA122" i="27" s="1"/>
  <c r="AB124" i="27" s="1"/>
  <c r="AB122" i="27" s="1"/>
  <c r="AC124" i="27" s="1"/>
  <c r="AC122" i="27" s="1"/>
  <c r="AD124" i="27" s="1"/>
  <c r="AD122" i="27" s="1"/>
  <c r="AE124" i="27" s="1"/>
  <c r="AE122" i="27" s="1"/>
  <c r="AF124" i="27" s="1"/>
  <c r="AF122" i="27" s="1"/>
  <c r="AG124" i="27" s="1"/>
  <c r="AG122" i="27" s="1"/>
  <c r="AH124" i="27" s="1"/>
  <c r="AH122" i="27" s="1"/>
  <c r="AI124" i="27" s="1"/>
  <c r="AI122" i="27" s="1"/>
  <c r="AJ124" i="27" s="1"/>
  <c r="AJ122" i="27" s="1"/>
  <c r="AK124" i="27" s="1"/>
  <c r="AK122" i="27" s="1"/>
  <c r="AL124" i="27" s="1"/>
  <c r="AL122" i="27" s="1"/>
  <c r="AM124" i="27" s="1"/>
  <c r="AM122" i="27" s="1"/>
  <c r="AN124" i="27" s="1"/>
  <c r="M197" i="27"/>
  <c r="M38" i="27"/>
  <c r="L44" i="24" s="1"/>
  <c r="M39" i="27"/>
  <c r="L45" i="24" s="1"/>
  <c r="N37" i="27"/>
  <c r="M41" i="27"/>
  <c r="S142" i="27"/>
  <c r="G134" i="27"/>
  <c r="G149" i="27" s="1"/>
  <c r="H113" i="27"/>
  <c r="K201" i="27"/>
  <c r="K199" i="27" s="1"/>
  <c r="K206" i="27"/>
  <c r="K217" i="27" s="1"/>
  <c r="V110" i="27"/>
  <c r="V117" i="27" s="1"/>
  <c r="V140" i="27" s="1"/>
  <c r="V83" i="27"/>
  <c r="W82" i="27" s="1"/>
  <c r="Q46" i="29" l="1"/>
  <c r="Q47" i="29" s="1"/>
  <c r="R142" i="29"/>
  <c r="R143" i="29" s="1"/>
  <c r="R193" i="29" s="1"/>
  <c r="R194" i="29" s="1"/>
  <c r="R164" i="29"/>
  <c r="R173" i="29" s="1"/>
  <c r="R174" i="29" s="1"/>
  <c r="P216" i="29"/>
  <c r="Q173" i="29"/>
  <c r="Q174" i="29" s="1"/>
  <c r="Q165" i="29"/>
  <c r="S215" i="29"/>
  <c r="S198" i="29"/>
  <c r="S199" i="29" s="1"/>
  <c r="S166" i="29"/>
  <c r="S140" i="29"/>
  <c r="R41" i="29"/>
  <c r="R43" i="29"/>
  <c r="S40" i="29"/>
  <c r="S241" i="29"/>
  <c r="S18" i="30" s="1"/>
  <c r="S239" i="29"/>
  <c r="S15" i="30" s="1"/>
  <c r="S242" i="29"/>
  <c r="S19" i="30" s="1"/>
  <c r="S238" i="29"/>
  <c r="S14" i="30" s="1"/>
  <c r="S240" i="29"/>
  <c r="S16" i="30" s="1"/>
  <c r="U139" i="29"/>
  <c r="T56" i="29"/>
  <c r="U35" i="29"/>
  <c r="T38" i="29"/>
  <c r="U167" i="29" s="1"/>
  <c r="T39" i="29"/>
  <c r="T233" i="29"/>
  <c r="T192" i="29"/>
  <c r="T168" i="29"/>
  <c r="T149" i="29"/>
  <c r="T156" i="29" s="1"/>
  <c r="T163" i="29" s="1"/>
  <c r="T176" i="29" s="1"/>
  <c r="T235" i="29"/>
  <c r="T11" i="30" s="1"/>
  <c r="T151" i="29"/>
  <c r="S42" i="29"/>
  <c r="K47" i="28"/>
  <c r="M50" i="28"/>
  <c r="L48" i="28"/>
  <c r="L49" i="28"/>
  <c r="H65" i="27"/>
  <c r="H53" i="27"/>
  <c r="U106" i="27"/>
  <c r="V99" i="27"/>
  <c r="V106" i="27" s="1"/>
  <c r="V80" i="27"/>
  <c r="W79" i="27" s="1"/>
  <c r="W80" i="27" s="1"/>
  <c r="X79" i="27" s="1"/>
  <c r="X99" i="27" s="1"/>
  <c r="P102" i="27"/>
  <c r="P100" i="27" s="1"/>
  <c r="Q102" i="27" s="1"/>
  <c r="Q100" i="27" s="1"/>
  <c r="R102" i="27" s="1"/>
  <c r="R100" i="27" s="1"/>
  <c r="L205" i="27"/>
  <c r="L216" i="27" s="1"/>
  <c r="AN126" i="27"/>
  <c r="AN122" i="27" s="1"/>
  <c r="AO124" i="27" s="1"/>
  <c r="AO122" i="27" s="1"/>
  <c r="AP124" i="27" s="1"/>
  <c r="AP122" i="27" s="1"/>
  <c r="AQ124" i="27" s="1"/>
  <c r="AQ122" i="27" s="1"/>
  <c r="AR124" i="27" s="1"/>
  <c r="AR122" i="27" s="1"/>
  <c r="AS124" i="27" s="1"/>
  <c r="AS122" i="27" s="1"/>
  <c r="AT124" i="27" s="1"/>
  <c r="AT122" i="27" s="1"/>
  <c r="AU124" i="27" s="1"/>
  <c r="AU122" i="27" s="1"/>
  <c r="AV124" i="27" s="1"/>
  <c r="AV122" i="27" s="1"/>
  <c r="AW124" i="27" s="1"/>
  <c r="AW122" i="27" s="1"/>
  <c r="AX124" i="27" s="1"/>
  <c r="AX122" i="27" s="1"/>
  <c r="AY124" i="27" s="1"/>
  <c r="AY122" i="27" s="1"/>
  <c r="AZ124" i="27" s="1"/>
  <c r="AZ122" i="27" s="1"/>
  <c r="BA124" i="27" s="1"/>
  <c r="BA122" i="27" s="1"/>
  <c r="BB124" i="27" s="1"/>
  <c r="BB122" i="27" s="1"/>
  <c r="BC124" i="27" s="1"/>
  <c r="BC122" i="27" s="1"/>
  <c r="BD124" i="27" s="1"/>
  <c r="BD122" i="27" s="1"/>
  <c r="BE124" i="27" s="1"/>
  <c r="BE122" i="27" s="1"/>
  <c r="BF124" i="27" s="1"/>
  <c r="BF122" i="27" s="1"/>
  <c r="BG124" i="27" s="1"/>
  <c r="BG122" i="27" s="1"/>
  <c r="BH124" i="27" s="1"/>
  <c r="BH122" i="27" s="1"/>
  <c r="BI124" i="27" s="1"/>
  <c r="BI122" i="27" s="1"/>
  <c r="BJ124" i="27" s="1"/>
  <c r="BJ122" i="27" s="1"/>
  <c r="BK124" i="27" s="1"/>
  <c r="BK122" i="27" s="1"/>
  <c r="BL124" i="27" s="1"/>
  <c r="BL122" i="27" s="1"/>
  <c r="BM124" i="27" s="1"/>
  <c r="BM122" i="27" s="1"/>
  <c r="BN124" i="27" s="1"/>
  <c r="BN122" i="27" s="1"/>
  <c r="BO124" i="27" s="1"/>
  <c r="BO122" i="27" s="1"/>
  <c r="BP124" i="27" s="1"/>
  <c r="BP122" i="27" s="1"/>
  <c r="BQ124" i="27" s="1"/>
  <c r="BQ122" i="27" s="1"/>
  <c r="BR124" i="27" s="1"/>
  <c r="BR122" i="27" s="1"/>
  <c r="BS124" i="27" s="1"/>
  <c r="BS122" i="27" s="1"/>
  <c r="BT124" i="27" s="1"/>
  <c r="BT122" i="27" s="1"/>
  <c r="BU124" i="27" s="1"/>
  <c r="BU122" i="27" s="1"/>
  <c r="BV124" i="27" s="1"/>
  <c r="BV122" i="27" s="1"/>
  <c r="BW124" i="27" s="1"/>
  <c r="BW122" i="27" s="1"/>
  <c r="BX124" i="27" s="1"/>
  <c r="BX122" i="27" s="1"/>
  <c r="BY124" i="27" s="1"/>
  <c r="BY122" i="27" s="1"/>
  <c r="BZ124" i="27" s="1"/>
  <c r="BZ122" i="27" s="1"/>
  <c r="CA124" i="27" s="1"/>
  <c r="V139" i="27"/>
  <c r="V142" i="27" s="1"/>
  <c r="V133" i="27"/>
  <c r="V145" i="27" s="1"/>
  <c r="H136" i="27"/>
  <c r="H147" i="27" s="1"/>
  <c r="H111" i="27"/>
  <c r="T142" i="27"/>
  <c r="L215" i="27"/>
  <c r="L213" i="27"/>
  <c r="L203" i="27"/>
  <c r="N197" i="27"/>
  <c r="O37" i="27"/>
  <c r="N41" i="27"/>
  <c r="N39" i="27"/>
  <c r="M45" i="24" s="1"/>
  <c r="N38" i="27"/>
  <c r="M44" i="24" s="1"/>
  <c r="M211" i="27"/>
  <c r="M210" i="27"/>
  <c r="M207" i="27"/>
  <c r="M218" i="27" s="1"/>
  <c r="M212" i="27"/>
  <c r="M202" i="27"/>
  <c r="M200" i="27"/>
  <c r="M198" i="27"/>
  <c r="M196" i="27"/>
  <c r="L206" i="27"/>
  <c r="L217" i="27" s="1"/>
  <c r="K208" i="27"/>
  <c r="U142" i="27"/>
  <c r="W110" i="27"/>
  <c r="W83" i="27"/>
  <c r="X82" i="27" s="1"/>
  <c r="L201" i="27"/>
  <c r="L199" i="27" s="1"/>
  <c r="R165" i="29" l="1"/>
  <c r="R169" i="29" s="1"/>
  <c r="T40" i="29"/>
  <c r="U166" i="29" s="1"/>
  <c r="U235" i="29"/>
  <c r="U11" i="30" s="1"/>
  <c r="U151" i="29"/>
  <c r="T42" i="29"/>
  <c r="T239" i="29"/>
  <c r="T15" i="30" s="1"/>
  <c r="T241" i="29"/>
  <c r="T18" i="30" s="1"/>
  <c r="T238" i="29"/>
  <c r="T14" i="30" s="1"/>
  <c r="T240" i="29"/>
  <c r="T16" i="30" s="1"/>
  <c r="T242" i="29"/>
  <c r="T19" i="30" s="1"/>
  <c r="U233" i="29"/>
  <c r="U192" i="29"/>
  <c r="U168" i="29"/>
  <c r="U149" i="29"/>
  <c r="U156" i="29" s="1"/>
  <c r="U163" i="29" s="1"/>
  <c r="U176" i="29" s="1"/>
  <c r="S164" i="29"/>
  <c r="S142" i="29"/>
  <c r="S143" i="29" s="1"/>
  <c r="S193" i="29" s="1"/>
  <c r="S194" i="29" s="1"/>
  <c r="R44" i="29"/>
  <c r="R46" i="29" s="1"/>
  <c r="R47" i="29" s="1"/>
  <c r="S234" i="29"/>
  <c r="S10" i="30" s="1"/>
  <c r="S141" i="29"/>
  <c r="S150" i="29" s="1"/>
  <c r="S152" i="29" s="1"/>
  <c r="S153" i="29" s="1"/>
  <c r="Q171" i="29"/>
  <c r="Q218" i="29" s="1"/>
  <c r="Q169" i="29"/>
  <c r="T198" i="29"/>
  <c r="T199" i="29" s="1"/>
  <c r="T215" i="29"/>
  <c r="V139" i="29"/>
  <c r="U56" i="29"/>
  <c r="U39" i="29"/>
  <c r="V35" i="29"/>
  <c r="U38" i="29"/>
  <c r="V167" i="29" s="1"/>
  <c r="T166" i="29"/>
  <c r="T140" i="29"/>
  <c r="S41" i="29"/>
  <c r="S43" i="29"/>
  <c r="L47" i="28"/>
  <c r="N50" i="28"/>
  <c r="M48" i="28"/>
  <c r="M49" i="28"/>
  <c r="H67" i="27"/>
  <c r="H44" i="27" s="1"/>
  <c r="G42" i="25" s="1"/>
  <c r="I55" i="27"/>
  <c r="S102" i="27"/>
  <c r="S100" i="27" s="1"/>
  <c r="T102" i="27" s="1"/>
  <c r="T100" i="27" s="1"/>
  <c r="L208" i="27"/>
  <c r="W99" i="27"/>
  <c r="W106" i="27" s="1"/>
  <c r="X80" i="27"/>
  <c r="Y79" i="27" s="1"/>
  <c r="Y99" i="27" s="1"/>
  <c r="CA126" i="27"/>
  <c r="CA122" i="27" s="1"/>
  <c r="CB124" i="27" s="1"/>
  <c r="CB122" i="27" s="1"/>
  <c r="CC124" i="27" s="1"/>
  <c r="CC122" i="27" s="1"/>
  <c r="CD124" i="27" s="1"/>
  <c r="CD122" i="27" s="1"/>
  <c r="CE124" i="27" s="1"/>
  <c r="CE122" i="27" s="1"/>
  <c r="CF124" i="27" s="1"/>
  <c r="CF122" i="27" s="1"/>
  <c r="CG124" i="27" s="1"/>
  <c r="CG122" i="27" s="1"/>
  <c r="CH124" i="27" s="1"/>
  <c r="CH122" i="27" s="1"/>
  <c r="CI124" i="27" s="1"/>
  <c r="CI122" i="27" s="1"/>
  <c r="CJ124" i="27" s="1"/>
  <c r="CJ122" i="27" s="1"/>
  <c r="CK124" i="27" s="1"/>
  <c r="CK122" i="27" s="1"/>
  <c r="CL124" i="27" s="1"/>
  <c r="CL122" i="27" s="1"/>
  <c r="CM124" i="27" s="1"/>
  <c r="CM122" i="27" s="1"/>
  <c r="CN124" i="27" s="1"/>
  <c r="CN122" i="27" s="1"/>
  <c r="CO124" i="27" s="1"/>
  <c r="CO122" i="27" s="1"/>
  <c r="CP124" i="27" s="1"/>
  <c r="CP122" i="27" s="1"/>
  <c r="CQ124" i="27" s="1"/>
  <c r="CQ122" i="27" s="1"/>
  <c r="CR124" i="27" s="1"/>
  <c r="CR122" i="27" s="1"/>
  <c r="CS124" i="27" s="1"/>
  <c r="CS122" i="27" s="1"/>
  <c r="CT124" i="27" s="1"/>
  <c r="CT122" i="27" s="1"/>
  <c r="CU124" i="27" s="1"/>
  <c r="CU122" i="27" s="1"/>
  <c r="CV124" i="27" s="1"/>
  <c r="CV122" i="27" s="1"/>
  <c r="CW124" i="27" s="1"/>
  <c r="CW122" i="27" s="1"/>
  <c r="CX124" i="27" s="1"/>
  <c r="CX122" i="27" s="1"/>
  <c r="CY124" i="27" s="1"/>
  <c r="CY122" i="27" s="1"/>
  <c r="CZ124" i="27" s="1"/>
  <c r="CZ122" i="27" s="1"/>
  <c r="DA124" i="27" s="1"/>
  <c r="DA122" i="27" s="1"/>
  <c r="DB124" i="27" s="1"/>
  <c r="DB122" i="27" s="1"/>
  <c r="DC124" i="27" s="1"/>
  <c r="DC122" i="27" s="1"/>
  <c r="DD124" i="27" s="1"/>
  <c r="DD122" i="27" s="1"/>
  <c r="DE124" i="27" s="1"/>
  <c r="DE122" i="27" s="1"/>
  <c r="DF124" i="27" s="1"/>
  <c r="DF122" i="27" s="1"/>
  <c r="DG124" i="27" s="1"/>
  <c r="DG122" i="27" s="1"/>
  <c r="DH124" i="27" s="1"/>
  <c r="DH122" i="27" s="1"/>
  <c r="DI124" i="27" s="1"/>
  <c r="DI122" i="27" s="1"/>
  <c r="DJ124" i="27" s="1"/>
  <c r="DJ122" i="27" s="1"/>
  <c r="DK124" i="27" s="1"/>
  <c r="DK122" i="27" s="1"/>
  <c r="DL124" i="27" s="1"/>
  <c r="DL122" i="27" s="1"/>
  <c r="DM124" i="27" s="1"/>
  <c r="DM122" i="27" s="1"/>
  <c r="DN124" i="27" s="1"/>
  <c r="DN122" i="27" s="1"/>
  <c r="DO124" i="27" s="1"/>
  <c r="DO122" i="27" s="1"/>
  <c r="DP124" i="27" s="1"/>
  <c r="DP122" i="27" s="1"/>
  <c r="DQ124" i="27" s="1"/>
  <c r="DQ122" i="27" s="1"/>
  <c r="DR124" i="27" s="1"/>
  <c r="DR122" i="27" s="1"/>
  <c r="DS124" i="27" s="1"/>
  <c r="DS122" i="27" s="1"/>
  <c r="DT124" i="27" s="1"/>
  <c r="DT122" i="27" s="1"/>
  <c r="DU124" i="27" s="1"/>
  <c r="DU122" i="27" s="1"/>
  <c r="DV124" i="27" s="1"/>
  <c r="DV122" i="27" s="1"/>
  <c r="DW124" i="27" s="1"/>
  <c r="DW122" i="27" s="1"/>
  <c r="DX124" i="27" s="1"/>
  <c r="DX122" i="27" s="1"/>
  <c r="DY124" i="27" s="1"/>
  <c r="DY122" i="27" s="1"/>
  <c r="DZ124" i="27" s="1"/>
  <c r="DZ122" i="27" s="1"/>
  <c r="EA124" i="27" s="1"/>
  <c r="EA122" i="27" s="1"/>
  <c r="EB124" i="27" s="1"/>
  <c r="EB122" i="27" s="1"/>
  <c r="EC124" i="27" s="1"/>
  <c r="EC122" i="27" s="1"/>
  <c r="ED124" i="27" s="1"/>
  <c r="ED122" i="27" s="1"/>
  <c r="EE124" i="27" s="1"/>
  <c r="EE122" i="27" s="1"/>
  <c r="EF124" i="27" s="1"/>
  <c r="EF122" i="27" s="1"/>
  <c r="EG124" i="27" s="1"/>
  <c r="EG122" i="27" s="1"/>
  <c r="EH124" i="27" s="1"/>
  <c r="EH122" i="27" s="1"/>
  <c r="EI124" i="27" s="1"/>
  <c r="EI122" i="27" s="1"/>
  <c r="EJ124" i="27" s="1"/>
  <c r="EJ122" i="27" s="1"/>
  <c r="EK124" i="27" s="1"/>
  <c r="EK122" i="27" s="1"/>
  <c r="EL124" i="27" s="1"/>
  <c r="EL122" i="27" s="1"/>
  <c r="EM124" i="27" s="1"/>
  <c r="EM122" i="27" s="1"/>
  <c r="EN124" i="27" s="1"/>
  <c r="EN122" i="27" s="1"/>
  <c r="EO124" i="27" s="1"/>
  <c r="EO122" i="27" s="1"/>
  <c r="EP124" i="27" s="1"/>
  <c r="EP122" i="27" s="1"/>
  <c r="EQ124" i="27" s="1"/>
  <c r="EQ122" i="27" s="1"/>
  <c r="ER124" i="27" s="1"/>
  <c r="ER122" i="27" s="1"/>
  <c r="ES124" i="27" s="1"/>
  <c r="ES122" i="27" s="1"/>
  <c r="ET124" i="27" s="1"/>
  <c r="ET122" i="27" s="1"/>
  <c r="EU124" i="27" s="1"/>
  <c r="EU122" i="27" s="1"/>
  <c r="EV124" i="27" s="1"/>
  <c r="EV122" i="27" s="1"/>
  <c r="EW124" i="27" s="1"/>
  <c r="EW122" i="27" s="1"/>
  <c r="EX124" i="27" s="1"/>
  <c r="EX122" i="27" s="1"/>
  <c r="EY124" i="27" s="1"/>
  <c r="EY122" i="27" s="1"/>
  <c r="EZ124" i="27" s="1"/>
  <c r="EZ122" i="27" s="1"/>
  <c r="FA124" i="27" s="1"/>
  <c r="FA122" i="27" s="1"/>
  <c r="FB124" i="27" s="1"/>
  <c r="FB122" i="27" s="1"/>
  <c r="M213" i="27"/>
  <c r="M215" i="27"/>
  <c r="M203" i="27"/>
  <c r="M201" i="27"/>
  <c r="M199" i="27" s="1"/>
  <c r="M206" i="27"/>
  <c r="M217" i="27" s="1"/>
  <c r="M205" i="27"/>
  <c r="M216" i="27" s="1"/>
  <c r="N212" i="27"/>
  <c r="N210" i="27"/>
  <c r="N207" i="27"/>
  <c r="N218" i="27" s="1"/>
  <c r="N211" i="27"/>
  <c r="N202" i="27"/>
  <c r="N200" i="27"/>
  <c r="N196" i="27"/>
  <c r="N198" i="27"/>
  <c r="H134" i="27"/>
  <c r="H149" i="27" s="1"/>
  <c r="I113" i="27"/>
  <c r="X110" i="27"/>
  <c r="X117" i="27" s="1"/>
  <c r="X140" i="27" s="1"/>
  <c r="X83" i="27"/>
  <c r="Y82" i="27" s="1"/>
  <c r="O197" i="27"/>
  <c r="P37" i="27"/>
  <c r="O39" i="27"/>
  <c r="N45" i="24" s="1"/>
  <c r="O38" i="27"/>
  <c r="N44" i="24" s="1"/>
  <c r="O41" i="27"/>
  <c r="W139" i="27"/>
  <c r="W142" i="27" s="1"/>
  <c r="W133" i="27"/>
  <c r="W145" i="27" s="1"/>
  <c r="W117" i="27"/>
  <c r="W140" i="27" s="1"/>
  <c r="R171" i="29" l="1"/>
  <c r="R216" i="29" s="1"/>
  <c r="T43" i="29"/>
  <c r="T41" i="29"/>
  <c r="T44" i="29" s="1"/>
  <c r="U140" i="29"/>
  <c r="U234" i="29" s="1"/>
  <c r="U10" i="30" s="1"/>
  <c r="S173" i="29"/>
  <c r="S174" i="29" s="1"/>
  <c r="S165" i="29"/>
  <c r="T164" i="29"/>
  <c r="T142" i="29"/>
  <c r="T143" i="29" s="1"/>
  <c r="T193" i="29" s="1"/>
  <c r="T194" i="29" s="1"/>
  <c r="S44" i="29"/>
  <c r="S46" i="29" s="1"/>
  <c r="S47" i="29" s="1"/>
  <c r="U40" i="29"/>
  <c r="Q216" i="29"/>
  <c r="U198" i="29"/>
  <c r="U199" i="29" s="1"/>
  <c r="U215" i="29"/>
  <c r="W139" i="29"/>
  <c r="V56" i="29"/>
  <c r="V39" i="29"/>
  <c r="V38" i="29"/>
  <c r="W167" i="29" s="1"/>
  <c r="W35" i="29"/>
  <c r="T234" i="29"/>
  <c r="T10" i="30" s="1"/>
  <c r="T141" i="29"/>
  <c r="T150" i="29" s="1"/>
  <c r="T152" i="29" s="1"/>
  <c r="T153" i="29" s="1"/>
  <c r="U242" i="29"/>
  <c r="U19" i="30" s="1"/>
  <c r="U240" i="29"/>
  <c r="U16" i="30" s="1"/>
  <c r="U238" i="29"/>
  <c r="U14" i="30" s="1"/>
  <c r="U241" i="29"/>
  <c r="U18" i="30" s="1"/>
  <c r="U239" i="29"/>
  <c r="U15" i="30" s="1"/>
  <c r="V235" i="29"/>
  <c r="V11" i="30" s="1"/>
  <c r="V151" i="29"/>
  <c r="U42" i="29"/>
  <c r="V233" i="29"/>
  <c r="V192" i="29"/>
  <c r="V168" i="29"/>
  <c r="V149" i="29"/>
  <c r="V156" i="29" s="1"/>
  <c r="V163" i="29" s="1"/>
  <c r="V176" i="29" s="1"/>
  <c r="M47" i="28"/>
  <c r="O50" i="28"/>
  <c r="N49" i="28"/>
  <c r="N48" i="28"/>
  <c r="I53" i="27"/>
  <c r="I65" i="27"/>
  <c r="Y106" i="27"/>
  <c r="U102" i="27"/>
  <c r="U100" i="27" s="1"/>
  <c r="V102" i="27" s="1"/>
  <c r="V100" i="27" s="1"/>
  <c r="W102" i="27" s="1"/>
  <c r="W100" i="27" s="1"/>
  <c r="X102" i="27" s="1"/>
  <c r="X100" i="27" s="1"/>
  <c r="X106" i="27"/>
  <c r="Y80" i="27"/>
  <c r="Z79" i="27" s="1"/>
  <c r="O212" i="27"/>
  <c r="O211" i="27"/>
  <c r="O210" i="27"/>
  <c r="O207" i="27"/>
  <c r="O218" i="27" s="1"/>
  <c r="O202" i="27"/>
  <c r="O200" i="27"/>
  <c r="O198" i="27"/>
  <c r="O196" i="27"/>
  <c r="X139" i="27"/>
  <c r="X142" i="27" s="1"/>
  <c r="X133" i="27"/>
  <c r="X145" i="27" s="1"/>
  <c r="I136" i="27"/>
  <c r="I147" i="27" s="1"/>
  <c r="I111" i="27"/>
  <c r="P174" i="27"/>
  <c r="P197" i="27"/>
  <c r="P41" i="27"/>
  <c r="P39" i="27"/>
  <c r="O45" i="24" s="1"/>
  <c r="P38" i="27"/>
  <c r="O44" i="24" s="1"/>
  <c r="Q37" i="27"/>
  <c r="Y110" i="27"/>
  <c r="Y83" i="27"/>
  <c r="Z82" i="27" s="1"/>
  <c r="N215" i="27"/>
  <c r="N213" i="27"/>
  <c r="N203" i="27"/>
  <c r="N206" i="27"/>
  <c r="N217" i="27" s="1"/>
  <c r="N205" i="27"/>
  <c r="N216" i="27" s="1"/>
  <c r="N201" i="27"/>
  <c r="N199" i="27" s="1"/>
  <c r="M208" i="27"/>
  <c r="R218" i="29" l="1"/>
  <c r="U142" i="29"/>
  <c r="U143" i="29" s="1"/>
  <c r="U193" i="29" s="1"/>
  <c r="U194" i="29" s="1"/>
  <c r="U141" i="29"/>
  <c r="U150" i="29" s="1"/>
  <c r="U152" i="29" s="1"/>
  <c r="U153" i="29" s="1"/>
  <c r="U164" i="29"/>
  <c r="U173" i="29" s="1"/>
  <c r="U174" i="29" s="1"/>
  <c r="T46" i="29"/>
  <c r="T47" i="29" s="1"/>
  <c r="V215" i="29"/>
  <c r="V198" i="29"/>
  <c r="V199" i="29" s="1"/>
  <c r="T165" i="29"/>
  <c r="T173" i="29"/>
  <c r="T174" i="29" s="1"/>
  <c r="X139" i="29"/>
  <c r="W56" i="29"/>
  <c r="W39" i="29"/>
  <c r="W38" i="29"/>
  <c r="X167" i="29" s="1"/>
  <c r="X35" i="29"/>
  <c r="W233" i="29"/>
  <c r="W168" i="29"/>
  <c r="W192" i="29"/>
  <c r="W149" i="29"/>
  <c r="W156" i="29" s="1"/>
  <c r="W163" i="29" s="1"/>
  <c r="W176" i="29" s="1"/>
  <c r="V166" i="29"/>
  <c r="V140" i="29"/>
  <c r="U41" i="29"/>
  <c r="U43" i="29"/>
  <c r="W235" i="29"/>
  <c r="W11" i="30" s="1"/>
  <c r="W151" i="29"/>
  <c r="V42" i="29"/>
  <c r="S171" i="29"/>
  <c r="S216" i="29" s="1"/>
  <c r="S169" i="29"/>
  <c r="V238" i="29"/>
  <c r="V14" i="30" s="1"/>
  <c r="V240" i="29"/>
  <c r="V16" i="30" s="1"/>
  <c r="V242" i="29"/>
  <c r="V19" i="30" s="1"/>
  <c r="V241" i="29"/>
  <c r="V18" i="30" s="1"/>
  <c r="V239" i="29"/>
  <c r="V15" i="30" s="1"/>
  <c r="V40" i="29"/>
  <c r="N47" i="28"/>
  <c r="P50" i="28"/>
  <c r="O49" i="28"/>
  <c r="O48" i="28"/>
  <c r="Y102" i="27"/>
  <c r="Y100" i="27" s="1"/>
  <c r="I67" i="27"/>
  <c r="I44" i="27" s="1"/>
  <c r="H42" i="25" s="1"/>
  <c r="J55" i="27"/>
  <c r="N208" i="27"/>
  <c r="Z80" i="27"/>
  <c r="AA79" i="27" s="1"/>
  <c r="Z99" i="27"/>
  <c r="O215" i="27"/>
  <c r="O213" i="27"/>
  <c r="O203" i="27"/>
  <c r="O205" i="27"/>
  <c r="O216" i="27" s="1"/>
  <c r="O206" i="27"/>
  <c r="O217" i="27" s="1"/>
  <c r="O201" i="27"/>
  <c r="O199" i="27" s="1"/>
  <c r="P182" i="27"/>
  <c r="Y139" i="27"/>
  <c r="Y142" i="27" s="1"/>
  <c r="Y133" i="27"/>
  <c r="Y145" i="27" s="1"/>
  <c r="Y117" i="27"/>
  <c r="Y140" i="27" s="1"/>
  <c r="Q197" i="27"/>
  <c r="Q41" i="27"/>
  <c r="Q39" i="27"/>
  <c r="P45" i="24" s="1"/>
  <c r="R37" i="27"/>
  <c r="Q38" i="27"/>
  <c r="P44" i="24" s="1"/>
  <c r="Z110" i="27"/>
  <c r="Z83" i="27"/>
  <c r="AA82" i="27" s="1"/>
  <c r="P211" i="27"/>
  <c r="P212" i="27"/>
  <c r="P207" i="27"/>
  <c r="P218" i="27" s="1"/>
  <c r="P210" i="27"/>
  <c r="P202" i="27"/>
  <c r="P200" i="27"/>
  <c r="P198" i="27"/>
  <c r="P196" i="27"/>
  <c r="I134" i="27"/>
  <c r="I149" i="27" s="1"/>
  <c r="J113" i="27"/>
  <c r="U165" i="29" l="1"/>
  <c r="U171" i="29" s="1"/>
  <c r="U216" i="29" s="1"/>
  <c r="V164" i="29"/>
  <c r="V142" i="29"/>
  <c r="V143" i="29" s="1"/>
  <c r="V193" i="29" s="1"/>
  <c r="V194" i="29" s="1"/>
  <c r="U44" i="29"/>
  <c r="U46" i="29" s="1"/>
  <c r="U47" i="29" s="1"/>
  <c r="W215" i="29"/>
  <c r="W198" i="29"/>
  <c r="W199" i="29" s="1"/>
  <c r="S218" i="29"/>
  <c r="V234" i="29"/>
  <c r="V10" i="30" s="1"/>
  <c r="V141" i="29"/>
  <c r="V150" i="29" s="1"/>
  <c r="V152" i="29" s="1"/>
  <c r="V153" i="29" s="1"/>
  <c r="W40" i="29"/>
  <c r="T171" i="29"/>
  <c r="T216" i="29" s="1"/>
  <c r="T169" i="29"/>
  <c r="Y139" i="29"/>
  <c r="X56" i="29"/>
  <c r="X39" i="29"/>
  <c r="X38" i="29"/>
  <c r="Y167" i="29" s="1"/>
  <c r="Y35" i="29"/>
  <c r="X233" i="29"/>
  <c r="X192" i="29"/>
  <c r="X168" i="29"/>
  <c r="X149" i="29"/>
  <c r="X156" i="29" s="1"/>
  <c r="X163" i="29" s="1"/>
  <c r="X176" i="29" s="1"/>
  <c r="X235" i="29"/>
  <c r="X11" i="30" s="1"/>
  <c r="X151" i="29"/>
  <c r="W42" i="29"/>
  <c r="W166" i="29"/>
  <c r="W140" i="29"/>
  <c r="V41" i="29"/>
  <c r="V43" i="29"/>
  <c r="W241" i="29"/>
  <c r="W18" i="30" s="1"/>
  <c r="W239" i="29"/>
  <c r="W15" i="30" s="1"/>
  <c r="W240" i="29"/>
  <c r="W16" i="30" s="1"/>
  <c r="W242" i="29"/>
  <c r="W19" i="30" s="1"/>
  <c r="W238" i="29"/>
  <c r="W14" i="30" s="1"/>
  <c r="O47" i="28"/>
  <c r="Q50" i="28"/>
  <c r="P48" i="28"/>
  <c r="P49" i="28"/>
  <c r="J65" i="27"/>
  <c r="J53" i="27"/>
  <c r="Z106" i="27"/>
  <c r="Z102" i="27"/>
  <c r="Z100" i="27" s="1"/>
  <c r="AA80" i="27"/>
  <c r="AB79" i="27" s="1"/>
  <c r="AA99" i="27"/>
  <c r="O208" i="27"/>
  <c r="P215" i="27"/>
  <c r="P213" i="27"/>
  <c r="P203" i="27"/>
  <c r="P206" i="27"/>
  <c r="P217" i="27" s="1"/>
  <c r="P201" i="27"/>
  <c r="P199" i="27" s="1"/>
  <c r="P205" i="27"/>
  <c r="P216" i="27" s="1"/>
  <c r="AA110" i="27"/>
  <c r="AA83" i="27"/>
  <c r="AB82" i="27" s="1"/>
  <c r="J136" i="27"/>
  <c r="J147" i="27" s="1"/>
  <c r="J111" i="27"/>
  <c r="R197" i="27"/>
  <c r="S37" i="27"/>
  <c r="R41" i="27"/>
  <c r="R39" i="27"/>
  <c r="Q45" i="24" s="1"/>
  <c r="R38" i="27"/>
  <c r="Q44" i="24" s="1"/>
  <c r="Q211" i="27"/>
  <c r="Q212" i="27"/>
  <c r="Q210" i="27"/>
  <c r="Q207" i="27"/>
  <c r="Q218" i="27" s="1"/>
  <c r="Q202" i="27"/>
  <c r="Q200" i="27"/>
  <c r="Q198" i="27"/>
  <c r="Q196" i="27"/>
  <c r="Z139" i="27"/>
  <c r="Z142" i="27" s="1"/>
  <c r="Z133" i="27"/>
  <c r="Z145" i="27" s="1"/>
  <c r="Z117" i="27"/>
  <c r="Z140" i="27" s="1"/>
  <c r="U169" i="29" l="1"/>
  <c r="T218" i="29"/>
  <c r="U218" i="29"/>
  <c r="X40" i="29"/>
  <c r="X41" i="29" s="1"/>
  <c r="Z139" i="29"/>
  <c r="Y56" i="29"/>
  <c r="Y39" i="29"/>
  <c r="Z35" i="29"/>
  <c r="Y38" i="29"/>
  <c r="Z167" i="29" s="1"/>
  <c r="Y233" i="29"/>
  <c r="Y192" i="29"/>
  <c r="Y168" i="29"/>
  <c r="Y149" i="29"/>
  <c r="Y156" i="29" s="1"/>
  <c r="Y163" i="29" s="1"/>
  <c r="Y176" i="29" s="1"/>
  <c r="X166" i="29"/>
  <c r="X140" i="29"/>
  <c r="W41" i="29"/>
  <c r="W43" i="29"/>
  <c r="W164" i="29"/>
  <c r="W142" i="29"/>
  <c r="W143" i="29" s="1"/>
  <c r="W193" i="29" s="1"/>
  <c r="W194" i="29" s="1"/>
  <c r="V44" i="29"/>
  <c r="V46" i="29" s="1"/>
  <c r="V47" i="29" s="1"/>
  <c r="Y235" i="29"/>
  <c r="Y11" i="30" s="1"/>
  <c r="Y151" i="29"/>
  <c r="X42" i="29"/>
  <c r="V173" i="29"/>
  <c r="V174" i="29" s="1"/>
  <c r="V165" i="29"/>
  <c r="W234" i="29"/>
  <c r="W10" i="30" s="1"/>
  <c r="W141" i="29"/>
  <c r="W150" i="29" s="1"/>
  <c r="W152" i="29" s="1"/>
  <c r="W153" i="29" s="1"/>
  <c r="X198" i="29"/>
  <c r="X199" i="29" s="1"/>
  <c r="X215" i="29"/>
  <c r="X242" i="29"/>
  <c r="X19" i="30" s="1"/>
  <c r="X239" i="29"/>
  <c r="X15" i="30" s="1"/>
  <c r="X241" i="29"/>
  <c r="X18" i="30" s="1"/>
  <c r="X240" i="29"/>
  <c r="X16" i="30" s="1"/>
  <c r="X238" i="29"/>
  <c r="X14" i="30" s="1"/>
  <c r="P47" i="28"/>
  <c r="R50" i="28"/>
  <c r="Q48" i="28"/>
  <c r="Q49" i="28"/>
  <c r="K55" i="27"/>
  <c r="J67" i="27"/>
  <c r="J44" i="27" s="1"/>
  <c r="I42" i="25" s="1"/>
  <c r="AA102" i="27"/>
  <c r="AA100" i="27" s="1"/>
  <c r="AA106" i="27"/>
  <c r="AB99" i="27"/>
  <c r="AB106" i="27" s="1"/>
  <c r="AB80" i="27"/>
  <c r="AC79" i="27" s="1"/>
  <c r="Q213" i="27"/>
  <c r="Q215" i="27"/>
  <c r="Q203" i="27"/>
  <c r="Q205" i="27"/>
  <c r="Q216" i="27" s="1"/>
  <c r="Q206" i="27"/>
  <c r="Q217" i="27" s="1"/>
  <c r="Q201" i="27"/>
  <c r="Q199" i="27" s="1"/>
  <c r="R212" i="27"/>
  <c r="R210" i="27"/>
  <c r="R207" i="27"/>
  <c r="R218" i="27" s="1"/>
  <c r="R211" i="27"/>
  <c r="R202" i="27"/>
  <c r="R200" i="27"/>
  <c r="R196" i="27"/>
  <c r="R198" i="27"/>
  <c r="J134" i="27"/>
  <c r="J149" i="27" s="1"/>
  <c r="K113" i="27"/>
  <c r="S197" i="27"/>
  <c r="T37" i="27"/>
  <c r="S41" i="27"/>
  <c r="S39" i="27"/>
  <c r="R45" i="24" s="1"/>
  <c r="S38" i="27"/>
  <c r="R44" i="24" s="1"/>
  <c r="AA139" i="27"/>
  <c r="AA142" i="27" s="1"/>
  <c r="AA133" i="27"/>
  <c r="AA145" i="27" s="1"/>
  <c r="AA117" i="27"/>
  <c r="AA140" i="27" s="1"/>
  <c r="P208" i="27"/>
  <c r="AB110" i="27"/>
  <c r="AB83" i="27"/>
  <c r="AC82" i="27" s="1"/>
  <c r="Y140" i="29" l="1"/>
  <c r="Y234" i="29" s="1"/>
  <c r="Y10" i="30" s="1"/>
  <c r="Y166" i="29"/>
  <c r="X43" i="29"/>
  <c r="Z235" i="29"/>
  <c r="Z11" i="30" s="1"/>
  <c r="Z151" i="29"/>
  <c r="Y42" i="29"/>
  <c r="Z233" i="29"/>
  <c r="Z192" i="29"/>
  <c r="Z168" i="29"/>
  <c r="Z149" i="29"/>
  <c r="Z156" i="29" s="1"/>
  <c r="Z163" i="29" s="1"/>
  <c r="Z176" i="29" s="1"/>
  <c r="X164" i="29"/>
  <c r="X142" i="29"/>
  <c r="X143" i="29" s="1"/>
  <c r="X193" i="29" s="1"/>
  <c r="X194" i="29" s="1"/>
  <c r="W44" i="29"/>
  <c r="W46" i="29" s="1"/>
  <c r="W47" i="29" s="1"/>
  <c r="AA139" i="29"/>
  <c r="Z56" i="29"/>
  <c r="Z39" i="29"/>
  <c r="Z38" i="29"/>
  <c r="AA167" i="29" s="1"/>
  <c r="AA35" i="29"/>
  <c r="V171" i="29"/>
  <c r="V218" i="29" s="1"/>
  <c r="V169" i="29"/>
  <c r="W173" i="29"/>
  <c r="W174" i="29" s="1"/>
  <c r="W165" i="29"/>
  <c r="X234" i="29"/>
  <c r="X10" i="30" s="1"/>
  <c r="X141" i="29"/>
  <c r="X150" i="29" s="1"/>
  <c r="X152" i="29" s="1"/>
  <c r="X153" i="29" s="1"/>
  <c r="Y198" i="29"/>
  <c r="Y199" i="29" s="1"/>
  <c r="Y215" i="29"/>
  <c r="Y40" i="29"/>
  <c r="Y164" i="29"/>
  <c r="Y142" i="29"/>
  <c r="Y143" i="29" s="1"/>
  <c r="Y193" i="29" s="1"/>
  <c r="Y194" i="29" s="1"/>
  <c r="X44" i="29"/>
  <c r="Y242" i="29"/>
  <c r="Y19" i="30" s="1"/>
  <c r="Y240" i="29"/>
  <c r="Y16" i="30" s="1"/>
  <c r="Y238" i="29"/>
  <c r="Y14" i="30" s="1"/>
  <c r="Y239" i="29"/>
  <c r="Y15" i="30" s="1"/>
  <c r="Y241" i="29"/>
  <c r="Y18" i="30" s="1"/>
  <c r="Q47" i="28"/>
  <c r="S50" i="28"/>
  <c r="R49" i="28"/>
  <c r="R48" i="28"/>
  <c r="AB102" i="27"/>
  <c r="AB100" i="27" s="1"/>
  <c r="K65" i="27"/>
  <c r="K53" i="27"/>
  <c r="AC99" i="27"/>
  <c r="AC80" i="27"/>
  <c r="AD79" i="27" s="1"/>
  <c r="AD99" i="27" s="1"/>
  <c r="AC110" i="27"/>
  <c r="AC83" i="27"/>
  <c r="AD82" i="27" s="1"/>
  <c r="S212" i="27"/>
  <c r="S211" i="27"/>
  <c r="S207" i="27"/>
  <c r="S218" i="27" s="1"/>
  <c r="S210" i="27"/>
  <c r="S202" i="27"/>
  <c r="S200" i="27"/>
  <c r="S198" i="27"/>
  <c r="S196" i="27"/>
  <c r="R215" i="27"/>
  <c r="R213" i="27"/>
  <c r="R203" i="27"/>
  <c r="R201" i="27"/>
  <c r="R199" i="27" s="1"/>
  <c r="R205" i="27"/>
  <c r="R216" i="27" s="1"/>
  <c r="R206" i="27"/>
  <c r="R217" i="27" s="1"/>
  <c r="Q208" i="27"/>
  <c r="T197" i="27"/>
  <c r="T41" i="27"/>
  <c r="T39" i="27"/>
  <c r="S45" i="24" s="1"/>
  <c r="T38" i="27"/>
  <c r="S44" i="24" s="1"/>
  <c r="U37" i="27"/>
  <c r="K136" i="27"/>
  <c r="K147" i="27" s="1"/>
  <c r="K111" i="27"/>
  <c r="AB139" i="27"/>
  <c r="AB142" i="27" s="1"/>
  <c r="AB133" i="27"/>
  <c r="AB145" i="27" s="1"/>
  <c r="AB117" i="27"/>
  <c r="AB140" i="27" s="1"/>
  <c r="X46" i="29" l="1"/>
  <c r="X47" i="29" s="1"/>
  <c r="Y141" i="29"/>
  <c r="Y150" i="29" s="1"/>
  <c r="Y152" i="29" s="1"/>
  <c r="Y153" i="29" s="1"/>
  <c r="V216" i="29"/>
  <c r="Z40" i="29"/>
  <c r="AA166" i="29" s="1"/>
  <c r="Y173" i="29"/>
  <c r="Y174" i="29" s="1"/>
  <c r="Y165" i="29"/>
  <c r="AA235" i="29"/>
  <c r="AA11" i="30" s="1"/>
  <c r="AA151" i="29"/>
  <c r="Z42" i="29"/>
  <c r="Z215" i="29"/>
  <c r="Z198" i="29"/>
  <c r="Z199" i="29" s="1"/>
  <c r="Z241" i="29"/>
  <c r="Z18" i="30" s="1"/>
  <c r="Z238" i="29"/>
  <c r="Z14" i="30" s="1"/>
  <c r="Z240" i="29"/>
  <c r="Z16" i="30" s="1"/>
  <c r="Z239" i="29"/>
  <c r="Z15" i="30" s="1"/>
  <c r="Z242" i="29"/>
  <c r="Z19" i="30" s="1"/>
  <c r="Z166" i="29"/>
  <c r="Z140" i="29"/>
  <c r="Y41" i="29"/>
  <c r="Y43" i="29"/>
  <c r="W171" i="29"/>
  <c r="W218" i="29" s="1"/>
  <c r="W169" i="29"/>
  <c r="AB139" i="29"/>
  <c r="AA56" i="29"/>
  <c r="AA38" i="29"/>
  <c r="AB167" i="29" s="1"/>
  <c r="AA39" i="29"/>
  <c r="AB35" i="29"/>
  <c r="AA233" i="29"/>
  <c r="AA192" i="29"/>
  <c r="AA168" i="29"/>
  <c r="AA149" i="29"/>
  <c r="AA156" i="29" s="1"/>
  <c r="AA163" i="29" s="1"/>
  <c r="AA176" i="29" s="1"/>
  <c r="X165" i="29"/>
  <c r="X173" i="29"/>
  <c r="X174" i="29" s="1"/>
  <c r="R47" i="28"/>
  <c r="T50" i="28"/>
  <c r="S49" i="28"/>
  <c r="S48" i="28"/>
  <c r="S47" i="28" s="1"/>
  <c r="AD106" i="27"/>
  <c r="L55" i="27"/>
  <c r="K67" i="27"/>
  <c r="K44" i="27" s="1"/>
  <c r="J42" i="25" s="1"/>
  <c r="AC106" i="27"/>
  <c r="AC102" i="27"/>
  <c r="AC100" i="27" s="1"/>
  <c r="AD102" i="27" s="1"/>
  <c r="AD100" i="27" s="1"/>
  <c r="AD80" i="27"/>
  <c r="AE79" i="27" s="1"/>
  <c r="AD110" i="27"/>
  <c r="AD83" i="27"/>
  <c r="AE82" i="27" s="1"/>
  <c r="T211" i="27"/>
  <c r="T212" i="27"/>
  <c r="T210" i="27"/>
  <c r="T207" i="27"/>
  <c r="T218" i="27" s="1"/>
  <c r="T202" i="27"/>
  <c r="T200" i="27"/>
  <c r="T198" i="27"/>
  <c r="T196" i="27"/>
  <c r="R208" i="27"/>
  <c r="S215" i="27"/>
  <c r="S213" i="27"/>
  <c r="S203" i="27"/>
  <c r="S201" i="27"/>
  <c r="S199" i="27" s="1"/>
  <c r="S205" i="27"/>
  <c r="S216" i="27" s="1"/>
  <c r="S206" i="27"/>
  <c r="S217" i="27" s="1"/>
  <c r="K134" i="27"/>
  <c r="K149" i="27" s="1"/>
  <c r="L113" i="27"/>
  <c r="U197" i="27"/>
  <c r="U41" i="27"/>
  <c r="U38" i="27"/>
  <c r="T44" i="24" s="1"/>
  <c r="V37" i="27"/>
  <c r="U39" i="27"/>
  <c r="T45" i="24" s="1"/>
  <c r="AC133" i="27"/>
  <c r="AC145" i="27" s="1"/>
  <c r="AC139" i="27"/>
  <c r="AC142" i="27" s="1"/>
  <c r="AC117" i="27"/>
  <c r="AC140" i="27" s="1"/>
  <c r="W216" i="29" l="1"/>
  <c r="Z43" i="29"/>
  <c r="Z41" i="29"/>
  <c r="AA164" i="29" s="1"/>
  <c r="AA140" i="29"/>
  <c r="AA141" i="29" s="1"/>
  <c r="AA150" i="29" s="1"/>
  <c r="AA152" i="29" s="1"/>
  <c r="AA153" i="29" s="1"/>
  <c r="AA241" i="29"/>
  <c r="AA18" i="30" s="1"/>
  <c r="AA239" i="29"/>
  <c r="AA15" i="30" s="1"/>
  <c r="AA238" i="29"/>
  <c r="AA14" i="30" s="1"/>
  <c r="AA240" i="29"/>
  <c r="AA16" i="30" s="1"/>
  <c r="AA242" i="29"/>
  <c r="AA19" i="30" s="1"/>
  <c r="AA40" i="29"/>
  <c r="AA215" i="29"/>
  <c r="AA198" i="29"/>
  <c r="AA199" i="29" s="1"/>
  <c r="Z164" i="29"/>
  <c r="Z142" i="29"/>
  <c r="Z143" i="29" s="1"/>
  <c r="Z193" i="29" s="1"/>
  <c r="Z194" i="29" s="1"/>
  <c r="Y44" i="29"/>
  <c r="Y46" i="29" s="1"/>
  <c r="Y47" i="29" s="1"/>
  <c r="Y171" i="29"/>
  <c r="Y216" i="29" s="1"/>
  <c r="Y169" i="29"/>
  <c r="AB235" i="29"/>
  <c r="AB11" i="30" s="1"/>
  <c r="AB151" i="29"/>
  <c r="AA42" i="29"/>
  <c r="X171" i="29"/>
  <c r="X218" i="29" s="1"/>
  <c r="X169" i="29"/>
  <c r="Z234" i="29"/>
  <c r="Z10" i="30" s="1"/>
  <c r="Z141" i="29"/>
  <c r="Z150" i="29" s="1"/>
  <c r="Z152" i="29" s="1"/>
  <c r="Z153" i="29" s="1"/>
  <c r="AC139" i="29"/>
  <c r="AB56" i="29"/>
  <c r="AB39" i="29"/>
  <c r="AB38" i="29"/>
  <c r="AC167" i="29" s="1"/>
  <c r="AC35" i="29"/>
  <c r="AB233" i="29"/>
  <c r="AB192" i="29"/>
  <c r="AB168" i="29"/>
  <c r="AB149" i="29"/>
  <c r="AB156" i="29" s="1"/>
  <c r="AB163" i="29" s="1"/>
  <c r="AB176" i="29" s="1"/>
  <c r="U50" i="28"/>
  <c r="T48" i="28"/>
  <c r="T49" i="28"/>
  <c r="L65" i="27"/>
  <c r="L53" i="27"/>
  <c r="AE80" i="27"/>
  <c r="AF79" i="27" s="1"/>
  <c r="AE99" i="27"/>
  <c r="U211" i="27"/>
  <c r="U210" i="27"/>
  <c r="U207" i="27"/>
  <c r="U218" i="27" s="1"/>
  <c r="U212" i="27"/>
  <c r="U202" i="27"/>
  <c r="U200" i="27"/>
  <c r="U198" i="27"/>
  <c r="U196" i="27"/>
  <c r="S208" i="27"/>
  <c r="V197" i="27"/>
  <c r="W37" i="27"/>
  <c r="V41" i="27"/>
  <c r="V39" i="27"/>
  <c r="U45" i="24" s="1"/>
  <c r="V38" i="27"/>
  <c r="U44" i="24" s="1"/>
  <c r="L136" i="27"/>
  <c r="L147" i="27" s="1"/>
  <c r="L111" i="27"/>
  <c r="AE110" i="27"/>
  <c r="AE83" i="27"/>
  <c r="AF82" i="27" s="1"/>
  <c r="T215" i="27"/>
  <c r="T213" i="27"/>
  <c r="T203" i="27"/>
  <c r="T206" i="27"/>
  <c r="T217" i="27" s="1"/>
  <c r="T201" i="27"/>
  <c r="T199" i="27" s="1"/>
  <c r="T205" i="27"/>
  <c r="T216" i="27" s="1"/>
  <c r="AD139" i="27"/>
  <c r="AD142" i="27" s="1"/>
  <c r="AD133" i="27"/>
  <c r="AD145" i="27" s="1"/>
  <c r="AD117" i="27"/>
  <c r="AD140" i="27" s="1"/>
  <c r="AA234" i="29" l="1"/>
  <c r="AA10" i="30" s="1"/>
  <c r="Y218" i="29"/>
  <c r="Z44" i="29"/>
  <c r="Z46" i="29" s="1"/>
  <c r="Z47" i="29" s="1"/>
  <c r="AA142" i="29"/>
  <c r="AA143" i="29" s="1"/>
  <c r="AA193" i="29" s="1"/>
  <c r="AA194" i="29" s="1"/>
  <c r="X216" i="29"/>
  <c r="AB240" i="29"/>
  <c r="AB16" i="30" s="1"/>
  <c r="AB242" i="29"/>
  <c r="AB19" i="30" s="1"/>
  <c r="AB239" i="29"/>
  <c r="AB15" i="30" s="1"/>
  <c r="AB238" i="29"/>
  <c r="AB14" i="30" s="1"/>
  <c r="AB241" i="29"/>
  <c r="AB18" i="30" s="1"/>
  <c r="Z173" i="29"/>
  <c r="Z174" i="29" s="1"/>
  <c r="Z165" i="29"/>
  <c r="AD139" i="29"/>
  <c r="AC56" i="29"/>
  <c r="AC39" i="29"/>
  <c r="AD35" i="29"/>
  <c r="AC38" i="29"/>
  <c r="AD167" i="29" s="1"/>
  <c r="AC233" i="29"/>
  <c r="AC192" i="29"/>
  <c r="AC168" i="29"/>
  <c r="AC149" i="29"/>
  <c r="AC156" i="29" s="1"/>
  <c r="AC163" i="29" s="1"/>
  <c r="AC176" i="29" s="1"/>
  <c r="AB166" i="29"/>
  <c r="AB140" i="29"/>
  <c r="AA41" i="29"/>
  <c r="AA43" i="29"/>
  <c r="AC235" i="29"/>
  <c r="AC11" i="30" s="1"/>
  <c r="AC151" i="29"/>
  <c r="AB42" i="29"/>
  <c r="AB198" i="29"/>
  <c r="AB199" i="29" s="1"/>
  <c r="AB215" i="29"/>
  <c r="AB40" i="29"/>
  <c r="AA173" i="29"/>
  <c r="AA174" i="29" s="1"/>
  <c r="AA165" i="29"/>
  <c r="T47" i="28"/>
  <c r="V50" i="28"/>
  <c r="U48" i="28"/>
  <c r="U49" i="28"/>
  <c r="L67" i="27"/>
  <c r="L44" i="27" s="1"/>
  <c r="K42" i="25" s="1"/>
  <c r="M55" i="27"/>
  <c r="AE102" i="27"/>
  <c r="AE100" i="27" s="1"/>
  <c r="AE106" i="27"/>
  <c r="AF99" i="27"/>
  <c r="AF80" i="27"/>
  <c r="AG79" i="27" s="1"/>
  <c r="W197" i="27"/>
  <c r="X37" i="27"/>
  <c r="W39" i="27"/>
  <c r="V45" i="24" s="1"/>
  <c r="W38" i="27"/>
  <c r="V44" i="24" s="1"/>
  <c r="W41" i="27"/>
  <c r="V212" i="27"/>
  <c r="V210" i="27"/>
  <c r="V207" i="27"/>
  <c r="V218" i="27" s="1"/>
  <c r="V211" i="27"/>
  <c r="V202" i="27"/>
  <c r="V200" i="27"/>
  <c r="V196" i="27"/>
  <c r="V198" i="27"/>
  <c r="T208" i="27"/>
  <c r="AE139" i="27"/>
  <c r="AE142" i="27" s="1"/>
  <c r="AE133" i="27"/>
  <c r="AE145" i="27" s="1"/>
  <c r="AE117" i="27"/>
  <c r="AE140" i="27" s="1"/>
  <c r="L134" i="27"/>
  <c r="L149" i="27" s="1"/>
  <c r="M113" i="27"/>
  <c r="AF110" i="27"/>
  <c r="AF83" i="27"/>
  <c r="AG82" i="27" s="1"/>
  <c r="U213" i="27"/>
  <c r="U215" i="27"/>
  <c r="U203" i="27"/>
  <c r="U206" i="27"/>
  <c r="U217" i="27" s="1"/>
  <c r="U201" i="27"/>
  <c r="U199" i="27" s="1"/>
  <c r="U205" i="27"/>
  <c r="U216" i="27" s="1"/>
  <c r="AC242" i="29" l="1"/>
  <c r="AC19" i="30" s="1"/>
  <c r="AC240" i="29"/>
  <c r="AC16" i="30" s="1"/>
  <c r="AC238" i="29"/>
  <c r="AC14" i="30" s="1"/>
  <c r="AC239" i="29"/>
  <c r="AC15" i="30" s="1"/>
  <c r="AC241" i="29"/>
  <c r="AC18" i="30" s="1"/>
  <c r="AD235" i="29"/>
  <c r="AD11" i="30" s="1"/>
  <c r="AD151" i="29"/>
  <c r="AC42" i="29"/>
  <c r="AD233" i="29"/>
  <c r="AD192" i="29"/>
  <c r="AD168" i="29"/>
  <c r="AD149" i="29"/>
  <c r="AD156" i="29" s="1"/>
  <c r="AD163" i="29" s="1"/>
  <c r="AD176" i="29" s="1"/>
  <c r="AC166" i="29"/>
  <c r="AC140" i="29"/>
  <c r="AB41" i="29"/>
  <c r="AB43" i="29"/>
  <c r="AB164" i="29"/>
  <c r="AB142" i="29"/>
  <c r="AB143" i="29" s="1"/>
  <c r="AB193" i="29" s="1"/>
  <c r="AB194" i="29" s="1"/>
  <c r="AA44" i="29"/>
  <c r="AA46" i="29" s="1"/>
  <c r="AA47" i="29" s="1"/>
  <c r="AE139" i="29"/>
  <c r="AD56" i="29"/>
  <c r="AD39" i="29"/>
  <c r="AD38" i="29"/>
  <c r="AE167" i="29" s="1"/>
  <c r="AE35" i="29"/>
  <c r="Z171" i="29"/>
  <c r="Z216" i="29" s="1"/>
  <c r="Z169" i="29"/>
  <c r="AA171" i="29"/>
  <c r="AA218" i="29" s="1"/>
  <c r="AA169" i="29"/>
  <c r="AB234" i="29"/>
  <c r="AB10" i="30" s="1"/>
  <c r="AB141" i="29"/>
  <c r="AB150" i="29" s="1"/>
  <c r="AB152" i="29" s="1"/>
  <c r="AB153" i="29" s="1"/>
  <c r="AC198" i="29"/>
  <c r="AC199" i="29" s="1"/>
  <c r="AC215" i="29"/>
  <c r="AC40" i="29"/>
  <c r="U47" i="28"/>
  <c r="W50" i="28"/>
  <c r="V49" i="28"/>
  <c r="V48" i="28"/>
  <c r="M65" i="27"/>
  <c r="M53" i="27"/>
  <c r="AG99" i="27"/>
  <c r="AG80" i="27"/>
  <c r="AH79" i="27" s="1"/>
  <c r="AF102" i="27"/>
  <c r="AF100" i="27" s="1"/>
  <c r="AF106" i="27"/>
  <c r="M136" i="27"/>
  <c r="M147" i="27" s="1"/>
  <c r="M111" i="27"/>
  <c r="X197" i="27"/>
  <c r="X41" i="27"/>
  <c r="X39" i="27"/>
  <c r="W45" i="24" s="1"/>
  <c r="X38" i="27"/>
  <c r="W44" i="24" s="1"/>
  <c r="Y37" i="27"/>
  <c r="W212" i="27"/>
  <c r="W210" i="27"/>
  <c r="W211" i="27"/>
  <c r="W207" i="27"/>
  <c r="W218" i="27" s="1"/>
  <c r="W202" i="27"/>
  <c r="W200" i="27"/>
  <c r="W198" i="27"/>
  <c r="W196" i="27"/>
  <c r="U208" i="27"/>
  <c r="AF139" i="27"/>
  <c r="AF142" i="27" s="1"/>
  <c r="AF133" i="27"/>
  <c r="AF145" i="27" s="1"/>
  <c r="AF117" i="27"/>
  <c r="AF140" i="27" s="1"/>
  <c r="AG110" i="27"/>
  <c r="AG83" i="27"/>
  <c r="AH82" i="27" s="1"/>
  <c r="V213" i="27"/>
  <c r="V215" i="27"/>
  <c r="V203" i="27"/>
  <c r="V206" i="27"/>
  <c r="V217" i="27" s="1"/>
  <c r="V205" i="27"/>
  <c r="V216" i="27" s="1"/>
  <c r="V201" i="27"/>
  <c r="V199" i="27" s="1"/>
  <c r="Z218" i="29" l="1"/>
  <c r="AD40" i="29"/>
  <c r="AD41" i="29" s="1"/>
  <c r="AD166" i="29"/>
  <c r="AD140" i="29"/>
  <c r="AC41" i="29"/>
  <c r="AC43" i="29"/>
  <c r="AC164" i="29"/>
  <c r="AC142" i="29"/>
  <c r="AC143" i="29" s="1"/>
  <c r="AC193" i="29" s="1"/>
  <c r="AC194" i="29" s="1"/>
  <c r="AB44" i="29"/>
  <c r="AB46" i="29" s="1"/>
  <c r="AB47" i="29" s="1"/>
  <c r="AA216" i="29"/>
  <c r="AF139" i="29"/>
  <c r="AE56" i="29"/>
  <c r="AE39" i="29"/>
  <c r="AE38" i="29"/>
  <c r="AF167" i="29" s="1"/>
  <c r="AF35" i="29"/>
  <c r="AE233" i="29"/>
  <c r="AE192" i="29"/>
  <c r="AE168" i="29"/>
  <c r="AE149" i="29"/>
  <c r="AE156" i="29" s="1"/>
  <c r="AE163" i="29" s="1"/>
  <c r="AE176" i="29" s="1"/>
  <c r="AB173" i="29"/>
  <c r="AB174" i="29" s="1"/>
  <c r="AB165" i="29"/>
  <c r="AE235" i="29"/>
  <c r="AE11" i="30" s="1"/>
  <c r="AE151" i="29"/>
  <c r="AD42" i="29"/>
  <c r="AD215" i="29"/>
  <c r="AD198" i="29"/>
  <c r="AD199" i="29" s="1"/>
  <c r="AD242" i="29"/>
  <c r="AD19" i="30" s="1"/>
  <c r="AD239" i="29"/>
  <c r="AD15" i="30" s="1"/>
  <c r="AD241" i="29"/>
  <c r="AD18" i="30" s="1"/>
  <c r="AD238" i="29"/>
  <c r="AD14" i="30" s="1"/>
  <c r="AD240" i="29"/>
  <c r="AD16" i="30" s="1"/>
  <c r="AC234" i="29"/>
  <c r="AC10" i="30" s="1"/>
  <c r="AC141" i="29"/>
  <c r="AC150" i="29" s="1"/>
  <c r="AC152" i="29" s="1"/>
  <c r="AC153" i="29" s="1"/>
  <c r="V47" i="28"/>
  <c r="X50" i="28"/>
  <c r="W49" i="28"/>
  <c r="W48" i="28"/>
  <c r="N55" i="27"/>
  <c r="M67" i="27"/>
  <c r="M44" i="27" s="1"/>
  <c r="L42" i="25" s="1"/>
  <c r="AG102" i="27"/>
  <c r="AG100" i="27" s="1"/>
  <c r="AG106" i="27"/>
  <c r="AH99" i="27"/>
  <c r="AH106" i="27" s="1"/>
  <c r="AH80" i="27"/>
  <c r="AI79" i="27" s="1"/>
  <c r="V208" i="27"/>
  <c r="W215" i="27"/>
  <c r="W213" i="27"/>
  <c r="W203" i="27"/>
  <c r="W206" i="27"/>
  <c r="W217" i="27" s="1"/>
  <c r="W201" i="27"/>
  <c r="W199" i="27" s="1"/>
  <c r="W205" i="27"/>
  <c r="W216" i="27" s="1"/>
  <c r="Y197" i="27"/>
  <c r="Y38" i="27"/>
  <c r="X44" i="24" s="1"/>
  <c r="Y39" i="27"/>
  <c r="X45" i="24" s="1"/>
  <c r="Z37" i="27"/>
  <c r="Y41" i="27"/>
  <c r="X211" i="27"/>
  <c r="X212" i="27"/>
  <c r="X210" i="27"/>
  <c r="X207" i="27"/>
  <c r="X218" i="27" s="1"/>
  <c r="X202" i="27"/>
  <c r="X200" i="27"/>
  <c r="X198" i="27"/>
  <c r="X196" i="27"/>
  <c r="AH110" i="27"/>
  <c r="AH83" i="27"/>
  <c r="AI82" i="27" s="1"/>
  <c r="M134" i="27"/>
  <c r="M149" i="27" s="1"/>
  <c r="N113" i="27"/>
  <c r="AG133" i="27"/>
  <c r="AG145" i="27" s="1"/>
  <c r="AG139" i="27"/>
  <c r="AG142" i="27" s="1"/>
  <c r="AG117" i="27"/>
  <c r="AG140" i="27" s="1"/>
  <c r="AE140" i="29" l="1"/>
  <c r="AE234" i="29" s="1"/>
  <c r="AE10" i="30" s="1"/>
  <c r="AE166" i="29"/>
  <c r="AD43" i="29"/>
  <c r="AE241" i="29"/>
  <c r="AE18" i="30" s="1"/>
  <c r="AE239" i="29"/>
  <c r="AE15" i="30" s="1"/>
  <c r="AE238" i="29"/>
  <c r="AE14" i="30" s="1"/>
  <c r="AE240" i="29"/>
  <c r="AE16" i="30" s="1"/>
  <c r="AE242" i="29"/>
  <c r="AE19" i="30" s="1"/>
  <c r="AG139" i="29"/>
  <c r="AF56" i="29"/>
  <c r="AG35" i="29"/>
  <c r="AF39" i="29"/>
  <c r="AF38" i="29"/>
  <c r="AG167" i="29" s="1"/>
  <c r="AF233" i="29"/>
  <c r="AF192" i="29"/>
  <c r="AF168" i="29"/>
  <c r="AF149" i="29"/>
  <c r="AF156" i="29" s="1"/>
  <c r="AF163" i="29" s="1"/>
  <c r="AF176" i="29" s="1"/>
  <c r="AC173" i="29"/>
  <c r="AC174" i="29" s="1"/>
  <c r="AC165" i="29"/>
  <c r="AD164" i="29"/>
  <c r="AD142" i="29"/>
  <c r="AD143" i="29" s="1"/>
  <c r="AD193" i="29" s="1"/>
  <c r="AD194" i="29" s="1"/>
  <c r="AC44" i="29"/>
  <c r="AC46" i="29" s="1"/>
  <c r="AC47" i="29" s="1"/>
  <c r="AF235" i="29"/>
  <c r="AF11" i="30" s="1"/>
  <c r="AF151" i="29"/>
  <c r="AE42" i="29"/>
  <c r="AD234" i="29"/>
  <c r="AD10" i="30" s="1"/>
  <c r="AD141" i="29"/>
  <c r="AD150" i="29" s="1"/>
  <c r="AD152" i="29" s="1"/>
  <c r="AD153" i="29" s="1"/>
  <c r="AE164" i="29"/>
  <c r="AE142" i="29"/>
  <c r="AE143" i="29" s="1"/>
  <c r="AE193" i="29" s="1"/>
  <c r="AE194" i="29" s="1"/>
  <c r="AD44" i="29"/>
  <c r="AB171" i="29"/>
  <c r="AB216" i="29" s="1"/>
  <c r="AB169" i="29"/>
  <c r="AE215" i="29"/>
  <c r="AE198" i="29"/>
  <c r="AE199" i="29" s="1"/>
  <c r="AE40" i="29"/>
  <c r="W47" i="28"/>
  <c r="Y50" i="28"/>
  <c r="X48" i="28"/>
  <c r="X49" i="28"/>
  <c r="N65" i="27"/>
  <c r="N53" i="27"/>
  <c r="AH102" i="27"/>
  <c r="AH100" i="27" s="1"/>
  <c r="AI99" i="27"/>
  <c r="AI80" i="27"/>
  <c r="AJ79" i="27" s="1"/>
  <c r="AI110" i="27"/>
  <c r="AI83" i="27"/>
  <c r="AJ82" i="27" s="1"/>
  <c r="Z197" i="27"/>
  <c r="AA37" i="27"/>
  <c r="Z41" i="27"/>
  <c r="Z39" i="27"/>
  <c r="Y45" i="24" s="1"/>
  <c r="Z38" i="27"/>
  <c r="Y44" i="24" s="1"/>
  <c r="Y211" i="27"/>
  <c r="Y212" i="27"/>
  <c r="Y207" i="27"/>
  <c r="Y218" i="27" s="1"/>
  <c r="Y210" i="27"/>
  <c r="Y202" i="27"/>
  <c r="Y200" i="27"/>
  <c r="Y198" i="27"/>
  <c r="Y196" i="27"/>
  <c r="AH139" i="27"/>
  <c r="AH142" i="27" s="1"/>
  <c r="AH133" i="27"/>
  <c r="AH145" i="27" s="1"/>
  <c r="AH117" i="27"/>
  <c r="AH140" i="27" s="1"/>
  <c r="N136" i="27"/>
  <c r="N147" i="27" s="1"/>
  <c r="N111" i="27"/>
  <c r="X215" i="27"/>
  <c r="X213" i="27"/>
  <c r="X203" i="27"/>
  <c r="X205" i="27"/>
  <c r="X216" i="27" s="1"/>
  <c r="X201" i="27"/>
  <c r="X199" i="27" s="1"/>
  <c r="X206" i="27"/>
  <c r="X217" i="27" s="1"/>
  <c r="W208" i="27"/>
  <c r="AE141" i="29" l="1"/>
  <c r="AE150" i="29" s="1"/>
  <c r="AE152" i="29" s="1"/>
  <c r="AE153" i="29" s="1"/>
  <c r="AD46" i="29"/>
  <c r="AD47" i="29" s="1"/>
  <c r="AF40" i="29"/>
  <c r="AG166" i="29" s="1"/>
  <c r="AE173" i="29"/>
  <c r="AE174" i="29" s="1"/>
  <c r="AE165" i="29"/>
  <c r="AG235" i="29"/>
  <c r="AG11" i="30" s="1"/>
  <c r="AG151" i="29"/>
  <c r="AF42" i="29"/>
  <c r="AG233" i="29"/>
  <c r="AG192" i="29"/>
  <c r="AG168" i="29"/>
  <c r="AG149" i="29"/>
  <c r="AG156" i="29" s="1"/>
  <c r="AG163" i="29" s="1"/>
  <c r="AG176" i="29" s="1"/>
  <c r="AB218" i="29"/>
  <c r="AC171" i="29"/>
  <c r="AC218" i="29" s="1"/>
  <c r="AC169" i="29"/>
  <c r="AF198" i="29"/>
  <c r="AF199" i="29" s="1"/>
  <c r="AF215" i="29"/>
  <c r="AH139" i="29"/>
  <c r="AG56" i="29"/>
  <c r="AG39" i="29"/>
  <c r="AH35" i="29"/>
  <c r="AG38" i="29"/>
  <c r="AH167" i="29" s="1"/>
  <c r="AF166" i="29"/>
  <c r="AF140" i="29"/>
  <c r="AE41" i="29"/>
  <c r="AE43" i="29"/>
  <c r="AD173" i="29"/>
  <c r="AD174" i="29" s="1"/>
  <c r="AD165" i="29"/>
  <c r="AF241" i="29"/>
  <c r="AF18" i="30" s="1"/>
  <c r="AF238" i="29"/>
  <c r="AF14" i="30" s="1"/>
  <c r="AF240" i="29"/>
  <c r="AF16" i="30" s="1"/>
  <c r="AF242" i="29"/>
  <c r="AF19" i="30" s="1"/>
  <c r="AF239" i="29"/>
  <c r="AF15" i="30" s="1"/>
  <c r="X47" i="28"/>
  <c r="Z50" i="28"/>
  <c r="Y48" i="28"/>
  <c r="Y49" i="28"/>
  <c r="N67" i="27"/>
  <c r="N44" i="27" s="1"/>
  <c r="M42" i="25" s="1"/>
  <c r="O55" i="27"/>
  <c r="AI102" i="27"/>
  <c r="AI100" i="27" s="1"/>
  <c r="AI106" i="27"/>
  <c r="AJ80" i="27"/>
  <c r="AK79" i="27" s="1"/>
  <c r="AJ99" i="27"/>
  <c r="AA197" i="27"/>
  <c r="AB37" i="27"/>
  <c r="AA39" i="27"/>
  <c r="Z45" i="24" s="1"/>
  <c r="AA41" i="27"/>
  <c r="AA38" i="27"/>
  <c r="Z44" i="24" s="1"/>
  <c r="AI139" i="27"/>
  <c r="AI142" i="27" s="1"/>
  <c r="AI133" i="27"/>
  <c r="AI145" i="27" s="1"/>
  <c r="AI117" i="27"/>
  <c r="AI140" i="27" s="1"/>
  <c r="N134" i="27"/>
  <c r="N149" i="27" s="1"/>
  <c r="O113" i="27"/>
  <c r="Y213" i="27"/>
  <c r="Y215" i="27"/>
  <c r="Y203" i="27"/>
  <c r="Y205" i="27"/>
  <c r="Y216" i="27" s="1"/>
  <c r="Y206" i="27"/>
  <c r="Y217" i="27" s="1"/>
  <c r="Y201" i="27"/>
  <c r="Y199" i="27" s="1"/>
  <c r="Z212" i="27"/>
  <c r="Z210" i="27"/>
  <c r="Z207" i="27"/>
  <c r="Z218" i="27" s="1"/>
  <c r="Z211" i="27"/>
  <c r="Z202" i="27"/>
  <c r="Z200" i="27"/>
  <c r="Z196" i="27"/>
  <c r="Z198" i="27"/>
  <c r="X208" i="27"/>
  <c r="AJ110" i="27"/>
  <c r="AJ83" i="27"/>
  <c r="AK82" i="27" s="1"/>
  <c r="AF41" i="29" l="1"/>
  <c r="AG164" i="29" s="1"/>
  <c r="AG140" i="29"/>
  <c r="AG234" i="29" s="1"/>
  <c r="AG10" i="30" s="1"/>
  <c r="AC216" i="29"/>
  <c r="AF43" i="29"/>
  <c r="AH235" i="29"/>
  <c r="AH11" i="30" s="1"/>
  <c r="AH151" i="29"/>
  <c r="AG42" i="29"/>
  <c r="AH233" i="29"/>
  <c r="AH192" i="29"/>
  <c r="AH168" i="29"/>
  <c r="AH149" i="29"/>
  <c r="AH156" i="29" s="1"/>
  <c r="AH163" i="29" s="1"/>
  <c r="AH176" i="29" s="1"/>
  <c r="AF164" i="29"/>
  <c r="AF142" i="29"/>
  <c r="AF143" i="29" s="1"/>
  <c r="AF193" i="29" s="1"/>
  <c r="AF194" i="29" s="1"/>
  <c r="AE44" i="29"/>
  <c r="AE46" i="29" s="1"/>
  <c r="AE47" i="29" s="1"/>
  <c r="AG242" i="29"/>
  <c r="AG19" i="30" s="1"/>
  <c r="AG240" i="29"/>
  <c r="AG16" i="30" s="1"/>
  <c r="AG238" i="29"/>
  <c r="AG14" i="30" s="1"/>
  <c r="AG241" i="29"/>
  <c r="AG18" i="30" s="1"/>
  <c r="AG239" i="29"/>
  <c r="AG15" i="30" s="1"/>
  <c r="AD171" i="29"/>
  <c r="AD218" i="29" s="1"/>
  <c r="AD169" i="29"/>
  <c r="AG40" i="29"/>
  <c r="AE171" i="29"/>
  <c r="AE218" i="29" s="1"/>
  <c r="AE169" i="29"/>
  <c r="AG198" i="29"/>
  <c r="AG199" i="29" s="1"/>
  <c r="AG215" i="29"/>
  <c r="AI139" i="29"/>
  <c r="AH56" i="29"/>
  <c r="AH39" i="29"/>
  <c r="AI35" i="29"/>
  <c r="AH38" i="29"/>
  <c r="AI167" i="29" s="1"/>
  <c r="AF234" i="29"/>
  <c r="AF10" i="30" s="1"/>
  <c r="AF141" i="29"/>
  <c r="AF150" i="29" s="1"/>
  <c r="AF152" i="29" s="1"/>
  <c r="AF153" i="29" s="1"/>
  <c r="Y47" i="28"/>
  <c r="AA50" i="28"/>
  <c r="Z49" i="28"/>
  <c r="Z48" i="28"/>
  <c r="O65" i="27"/>
  <c r="O53" i="27"/>
  <c r="AJ102" i="27"/>
  <c r="AJ100" i="27" s="1"/>
  <c r="AK99" i="27"/>
  <c r="AK106" i="27" s="1"/>
  <c r="AK80" i="27"/>
  <c r="AL79" i="27" s="1"/>
  <c r="AJ106" i="27"/>
  <c r="AJ139" i="27"/>
  <c r="AJ142" i="27" s="1"/>
  <c r="AJ133" i="27"/>
  <c r="AJ145" i="27" s="1"/>
  <c r="AJ117" i="27"/>
  <c r="AJ140" i="27" s="1"/>
  <c r="AA212" i="27"/>
  <c r="AA210" i="27"/>
  <c r="AA211" i="27"/>
  <c r="AA207" i="27"/>
  <c r="AA218" i="27" s="1"/>
  <c r="AA202" i="27"/>
  <c r="AA200" i="27"/>
  <c r="AA198" i="27"/>
  <c r="AA196" i="27"/>
  <c r="AB197" i="27"/>
  <c r="AB39" i="27"/>
  <c r="AA45" i="24" s="1"/>
  <c r="AB38" i="27"/>
  <c r="AA44" i="24" s="1"/>
  <c r="AC37" i="27"/>
  <c r="Z215" i="27"/>
  <c r="Z213" i="27"/>
  <c r="Z203" i="27"/>
  <c r="Z205" i="27"/>
  <c r="Z216" i="27" s="1"/>
  <c r="Z201" i="27"/>
  <c r="Z199" i="27" s="1"/>
  <c r="Z206" i="27"/>
  <c r="Z217" i="27" s="1"/>
  <c r="Y208" i="27"/>
  <c r="O136" i="27"/>
  <c r="O147" i="27" s="1"/>
  <c r="O111" i="27"/>
  <c r="AK110" i="27"/>
  <c r="AK83" i="27"/>
  <c r="AL82" i="27" s="1"/>
  <c r="AG141" i="29" l="1"/>
  <c r="AG150" i="29" s="1"/>
  <c r="AG152" i="29" s="1"/>
  <c r="AG153" i="29" s="1"/>
  <c r="AF44" i="29"/>
  <c r="AF46" i="29" s="1"/>
  <c r="AF47" i="29" s="1"/>
  <c r="AG142" i="29"/>
  <c r="AG143" i="29" s="1"/>
  <c r="AG193" i="29" s="1"/>
  <c r="AG194" i="29" s="1"/>
  <c r="AE216" i="29"/>
  <c r="AH40" i="29"/>
  <c r="AH41" i="29" s="1"/>
  <c r="AI235" i="29"/>
  <c r="AI11" i="30" s="1"/>
  <c r="AI151" i="29"/>
  <c r="AH42" i="29"/>
  <c r="AI233" i="29"/>
  <c r="AI192" i="29"/>
  <c r="AI168" i="29"/>
  <c r="AI149" i="29"/>
  <c r="AI156" i="29" s="1"/>
  <c r="AI163" i="29" s="1"/>
  <c r="AI176" i="29" s="1"/>
  <c r="AH215" i="29"/>
  <c r="AH198" i="29"/>
  <c r="AH199" i="29" s="1"/>
  <c r="AJ139" i="29"/>
  <c r="AI56" i="29"/>
  <c r="AI38" i="29"/>
  <c r="AJ167" i="29" s="1"/>
  <c r="AI39" i="29"/>
  <c r="AJ35" i="29"/>
  <c r="AH166" i="29"/>
  <c r="AH140" i="29"/>
  <c r="AG41" i="29"/>
  <c r="AG43" i="29"/>
  <c r="AH240" i="29"/>
  <c r="AH16" i="30" s="1"/>
  <c r="AH242" i="29"/>
  <c r="AH19" i="30" s="1"/>
  <c r="AH239" i="29"/>
  <c r="AH15" i="30" s="1"/>
  <c r="AH241" i="29"/>
  <c r="AH18" i="30" s="1"/>
  <c r="AH238" i="29"/>
  <c r="AH14" i="30" s="1"/>
  <c r="AG173" i="29"/>
  <c r="AG174" i="29" s="1"/>
  <c r="AG165" i="29"/>
  <c r="AD216" i="29"/>
  <c r="AF165" i="29"/>
  <c r="AF173" i="29"/>
  <c r="AF174" i="29" s="1"/>
  <c r="Z47" i="28"/>
  <c r="AB50" i="28"/>
  <c r="AA49" i="28"/>
  <c r="AA48" i="28"/>
  <c r="AK102" i="27"/>
  <c r="AK100" i="27" s="1"/>
  <c r="O67" i="27"/>
  <c r="O44" i="27" s="1"/>
  <c r="N42" i="25" s="1"/>
  <c r="P55" i="27"/>
  <c r="AL99" i="27"/>
  <c r="AL80" i="27"/>
  <c r="AM79" i="27" s="1"/>
  <c r="Z208" i="27"/>
  <c r="AA215" i="27"/>
  <c r="AA213" i="27"/>
  <c r="AA203" i="27"/>
  <c r="AA206" i="27"/>
  <c r="AA217" i="27" s="1"/>
  <c r="AA201" i="27"/>
  <c r="AA199" i="27" s="1"/>
  <c r="AA205" i="27"/>
  <c r="AA216" i="27" s="1"/>
  <c r="AL110" i="27"/>
  <c r="AL83" i="27"/>
  <c r="AM82" i="27" s="1"/>
  <c r="O134" i="27"/>
  <c r="O149" i="27" s="1"/>
  <c r="P113" i="27"/>
  <c r="AC197" i="27"/>
  <c r="AC39" i="27"/>
  <c r="AB45" i="24" s="1"/>
  <c r="AD37" i="27"/>
  <c r="AC38" i="27"/>
  <c r="AB44" i="24" s="1"/>
  <c r="AK133" i="27"/>
  <c r="AK145" i="27" s="1"/>
  <c r="AK139" i="27"/>
  <c r="AK142" i="27" s="1"/>
  <c r="AK117" i="27"/>
  <c r="AK140" i="27" s="1"/>
  <c r="AB210" i="27"/>
  <c r="AB207" i="27"/>
  <c r="AB218" i="27" s="1"/>
  <c r="AB202" i="27"/>
  <c r="AB200" i="27"/>
  <c r="AB198" i="27"/>
  <c r="AB196" i="27"/>
  <c r="AB211" i="27" s="1"/>
  <c r="AI166" i="29" l="1"/>
  <c r="AI140" i="29"/>
  <c r="AI234" i="29" s="1"/>
  <c r="AI10" i="30" s="1"/>
  <c r="AH43" i="29"/>
  <c r="AI40" i="29"/>
  <c r="AJ166" i="29" s="1"/>
  <c r="AF171" i="29"/>
  <c r="AF216" i="29" s="1"/>
  <c r="AF169" i="29"/>
  <c r="AI164" i="29"/>
  <c r="AI142" i="29"/>
  <c r="AI143" i="29" s="1"/>
  <c r="AI193" i="29" s="1"/>
  <c r="AI194" i="29" s="1"/>
  <c r="AH44" i="29"/>
  <c r="AK139" i="29"/>
  <c r="AJ56" i="29"/>
  <c r="AJ38" i="29"/>
  <c r="AK167" i="29" s="1"/>
  <c r="AJ39" i="29"/>
  <c r="AK35" i="29"/>
  <c r="AJ233" i="29"/>
  <c r="AJ192" i="29"/>
  <c r="AJ168" i="29"/>
  <c r="AJ149" i="29"/>
  <c r="AJ156" i="29" s="1"/>
  <c r="AJ163" i="29" s="1"/>
  <c r="AJ176" i="29" s="1"/>
  <c r="AI215" i="29"/>
  <c r="AI198" i="29"/>
  <c r="AI199" i="29" s="1"/>
  <c r="AG171" i="29"/>
  <c r="AG218" i="29" s="1"/>
  <c r="AG169" i="29"/>
  <c r="AH164" i="29"/>
  <c r="AH142" i="29"/>
  <c r="AH143" i="29" s="1"/>
  <c r="AH193" i="29" s="1"/>
  <c r="AH194" i="29" s="1"/>
  <c r="AG44" i="29"/>
  <c r="AG46" i="29" s="1"/>
  <c r="AG47" i="29" s="1"/>
  <c r="AH234" i="29"/>
  <c r="AH10" i="30" s="1"/>
  <c r="AH141" i="29"/>
  <c r="AH150" i="29" s="1"/>
  <c r="AH152" i="29" s="1"/>
  <c r="AH153" i="29" s="1"/>
  <c r="AJ235" i="29"/>
  <c r="AJ11" i="30" s="1"/>
  <c r="AJ151" i="29"/>
  <c r="AI42" i="29"/>
  <c r="AI241" i="29"/>
  <c r="AI18" i="30" s="1"/>
  <c r="AI239" i="29"/>
  <c r="AI15" i="30" s="1"/>
  <c r="AI242" i="29"/>
  <c r="AI19" i="30" s="1"/>
  <c r="AI240" i="29"/>
  <c r="AI16" i="30" s="1"/>
  <c r="AI238" i="29"/>
  <c r="AI14" i="30" s="1"/>
  <c r="AA47" i="28"/>
  <c r="AC50" i="28"/>
  <c r="AB48" i="28"/>
  <c r="AB49" i="28"/>
  <c r="P53" i="27"/>
  <c r="P65" i="27"/>
  <c r="AM99" i="27"/>
  <c r="AM80" i="27"/>
  <c r="AN79" i="27" s="1"/>
  <c r="AN80" i="27" s="1"/>
  <c r="AL106" i="27"/>
  <c r="AL102" i="27"/>
  <c r="AL100" i="27" s="1"/>
  <c r="AC210" i="27"/>
  <c r="AC207" i="27"/>
  <c r="AC218" i="27" s="1"/>
  <c r="AC212" i="27"/>
  <c r="AC202" i="27"/>
  <c r="AC200" i="27"/>
  <c r="AC198" i="27"/>
  <c r="AC196" i="27"/>
  <c r="AC211" i="27" s="1"/>
  <c r="AL139" i="27"/>
  <c r="AL142" i="27" s="1"/>
  <c r="AL133" i="27"/>
  <c r="AL145" i="27" s="1"/>
  <c r="AL117" i="27"/>
  <c r="AL140" i="27" s="1"/>
  <c r="P136" i="27"/>
  <c r="P147" i="27" s="1"/>
  <c r="P111" i="27"/>
  <c r="AA208" i="27"/>
  <c r="AD197" i="27"/>
  <c r="AE37" i="27"/>
  <c r="AD39" i="27"/>
  <c r="AC45" i="24" s="1"/>
  <c r="AD38" i="27"/>
  <c r="AC44" i="24" s="1"/>
  <c r="AB215" i="27"/>
  <c r="AB213" i="27"/>
  <c r="AB203" i="27"/>
  <c r="AB201" i="27"/>
  <c r="AB199" i="27" s="1"/>
  <c r="AB205" i="27"/>
  <c r="AB216" i="27" s="1"/>
  <c r="AB206" i="27"/>
  <c r="AB217" i="27" s="1"/>
  <c r="AB212" i="27"/>
  <c r="AM110" i="27"/>
  <c r="AM83" i="27"/>
  <c r="AN82" i="27" s="1"/>
  <c r="AN108" i="27"/>
  <c r="AI43" i="29" l="1"/>
  <c r="AI141" i="29"/>
  <c r="AI150" i="29" s="1"/>
  <c r="AI152" i="29" s="1"/>
  <c r="AI153" i="29" s="1"/>
  <c r="AH46" i="29"/>
  <c r="AH47" i="29" s="1"/>
  <c r="AI41" i="29"/>
  <c r="AJ142" i="29" s="1"/>
  <c r="AJ143" i="29" s="1"/>
  <c r="AJ193" i="29" s="1"/>
  <c r="AJ194" i="29" s="1"/>
  <c r="AJ140" i="29"/>
  <c r="AJ234" i="29" s="1"/>
  <c r="AJ10" i="30" s="1"/>
  <c r="AG216" i="29"/>
  <c r="AF218" i="29"/>
  <c r="AJ40" i="29"/>
  <c r="AJ41" i="29" s="1"/>
  <c r="AH173" i="29"/>
  <c r="AH174" i="29" s="1"/>
  <c r="AH165" i="29"/>
  <c r="AJ198" i="29"/>
  <c r="AJ199" i="29" s="1"/>
  <c r="AJ215" i="29"/>
  <c r="AJ239" i="29"/>
  <c r="AJ15" i="30" s="1"/>
  <c r="AJ241" i="29"/>
  <c r="AJ18" i="30" s="1"/>
  <c r="AJ238" i="29"/>
  <c r="AJ14" i="30" s="1"/>
  <c r="AJ240" i="29"/>
  <c r="AJ16" i="30" s="1"/>
  <c r="AJ242" i="29"/>
  <c r="AJ19" i="30" s="1"/>
  <c r="AK235" i="29"/>
  <c r="AK11" i="30" s="1"/>
  <c r="AK151" i="29"/>
  <c r="AJ42" i="29"/>
  <c r="AL139" i="29"/>
  <c r="AK56" i="29"/>
  <c r="AK39" i="29"/>
  <c r="AL35" i="29"/>
  <c r="AK38" i="29"/>
  <c r="AL167" i="29" s="1"/>
  <c r="AK233" i="29"/>
  <c r="AK192" i="29"/>
  <c r="AK168" i="29"/>
  <c r="AK149" i="29"/>
  <c r="AK156" i="29" s="1"/>
  <c r="AK163" i="29" s="1"/>
  <c r="AK176" i="29" s="1"/>
  <c r="AI173" i="29"/>
  <c r="AI174" i="29" s="1"/>
  <c r="AI165" i="29"/>
  <c r="AB47" i="28"/>
  <c r="AD50" i="28"/>
  <c r="AC48" i="28"/>
  <c r="AC49" i="28"/>
  <c r="P67" i="27"/>
  <c r="P44" i="27" s="1"/>
  <c r="O42" i="25" s="1"/>
  <c r="Q55" i="27"/>
  <c r="AY80" i="27"/>
  <c r="AS80" i="27"/>
  <c r="AQ80" i="27"/>
  <c r="AV80" i="27"/>
  <c r="AO80" i="27"/>
  <c r="AZ80" i="27"/>
  <c r="AN99" i="27"/>
  <c r="AU106" i="27" s="1"/>
  <c r="AX80" i="27"/>
  <c r="AU80" i="27"/>
  <c r="AW80" i="27"/>
  <c r="AR80" i="27"/>
  <c r="AP80" i="27"/>
  <c r="AT80" i="27"/>
  <c r="AM106" i="27"/>
  <c r="AM102" i="27"/>
  <c r="AM100" i="27" s="1"/>
  <c r="AM139" i="27"/>
  <c r="AM142" i="27" s="1"/>
  <c r="AM133" i="27"/>
  <c r="AM145" i="27" s="1"/>
  <c r="AM117" i="27"/>
  <c r="AM140" i="27" s="1"/>
  <c r="AP106" i="27"/>
  <c r="AB208" i="27"/>
  <c r="AB41" i="27" s="1"/>
  <c r="AE197" i="27"/>
  <c r="AF37" i="27"/>
  <c r="AE38" i="27"/>
  <c r="AD44" i="24" s="1"/>
  <c r="AE39" i="27"/>
  <c r="AD45" i="24" s="1"/>
  <c r="AC213" i="27"/>
  <c r="AC215" i="27"/>
  <c r="AC203" i="27"/>
  <c r="AC201" i="27"/>
  <c r="AC199" i="27" s="1"/>
  <c r="AC205" i="27"/>
  <c r="AC216" i="27" s="1"/>
  <c r="AC206" i="27"/>
  <c r="AC217" i="27" s="1"/>
  <c r="AN106" i="27"/>
  <c r="AN104" i="27"/>
  <c r="AD210" i="27"/>
  <c r="AD207" i="27"/>
  <c r="AD218" i="27" s="1"/>
  <c r="AD211" i="27"/>
  <c r="AD202" i="27"/>
  <c r="AD200" i="27"/>
  <c r="AD196" i="27"/>
  <c r="AD212" i="27" s="1"/>
  <c r="AD198" i="27"/>
  <c r="P134" i="27"/>
  <c r="P149" i="27" s="1"/>
  <c r="Q113" i="27"/>
  <c r="AZ106" i="27"/>
  <c r="AY106" i="27"/>
  <c r="AN110" i="27"/>
  <c r="AS83" i="27"/>
  <c r="AP83" i="27"/>
  <c r="AZ83" i="27"/>
  <c r="BA82" i="27" s="1"/>
  <c r="BA110" i="27" s="1"/>
  <c r="AX83" i="27"/>
  <c r="AT83" i="27"/>
  <c r="AV83" i="27"/>
  <c r="AW83" i="27"/>
  <c r="AY83" i="27"/>
  <c r="AR83" i="27"/>
  <c r="AN83" i="27"/>
  <c r="AQ83" i="27"/>
  <c r="AU83" i="27"/>
  <c r="AO83" i="27"/>
  <c r="AI44" i="29" l="1"/>
  <c r="AI46" i="29" s="1"/>
  <c r="AI47" i="29" s="1"/>
  <c r="AJ164" i="29"/>
  <c r="AJ173" i="29" s="1"/>
  <c r="AJ174" i="29" s="1"/>
  <c r="AJ141" i="29"/>
  <c r="AJ150" i="29" s="1"/>
  <c r="AJ152" i="29" s="1"/>
  <c r="AJ153" i="29" s="1"/>
  <c r="AJ43" i="29"/>
  <c r="AK140" i="29"/>
  <c r="AK234" i="29" s="1"/>
  <c r="AK10" i="30" s="1"/>
  <c r="AK166" i="29"/>
  <c r="AK164" i="29"/>
  <c r="AK142" i="29"/>
  <c r="AK143" i="29" s="1"/>
  <c r="AK193" i="29" s="1"/>
  <c r="AK194" i="29" s="1"/>
  <c r="AJ44" i="29"/>
  <c r="AL235" i="29"/>
  <c r="AL11" i="30" s="1"/>
  <c r="AL151" i="29"/>
  <c r="AK42" i="29"/>
  <c r="AL233" i="29"/>
  <c r="AL192" i="29"/>
  <c r="AL168" i="29"/>
  <c r="AL149" i="29"/>
  <c r="AL156" i="29" s="1"/>
  <c r="AL163" i="29" s="1"/>
  <c r="AL176" i="29" s="1"/>
  <c r="AH171" i="29"/>
  <c r="AH218" i="29" s="1"/>
  <c r="AH169" i="29"/>
  <c r="AK242" i="29"/>
  <c r="AK19" i="30" s="1"/>
  <c r="AK240" i="29"/>
  <c r="AK16" i="30" s="1"/>
  <c r="AK238" i="29"/>
  <c r="AK14" i="30" s="1"/>
  <c r="AK241" i="29"/>
  <c r="AK18" i="30" s="1"/>
  <c r="AK239" i="29"/>
  <c r="AK15" i="30" s="1"/>
  <c r="AM139" i="29"/>
  <c r="AL56" i="29"/>
  <c r="AL39" i="29"/>
  <c r="AM35" i="29"/>
  <c r="AL38" i="29"/>
  <c r="AM167" i="29" s="1"/>
  <c r="AI171" i="29"/>
  <c r="AI218" i="29" s="1"/>
  <c r="AI169" i="29"/>
  <c r="AK198" i="29"/>
  <c r="AK199" i="29" s="1"/>
  <c r="AK215" i="29"/>
  <c r="AK40" i="29"/>
  <c r="AC47" i="28"/>
  <c r="AS106" i="27"/>
  <c r="AE50" i="28"/>
  <c r="AD49" i="28"/>
  <c r="AD48" i="28"/>
  <c r="AQ106" i="27"/>
  <c r="AO106" i="27"/>
  <c r="AV106" i="27"/>
  <c r="AR106" i="27"/>
  <c r="AT106" i="27"/>
  <c r="AW106" i="27"/>
  <c r="Q65" i="27"/>
  <c r="Q53" i="27"/>
  <c r="BA83" i="27"/>
  <c r="BB82" i="27" s="1"/>
  <c r="BB110" i="27" s="1"/>
  <c r="BB133" i="27" s="1"/>
  <c r="BB145" i="27" s="1"/>
  <c r="AX106" i="27"/>
  <c r="AN102" i="27"/>
  <c r="AN100" i="27" s="1"/>
  <c r="AO102" i="27" s="1"/>
  <c r="AO100" i="27" s="1"/>
  <c r="BA133" i="27"/>
  <c r="BA145" i="27" s="1"/>
  <c r="BA139" i="27"/>
  <c r="AC208" i="27"/>
  <c r="AC41" i="27" s="1"/>
  <c r="AN139" i="27"/>
  <c r="AN133" i="27"/>
  <c r="AN145" i="27" s="1"/>
  <c r="AN119" i="27"/>
  <c r="AN143" i="27" s="1"/>
  <c r="Q136" i="27"/>
  <c r="Q147" i="27" s="1"/>
  <c r="Q111" i="27"/>
  <c r="AF197" i="27"/>
  <c r="AF39" i="27"/>
  <c r="AE45" i="24" s="1"/>
  <c r="AF38" i="27"/>
  <c r="AE44" i="24" s="1"/>
  <c r="AG37" i="27"/>
  <c r="AD215" i="27"/>
  <c r="AD213" i="27"/>
  <c r="AD203" i="27"/>
  <c r="AD201" i="27"/>
  <c r="AD199" i="27" s="1"/>
  <c r="AD206" i="27"/>
  <c r="AD217" i="27" s="1"/>
  <c r="AD205" i="27"/>
  <c r="AD216" i="27" s="1"/>
  <c r="AE210" i="27"/>
  <c r="AE211" i="27"/>
  <c r="AE207" i="27"/>
  <c r="AE218" i="27" s="1"/>
  <c r="AE202" i="27"/>
  <c r="AE200" i="27"/>
  <c r="AE198" i="27"/>
  <c r="AE196" i="27"/>
  <c r="AE212" i="27" s="1"/>
  <c r="AJ165" i="29" l="1"/>
  <c r="AJ169" i="29" s="1"/>
  <c r="AJ46" i="29"/>
  <c r="AJ47" i="29" s="1"/>
  <c r="AK141" i="29"/>
  <c r="AK150" i="29" s="1"/>
  <c r="AK152" i="29" s="1"/>
  <c r="AK153" i="29" s="1"/>
  <c r="AL215" i="29"/>
  <c r="AL198" i="29"/>
  <c r="AL199" i="29" s="1"/>
  <c r="AL238" i="29"/>
  <c r="AL14" i="30" s="1"/>
  <c r="AL240" i="29"/>
  <c r="AL16" i="30" s="1"/>
  <c r="AL242" i="29"/>
  <c r="AL19" i="30" s="1"/>
  <c r="AL239" i="29"/>
  <c r="AL15" i="30" s="1"/>
  <c r="AL241" i="29"/>
  <c r="AL18" i="30" s="1"/>
  <c r="AK173" i="29"/>
  <c r="AK174" i="29" s="1"/>
  <c r="AK165" i="29"/>
  <c r="AL166" i="29"/>
  <c r="AL140" i="29"/>
  <c r="AK41" i="29"/>
  <c r="AK43" i="29"/>
  <c r="AN139" i="29"/>
  <c r="AM56" i="29"/>
  <c r="AM39" i="29"/>
  <c r="AM38" i="29"/>
  <c r="AN167" i="29" s="1"/>
  <c r="AN35" i="29"/>
  <c r="AH216" i="29"/>
  <c r="AI216" i="29"/>
  <c r="AM235" i="29"/>
  <c r="AM11" i="30" s="1"/>
  <c r="AM151" i="29"/>
  <c r="AL42" i="29"/>
  <c r="AM233" i="29"/>
  <c r="AM168" i="29"/>
  <c r="AM192" i="29"/>
  <c r="AM149" i="29"/>
  <c r="AM156" i="29" s="1"/>
  <c r="AM163" i="29" s="1"/>
  <c r="AM176" i="29" s="1"/>
  <c r="AL40" i="29"/>
  <c r="BB139" i="27"/>
  <c r="BB142" i="27" s="1"/>
  <c r="AD47" i="28"/>
  <c r="AF50" i="28"/>
  <c r="AE49" i="28"/>
  <c r="AE48" i="28"/>
  <c r="BB83" i="27"/>
  <c r="BC82" i="27" s="1"/>
  <c r="BC110" i="27" s="1"/>
  <c r="Q67" i="27"/>
  <c r="Q44" i="27" s="1"/>
  <c r="P42" i="25" s="1"/>
  <c r="R55" i="27"/>
  <c r="AO117" i="27"/>
  <c r="AO140" i="27" s="1"/>
  <c r="AV117" i="27"/>
  <c r="AV140" i="27" s="1"/>
  <c r="AT117" i="27"/>
  <c r="AT140" i="27" s="1"/>
  <c r="AP117" i="27"/>
  <c r="AP140" i="27" s="1"/>
  <c r="AR117" i="27"/>
  <c r="AR140" i="27" s="1"/>
  <c r="AN117" i="27"/>
  <c r="AN140" i="27" s="1"/>
  <c r="AW117" i="27"/>
  <c r="AW140" i="27" s="1"/>
  <c r="AQ117" i="27"/>
  <c r="AQ140" i="27" s="1"/>
  <c r="AY117" i="27"/>
  <c r="AY140" i="27" s="1"/>
  <c r="AX117" i="27"/>
  <c r="AX140" i="27" s="1"/>
  <c r="AU117" i="27"/>
  <c r="AU140" i="27" s="1"/>
  <c r="AS117" i="27"/>
  <c r="AS140" i="27" s="1"/>
  <c r="BB117" i="27"/>
  <c r="BB140" i="27" s="1"/>
  <c r="BA117" i="27"/>
  <c r="BA140" i="27" s="1"/>
  <c r="AZ117" i="27"/>
  <c r="AZ140" i="27" s="1"/>
  <c r="BC83" i="27"/>
  <c r="BD82" i="27" s="1"/>
  <c r="AD208" i="27"/>
  <c r="AD41" i="27" s="1"/>
  <c r="AE215" i="27"/>
  <c r="AE213" i="27"/>
  <c r="AE203" i="27"/>
  <c r="AE205" i="27"/>
  <c r="AE216" i="27" s="1"/>
  <c r="AE201" i="27"/>
  <c r="AE199" i="27" s="1"/>
  <c r="AE206" i="27"/>
  <c r="AE217" i="27" s="1"/>
  <c r="BA142" i="27"/>
  <c r="AQ142" i="27"/>
  <c r="AP142" i="27"/>
  <c r="AX142" i="27"/>
  <c r="AZ142" i="27"/>
  <c r="AO142" i="27"/>
  <c r="AW142" i="27"/>
  <c r="AR142" i="27"/>
  <c r="AN142" i="27"/>
  <c r="AS142" i="27"/>
  <c r="AY142" i="27"/>
  <c r="AV142" i="27"/>
  <c r="AT142" i="27"/>
  <c r="AU142" i="27"/>
  <c r="AG197" i="27"/>
  <c r="AG39" i="27"/>
  <c r="AF45" i="24" s="1"/>
  <c r="AG38" i="27"/>
  <c r="AF44" i="24" s="1"/>
  <c r="AH37" i="27"/>
  <c r="AP102" i="27"/>
  <c r="AP100" i="27" s="1"/>
  <c r="AF207" i="27"/>
  <c r="AF218" i="27" s="1"/>
  <c r="AF210" i="27"/>
  <c r="AF202" i="27"/>
  <c r="AF200" i="27"/>
  <c r="AF198" i="27"/>
  <c r="AF196" i="27"/>
  <c r="AF211" i="27" s="1"/>
  <c r="Q134" i="27"/>
  <c r="Q149" i="27" s="1"/>
  <c r="R113" i="27"/>
  <c r="AE47" i="28" l="1"/>
  <c r="AJ171" i="29"/>
  <c r="AJ218" i="29" s="1"/>
  <c r="AM40" i="29"/>
  <c r="AM41" i="29" s="1"/>
  <c r="AM166" i="29"/>
  <c r="AM140" i="29"/>
  <c r="AX41" i="29"/>
  <c r="AL41" i="29"/>
  <c r="AL43" i="29"/>
  <c r="AM241" i="29"/>
  <c r="AM18" i="30" s="1"/>
  <c r="AM239" i="29"/>
  <c r="AM15" i="30" s="1"/>
  <c r="AM240" i="29"/>
  <c r="AM16" i="30" s="1"/>
  <c r="AM242" i="29"/>
  <c r="AM19" i="30" s="1"/>
  <c r="AM238" i="29"/>
  <c r="AM14" i="30" s="1"/>
  <c r="AO139" i="29"/>
  <c r="AN56" i="29"/>
  <c r="AN39" i="29"/>
  <c r="AN38" i="29"/>
  <c r="AO167" i="29" s="1"/>
  <c r="AO35" i="29"/>
  <c r="AN233" i="29"/>
  <c r="AN192" i="29"/>
  <c r="AN168" i="29"/>
  <c r="AN149" i="29"/>
  <c r="AN156" i="29" s="1"/>
  <c r="AN163" i="29" s="1"/>
  <c r="AN176" i="29" s="1"/>
  <c r="AN235" i="29"/>
  <c r="AN11" i="30" s="1"/>
  <c r="AN151" i="29"/>
  <c r="AM42" i="29"/>
  <c r="AK171" i="29"/>
  <c r="AK216" i="29" s="1"/>
  <c r="AK169" i="29"/>
  <c r="AM215" i="29"/>
  <c r="AM198" i="29"/>
  <c r="AM199" i="29" s="1"/>
  <c r="AL164" i="29"/>
  <c r="AL142" i="29"/>
  <c r="AL143" i="29" s="1"/>
  <c r="AL193" i="29" s="1"/>
  <c r="AL194" i="29" s="1"/>
  <c r="AK44" i="29"/>
  <c r="AK46" i="29" s="1"/>
  <c r="AK47" i="29" s="1"/>
  <c r="AL234" i="29"/>
  <c r="AL10" i="30" s="1"/>
  <c r="AL141" i="29"/>
  <c r="AL150" i="29" s="1"/>
  <c r="AL152" i="29" s="1"/>
  <c r="AL153" i="29" s="1"/>
  <c r="AG50" i="28"/>
  <c r="AF48" i="28"/>
  <c r="AF49" i="28"/>
  <c r="R65" i="27"/>
  <c r="R53" i="27"/>
  <c r="BD110" i="27"/>
  <c r="BD117" i="27" s="1"/>
  <c r="BD140" i="27" s="1"/>
  <c r="BD83" i="27"/>
  <c r="BE82" i="27" s="1"/>
  <c r="BE83" i="27" s="1"/>
  <c r="BF82" i="27" s="1"/>
  <c r="BF110" i="27" s="1"/>
  <c r="BC133" i="27"/>
  <c r="BC145" i="27" s="1"/>
  <c r="BC139" i="27"/>
  <c r="BC117" i="27"/>
  <c r="BC140" i="27" s="1"/>
  <c r="AH197" i="27"/>
  <c r="AI37" i="27"/>
  <c r="AH39" i="27"/>
  <c r="AG45" i="24" s="1"/>
  <c r="AH38" i="27"/>
  <c r="AG44" i="24" s="1"/>
  <c r="AF215" i="27"/>
  <c r="AF213" i="27"/>
  <c r="AF203" i="27"/>
  <c r="AF205" i="27"/>
  <c r="AF216" i="27" s="1"/>
  <c r="AF206" i="27"/>
  <c r="AF217" i="27" s="1"/>
  <c r="AF201" i="27"/>
  <c r="AF199" i="27" s="1"/>
  <c r="AE208" i="27"/>
  <c r="AE41" i="27" s="1"/>
  <c r="R136" i="27"/>
  <c r="R147" i="27" s="1"/>
  <c r="R111" i="27"/>
  <c r="AF212" i="27"/>
  <c r="AQ102" i="27"/>
  <c r="AQ100" i="27" s="1"/>
  <c r="AG212" i="27"/>
  <c r="AG207" i="27"/>
  <c r="AG218" i="27" s="1"/>
  <c r="AG210" i="27"/>
  <c r="AG202" i="27"/>
  <c r="AG200" i="27"/>
  <c r="AG198" i="27"/>
  <c r="AG196" i="27"/>
  <c r="AG211" i="27" s="1"/>
  <c r="AJ216" i="29" l="1"/>
  <c r="AF47" i="28"/>
  <c r="AN166" i="29"/>
  <c r="AM43" i="29"/>
  <c r="AY41" i="29"/>
  <c r="AZ164" i="29" s="1"/>
  <c r="AN140" i="29"/>
  <c r="AN234" i="29" s="1"/>
  <c r="AN10" i="30" s="1"/>
  <c r="AK218" i="29"/>
  <c r="AN40" i="29"/>
  <c r="AN41" i="29" s="1"/>
  <c r="AL173" i="29"/>
  <c r="AL174" i="29" s="1"/>
  <c r="AL165" i="29"/>
  <c r="AN164" i="29"/>
  <c r="AN142" i="29"/>
  <c r="AN143" i="29" s="1"/>
  <c r="AN193" i="29" s="1"/>
  <c r="AN194" i="29" s="1"/>
  <c r="AM44" i="29"/>
  <c r="AN242" i="29"/>
  <c r="AN19" i="30" s="1"/>
  <c r="AN239" i="29"/>
  <c r="AN15" i="30" s="1"/>
  <c r="AN241" i="29"/>
  <c r="AN18" i="30" s="1"/>
  <c r="AN238" i="29"/>
  <c r="AN14" i="30" s="1"/>
  <c r="AN240" i="29"/>
  <c r="AN16" i="30" s="1"/>
  <c r="AM164" i="29"/>
  <c r="AM142" i="29"/>
  <c r="AM143" i="29" s="1"/>
  <c r="AM193" i="29" s="1"/>
  <c r="AM194" i="29" s="1"/>
  <c r="AL44" i="29"/>
  <c r="AL46" i="29" s="1"/>
  <c r="AL47" i="29" s="1"/>
  <c r="AP139" i="29"/>
  <c r="AO56" i="29"/>
  <c r="AO39" i="29"/>
  <c r="AP35" i="29"/>
  <c r="AO38" i="29"/>
  <c r="AP167" i="29" s="1"/>
  <c r="AO233" i="29"/>
  <c r="AO192" i="29"/>
  <c r="AO168" i="29"/>
  <c r="AO149" i="29"/>
  <c r="AO156" i="29" s="1"/>
  <c r="AO163" i="29" s="1"/>
  <c r="AO176" i="29" s="1"/>
  <c r="AY164" i="29"/>
  <c r="AY142" i="29"/>
  <c r="AY143" i="29" s="1"/>
  <c r="AY193" i="29" s="1"/>
  <c r="AY194" i="29" s="1"/>
  <c r="AO235" i="29"/>
  <c r="AO11" i="30" s="1"/>
  <c r="AO151" i="29"/>
  <c r="AN42" i="29"/>
  <c r="AM234" i="29"/>
  <c r="AM10" i="30" s="1"/>
  <c r="AM141" i="29"/>
  <c r="AM150" i="29" s="1"/>
  <c r="AM152" i="29" s="1"/>
  <c r="AM153" i="29" s="1"/>
  <c r="AN198" i="29"/>
  <c r="AN199" i="29" s="1"/>
  <c r="AN215" i="29"/>
  <c r="AH50" i="28"/>
  <c r="AG48" i="28"/>
  <c r="AG49" i="28"/>
  <c r="R67" i="27"/>
  <c r="R44" i="27" s="1"/>
  <c r="Q42" i="25" s="1"/>
  <c r="S55" i="27"/>
  <c r="BF139" i="27"/>
  <c r="BF133" i="27"/>
  <c r="BF145" i="27" s="1"/>
  <c r="BE110" i="27"/>
  <c r="BF83" i="27"/>
  <c r="BG82" i="27" s="1"/>
  <c r="BC142" i="27"/>
  <c r="BD139" i="27"/>
  <c r="BD142" i="27" s="1"/>
  <c r="BD133" i="27"/>
  <c r="BD145" i="27" s="1"/>
  <c r="AR102" i="27"/>
  <c r="AR100" i="27" s="1"/>
  <c r="R134" i="27"/>
  <c r="R149" i="27" s="1"/>
  <c r="S113" i="27"/>
  <c r="AI197" i="27"/>
  <c r="AJ37" i="27"/>
  <c r="AI39" i="27"/>
  <c r="AH45" i="24" s="1"/>
  <c r="AI38" i="27"/>
  <c r="AH44" i="24" s="1"/>
  <c r="AH212" i="27"/>
  <c r="AH210" i="27"/>
  <c r="AH207" i="27"/>
  <c r="AH218" i="27" s="1"/>
  <c r="AH211" i="27"/>
  <c r="AH202" i="27"/>
  <c r="AH200" i="27"/>
  <c r="AH196" i="27"/>
  <c r="AH198" i="27"/>
  <c r="AN97" i="27"/>
  <c r="AG213" i="27"/>
  <c r="AG215" i="27"/>
  <c r="AG203" i="27"/>
  <c r="AG201" i="27"/>
  <c r="AG199" i="27" s="1"/>
  <c r="AG206" i="27"/>
  <c r="AG217" i="27" s="1"/>
  <c r="AG205" i="27"/>
  <c r="AG216" i="27" s="1"/>
  <c r="AF208" i="27"/>
  <c r="AF41" i="27" s="1"/>
  <c r="AN141" i="29" l="1"/>
  <c r="AN150" i="29" s="1"/>
  <c r="AN152" i="29" s="1"/>
  <c r="AN153" i="29" s="1"/>
  <c r="AZ41" i="29"/>
  <c r="BA164" i="29" s="1"/>
  <c r="AO140" i="29"/>
  <c r="AO234" i="29" s="1"/>
  <c r="AO10" i="30" s="1"/>
  <c r="AM46" i="29"/>
  <c r="AM47" i="29" s="1"/>
  <c r="AN43" i="29"/>
  <c r="AO166" i="29"/>
  <c r="AZ142" i="29"/>
  <c r="AZ143" i="29" s="1"/>
  <c r="AZ193" i="29" s="1"/>
  <c r="AZ194" i="29" s="1"/>
  <c r="AO40" i="29"/>
  <c r="AO41" i="29" s="1"/>
  <c r="AO198" i="29"/>
  <c r="AO199" i="29" s="1"/>
  <c r="AO215" i="29"/>
  <c r="AO164" i="29"/>
  <c r="AO142" i="29"/>
  <c r="AO143" i="29" s="1"/>
  <c r="AO193" i="29" s="1"/>
  <c r="AO194" i="29" s="1"/>
  <c r="AN44" i="29"/>
  <c r="AO242" i="29"/>
  <c r="AO19" i="30" s="1"/>
  <c r="AO240" i="29"/>
  <c r="AO16" i="30" s="1"/>
  <c r="AO238" i="29"/>
  <c r="AO14" i="30" s="1"/>
  <c r="AO239" i="29"/>
  <c r="AO15" i="30" s="1"/>
  <c r="AO241" i="29"/>
  <c r="AO18" i="30" s="1"/>
  <c r="AZ165" i="29"/>
  <c r="AZ173" i="29"/>
  <c r="AZ174" i="29" s="1"/>
  <c r="AP235" i="29"/>
  <c r="AP11" i="30" s="1"/>
  <c r="AP151" i="29"/>
  <c r="AO42" i="29"/>
  <c r="AP233" i="29"/>
  <c r="AP192" i="29"/>
  <c r="AP168" i="29"/>
  <c r="AP149" i="29"/>
  <c r="AP156" i="29" s="1"/>
  <c r="AP163" i="29" s="1"/>
  <c r="AP176" i="29" s="1"/>
  <c r="AM173" i="29"/>
  <c r="AM174" i="29" s="1"/>
  <c r="AM165" i="29"/>
  <c r="AL171" i="29"/>
  <c r="AL218" i="29" s="1"/>
  <c r="AL169" i="29"/>
  <c r="AY173" i="29"/>
  <c r="AY174" i="29" s="1"/>
  <c r="AY165" i="29"/>
  <c r="AQ139" i="29"/>
  <c r="AP56" i="29"/>
  <c r="AP39" i="29"/>
  <c r="AQ35" i="29"/>
  <c r="AP38" i="29"/>
  <c r="AQ167" i="29" s="1"/>
  <c r="AN165" i="29"/>
  <c r="AN173" i="29"/>
  <c r="AN174" i="29" s="1"/>
  <c r="AG47" i="28"/>
  <c r="AI50" i="28"/>
  <c r="AH49" i="28"/>
  <c r="AH48" i="28"/>
  <c r="S65" i="27"/>
  <c r="S53" i="27"/>
  <c r="BE139" i="27"/>
  <c r="BE133" i="27"/>
  <c r="BE145" i="27" s="1"/>
  <c r="BF117" i="27"/>
  <c r="BF140" i="27" s="1"/>
  <c r="BE117" i="27"/>
  <c r="BE140" i="27" s="1"/>
  <c r="BG83" i="27"/>
  <c r="BH82" i="27" s="1"/>
  <c r="BG110" i="27"/>
  <c r="AH215" i="27"/>
  <c r="AH213" i="27"/>
  <c r="AH203" i="27"/>
  <c r="AH205" i="27"/>
  <c r="AH216" i="27" s="1"/>
  <c r="AH206" i="27"/>
  <c r="AH217" i="27" s="1"/>
  <c r="AH201" i="27"/>
  <c r="AH199" i="27" s="1"/>
  <c r="AJ197" i="27"/>
  <c r="AJ39" i="27"/>
  <c r="AI45" i="24" s="1"/>
  <c r="AJ38" i="27"/>
  <c r="AI44" i="24" s="1"/>
  <c r="AK37" i="27"/>
  <c r="AS102" i="27"/>
  <c r="AS100" i="27" s="1"/>
  <c r="AT102" i="27" s="1"/>
  <c r="AT100" i="27" s="1"/>
  <c r="AN93" i="27"/>
  <c r="AI210" i="27"/>
  <c r="AI207" i="27"/>
  <c r="AI218" i="27" s="1"/>
  <c r="AI202" i="27"/>
  <c r="AI200" i="27"/>
  <c r="AI198" i="27"/>
  <c r="AI196" i="27"/>
  <c r="AI212" i="27" s="1"/>
  <c r="AG208" i="27"/>
  <c r="AG41" i="27" s="1"/>
  <c r="S136" i="27"/>
  <c r="S147" i="27" s="1"/>
  <c r="S111" i="27"/>
  <c r="AN46" i="29" l="1"/>
  <c r="AN47" i="29" s="1"/>
  <c r="AO141" i="29"/>
  <c r="AO150" i="29" s="1"/>
  <c r="AO152" i="29" s="1"/>
  <c r="AO153" i="29" s="1"/>
  <c r="BA142" i="29"/>
  <c r="BA143" i="29" s="1"/>
  <c r="BA193" i="29" s="1"/>
  <c r="BA194" i="29" s="1"/>
  <c r="BA41" i="29"/>
  <c r="BB142" i="29" s="1"/>
  <c r="BB143" i="29" s="1"/>
  <c r="BB193" i="29" s="1"/>
  <c r="BB194" i="29" s="1"/>
  <c r="AP140" i="29"/>
  <c r="AP141" i="29" s="1"/>
  <c r="AP150" i="29" s="1"/>
  <c r="AP152" i="29" s="1"/>
  <c r="AP153" i="29" s="1"/>
  <c r="AO43" i="29"/>
  <c r="AP166" i="29"/>
  <c r="AP40" i="29"/>
  <c r="BB41" i="29" s="1"/>
  <c r="AN171" i="29"/>
  <c r="AN216" i="29" s="1"/>
  <c r="AN169" i="29"/>
  <c r="BA173" i="29"/>
  <c r="BA174" i="29" s="1"/>
  <c r="BA165" i="29"/>
  <c r="AQ235" i="29"/>
  <c r="AQ11" i="30" s="1"/>
  <c r="AQ151" i="29"/>
  <c r="AP42" i="29"/>
  <c r="AQ233" i="29"/>
  <c r="AQ192" i="29"/>
  <c r="AQ168" i="29"/>
  <c r="AQ149" i="29"/>
  <c r="AQ156" i="29" s="1"/>
  <c r="AQ163" i="29" s="1"/>
  <c r="AQ176" i="29" s="1"/>
  <c r="AL216" i="29"/>
  <c r="AM171" i="29"/>
  <c r="AM216" i="29" s="1"/>
  <c r="AM169" i="29"/>
  <c r="AP215" i="29"/>
  <c r="AP198" i="29"/>
  <c r="AP199" i="29" s="1"/>
  <c r="AO173" i="29"/>
  <c r="AO174" i="29" s="1"/>
  <c r="AO165" i="29"/>
  <c r="AP164" i="29"/>
  <c r="AP142" i="29"/>
  <c r="AP143" i="29" s="1"/>
  <c r="AP193" i="29" s="1"/>
  <c r="AP194" i="29" s="1"/>
  <c r="AO44" i="29"/>
  <c r="AR139" i="29"/>
  <c r="AQ56" i="29"/>
  <c r="AQ38" i="29"/>
  <c r="AR167" i="29" s="1"/>
  <c r="AQ39" i="29"/>
  <c r="AR35" i="29"/>
  <c r="AP241" i="29"/>
  <c r="AP18" i="30" s="1"/>
  <c r="AP238" i="29"/>
  <c r="AP14" i="30" s="1"/>
  <c r="AP240" i="29"/>
  <c r="AP16" i="30" s="1"/>
  <c r="AP242" i="29"/>
  <c r="AP19" i="30" s="1"/>
  <c r="AP239" i="29"/>
  <c r="AP15" i="30" s="1"/>
  <c r="AH47" i="28"/>
  <c r="AJ50" i="28"/>
  <c r="AI49" i="28"/>
  <c r="AI48" i="28"/>
  <c r="S67" i="27"/>
  <c r="S44" i="27" s="1"/>
  <c r="R42" i="25" s="1"/>
  <c r="T55" i="27"/>
  <c r="BG117" i="27"/>
  <c r="BG140" i="27" s="1"/>
  <c r="BG139" i="27"/>
  <c r="BG142" i="27" s="1"/>
  <c r="BG133" i="27"/>
  <c r="BG145" i="27" s="1"/>
  <c r="BH110" i="27"/>
  <c r="BF142" i="27"/>
  <c r="BE142" i="27"/>
  <c r="BH83" i="27"/>
  <c r="BI82" i="27" s="1"/>
  <c r="AH208" i="27"/>
  <c r="AH41" i="27" s="1"/>
  <c r="AK197" i="27"/>
  <c r="AL37" i="27"/>
  <c r="AK39" i="27"/>
  <c r="AJ45" i="24" s="1"/>
  <c r="AK38" i="27"/>
  <c r="AJ44" i="24" s="1"/>
  <c r="AI215" i="27"/>
  <c r="AI213" i="27"/>
  <c r="AI203" i="27"/>
  <c r="AI201" i="27"/>
  <c r="AI199" i="27" s="1"/>
  <c r="AI205" i="27"/>
  <c r="AI216" i="27" s="1"/>
  <c r="AI206" i="27"/>
  <c r="AI217" i="27" s="1"/>
  <c r="S134" i="27"/>
  <c r="S149" i="27" s="1"/>
  <c r="T113" i="27"/>
  <c r="AJ210" i="27"/>
  <c r="AJ212" i="27"/>
  <c r="AJ207" i="27"/>
  <c r="AJ218" i="27" s="1"/>
  <c r="AJ202" i="27"/>
  <c r="AJ200" i="27"/>
  <c r="AJ198" i="27"/>
  <c r="AJ196" i="27"/>
  <c r="AJ211" i="27" s="1"/>
  <c r="AI211" i="27"/>
  <c r="AU102" i="27"/>
  <c r="AU100" i="27" s="1"/>
  <c r="AI47" i="28" l="1"/>
  <c r="BB164" i="29"/>
  <c r="BB173" i="29" s="1"/>
  <c r="BB174" i="29" s="1"/>
  <c r="AP234" i="29"/>
  <c r="AP10" i="30" s="1"/>
  <c r="AO46" i="29"/>
  <c r="AO47" i="29" s="1"/>
  <c r="AP41" i="29"/>
  <c r="AQ164" i="29" s="1"/>
  <c r="AQ140" i="29"/>
  <c r="AQ234" i="29" s="1"/>
  <c r="AQ10" i="30" s="1"/>
  <c r="AQ40" i="29"/>
  <c r="AR140" i="29" s="1"/>
  <c r="AP43" i="29"/>
  <c r="AQ166" i="29"/>
  <c r="AN218" i="29"/>
  <c r="AR233" i="29"/>
  <c r="AR192" i="29"/>
  <c r="AR168" i="29"/>
  <c r="AR149" i="29"/>
  <c r="AR156" i="29" s="1"/>
  <c r="AR163" i="29" s="1"/>
  <c r="AR176" i="29" s="1"/>
  <c r="AQ215" i="29"/>
  <c r="AQ198" i="29"/>
  <c r="AQ199" i="29" s="1"/>
  <c r="BC164" i="29"/>
  <c r="BC142" i="29"/>
  <c r="BC143" i="29" s="1"/>
  <c r="BC193" i="29" s="1"/>
  <c r="BC194" i="29" s="1"/>
  <c r="AS139" i="29"/>
  <c r="AR56" i="29"/>
  <c r="AS35" i="29"/>
  <c r="AR39" i="29"/>
  <c r="AR38" i="29"/>
  <c r="AS167" i="29" s="1"/>
  <c r="AQ241" i="29"/>
  <c r="AQ18" i="30" s="1"/>
  <c r="AQ239" i="29"/>
  <c r="AQ15" i="30" s="1"/>
  <c r="AQ238" i="29"/>
  <c r="AQ14" i="30" s="1"/>
  <c r="AQ240" i="29"/>
  <c r="AQ16" i="30" s="1"/>
  <c r="AQ242" i="29"/>
  <c r="AQ19" i="30" s="1"/>
  <c r="AR235" i="29"/>
  <c r="AR11" i="30" s="1"/>
  <c r="AR151" i="29"/>
  <c r="AQ42" i="29"/>
  <c r="AO171" i="29"/>
  <c r="AO218" i="29" s="1"/>
  <c r="AO169" i="29"/>
  <c r="AM218" i="29"/>
  <c r="AP173" i="29"/>
  <c r="AP174" i="29" s="1"/>
  <c r="AP165" i="29"/>
  <c r="AK50" i="28"/>
  <c r="AJ48" i="28"/>
  <c r="AJ49" i="28"/>
  <c r="T65" i="27"/>
  <c r="T53" i="27"/>
  <c r="AI208" i="27"/>
  <c r="AI41" i="27" s="1"/>
  <c r="BI110" i="27"/>
  <c r="BI83" i="27"/>
  <c r="BJ82" i="27" s="1"/>
  <c r="BJ83" i="27" s="1"/>
  <c r="BK82" i="27" s="1"/>
  <c r="BK110" i="27" s="1"/>
  <c r="BH139" i="27"/>
  <c r="BH142" i="27" s="1"/>
  <c r="BH133" i="27"/>
  <c r="BH145" i="27" s="1"/>
  <c r="BH117" i="27"/>
  <c r="BH140" i="27" s="1"/>
  <c r="AL197" i="27"/>
  <c r="AM37" i="27"/>
  <c r="AL39" i="27"/>
  <c r="AK45" i="24" s="1"/>
  <c r="AV102" i="27"/>
  <c r="AV100" i="27" s="1"/>
  <c r="AW102" i="27" s="1"/>
  <c r="AW100" i="27" s="1"/>
  <c r="AX102" i="27" s="1"/>
  <c r="AX100" i="27" s="1"/>
  <c r="T136" i="27"/>
  <c r="T147" i="27" s="1"/>
  <c r="T111" i="27"/>
  <c r="AJ215" i="27"/>
  <c r="AJ213" i="27"/>
  <c r="AJ203" i="27"/>
  <c r="AJ201" i="27"/>
  <c r="AJ199" i="27" s="1"/>
  <c r="AJ205" i="27"/>
  <c r="AJ216" i="27" s="1"/>
  <c r="AJ206" i="27"/>
  <c r="AJ217" i="27" s="1"/>
  <c r="AK210" i="27"/>
  <c r="AK207" i="27"/>
  <c r="AK218" i="27" s="1"/>
  <c r="AK202" i="27"/>
  <c r="AK200" i="27"/>
  <c r="AK198" i="27"/>
  <c r="AK196" i="27"/>
  <c r="AK212" i="27" s="1"/>
  <c r="BB165" i="29" l="1"/>
  <c r="BC41" i="29"/>
  <c r="BD164" i="29" s="1"/>
  <c r="AQ141" i="29"/>
  <c r="AQ150" i="29" s="1"/>
  <c r="AQ152" i="29" s="1"/>
  <c r="AQ153" i="29" s="1"/>
  <c r="AR166" i="29"/>
  <c r="AQ43" i="29"/>
  <c r="AP44" i="29"/>
  <c r="AP46" i="29" s="1"/>
  <c r="AP47" i="29" s="1"/>
  <c r="AQ41" i="29"/>
  <c r="AR164" i="29" s="1"/>
  <c r="AQ142" i="29"/>
  <c r="AQ143" i="29" s="1"/>
  <c r="AQ193" i="29" s="1"/>
  <c r="AQ194" i="29" s="1"/>
  <c r="AR40" i="29"/>
  <c r="BD41" i="29" s="1"/>
  <c r="AO216" i="29"/>
  <c r="AS235" i="29"/>
  <c r="AS11" i="30" s="1"/>
  <c r="AS151" i="29"/>
  <c r="AR42" i="29"/>
  <c r="AS233" i="29"/>
  <c r="AS192" i="29"/>
  <c r="AS168" i="29"/>
  <c r="AS149" i="29"/>
  <c r="AS156" i="29" s="1"/>
  <c r="AS163" i="29" s="1"/>
  <c r="AS176" i="29" s="1"/>
  <c r="AQ173" i="29"/>
  <c r="AQ174" i="29" s="1"/>
  <c r="AQ165" i="29"/>
  <c r="AR234" i="29"/>
  <c r="AR10" i="30" s="1"/>
  <c r="AR141" i="29"/>
  <c r="AR150" i="29" s="1"/>
  <c r="AR152" i="29" s="1"/>
  <c r="AR153" i="29" s="1"/>
  <c r="AT139" i="29"/>
  <c r="AS56" i="29"/>
  <c r="AS39" i="29"/>
  <c r="AT35" i="29"/>
  <c r="AS38" i="29"/>
  <c r="AT167" i="29" s="1"/>
  <c r="AR198" i="29"/>
  <c r="AR199" i="29" s="1"/>
  <c r="AR215" i="29"/>
  <c r="AP171" i="29"/>
  <c r="AP218" i="29" s="1"/>
  <c r="AP169" i="29"/>
  <c r="BC173" i="29"/>
  <c r="BC174" i="29" s="1"/>
  <c r="BC165" i="29"/>
  <c r="AR240" i="29"/>
  <c r="AR16" i="30" s="1"/>
  <c r="AR242" i="29"/>
  <c r="AR19" i="30" s="1"/>
  <c r="AR241" i="29"/>
  <c r="AR18" i="30" s="1"/>
  <c r="AR239" i="29"/>
  <c r="AR15" i="30" s="1"/>
  <c r="AR238" i="29"/>
  <c r="AR14" i="30" s="1"/>
  <c r="AJ47" i="28"/>
  <c r="AL50" i="28"/>
  <c r="AK48" i="28"/>
  <c r="AK49" i="28"/>
  <c r="U55" i="27"/>
  <c r="T67" i="27"/>
  <c r="T44" i="27" s="1"/>
  <c r="S42" i="25" s="1"/>
  <c r="BK83" i="27"/>
  <c r="BL82" i="27" s="1"/>
  <c r="BL110" i="27" s="1"/>
  <c r="BL139" i="27" s="1"/>
  <c r="AY102" i="27"/>
  <c r="AY100" i="27" s="1"/>
  <c r="AZ102" i="27" s="1"/>
  <c r="AZ100" i="27" s="1"/>
  <c r="BJ110" i="27"/>
  <c r="BJ117" i="27" s="1"/>
  <c r="BJ140" i="27" s="1"/>
  <c r="BI133" i="27"/>
  <c r="BI145" i="27" s="1"/>
  <c r="BI139" i="27"/>
  <c r="BI117" i="27"/>
  <c r="BI140" i="27" s="1"/>
  <c r="BK133" i="27"/>
  <c r="BK145" i="27" s="1"/>
  <c r="BK139" i="27"/>
  <c r="AK211" i="27"/>
  <c r="AJ208" i="27"/>
  <c r="AJ41" i="27" s="1"/>
  <c r="AM197" i="27"/>
  <c r="AN37" i="27"/>
  <c r="AM38" i="27"/>
  <c r="AL44" i="24" s="1"/>
  <c r="AM39" i="27"/>
  <c r="AL45" i="24" s="1"/>
  <c r="AK213" i="27"/>
  <c r="AK215" i="27"/>
  <c r="AK203" i="27"/>
  <c r="AK206" i="27"/>
  <c r="AK217" i="27" s="1"/>
  <c r="AK205" i="27"/>
  <c r="AK216" i="27" s="1"/>
  <c r="AK201" i="27"/>
  <c r="AK199" i="27" s="1"/>
  <c r="T134" i="27"/>
  <c r="T149" i="27" s="1"/>
  <c r="U113" i="27"/>
  <c r="AL212" i="27"/>
  <c r="AL210" i="27"/>
  <c r="AL207" i="27"/>
  <c r="AL218" i="27" s="1"/>
  <c r="AL211" i="27"/>
  <c r="AL202" i="27"/>
  <c r="AL200" i="27"/>
  <c r="AL196" i="27"/>
  <c r="AL198" i="27"/>
  <c r="AT41" i="29" l="1"/>
  <c r="AU142" i="29" s="1"/>
  <c r="AU143" i="29" s="1"/>
  <c r="AU193" i="29" s="1"/>
  <c r="AU194" i="29" s="1"/>
  <c r="BD142" i="29"/>
  <c r="BD143" i="29" s="1"/>
  <c r="BD193" i="29" s="1"/>
  <c r="BD194" i="29" s="1"/>
  <c r="AQ44" i="29"/>
  <c r="AQ46" i="29" s="1"/>
  <c r="AQ47" i="29" s="1"/>
  <c r="AR41" i="29"/>
  <c r="AS164" i="29" s="1"/>
  <c r="AR142" i="29"/>
  <c r="AR143" i="29" s="1"/>
  <c r="AR193" i="29" s="1"/>
  <c r="AR194" i="29" s="1"/>
  <c r="AS140" i="29"/>
  <c r="AS234" i="29" s="1"/>
  <c r="AS10" i="30" s="1"/>
  <c r="AR43" i="29"/>
  <c r="AP216" i="29"/>
  <c r="AS166" i="29"/>
  <c r="AV41" i="29"/>
  <c r="AW164" i="29" s="1"/>
  <c r="AT235" i="29"/>
  <c r="AT11" i="30" s="1"/>
  <c r="AT151" i="29"/>
  <c r="AS42" i="29"/>
  <c r="AT192" i="29"/>
  <c r="AT168" i="29"/>
  <c r="AT233" i="29"/>
  <c r="AT149" i="29"/>
  <c r="AT156" i="29" s="1"/>
  <c r="AT163" i="29" s="1"/>
  <c r="AT176" i="29" s="1"/>
  <c r="AU139" i="29"/>
  <c r="AT56" i="29"/>
  <c r="AT39" i="29"/>
  <c r="AT38" i="29"/>
  <c r="AU167" i="29" s="1"/>
  <c r="AU35" i="29"/>
  <c r="BD165" i="29"/>
  <c r="BD173" i="29"/>
  <c r="BD174" i="29" s="1"/>
  <c r="AQ171" i="29"/>
  <c r="AQ218" i="29" s="1"/>
  <c r="AQ169" i="29"/>
  <c r="AR173" i="29"/>
  <c r="AR174" i="29" s="1"/>
  <c r="AR165" i="29"/>
  <c r="AS40" i="29"/>
  <c r="BE164" i="29"/>
  <c r="BE142" i="29"/>
  <c r="BE143" i="29" s="1"/>
  <c r="BE193" i="29" s="1"/>
  <c r="BE194" i="29" s="1"/>
  <c r="AS198" i="29"/>
  <c r="AS199" i="29" s="1"/>
  <c r="AS215" i="29"/>
  <c r="AS242" i="29"/>
  <c r="AS19" i="30" s="1"/>
  <c r="AS240" i="29"/>
  <c r="AS16" i="30" s="1"/>
  <c r="AS238" i="29"/>
  <c r="AS14" i="30" s="1"/>
  <c r="AS239" i="29"/>
  <c r="AS15" i="30" s="1"/>
  <c r="AS241" i="29"/>
  <c r="AS18" i="30" s="1"/>
  <c r="AK47" i="28"/>
  <c r="AM50" i="28"/>
  <c r="AL49" i="28"/>
  <c r="AL48" i="28"/>
  <c r="BL133" i="27"/>
  <c r="BL145" i="27" s="1"/>
  <c r="U65" i="27"/>
  <c r="U53" i="27"/>
  <c r="AK208" i="27"/>
  <c r="AK41" i="27" s="1"/>
  <c r="BL117" i="27"/>
  <c r="BL140" i="27" s="1"/>
  <c r="BL83" i="27"/>
  <c r="BM82" i="27" s="1"/>
  <c r="BM110" i="27" s="1"/>
  <c r="BJ139" i="27"/>
  <c r="BK142" i="27" s="1"/>
  <c r="BJ133" i="27"/>
  <c r="BJ145" i="27" s="1"/>
  <c r="BI142" i="27"/>
  <c r="BK117" i="27"/>
  <c r="BK140" i="27" s="1"/>
  <c r="AN197" i="27"/>
  <c r="AN38" i="27"/>
  <c r="AM44" i="24" s="1"/>
  <c r="AO37" i="27"/>
  <c r="AM210" i="27"/>
  <c r="AM211" i="27"/>
  <c r="AM207" i="27"/>
  <c r="AM218" i="27" s="1"/>
  <c r="AM202" i="27"/>
  <c r="AM200" i="27"/>
  <c r="AM198" i="27"/>
  <c r="AM196" i="27"/>
  <c r="AM212" i="27" s="1"/>
  <c r="AL213" i="27"/>
  <c r="AL215" i="27"/>
  <c r="AL203" i="27"/>
  <c r="AL206" i="27"/>
  <c r="AL217" i="27" s="1"/>
  <c r="AL201" i="27"/>
  <c r="AL199" i="27" s="1"/>
  <c r="AL205" i="27"/>
  <c r="AL216" i="27" s="1"/>
  <c r="U136" i="27"/>
  <c r="U147" i="27" s="1"/>
  <c r="U111" i="27"/>
  <c r="AU164" i="29" l="1"/>
  <c r="AU173" i="29" s="1"/>
  <c r="AU174" i="29" s="1"/>
  <c r="AS141" i="29"/>
  <c r="AS150" i="29" s="1"/>
  <c r="AS152" i="29" s="1"/>
  <c r="AS153" i="29" s="1"/>
  <c r="AW142" i="29"/>
  <c r="AW143" i="29" s="1"/>
  <c r="AW193" i="29" s="1"/>
  <c r="AW194" i="29" s="1"/>
  <c r="AR44" i="29"/>
  <c r="AR46" i="29" s="1"/>
  <c r="AR47" i="29" s="1"/>
  <c r="AS142" i="29"/>
  <c r="AS143" i="29" s="1"/>
  <c r="AS193" i="29" s="1"/>
  <c r="AS194" i="29" s="1"/>
  <c r="AQ216" i="29"/>
  <c r="AW173" i="29"/>
  <c r="AW174" i="29" s="1"/>
  <c r="AW165" i="29"/>
  <c r="AT166" i="29"/>
  <c r="AT140" i="29"/>
  <c r="BE41" i="29"/>
  <c r="AW41" i="29"/>
  <c r="AS41" i="29"/>
  <c r="AU41" i="29"/>
  <c r="AS43" i="29"/>
  <c r="BB43" i="29"/>
  <c r="CA43" i="29"/>
  <c r="AZ43" i="29"/>
  <c r="BG43" i="29"/>
  <c r="AT43" i="29"/>
  <c r="BS43" i="29"/>
  <c r="BY43" i="29"/>
  <c r="BT43" i="29"/>
  <c r="BQ43" i="29"/>
  <c r="BR43" i="29"/>
  <c r="BJ43" i="29"/>
  <c r="AV43" i="29"/>
  <c r="AX43" i="29"/>
  <c r="BX43" i="29"/>
  <c r="BO43" i="29"/>
  <c r="BC43" i="29"/>
  <c r="BP43" i="29"/>
  <c r="AU43" i="29"/>
  <c r="CC43" i="29"/>
  <c r="CD43" i="29"/>
  <c r="BA43" i="29"/>
  <c r="BL43" i="29"/>
  <c r="BI43" i="29"/>
  <c r="BU43" i="29"/>
  <c r="BH43" i="29"/>
  <c r="BV43" i="29"/>
  <c r="BN43" i="29"/>
  <c r="BK43" i="29"/>
  <c r="BF43" i="29"/>
  <c r="BW43" i="29"/>
  <c r="AY43" i="29"/>
  <c r="BE43" i="29"/>
  <c r="AW43" i="29"/>
  <c r="CB43" i="29"/>
  <c r="BD43" i="29"/>
  <c r="CF43" i="29"/>
  <c r="BZ43" i="29"/>
  <c r="CE43" i="29"/>
  <c r="BM43" i="29"/>
  <c r="AT215" i="29"/>
  <c r="AT198" i="29"/>
  <c r="AT199" i="29" s="1"/>
  <c r="AR171" i="29"/>
  <c r="AR216" i="29" s="1"/>
  <c r="AR169" i="29"/>
  <c r="AV139" i="29"/>
  <c r="AU56" i="29"/>
  <c r="AU39" i="29"/>
  <c r="AU38" i="29"/>
  <c r="AV167" i="29" s="1"/>
  <c r="AV35" i="29"/>
  <c r="AU233" i="29"/>
  <c r="AU192" i="29"/>
  <c r="AU168" i="29"/>
  <c r="AU149" i="29"/>
  <c r="AU156" i="29" s="1"/>
  <c r="AU163" i="29" s="1"/>
  <c r="AU176" i="29" s="1"/>
  <c r="AU235" i="29"/>
  <c r="AU11" i="30" s="1"/>
  <c r="AU166" i="29"/>
  <c r="AU151" i="29"/>
  <c r="AU152" i="29" s="1"/>
  <c r="AU153" i="29" s="1"/>
  <c r="AT42" i="29"/>
  <c r="AS173" i="29"/>
  <c r="AS174" i="29" s="1"/>
  <c r="AS165" i="29"/>
  <c r="AT242" i="29"/>
  <c r="AT19" i="30" s="1"/>
  <c r="AT239" i="29"/>
  <c r="AT15" i="30" s="1"/>
  <c r="AT241" i="29"/>
  <c r="AT18" i="30" s="1"/>
  <c r="AT240" i="29"/>
  <c r="AT16" i="30" s="1"/>
  <c r="AT238" i="29"/>
  <c r="AT14" i="30" s="1"/>
  <c r="BE173" i="29"/>
  <c r="BE174" i="29" s="1"/>
  <c r="BE165" i="29"/>
  <c r="AL47" i="28"/>
  <c r="AN50" i="28"/>
  <c r="AM49" i="28"/>
  <c r="AM48" i="28"/>
  <c r="U67" i="27"/>
  <c r="U44" i="27" s="1"/>
  <c r="T42" i="25" s="1"/>
  <c r="V55" i="27"/>
  <c r="BM83" i="27"/>
  <c r="BN82" i="27" s="1"/>
  <c r="BN110" i="27" s="1"/>
  <c r="BN117" i="27" s="1"/>
  <c r="BN140" i="27" s="1"/>
  <c r="BM139" i="27"/>
  <c r="BM133" i="27"/>
  <c r="BM145" i="27" s="1"/>
  <c r="BM117" i="27"/>
  <c r="BM140" i="27" s="1"/>
  <c r="BL142" i="27"/>
  <c r="BJ142" i="27"/>
  <c r="AM215" i="27"/>
  <c r="AM213" i="27"/>
  <c r="AM203" i="27"/>
  <c r="AM201" i="27"/>
  <c r="AM199" i="27" s="1"/>
  <c r="AM205" i="27"/>
  <c r="AM216" i="27" s="1"/>
  <c r="AM206" i="27"/>
  <c r="AM217" i="27" s="1"/>
  <c r="AO197" i="27"/>
  <c r="AO39" i="27"/>
  <c r="AN45" i="24" s="1"/>
  <c r="AO38" i="27"/>
  <c r="AN44" i="24" s="1"/>
  <c r="AP37" i="27"/>
  <c r="AN211" i="27"/>
  <c r="AN210" i="27"/>
  <c r="AN207" i="27"/>
  <c r="AN218" i="27" s="1"/>
  <c r="AN202" i="27"/>
  <c r="AN200" i="27"/>
  <c r="AN198" i="27"/>
  <c r="AN196" i="27"/>
  <c r="AN212" i="27" s="1"/>
  <c r="U134" i="27"/>
  <c r="U149" i="27" s="1"/>
  <c r="V113" i="27"/>
  <c r="AL208" i="27"/>
  <c r="AL41" i="27" s="1"/>
  <c r="AU165" i="29" l="1"/>
  <c r="AU169" i="29" s="1"/>
  <c r="AU215" i="29"/>
  <c r="AU198" i="29"/>
  <c r="AU199" i="29" s="1"/>
  <c r="AR218" i="29"/>
  <c r="BF164" i="29"/>
  <c r="BF142" i="29"/>
  <c r="BV44" i="29"/>
  <c r="BV46" i="29" s="1"/>
  <c r="BV47" i="29" s="1"/>
  <c r="BU44" i="29"/>
  <c r="BU46" i="29" s="1"/>
  <c r="BU47" i="29" s="1"/>
  <c r="BP44" i="29"/>
  <c r="BP46" i="29" s="1"/>
  <c r="BP47" i="29" s="1"/>
  <c r="BO44" i="29"/>
  <c r="BO46" i="29" s="1"/>
  <c r="BO47" i="29" s="1"/>
  <c r="BN44" i="29"/>
  <c r="BN46" i="29" s="1"/>
  <c r="BN47" i="29" s="1"/>
  <c r="CA44" i="29"/>
  <c r="CA46" i="29" s="1"/>
  <c r="CA47" i="29" s="1"/>
  <c r="BZ44" i="29"/>
  <c r="BZ46" i="29" s="1"/>
  <c r="BZ47" i="29" s="1"/>
  <c r="BL44" i="29"/>
  <c r="BL46" i="29" s="1"/>
  <c r="BL47" i="29" s="1"/>
  <c r="BJ44" i="29"/>
  <c r="BJ46" i="29" s="1"/>
  <c r="BJ47" i="29" s="1"/>
  <c r="BH44" i="29"/>
  <c r="BH46" i="29" s="1"/>
  <c r="BH47" i="29" s="1"/>
  <c r="BE44" i="29"/>
  <c r="BE46" i="29" s="1"/>
  <c r="BE47" i="29" s="1"/>
  <c r="CB44" i="29"/>
  <c r="CB46" i="29" s="1"/>
  <c r="CB47" i="29" s="1"/>
  <c r="BY44" i="29"/>
  <c r="BY46" i="29" s="1"/>
  <c r="BY47" i="29" s="1"/>
  <c r="CF44" i="29"/>
  <c r="CF46" i="29" s="1"/>
  <c r="CF47" i="29" s="1"/>
  <c r="D52" i="29" s="1"/>
  <c r="C53" i="29" s="1"/>
  <c r="BW44" i="29"/>
  <c r="BW46" i="29" s="1"/>
  <c r="BW47" i="29" s="1"/>
  <c r="BQ44" i="29"/>
  <c r="BQ46" i="29" s="1"/>
  <c r="BQ47" i="29" s="1"/>
  <c r="CC44" i="29"/>
  <c r="CC46" i="29" s="1"/>
  <c r="CC47" i="29" s="1"/>
  <c r="CE44" i="29"/>
  <c r="CE46" i="29" s="1"/>
  <c r="CE47" i="29" s="1"/>
  <c r="BG44" i="29"/>
  <c r="BG46" i="29" s="1"/>
  <c r="BG47" i="29" s="1"/>
  <c r="BM44" i="29"/>
  <c r="BM46" i="29" s="1"/>
  <c r="BM47" i="29" s="1"/>
  <c r="BF44" i="29"/>
  <c r="BF46" i="29" s="1"/>
  <c r="BF47" i="29" s="1"/>
  <c r="BT44" i="29"/>
  <c r="BT46" i="29" s="1"/>
  <c r="BT47" i="29" s="1"/>
  <c r="CD44" i="29"/>
  <c r="CD46" i="29" s="1"/>
  <c r="CD47" i="29" s="1"/>
  <c r="BK44" i="29"/>
  <c r="BK46" i="29" s="1"/>
  <c r="BK47" i="29" s="1"/>
  <c r="BR44" i="29"/>
  <c r="BR46" i="29" s="1"/>
  <c r="BR47" i="29" s="1"/>
  <c r="BX44" i="29"/>
  <c r="BX46" i="29" s="1"/>
  <c r="BX47" i="29" s="1"/>
  <c r="BS44" i="29"/>
  <c r="BS46" i="29" s="1"/>
  <c r="BS47" i="29" s="1"/>
  <c r="BI44" i="29"/>
  <c r="BI46" i="29" s="1"/>
  <c r="BI47" i="29" s="1"/>
  <c r="AU241" i="29"/>
  <c r="AU18" i="30" s="1"/>
  <c r="AU239" i="29"/>
  <c r="AU15" i="30" s="1"/>
  <c r="AU238" i="29"/>
  <c r="AU14" i="30" s="1"/>
  <c r="AU240" i="29"/>
  <c r="AU16" i="30" s="1"/>
  <c r="AU242" i="29"/>
  <c r="AU19" i="30" s="1"/>
  <c r="AV164" i="29"/>
  <c r="AV142" i="29"/>
  <c r="AV143" i="29" s="1"/>
  <c r="AV193" i="29" s="1"/>
  <c r="AV194" i="29" s="1"/>
  <c r="AU44" i="29"/>
  <c r="AU46" i="29" s="1"/>
  <c r="AU47" i="29" s="1"/>
  <c r="AT234" i="29"/>
  <c r="AT10" i="30" s="1"/>
  <c r="AT141" i="29"/>
  <c r="C140" i="29"/>
  <c r="AW139" i="29"/>
  <c r="AV56" i="29"/>
  <c r="AV38" i="29"/>
  <c r="AW167" i="29" s="1"/>
  <c r="AV39" i="29"/>
  <c r="AW35" i="29"/>
  <c r="AV233" i="29"/>
  <c r="AV192" i="29"/>
  <c r="AV168" i="29"/>
  <c r="AV149" i="29"/>
  <c r="AV156" i="29" s="1"/>
  <c r="AV163" i="29" s="1"/>
  <c r="AV176" i="29" s="1"/>
  <c r="AT164" i="29"/>
  <c r="AT142" i="29"/>
  <c r="AT143" i="29" s="1"/>
  <c r="AT193" i="29" s="1"/>
  <c r="AT194" i="29" s="1"/>
  <c r="AS44" i="29"/>
  <c r="AS46" i="29" s="1"/>
  <c r="AS47" i="29" s="1"/>
  <c r="AZ44" i="29"/>
  <c r="AZ46" i="29" s="1"/>
  <c r="AZ47" i="29" s="1"/>
  <c r="BB44" i="29"/>
  <c r="BB46" i="29" s="1"/>
  <c r="BB47" i="29" s="1"/>
  <c r="AT44" i="29"/>
  <c r="AT46" i="29" s="1"/>
  <c r="AT47" i="29" s="1"/>
  <c r="AV44" i="29"/>
  <c r="AV46" i="29" s="1"/>
  <c r="AV47" i="29" s="1"/>
  <c r="BD44" i="29"/>
  <c r="BD46" i="29" s="1"/>
  <c r="BD47" i="29" s="1"/>
  <c r="BC44" i="29"/>
  <c r="BC46" i="29" s="1"/>
  <c r="BC47" i="29" s="1"/>
  <c r="BA44" i="29"/>
  <c r="BA46" i="29" s="1"/>
  <c r="BA47" i="29" s="1"/>
  <c r="AS171" i="29"/>
  <c r="AS218" i="29" s="1"/>
  <c r="AS169" i="29"/>
  <c r="AV235" i="29"/>
  <c r="AV11" i="30" s="1"/>
  <c r="AV166" i="29"/>
  <c r="AV151" i="29"/>
  <c r="AV152" i="29" s="1"/>
  <c r="AV153" i="29" s="1"/>
  <c r="AU42" i="29"/>
  <c r="AX164" i="29"/>
  <c r="AX142" i="29"/>
  <c r="AX143" i="29" s="1"/>
  <c r="AX193" i="29" s="1"/>
  <c r="AX194" i="29" s="1"/>
  <c r="AW44" i="29"/>
  <c r="AW46" i="29" s="1"/>
  <c r="AW47" i="29" s="1"/>
  <c r="AY44" i="29"/>
  <c r="AY46" i="29" s="1"/>
  <c r="AY47" i="29" s="1"/>
  <c r="AX44" i="29"/>
  <c r="AX46" i="29" s="1"/>
  <c r="AX47" i="29" s="1"/>
  <c r="AM47" i="28"/>
  <c r="AO50" i="28"/>
  <c r="AN48" i="28"/>
  <c r="AN49" i="28"/>
  <c r="V53" i="27"/>
  <c r="V65" i="27"/>
  <c r="BN83" i="27"/>
  <c r="BO82" i="27" s="1"/>
  <c r="BO110" i="27" s="1"/>
  <c r="BM142" i="27"/>
  <c r="AM208" i="27"/>
  <c r="AM41" i="27" s="1"/>
  <c r="BN139" i="27"/>
  <c r="BN133" i="27"/>
  <c r="BN145" i="27" s="1"/>
  <c r="AO207" i="27"/>
  <c r="AO218" i="27" s="1"/>
  <c r="AO210" i="27"/>
  <c r="AO202" i="27"/>
  <c r="AO200" i="27"/>
  <c r="AO198" i="27"/>
  <c r="AO196" i="27"/>
  <c r="AO211" i="27" s="1"/>
  <c r="V136" i="27"/>
  <c r="V147" i="27" s="1"/>
  <c r="V111" i="27"/>
  <c r="AN215" i="27"/>
  <c r="AN213" i="27"/>
  <c r="AN203" i="27"/>
  <c r="AN206" i="27"/>
  <c r="AN217" i="27" s="1"/>
  <c r="AN201" i="27"/>
  <c r="AN199" i="27" s="1"/>
  <c r="AN205" i="27"/>
  <c r="AN216" i="27" s="1"/>
  <c r="AP197" i="27"/>
  <c r="AQ37" i="27"/>
  <c r="AP39" i="27"/>
  <c r="AO45" i="24" s="1"/>
  <c r="AP38" i="27"/>
  <c r="AO44" i="24" s="1"/>
  <c r="AU171" i="29" l="1"/>
  <c r="AU218" i="29" s="1"/>
  <c r="C57" i="29"/>
  <c r="D3" i="30" s="1"/>
  <c r="D7" i="30" s="1"/>
  <c r="C58" i="29"/>
  <c r="D5" i="30" s="1"/>
  <c r="D57" i="29"/>
  <c r="E3" i="30" s="1"/>
  <c r="E7" i="30" s="1"/>
  <c r="E6" i="30" s="1"/>
  <c r="D58" i="29"/>
  <c r="E5" i="30" s="1"/>
  <c r="E4" i="30" s="1"/>
  <c r="E58" i="29"/>
  <c r="F5" i="30" s="1"/>
  <c r="F4" i="30" s="1"/>
  <c r="E57" i="29"/>
  <c r="F3" i="30" s="1"/>
  <c r="F7" i="30" s="1"/>
  <c r="F6" i="30" s="1"/>
  <c r="F57" i="29"/>
  <c r="G3" i="30" s="1"/>
  <c r="G7" i="30" s="1"/>
  <c r="G6" i="30" s="1"/>
  <c r="F58" i="29"/>
  <c r="G5" i="30" s="1"/>
  <c r="G4" i="30" s="1"/>
  <c r="G57" i="29"/>
  <c r="H3" i="30" s="1"/>
  <c r="H7" i="30" s="1"/>
  <c r="H6" i="30" s="1"/>
  <c r="G58" i="29"/>
  <c r="H5" i="30" s="1"/>
  <c r="H4" i="30" s="1"/>
  <c r="H57" i="29"/>
  <c r="I3" i="30" s="1"/>
  <c r="I7" i="30" s="1"/>
  <c r="I6" i="30" s="1"/>
  <c r="H58" i="29"/>
  <c r="I5" i="30" s="1"/>
  <c r="I4" i="30" s="1"/>
  <c r="I57" i="29"/>
  <c r="J3" i="30" s="1"/>
  <c r="J7" i="30" s="1"/>
  <c r="J6" i="30" s="1"/>
  <c r="I58" i="29"/>
  <c r="J5" i="30" s="1"/>
  <c r="J4" i="30" s="1"/>
  <c r="J57" i="29"/>
  <c r="K3" i="30" s="1"/>
  <c r="K7" i="30" s="1"/>
  <c r="K6" i="30" s="1"/>
  <c r="J58" i="29"/>
  <c r="K5" i="30" s="1"/>
  <c r="K4" i="30" s="1"/>
  <c r="K57" i="29"/>
  <c r="L3" i="30" s="1"/>
  <c r="L7" i="30" s="1"/>
  <c r="L6" i="30" s="1"/>
  <c r="K58" i="29"/>
  <c r="L5" i="30" s="1"/>
  <c r="L4" i="30" s="1"/>
  <c r="L57" i="29"/>
  <c r="M3" i="30" s="1"/>
  <c r="M7" i="30" s="1"/>
  <c r="M6" i="30" s="1"/>
  <c r="L58" i="29"/>
  <c r="M5" i="30" s="1"/>
  <c r="M4" i="30" s="1"/>
  <c r="M58" i="29"/>
  <c r="N5" i="30" s="1"/>
  <c r="N4" i="30" s="1"/>
  <c r="M57" i="29"/>
  <c r="N3" i="30" s="1"/>
  <c r="N7" i="30" s="1"/>
  <c r="N6" i="30" s="1"/>
  <c r="N57" i="29"/>
  <c r="O3" i="30" s="1"/>
  <c r="O7" i="30" s="1"/>
  <c r="O6" i="30" s="1"/>
  <c r="N58" i="29"/>
  <c r="O5" i="30" s="1"/>
  <c r="O4" i="30" s="1"/>
  <c r="O57" i="29"/>
  <c r="P3" i="30" s="1"/>
  <c r="P7" i="30" s="1"/>
  <c r="P6" i="30" s="1"/>
  <c r="O58" i="29"/>
  <c r="P5" i="30" s="1"/>
  <c r="P4" i="30" s="1"/>
  <c r="P57" i="29"/>
  <c r="Q3" i="30" s="1"/>
  <c r="Q7" i="30" s="1"/>
  <c r="Q6" i="30" s="1"/>
  <c r="P58" i="29"/>
  <c r="Q5" i="30" s="1"/>
  <c r="Q4" i="30" s="1"/>
  <c r="Q57" i="29"/>
  <c r="R3" i="30" s="1"/>
  <c r="R7" i="30" s="1"/>
  <c r="R6" i="30" s="1"/>
  <c r="Q58" i="29"/>
  <c r="R5" i="30" s="1"/>
  <c r="R4" i="30" s="1"/>
  <c r="R57" i="29"/>
  <c r="S3" i="30" s="1"/>
  <c r="S7" i="30" s="1"/>
  <c r="S6" i="30" s="1"/>
  <c r="R58" i="29"/>
  <c r="S5" i="30" s="1"/>
  <c r="S4" i="30" s="1"/>
  <c r="S58" i="29"/>
  <c r="T5" i="30" s="1"/>
  <c r="T4" i="30" s="1"/>
  <c r="S57" i="29"/>
  <c r="T3" i="30" s="1"/>
  <c r="T7" i="30" s="1"/>
  <c r="T6" i="30" s="1"/>
  <c r="T57" i="29"/>
  <c r="U3" i="30" s="1"/>
  <c r="U7" i="30" s="1"/>
  <c r="U6" i="30" s="1"/>
  <c r="T58" i="29"/>
  <c r="U5" i="30" s="1"/>
  <c r="U4" i="30" s="1"/>
  <c r="U58" i="29"/>
  <c r="V5" i="30" s="1"/>
  <c r="V4" i="30" s="1"/>
  <c r="U57" i="29"/>
  <c r="V3" i="30" s="1"/>
  <c r="V7" i="30" s="1"/>
  <c r="V6" i="30" s="1"/>
  <c r="V58" i="29"/>
  <c r="W5" i="30" s="1"/>
  <c r="W4" i="30" s="1"/>
  <c r="V57" i="29"/>
  <c r="W3" i="30" s="1"/>
  <c r="W7" i="30" s="1"/>
  <c r="W6" i="30" s="1"/>
  <c r="W57" i="29"/>
  <c r="X3" i="30" s="1"/>
  <c r="X7" i="30" s="1"/>
  <c r="X6" i="30" s="1"/>
  <c r="W58" i="29"/>
  <c r="X5" i="30" s="1"/>
  <c r="X4" i="30" s="1"/>
  <c r="X57" i="29"/>
  <c r="Y3" i="30" s="1"/>
  <c r="Y7" i="30" s="1"/>
  <c r="Y6" i="30" s="1"/>
  <c r="X58" i="29"/>
  <c r="Y5" i="30" s="1"/>
  <c r="Y4" i="30" s="1"/>
  <c r="Y57" i="29"/>
  <c r="Z3" i="30" s="1"/>
  <c r="Z7" i="30" s="1"/>
  <c r="Z6" i="30" s="1"/>
  <c r="Y58" i="29"/>
  <c r="Z5" i="30" s="1"/>
  <c r="Z4" i="30" s="1"/>
  <c r="Z57" i="29"/>
  <c r="AA3" i="30" s="1"/>
  <c r="AA7" i="30" s="1"/>
  <c r="AA6" i="30" s="1"/>
  <c r="Z58" i="29"/>
  <c r="AA5" i="30" s="1"/>
  <c r="AA4" i="30" s="1"/>
  <c r="AA58" i="29"/>
  <c r="AB5" i="30" s="1"/>
  <c r="AB4" i="30" s="1"/>
  <c r="AA57" i="29"/>
  <c r="AB3" i="30" s="1"/>
  <c r="AB7" i="30" s="1"/>
  <c r="AB6" i="30" s="1"/>
  <c r="AB57" i="29"/>
  <c r="AC3" i="30" s="1"/>
  <c r="AC7" i="30" s="1"/>
  <c r="AC6" i="30" s="1"/>
  <c r="AB58" i="29"/>
  <c r="AC5" i="30" s="1"/>
  <c r="AC4" i="30" s="1"/>
  <c r="AC58" i="29"/>
  <c r="AD5" i="30" s="1"/>
  <c r="AD4" i="30" s="1"/>
  <c r="AC57" i="29"/>
  <c r="AD3" i="30" s="1"/>
  <c r="AD7" i="30" s="1"/>
  <c r="AD6" i="30" s="1"/>
  <c r="AD57" i="29"/>
  <c r="AE3" i="30" s="1"/>
  <c r="AE7" i="30" s="1"/>
  <c r="AE6" i="30" s="1"/>
  <c r="AD58" i="29"/>
  <c r="AE5" i="30" s="1"/>
  <c r="AE4" i="30" s="1"/>
  <c r="AE58" i="29"/>
  <c r="AF5" i="30" s="1"/>
  <c r="AF4" i="30" s="1"/>
  <c r="AE57" i="29"/>
  <c r="AF3" i="30" s="1"/>
  <c r="AF7" i="30" s="1"/>
  <c r="AF6" i="30" s="1"/>
  <c r="AF58" i="29"/>
  <c r="AG5" i="30" s="1"/>
  <c r="AG4" i="30" s="1"/>
  <c r="AF57" i="29"/>
  <c r="AG3" i="30" s="1"/>
  <c r="AG7" i="30" s="1"/>
  <c r="AG6" i="30" s="1"/>
  <c r="AG58" i="29"/>
  <c r="AH5" i="30" s="1"/>
  <c r="AH4" i="30" s="1"/>
  <c r="AG57" i="29"/>
  <c r="AH3" i="30" s="1"/>
  <c r="AH7" i="30" s="1"/>
  <c r="AH6" i="30" s="1"/>
  <c r="AH57" i="29"/>
  <c r="AI3" i="30" s="1"/>
  <c r="AI7" i="30" s="1"/>
  <c r="AI6" i="30" s="1"/>
  <c r="AH58" i="29"/>
  <c r="AI5" i="30" s="1"/>
  <c r="AI4" i="30" s="1"/>
  <c r="AI58" i="29"/>
  <c r="AJ5" i="30" s="1"/>
  <c r="AJ4" i="30" s="1"/>
  <c r="AI57" i="29"/>
  <c r="AJ3" i="30" s="1"/>
  <c r="AJ7" i="30" s="1"/>
  <c r="AJ6" i="30" s="1"/>
  <c r="AJ57" i="29"/>
  <c r="AK3" i="30" s="1"/>
  <c r="AK7" i="30" s="1"/>
  <c r="AK6" i="30" s="1"/>
  <c r="AJ58" i="29"/>
  <c r="AK5" i="30" s="1"/>
  <c r="AK4" i="30" s="1"/>
  <c r="AK57" i="29"/>
  <c r="AL3" i="30" s="1"/>
  <c r="AL7" i="30" s="1"/>
  <c r="AL6" i="30" s="1"/>
  <c r="AK58" i="29"/>
  <c r="AL5" i="30" s="1"/>
  <c r="AL4" i="30" s="1"/>
  <c r="AL57" i="29"/>
  <c r="AM3" i="30" s="1"/>
  <c r="AM7" i="30" s="1"/>
  <c r="AM6" i="30" s="1"/>
  <c r="AL58" i="29"/>
  <c r="AM5" i="30" s="1"/>
  <c r="AM4" i="30" s="1"/>
  <c r="AM57" i="29"/>
  <c r="AN3" i="30" s="1"/>
  <c r="AN7" i="30" s="1"/>
  <c r="AN6" i="30" s="1"/>
  <c r="AM58" i="29"/>
  <c r="AN5" i="30" s="1"/>
  <c r="AN4" i="30" s="1"/>
  <c r="AN57" i="29"/>
  <c r="AO3" i="30" s="1"/>
  <c r="AO7" i="30" s="1"/>
  <c r="AO6" i="30" s="1"/>
  <c r="AN58" i="29"/>
  <c r="AO5" i="30" s="1"/>
  <c r="AO4" i="30" s="1"/>
  <c r="AO57" i="29"/>
  <c r="AP3" i="30" s="1"/>
  <c r="AP7" i="30" s="1"/>
  <c r="AP6" i="30" s="1"/>
  <c r="AO58" i="29"/>
  <c r="AP5" i="30" s="1"/>
  <c r="AP4" i="30" s="1"/>
  <c r="AP58" i="29"/>
  <c r="AQ5" i="30" s="1"/>
  <c r="AQ4" i="30" s="1"/>
  <c r="AP57" i="29"/>
  <c r="AQ3" i="30" s="1"/>
  <c r="AQ7" i="30" s="1"/>
  <c r="AQ6" i="30" s="1"/>
  <c r="AQ57" i="29"/>
  <c r="AR3" i="30" s="1"/>
  <c r="AR7" i="30" s="1"/>
  <c r="AR6" i="30" s="1"/>
  <c r="AQ58" i="29"/>
  <c r="AR5" i="30" s="1"/>
  <c r="AR4" i="30" s="1"/>
  <c r="AR57" i="29"/>
  <c r="AS3" i="30" s="1"/>
  <c r="AS7" i="30" s="1"/>
  <c r="AS6" i="30" s="1"/>
  <c r="AR58" i="29"/>
  <c r="AS5" i="30" s="1"/>
  <c r="AS4" i="30" s="1"/>
  <c r="AS58" i="29"/>
  <c r="AT5" i="30" s="1"/>
  <c r="AT4" i="30" s="1"/>
  <c r="AS57" i="29"/>
  <c r="AT3" i="30" s="1"/>
  <c r="AT7" i="30" s="1"/>
  <c r="AT6" i="30" s="1"/>
  <c r="AT58" i="29"/>
  <c r="AU5" i="30" s="1"/>
  <c r="AU4" i="30" s="1"/>
  <c r="AT57" i="29"/>
  <c r="AU3" i="30" s="1"/>
  <c r="AU7" i="30" s="1"/>
  <c r="AU6" i="30" s="1"/>
  <c r="AU57" i="29"/>
  <c r="AV3" i="30" s="1"/>
  <c r="AV7" i="30" s="1"/>
  <c r="AV6" i="30" s="1"/>
  <c r="AU58" i="29"/>
  <c r="AV5" i="30" s="1"/>
  <c r="AV4" i="30" s="1"/>
  <c r="AS216" i="29"/>
  <c r="AV198" i="29"/>
  <c r="AV199" i="29" s="1"/>
  <c r="AV215" i="29"/>
  <c r="AW235" i="29"/>
  <c r="AW11" i="30" s="1"/>
  <c r="AW166" i="29"/>
  <c r="AW151" i="29"/>
  <c r="AW152" i="29" s="1"/>
  <c r="AW153" i="29" s="1"/>
  <c r="AV42" i="29"/>
  <c r="AT150" i="29"/>
  <c r="AT152" i="29" s="1"/>
  <c r="AT153" i="29" s="1"/>
  <c r="C141" i="29"/>
  <c r="AV165" i="29"/>
  <c r="AV169" i="29" s="1"/>
  <c r="AV173" i="29"/>
  <c r="AV174" i="29" s="1"/>
  <c r="BF143" i="29"/>
  <c r="C142" i="29"/>
  <c r="AV241" i="29"/>
  <c r="AV18" i="30" s="1"/>
  <c r="AV238" i="29"/>
  <c r="AV14" i="30" s="1"/>
  <c r="AV240" i="29"/>
  <c r="AV16" i="30" s="1"/>
  <c r="AV242" i="29"/>
  <c r="AV19" i="30" s="1"/>
  <c r="AV239" i="29"/>
  <c r="AV15" i="30" s="1"/>
  <c r="AV57" i="29"/>
  <c r="AW3" i="30" s="1"/>
  <c r="AW7" i="30" s="1"/>
  <c r="AW6" i="30" s="1"/>
  <c r="AV58" i="29"/>
  <c r="AW5" i="30" s="1"/>
  <c r="AW4" i="30" s="1"/>
  <c r="BF173" i="29"/>
  <c r="BF174" i="29" s="1"/>
  <c r="BF165" i="29"/>
  <c r="C164" i="29"/>
  <c r="AX173" i="29"/>
  <c r="AX174" i="29" s="1"/>
  <c r="AX165" i="29"/>
  <c r="AX139" i="29"/>
  <c r="AW56" i="29"/>
  <c r="AW39" i="29"/>
  <c r="AX35" i="29"/>
  <c r="AW38" i="29"/>
  <c r="AX167" i="29" s="1"/>
  <c r="AW233" i="29"/>
  <c r="AW192" i="29"/>
  <c r="AW168" i="29"/>
  <c r="AW149" i="29"/>
  <c r="AW156" i="29" s="1"/>
  <c r="AW163" i="29" s="1"/>
  <c r="AW176" i="29" s="1"/>
  <c r="AT173" i="29"/>
  <c r="AT174" i="29" s="1"/>
  <c r="AT165" i="29"/>
  <c r="AN47" i="28"/>
  <c r="AP50" i="28"/>
  <c r="AO48" i="28"/>
  <c r="AO49" i="28"/>
  <c r="BO83" i="27"/>
  <c r="BP82" i="27" s="1"/>
  <c r="BP110" i="27" s="1"/>
  <c r="W55" i="27"/>
  <c r="V67" i="27"/>
  <c r="V44" i="27" s="1"/>
  <c r="U42" i="25" s="1"/>
  <c r="BN142" i="27"/>
  <c r="BO139" i="27"/>
  <c r="BO142" i="27" s="1"/>
  <c r="BO133" i="27"/>
  <c r="BO145" i="27" s="1"/>
  <c r="BO117" i="27"/>
  <c r="BO140" i="27" s="1"/>
  <c r="AQ197" i="27"/>
  <c r="AR37" i="27"/>
  <c r="AQ39" i="27"/>
  <c r="AP45" i="24" s="1"/>
  <c r="AQ38" i="27"/>
  <c r="AP44" i="24" s="1"/>
  <c r="AP210" i="27"/>
  <c r="AP207" i="27"/>
  <c r="AP218" i="27" s="1"/>
  <c r="AP202" i="27"/>
  <c r="AP200" i="27"/>
  <c r="AP196" i="27"/>
  <c r="AP211" i="27" s="1"/>
  <c r="AP198" i="27"/>
  <c r="V134" i="27"/>
  <c r="V149" i="27" s="1"/>
  <c r="W113" i="27"/>
  <c r="AO213" i="27"/>
  <c r="AO215" i="27"/>
  <c r="AO203" i="27"/>
  <c r="AO205" i="27"/>
  <c r="AO216" i="27" s="1"/>
  <c r="AO206" i="27"/>
  <c r="AO217" i="27" s="1"/>
  <c r="AO201" i="27"/>
  <c r="AO199" i="27" s="1"/>
  <c r="AN208" i="27"/>
  <c r="AN41" i="27" s="1"/>
  <c r="AO212" i="27"/>
  <c r="AU216" i="29" l="1"/>
  <c r="AW144" i="29"/>
  <c r="AW237" i="29" s="1"/>
  <c r="AW13" i="30" s="1"/>
  <c r="AU158" i="29"/>
  <c r="AS144" i="29"/>
  <c r="AS177" i="29" s="1"/>
  <c r="AS182" i="29" s="1"/>
  <c r="AS183" i="29" s="1"/>
  <c r="AQ158" i="29"/>
  <c r="AO144" i="29"/>
  <c r="AO177" i="29" s="1"/>
  <c r="AO182" i="29" s="1"/>
  <c r="AO183" i="29" s="1"/>
  <c r="AM144" i="29"/>
  <c r="AM237" i="29" s="1"/>
  <c r="AM13" i="30" s="1"/>
  <c r="AK144" i="29"/>
  <c r="AK237" i="29" s="1"/>
  <c r="AK13" i="30" s="1"/>
  <c r="AI144" i="29"/>
  <c r="AI145" i="29" s="1"/>
  <c r="AG158" i="29"/>
  <c r="AE144" i="29"/>
  <c r="AE237" i="29" s="1"/>
  <c r="AE13" i="30" s="1"/>
  <c r="AC144" i="29"/>
  <c r="AC237" i="29" s="1"/>
  <c r="AC13" i="30" s="1"/>
  <c r="AA144" i="29"/>
  <c r="AA145" i="29" s="1"/>
  <c r="Y144" i="29"/>
  <c r="Y145" i="29" s="1"/>
  <c r="W158" i="29"/>
  <c r="U144" i="29"/>
  <c r="U177" i="29" s="1"/>
  <c r="U182" i="29" s="1"/>
  <c r="U183" i="29" s="1"/>
  <c r="S144" i="29"/>
  <c r="S145" i="29" s="1"/>
  <c r="Q144" i="29"/>
  <c r="Q237" i="29" s="1"/>
  <c r="Q13" i="30" s="1"/>
  <c r="O144" i="29"/>
  <c r="M144" i="29"/>
  <c r="M177" i="29" s="1"/>
  <c r="M182" i="29" s="1"/>
  <c r="M183" i="29" s="1"/>
  <c r="K144" i="29"/>
  <c r="K145" i="29" s="1"/>
  <c r="I144" i="29"/>
  <c r="I237" i="29" s="1"/>
  <c r="I13" i="30" s="1"/>
  <c r="G144" i="29"/>
  <c r="E144" i="29"/>
  <c r="E177" i="29" s="1"/>
  <c r="E182" i="29" s="1"/>
  <c r="E183" i="29" s="1"/>
  <c r="AW158" i="29"/>
  <c r="AU144" i="29"/>
  <c r="AU177" i="29" s="1"/>
  <c r="AU182" i="29" s="1"/>
  <c r="AU183" i="29" s="1"/>
  <c r="AS158" i="29"/>
  <c r="AQ144" i="29"/>
  <c r="AQ145" i="29" s="1"/>
  <c r="AO158" i="29"/>
  <c r="AM158" i="29"/>
  <c r="AK158" i="29"/>
  <c r="AI158" i="29"/>
  <c r="AG144" i="29"/>
  <c r="AE158" i="29"/>
  <c r="AC158" i="29"/>
  <c r="AA158" i="29"/>
  <c r="Y158" i="29"/>
  <c r="W144" i="29"/>
  <c r="W145" i="29" s="1"/>
  <c r="U158" i="29"/>
  <c r="S158" i="29"/>
  <c r="Q158" i="29"/>
  <c r="O158" i="29"/>
  <c r="M158" i="29"/>
  <c r="K158" i="29"/>
  <c r="I158" i="29"/>
  <c r="G158" i="29"/>
  <c r="E158" i="29"/>
  <c r="AV144" i="29"/>
  <c r="AV237" i="29" s="1"/>
  <c r="AV13" i="30" s="1"/>
  <c r="AT158" i="29"/>
  <c r="AR144" i="29"/>
  <c r="AR177" i="29" s="1"/>
  <c r="AR182" i="29" s="1"/>
  <c r="AR183" i="29" s="1"/>
  <c r="AP144" i="29"/>
  <c r="AP145" i="29" s="1"/>
  <c r="AN144" i="29"/>
  <c r="AN237" i="29" s="1"/>
  <c r="AN13" i="30" s="1"/>
  <c r="AL144" i="29"/>
  <c r="AL145" i="29" s="1"/>
  <c r="AJ158" i="29"/>
  <c r="AH158" i="29"/>
  <c r="AF158" i="29"/>
  <c r="AD158" i="29"/>
  <c r="AB158" i="29"/>
  <c r="Z144" i="29"/>
  <c r="X144" i="29"/>
  <c r="X237" i="29" s="1"/>
  <c r="X13" i="30" s="1"/>
  <c r="V158" i="29"/>
  <c r="T158" i="29"/>
  <c r="R144" i="29"/>
  <c r="R177" i="29" s="1"/>
  <c r="R182" i="29" s="1"/>
  <c r="R183" i="29" s="1"/>
  <c r="P144" i="29"/>
  <c r="P237" i="29" s="1"/>
  <c r="P13" i="30" s="1"/>
  <c r="N158" i="29"/>
  <c r="L144" i="29"/>
  <c r="L177" i="29" s="1"/>
  <c r="L182" i="29" s="1"/>
  <c r="L183" i="29" s="1"/>
  <c r="J144" i="29"/>
  <c r="J177" i="29" s="1"/>
  <c r="J182" i="29" s="1"/>
  <c r="J183" i="29" s="1"/>
  <c r="H144" i="29"/>
  <c r="H237" i="29" s="1"/>
  <c r="H13" i="30" s="1"/>
  <c r="F158" i="29"/>
  <c r="AV158" i="29"/>
  <c r="AT144" i="29"/>
  <c r="AT237" i="29" s="1"/>
  <c r="AT13" i="30" s="1"/>
  <c r="AR158" i="29"/>
  <c r="AP158" i="29"/>
  <c r="AN158" i="29"/>
  <c r="AL158" i="29"/>
  <c r="AJ144" i="29"/>
  <c r="AJ237" i="29" s="1"/>
  <c r="AJ13" i="30" s="1"/>
  <c r="AH144" i="29"/>
  <c r="AH145" i="29" s="1"/>
  <c r="AF144" i="29"/>
  <c r="AF145" i="29" s="1"/>
  <c r="AD144" i="29"/>
  <c r="AD237" i="29" s="1"/>
  <c r="AD13" i="30" s="1"/>
  <c r="AB144" i="29"/>
  <c r="AB237" i="29" s="1"/>
  <c r="AB13" i="30" s="1"/>
  <c r="Z158" i="29"/>
  <c r="X158" i="29"/>
  <c r="V144" i="29"/>
  <c r="V145" i="29" s="1"/>
  <c r="T144" i="29"/>
  <c r="T237" i="29" s="1"/>
  <c r="T13" i="30" s="1"/>
  <c r="R158" i="29"/>
  <c r="P158" i="29"/>
  <c r="N144" i="29"/>
  <c r="N145" i="29" s="1"/>
  <c r="L158" i="29"/>
  <c r="J158" i="29"/>
  <c r="H158" i="29"/>
  <c r="F144" i="29"/>
  <c r="AW198" i="29"/>
  <c r="AW215" i="29"/>
  <c r="BF193" i="29"/>
  <c r="BF194" i="29" s="1"/>
  <c r="C143" i="29"/>
  <c r="AW242" i="29"/>
  <c r="AW19" i="30" s="1"/>
  <c r="AW240" i="29"/>
  <c r="AW16" i="30" s="1"/>
  <c r="AW238" i="29"/>
  <c r="AW14" i="30" s="1"/>
  <c r="AW239" i="29"/>
  <c r="AW15" i="30" s="1"/>
  <c r="AW241" i="29"/>
  <c r="AW18" i="30" s="1"/>
  <c r="AV171" i="29"/>
  <c r="AV218" i="29" s="1"/>
  <c r="D144" i="29"/>
  <c r="AU60" i="29"/>
  <c r="AU62" i="29" s="1"/>
  <c r="AQ60" i="29"/>
  <c r="AQ62" i="29" s="1"/>
  <c r="AM60" i="29"/>
  <c r="AM62" i="29" s="1"/>
  <c r="AI60" i="29"/>
  <c r="AI62" i="29" s="1"/>
  <c r="AE60" i="29"/>
  <c r="AE62" i="29" s="1"/>
  <c r="AA60" i="29"/>
  <c r="AA62" i="29" s="1"/>
  <c r="W60" i="29"/>
  <c r="W62" i="29" s="1"/>
  <c r="S60" i="29"/>
  <c r="S62" i="29" s="1"/>
  <c r="O60" i="29"/>
  <c r="O62" i="29" s="1"/>
  <c r="K60" i="29"/>
  <c r="K62" i="29" s="1"/>
  <c r="G60" i="29"/>
  <c r="G62" i="29" s="1"/>
  <c r="C60" i="29"/>
  <c r="C62" i="29" s="1"/>
  <c r="AT60" i="29"/>
  <c r="AT62" i="29" s="1"/>
  <c r="AP60" i="29"/>
  <c r="AP62" i="29" s="1"/>
  <c r="AL60" i="29"/>
  <c r="AL62" i="29" s="1"/>
  <c r="AH60" i="29"/>
  <c r="AH62" i="29" s="1"/>
  <c r="AD60" i="29"/>
  <c r="AD62" i="29" s="1"/>
  <c r="Z60" i="29"/>
  <c r="Z62" i="29" s="1"/>
  <c r="V60" i="29"/>
  <c r="V62" i="29" s="1"/>
  <c r="R60" i="29"/>
  <c r="R62" i="29" s="1"/>
  <c r="N60" i="29"/>
  <c r="N62" i="29" s="1"/>
  <c r="J60" i="29"/>
  <c r="J62" i="29" s="1"/>
  <c r="F60" i="29"/>
  <c r="F62" i="29" s="1"/>
  <c r="AS60" i="29"/>
  <c r="AS62" i="29" s="1"/>
  <c r="AO60" i="29"/>
  <c r="AO62" i="29" s="1"/>
  <c r="AK60" i="29"/>
  <c r="AK62" i="29" s="1"/>
  <c r="AG60" i="29"/>
  <c r="AG62" i="29" s="1"/>
  <c r="AC60" i="29"/>
  <c r="AC62" i="29" s="1"/>
  <c r="Y60" i="29"/>
  <c r="Y62" i="29" s="1"/>
  <c r="U60" i="29"/>
  <c r="U62" i="29" s="1"/>
  <c r="Q60" i="29"/>
  <c r="Q62" i="29" s="1"/>
  <c r="M60" i="29"/>
  <c r="M62" i="29" s="1"/>
  <c r="I60" i="29"/>
  <c r="I62" i="29" s="1"/>
  <c r="E60" i="29"/>
  <c r="E62" i="29" s="1"/>
  <c r="AV60" i="29"/>
  <c r="AV62" i="29" s="1"/>
  <c r="AR60" i="29"/>
  <c r="AR62" i="29" s="1"/>
  <c r="AN60" i="29"/>
  <c r="AN62" i="29" s="1"/>
  <c r="AJ60" i="29"/>
  <c r="AJ62" i="29" s="1"/>
  <c r="AF60" i="29"/>
  <c r="AF62" i="29" s="1"/>
  <c r="AB60" i="29"/>
  <c r="AB62" i="29" s="1"/>
  <c r="X60" i="29"/>
  <c r="X62" i="29" s="1"/>
  <c r="T60" i="29"/>
  <c r="T62" i="29" s="1"/>
  <c r="P60" i="29"/>
  <c r="P62" i="29" s="1"/>
  <c r="L60" i="29"/>
  <c r="L62" i="29" s="1"/>
  <c r="H60" i="29"/>
  <c r="H62" i="29" s="1"/>
  <c r="D60" i="29"/>
  <c r="D62" i="29" s="1"/>
  <c r="AW58" i="29"/>
  <c r="AX5" i="30" s="1"/>
  <c r="AX4" i="30" s="1"/>
  <c r="AW57" i="29"/>
  <c r="AX3" i="30" s="1"/>
  <c r="AX7" i="30" s="1"/>
  <c r="AX6" i="30" s="1"/>
  <c r="AX235" i="29"/>
  <c r="AX11" i="30" s="1"/>
  <c r="AX166" i="29"/>
  <c r="AX151" i="29"/>
  <c r="AX152" i="29" s="1"/>
  <c r="AX153" i="29" s="1"/>
  <c r="AW42" i="29"/>
  <c r="AX233" i="29"/>
  <c r="AX192" i="29"/>
  <c r="AX168" i="29"/>
  <c r="AX169" i="29" s="1"/>
  <c r="AX149" i="29"/>
  <c r="AX156" i="29" s="1"/>
  <c r="AX163" i="29" s="1"/>
  <c r="AX176" i="29" s="1"/>
  <c r="C165" i="29"/>
  <c r="AT171" i="29"/>
  <c r="AT216" i="29" s="1"/>
  <c r="AT169" i="29"/>
  <c r="AW169" i="29"/>
  <c r="AW171" i="29"/>
  <c r="AW218" i="29" s="1"/>
  <c r="AY139" i="29"/>
  <c r="AX56" i="29"/>
  <c r="AX39" i="29"/>
  <c r="AX38" i="29"/>
  <c r="AY167" i="29" s="1"/>
  <c r="AY35" i="29"/>
  <c r="AT59" i="29"/>
  <c r="AT61" i="29" s="1"/>
  <c r="AP59" i="29"/>
  <c r="AP61" i="29" s="1"/>
  <c r="AL59" i="29"/>
  <c r="AL61" i="29" s="1"/>
  <c r="AH59" i="29"/>
  <c r="AH61" i="29" s="1"/>
  <c r="AD59" i="29"/>
  <c r="AD61" i="29" s="1"/>
  <c r="Z59" i="29"/>
  <c r="Z61" i="29" s="1"/>
  <c r="V59" i="29"/>
  <c r="V61" i="29" s="1"/>
  <c r="R59" i="29"/>
  <c r="R61" i="29" s="1"/>
  <c r="N59" i="29"/>
  <c r="N61" i="29" s="1"/>
  <c r="J59" i="29"/>
  <c r="J61" i="29" s="1"/>
  <c r="F59" i="29"/>
  <c r="F61" i="29" s="1"/>
  <c r="AS59" i="29"/>
  <c r="AS61" i="29" s="1"/>
  <c r="AO59" i="29"/>
  <c r="AO61" i="29" s="1"/>
  <c r="AK59" i="29"/>
  <c r="AK61" i="29" s="1"/>
  <c r="AG59" i="29"/>
  <c r="AG61" i="29" s="1"/>
  <c r="AC59" i="29"/>
  <c r="AC61" i="29" s="1"/>
  <c r="Y59" i="29"/>
  <c r="Y61" i="29" s="1"/>
  <c r="U59" i="29"/>
  <c r="U61" i="29" s="1"/>
  <c r="Q59" i="29"/>
  <c r="Q61" i="29" s="1"/>
  <c r="M59" i="29"/>
  <c r="M61" i="29" s="1"/>
  <c r="I59" i="29"/>
  <c r="I61" i="29" s="1"/>
  <c r="E59" i="29"/>
  <c r="E61" i="29" s="1"/>
  <c r="AV59" i="29"/>
  <c r="AV61" i="29" s="1"/>
  <c r="AR59" i="29"/>
  <c r="AR61" i="29" s="1"/>
  <c r="AN59" i="29"/>
  <c r="AN61" i="29" s="1"/>
  <c r="AJ59" i="29"/>
  <c r="AJ61" i="29" s="1"/>
  <c r="AF59" i="29"/>
  <c r="AF61" i="29" s="1"/>
  <c r="AB59" i="29"/>
  <c r="AB61" i="29" s="1"/>
  <c r="X59" i="29"/>
  <c r="X61" i="29" s="1"/>
  <c r="T59" i="29"/>
  <c r="T61" i="29" s="1"/>
  <c r="P59" i="29"/>
  <c r="P61" i="29" s="1"/>
  <c r="L59" i="29"/>
  <c r="L61" i="29" s="1"/>
  <c r="H59" i="29"/>
  <c r="H61" i="29" s="1"/>
  <c r="D59" i="29"/>
  <c r="D61" i="29" s="1"/>
  <c r="AU59" i="29"/>
  <c r="AU61" i="29" s="1"/>
  <c r="AQ59" i="29"/>
  <c r="AQ61" i="29" s="1"/>
  <c r="AM59" i="29"/>
  <c r="AM61" i="29" s="1"/>
  <c r="AI59" i="29"/>
  <c r="AI61" i="29" s="1"/>
  <c r="AE59" i="29"/>
  <c r="AE61" i="29" s="1"/>
  <c r="AA59" i="29"/>
  <c r="AA61" i="29" s="1"/>
  <c r="W59" i="29"/>
  <c r="W61" i="29" s="1"/>
  <c r="S59" i="29"/>
  <c r="S61" i="29" s="1"/>
  <c r="O59" i="29"/>
  <c r="O61" i="29" s="1"/>
  <c r="K59" i="29"/>
  <c r="K61" i="29" s="1"/>
  <c r="G59" i="29"/>
  <c r="G61" i="29" s="1"/>
  <c r="C59" i="29"/>
  <c r="C61" i="29" s="1"/>
  <c r="D158" i="29"/>
  <c r="AO47" i="28"/>
  <c r="AQ50" i="28"/>
  <c r="AP49" i="28"/>
  <c r="AP48" i="28"/>
  <c r="BP83" i="27"/>
  <c r="BQ82" i="27" s="1"/>
  <c r="BQ110" i="27" s="1"/>
  <c r="W53" i="27"/>
  <c r="W65" i="27"/>
  <c r="BP133" i="27"/>
  <c r="BP145" i="27" s="1"/>
  <c r="BP139" i="27"/>
  <c r="BP142" i="27" s="1"/>
  <c r="BP117" i="27"/>
  <c r="BP140" i="27" s="1"/>
  <c r="W136" i="27"/>
  <c r="W147" i="27" s="1"/>
  <c r="W111" i="27"/>
  <c r="AO208" i="27"/>
  <c r="AO41" i="27" s="1"/>
  <c r="AP212" i="27"/>
  <c r="AR197" i="27"/>
  <c r="AR39" i="27"/>
  <c r="AQ45" i="24" s="1"/>
  <c r="AR38" i="27"/>
  <c r="AQ44" i="24" s="1"/>
  <c r="AS37" i="27"/>
  <c r="AP215" i="27"/>
  <c r="AP213" i="27"/>
  <c r="AP203" i="27"/>
  <c r="AP201" i="27"/>
  <c r="AP199" i="27" s="1"/>
  <c r="AP205" i="27"/>
  <c r="AP216" i="27" s="1"/>
  <c r="AP206" i="27"/>
  <c r="AP217" i="27" s="1"/>
  <c r="AQ210" i="27"/>
  <c r="AQ211" i="27"/>
  <c r="AQ207" i="27"/>
  <c r="AQ218" i="27" s="1"/>
  <c r="AQ202" i="27"/>
  <c r="AQ200" i="27"/>
  <c r="AQ198" i="27"/>
  <c r="AQ196" i="27"/>
  <c r="AQ212" i="27" s="1"/>
  <c r="AW177" i="29" l="1"/>
  <c r="AW182" i="29" s="1"/>
  <c r="AW183" i="29" s="1"/>
  <c r="Y177" i="29"/>
  <c r="Y182" i="29" s="1"/>
  <c r="Y183" i="29" s="1"/>
  <c r="L237" i="29"/>
  <c r="L13" i="30" s="1"/>
  <c r="AO237" i="29"/>
  <c r="AO13" i="30" s="1"/>
  <c r="R237" i="29"/>
  <c r="R13" i="30" s="1"/>
  <c r="W177" i="29"/>
  <c r="W182" i="29" s="1"/>
  <c r="W183" i="29" s="1"/>
  <c r="AR237" i="29"/>
  <c r="AR13" i="30" s="1"/>
  <c r="AU237" i="29"/>
  <c r="AU13" i="30" s="1"/>
  <c r="AF177" i="29"/>
  <c r="AF182" i="29" s="1"/>
  <c r="AF183" i="29" s="1"/>
  <c r="Q145" i="29"/>
  <c r="Q178" i="29" s="1"/>
  <c r="AF237" i="29"/>
  <c r="AF13" i="30" s="1"/>
  <c r="W237" i="29"/>
  <c r="W13" i="30" s="1"/>
  <c r="I145" i="29"/>
  <c r="I178" i="29" s="1"/>
  <c r="Q177" i="29"/>
  <c r="Q182" i="29" s="1"/>
  <c r="Q183" i="29" s="1"/>
  <c r="Y237" i="29"/>
  <c r="Y13" i="30" s="1"/>
  <c r="I159" i="29"/>
  <c r="Q159" i="29"/>
  <c r="Y159" i="29"/>
  <c r="AG159" i="29"/>
  <c r="AW159" i="29"/>
  <c r="L145" i="29"/>
  <c r="L157" i="29" s="1"/>
  <c r="AR145" i="29"/>
  <c r="AR178" i="29" s="1"/>
  <c r="AU145" i="29"/>
  <c r="AU157" i="29" s="1"/>
  <c r="I177" i="29"/>
  <c r="I182" i="29" s="1"/>
  <c r="I183" i="29" s="1"/>
  <c r="AO145" i="29"/>
  <c r="AO178" i="29" s="1"/>
  <c r="L159" i="29"/>
  <c r="AR159" i="29"/>
  <c r="AW145" i="29"/>
  <c r="AW178" i="29" s="1"/>
  <c r="AP237" i="29"/>
  <c r="AP13" i="30" s="1"/>
  <c r="AV145" i="29"/>
  <c r="AV178" i="29" s="1"/>
  <c r="T145" i="29"/>
  <c r="T178" i="29" s="1"/>
  <c r="X145" i="29"/>
  <c r="X178" i="29" s="1"/>
  <c r="AK145" i="29"/>
  <c r="AK178" i="29" s="1"/>
  <c r="AB145" i="29"/>
  <c r="AB157" i="29" s="1"/>
  <c r="AJ145" i="29"/>
  <c r="AJ178" i="29" s="1"/>
  <c r="AL177" i="29"/>
  <c r="AL182" i="29" s="1"/>
  <c r="AL183" i="29" s="1"/>
  <c r="AG177" i="29"/>
  <c r="AG182" i="29" s="1"/>
  <c r="AG183" i="29" s="1"/>
  <c r="U237" i="29"/>
  <c r="U13" i="30" s="1"/>
  <c r="M159" i="29"/>
  <c r="AS159" i="29"/>
  <c r="H145" i="29"/>
  <c r="H157" i="29" s="1"/>
  <c r="P145" i="29"/>
  <c r="P178" i="29" s="1"/>
  <c r="AN145" i="29"/>
  <c r="AN178" i="29" s="1"/>
  <c r="AQ177" i="29"/>
  <c r="AQ182" i="29" s="1"/>
  <c r="AQ183" i="29" s="1"/>
  <c r="G159" i="29"/>
  <c r="O159" i="29"/>
  <c r="W159" i="29"/>
  <c r="V237" i="29"/>
  <c r="V13" i="30" s="1"/>
  <c r="AI177" i="29"/>
  <c r="AI182" i="29" s="1"/>
  <c r="AI183" i="29" s="1"/>
  <c r="AG237" i="29"/>
  <c r="AG13" i="30" s="1"/>
  <c r="AA177" i="29"/>
  <c r="AA182" i="29" s="1"/>
  <c r="AA183" i="29" s="1"/>
  <c r="AH237" i="29"/>
  <c r="AH13" i="30" s="1"/>
  <c r="F159" i="29"/>
  <c r="N159" i="29"/>
  <c r="Z159" i="29"/>
  <c r="AH159" i="29"/>
  <c r="AE159" i="29"/>
  <c r="AM159" i="29"/>
  <c r="AU159" i="29"/>
  <c r="K177" i="29"/>
  <c r="K182" i="29" s="1"/>
  <c r="K183" i="29" s="1"/>
  <c r="S177" i="29"/>
  <c r="S182" i="29" s="1"/>
  <c r="S183" i="29" s="1"/>
  <c r="F145" i="29"/>
  <c r="F178" i="29" s="1"/>
  <c r="AD145" i="29"/>
  <c r="AD157" i="29" s="1"/>
  <c r="AT145" i="29"/>
  <c r="AT178" i="29" s="1"/>
  <c r="J237" i="29"/>
  <c r="J13" i="30" s="1"/>
  <c r="Z145" i="29"/>
  <c r="Z157" i="29" s="1"/>
  <c r="G145" i="29"/>
  <c r="G178" i="29" s="1"/>
  <c r="O145" i="29"/>
  <c r="O178" i="29" s="1"/>
  <c r="AL159" i="29"/>
  <c r="F177" i="29"/>
  <c r="F182" i="29" s="1"/>
  <c r="F183" i="29" s="1"/>
  <c r="V159" i="29"/>
  <c r="AD177" i="29"/>
  <c r="AD182" i="29" s="1"/>
  <c r="AD183" i="29" s="1"/>
  <c r="AT177" i="29"/>
  <c r="AT182" i="29" s="1"/>
  <c r="AT183" i="29" s="1"/>
  <c r="R159" i="29"/>
  <c r="Z177" i="29"/>
  <c r="Z182" i="29" s="1"/>
  <c r="Z183" i="29" s="1"/>
  <c r="AP159" i="29"/>
  <c r="G237" i="29"/>
  <c r="G13" i="30" s="1"/>
  <c r="O237" i="29"/>
  <c r="O13" i="30" s="1"/>
  <c r="AE145" i="29"/>
  <c r="AE157" i="29" s="1"/>
  <c r="AM145" i="29"/>
  <c r="AM157" i="29" s="1"/>
  <c r="AF159" i="29"/>
  <c r="N177" i="29"/>
  <c r="N182" i="29" s="1"/>
  <c r="N183" i="29" s="1"/>
  <c r="J159" i="29"/>
  <c r="F237" i="29"/>
  <c r="F13" i="30" s="1"/>
  <c r="N237" i="29"/>
  <c r="N13" i="30" s="1"/>
  <c r="V177" i="29"/>
  <c r="V182" i="29" s="1"/>
  <c r="V183" i="29" s="1"/>
  <c r="AD159" i="29"/>
  <c r="AH177" i="29"/>
  <c r="AH182" i="29" s="1"/>
  <c r="AH183" i="29" s="1"/>
  <c r="AT159" i="29"/>
  <c r="J145" i="29"/>
  <c r="J178" i="29" s="1"/>
  <c r="R145" i="29"/>
  <c r="R178" i="29" s="1"/>
  <c r="Z237" i="29"/>
  <c r="Z13" i="30" s="1"/>
  <c r="AL237" i="29"/>
  <c r="AL13" i="30" s="1"/>
  <c r="AP177" i="29"/>
  <c r="AP182" i="29" s="1"/>
  <c r="AP183" i="29" s="1"/>
  <c r="AG145" i="29"/>
  <c r="AG178" i="29" s="1"/>
  <c r="G177" i="29"/>
  <c r="G182" i="29" s="1"/>
  <c r="G183" i="29" s="1"/>
  <c r="K237" i="29"/>
  <c r="K13" i="30" s="1"/>
  <c r="O177" i="29"/>
  <c r="O182" i="29" s="1"/>
  <c r="O183" i="29" s="1"/>
  <c r="S237" i="29"/>
  <c r="S13" i="30" s="1"/>
  <c r="AA237" i="29"/>
  <c r="AA13" i="30" s="1"/>
  <c r="AE177" i="29"/>
  <c r="AE182" i="29" s="1"/>
  <c r="AE183" i="29" s="1"/>
  <c r="AI237" i="29"/>
  <c r="AI13" i="30" s="1"/>
  <c r="AM177" i="29"/>
  <c r="AM182" i="29" s="1"/>
  <c r="AM183" i="29" s="1"/>
  <c r="K159" i="29"/>
  <c r="S159" i="29"/>
  <c r="AA159" i="29"/>
  <c r="AI159" i="29"/>
  <c r="E159" i="29"/>
  <c r="AC159" i="29"/>
  <c r="T159" i="29"/>
  <c r="AB159" i="29"/>
  <c r="AJ159" i="29"/>
  <c r="H159" i="29"/>
  <c r="P159" i="29"/>
  <c r="X159" i="29"/>
  <c r="AN159" i="29"/>
  <c r="AV159" i="29"/>
  <c r="AQ237" i="29"/>
  <c r="AQ13" i="30" s="1"/>
  <c r="E237" i="29"/>
  <c r="E13" i="30" s="1"/>
  <c r="M237" i="29"/>
  <c r="M13" i="30" s="1"/>
  <c r="U145" i="29"/>
  <c r="U178" i="29" s="1"/>
  <c r="AC145" i="29"/>
  <c r="AC178" i="29" s="1"/>
  <c r="AK159" i="29"/>
  <c r="AS237" i="29"/>
  <c r="AS13" i="30" s="1"/>
  <c r="T177" i="29"/>
  <c r="T182" i="29" s="1"/>
  <c r="T183" i="29" s="1"/>
  <c r="AB177" i="29"/>
  <c r="AB182" i="29" s="1"/>
  <c r="AB183" i="29" s="1"/>
  <c r="AJ177" i="29"/>
  <c r="AJ182" i="29" s="1"/>
  <c r="AJ183" i="29" s="1"/>
  <c r="H177" i="29"/>
  <c r="H182" i="29" s="1"/>
  <c r="H183" i="29" s="1"/>
  <c r="P177" i="29"/>
  <c r="P182" i="29" s="1"/>
  <c r="P183" i="29" s="1"/>
  <c r="X177" i="29"/>
  <c r="X182" i="29" s="1"/>
  <c r="X183" i="29" s="1"/>
  <c r="AN177" i="29"/>
  <c r="AN182" i="29" s="1"/>
  <c r="AN183" i="29" s="1"/>
  <c r="AV177" i="29"/>
  <c r="AV182" i="29" s="1"/>
  <c r="AV183" i="29" s="1"/>
  <c r="AQ159" i="29"/>
  <c r="E145" i="29"/>
  <c r="M145" i="29"/>
  <c r="M157" i="29" s="1"/>
  <c r="M160" i="29" s="1"/>
  <c r="U159" i="29"/>
  <c r="AC177" i="29"/>
  <c r="AC182" i="29" s="1"/>
  <c r="AC183" i="29" s="1"/>
  <c r="AK177" i="29"/>
  <c r="AK182" i="29" s="1"/>
  <c r="AK183" i="29" s="1"/>
  <c r="AS145" i="29"/>
  <c r="AS178" i="29" s="1"/>
  <c r="AO159" i="29"/>
  <c r="AX158" i="29"/>
  <c r="AX144" i="29"/>
  <c r="AX145" i="29" s="1"/>
  <c r="AT218" i="29"/>
  <c r="AW216" i="29"/>
  <c r="N178" i="29"/>
  <c r="N157" i="29"/>
  <c r="V178" i="29"/>
  <c r="V157" i="29"/>
  <c r="AF178" i="29"/>
  <c r="AF157" i="29"/>
  <c r="AH178" i="29"/>
  <c r="AH157" i="29"/>
  <c r="AY235" i="29"/>
  <c r="AY11" i="30" s="1"/>
  <c r="AY166" i="29"/>
  <c r="AY151" i="29"/>
  <c r="AY152" i="29" s="1"/>
  <c r="AY153" i="29" s="1"/>
  <c r="AX42" i="29"/>
  <c r="AV216" i="29"/>
  <c r="W178" i="29"/>
  <c r="W157" i="29"/>
  <c r="AQ178" i="29"/>
  <c r="AQ157" i="29"/>
  <c r="S178" i="29"/>
  <c r="S157" i="29"/>
  <c r="Y178" i="29"/>
  <c r="Y157" i="29"/>
  <c r="AI178" i="29"/>
  <c r="AI157" i="29"/>
  <c r="K178" i="29"/>
  <c r="K157" i="29"/>
  <c r="AA178" i="29"/>
  <c r="AA157" i="29"/>
  <c r="AW59" i="29"/>
  <c r="AW61" i="29" s="1"/>
  <c r="AX171" i="29"/>
  <c r="AX57" i="29"/>
  <c r="AY3" i="30" s="1"/>
  <c r="AY7" i="30" s="1"/>
  <c r="AY6" i="30" s="1"/>
  <c r="AX58" i="29"/>
  <c r="AY5" i="30" s="1"/>
  <c r="AY4" i="30" s="1"/>
  <c r="AX215" i="29"/>
  <c r="AX198" i="29"/>
  <c r="AX199" i="29" s="1"/>
  <c r="D237" i="29"/>
  <c r="D13" i="30" s="1"/>
  <c r="D177" i="29"/>
  <c r="D182" i="29" s="1"/>
  <c r="D183" i="29" s="1"/>
  <c r="D159" i="29"/>
  <c r="D145" i="29"/>
  <c r="AZ139" i="29"/>
  <c r="AY56" i="29"/>
  <c r="AY38" i="29"/>
  <c r="AZ167" i="29" s="1"/>
  <c r="AY39" i="29"/>
  <c r="AZ35" i="29"/>
  <c r="AY233" i="29"/>
  <c r="AY192" i="29"/>
  <c r="AY168" i="29"/>
  <c r="AY149" i="29"/>
  <c r="AY156" i="29" s="1"/>
  <c r="AY163" i="29" s="1"/>
  <c r="AY176" i="29" s="1"/>
  <c r="AX240" i="29"/>
  <c r="AX16" i="30" s="1"/>
  <c r="C16" i="30" s="1"/>
  <c r="AX242" i="29"/>
  <c r="AX19" i="30" s="1"/>
  <c r="C19" i="30" s="1"/>
  <c r="AX239" i="29"/>
  <c r="AX15" i="30" s="1"/>
  <c r="C15" i="30" s="1"/>
  <c r="AX241" i="29"/>
  <c r="AX18" i="30" s="1"/>
  <c r="C18" i="30" s="1"/>
  <c r="AX238" i="29"/>
  <c r="AX14" i="30" s="1"/>
  <c r="C14" i="30" s="1"/>
  <c r="AW60" i="29"/>
  <c r="AW62" i="29" s="1"/>
  <c r="AL178" i="29"/>
  <c r="AL157" i="29"/>
  <c r="AP178" i="29"/>
  <c r="AP157" i="29"/>
  <c r="BQ83" i="27"/>
  <c r="BR82" i="27" s="1"/>
  <c r="BR110" i="27" s="1"/>
  <c r="AP47" i="28"/>
  <c r="AR50" i="28"/>
  <c r="AQ49" i="28"/>
  <c r="AQ48" i="28"/>
  <c r="W67" i="27"/>
  <c r="W44" i="27" s="1"/>
  <c r="V42" i="25" s="1"/>
  <c r="X55" i="27"/>
  <c r="BR83" i="27"/>
  <c r="BS82" i="27" s="1"/>
  <c r="BQ133" i="27"/>
  <c r="BQ145" i="27" s="1"/>
  <c r="BQ139" i="27"/>
  <c r="BQ142" i="27" s="1"/>
  <c r="BQ117" i="27"/>
  <c r="BQ140" i="27" s="1"/>
  <c r="AQ215" i="27"/>
  <c r="AQ213" i="27"/>
  <c r="AQ203" i="27"/>
  <c r="AQ201" i="27"/>
  <c r="AQ199" i="27" s="1"/>
  <c r="AQ206" i="27"/>
  <c r="AQ217" i="27" s="1"/>
  <c r="AQ205" i="27"/>
  <c r="AQ216" i="27" s="1"/>
  <c r="AS197" i="27"/>
  <c r="AS39" i="27"/>
  <c r="AR45" i="24" s="1"/>
  <c r="AT37" i="27"/>
  <c r="AS38" i="27"/>
  <c r="AR44" i="24" s="1"/>
  <c r="AR210" i="27"/>
  <c r="AR207" i="27"/>
  <c r="AR218" i="27" s="1"/>
  <c r="AR202" i="27"/>
  <c r="AR200" i="27"/>
  <c r="AR198" i="27"/>
  <c r="AR196" i="27"/>
  <c r="AR211" i="27" s="1"/>
  <c r="W134" i="27"/>
  <c r="W149" i="27" s="1"/>
  <c r="X113" i="27"/>
  <c r="AP208" i="27"/>
  <c r="AP41" i="27" s="1"/>
  <c r="AU178" i="29" l="1"/>
  <c r="AR157" i="29"/>
  <c r="AR160" i="29" s="1"/>
  <c r="Q157" i="29"/>
  <c r="Q160" i="29" s="1"/>
  <c r="L160" i="29"/>
  <c r="I157" i="29"/>
  <c r="I160" i="29" s="1"/>
  <c r="L178" i="29"/>
  <c r="AW157" i="29"/>
  <c r="AW160" i="29" s="1"/>
  <c r="AO157" i="29"/>
  <c r="AO160" i="29" s="1"/>
  <c r="Y160" i="29"/>
  <c r="AB178" i="29"/>
  <c r="AV157" i="29"/>
  <c r="AV160" i="29" s="1"/>
  <c r="Z178" i="29"/>
  <c r="P157" i="29"/>
  <c r="P160" i="29" s="1"/>
  <c r="AX177" i="29"/>
  <c r="AX182" i="29" s="1"/>
  <c r="AX183" i="29" s="1"/>
  <c r="AK157" i="29"/>
  <c r="AK160" i="29" s="1"/>
  <c r="X157" i="29"/>
  <c r="X160" i="29" s="1"/>
  <c r="J157" i="29"/>
  <c r="J160" i="29" s="1"/>
  <c r="F157" i="29"/>
  <c r="F160" i="29" s="1"/>
  <c r="V160" i="29"/>
  <c r="AJ157" i="29"/>
  <c r="AJ160" i="29" s="1"/>
  <c r="T157" i="29"/>
  <c r="T160" i="29" s="1"/>
  <c r="AE178" i="29"/>
  <c r="AM178" i="29"/>
  <c r="O157" i="29"/>
  <c r="O160" i="29" s="1"/>
  <c r="R157" i="29"/>
  <c r="R160" i="29" s="1"/>
  <c r="AN157" i="29"/>
  <c r="AN160" i="29" s="1"/>
  <c r="G157" i="29"/>
  <c r="G160" i="29" s="1"/>
  <c r="AU160" i="29"/>
  <c r="W160" i="29"/>
  <c r="AT157" i="29"/>
  <c r="AT160" i="29" s="1"/>
  <c r="AD178" i="29"/>
  <c r="AG157" i="29"/>
  <c r="AG160" i="29" s="1"/>
  <c r="Z160" i="29"/>
  <c r="AH160" i="29"/>
  <c r="AX237" i="29"/>
  <c r="AX13" i="30" s="1"/>
  <c r="AC157" i="29"/>
  <c r="AC160" i="29" s="1"/>
  <c r="N160" i="29"/>
  <c r="AM160" i="29"/>
  <c r="AA160" i="29"/>
  <c r="M178" i="29"/>
  <c r="H178" i="29"/>
  <c r="AE160" i="29"/>
  <c r="AP160" i="29"/>
  <c r="K160" i="29"/>
  <c r="AX159" i="29"/>
  <c r="AQ160" i="29"/>
  <c r="AF160" i="29"/>
  <c r="U157" i="29"/>
  <c r="U160" i="29" s="1"/>
  <c r="AL160" i="29"/>
  <c r="H160" i="29"/>
  <c r="S160" i="29"/>
  <c r="AB160" i="29"/>
  <c r="AI160" i="29"/>
  <c r="AD160" i="29"/>
  <c r="AS157" i="29"/>
  <c r="AS160" i="29" s="1"/>
  <c r="E157" i="29"/>
  <c r="E160" i="29" s="1"/>
  <c r="E178" i="29"/>
  <c r="AX59" i="29"/>
  <c r="AX61" i="29" s="1"/>
  <c r="AY215" i="29"/>
  <c r="AY198" i="29"/>
  <c r="AY199" i="29" s="1"/>
  <c r="AY144" i="29"/>
  <c r="AX60" i="29"/>
  <c r="AX62" i="29" s="1"/>
  <c r="AZ235" i="29"/>
  <c r="AZ11" i="30" s="1"/>
  <c r="AZ166" i="29"/>
  <c r="AZ151" i="29"/>
  <c r="AZ152" i="29" s="1"/>
  <c r="AZ153" i="29" s="1"/>
  <c r="AY42" i="29"/>
  <c r="AY241" i="29"/>
  <c r="AY18" i="30" s="1"/>
  <c r="AY239" i="29"/>
  <c r="AY15" i="30" s="1"/>
  <c r="AY242" i="29"/>
  <c r="AY19" i="30" s="1"/>
  <c r="AY238" i="29"/>
  <c r="AY14" i="30" s="1"/>
  <c r="AY240" i="29"/>
  <c r="AY16" i="30" s="1"/>
  <c r="AY57" i="29"/>
  <c r="AZ3" i="30" s="1"/>
  <c r="AZ7" i="30" s="1"/>
  <c r="AZ6" i="30" s="1"/>
  <c r="AY58" i="29"/>
  <c r="AZ5" i="30" s="1"/>
  <c r="AZ4" i="30" s="1"/>
  <c r="AY158" i="29"/>
  <c r="AY169" i="29"/>
  <c r="AY171" i="29"/>
  <c r="AY218" i="29" s="1"/>
  <c r="BA139" i="29"/>
  <c r="AZ56" i="29"/>
  <c r="AZ38" i="29"/>
  <c r="BA167" i="29" s="1"/>
  <c r="BA35" i="29"/>
  <c r="AZ39" i="29"/>
  <c r="AZ233" i="29"/>
  <c r="AZ192" i="29"/>
  <c r="AZ149" i="29"/>
  <c r="AZ156" i="29" s="1"/>
  <c r="AZ163" i="29" s="1"/>
  <c r="AZ176" i="29" s="1"/>
  <c r="AZ168" i="29"/>
  <c r="D157" i="29"/>
  <c r="D160" i="29" s="1"/>
  <c r="D178" i="29"/>
  <c r="AX178" i="29"/>
  <c r="AX157" i="29"/>
  <c r="AX216" i="29"/>
  <c r="AX218" i="29"/>
  <c r="AQ47" i="28"/>
  <c r="AS50" i="28"/>
  <c r="AR48" i="28"/>
  <c r="AR49" i="28"/>
  <c r="X53" i="27"/>
  <c r="X65" i="27"/>
  <c r="BS110" i="27"/>
  <c r="BS83" i="27"/>
  <c r="BT82" i="27" s="1"/>
  <c r="BR139" i="27"/>
  <c r="BR142" i="27" s="1"/>
  <c r="BR133" i="27"/>
  <c r="BR145" i="27" s="1"/>
  <c r="BR117" i="27"/>
  <c r="BR140" i="27" s="1"/>
  <c r="AS210" i="27"/>
  <c r="AS207" i="27"/>
  <c r="AS218" i="27" s="1"/>
  <c r="AS202" i="27"/>
  <c r="AS200" i="27"/>
  <c r="AS198" i="27"/>
  <c r="AS196" i="27"/>
  <c r="AS211" i="27" s="1"/>
  <c r="AR215" i="27"/>
  <c r="AR213" i="27"/>
  <c r="AR203" i="27"/>
  <c r="AR201" i="27"/>
  <c r="AR199" i="27" s="1"/>
  <c r="AR205" i="27"/>
  <c r="AR216" i="27" s="1"/>
  <c r="AR206" i="27"/>
  <c r="AR217" i="27" s="1"/>
  <c r="AR212" i="27"/>
  <c r="AQ208" i="27"/>
  <c r="AQ41" i="27" s="1"/>
  <c r="X136" i="27"/>
  <c r="X147" i="27" s="1"/>
  <c r="X111" i="27"/>
  <c r="AT197" i="27"/>
  <c r="AU37" i="27"/>
  <c r="AT39" i="27"/>
  <c r="AS45" i="24" s="1"/>
  <c r="AT38" i="27"/>
  <c r="AS44" i="24" s="1"/>
  <c r="AX160" i="29" l="1"/>
  <c r="AY59" i="29"/>
  <c r="AY61" i="29" s="1"/>
  <c r="AY216" i="29"/>
  <c r="AZ198" i="29"/>
  <c r="AZ199" i="29" s="1"/>
  <c r="AZ215" i="29"/>
  <c r="BA235" i="29"/>
  <c r="BA11" i="30" s="1"/>
  <c r="BA166" i="29"/>
  <c r="BA151" i="29"/>
  <c r="BA152" i="29" s="1"/>
  <c r="BA153" i="29" s="1"/>
  <c r="AZ42" i="29"/>
  <c r="BB139" i="29"/>
  <c r="BA56" i="29"/>
  <c r="BA39" i="29"/>
  <c r="BB35" i="29"/>
  <c r="BA38" i="29"/>
  <c r="BB167" i="29" s="1"/>
  <c r="AZ239" i="29"/>
  <c r="AZ15" i="30" s="1"/>
  <c r="AZ241" i="29"/>
  <c r="AZ18" i="30" s="1"/>
  <c r="AZ238" i="29"/>
  <c r="AZ14" i="30" s="1"/>
  <c r="AZ240" i="29"/>
  <c r="AZ16" i="30" s="1"/>
  <c r="AZ242" i="29"/>
  <c r="AZ19" i="30" s="1"/>
  <c r="AZ57" i="29"/>
  <c r="BA3" i="30" s="1"/>
  <c r="BA7" i="30" s="1"/>
  <c r="BA6" i="30" s="1"/>
  <c r="AZ58" i="29"/>
  <c r="BA5" i="30" s="1"/>
  <c r="BA4" i="30" s="1"/>
  <c r="AZ169" i="29"/>
  <c r="AZ171" i="29"/>
  <c r="AZ216" i="29" s="1"/>
  <c r="BA233" i="29"/>
  <c r="BA192" i="29"/>
  <c r="BA168" i="29"/>
  <c r="BA149" i="29"/>
  <c r="BA156" i="29" s="1"/>
  <c r="BA163" i="29" s="1"/>
  <c r="BA176" i="29" s="1"/>
  <c r="AZ144" i="29"/>
  <c r="AY60" i="29"/>
  <c r="AY62" i="29" s="1"/>
  <c r="AZ158" i="29"/>
  <c r="AY237" i="29"/>
  <c r="AY13" i="30" s="1"/>
  <c r="AY177" i="29"/>
  <c r="AY182" i="29" s="1"/>
  <c r="AY183" i="29" s="1"/>
  <c r="AY159" i="29"/>
  <c r="AY145" i="29"/>
  <c r="AR47" i="28"/>
  <c r="AT50" i="28"/>
  <c r="AS48" i="28"/>
  <c r="AS49" i="28"/>
  <c r="X67" i="27"/>
  <c r="X44" i="27" s="1"/>
  <c r="W42" i="25" s="1"/>
  <c r="Y55" i="27"/>
  <c r="BS139" i="27"/>
  <c r="BS142" i="27" s="1"/>
  <c r="BS133" i="27"/>
  <c r="BS145" i="27" s="1"/>
  <c r="BS117" i="27"/>
  <c r="BS140" i="27" s="1"/>
  <c r="AR208" i="27"/>
  <c r="AR41" i="27" s="1"/>
  <c r="BT110" i="27"/>
  <c r="BT83" i="27"/>
  <c r="BU82" i="27" s="1"/>
  <c r="AS212" i="27"/>
  <c r="AU197" i="27"/>
  <c r="AV37" i="27"/>
  <c r="AU38" i="27"/>
  <c r="AT44" i="24" s="1"/>
  <c r="AU39" i="27"/>
  <c r="AT45" i="24" s="1"/>
  <c r="X134" i="27"/>
  <c r="X149" i="27" s="1"/>
  <c r="Y113" i="27"/>
  <c r="AS213" i="27"/>
  <c r="AS215" i="27"/>
  <c r="AS203" i="27"/>
  <c r="AS206" i="27"/>
  <c r="AS217" i="27" s="1"/>
  <c r="AS201" i="27"/>
  <c r="AS199" i="27" s="1"/>
  <c r="AS205" i="27"/>
  <c r="AS216" i="27" s="1"/>
  <c r="AT212" i="27"/>
  <c r="AT210" i="27"/>
  <c r="AT207" i="27"/>
  <c r="AT218" i="27" s="1"/>
  <c r="AT211" i="27"/>
  <c r="AT202" i="27"/>
  <c r="AT200" i="27"/>
  <c r="AT196" i="27"/>
  <c r="AT198" i="27"/>
  <c r="BA169" i="29" l="1"/>
  <c r="BA171" i="29"/>
  <c r="BA218" i="29" s="1"/>
  <c r="AZ60" i="29"/>
  <c r="AZ62" i="29" s="1"/>
  <c r="BA198" i="29"/>
  <c r="BA199" i="29" s="1"/>
  <c r="BA215" i="29"/>
  <c r="AZ218" i="29"/>
  <c r="BA58" i="29"/>
  <c r="BB5" i="30" s="1"/>
  <c r="BB4" i="30" s="1"/>
  <c r="BA57" i="29"/>
  <c r="BB3" i="30" s="1"/>
  <c r="BB7" i="30" s="1"/>
  <c r="BB6" i="30" s="1"/>
  <c r="AZ237" i="29"/>
  <c r="AZ13" i="30" s="1"/>
  <c r="AZ177" i="29"/>
  <c r="AZ182" i="29" s="1"/>
  <c r="AZ183" i="29" s="1"/>
  <c r="AZ159" i="29"/>
  <c r="AZ145" i="29"/>
  <c r="BA242" i="29"/>
  <c r="BA19" i="30" s="1"/>
  <c r="BA240" i="29"/>
  <c r="BA16" i="30" s="1"/>
  <c r="BA238" i="29"/>
  <c r="BA14" i="30" s="1"/>
  <c r="BA241" i="29"/>
  <c r="BA18" i="30" s="1"/>
  <c r="BA239" i="29"/>
  <c r="BA15" i="30" s="1"/>
  <c r="BA144" i="29"/>
  <c r="BB235" i="29"/>
  <c r="BB11" i="30" s="1"/>
  <c r="BB166" i="29"/>
  <c r="BB151" i="29"/>
  <c r="BB152" i="29" s="1"/>
  <c r="BB153" i="29" s="1"/>
  <c r="BA42" i="29"/>
  <c r="BB233" i="29"/>
  <c r="BB192" i="29"/>
  <c r="BB149" i="29"/>
  <c r="BB156" i="29" s="1"/>
  <c r="BB163" i="29" s="1"/>
  <c r="BB176" i="29" s="1"/>
  <c r="AY178" i="29"/>
  <c r="AY157" i="29"/>
  <c r="AY160" i="29" s="1"/>
  <c r="BA158" i="29"/>
  <c r="AZ59" i="29"/>
  <c r="AZ61" i="29" s="1"/>
  <c r="BC139" i="29"/>
  <c r="BB56" i="29"/>
  <c r="BB39" i="29"/>
  <c r="BC35" i="29"/>
  <c r="BB38" i="29"/>
  <c r="BC167" i="29" s="1"/>
  <c r="AS47" i="28"/>
  <c r="AU50" i="28"/>
  <c r="AT49" i="28"/>
  <c r="AT48" i="28"/>
  <c r="Y65" i="27"/>
  <c r="Y53" i="27"/>
  <c r="BT139" i="27"/>
  <c r="BT142" i="27" s="1"/>
  <c r="BT133" i="27"/>
  <c r="BT145" i="27" s="1"/>
  <c r="BT117" i="27"/>
  <c r="BT140" i="27" s="1"/>
  <c r="BU110" i="27"/>
  <c r="BU83" i="27"/>
  <c r="BV82" i="27" s="1"/>
  <c r="AT215" i="27"/>
  <c r="AT213" i="27"/>
  <c r="AT203" i="27"/>
  <c r="AT201" i="27"/>
  <c r="AT199" i="27" s="1"/>
  <c r="AT205" i="27"/>
  <c r="AT216" i="27" s="1"/>
  <c r="AT206" i="27"/>
  <c r="AT217" i="27" s="1"/>
  <c r="AV197" i="27"/>
  <c r="AV39" i="27"/>
  <c r="AU45" i="24" s="1"/>
  <c r="AV38" i="27"/>
  <c r="AU44" i="24" s="1"/>
  <c r="AW37" i="27"/>
  <c r="AU212" i="27"/>
  <c r="AU210" i="27"/>
  <c r="AU207" i="27"/>
  <c r="AU218" i="27" s="1"/>
  <c r="AU202" i="27"/>
  <c r="AU200" i="27"/>
  <c r="AU198" i="27"/>
  <c r="AU196" i="27"/>
  <c r="AU211" i="27" s="1"/>
  <c r="AS208" i="27"/>
  <c r="AS41" i="27" s="1"/>
  <c r="Y136" i="27"/>
  <c r="Y147" i="27" s="1"/>
  <c r="Y111" i="27"/>
  <c r="BA60" i="29" l="1"/>
  <c r="BA62" i="29" s="1"/>
  <c r="BB168" i="29"/>
  <c r="BB169" i="29" s="1"/>
  <c r="BB158" i="29"/>
  <c r="BA59" i="29"/>
  <c r="BA61" i="29" s="1"/>
  <c r="BA216" i="29"/>
  <c r="BB57" i="29"/>
  <c r="BC3" i="30" s="1"/>
  <c r="BC7" i="30" s="1"/>
  <c r="BC6" i="30" s="1"/>
  <c r="BB58" i="29"/>
  <c r="BC5" i="30" s="1"/>
  <c r="BC4" i="30" s="1"/>
  <c r="BB215" i="29"/>
  <c r="BB198" i="29"/>
  <c r="BB199" i="29" s="1"/>
  <c r="BA237" i="29"/>
  <c r="BA13" i="30" s="1"/>
  <c r="BA159" i="29"/>
  <c r="BA177" i="29"/>
  <c r="BA182" i="29" s="1"/>
  <c r="BA183" i="29" s="1"/>
  <c r="BA145" i="29"/>
  <c r="BB144" i="29"/>
  <c r="BC233" i="29"/>
  <c r="BC168" i="29"/>
  <c r="BC192" i="29"/>
  <c r="BC149" i="29"/>
  <c r="BC156" i="29" s="1"/>
  <c r="BC163" i="29" s="1"/>
  <c r="BC176" i="29" s="1"/>
  <c r="BB238" i="29"/>
  <c r="BB14" i="30" s="1"/>
  <c r="BB240" i="29"/>
  <c r="BB16" i="30" s="1"/>
  <c r="BB242" i="29"/>
  <c r="BB19" i="30" s="1"/>
  <c r="BB239" i="29"/>
  <c r="BB15" i="30" s="1"/>
  <c r="BB241" i="29"/>
  <c r="BB18" i="30" s="1"/>
  <c r="BC235" i="29"/>
  <c r="BC11" i="30" s="1"/>
  <c r="BC166" i="29"/>
  <c r="BC151" i="29"/>
  <c r="BC152" i="29" s="1"/>
  <c r="BC153" i="29" s="1"/>
  <c r="BB42" i="29"/>
  <c r="BD139" i="29"/>
  <c r="BC56" i="29"/>
  <c r="BC39" i="29"/>
  <c r="BC38" i="29"/>
  <c r="BD167" i="29" s="1"/>
  <c r="BD35" i="29"/>
  <c r="AZ178" i="29"/>
  <c r="AZ157" i="29"/>
  <c r="AZ160" i="29" s="1"/>
  <c r="AT47" i="28"/>
  <c r="AV50" i="28"/>
  <c r="AU49" i="28"/>
  <c r="AU48" i="28"/>
  <c r="Z55" i="27"/>
  <c r="Y67" i="27"/>
  <c r="Y44" i="27" s="1"/>
  <c r="X42" i="25" s="1"/>
  <c r="BU139" i="27"/>
  <c r="BU142" i="27" s="1"/>
  <c r="BU133" i="27"/>
  <c r="BU145" i="27" s="1"/>
  <c r="BU117" i="27"/>
  <c r="BU140" i="27" s="1"/>
  <c r="BV110" i="27"/>
  <c r="BV83" i="27"/>
  <c r="BW82" i="27" s="1"/>
  <c r="Y134" i="27"/>
  <c r="Y149" i="27" s="1"/>
  <c r="Z113" i="27"/>
  <c r="AW197" i="27"/>
  <c r="AW38" i="27"/>
  <c r="AV44" i="24" s="1"/>
  <c r="AX37" i="27"/>
  <c r="AW39" i="27"/>
  <c r="AV45" i="24" s="1"/>
  <c r="AT208" i="27"/>
  <c r="AT41" i="27" s="1"/>
  <c r="AU215" i="27"/>
  <c r="AU213" i="27"/>
  <c r="AU203" i="27"/>
  <c r="AU201" i="27"/>
  <c r="AU199" i="27" s="1"/>
  <c r="AU206" i="27"/>
  <c r="AU217" i="27" s="1"/>
  <c r="AU205" i="27"/>
  <c r="AU216" i="27" s="1"/>
  <c r="AV211" i="27"/>
  <c r="AV207" i="27"/>
  <c r="AV218" i="27" s="1"/>
  <c r="AV210" i="27"/>
  <c r="AV202" i="27"/>
  <c r="AV200" i="27"/>
  <c r="AV198" i="27"/>
  <c r="AV196" i="27"/>
  <c r="AV212" i="27" s="1"/>
  <c r="BB171" i="29" l="1"/>
  <c r="BB218" i="29" s="1"/>
  <c r="BC57" i="29"/>
  <c r="BD3" i="30" s="1"/>
  <c r="BD7" i="30" s="1"/>
  <c r="BD6" i="30" s="1"/>
  <c r="BC58" i="29"/>
  <c r="BD5" i="30" s="1"/>
  <c r="BD4" i="30" s="1"/>
  <c r="BC241" i="29"/>
  <c r="BC18" i="30" s="1"/>
  <c r="BC239" i="29"/>
  <c r="BC15" i="30" s="1"/>
  <c r="BC240" i="29"/>
  <c r="BC16" i="30" s="1"/>
  <c r="BC242" i="29"/>
  <c r="BC19" i="30" s="1"/>
  <c r="BC238" i="29"/>
  <c r="BC14" i="30" s="1"/>
  <c r="BA178" i="29"/>
  <c r="BA157" i="29"/>
  <c r="BA160" i="29" s="1"/>
  <c r="BC158" i="29"/>
  <c r="BB59" i="29"/>
  <c r="BB61" i="29" s="1"/>
  <c r="BE139" i="29"/>
  <c r="BD56" i="29"/>
  <c r="BE35" i="29"/>
  <c r="BD39" i="29"/>
  <c r="BD38" i="29"/>
  <c r="BE167" i="29" s="1"/>
  <c r="BD233" i="29"/>
  <c r="BD192" i="29"/>
  <c r="BD168" i="29"/>
  <c r="BD149" i="29"/>
  <c r="BD156" i="29" s="1"/>
  <c r="BD163" i="29" s="1"/>
  <c r="BD176" i="29" s="1"/>
  <c r="BD235" i="29"/>
  <c r="BD11" i="30" s="1"/>
  <c r="BD166" i="29"/>
  <c r="BD151" i="29"/>
  <c r="BD152" i="29" s="1"/>
  <c r="BD153" i="29" s="1"/>
  <c r="BC42" i="29"/>
  <c r="BC215" i="29"/>
  <c r="BC198" i="29"/>
  <c r="BC199" i="29" s="1"/>
  <c r="BB237" i="29"/>
  <c r="BB13" i="30" s="1"/>
  <c r="BB177" i="29"/>
  <c r="BB182" i="29" s="1"/>
  <c r="BB183" i="29" s="1"/>
  <c r="BB159" i="29"/>
  <c r="BB145" i="29"/>
  <c r="BC169" i="29"/>
  <c r="BC171" i="29"/>
  <c r="BC216" i="29" s="1"/>
  <c r="BC144" i="29"/>
  <c r="BB60" i="29"/>
  <c r="BB62" i="29" s="1"/>
  <c r="AU47" i="28"/>
  <c r="AW50" i="28"/>
  <c r="AV48" i="28"/>
  <c r="AV49" i="28"/>
  <c r="Z65" i="27"/>
  <c r="Z53" i="27"/>
  <c r="BV133" i="27"/>
  <c r="BV145" i="27" s="1"/>
  <c r="BV139" i="27"/>
  <c r="BV142" i="27" s="1"/>
  <c r="BV117" i="27"/>
  <c r="BV140" i="27" s="1"/>
  <c r="BW110" i="27"/>
  <c r="BW83" i="27"/>
  <c r="BX82" i="27" s="1"/>
  <c r="AX197" i="27"/>
  <c r="AY37" i="27"/>
  <c r="AX39" i="27"/>
  <c r="AW45" i="24" s="1"/>
  <c r="AX38" i="27"/>
  <c r="AW44" i="24" s="1"/>
  <c r="AV215" i="27"/>
  <c r="AV213" i="27"/>
  <c r="AV203" i="27"/>
  <c r="AV205" i="27"/>
  <c r="AV216" i="27" s="1"/>
  <c r="AV201" i="27"/>
  <c r="AV199" i="27" s="1"/>
  <c r="AV206" i="27"/>
  <c r="AV217" i="27" s="1"/>
  <c r="AU208" i="27"/>
  <c r="AU41" i="27" s="1"/>
  <c r="AW207" i="27"/>
  <c r="AW218" i="27" s="1"/>
  <c r="AW210" i="27"/>
  <c r="AW202" i="27"/>
  <c r="AW200" i="27"/>
  <c r="AW198" i="27"/>
  <c r="AW196" i="27"/>
  <c r="AW211" i="27" s="1"/>
  <c r="Z136" i="27"/>
  <c r="Z147" i="27" s="1"/>
  <c r="Z111" i="27"/>
  <c r="BC60" i="29" l="1"/>
  <c r="BC62" i="29" s="1"/>
  <c r="BB216" i="29"/>
  <c r="BC218" i="29"/>
  <c r="BE235" i="29"/>
  <c r="BE11" i="30" s="1"/>
  <c r="BE166" i="29"/>
  <c r="BE151" i="29"/>
  <c r="BE152" i="29" s="1"/>
  <c r="BE153" i="29" s="1"/>
  <c r="BD42" i="29"/>
  <c r="BE233" i="29"/>
  <c r="BE192" i="29"/>
  <c r="BE168" i="29"/>
  <c r="BE149" i="29"/>
  <c r="BE156" i="29" s="1"/>
  <c r="BE163" i="29" s="1"/>
  <c r="BE176" i="29" s="1"/>
  <c r="BD169" i="29"/>
  <c r="BD171" i="29"/>
  <c r="BD216" i="29" s="1"/>
  <c r="BD198" i="29"/>
  <c r="BD199" i="29" s="1"/>
  <c r="BD215" i="29"/>
  <c r="BD144" i="29"/>
  <c r="BF139" i="29"/>
  <c r="BE56" i="29"/>
  <c r="BE39" i="29"/>
  <c r="BF35" i="29"/>
  <c r="BE38" i="29"/>
  <c r="BF167" i="29" s="1"/>
  <c r="BC237" i="29"/>
  <c r="BC13" i="30" s="1"/>
  <c r="BC177" i="29"/>
  <c r="BC182" i="29" s="1"/>
  <c r="BC183" i="29" s="1"/>
  <c r="BC145" i="29"/>
  <c r="BC159" i="29"/>
  <c r="BB178" i="29"/>
  <c r="BB157" i="29"/>
  <c r="BB160" i="29" s="1"/>
  <c r="BD242" i="29"/>
  <c r="BD19" i="30" s="1"/>
  <c r="BD239" i="29"/>
  <c r="BD15" i="30" s="1"/>
  <c r="BD241" i="29"/>
  <c r="BD18" i="30" s="1"/>
  <c r="BD240" i="29"/>
  <c r="BD16" i="30" s="1"/>
  <c r="BD238" i="29"/>
  <c r="BD14" i="30" s="1"/>
  <c r="BD57" i="29"/>
  <c r="BE3" i="30" s="1"/>
  <c r="BE7" i="30" s="1"/>
  <c r="BE6" i="30" s="1"/>
  <c r="BD58" i="29"/>
  <c r="BE5" i="30" s="1"/>
  <c r="BE4" i="30" s="1"/>
  <c r="BD158" i="29"/>
  <c r="BC59" i="29"/>
  <c r="BC61" i="29" s="1"/>
  <c r="AV47" i="28"/>
  <c r="AX50" i="28"/>
  <c r="AW48" i="28"/>
  <c r="AW49" i="28"/>
  <c r="Z67" i="27"/>
  <c r="Z44" i="27" s="1"/>
  <c r="Y42" i="25" s="1"/>
  <c r="AA55" i="27"/>
  <c r="BX110" i="27"/>
  <c r="BX83" i="27"/>
  <c r="BY82" i="27" s="1"/>
  <c r="BW139" i="27"/>
  <c r="BW142" i="27" s="1"/>
  <c r="BW133" i="27"/>
  <c r="BW145" i="27" s="1"/>
  <c r="BW117" i="27"/>
  <c r="BW140" i="27" s="1"/>
  <c r="Z134" i="27"/>
  <c r="Z149" i="27" s="1"/>
  <c r="AA113" i="27"/>
  <c r="AW212" i="27"/>
  <c r="AV208" i="27"/>
  <c r="AV41" i="27" s="1"/>
  <c r="AY197" i="27"/>
  <c r="AZ37" i="27"/>
  <c r="AY39" i="27"/>
  <c r="AX45" i="24" s="1"/>
  <c r="AY38" i="27"/>
  <c r="AX44" i="24" s="1"/>
  <c r="AW213" i="27"/>
  <c r="AW215" i="27"/>
  <c r="AW203" i="27"/>
  <c r="AW205" i="27"/>
  <c r="AW216" i="27" s="1"/>
  <c r="AW206" i="27"/>
  <c r="AW217" i="27" s="1"/>
  <c r="AW201" i="27"/>
  <c r="AW199" i="27" s="1"/>
  <c r="AX210" i="27"/>
  <c r="AX207" i="27"/>
  <c r="AX218" i="27" s="1"/>
  <c r="AX202" i="27"/>
  <c r="AX200" i="27"/>
  <c r="AX196" i="27"/>
  <c r="AX212" i="27" s="1"/>
  <c r="AX198" i="27"/>
  <c r="BD218" i="29" l="1"/>
  <c r="BE144" i="29"/>
  <c r="BD60" i="29"/>
  <c r="BD62" i="29" s="1"/>
  <c r="BE158" i="29"/>
  <c r="BD59" i="29"/>
  <c r="BD61" i="29" s="1"/>
  <c r="BE58" i="29"/>
  <c r="BF5" i="30" s="1"/>
  <c r="BF4" i="30" s="1"/>
  <c r="BE57" i="29"/>
  <c r="BF3" i="30" s="1"/>
  <c r="BF7" i="30" s="1"/>
  <c r="BF6" i="30" s="1"/>
  <c r="BE198" i="29"/>
  <c r="BE199" i="29" s="1"/>
  <c r="BE215" i="29"/>
  <c r="BF235" i="29"/>
  <c r="BF11" i="30" s="1"/>
  <c r="BF166" i="29"/>
  <c r="BF151" i="29"/>
  <c r="BF152" i="29" s="1"/>
  <c r="BF153" i="29" s="1"/>
  <c r="BE42" i="29"/>
  <c r="BF233" i="29"/>
  <c r="BF192" i="29"/>
  <c r="BF168" i="29"/>
  <c r="BF149" i="29"/>
  <c r="BF156" i="29" s="1"/>
  <c r="BF163" i="29" s="1"/>
  <c r="BF176" i="29" s="1"/>
  <c r="BD237" i="29"/>
  <c r="BD13" i="30" s="1"/>
  <c r="BD177" i="29"/>
  <c r="BD182" i="29" s="1"/>
  <c r="BD183" i="29" s="1"/>
  <c r="BD159" i="29"/>
  <c r="BD145" i="29"/>
  <c r="BE242" i="29"/>
  <c r="BE19" i="30" s="1"/>
  <c r="BE240" i="29"/>
  <c r="BE16" i="30" s="1"/>
  <c r="BE238" i="29"/>
  <c r="BE14" i="30" s="1"/>
  <c r="BE239" i="29"/>
  <c r="BE15" i="30" s="1"/>
  <c r="BE241" i="29"/>
  <c r="BE18" i="30" s="1"/>
  <c r="BC178" i="29"/>
  <c r="BC157" i="29"/>
  <c r="BC160" i="29" s="1"/>
  <c r="BG139" i="29"/>
  <c r="BF56" i="29"/>
  <c r="BF39" i="29"/>
  <c r="BF38" i="29"/>
  <c r="BG167" i="29" s="1"/>
  <c r="BG35" i="29"/>
  <c r="BE169" i="29"/>
  <c r="BE171" i="29"/>
  <c r="BE216" i="29" s="1"/>
  <c r="AW47" i="28"/>
  <c r="AY50" i="28"/>
  <c r="AX49" i="28"/>
  <c r="AX48" i="28"/>
  <c r="AA65" i="27"/>
  <c r="AA53" i="27"/>
  <c r="BX133" i="27"/>
  <c r="BX145" i="27" s="1"/>
  <c r="BX139" i="27"/>
  <c r="BX142" i="27" s="1"/>
  <c r="BX117" i="27"/>
  <c r="BX140" i="27" s="1"/>
  <c r="BY110" i="27"/>
  <c r="BY83" i="27"/>
  <c r="BZ82" i="27" s="1"/>
  <c r="AW208" i="27"/>
  <c r="AW41" i="27" s="1"/>
  <c r="AX213" i="27"/>
  <c r="AX215" i="27"/>
  <c r="AX203" i="27"/>
  <c r="AX206" i="27"/>
  <c r="AX217" i="27" s="1"/>
  <c r="AX201" i="27"/>
  <c r="AX199" i="27" s="1"/>
  <c r="AX205" i="27"/>
  <c r="AX216" i="27" s="1"/>
  <c r="AX211" i="27"/>
  <c r="AZ197" i="27"/>
  <c r="AZ39" i="27"/>
  <c r="AY45" i="24" s="1"/>
  <c r="AZ38" i="27"/>
  <c r="AY44" i="24" s="1"/>
  <c r="BA37" i="27"/>
  <c r="AY210" i="27"/>
  <c r="AY207" i="27"/>
  <c r="AY218" i="27" s="1"/>
  <c r="AY202" i="27"/>
  <c r="AY200" i="27"/>
  <c r="AY198" i="27"/>
  <c r="AY196" i="27"/>
  <c r="AY211" i="27" s="1"/>
  <c r="AA136" i="27"/>
  <c r="AA147" i="27" s="1"/>
  <c r="AA111" i="27"/>
  <c r="BF158" i="29" l="1"/>
  <c r="BH139" i="29"/>
  <c r="BG56" i="29"/>
  <c r="BG38" i="29"/>
  <c r="BH167" i="29" s="1"/>
  <c r="BG39" i="29"/>
  <c r="BH35" i="29"/>
  <c r="BG233" i="29"/>
  <c r="BG168" i="29"/>
  <c r="BG192" i="29"/>
  <c r="BG149" i="29"/>
  <c r="BG156" i="29" s="1"/>
  <c r="BG163" i="29" s="1"/>
  <c r="BG176" i="29" s="1"/>
  <c r="BG235" i="29"/>
  <c r="BG11" i="30" s="1"/>
  <c r="BG166" i="29"/>
  <c r="BG151" i="29"/>
  <c r="BG152" i="29" s="1"/>
  <c r="BG153" i="29" s="1"/>
  <c r="BF42" i="29"/>
  <c r="BE218" i="29"/>
  <c r="BF57" i="29"/>
  <c r="BG3" i="30" s="1"/>
  <c r="BG7" i="30" s="1"/>
  <c r="BG6" i="30" s="1"/>
  <c r="BF58" i="29"/>
  <c r="BG5" i="30" s="1"/>
  <c r="BG4" i="30" s="1"/>
  <c r="BF215" i="29"/>
  <c r="BF198" i="29"/>
  <c r="BF199" i="29" s="1"/>
  <c r="BF241" i="29"/>
  <c r="BF18" i="30" s="1"/>
  <c r="BF238" i="29"/>
  <c r="BF14" i="30" s="1"/>
  <c r="BF240" i="29"/>
  <c r="BF16" i="30" s="1"/>
  <c r="BF242" i="29"/>
  <c r="BF19" i="30" s="1"/>
  <c r="BF239" i="29"/>
  <c r="BF15" i="30" s="1"/>
  <c r="BE59" i="29"/>
  <c r="BE61" i="29" s="1"/>
  <c r="BD178" i="29"/>
  <c r="BD157" i="29"/>
  <c r="BD160" i="29" s="1"/>
  <c r="BF169" i="29"/>
  <c r="BF171" i="29"/>
  <c r="BF144" i="29"/>
  <c r="BE60" i="29"/>
  <c r="BE62" i="29" s="1"/>
  <c r="BE237" i="29"/>
  <c r="BE13" i="30" s="1"/>
  <c r="BE177" i="29"/>
  <c r="BE182" i="29" s="1"/>
  <c r="BE183" i="29" s="1"/>
  <c r="BE159" i="29"/>
  <c r="BE145" i="29"/>
  <c r="AX47" i="28"/>
  <c r="AZ50" i="28"/>
  <c r="AY49" i="28"/>
  <c r="AY48" i="28"/>
  <c r="AA67" i="27"/>
  <c r="AA44" i="27" s="1"/>
  <c r="Z42" i="25" s="1"/>
  <c r="AB55" i="27"/>
  <c r="BY139" i="27"/>
  <c r="BY142" i="27" s="1"/>
  <c r="BY133" i="27"/>
  <c r="BY145" i="27" s="1"/>
  <c r="BY117" i="27"/>
  <c r="BY140" i="27" s="1"/>
  <c r="BZ110" i="27"/>
  <c r="BZ83" i="27"/>
  <c r="CA82" i="27" s="1"/>
  <c r="AX208" i="27"/>
  <c r="AX41" i="27" s="1"/>
  <c r="AA134" i="27"/>
  <c r="AA149" i="27" s="1"/>
  <c r="AB113" i="27"/>
  <c r="AY212" i="27"/>
  <c r="BA197" i="27"/>
  <c r="BA38" i="27"/>
  <c r="AZ44" i="24" s="1"/>
  <c r="BA39" i="27"/>
  <c r="AZ45" i="24" s="1"/>
  <c r="BB37" i="27"/>
  <c r="AY215" i="27"/>
  <c r="AY213" i="27"/>
  <c r="AY203" i="27"/>
  <c r="AY206" i="27"/>
  <c r="AY217" i="27" s="1"/>
  <c r="AY205" i="27"/>
  <c r="AY216" i="27" s="1"/>
  <c r="AY201" i="27"/>
  <c r="AY199" i="27" s="1"/>
  <c r="AZ210" i="27"/>
  <c r="AZ212" i="27"/>
  <c r="AZ207" i="27"/>
  <c r="AZ218" i="27" s="1"/>
  <c r="AZ202" i="27"/>
  <c r="AZ200" i="27"/>
  <c r="AZ198" i="27"/>
  <c r="AZ196" i="27"/>
  <c r="AZ211" i="27" s="1"/>
  <c r="BE178" i="29" l="1"/>
  <c r="BE157" i="29"/>
  <c r="BE160" i="29" s="1"/>
  <c r="BG215" i="29"/>
  <c r="BG198" i="29"/>
  <c r="BG199" i="29" s="1"/>
  <c r="BF237" i="29"/>
  <c r="BF13" i="30" s="1"/>
  <c r="BF177" i="29"/>
  <c r="BF182" i="29" s="1"/>
  <c r="BF183" i="29" s="1"/>
  <c r="BF159" i="29"/>
  <c r="BF145" i="29"/>
  <c r="BG169" i="29"/>
  <c r="BG171" i="29"/>
  <c r="BG216" i="29" s="1"/>
  <c r="BH235" i="29"/>
  <c r="BH166" i="29"/>
  <c r="BH151" i="29"/>
  <c r="BH152" i="29" s="1"/>
  <c r="BH153" i="29" s="1"/>
  <c r="BG42" i="29"/>
  <c r="BG144" i="29"/>
  <c r="BF60" i="29"/>
  <c r="BF62" i="29" s="1"/>
  <c r="BG241" i="29"/>
  <c r="BG18" i="30" s="1"/>
  <c r="BG239" i="29"/>
  <c r="BG15" i="30" s="1"/>
  <c r="BG238" i="29"/>
  <c r="BG14" i="30" s="1"/>
  <c r="BG240" i="29"/>
  <c r="BG16" i="30" s="1"/>
  <c r="BG242" i="29"/>
  <c r="BG19" i="30" s="1"/>
  <c r="BG57" i="29"/>
  <c r="BG58" i="29"/>
  <c r="BG158" i="29"/>
  <c r="BF59" i="29"/>
  <c r="BF61" i="29" s="1"/>
  <c r="BI139" i="29"/>
  <c r="BH56" i="29"/>
  <c r="BH39" i="29"/>
  <c r="BH38" i="29"/>
  <c r="BI167" i="29" s="1"/>
  <c r="BI35" i="29"/>
  <c r="BH233" i="29"/>
  <c r="BH192" i="29"/>
  <c r="BH168" i="29"/>
  <c r="BH149" i="29"/>
  <c r="BH156" i="29" s="1"/>
  <c r="BH163" i="29" s="1"/>
  <c r="BH176" i="29" s="1"/>
  <c r="AY47" i="28"/>
  <c r="BA50" i="28"/>
  <c r="AZ48" i="28"/>
  <c r="AZ49" i="28"/>
  <c r="AB53" i="27"/>
  <c r="AB65" i="27"/>
  <c r="CA110" i="27"/>
  <c r="CW83" i="27"/>
  <c r="CQ83" i="27"/>
  <c r="DI83" i="27"/>
  <c r="DM83" i="27"/>
  <c r="ER83" i="27"/>
  <c r="DN83" i="27"/>
  <c r="DY83" i="27"/>
  <c r="EY83" i="27"/>
  <c r="EG83" i="27"/>
  <c r="DX83" i="27"/>
  <c r="DO83" i="27"/>
  <c r="DG83" i="27"/>
  <c r="FA83" i="27"/>
  <c r="CA83" i="27"/>
  <c r="EA83" i="27"/>
  <c r="DU83" i="27"/>
  <c r="EX83" i="27"/>
  <c r="EF83" i="27"/>
  <c r="DW83" i="27"/>
  <c r="DE83" i="27"/>
  <c r="EB83" i="27"/>
  <c r="CP83" i="27"/>
  <c r="DC83" i="27"/>
  <c r="DB83" i="27"/>
  <c r="FB83" i="27"/>
  <c r="EI83" i="27"/>
  <c r="EU83" i="27"/>
  <c r="DF83" i="27"/>
  <c r="CG83" i="27"/>
  <c r="CR83" i="27"/>
  <c r="EQ83" i="27"/>
  <c r="CV83" i="27"/>
  <c r="CY83" i="27"/>
  <c r="CU83" i="27"/>
  <c r="EJ83" i="27"/>
  <c r="CD83" i="27"/>
  <c r="EL83" i="27"/>
  <c r="DA83" i="27"/>
  <c r="CK83" i="27"/>
  <c r="EO83" i="27"/>
  <c r="ET83" i="27"/>
  <c r="DL83" i="27"/>
  <c r="EN83" i="27"/>
  <c r="EZ83" i="27"/>
  <c r="EP83" i="27"/>
  <c r="CZ83" i="27"/>
  <c r="CC83" i="27"/>
  <c r="CL83" i="27"/>
  <c r="CM83" i="27"/>
  <c r="DD83" i="27"/>
  <c r="CI83" i="27"/>
  <c r="DS83" i="27"/>
  <c r="DJ83" i="27"/>
  <c r="CO83" i="27"/>
  <c r="DH83" i="27"/>
  <c r="DR83" i="27"/>
  <c r="DT83" i="27"/>
  <c r="CB83" i="27"/>
  <c r="CS83" i="27"/>
  <c r="EV83" i="27"/>
  <c r="DV83" i="27"/>
  <c r="CN83" i="27"/>
  <c r="EC83" i="27"/>
  <c r="ED83" i="27"/>
  <c r="CJ83" i="27"/>
  <c r="CF83" i="27"/>
  <c r="DQ83" i="27"/>
  <c r="EM83" i="27"/>
  <c r="EK83" i="27"/>
  <c r="EW83" i="27"/>
  <c r="CE83" i="27"/>
  <c r="EH83" i="27"/>
  <c r="DP83" i="27"/>
  <c r="EE83" i="27"/>
  <c r="CT83" i="27"/>
  <c r="ES83" i="27"/>
  <c r="CX83" i="27"/>
  <c r="DZ83" i="27"/>
  <c r="DK83" i="27"/>
  <c r="CH83" i="27"/>
  <c r="BZ133" i="27"/>
  <c r="BZ145" i="27" s="1"/>
  <c r="BZ139" i="27"/>
  <c r="BZ142" i="27" s="1"/>
  <c r="BZ117" i="27"/>
  <c r="BZ140" i="27" s="1"/>
  <c r="AZ215" i="27"/>
  <c r="AZ213" i="27"/>
  <c r="AZ203" i="27"/>
  <c r="AZ201" i="27"/>
  <c r="AZ199" i="27" s="1"/>
  <c r="AZ206" i="27"/>
  <c r="AZ217" i="27" s="1"/>
  <c r="AZ205" i="27"/>
  <c r="AZ216" i="27" s="1"/>
  <c r="AY208" i="27"/>
  <c r="AY41" i="27" s="1"/>
  <c r="BB197" i="27"/>
  <c r="BC37" i="27"/>
  <c r="BB39" i="27"/>
  <c r="BA45" i="24" s="1"/>
  <c r="BB38" i="27"/>
  <c r="BA44" i="24" s="1"/>
  <c r="BA211" i="27"/>
  <c r="BA210" i="27"/>
  <c r="BA207" i="27"/>
  <c r="BA218" i="27" s="1"/>
  <c r="BA202" i="27"/>
  <c r="BA200" i="27"/>
  <c r="BA198" i="27"/>
  <c r="BA196" i="27"/>
  <c r="BA212" i="27" s="1"/>
  <c r="AB136" i="27"/>
  <c r="AB147" i="27" s="1"/>
  <c r="AB111" i="27"/>
  <c r="BG218" i="29" l="1"/>
  <c r="BH198" i="29"/>
  <c r="BH199" i="29" s="1"/>
  <c r="BH215" i="29"/>
  <c r="BF178" i="29"/>
  <c r="BF157" i="29"/>
  <c r="BF160" i="29" s="1"/>
  <c r="BH240" i="29"/>
  <c r="BH242" i="29"/>
  <c r="BH239" i="29"/>
  <c r="BH241" i="29"/>
  <c r="BH238" i="29"/>
  <c r="BH57" i="29"/>
  <c r="BH58" i="29"/>
  <c r="BH144" i="29"/>
  <c r="BG60" i="29"/>
  <c r="BG62" i="29" s="1"/>
  <c r="BJ139" i="29"/>
  <c r="BI56" i="29"/>
  <c r="BI39" i="29"/>
  <c r="BJ35" i="29"/>
  <c r="BI38" i="29"/>
  <c r="BJ167" i="29" s="1"/>
  <c r="BI233" i="29"/>
  <c r="BI192" i="29"/>
  <c r="BI168" i="29"/>
  <c r="BI149" i="29"/>
  <c r="BI156" i="29" s="1"/>
  <c r="BI163" i="29" s="1"/>
  <c r="BI176" i="29" s="1"/>
  <c r="BH158" i="29"/>
  <c r="BG59" i="29"/>
  <c r="BG61" i="29" s="1"/>
  <c r="BG237" i="29"/>
  <c r="BG13" i="30" s="1"/>
  <c r="BG177" i="29"/>
  <c r="BG182" i="29" s="1"/>
  <c r="BG183" i="29" s="1"/>
  <c r="BG145" i="29"/>
  <c r="BG159" i="29"/>
  <c r="BH169" i="29"/>
  <c r="BH171" i="29"/>
  <c r="BH216" i="29" s="1"/>
  <c r="BI235" i="29"/>
  <c r="BI166" i="29"/>
  <c r="BI151" i="29"/>
  <c r="BI152" i="29" s="1"/>
  <c r="BI153" i="29" s="1"/>
  <c r="BH42" i="29"/>
  <c r="AZ47" i="28"/>
  <c r="BB50" i="28"/>
  <c r="BA48" i="28"/>
  <c r="BA49" i="28"/>
  <c r="AC55" i="27"/>
  <c r="AB67" i="27"/>
  <c r="AB44" i="27" s="1"/>
  <c r="AA42" i="25" s="1"/>
  <c r="CA139" i="27"/>
  <c r="CA133" i="27"/>
  <c r="CA145" i="27" s="1"/>
  <c r="CA119" i="27"/>
  <c r="CA143" i="27" s="1"/>
  <c r="BC197" i="27"/>
  <c r="BD37" i="27"/>
  <c r="BC39" i="27"/>
  <c r="BB45" i="24" s="1"/>
  <c r="BC38" i="27"/>
  <c r="BB44" i="24" s="1"/>
  <c r="AZ208" i="27"/>
  <c r="AZ41" i="27" s="1"/>
  <c r="BA213" i="27"/>
  <c r="BA215" i="27"/>
  <c r="BA203" i="27"/>
  <c r="BA201" i="27"/>
  <c r="BA199" i="27" s="1"/>
  <c r="BA205" i="27"/>
  <c r="BA216" i="27" s="1"/>
  <c r="BA206" i="27"/>
  <c r="BA217" i="27" s="1"/>
  <c r="BB210" i="27"/>
  <c r="BB207" i="27"/>
  <c r="BB218" i="27" s="1"/>
  <c r="BB211" i="27"/>
  <c r="BB202" i="27"/>
  <c r="BB200" i="27"/>
  <c r="BB196" i="27"/>
  <c r="BB212" i="27" s="1"/>
  <c r="BB198" i="27"/>
  <c r="AB134" i="27"/>
  <c r="AB149" i="27" s="1"/>
  <c r="AC113" i="27"/>
  <c r="BH218" i="29" l="1"/>
  <c r="BG178" i="29"/>
  <c r="BG157" i="29"/>
  <c r="BG160" i="29" s="1"/>
  <c r="BI242" i="29"/>
  <c r="BI240" i="29"/>
  <c r="BI238" i="29"/>
  <c r="BI239" i="29"/>
  <c r="BI241" i="29"/>
  <c r="BI58" i="29"/>
  <c r="BI57" i="29"/>
  <c r="BH237" i="29"/>
  <c r="BH177" i="29"/>
  <c r="BH182" i="29" s="1"/>
  <c r="BH183" i="29" s="1"/>
  <c r="BH159" i="29"/>
  <c r="BH145" i="29"/>
  <c r="BJ235" i="29"/>
  <c r="BJ166" i="29"/>
  <c r="BJ151" i="29"/>
  <c r="BJ152" i="29" s="1"/>
  <c r="BJ153" i="29" s="1"/>
  <c r="BI42" i="29"/>
  <c r="BJ192" i="29"/>
  <c r="BJ233" i="29"/>
  <c r="BJ168" i="29"/>
  <c r="BJ149" i="29"/>
  <c r="BJ156" i="29" s="1"/>
  <c r="BJ163" i="29" s="1"/>
  <c r="BJ176" i="29" s="1"/>
  <c r="BI144" i="29"/>
  <c r="BH60" i="29"/>
  <c r="BH62" i="29" s="1"/>
  <c r="BI169" i="29"/>
  <c r="BI171" i="29"/>
  <c r="BI218" i="29" s="1"/>
  <c r="BK139" i="29"/>
  <c r="BJ56" i="29"/>
  <c r="BJ39" i="29"/>
  <c r="BK35" i="29"/>
  <c r="BJ38" i="29"/>
  <c r="BK167" i="29" s="1"/>
  <c r="BI158" i="29"/>
  <c r="BH59" i="29"/>
  <c r="BH61" i="29" s="1"/>
  <c r="BI198" i="29"/>
  <c r="BI199" i="29" s="1"/>
  <c r="BI215" i="29"/>
  <c r="BA47" i="28"/>
  <c r="BC50" i="28"/>
  <c r="BB49" i="28"/>
  <c r="BB48" i="28"/>
  <c r="CC117" i="27"/>
  <c r="CC140" i="27" s="1"/>
  <c r="EH117" i="27"/>
  <c r="EH140" i="27" s="1"/>
  <c r="EQ117" i="27"/>
  <c r="EQ140" i="27" s="1"/>
  <c r="AC65" i="27"/>
  <c r="AC53" i="27"/>
  <c r="EW117" i="27"/>
  <c r="EW140" i="27" s="1"/>
  <c r="DA117" i="27"/>
  <c r="DA140" i="27" s="1"/>
  <c r="EO117" i="27"/>
  <c r="EO140" i="27" s="1"/>
  <c r="CK117" i="27"/>
  <c r="CK140" i="27" s="1"/>
  <c r="CD117" i="27"/>
  <c r="CD140" i="27" s="1"/>
  <c r="CT117" i="27"/>
  <c r="CT140" i="27" s="1"/>
  <c r="EC117" i="27"/>
  <c r="EC140" i="27" s="1"/>
  <c r="ED117" i="27"/>
  <c r="ED140" i="27" s="1"/>
  <c r="FB117" i="27"/>
  <c r="FB140" i="27" s="1"/>
  <c r="CM117" i="27"/>
  <c r="CM140" i="27" s="1"/>
  <c r="CP117" i="27"/>
  <c r="CP140" i="27" s="1"/>
  <c r="DY117" i="27"/>
  <c r="DY140" i="27" s="1"/>
  <c r="EE117" i="27"/>
  <c r="EE140" i="27" s="1"/>
  <c r="CQ117" i="27"/>
  <c r="CQ140" i="27" s="1"/>
  <c r="CJ117" i="27"/>
  <c r="CJ140" i="27" s="1"/>
  <c r="CE117" i="27"/>
  <c r="CE140" i="27" s="1"/>
  <c r="BA208" i="27"/>
  <c r="BA41" i="27" s="1"/>
  <c r="DI117" i="27"/>
  <c r="DI140" i="27" s="1"/>
  <c r="FA117" i="27"/>
  <c r="FA140" i="27" s="1"/>
  <c r="ES117" i="27"/>
  <c r="ES140" i="27" s="1"/>
  <c r="DW117" i="27"/>
  <c r="DW140" i="27" s="1"/>
  <c r="CU117" i="27"/>
  <c r="CU140" i="27" s="1"/>
  <c r="DM117" i="27"/>
  <c r="DM140" i="27" s="1"/>
  <c r="EF117" i="27"/>
  <c r="EF140" i="27" s="1"/>
  <c r="EJ117" i="27"/>
  <c r="EJ140" i="27" s="1"/>
  <c r="EG117" i="27"/>
  <c r="EG140" i="27" s="1"/>
  <c r="EL117" i="27"/>
  <c r="EL140" i="27" s="1"/>
  <c r="DE117" i="27"/>
  <c r="DE140" i="27" s="1"/>
  <c r="DT117" i="27"/>
  <c r="DT140" i="27" s="1"/>
  <c r="CR117" i="27"/>
  <c r="CR140" i="27" s="1"/>
  <c r="CI117" i="27"/>
  <c r="CI140" i="27" s="1"/>
  <c r="CZ117" i="27"/>
  <c r="CZ140" i="27" s="1"/>
  <c r="ER117" i="27"/>
  <c r="ER140" i="27" s="1"/>
  <c r="DK117" i="27"/>
  <c r="DK140" i="27" s="1"/>
  <c r="EI117" i="27"/>
  <c r="EI140" i="27" s="1"/>
  <c r="EU117" i="27"/>
  <c r="EU140" i="27" s="1"/>
  <c r="DU117" i="27"/>
  <c r="DU140" i="27" s="1"/>
  <c r="CN117" i="27"/>
  <c r="CN140" i="27" s="1"/>
  <c r="EN117" i="27"/>
  <c r="EN140" i="27" s="1"/>
  <c r="CG117" i="27"/>
  <c r="CG140" i="27" s="1"/>
  <c r="CS117" i="27"/>
  <c r="CS140" i="27" s="1"/>
  <c r="DG117" i="27"/>
  <c r="DG140" i="27" s="1"/>
  <c r="ET117" i="27"/>
  <c r="ET140" i="27" s="1"/>
  <c r="DV117" i="27"/>
  <c r="DV140" i="27" s="1"/>
  <c r="EP117" i="27"/>
  <c r="EP140" i="27" s="1"/>
  <c r="EA117" i="27"/>
  <c r="EA140" i="27" s="1"/>
  <c r="CY117" i="27"/>
  <c r="CY140" i="27" s="1"/>
  <c r="EZ117" i="27"/>
  <c r="EZ140" i="27" s="1"/>
  <c r="EV117" i="27"/>
  <c r="EV140" i="27" s="1"/>
  <c r="DF117" i="27"/>
  <c r="DF140" i="27" s="1"/>
  <c r="CX117" i="27"/>
  <c r="CX140" i="27" s="1"/>
  <c r="DC117" i="27"/>
  <c r="DC140" i="27" s="1"/>
  <c r="DR117" i="27"/>
  <c r="DR140" i="27" s="1"/>
  <c r="DQ117" i="27"/>
  <c r="DQ140" i="27" s="1"/>
  <c r="DJ117" i="27"/>
  <c r="DJ140" i="27" s="1"/>
  <c r="DD117" i="27"/>
  <c r="DD140" i="27" s="1"/>
  <c r="CW117" i="27"/>
  <c r="CW140" i="27" s="1"/>
  <c r="CO117" i="27"/>
  <c r="CO140" i="27" s="1"/>
  <c r="EH142" i="27"/>
  <c r="EQ142" i="27"/>
  <c r="DN142" i="27"/>
  <c r="DK142" i="27"/>
  <c r="CC142" i="27"/>
  <c r="CO142" i="27"/>
  <c r="CX142" i="27"/>
  <c r="CZ142" i="27"/>
  <c r="CY142" i="27"/>
  <c r="CM142" i="27"/>
  <c r="CP142" i="27"/>
  <c r="CG142" i="27"/>
  <c r="DD142" i="27"/>
  <c r="CL142" i="27"/>
  <c r="DS142" i="27"/>
  <c r="CB142" i="27"/>
  <c r="CJ142" i="27"/>
  <c r="EG142" i="27"/>
  <c r="CK142" i="27"/>
  <c r="EP142" i="27"/>
  <c r="CI142" i="27"/>
  <c r="DX142" i="27"/>
  <c r="EJ142" i="27"/>
  <c r="DO142" i="27"/>
  <c r="DC142" i="27"/>
  <c r="DJ142" i="27"/>
  <c r="CR142" i="27"/>
  <c r="EB142" i="27"/>
  <c r="EX142" i="27"/>
  <c r="EC142" i="27"/>
  <c r="EU142" i="27"/>
  <c r="ET142" i="27"/>
  <c r="FA142" i="27"/>
  <c r="EF142" i="27"/>
  <c r="DQ142" i="27"/>
  <c r="CS142" i="27"/>
  <c r="EI142" i="27"/>
  <c r="CF142" i="27"/>
  <c r="CU142" i="27"/>
  <c r="CE142" i="27"/>
  <c r="DZ142" i="27"/>
  <c r="DF142" i="27"/>
  <c r="DH142" i="27"/>
  <c r="EV142" i="27"/>
  <c r="EW142" i="27"/>
  <c r="EZ142" i="27"/>
  <c r="CA142" i="27"/>
  <c r="EY142" i="27"/>
  <c r="FB142" i="27"/>
  <c r="DG142" i="27"/>
  <c r="DB142" i="27"/>
  <c r="DT142" i="27"/>
  <c r="CV142" i="27"/>
  <c r="DY142" i="27"/>
  <c r="DP142" i="27"/>
  <c r="DW142" i="27"/>
  <c r="DM142" i="27"/>
  <c r="CN142" i="27"/>
  <c r="EN142" i="27"/>
  <c r="CD142" i="27"/>
  <c r="CH142" i="27"/>
  <c r="EO142" i="27"/>
  <c r="DI142" i="27"/>
  <c r="EA142" i="27"/>
  <c r="DE142" i="27"/>
  <c r="CW142" i="27"/>
  <c r="DU142" i="27"/>
  <c r="DV142" i="27"/>
  <c r="DL142" i="27"/>
  <c r="DA142" i="27"/>
  <c r="DR142" i="27"/>
  <c r="CQ142" i="27"/>
  <c r="EK142" i="27"/>
  <c r="EM142" i="27"/>
  <c r="EL142" i="27"/>
  <c r="ED142" i="27"/>
  <c r="EE142" i="27"/>
  <c r="ES142" i="27"/>
  <c r="CT142" i="27"/>
  <c r="ER142" i="27"/>
  <c r="CL117" i="27"/>
  <c r="CL140" i="27" s="1"/>
  <c r="CH117" i="27"/>
  <c r="CH140" i="27" s="1"/>
  <c r="EX117" i="27"/>
  <c r="EX140" i="27" s="1"/>
  <c r="DH117" i="27"/>
  <c r="DH140" i="27" s="1"/>
  <c r="DX117" i="27"/>
  <c r="DX140" i="27" s="1"/>
  <c r="CV117" i="27"/>
  <c r="CV140" i="27" s="1"/>
  <c r="CB117" i="27"/>
  <c r="CB140" i="27" s="1"/>
  <c r="DO117" i="27"/>
  <c r="DO140" i="27" s="1"/>
  <c r="DP117" i="27"/>
  <c r="DP140" i="27" s="1"/>
  <c r="CA117" i="27"/>
  <c r="CA140" i="27" s="1"/>
  <c r="DN117" i="27"/>
  <c r="DN140" i="27" s="1"/>
  <c r="DS117" i="27"/>
  <c r="DS140" i="27" s="1"/>
  <c r="EY117" i="27"/>
  <c r="EY140" i="27" s="1"/>
  <c r="EB117" i="27"/>
  <c r="EB140" i="27" s="1"/>
  <c r="EK117" i="27"/>
  <c r="EK140" i="27" s="1"/>
  <c r="DB117" i="27"/>
  <c r="DB140" i="27" s="1"/>
  <c r="DZ117" i="27"/>
  <c r="DZ140" i="27" s="1"/>
  <c r="DL117" i="27"/>
  <c r="DL140" i="27" s="1"/>
  <c r="CF117" i="27"/>
  <c r="CF140" i="27" s="1"/>
  <c r="EM117" i="27"/>
  <c r="EM140" i="27" s="1"/>
  <c r="BD197" i="27"/>
  <c r="BD39" i="27"/>
  <c r="BC45" i="24" s="1"/>
  <c r="BD38" i="27"/>
  <c r="BC44" i="24" s="1"/>
  <c r="BE37" i="27"/>
  <c r="BC210" i="27"/>
  <c r="BC207" i="27"/>
  <c r="BC218" i="27" s="1"/>
  <c r="BC202" i="27"/>
  <c r="BC200" i="27"/>
  <c r="BC198" i="27"/>
  <c r="BC196" i="27"/>
  <c r="BC212" i="27" s="1"/>
  <c r="BB213" i="27"/>
  <c r="BB215" i="27"/>
  <c r="BB203" i="27"/>
  <c r="BB201" i="27"/>
  <c r="BB199" i="27" s="1"/>
  <c r="BB205" i="27"/>
  <c r="BB216" i="27" s="1"/>
  <c r="BB206" i="27"/>
  <c r="BB217" i="27" s="1"/>
  <c r="AC136" i="27"/>
  <c r="AC147" i="27" s="1"/>
  <c r="AC111" i="27"/>
  <c r="BI216" i="29" l="1"/>
  <c r="BJ144" i="29"/>
  <c r="BI60" i="29"/>
  <c r="BI62" i="29" s="1"/>
  <c r="BK235" i="29"/>
  <c r="BK166" i="29"/>
  <c r="BK151" i="29"/>
  <c r="BK152" i="29" s="1"/>
  <c r="BK153" i="29" s="1"/>
  <c r="BJ42" i="29"/>
  <c r="BK233" i="29"/>
  <c r="BK168" i="29"/>
  <c r="BK192" i="29"/>
  <c r="BK149" i="29"/>
  <c r="BK156" i="29" s="1"/>
  <c r="BK163" i="29" s="1"/>
  <c r="BK176" i="29" s="1"/>
  <c r="BL139" i="29"/>
  <c r="BK56" i="29"/>
  <c r="BK39" i="29"/>
  <c r="BK38" i="29"/>
  <c r="BL167" i="29" s="1"/>
  <c r="BL35" i="29"/>
  <c r="BJ169" i="29"/>
  <c r="BJ171" i="29"/>
  <c r="BJ218" i="29" s="1"/>
  <c r="BJ57" i="29"/>
  <c r="BJ58" i="29"/>
  <c r="BI237" i="29"/>
  <c r="BI177" i="29"/>
  <c r="BI182" i="29" s="1"/>
  <c r="BI183" i="29" s="1"/>
  <c r="BI159" i="29"/>
  <c r="BI145" i="29"/>
  <c r="BJ215" i="29"/>
  <c r="BJ198" i="29"/>
  <c r="BJ199" i="29" s="1"/>
  <c r="BJ242" i="29"/>
  <c r="BJ239" i="29"/>
  <c r="BJ241" i="29"/>
  <c r="BJ238" i="29"/>
  <c r="BJ240" i="29"/>
  <c r="BH157" i="29"/>
  <c r="BH160" i="29" s="1"/>
  <c r="BH178" i="29"/>
  <c r="BJ158" i="29"/>
  <c r="BI59" i="29"/>
  <c r="BI61" i="29" s="1"/>
  <c r="BB47" i="28"/>
  <c r="BD50" i="28"/>
  <c r="BC49" i="28"/>
  <c r="BC48" i="28"/>
  <c r="AC67" i="27"/>
  <c r="AC44" i="27" s="1"/>
  <c r="AB42" i="25" s="1"/>
  <c r="AD55" i="27"/>
  <c r="BB208" i="27"/>
  <c r="BB41" i="27" s="1"/>
  <c r="BD212" i="27"/>
  <c r="BD210" i="27"/>
  <c r="BD207" i="27"/>
  <c r="BD218" i="27" s="1"/>
  <c r="BD202" i="27"/>
  <c r="BD200" i="27"/>
  <c r="BD198" i="27"/>
  <c r="BD196" i="27"/>
  <c r="BD211" i="27" s="1"/>
  <c r="BC211" i="27"/>
  <c r="AC134" i="27"/>
  <c r="AC149" i="27" s="1"/>
  <c r="AD113" i="27"/>
  <c r="BC215" i="27"/>
  <c r="BC213" i="27"/>
  <c r="BC203" i="27"/>
  <c r="BC206" i="27"/>
  <c r="BC217" i="27" s="1"/>
  <c r="BC205" i="27"/>
  <c r="BC216" i="27" s="1"/>
  <c r="BC201" i="27"/>
  <c r="BC199" i="27" s="1"/>
  <c r="BE197" i="27"/>
  <c r="BE39" i="27"/>
  <c r="BD45" i="24" s="1"/>
  <c r="BF37" i="27"/>
  <c r="BE38" i="27"/>
  <c r="BD44" i="24" s="1"/>
  <c r="BJ216" i="29" l="1"/>
  <c r="BL235" i="29"/>
  <c r="BL166" i="29"/>
  <c r="BL151" i="29"/>
  <c r="BL152" i="29" s="1"/>
  <c r="BL153" i="29" s="1"/>
  <c r="BK42" i="29"/>
  <c r="BK144" i="29"/>
  <c r="BJ60" i="29"/>
  <c r="BJ62" i="29" s="1"/>
  <c r="BK215" i="29"/>
  <c r="BK198" i="29"/>
  <c r="BK199" i="29" s="1"/>
  <c r="BI178" i="29"/>
  <c r="BI157" i="29"/>
  <c r="BI160" i="29" s="1"/>
  <c r="BK158" i="29"/>
  <c r="BJ59" i="29"/>
  <c r="BJ61" i="29" s="1"/>
  <c r="BK57" i="29"/>
  <c r="BK58" i="29"/>
  <c r="BK169" i="29"/>
  <c r="BK171" i="29"/>
  <c r="BK218" i="29" s="1"/>
  <c r="BJ237" i="29"/>
  <c r="BJ177" i="29"/>
  <c r="BJ182" i="29" s="1"/>
  <c r="BJ183" i="29" s="1"/>
  <c r="BJ159" i="29"/>
  <c r="BJ145" i="29"/>
  <c r="BM139" i="29"/>
  <c r="BL56" i="29"/>
  <c r="BL39" i="29"/>
  <c r="BL38" i="29"/>
  <c r="BM167" i="29" s="1"/>
  <c r="BM35" i="29"/>
  <c r="BL233" i="29"/>
  <c r="BL192" i="29"/>
  <c r="BL168" i="29"/>
  <c r="BL149" i="29"/>
  <c r="BL156" i="29" s="1"/>
  <c r="BL163" i="29" s="1"/>
  <c r="BL176" i="29" s="1"/>
  <c r="BK241" i="29"/>
  <c r="BK239" i="29"/>
  <c r="BK238" i="29"/>
  <c r="BK240" i="29"/>
  <c r="BK242" i="29"/>
  <c r="BC47" i="28"/>
  <c r="BD48" i="28"/>
  <c r="BD49" i="28"/>
  <c r="AD53" i="27"/>
  <c r="AD65" i="27"/>
  <c r="BC208" i="27"/>
  <c r="BC41" i="27" s="1"/>
  <c r="AD136" i="27"/>
  <c r="AD147" i="27" s="1"/>
  <c r="AD111" i="27"/>
  <c r="BD215" i="27"/>
  <c r="BD213" i="27"/>
  <c r="BD203" i="27"/>
  <c r="BD205" i="27"/>
  <c r="BD216" i="27" s="1"/>
  <c r="BD201" i="27"/>
  <c r="BD199" i="27" s="1"/>
  <c r="BD206" i="27"/>
  <c r="BD217" i="27" s="1"/>
  <c r="BF197" i="27"/>
  <c r="BG37" i="27"/>
  <c r="BF39" i="27"/>
  <c r="BE45" i="24" s="1"/>
  <c r="BF38" i="27"/>
  <c r="BE44" i="24" s="1"/>
  <c r="BE211" i="27"/>
  <c r="BE212" i="27"/>
  <c r="BE207" i="27"/>
  <c r="BE218" i="27" s="1"/>
  <c r="BE210" i="27"/>
  <c r="BE202" i="27"/>
  <c r="BE200" i="27"/>
  <c r="BE198" i="27"/>
  <c r="BE196" i="27"/>
  <c r="BK216" i="29" l="1"/>
  <c r="BJ178" i="29"/>
  <c r="BJ157" i="29"/>
  <c r="BJ160" i="29" s="1"/>
  <c r="BL169" i="29"/>
  <c r="BL171" i="29"/>
  <c r="BL216" i="29" s="1"/>
  <c r="BM235" i="29"/>
  <c r="BM166" i="29"/>
  <c r="BM151" i="29"/>
  <c r="BM152" i="29" s="1"/>
  <c r="BM153" i="29" s="1"/>
  <c r="BL42" i="29"/>
  <c r="BL158" i="29"/>
  <c r="BK59" i="29"/>
  <c r="BK61" i="29" s="1"/>
  <c r="BK237" i="29"/>
  <c r="BK177" i="29"/>
  <c r="BK182" i="29" s="1"/>
  <c r="BK183" i="29" s="1"/>
  <c r="BK145" i="29"/>
  <c r="BK159" i="29"/>
  <c r="BL198" i="29"/>
  <c r="BL199" i="29" s="1"/>
  <c r="BL215" i="29"/>
  <c r="BL241" i="29"/>
  <c r="BL238" i="29"/>
  <c r="BL240" i="29"/>
  <c r="BL242" i="29"/>
  <c r="BL239" i="29"/>
  <c r="BL57" i="29"/>
  <c r="BL58" i="29"/>
  <c r="BN139" i="29"/>
  <c r="BM56" i="29"/>
  <c r="BM39" i="29"/>
  <c r="BN35" i="29"/>
  <c r="BM38" i="29"/>
  <c r="BN167" i="29" s="1"/>
  <c r="BM233" i="29"/>
  <c r="BM192" i="29"/>
  <c r="BM168" i="29"/>
  <c r="BM149" i="29"/>
  <c r="BM156" i="29" s="1"/>
  <c r="BM163" i="29" s="1"/>
  <c r="BM176" i="29" s="1"/>
  <c r="BL144" i="29"/>
  <c r="BK60" i="29"/>
  <c r="BK62" i="29" s="1"/>
  <c r="BD47" i="28"/>
  <c r="AD67" i="27"/>
  <c r="AD44" i="27" s="1"/>
  <c r="AC42" i="25" s="1"/>
  <c r="AE55" i="27"/>
  <c r="BD208" i="27"/>
  <c r="BD41" i="27" s="1"/>
  <c r="BE213" i="27"/>
  <c r="BE215" i="27"/>
  <c r="BE203" i="27"/>
  <c r="BE201" i="27"/>
  <c r="BE199" i="27" s="1"/>
  <c r="BE205" i="27"/>
  <c r="BE216" i="27" s="1"/>
  <c r="BE206" i="27"/>
  <c r="BE217" i="27" s="1"/>
  <c r="BG197" i="27"/>
  <c r="BH37" i="27"/>
  <c r="BG38" i="27"/>
  <c r="BF44" i="24" s="1"/>
  <c r="BG39" i="27"/>
  <c r="BF45" i="24" s="1"/>
  <c r="AD134" i="27"/>
  <c r="AD149" i="27" s="1"/>
  <c r="AE113" i="27"/>
  <c r="BF210" i="27"/>
  <c r="BF207" i="27"/>
  <c r="BF218" i="27" s="1"/>
  <c r="BF202" i="27"/>
  <c r="BF200" i="27"/>
  <c r="BF196" i="27"/>
  <c r="BF211" i="27" s="1"/>
  <c r="BF198" i="27"/>
  <c r="BL218" i="29" l="1"/>
  <c r="BL237" i="29"/>
  <c r="BL177" i="29"/>
  <c r="BL182" i="29" s="1"/>
  <c r="BL183" i="29" s="1"/>
  <c r="BL159" i="29"/>
  <c r="BL145" i="29"/>
  <c r="BM242" i="29"/>
  <c r="BM240" i="29"/>
  <c r="BM238" i="29"/>
  <c r="BM239" i="29"/>
  <c r="BM241" i="29"/>
  <c r="BM58" i="29"/>
  <c r="BM57" i="29"/>
  <c r="BM169" i="29"/>
  <c r="BM171" i="29"/>
  <c r="BM218" i="29" s="1"/>
  <c r="BO139" i="29"/>
  <c r="BN56" i="29"/>
  <c r="BN39" i="29"/>
  <c r="BN38" i="29"/>
  <c r="BO167" i="29" s="1"/>
  <c r="BO35" i="29"/>
  <c r="BM198" i="29"/>
  <c r="BM199" i="29" s="1"/>
  <c r="BM215" i="29"/>
  <c r="BM144" i="29"/>
  <c r="BL60" i="29"/>
  <c r="BL62" i="29" s="1"/>
  <c r="BK178" i="29"/>
  <c r="BK157" i="29"/>
  <c r="BK160" i="29" s="1"/>
  <c r="BM158" i="29"/>
  <c r="BL59" i="29"/>
  <c r="BL61" i="29" s="1"/>
  <c r="BN235" i="29"/>
  <c r="BN166" i="29"/>
  <c r="BN151" i="29"/>
  <c r="BN152" i="29" s="1"/>
  <c r="BN153" i="29" s="1"/>
  <c r="BM42" i="29"/>
  <c r="BN233" i="29"/>
  <c r="BN192" i="29"/>
  <c r="BN168" i="29"/>
  <c r="BN149" i="29"/>
  <c r="BN156" i="29" s="1"/>
  <c r="BN163" i="29" s="1"/>
  <c r="BN176" i="29" s="1"/>
  <c r="AE65" i="27"/>
  <c r="AE53" i="27"/>
  <c r="BH197" i="27"/>
  <c r="BH39" i="27"/>
  <c r="BG45" i="24" s="1"/>
  <c r="BH38" i="27"/>
  <c r="BG44" i="24" s="1"/>
  <c r="BI37" i="27"/>
  <c r="BF212" i="27"/>
  <c r="BG210" i="27"/>
  <c r="BG211" i="27"/>
  <c r="BG207" i="27"/>
  <c r="BG218" i="27" s="1"/>
  <c r="BG202" i="27"/>
  <c r="BG200" i="27"/>
  <c r="BG198" i="27"/>
  <c r="BG196" i="27"/>
  <c r="BG212" i="27" s="1"/>
  <c r="BE208" i="27"/>
  <c r="BE41" i="27" s="1"/>
  <c r="BF213" i="27"/>
  <c r="BF215" i="27"/>
  <c r="BF203" i="27"/>
  <c r="BF201" i="27"/>
  <c r="BF199" i="27" s="1"/>
  <c r="BF205" i="27"/>
  <c r="BF216" i="27" s="1"/>
  <c r="BF206" i="27"/>
  <c r="BF217" i="27" s="1"/>
  <c r="AE136" i="27"/>
  <c r="AE147" i="27" s="1"/>
  <c r="AE111" i="27"/>
  <c r="BM216" i="29" l="1"/>
  <c r="BM237" i="29"/>
  <c r="BM177" i="29"/>
  <c r="BM182" i="29" s="1"/>
  <c r="BM183" i="29" s="1"/>
  <c r="BM159" i="29"/>
  <c r="BM145" i="29"/>
  <c r="BP139" i="29"/>
  <c r="BO56" i="29"/>
  <c r="BO38" i="29"/>
  <c r="BP167" i="29" s="1"/>
  <c r="BO39" i="29"/>
  <c r="BP35" i="29"/>
  <c r="BO233" i="29"/>
  <c r="BO192" i="29"/>
  <c r="BO168" i="29"/>
  <c r="BO149" i="29"/>
  <c r="BO156" i="29" s="1"/>
  <c r="BO163" i="29" s="1"/>
  <c r="BO176" i="29" s="1"/>
  <c r="BL178" i="29"/>
  <c r="BL157" i="29"/>
  <c r="BL160" i="29" s="1"/>
  <c r="BO235" i="29"/>
  <c r="BO166" i="29"/>
  <c r="BO151" i="29"/>
  <c r="BO152" i="29" s="1"/>
  <c r="BO153" i="29" s="1"/>
  <c r="BN42" i="29"/>
  <c r="BN158" i="29"/>
  <c r="BM59" i="29"/>
  <c r="BM61" i="29" s="1"/>
  <c r="BN169" i="29"/>
  <c r="BN171" i="29"/>
  <c r="BN218" i="29" s="1"/>
  <c r="BN215" i="29"/>
  <c r="BN198" i="29"/>
  <c r="BN199" i="29" s="1"/>
  <c r="BN240" i="29"/>
  <c r="BN242" i="29"/>
  <c r="BN239" i="29"/>
  <c r="BN241" i="29"/>
  <c r="BN238" i="29"/>
  <c r="BN144" i="29"/>
  <c r="BM60" i="29"/>
  <c r="BM62" i="29" s="1"/>
  <c r="BN57" i="29"/>
  <c r="BN58" i="29"/>
  <c r="AE67" i="27"/>
  <c r="AE44" i="27" s="1"/>
  <c r="AD42" i="25" s="1"/>
  <c r="AF55" i="27"/>
  <c r="BF208" i="27"/>
  <c r="BF41" i="27" s="1"/>
  <c r="BG215" i="27"/>
  <c r="BG213" i="27"/>
  <c r="BG203" i="27"/>
  <c r="BG201" i="27"/>
  <c r="BG199" i="27" s="1"/>
  <c r="BG206" i="27"/>
  <c r="BG217" i="27" s="1"/>
  <c r="BG205" i="27"/>
  <c r="BG216" i="27" s="1"/>
  <c r="AE134" i="27"/>
  <c r="AE149" i="27" s="1"/>
  <c r="AF113" i="27"/>
  <c r="BH210" i="27"/>
  <c r="BH212" i="27"/>
  <c r="BH207" i="27"/>
  <c r="BH218" i="27" s="1"/>
  <c r="BH202" i="27"/>
  <c r="BH200" i="27"/>
  <c r="BH198" i="27"/>
  <c r="BH196" i="27"/>
  <c r="BH211" i="27" s="1"/>
  <c r="BI197" i="27"/>
  <c r="BI38" i="27"/>
  <c r="BH44" i="24" s="1"/>
  <c r="BJ37" i="27"/>
  <c r="BI39" i="27"/>
  <c r="BH45" i="24" s="1"/>
  <c r="BN216" i="29" l="1"/>
  <c r="BO169" i="29"/>
  <c r="BO171" i="29"/>
  <c r="BO218" i="29" s="1"/>
  <c r="BO158" i="29"/>
  <c r="BN59" i="29"/>
  <c r="BN61" i="29" s="1"/>
  <c r="BO215" i="29"/>
  <c r="BO198" i="29"/>
  <c r="BO199" i="29" s="1"/>
  <c r="BO241" i="29"/>
  <c r="BO239" i="29"/>
  <c r="BO242" i="29"/>
  <c r="BO240" i="29"/>
  <c r="BO238" i="29"/>
  <c r="BO57" i="29"/>
  <c r="BO58" i="29"/>
  <c r="BO144" i="29"/>
  <c r="BN60" i="29"/>
  <c r="BN62" i="29" s="1"/>
  <c r="BN237" i="29"/>
  <c r="BN177" i="29"/>
  <c r="BN182" i="29" s="1"/>
  <c r="BN183" i="29" s="1"/>
  <c r="BN159" i="29"/>
  <c r="BN145" i="29"/>
  <c r="BM178" i="29"/>
  <c r="BM157" i="29"/>
  <c r="BM160" i="29" s="1"/>
  <c r="BP235" i="29"/>
  <c r="C167" i="29"/>
  <c r="BP166" i="29"/>
  <c r="C166" i="29" s="1"/>
  <c r="BP151" i="29"/>
  <c r="BP152" i="29" s="1"/>
  <c r="BP153" i="29" s="1"/>
  <c r="BO42" i="29"/>
  <c r="BQ139" i="29"/>
  <c r="BP56" i="29"/>
  <c r="BQ35" i="29"/>
  <c r="BP38" i="29"/>
  <c r="BQ167" i="29" s="1"/>
  <c r="BP39" i="29"/>
  <c r="BP233" i="29"/>
  <c r="BP192" i="29"/>
  <c r="BP149" i="29"/>
  <c r="BP156" i="29" s="1"/>
  <c r="BP163" i="29" s="1"/>
  <c r="BP176" i="29" s="1"/>
  <c r="BP168" i="29"/>
  <c r="AF53" i="27"/>
  <c r="AF65" i="27"/>
  <c r="BJ197" i="27"/>
  <c r="BK37" i="27"/>
  <c r="BJ39" i="27"/>
  <c r="BI45" i="24" s="1"/>
  <c r="BJ38" i="27"/>
  <c r="BI44" i="24" s="1"/>
  <c r="BH215" i="27"/>
  <c r="BH213" i="27"/>
  <c r="BH203" i="27"/>
  <c r="BH205" i="27"/>
  <c r="BH216" i="27" s="1"/>
  <c r="BH206" i="27"/>
  <c r="BH217" i="27" s="1"/>
  <c r="BH201" i="27"/>
  <c r="BH199" i="27" s="1"/>
  <c r="AF136" i="27"/>
  <c r="AF147" i="27" s="1"/>
  <c r="AF111" i="27"/>
  <c r="BI210" i="27"/>
  <c r="BI207" i="27"/>
  <c r="BI218" i="27" s="1"/>
  <c r="BI202" i="27"/>
  <c r="BI200" i="27"/>
  <c r="BI198" i="27"/>
  <c r="BI196" i="27"/>
  <c r="BI212" i="27" s="1"/>
  <c r="BG208" i="27"/>
  <c r="BG41" i="27" s="1"/>
  <c r="BO216" i="29" l="1"/>
  <c r="BP169" i="29"/>
  <c r="BP171" i="29"/>
  <c r="BP216" i="29" s="1"/>
  <c r="C168" i="29"/>
  <c r="BQ233" i="29"/>
  <c r="BQ192" i="29"/>
  <c r="BQ168" i="29"/>
  <c r="BQ149" i="29"/>
  <c r="BQ156" i="29" s="1"/>
  <c r="BQ163" i="29" s="1"/>
  <c r="BQ176" i="29" s="1"/>
  <c r="BQ235" i="29"/>
  <c r="BQ166" i="29"/>
  <c r="BQ151" i="29"/>
  <c r="BQ152" i="29" s="1"/>
  <c r="BQ153" i="29" s="1"/>
  <c r="BP42" i="29"/>
  <c r="BN178" i="29"/>
  <c r="BN157" i="29"/>
  <c r="BN160" i="29" s="1"/>
  <c r="BO237" i="29"/>
  <c r="BO177" i="29"/>
  <c r="BO182" i="29" s="1"/>
  <c r="BO183" i="29" s="1"/>
  <c r="BO159" i="29"/>
  <c r="BO145" i="29"/>
  <c r="BP198" i="29"/>
  <c r="BP199" i="29" s="1"/>
  <c r="BP215" i="29"/>
  <c r="BR139" i="29"/>
  <c r="BQ56" i="29"/>
  <c r="BQ39" i="29"/>
  <c r="BR35" i="29"/>
  <c r="BQ38" i="29"/>
  <c r="BR167" i="29" s="1"/>
  <c r="BP144" i="29"/>
  <c r="BO60" i="29"/>
  <c r="BO62" i="29" s="1"/>
  <c r="BP242" i="29"/>
  <c r="BP239" i="29"/>
  <c r="BP241" i="29"/>
  <c r="BP238" i="29"/>
  <c r="BP240" i="29"/>
  <c r="BP57" i="29"/>
  <c r="BP58" i="29"/>
  <c r="C170" i="29"/>
  <c r="BP158" i="29"/>
  <c r="BO59" i="29"/>
  <c r="BO61" i="29" s="1"/>
  <c r="AG55" i="27"/>
  <c r="AF67" i="27"/>
  <c r="AF44" i="27" s="1"/>
  <c r="AE42" i="25" s="1"/>
  <c r="BI211" i="27"/>
  <c r="BI213" i="27"/>
  <c r="BI215" i="27"/>
  <c r="BI203" i="27"/>
  <c r="BI201" i="27"/>
  <c r="BI199" i="27" s="1"/>
  <c r="BI205" i="27"/>
  <c r="BI216" i="27" s="1"/>
  <c r="BI206" i="27"/>
  <c r="BI217" i="27" s="1"/>
  <c r="AF134" i="27"/>
  <c r="AF149" i="27" s="1"/>
  <c r="AG113" i="27"/>
  <c r="BK197" i="27"/>
  <c r="BL37" i="27"/>
  <c r="BK39" i="27"/>
  <c r="BJ45" i="24" s="1"/>
  <c r="BK38" i="27"/>
  <c r="BJ44" i="24" s="1"/>
  <c r="BH208" i="27"/>
  <c r="BH41" i="27" s="1"/>
  <c r="BJ210" i="27"/>
  <c r="BJ207" i="27"/>
  <c r="BJ218" i="27" s="1"/>
  <c r="BJ202" i="27"/>
  <c r="BJ200" i="27"/>
  <c r="BJ196" i="27"/>
  <c r="BJ212" i="27" s="1"/>
  <c r="BJ198" i="27"/>
  <c r="AQ8" i="30" l="1"/>
  <c r="AJ8" i="30"/>
  <c r="AR8" i="30"/>
  <c r="Y8" i="30"/>
  <c r="AM8" i="30"/>
  <c r="H8" i="30"/>
  <c r="AG8" i="30"/>
  <c r="AA8" i="30"/>
  <c r="F8" i="30"/>
  <c r="AT8" i="30"/>
  <c r="AV8" i="30"/>
  <c r="K8" i="30"/>
  <c r="AB8" i="30"/>
  <c r="AO8" i="30"/>
  <c r="AI8" i="30"/>
  <c r="T8" i="30"/>
  <c r="AE8" i="30"/>
  <c r="R8" i="30"/>
  <c r="N8" i="30"/>
  <c r="L8" i="30"/>
  <c r="AK8" i="30"/>
  <c r="P8" i="30"/>
  <c r="Q8" i="30"/>
  <c r="V8" i="30"/>
  <c r="J8" i="30"/>
  <c r="W8" i="30"/>
  <c r="O8" i="30"/>
  <c r="X8" i="30"/>
  <c r="Z8" i="30"/>
  <c r="AU8" i="30"/>
  <c r="AF8" i="30"/>
  <c r="AL8" i="30"/>
  <c r="AW8" i="30"/>
  <c r="AP8" i="30"/>
  <c r="I8" i="30"/>
  <c r="AH8" i="30"/>
  <c r="AN8" i="30"/>
  <c r="S8" i="30"/>
  <c r="AD8" i="30"/>
  <c r="AS8" i="30"/>
  <c r="E8" i="30"/>
  <c r="AX8" i="30"/>
  <c r="U8" i="30"/>
  <c r="AC8" i="30"/>
  <c r="M8" i="30"/>
  <c r="AY8" i="30"/>
  <c r="AZ8" i="30"/>
  <c r="BA8" i="30"/>
  <c r="BB8" i="30"/>
  <c r="BC8" i="30"/>
  <c r="BD8" i="30"/>
  <c r="BE8" i="30"/>
  <c r="BF8" i="30"/>
  <c r="BG8" i="30"/>
  <c r="BM179" i="29"/>
  <c r="BM180" i="29" s="1"/>
  <c r="D8" i="30"/>
  <c r="BP218" i="29"/>
  <c r="BQ169" i="29"/>
  <c r="BQ171" i="29"/>
  <c r="BQ216" i="29" s="1"/>
  <c r="BN179" i="29"/>
  <c r="BN180" i="29" s="1"/>
  <c r="BQ198" i="29"/>
  <c r="BQ199" i="29" s="1"/>
  <c r="BQ215" i="29"/>
  <c r="BQ144" i="29"/>
  <c r="BP60" i="29"/>
  <c r="BP62" i="29" s="1"/>
  <c r="BP237" i="29"/>
  <c r="BP177" i="29"/>
  <c r="BP182" i="29" s="1"/>
  <c r="BP183" i="29" s="1"/>
  <c r="BP159" i="29"/>
  <c r="BP145" i="29"/>
  <c r="C144" i="29"/>
  <c r="BQ58" i="29"/>
  <c r="BQ57" i="29"/>
  <c r="BO178" i="29"/>
  <c r="BO179" i="29" s="1"/>
  <c r="BO180" i="29" s="1"/>
  <c r="BO157" i="29"/>
  <c r="BO160" i="29" s="1"/>
  <c r="BQ242" i="29"/>
  <c r="BQ240" i="29"/>
  <c r="BQ238" i="29"/>
  <c r="BQ241" i="29"/>
  <c r="BQ239" i="29"/>
  <c r="BS139" i="29"/>
  <c r="BR39" i="29"/>
  <c r="BS35" i="29"/>
  <c r="BR38" i="29"/>
  <c r="BS167" i="29" s="1"/>
  <c r="CF179" i="29"/>
  <c r="CF180" i="29" s="1"/>
  <c r="CB179" i="29"/>
  <c r="CB180" i="29" s="1"/>
  <c r="CC179" i="29"/>
  <c r="CC180" i="29" s="1"/>
  <c r="BU179" i="29"/>
  <c r="BU180" i="29" s="1"/>
  <c r="BY179" i="29"/>
  <c r="BY180" i="29" s="1"/>
  <c r="BX179" i="29"/>
  <c r="BX180" i="29" s="1"/>
  <c r="BT179" i="29"/>
  <c r="BT180" i="29" s="1"/>
  <c r="BZ179" i="29"/>
  <c r="BZ180" i="29" s="1"/>
  <c r="CD179" i="29"/>
  <c r="CD180" i="29" s="1"/>
  <c r="BV179" i="29"/>
  <c r="BV180" i="29" s="1"/>
  <c r="CE179" i="29"/>
  <c r="CE180" i="29" s="1"/>
  <c r="CA179" i="29"/>
  <c r="CA180" i="29" s="1"/>
  <c r="BS179" i="29"/>
  <c r="BS180" i="29" s="1"/>
  <c r="BW179" i="29"/>
  <c r="BW180" i="29" s="1"/>
  <c r="O179" i="29"/>
  <c r="O180" i="29" s="1"/>
  <c r="AU179" i="29"/>
  <c r="AU180" i="29" s="1"/>
  <c r="AE179" i="29"/>
  <c r="AE180" i="29" s="1"/>
  <c r="Q179" i="29"/>
  <c r="Q180" i="29" s="1"/>
  <c r="V179" i="29"/>
  <c r="V180" i="29" s="1"/>
  <c r="P179" i="29"/>
  <c r="P180" i="29" s="1"/>
  <c r="AR179" i="29"/>
  <c r="AR180" i="29" s="1"/>
  <c r="K179" i="29"/>
  <c r="K180" i="29" s="1"/>
  <c r="AJ179" i="29"/>
  <c r="AJ180" i="29" s="1"/>
  <c r="J179" i="29"/>
  <c r="J180" i="29" s="1"/>
  <c r="H179" i="29"/>
  <c r="H180" i="29" s="1"/>
  <c r="T179" i="29"/>
  <c r="T180" i="29" s="1"/>
  <c r="AO179" i="29"/>
  <c r="AO180" i="29" s="1"/>
  <c r="W179" i="29"/>
  <c r="W180" i="29" s="1"/>
  <c r="G179" i="29"/>
  <c r="G180" i="29" s="1"/>
  <c r="AT179" i="29"/>
  <c r="AT180" i="29" s="1"/>
  <c r="N179" i="29"/>
  <c r="N180" i="29" s="1"/>
  <c r="L179" i="29"/>
  <c r="L180" i="29" s="1"/>
  <c r="AS179" i="29"/>
  <c r="AS180" i="29" s="1"/>
  <c r="AB179" i="29"/>
  <c r="AB180" i="29" s="1"/>
  <c r="AN179" i="29"/>
  <c r="AN180" i="29" s="1"/>
  <c r="AC179" i="29"/>
  <c r="AC180" i="29" s="1"/>
  <c r="AI179" i="29"/>
  <c r="AI180" i="29" s="1"/>
  <c r="AH179" i="29"/>
  <c r="AH180" i="29" s="1"/>
  <c r="AV179" i="29"/>
  <c r="AV180" i="29" s="1"/>
  <c r="AW179" i="29"/>
  <c r="AW180" i="29" s="1"/>
  <c r="E179" i="29"/>
  <c r="E180" i="29" s="1"/>
  <c r="AP179" i="29"/>
  <c r="AP180" i="29" s="1"/>
  <c r="Z179" i="29"/>
  <c r="Z180" i="29" s="1"/>
  <c r="AA179" i="29"/>
  <c r="AA180" i="29" s="1"/>
  <c r="I179" i="29"/>
  <c r="I180" i="29" s="1"/>
  <c r="F179" i="29"/>
  <c r="F180" i="29" s="1"/>
  <c r="S179" i="29"/>
  <c r="S180" i="29" s="1"/>
  <c r="M179" i="29"/>
  <c r="M180" i="29" s="1"/>
  <c r="AM179" i="29"/>
  <c r="AM180" i="29" s="1"/>
  <c r="U179" i="29"/>
  <c r="U180" i="29" s="1"/>
  <c r="AD179" i="29"/>
  <c r="AD180" i="29" s="1"/>
  <c r="AL179" i="29"/>
  <c r="AL180" i="29" s="1"/>
  <c r="AG179" i="29"/>
  <c r="AG180" i="29" s="1"/>
  <c r="AQ179" i="29"/>
  <c r="AQ180" i="29" s="1"/>
  <c r="X179" i="29"/>
  <c r="X180" i="29" s="1"/>
  <c r="R179" i="29"/>
  <c r="R180" i="29" s="1"/>
  <c r="AK179" i="29"/>
  <c r="AK180" i="29" s="1"/>
  <c r="Y179" i="29"/>
  <c r="Y180" i="29" s="1"/>
  <c r="AF179" i="29"/>
  <c r="AF180" i="29" s="1"/>
  <c r="D179" i="29"/>
  <c r="D180" i="29" s="1"/>
  <c r="AX179" i="29"/>
  <c r="AX180" i="29" s="1"/>
  <c r="AY179" i="29"/>
  <c r="AY180" i="29" s="1"/>
  <c r="AZ179" i="29"/>
  <c r="AZ180" i="29" s="1"/>
  <c r="BA179" i="29"/>
  <c r="BA180" i="29" s="1"/>
  <c r="BB179" i="29"/>
  <c r="BB180" i="29" s="1"/>
  <c r="BC179" i="29"/>
  <c r="BC180" i="29" s="1"/>
  <c r="BD179" i="29"/>
  <c r="BD180" i="29" s="1"/>
  <c r="BE179" i="29"/>
  <c r="BE180" i="29" s="1"/>
  <c r="BF179" i="29"/>
  <c r="BF180" i="29" s="1"/>
  <c r="BG179" i="29"/>
  <c r="BG180" i="29" s="1"/>
  <c r="BH179" i="29"/>
  <c r="BH180" i="29" s="1"/>
  <c r="BI179" i="29"/>
  <c r="BI180" i="29" s="1"/>
  <c r="BJ179" i="29"/>
  <c r="BJ180" i="29" s="1"/>
  <c r="BK179" i="29"/>
  <c r="BK180" i="29" s="1"/>
  <c r="BL179" i="29"/>
  <c r="BL180" i="29" s="1"/>
  <c r="BQ158" i="29"/>
  <c r="BP59" i="29"/>
  <c r="BP61" i="29" s="1"/>
  <c r="BR166" i="29"/>
  <c r="BR151" i="29"/>
  <c r="BR152" i="29" s="1"/>
  <c r="BR153" i="29" s="1"/>
  <c r="BQ42" i="29"/>
  <c r="BR192" i="29"/>
  <c r="BR168" i="29"/>
  <c r="BR149" i="29"/>
  <c r="BR156" i="29" s="1"/>
  <c r="BR163" i="29" s="1"/>
  <c r="BR176" i="29" s="1"/>
  <c r="AG53" i="27"/>
  <c r="AG65" i="27"/>
  <c r="BJ213" i="27"/>
  <c r="BJ215" i="27"/>
  <c r="BJ203" i="27"/>
  <c r="BJ206" i="27"/>
  <c r="BJ217" i="27" s="1"/>
  <c r="BJ201" i="27"/>
  <c r="BJ199" i="27" s="1"/>
  <c r="BJ205" i="27"/>
  <c r="BJ216" i="27" s="1"/>
  <c r="BJ211" i="27"/>
  <c r="BL197" i="27"/>
  <c r="BL39" i="27"/>
  <c r="BK45" i="24" s="1"/>
  <c r="BL38" i="27"/>
  <c r="BK44" i="24" s="1"/>
  <c r="BM37" i="27"/>
  <c r="BK212" i="27"/>
  <c r="BK210" i="27"/>
  <c r="BK211" i="27"/>
  <c r="BK207" i="27"/>
  <c r="BK218" i="27" s="1"/>
  <c r="BK202" i="27"/>
  <c r="BK200" i="27"/>
  <c r="BK198" i="27"/>
  <c r="BK196" i="27"/>
  <c r="AG136" i="27"/>
  <c r="AG147" i="27" s="1"/>
  <c r="AG111" i="27"/>
  <c r="BI208" i="27"/>
  <c r="BI41" i="27" s="1"/>
  <c r="BE17" i="30" l="1"/>
  <c r="BE20" i="30" s="1"/>
  <c r="BE21" i="30" s="1"/>
  <c r="BE22" i="30" s="1"/>
  <c r="BA17" i="30"/>
  <c r="BA20" i="30" s="1"/>
  <c r="BA21" i="30" s="1"/>
  <c r="BA22" i="30" s="1"/>
  <c r="AC17" i="30"/>
  <c r="AC20" i="30" s="1"/>
  <c r="AC21" i="30" s="1"/>
  <c r="AC22" i="30" s="1"/>
  <c r="AS17" i="30"/>
  <c r="AS20" i="30" s="1"/>
  <c r="AS21" i="30" s="1"/>
  <c r="AS22" i="30" s="1"/>
  <c r="AH17" i="30"/>
  <c r="AH20" i="30" s="1"/>
  <c r="AH21" i="30" s="1"/>
  <c r="AH22" i="30" s="1"/>
  <c r="AL17" i="30"/>
  <c r="AL20" i="30" s="1"/>
  <c r="AL21" i="30" s="1"/>
  <c r="AL22" i="30" s="1"/>
  <c r="X17" i="30"/>
  <c r="X20" i="30" s="1"/>
  <c r="X21" i="30" s="1"/>
  <c r="X22" i="30" s="1"/>
  <c r="V17" i="30"/>
  <c r="V20" i="30" s="1"/>
  <c r="V21" i="30" s="1"/>
  <c r="V22" i="30" s="1"/>
  <c r="L17" i="30"/>
  <c r="L20" i="30" s="1"/>
  <c r="L21" i="30" s="1"/>
  <c r="L22" i="30" s="1"/>
  <c r="T17" i="30"/>
  <c r="T20" i="30" s="1"/>
  <c r="T21" i="30" s="1"/>
  <c r="T22" i="30" s="1"/>
  <c r="K17" i="30"/>
  <c r="K20" i="30" s="1"/>
  <c r="K21" i="30" s="1"/>
  <c r="K22" i="30" s="1"/>
  <c r="AA17" i="30"/>
  <c r="AA20" i="30" s="1"/>
  <c r="AA21" i="30" s="1"/>
  <c r="AA22" i="30" s="1"/>
  <c r="Y17" i="30"/>
  <c r="Y20" i="30" s="1"/>
  <c r="Y21" i="30" s="1"/>
  <c r="Y22" i="30" s="1"/>
  <c r="BD17" i="30"/>
  <c r="BD20" i="30" s="1"/>
  <c r="BD21" i="30" s="1"/>
  <c r="BD22" i="30" s="1"/>
  <c r="AZ17" i="30"/>
  <c r="AZ20" i="30" s="1"/>
  <c r="AZ21" i="30" s="1"/>
  <c r="AZ22" i="30" s="1"/>
  <c r="U17" i="30"/>
  <c r="U20" i="30" s="1"/>
  <c r="U21" i="30" s="1"/>
  <c r="U22" i="30" s="1"/>
  <c r="AD17" i="30"/>
  <c r="AD20" i="30" s="1"/>
  <c r="AD21" i="30" s="1"/>
  <c r="AD22" i="30" s="1"/>
  <c r="I17" i="30"/>
  <c r="I20" i="30" s="1"/>
  <c r="I21" i="30" s="1"/>
  <c r="I22" i="30" s="1"/>
  <c r="AF17" i="30"/>
  <c r="AF20" i="30" s="1"/>
  <c r="AF21" i="30" s="1"/>
  <c r="AF22" i="30" s="1"/>
  <c r="O17" i="30"/>
  <c r="O20" i="30" s="1"/>
  <c r="O21" i="30" s="1"/>
  <c r="O22" i="30" s="1"/>
  <c r="Q17" i="30"/>
  <c r="Q20" i="30" s="1"/>
  <c r="Q21" i="30" s="1"/>
  <c r="Q22" i="30" s="1"/>
  <c r="N17" i="30"/>
  <c r="N20" i="30" s="1"/>
  <c r="N21" i="30" s="1"/>
  <c r="N22" i="30" s="1"/>
  <c r="AI17" i="30"/>
  <c r="AI20" i="30" s="1"/>
  <c r="AI21" i="30" s="1"/>
  <c r="AI22" i="30" s="1"/>
  <c r="AV17" i="30"/>
  <c r="AV20" i="30" s="1"/>
  <c r="AV21" i="30" s="1"/>
  <c r="AV22" i="30" s="1"/>
  <c r="AG17" i="30"/>
  <c r="AG20" i="30" s="1"/>
  <c r="AG21" i="30" s="1"/>
  <c r="AG22" i="30" s="1"/>
  <c r="AR17" i="30"/>
  <c r="AR20" i="30" s="1"/>
  <c r="AR21" i="30" s="1"/>
  <c r="AR22" i="30" s="1"/>
  <c r="BG17" i="30"/>
  <c r="BG20" i="30" s="1"/>
  <c r="BG21" i="30" s="1"/>
  <c r="BG22" i="30" s="1"/>
  <c r="BC17" i="30"/>
  <c r="BC20" i="30" s="1"/>
  <c r="BC21" i="30" s="1"/>
  <c r="BC22" i="30" s="1"/>
  <c r="AY17" i="30"/>
  <c r="AY20" i="30" s="1"/>
  <c r="AY21" i="30" s="1"/>
  <c r="AY22" i="30" s="1"/>
  <c r="AX17" i="30"/>
  <c r="AX20" i="30" s="1"/>
  <c r="AX21" i="30" s="1"/>
  <c r="AX22" i="30" s="1"/>
  <c r="S17" i="30"/>
  <c r="S20" i="30" s="1"/>
  <c r="S21" i="30" s="1"/>
  <c r="S22" i="30" s="1"/>
  <c r="AP17" i="30"/>
  <c r="AP20" i="30" s="1"/>
  <c r="AP21" i="30" s="1"/>
  <c r="AP22" i="30" s="1"/>
  <c r="AU17" i="30"/>
  <c r="AU20" i="30" s="1"/>
  <c r="AU21" i="30" s="1"/>
  <c r="AU22" i="30" s="1"/>
  <c r="W17" i="30"/>
  <c r="W20" i="30" s="1"/>
  <c r="W21" i="30" s="1"/>
  <c r="W22" i="30" s="1"/>
  <c r="P17" i="30"/>
  <c r="P20" i="30" s="1"/>
  <c r="P21" i="30" s="1"/>
  <c r="P22" i="30" s="1"/>
  <c r="R17" i="30"/>
  <c r="R20" i="30" s="1"/>
  <c r="R21" i="30" s="1"/>
  <c r="R22" i="30" s="1"/>
  <c r="AO17" i="30"/>
  <c r="AO20" i="30" s="1"/>
  <c r="AO21" i="30" s="1"/>
  <c r="AO22" i="30" s="1"/>
  <c r="AT17" i="30"/>
  <c r="AT20" i="30" s="1"/>
  <c r="AT21" i="30" s="1"/>
  <c r="AT22" i="30" s="1"/>
  <c r="H17" i="30"/>
  <c r="H20" i="30" s="1"/>
  <c r="H21" i="30" s="1"/>
  <c r="H22" i="30" s="1"/>
  <c r="AJ17" i="30"/>
  <c r="AJ20" i="30" s="1"/>
  <c r="AJ21" i="30" s="1"/>
  <c r="AJ22" i="30" s="1"/>
  <c r="BF17" i="30"/>
  <c r="BF20" i="30" s="1"/>
  <c r="BF21" i="30" s="1"/>
  <c r="BF22" i="30" s="1"/>
  <c r="BB17" i="30"/>
  <c r="BB20" i="30" s="1"/>
  <c r="BB21" i="30" s="1"/>
  <c r="BB22" i="30" s="1"/>
  <c r="M17" i="30"/>
  <c r="M20" i="30" s="1"/>
  <c r="M21" i="30" s="1"/>
  <c r="M22" i="30" s="1"/>
  <c r="E17" i="30"/>
  <c r="E20" i="30" s="1"/>
  <c r="E21" i="30" s="1"/>
  <c r="E22" i="30" s="1"/>
  <c r="AN17" i="30"/>
  <c r="AN20" i="30" s="1"/>
  <c r="AN21" i="30" s="1"/>
  <c r="AN22" i="30" s="1"/>
  <c r="AW17" i="30"/>
  <c r="AW20" i="30" s="1"/>
  <c r="AW21" i="30" s="1"/>
  <c r="AW22" i="30" s="1"/>
  <c r="Z17" i="30"/>
  <c r="Z20" i="30" s="1"/>
  <c r="Z21" i="30" s="1"/>
  <c r="Z22" i="30" s="1"/>
  <c r="J17" i="30"/>
  <c r="J20" i="30" s="1"/>
  <c r="J21" i="30" s="1"/>
  <c r="J22" i="30" s="1"/>
  <c r="AK17" i="30"/>
  <c r="AK20" i="30" s="1"/>
  <c r="AK21" i="30" s="1"/>
  <c r="AK22" i="30" s="1"/>
  <c r="AE17" i="30"/>
  <c r="AE20" i="30" s="1"/>
  <c r="AE21" i="30" s="1"/>
  <c r="AE22" i="30" s="1"/>
  <c r="AB17" i="30"/>
  <c r="AB20" i="30" s="1"/>
  <c r="AB21" i="30" s="1"/>
  <c r="AB22" i="30" s="1"/>
  <c r="F17" i="30"/>
  <c r="F20" i="30" s="1"/>
  <c r="F21" i="30" s="1"/>
  <c r="F22" i="30" s="1"/>
  <c r="AM17" i="30"/>
  <c r="AM20" i="30" s="1"/>
  <c r="AM21" i="30" s="1"/>
  <c r="AM22" i="30" s="1"/>
  <c r="AQ17" i="30"/>
  <c r="AQ20" i="30" s="1"/>
  <c r="AQ21" i="30" s="1"/>
  <c r="AQ22" i="30" s="1"/>
  <c r="BS166" i="29"/>
  <c r="BS151" i="29"/>
  <c r="BS152" i="29" s="1"/>
  <c r="BS153" i="29" s="1"/>
  <c r="BR42" i="29"/>
  <c r="BR158" i="29"/>
  <c r="BQ59" i="29"/>
  <c r="BQ61" i="29" s="1"/>
  <c r="BQ237" i="29"/>
  <c r="BQ177" i="29"/>
  <c r="BQ182" i="29" s="1"/>
  <c r="BQ183" i="29" s="1"/>
  <c r="BQ159" i="29"/>
  <c r="BQ145" i="29"/>
  <c r="BQ218" i="29"/>
  <c r="BR169" i="29"/>
  <c r="BR171" i="29"/>
  <c r="BR216" i="29" s="1"/>
  <c r="BT139" i="29"/>
  <c r="BS38" i="29"/>
  <c r="BT167" i="29" s="1"/>
  <c r="BS39" i="29"/>
  <c r="BT35" i="29"/>
  <c r="BR144" i="29"/>
  <c r="BQ60" i="29"/>
  <c r="BQ62" i="29" s="1"/>
  <c r="BR215" i="29"/>
  <c r="BR198" i="29"/>
  <c r="BR199" i="29" s="1"/>
  <c r="BS192" i="29"/>
  <c r="BS168" i="29"/>
  <c r="BS149" i="29"/>
  <c r="BS156" i="29" s="1"/>
  <c r="BS163" i="29" s="1"/>
  <c r="BS176" i="29" s="1"/>
  <c r="BP157" i="29"/>
  <c r="BP160" i="29" s="1"/>
  <c r="BP178" i="29"/>
  <c r="BP179" i="29" s="1"/>
  <c r="BP180" i="29" s="1"/>
  <c r="C145" i="29"/>
  <c r="AG67" i="27"/>
  <c r="AG44" i="27" s="1"/>
  <c r="AF42" i="25" s="1"/>
  <c r="AH55" i="27"/>
  <c r="BK215" i="27"/>
  <c r="BK213" i="27"/>
  <c r="BK203" i="27"/>
  <c r="BK206" i="27"/>
  <c r="BK217" i="27" s="1"/>
  <c r="BK205" i="27"/>
  <c r="BK216" i="27" s="1"/>
  <c r="BK201" i="27"/>
  <c r="BK199" i="27" s="1"/>
  <c r="BJ208" i="27"/>
  <c r="BJ41" i="27" s="1"/>
  <c r="AG134" i="27"/>
  <c r="AG149" i="27" s="1"/>
  <c r="AH113" i="27"/>
  <c r="BM197" i="27"/>
  <c r="BM38" i="27"/>
  <c r="BL44" i="24" s="1"/>
  <c r="BN37" i="27"/>
  <c r="BM39" i="27"/>
  <c r="BL45" i="24" s="1"/>
  <c r="BL212" i="27"/>
  <c r="BL207" i="27"/>
  <c r="BL218" i="27" s="1"/>
  <c r="BL210" i="27"/>
  <c r="BL202" i="27"/>
  <c r="BL200" i="27"/>
  <c r="BL198" i="27"/>
  <c r="BL196" i="27"/>
  <c r="BL211" i="27" s="1"/>
  <c r="BR218" i="29" l="1"/>
  <c r="BU139" i="29"/>
  <c r="BT38" i="29"/>
  <c r="BU167" i="29" s="1"/>
  <c r="BT39" i="29"/>
  <c r="BU35" i="29"/>
  <c r="BQ178" i="29"/>
  <c r="BQ179" i="29" s="1"/>
  <c r="BQ180" i="29" s="1"/>
  <c r="BQ157" i="29"/>
  <c r="BQ160" i="29" s="1"/>
  <c r="BS215" i="29"/>
  <c r="BS198" i="29"/>
  <c r="BS199" i="29" s="1"/>
  <c r="BS169" i="29"/>
  <c r="BS171" i="29"/>
  <c r="BS218" i="29" s="1"/>
  <c r="BT166" i="29"/>
  <c r="BT151" i="29"/>
  <c r="BT152" i="29" s="1"/>
  <c r="BT153" i="29" s="1"/>
  <c r="BS42" i="29"/>
  <c r="BR177" i="29"/>
  <c r="BR182" i="29" s="1"/>
  <c r="BR183" i="29" s="1"/>
  <c r="BR159" i="29"/>
  <c r="BR145" i="29"/>
  <c r="BT192" i="29"/>
  <c r="BT168" i="29"/>
  <c r="BT149" i="29"/>
  <c r="BT156" i="29" s="1"/>
  <c r="BT163" i="29" s="1"/>
  <c r="BT176" i="29" s="1"/>
  <c r="AH53" i="27"/>
  <c r="AH65" i="27"/>
  <c r="BK208" i="27"/>
  <c r="BK41" i="27" s="1"/>
  <c r="BL215" i="27"/>
  <c r="BL213" i="27"/>
  <c r="BL203" i="27"/>
  <c r="BL201" i="27"/>
  <c r="BL199" i="27" s="1"/>
  <c r="BL205" i="27"/>
  <c r="BL216" i="27" s="1"/>
  <c r="BL206" i="27"/>
  <c r="BL217" i="27" s="1"/>
  <c r="BM207" i="27"/>
  <c r="BM218" i="27" s="1"/>
  <c r="BM210" i="27"/>
  <c r="BM202" i="27"/>
  <c r="BM200" i="27"/>
  <c r="BM198" i="27"/>
  <c r="BM196" i="27"/>
  <c r="BM211" i="27" s="1"/>
  <c r="BN197" i="27"/>
  <c r="BO37" i="27"/>
  <c r="BN39" i="27"/>
  <c r="BM45" i="24" s="1"/>
  <c r="BN38" i="27"/>
  <c r="BM44" i="24" s="1"/>
  <c r="AH136" i="27"/>
  <c r="AH147" i="27" s="1"/>
  <c r="AH111" i="27"/>
  <c r="BR178" i="29" l="1"/>
  <c r="BR179" i="29" s="1"/>
  <c r="BR180" i="29" s="1"/>
  <c r="BR157" i="29"/>
  <c r="BR160" i="29" s="1"/>
  <c r="BV139" i="29"/>
  <c r="BU39" i="29"/>
  <c r="BU38" i="29"/>
  <c r="BV167" i="29" s="1"/>
  <c r="BV35" i="29"/>
  <c r="BS216" i="29"/>
  <c r="BU166" i="29"/>
  <c r="BU151" i="29"/>
  <c r="BU152" i="29" s="1"/>
  <c r="BU153" i="29" s="1"/>
  <c r="BT42" i="29"/>
  <c r="BT169" i="29"/>
  <c r="BT171" i="29"/>
  <c r="BT218" i="29" s="1"/>
  <c r="BT198" i="29"/>
  <c r="BT199" i="29" s="1"/>
  <c r="BT215" i="29"/>
  <c r="BU192" i="29"/>
  <c r="BU168" i="29"/>
  <c r="BU149" i="29"/>
  <c r="BU156" i="29" s="1"/>
  <c r="BU163" i="29" s="1"/>
  <c r="BU176" i="29" s="1"/>
  <c r="AI55" i="27"/>
  <c r="AH67" i="27"/>
  <c r="AH44" i="27" s="1"/>
  <c r="AG42" i="25" s="1"/>
  <c r="BL208" i="27"/>
  <c r="BL41" i="27" s="1"/>
  <c r="AH134" i="27"/>
  <c r="AH149" i="27" s="1"/>
  <c r="AI113" i="27"/>
  <c r="BM213" i="27"/>
  <c r="BM215" i="27"/>
  <c r="BM203" i="27"/>
  <c r="BM205" i="27"/>
  <c r="BM216" i="27" s="1"/>
  <c r="BM206" i="27"/>
  <c r="BM217" i="27" s="1"/>
  <c r="BM201" i="27"/>
  <c r="BM199" i="27" s="1"/>
  <c r="BO197" i="27"/>
  <c r="BP37" i="27"/>
  <c r="BO38" i="27"/>
  <c r="BN44" i="24" s="1"/>
  <c r="BO39" i="27"/>
  <c r="BN45" i="24" s="1"/>
  <c r="BM212" i="27"/>
  <c r="BN212" i="27"/>
  <c r="BN210" i="27"/>
  <c r="BN207" i="27"/>
  <c r="BN218" i="27" s="1"/>
  <c r="BN202" i="27"/>
  <c r="BN200" i="27"/>
  <c r="BN196" i="27"/>
  <c r="BN211" i="27" s="1"/>
  <c r="BN198" i="27"/>
  <c r="BT216" i="29" l="1"/>
  <c r="BU169" i="29"/>
  <c r="BU171" i="29"/>
  <c r="BU218" i="29" s="1"/>
  <c r="BU198" i="29"/>
  <c r="BU199" i="29" s="1"/>
  <c r="BU215" i="29"/>
  <c r="BV192" i="29"/>
  <c r="BV168" i="29"/>
  <c r="BV149" i="29"/>
  <c r="BV156" i="29" s="1"/>
  <c r="BV163" i="29" s="1"/>
  <c r="BV176" i="29" s="1"/>
  <c r="BW139" i="29"/>
  <c r="BV39" i="29"/>
  <c r="BW35" i="29"/>
  <c r="BV38" i="29"/>
  <c r="BW167" i="29" s="1"/>
  <c r="BV166" i="29"/>
  <c r="BV151" i="29"/>
  <c r="BV152" i="29" s="1"/>
  <c r="BV153" i="29" s="1"/>
  <c r="BU42" i="29"/>
  <c r="AI65" i="27"/>
  <c r="AI53" i="27"/>
  <c r="BM208" i="27"/>
  <c r="BM41" i="27" s="1"/>
  <c r="BP197" i="27"/>
  <c r="BP39" i="27"/>
  <c r="BO45" i="24" s="1"/>
  <c r="BP38" i="27"/>
  <c r="BO44" i="24" s="1"/>
  <c r="BQ37" i="27"/>
  <c r="BN213" i="27"/>
  <c r="BN215" i="27"/>
  <c r="BN203" i="27"/>
  <c r="BN206" i="27"/>
  <c r="BN217" i="27" s="1"/>
  <c r="BN201" i="27"/>
  <c r="BN199" i="27" s="1"/>
  <c r="BN205" i="27"/>
  <c r="BN216" i="27" s="1"/>
  <c r="BO210" i="27"/>
  <c r="BO207" i="27"/>
  <c r="BO218" i="27" s="1"/>
  <c r="BO202" i="27"/>
  <c r="BO200" i="27"/>
  <c r="BO198" i="27"/>
  <c r="BO196" i="27"/>
  <c r="BO212" i="27" s="1"/>
  <c r="AI136" i="27"/>
  <c r="AI147" i="27" s="1"/>
  <c r="AI111" i="27"/>
  <c r="BU216" i="29" l="1"/>
  <c r="BX139" i="29"/>
  <c r="BW38" i="29"/>
  <c r="BX167" i="29" s="1"/>
  <c r="BW39" i="29"/>
  <c r="BX35" i="29"/>
  <c r="BV169" i="29"/>
  <c r="BV171" i="29"/>
  <c r="BV216" i="29" s="1"/>
  <c r="BV215" i="29"/>
  <c r="BV198" i="29"/>
  <c r="BV199" i="29" s="1"/>
  <c r="BW192" i="29"/>
  <c r="BW168" i="29"/>
  <c r="BW149" i="29"/>
  <c r="BW156" i="29" s="1"/>
  <c r="BW163" i="29" s="1"/>
  <c r="BW176" i="29" s="1"/>
  <c r="BW166" i="29"/>
  <c r="BW151" i="29"/>
  <c r="BW152" i="29" s="1"/>
  <c r="BW153" i="29" s="1"/>
  <c r="BV42" i="29"/>
  <c r="AI67" i="27"/>
  <c r="AI44" i="27" s="1"/>
  <c r="AH42" i="25" s="1"/>
  <c r="AJ55" i="27"/>
  <c r="BO211" i="27"/>
  <c r="BO215" i="27"/>
  <c r="BO213" i="27"/>
  <c r="BO203" i="27"/>
  <c r="BO201" i="27"/>
  <c r="BO199" i="27" s="1"/>
  <c r="BO205" i="27"/>
  <c r="BO216" i="27" s="1"/>
  <c r="BO206" i="27"/>
  <c r="BO217" i="27" s="1"/>
  <c r="AI134" i="27"/>
  <c r="AI149" i="27" s="1"/>
  <c r="AJ113" i="27"/>
  <c r="BQ197" i="27"/>
  <c r="BQ39" i="27"/>
  <c r="BP45" i="24" s="1"/>
  <c r="BR37" i="27"/>
  <c r="BQ38" i="27"/>
  <c r="BP44" i="24" s="1"/>
  <c r="BN208" i="27"/>
  <c r="BN41" i="27" s="1"/>
  <c r="BP210" i="27"/>
  <c r="BP207" i="27"/>
  <c r="BP218" i="27" s="1"/>
  <c r="BP202" i="27"/>
  <c r="BP200" i="27"/>
  <c r="BP198" i="27"/>
  <c r="BP196" i="27"/>
  <c r="BP212" i="27" s="1"/>
  <c r="BW169" i="29" l="1"/>
  <c r="BW171" i="29"/>
  <c r="BW216" i="29" s="1"/>
  <c r="BV218" i="29"/>
  <c r="BY139" i="29"/>
  <c r="BX38" i="29"/>
  <c r="BY167" i="29" s="1"/>
  <c r="BY35" i="29"/>
  <c r="BX39" i="29"/>
  <c r="BX166" i="29"/>
  <c r="BX151" i="29"/>
  <c r="BX152" i="29" s="1"/>
  <c r="BX153" i="29" s="1"/>
  <c r="BW42" i="29"/>
  <c r="BW215" i="29"/>
  <c r="BW198" i="29"/>
  <c r="BW199" i="29" s="1"/>
  <c r="BX192" i="29"/>
  <c r="BX168" i="29"/>
  <c r="BX149" i="29"/>
  <c r="BX156" i="29" s="1"/>
  <c r="BX163" i="29" s="1"/>
  <c r="BX176" i="29" s="1"/>
  <c r="AJ65" i="27"/>
  <c r="AJ53" i="27"/>
  <c r="BR197" i="27"/>
  <c r="BS37" i="27"/>
  <c r="BR39" i="27"/>
  <c r="BQ45" i="24" s="1"/>
  <c r="BR38" i="27"/>
  <c r="BQ44" i="24" s="1"/>
  <c r="BP211" i="27"/>
  <c r="BP215" i="27"/>
  <c r="BP213" i="27"/>
  <c r="BP203" i="27"/>
  <c r="BP201" i="27"/>
  <c r="BP199" i="27" s="1"/>
  <c r="BP205" i="27"/>
  <c r="BP216" i="27" s="1"/>
  <c r="BP206" i="27"/>
  <c r="BP217" i="27" s="1"/>
  <c r="BQ210" i="27"/>
  <c r="BQ207" i="27"/>
  <c r="BQ218" i="27" s="1"/>
  <c r="BQ202" i="27"/>
  <c r="BQ200" i="27"/>
  <c r="BQ198" i="27"/>
  <c r="BQ196" i="27"/>
  <c r="BQ211" i="27" s="1"/>
  <c r="BO208" i="27"/>
  <c r="BO41" i="27" s="1"/>
  <c r="AJ136" i="27"/>
  <c r="AJ147" i="27" s="1"/>
  <c r="AJ111" i="27"/>
  <c r="BW218" i="29" l="1"/>
  <c r="BX198" i="29"/>
  <c r="BX199" i="29" s="1"/>
  <c r="BX215" i="29"/>
  <c r="BZ139" i="29"/>
  <c r="BY39" i="29"/>
  <c r="BZ35" i="29"/>
  <c r="BY38" i="29"/>
  <c r="BZ167" i="29" s="1"/>
  <c r="BY166" i="29"/>
  <c r="BY151" i="29"/>
  <c r="BY152" i="29" s="1"/>
  <c r="BY153" i="29" s="1"/>
  <c r="BX42" i="29"/>
  <c r="BY192" i="29"/>
  <c r="BY168" i="29"/>
  <c r="BY149" i="29"/>
  <c r="BY156" i="29" s="1"/>
  <c r="BY163" i="29" s="1"/>
  <c r="BY176" i="29" s="1"/>
  <c r="BX169" i="29"/>
  <c r="BX171" i="29"/>
  <c r="BX216" i="29" s="1"/>
  <c r="AK55" i="27"/>
  <c r="AJ67" i="27"/>
  <c r="AJ44" i="27" s="1"/>
  <c r="AI42" i="25" s="1"/>
  <c r="BP208" i="27"/>
  <c r="BP41" i="27" s="1"/>
  <c r="BQ212" i="27"/>
  <c r="BQ213" i="27"/>
  <c r="BQ215" i="27"/>
  <c r="BQ203" i="27"/>
  <c r="BQ206" i="27"/>
  <c r="BQ217" i="27" s="1"/>
  <c r="BQ201" i="27"/>
  <c r="BQ199" i="27" s="1"/>
  <c r="BQ205" i="27"/>
  <c r="BQ216" i="27" s="1"/>
  <c r="AJ134" i="27"/>
  <c r="AJ149" i="27" s="1"/>
  <c r="AK113" i="27"/>
  <c r="BS197" i="27"/>
  <c r="BT37" i="27"/>
  <c r="BS39" i="27"/>
  <c r="BR45" i="24" s="1"/>
  <c r="BS38" i="27"/>
  <c r="BR44" i="24" s="1"/>
  <c r="BR210" i="27"/>
  <c r="BR207" i="27"/>
  <c r="BR218" i="27" s="1"/>
  <c r="BR202" i="27"/>
  <c r="BR200" i="27"/>
  <c r="BR196" i="27"/>
  <c r="BR211" i="27" s="1"/>
  <c r="BR198" i="27"/>
  <c r="BX218" i="29" l="1"/>
  <c r="BY169" i="29"/>
  <c r="BY171" i="29"/>
  <c r="BY216" i="29" s="1"/>
  <c r="BY198" i="29"/>
  <c r="BY199" i="29" s="1"/>
  <c r="BY215" i="29"/>
  <c r="BZ168" i="29"/>
  <c r="BZ192" i="29"/>
  <c r="BZ149" i="29"/>
  <c r="BZ156" i="29" s="1"/>
  <c r="BZ163" i="29" s="1"/>
  <c r="BZ176" i="29" s="1"/>
  <c r="BZ166" i="29"/>
  <c r="BZ151" i="29"/>
  <c r="BZ152" i="29" s="1"/>
  <c r="BZ153" i="29" s="1"/>
  <c r="BY42" i="29"/>
  <c r="CA139" i="29"/>
  <c r="BZ39" i="29"/>
  <c r="BZ38" i="29"/>
  <c r="CA167" i="29" s="1"/>
  <c r="CA35" i="29"/>
  <c r="AK65" i="27"/>
  <c r="AK53" i="27"/>
  <c r="BR212" i="27"/>
  <c r="AL57" i="27"/>
  <c r="AL66" i="27" s="1"/>
  <c r="AL38" i="27" s="1"/>
  <c r="AK44" i="24" s="1"/>
  <c r="BR213" i="27"/>
  <c r="BR215" i="27"/>
  <c r="BR203" i="27"/>
  <c r="BR205" i="27"/>
  <c r="BR216" i="27" s="1"/>
  <c r="BR206" i="27"/>
  <c r="BR217" i="27" s="1"/>
  <c r="BR201" i="27"/>
  <c r="BR199" i="27" s="1"/>
  <c r="BT197" i="27"/>
  <c r="BT39" i="27"/>
  <c r="BS45" i="24" s="1"/>
  <c r="BT38" i="27"/>
  <c r="BS44" i="24" s="1"/>
  <c r="BU37" i="27"/>
  <c r="AK136" i="27"/>
  <c r="AK147" i="27" s="1"/>
  <c r="AK111" i="27"/>
  <c r="BQ208" i="27"/>
  <c r="BQ41" i="27" s="1"/>
  <c r="BS210" i="27"/>
  <c r="BS207" i="27"/>
  <c r="BS218" i="27" s="1"/>
  <c r="BS202" i="27"/>
  <c r="BS200" i="27"/>
  <c r="BS198" i="27"/>
  <c r="BS196" i="27"/>
  <c r="BS212" i="27" s="1"/>
  <c r="BY218" i="29" l="1"/>
  <c r="BZ215" i="29"/>
  <c r="BZ198" i="29"/>
  <c r="BZ199" i="29" s="1"/>
  <c r="CB139" i="29"/>
  <c r="CA38" i="29"/>
  <c r="CB167" i="29" s="1"/>
  <c r="CA39" i="29"/>
  <c r="CB35" i="29"/>
  <c r="BZ169" i="29"/>
  <c r="BZ171" i="29"/>
  <c r="BZ218" i="29" s="1"/>
  <c r="CA166" i="29"/>
  <c r="CA151" i="29"/>
  <c r="CA152" i="29" s="1"/>
  <c r="CA153" i="29" s="1"/>
  <c r="BZ42" i="29"/>
  <c r="CA192" i="29"/>
  <c r="CA168" i="29"/>
  <c r="CA149" i="29"/>
  <c r="CA156" i="29" s="1"/>
  <c r="CA163" i="29" s="1"/>
  <c r="CA176" i="29" s="1"/>
  <c r="AK67" i="27"/>
  <c r="AK44" i="27" s="1"/>
  <c r="AJ42" i="25" s="1"/>
  <c r="AL55" i="27"/>
  <c r="AL65" i="27" s="1"/>
  <c r="BT210" i="27"/>
  <c r="BT207" i="27"/>
  <c r="BT218" i="27" s="1"/>
  <c r="BT202" i="27"/>
  <c r="BT200" i="27"/>
  <c r="BT198" i="27"/>
  <c r="BT196" i="27"/>
  <c r="BT211" i="27" s="1"/>
  <c r="BS215" i="27"/>
  <c r="BS213" i="27"/>
  <c r="BS203" i="27"/>
  <c r="BS206" i="27"/>
  <c r="BS217" i="27" s="1"/>
  <c r="BS205" i="27"/>
  <c r="BS216" i="27" s="1"/>
  <c r="BS201" i="27"/>
  <c r="BS199" i="27" s="1"/>
  <c r="BS211" i="27"/>
  <c r="BR208" i="27"/>
  <c r="BR41" i="27" s="1"/>
  <c r="AK134" i="27"/>
  <c r="AK149" i="27" s="1"/>
  <c r="AL113" i="27"/>
  <c r="BU197" i="27"/>
  <c r="BU39" i="27"/>
  <c r="BT45" i="24" s="1"/>
  <c r="BU38" i="27"/>
  <c r="BT44" i="24" s="1"/>
  <c r="BV37" i="27"/>
  <c r="BZ216" i="29" l="1"/>
  <c r="CB166" i="29"/>
  <c r="CB151" i="29"/>
  <c r="CB152" i="29" s="1"/>
  <c r="CB153" i="29" s="1"/>
  <c r="CA42" i="29"/>
  <c r="CA169" i="29"/>
  <c r="CA171" i="29"/>
  <c r="CA216" i="29" s="1"/>
  <c r="CA215" i="29"/>
  <c r="CA198" i="29"/>
  <c r="CA199" i="29" s="1"/>
  <c r="CB192" i="29"/>
  <c r="CB168" i="29"/>
  <c r="CB149" i="29"/>
  <c r="CB156" i="29" s="1"/>
  <c r="CB163" i="29" s="1"/>
  <c r="CB176" i="29" s="1"/>
  <c r="CC139" i="29"/>
  <c r="CB38" i="29"/>
  <c r="CC167" i="29" s="1"/>
  <c r="CB39" i="29"/>
  <c r="CC35" i="29"/>
  <c r="AL53" i="27"/>
  <c r="AL67" i="27" s="1"/>
  <c r="AL44" i="27" s="1"/>
  <c r="AK42" i="25" s="1"/>
  <c r="BV197" i="27"/>
  <c r="BW37" i="27"/>
  <c r="BV39" i="27"/>
  <c r="BV38" i="27"/>
  <c r="BU207" i="27"/>
  <c r="BU218" i="27" s="1"/>
  <c r="BU210" i="27"/>
  <c r="BU202" i="27"/>
  <c r="BU200" i="27"/>
  <c r="BU198" i="27"/>
  <c r="BU196" i="27"/>
  <c r="BU211" i="27" s="1"/>
  <c r="BS208" i="27"/>
  <c r="BS41" i="27" s="1"/>
  <c r="BT212" i="27"/>
  <c r="BT215" i="27"/>
  <c r="BT213" i="27"/>
  <c r="BT203" i="27"/>
  <c r="BT206" i="27"/>
  <c r="BT217" i="27" s="1"/>
  <c r="BT201" i="27"/>
  <c r="BT199" i="27" s="1"/>
  <c r="BT205" i="27"/>
  <c r="BT216" i="27" s="1"/>
  <c r="AL136" i="27"/>
  <c r="AL147" i="27" s="1"/>
  <c r="AL111" i="27"/>
  <c r="CA218" i="29" l="1"/>
  <c r="CC166" i="29"/>
  <c r="CC151" i="29"/>
  <c r="CC152" i="29" s="1"/>
  <c r="CC153" i="29" s="1"/>
  <c r="CB42" i="29"/>
  <c r="CB169" i="29"/>
  <c r="CB171" i="29"/>
  <c r="CB216" i="29" s="1"/>
  <c r="CB198" i="29"/>
  <c r="CB199" i="29" s="1"/>
  <c r="CB215" i="29"/>
  <c r="CC192" i="29"/>
  <c r="CC168" i="29"/>
  <c r="CC149" i="29"/>
  <c r="CC156" i="29" s="1"/>
  <c r="CC163" i="29" s="1"/>
  <c r="CC176" i="29" s="1"/>
  <c r="CD139" i="29"/>
  <c r="CC39" i="29"/>
  <c r="CC38" i="29"/>
  <c r="CD167" i="29" s="1"/>
  <c r="CD35" i="29"/>
  <c r="AM55" i="27"/>
  <c r="AM65" i="27" s="1"/>
  <c r="BU212" i="27"/>
  <c r="BT208" i="27"/>
  <c r="BT41" i="27" s="1"/>
  <c r="BW197" i="27"/>
  <c r="BX37" i="27"/>
  <c r="BW39" i="27"/>
  <c r="BW38" i="27"/>
  <c r="AL134" i="27"/>
  <c r="AL149" i="27" s="1"/>
  <c r="AM113" i="27"/>
  <c r="BU213" i="27"/>
  <c r="BU215" i="27"/>
  <c r="BU203" i="27"/>
  <c r="BU206" i="27"/>
  <c r="BU217" i="27" s="1"/>
  <c r="BU205" i="27"/>
  <c r="BU216" i="27" s="1"/>
  <c r="BU201" i="27"/>
  <c r="BU199" i="27" s="1"/>
  <c r="BV210" i="27"/>
  <c r="BV207" i="27"/>
  <c r="BV218" i="27" s="1"/>
  <c r="BV202" i="27"/>
  <c r="BV200" i="27"/>
  <c r="BV196" i="27"/>
  <c r="BV212" i="27" s="1"/>
  <c r="BV198" i="27"/>
  <c r="CB218" i="29" l="1"/>
  <c r="CD166" i="29"/>
  <c r="CD151" i="29"/>
  <c r="CD152" i="29" s="1"/>
  <c r="CD153" i="29" s="1"/>
  <c r="CC42" i="29"/>
  <c r="CC169" i="29"/>
  <c r="CC171" i="29"/>
  <c r="CC216" i="29" s="1"/>
  <c r="CC198" i="29"/>
  <c r="CC199" i="29" s="1"/>
  <c r="CC215" i="29"/>
  <c r="CD192" i="29"/>
  <c r="CD168" i="29"/>
  <c r="CD149" i="29"/>
  <c r="CD156" i="29" s="1"/>
  <c r="CD163" i="29" s="1"/>
  <c r="CD176" i="29" s="1"/>
  <c r="CE139" i="29"/>
  <c r="CD39" i="29"/>
  <c r="CD38" i="29"/>
  <c r="CE167" i="29" s="1"/>
  <c r="CE35" i="29"/>
  <c r="AM53" i="27"/>
  <c r="BU208" i="27"/>
  <c r="BU41" i="27" s="1"/>
  <c r="BV211" i="27"/>
  <c r="BV213" i="27"/>
  <c r="BV215" i="27"/>
  <c r="BV203" i="27"/>
  <c r="BV206" i="27"/>
  <c r="BV217" i="27" s="1"/>
  <c r="BV201" i="27"/>
  <c r="BV199" i="27" s="1"/>
  <c r="BV205" i="27"/>
  <c r="BV216" i="27" s="1"/>
  <c r="BW210" i="27"/>
  <c r="BW207" i="27"/>
  <c r="BW218" i="27" s="1"/>
  <c r="BW202" i="27"/>
  <c r="BW200" i="27"/>
  <c r="BW198" i="27"/>
  <c r="BW196" i="27"/>
  <c r="BW212" i="27" s="1"/>
  <c r="BX197" i="27"/>
  <c r="BX39" i="27"/>
  <c r="BX38" i="27"/>
  <c r="BY37" i="27"/>
  <c r="AM136" i="27"/>
  <c r="AM147" i="27" s="1"/>
  <c r="AM111" i="27"/>
  <c r="CC218" i="29" l="1"/>
  <c r="CE166" i="29"/>
  <c r="CE151" i="29"/>
  <c r="CE152" i="29" s="1"/>
  <c r="CE153" i="29" s="1"/>
  <c r="CD42" i="29"/>
  <c r="CD169" i="29"/>
  <c r="CD171" i="29"/>
  <c r="CD218" i="29" s="1"/>
  <c r="CD215" i="29"/>
  <c r="CD198" i="29"/>
  <c r="CD199" i="29" s="1"/>
  <c r="CE192" i="29"/>
  <c r="CE168" i="29"/>
  <c r="CE149" i="29"/>
  <c r="CE156" i="29" s="1"/>
  <c r="CE163" i="29" s="1"/>
  <c r="CE176" i="29" s="1"/>
  <c r="CF139" i="29"/>
  <c r="CE38" i="29"/>
  <c r="CF167" i="29" s="1"/>
  <c r="CE39" i="29"/>
  <c r="CF35" i="29"/>
  <c r="BV45" i="27"/>
  <c r="BU6" i="25" s="1"/>
  <c r="BU4" i="25" s="1"/>
  <c r="AM67" i="27"/>
  <c r="AM44" i="27" s="1"/>
  <c r="AL42" i="25" s="1"/>
  <c r="AN55" i="27"/>
  <c r="BW211" i="27"/>
  <c r="AM134" i="27"/>
  <c r="AM149" i="27" s="1"/>
  <c r="AN113" i="27"/>
  <c r="BY197" i="27"/>
  <c r="BZ37" i="27"/>
  <c r="BY39" i="27"/>
  <c r="BV208" i="27"/>
  <c r="BV41" i="27" s="1"/>
  <c r="BX210" i="27"/>
  <c r="BX207" i="27"/>
  <c r="BX218" i="27" s="1"/>
  <c r="BX202" i="27"/>
  <c r="BX200" i="27"/>
  <c r="BX198" i="27"/>
  <c r="BX196" i="27"/>
  <c r="BX211" i="27" s="1"/>
  <c r="BW215" i="27"/>
  <c r="BW213" i="27"/>
  <c r="BW203" i="27"/>
  <c r="BW206" i="27"/>
  <c r="BW217" i="27" s="1"/>
  <c r="BW201" i="27"/>
  <c r="BW199" i="27" s="1"/>
  <c r="BW205" i="27"/>
  <c r="BW216" i="27" s="1"/>
  <c r="CD216" i="29" l="1"/>
  <c r="CF38" i="29"/>
  <c r="CF42" i="29" s="1"/>
  <c r="CF39" i="29"/>
  <c r="CE169" i="29"/>
  <c r="CE171" i="29"/>
  <c r="CE216" i="29" s="1"/>
  <c r="CF166" i="29"/>
  <c r="CF151" i="29"/>
  <c r="CF152" i="29" s="1"/>
  <c r="CF153" i="29" s="1"/>
  <c r="CE42" i="29"/>
  <c r="CE215" i="29"/>
  <c r="CE198" i="29"/>
  <c r="CE199" i="29" s="1"/>
  <c r="CF192" i="29"/>
  <c r="CF149" i="29"/>
  <c r="CF156" i="29" s="1"/>
  <c r="CF163" i="29" s="1"/>
  <c r="CF176" i="29" s="1"/>
  <c r="CF168" i="29"/>
  <c r="BW45" i="27"/>
  <c r="BV6" i="25" s="1"/>
  <c r="BV4" i="25" s="1"/>
  <c r="AN65" i="27"/>
  <c r="AN53" i="27"/>
  <c r="BX212" i="27"/>
  <c r="BY210" i="27"/>
  <c r="BY207" i="27"/>
  <c r="BY218" i="27" s="1"/>
  <c r="BY202" i="27"/>
  <c r="BY200" i="27"/>
  <c r="BY198" i="27"/>
  <c r="BY196" i="27"/>
  <c r="BY212" i="27" s="1"/>
  <c r="BW208" i="27"/>
  <c r="BW41" i="27" s="1"/>
  <c r="BZ197" i="27"/>
  <c r="CA37" i="27"/>
  <c r="BZ39" i="27"/>
  <c r="BZ38" i="27"/>
  <c r="AN136" i="27"/>
  <c r="AN147" i="27" s="1"/>
  <c r="AN115" i="27"/>
  <c r="AN137" i="27" s="1"/>
  <c r="AN148" i="27" s="1"/>
  <c r="AN39" i="27" s="1"/>
  <c r="AM45" i="24" s="1"/>
  <c r="BX215" i="27"/>
  <c r="BX213" i="27"/>
  <c r="BX203" i="27"/>
  <c r="BX205" i="27"/>
  <c r="BX216" i="27" s="1"/>
  <c r="BX201" i="27"/>
  <c r="BX199" i="27" s="1"/>
  <c r="BX206" i="27"/>
  <c r="BX217" i="27" s="1"/>
  <c r="CE218" i="29" l="1"/>
  <c r="CF198" i="29"/>
  <c r="CF199" i="29" s="1"/>
  <c r="CF215" i="29"/>
  <c r="CF169" i="29"/>
  <c r="CF171" i="29"/>
  <c r="CF218" i="29" s="1"/>
  <c r="BX45" i="27"/>
  <c r="BW6" i="25" s="1"/>
  <c r="BW4" i="25" s="1"/>
  <c r="AO55" i="27"/>
  <c r="AN67" i="27"/>
  <c r="AN44" i="27" s="1"/>
  <c r="AM42" i="25" s="1"/>
  <c r="BZ210" i="27"/>
  <c r="BZ207" i="27"/>
  <c r="BZ218" i="27" s="1"/>
  <c r="BZ202" i="27"/>
  <c r="BZ200" i="27"/>
  <c r="BZ196" i="27"/>
  <c r="BZ212" i="27" s="1"/>
  <c r="BZ198" i="27"/>
  <c r="BY213" i="27"/>
  <c r="BY215" i="27"/>
  <c r="BY203" i="27"/>
  <c r="BY205" i="27"/>
  <c r="BY216" i="27" s="1"/>
  <c r="BY206" i="27"/>
  <c r="BY217" i="27" s="1"/>
  <c r="BY201" i="27"/>
  <c r="BY199" i="27" s="1"/>
  <c r="BX208" i="27"/>
  <c r="BX41" i="27" s="1"/>
  <c r="AN111" i="27"/>
  <c r="BY211" i="27"/>
  <c r="CA197" i="27"/>
  <c r="CB37" i="27"/>
  <c r="CA38" i="27"/>
  <c r="D206" i="29" l="1"/>
  <c r="D202" i="29" s="1"/>
  <c r="D207" i="29" s="1"/>
  <c r="D208" i="29" s="1"/>
  <c r="D209" i="29" s="1"/>
  <c r="BF196" i="29" s="1"/>
  <c r="C206" i="29"/>
  <c r="C202" i="29" s="1"/>
  <c r="C207" i="29" s="1"/>
  <c r="C208" i="29" s="1"/>
  <c r="C209" i="29" s="1"/>
  <c r="CF216" i="29"/>
  <c r="BY45" i="27"/>
  <c r="BX6" i="25" s="1"/>
  <c r="BX4" i="25" s="1"/>
  <c r="AO65" i="27"/>
  <c r="AO53" i="27"/>
  <c r="BZ211" i="27"/>
  <c r="AN134" i="27"/>
  <c r="AN149" i="27" s="1"/>
  <c r="AO113" i="27"/>
  <c r="BY208" i="27"/>
  <c r="BY41" i="27" s="1"/>
  <c r="CA210" i="27"/>
  <c r="CA207" i="27"/>
  <c r="CA218" i="27" s="1"/>
  <c r="CA202" i="27"/>
  <c r="CA200" i="27"/>
  <c r="CA198" i="27"/>
  <c r="CA196" i="27"/>
  <c r="CA212" i="27" s="1"/>
  <c r="BZ213" i="27"/>
  <c r="BZ215" i="27"/>
  <c r="BZ45" i="27" s="1"/>
  <c r="BY6" i="25" s="1"/>
  <c r="BY4" i="25" s="1"/>
  <c r="BZ203" i="27"/>
  <c r="BZ205" i="27"/>
  <c r="BZ216" i="27" s="1"/>
  <c r="BZ201" i="27"/>
  <c r="BZ199" i="27" s="1"/>
  <c r="BZ206" i="27"/>
  <c r="BZ217" i="27" s="1"/>
  <c r="CB197" i="27"/>
  <c r="CB39" i="27"/>
  <c r="CB38" i="27"/>
  <c r="CC37" i="27"/>
  <c r="AW199" i="29" l="1"/>
  <c r="BF195" i="29"/>
  <c r="D210" i="29"/>
  <c r="D211" i="29" s="1"/>
  <c r="BF216" i="29"/>
  <c r="AP55" i="27"/>
  <c r="AO67" i="27"/>
  <c r="AO44" i="27" s="1"/>
  <c r="AN42" i="25" s="1"/>
  <c r="BZ208" i="27"/>
  <c r="BZ41" i="27" s="1"/>
  <c r="AO136" i="27"/>
  <c r="AO147" i="27" s="1"/>
  <c r="AO111" i="27"/>
  <c r="CA215" i="27"/>
  <c r="CA45" i="27" s="1"/>
  <c r="BZ6" i="25" s="1"/>
  <c r="BZ4" i="25" s="1"/>
  <c r="CA213" i="27"/>
  <c r="CA203" i="27"/>
  <c r="CA205" i="27"/>
  <c r="CA216" i="27" s="1"/>
  <c r="CA206" i="27"/>
  <c r="CA217" i="27" s="1"/>
  <c r="CA201" i="27"/>
  <c r="CA199" i="27" s="1"/>
  <c r="CA211" i="27"/>
  <c r="CC197" i="27"/>
  <c r="CC39" i="27"/>
  <c r="CD37" i="27"/>
  <c r="CC38" i="27"/>
  <c r="CB207" i="27"/>
  <c r="CB218" i="27" s="1"/>
  <c r="CB210" i="27"/>
  <c r="CB202" i="27"/>
  <c r="CB200" i="27"/>
  <c r="CB198" i="27"/>
  <c r="CB196" i="27"/>
  <c r="CB211" i="27" s="1"/>
  <c r="C210" i="29" l="1"/>
  <c r="C211" i="29" s="1"/>
  <c r="BF218" i="29"/>
  <c r="AP65" i="27"/>
  <c r="AP53" i="27"/>
  <c r="CB215" i="27"/>
  <c r="CB45" i="27" s="1"/>
  <c r="CA6" i="25" s="1"/>
  <c r="CA4" i="25" s="1"/>
  <c r="CB213" i="27"/>
  <c r="CB203" i="27"/>
  <c r="CB201" i="27"/>
  <c r="CB199" i="27" s="1"/>
  <c r="CB205" i="27"/>
  <c r="CB216" i="27" s="1"/>
  <c r="CB206" i="27"/>
  <c r="CB217" i="27" s="1"/>
  <c r="CD197" i="27"/>
  <c r="CE37" i="27"/>
  <c r="CD39" i="27"/>
  <c r="CD38" i="27"/>
  <c r="CB212" i="27"/>
  <c r="AO134" i="27"/>
  <c r="AO149" i="27" s="1"/>
  <c r="AP113" i="27"/>
  <c r="CC207" i="27"/>
  <c r="CC218" i="27" s="1"/>
  <c r="CC210" i="27"/>
  <c r="CC202" i="27"/>
  <c r="CC200" i="27"/>
  <c r="CC198" i="27"/>
  <c r="CC196" i="27"/>
  <c r="CC211" i="27" s="1"/>
  <c r="CA208" i="27"/>
  <c r="CA41" i="27" s="1"/>
  <c r="AP67" i="27" l="1"/>
  <c r="AP44" i="27" s="1"/>
  <c r="AO42" i="25" s="1"/>
  <c r="AQ55" i="27"/>
  <c r="CD210" i="27"/>
  <c r="CD207" i="27"/>
  <c r="CD218" i="27" s="1"/>
  <c r="CD202" i="27"/>
  <c r="CD200" i="27"/>
  <c r="CD196" i="27"/>
  <c r="CD212" i="27" s="1"/>
  <c r="CD198" i="27"/>
  <c r="CC213" i="27"/>
  <c r="CC215" i="27"/>
  <c r="CC45" i="27" s="1"/>
  <c r="CB6" i="25" s="1"/>
  <c r="CB4" i="25" s="1"/>
  <c r="CC203" i="27"/>
  <c r="CC206" i="27"/>
  <c r="CC217" i="27" s="1"/>
  <c r="CC201" i="27"/>
  <c r="CC199" i="27" s="1"/>
  <c r="CC205" i="27"/>
  <c r="CC216" i="27" s="1"/>
  <c r="CC212" i="27"/>
  <c r="AP136" i="27"/>
  <c r="AP147" i="27" s="1"/>
  <c r="AP111" i="27"/>
  <c r="CB208" i="27"/>
  <c r="CB41" i="27" s="1"/>
  <c r="CE197" i="27"/>
  <c r="CF37" i="27"/>
  <c r="CE39" i="27"/>
  <c r="CE38" i="27"/>
  <c r="AQ65" i="27" l="1"/>
  <c r="AQ53" i="27"/>
  <c r="CD211" i="27"/>
  <c r="AP134" i="27"/>
  <c r="AP149" i="27" s="1"/>
  <c r="AQ113" i="27"/>
  <c r="CD213" i="27"/>
  <c r="CD215" i="27"/>
  <c r="CD45" i="27" s="1"/>
  <c r="CC6" i="25" s="1"/>
  <c r="CC4" i="25" s="1"/>
  <c r="CD203" i="27"/>
  <c r="CD205" i="27"/>
  <c r="CD216" i="27" s="1"/>
  <c r="CD201" i="27"/>
  <c r="CD199" i="27" s="1"/>
  <c r="CD206" i="27"/>
  <c r="CD217" i="27" s="1"/>
  <c r="CF197" i="27"/>
  <c r="CF39" i="27"/>
  <c r="CF38" i="27"/>
  <c r="CG37" i="27"/>
  <c r="CE210" i="27"/>
  <c r="CE207" i="27"/>
  <c r="CE218" i="27" s="1"/>
  <c r="CE202" i="27"/>
  <c r="CE200" i="27"/>
  <c r="CE198" i="27"/>
  <c r="CE196" i="27"/>
  <c r="CE211" i="27" s="1"/>
  <c r="CC208" i="27"/>
  <c r="CC41" i="27" s="1"/>
  <c r="AR55" i="27" l="1"/>
  <c r="AQ67" i="27"/>
  <c r="AQ44" i="27" s="1"/>
  <c r="AP42" i="25" s="1"/>
  <c r="CE212" i="27"/>
  <c r="CF210" i="27"/>
  <c r="CF207" i="27"/>
  <c r="CF218" i="27" s="1"/>
  <c r="CF202" i="27"/>
  <c r="CF200" i="27"/>
  <c r="CF198" i="27"/>
  <c r="CF196" i="27"/>
  <c r="CF211" i="27" s="1"/>
  <c r="CG197" i="27"/>
  <c r="CG39" i="27"/>
  <c r="CG38" i="27"/>
  <c r="CH37" i="27"/>
  <c r="CE215" i="27"/>
  <c r="CE45" i="27" s="1"/>
  <c r="CD6" i="25" s="1"/>
  <c r="CD4" i="25" s="1"/>
  <c r="CE213" i="27"/>
  <c r="CE203" i="27"/>
  <c r="CE206" i="27"/>
  <c r="CE217" i="27" s="1"/>
  <c r="CE205" i="27"/>
  <c r="CE216" i="27" s="1"/>
  <c r="CE201" i="27"/>
  <c r="CE199" i="27" s="1"/>
  <c r="CD208" i="27"/>
  <c r="CD41" i="27" s="1"/>
  <c r="AQ136" i="27"/>
  <c r="AQ147" i="27" s="1"/>
  <c r="AQ111" i="27"/>
  <c r="AR53" i="27" l="1"/>
  <c r="AR65" i="27"/>
  <c r="CF212" i="27"/>
  <c r="CF215" i="27"/>
  <c r="CF45" i="27" s="1"/>
  <c r="CE6" i="25" s="1"/>
  <c r="CE4" i="25" s="1"/>
  <c r="CF213" i="27"/>
  <c r="CF203" i="27"/>
  <c r="CF205" i="27"/>
  <c r="CF216" i="27" s="1"/>
  <c r="CF201" i="27"/>
  <c r="CF199" i="27" s="1"/>
  <c r="CF206" i="27"/>
  <c r="CF217" i="27" s="1"/>
  <c r="AQ134" i="27"/>
  <c r="AQ149" i="27" s="1"/>
  <c r="AR113" i="27"/>
  <c r="CE208" i="27"/>
  <c r="CE41" i="27" s="1"/>
  <c r="CH197" i="27"/>
  <c r="CI37" i="27"/>
  <c r="CH39" i="27"/>
  <c r="CH38" i="27"/>
  <c r="CG210" i="27"/>
  <c r="CG207" i="27"/>
  <c r="CG218" i="27" s="1"/>
  <c r="CG202" i="27"/>
  <c r="CG200" i="27"/>
  <c r="CG198" i="27"/>
  <c r="CG196" i="27"/>
  <c r="CG211" i="27" s="1"/>
  <c r="AS55" i="27" l="1"/>
  <c r="AR67" i="27"/>
  <c r="AR44" i="27" s="1"/>
  <c r="AQ42" i="25" s="1"/>
  <c r="CG212" i="27"/>
  <c r="CI197" i="27"/>
  <c r="CJ37" i="27"/>
  <c r="CI39" i="27"/>
  <c r="CI38" i="27"/>
  <c r="CG213" i="27"/>
  <c r="CG215" i="27"/>
  <c r="CG45" i="27" s="1"/>
  <c r="CF6" i="25" s="1"/>
  <c r="CF4" i="25" s="1"/>
  <c r="CG203" i="27"/>
  <c r="CG205" i="27"/>
  <c r="CG216" i="27" s="1"/>
  <c r="CG201" i="27"/>
  <c r="CG199" i="27" s="1"/>
  <c r="CG206" i="27"/>
  <c r="CG217" i="27" s="1"/>
  <c r="CH210" i="27"/>
  <c r="CH207" i="27"/>
  <c r="CH218" i="27" s="1"/>
  <c r="CH202" i="27"/>
  <c r="CH200" i="27"/>
  <c r="CH196" i="27"/>
  <c r="CH211" i="27" s="1"/>
  <c r="CH198" i="27"/>
  <c r="CF208" i="27"/>
  <c r="CF41" i="27" s="1"/>
  <c r="AR136" i="27"/>
  <c r="AR147" i="27" s="1"/>
  <c r="AR111" i="27"/>
  <c r="AS53" i="27" l="1"/>
  <c r="AS65" i="27"/>
  <c r="CG208" i="27"/>
  <c r="CG41" i="27" s="1"/>
  <c r="AR134" i="27"/>
  <c r="AR149" i="27" s="1"/>
  <c r="AS113" i="27"/>
  <c r="CJ197" i="27"/>
  <c r="CJ39" i="27"/>
  <c r="CJ38" i="27"/>
  <c r="CK37" i="27"/>
  <c r="CH212" i="27"/>
  <c r="CI210" i="27"/>
  <c r="CI207" i="27"/>
  <c r="CI218" i="27" s="1"/>
  <c r="CI202" i="27"/>
  <c r="CI200" i="27"/>
  <c r="CI198" i="27"/>
  <c r="CI196" i="27"/>
  <c r="CI212" i="27" s="1"/>
  <c r="CH213" i="27"/>
  <c r="CH215" i="27"/>
  <c r="CH45" i="27" s="1"/>
  <c r="CG6" i="25" s="1"/>
  <c r="CG4" i="25" s="1"/>
  <c r="CH203" i="27"/>
  <c r="CH205" i="27"/>
  <c r="CH216" i="27" s="1"/>
  <c r="CH206" i="27"/>
  <c r="CH217" i="27" s="1"/>
  <c r="CH201" i="27"/>
  <c r="CH199" i="27" s="1"/>
  <c r="AT55" i="27" l="1"/>
  <c r="AS67" i="27"/>
  <c r="AS44" i="27" s="1"/>
  <c r="AR42" i="25" s="1"/>
  <c r="CK197" i="27"/>
  <c r="CK38" i="27"/>
  <c r="CL37" i="27"/>
  <c r="CK39" i="27"/>
  <c r="CI215" i="27"/>
  <c r="CI45" i="27" s="1"/>
  <c r="CH6" i="25" s="1"/>
  <c r="CH4" i="25" s="1"/>
  <c r="CI213" i="27"/>
  <c r="CI203" i="27"/>
  <c r="CI205" i="27"/>
  <c r="CI216" i="27" s="1"/>
  <c r="CI201" i="27"/>
  <c r="CI199" i="27" s="1"/>
  <c r="CI206" i="27"/>
  <c r="CI217" i="27" s="1"/>
  <c r="CI211" i="27"/>
  <c r="CJ210" i="27"/>
  <c r="CJ207" i="27"/>
  <c r="CJ218" i="27" s="1"/>
  <c r="CJ202" i="27"/>
  <c r="CJ200" i="27"/>
  <c r="CJ198" i="27"/>
  <c r="CJ196" i="27"/>
  <c r="CJ211" i="27" s="1"/>
  <c r="AS136" i="27"/>
  <c r="AS147" i="27" s="1"/>
  <c r="AS111" i="27"/>
  <c r="CH208" i="27"/>
  <c r="CH41" i="27" s="1"/>
  <c r="AT65" i="27" l="1"/>
  <c r="AT53" i="27"/>
  <c r="CJ212" i="27"/>
  <c r="AS134" i="27"/>
  <c r="AS149" i="27" s="1"/>
  <c r="AT113" i="27"/>
  <c r="CJ215" i="27"/>
  <c r="CJ45" i="27" s="1"/>
  <c r="CI6" i="25" s="1"/>
  <c r="CI4" i="25" s="1"/>
  <c r="CJ213" i="27"/>
  <c r="CJ203" i="27"/>
  <c r="CJ201" i="27"/>
  <c r="CJ199" i="27" s="1"/>
  <c r="CJ205" i="27"/>
  <c r="CJ216" i="27" s="1"/>
  <c r="CJ206" i="27"/>
  <c r="CJ217" i="27" s="1"/>
  <c r="CI208" i="27"/>
  <c r="CI41" i="27" s="1"/>
  <c r="CL197" i="27"/>
  <c r="CM37" i="27"/>
  <c r="CL39" i="27"/>
  <c r="CL38" i="27"/>
  <c r="CK207" i="27"/>
  <c r="CK218" i="27" s="1"/>
  <c r="CK210" i="27"/>
  <c r="CK202" i="27"/>
  <c r="CK200" i="27"/>
  <c r="CK198" i="27"/>
  <c r="CK196" i="27"/>
  <c r="CK212" i="27" s="1"/>
  <c r="AT67" i="27" l="1"/>
  <c r="AT44" i="27" s="1"/>
  <c r="AS42" i="25" s="1"/>
  <c r="AU55" i="27"/>
  <c r="CJ208" i="27"/>
  <c r="CJ41" i="27" s="1"/>
  <c r="CK211" i="27"/>
  <c r="CM197" i="27"/>
  <c r="CN37" i="27"/>
  <c r="CM39" i="27"/>
  <c r="CM38" i="27"/>
  <c r="CK213" i="27"/>
  <c r="CK215" i="27"/>
  <c r="CK45" i="27" s="1"/>
  <c r="CJ6" i="25" s="1"/>
  <c r="CJ4" i="25" s="1"/>
  <c r="CK203" i="27"/>
  <c r="CK206" i="27"/>
  <c r="CK217" i="27" s="1"/>
  <c r="CK201" i="27"/>
  <c r="CK199" i="27" s="1"/>
  <c r="CK205" i="27"/>
  <c r="CK216" i="27" s="1"/>
  <c r="CL210" i="27"/>
  <c r="CL207" i="27"/>
  <c r="CL218" i="27" s="1"/>
  <c r="CL202" i="27"/>
  <c r="CL200" i="27"/>
  <c r="CL196" i="27"/>
  <c r="CL211" i="27" s="1"/>
  <c r="CL198" i="27"/>
  <c r="AT136" i="27"/>
  <c r="AT147" i="27" s="1"/>
  <c r="AT111" i="27"/>
  <c r="AU53" i="27" l="1"/>
  <c r="AU65" i="27"/>
  <c r="CL212" i="27"/>
  <c r="CL213" i="27"/>
  <c r="CL215" i="27"/>
  <c r="CL45" i="27" s="1"/>
  <c r="CK6" i="25" s="1"/>
  <c r="CK4" i="25" s="1"/>
  <c r="CL203" i="27"/>
  <c r="CL201" i="27"/>
  <c r="CL199" i="27" s="1"/>
  <c r="CL205" i="27"/>
  <c r="CL216" i="27" s="1"/>
  <c r="CL206" i="27"/>
  <c r="CL217" i="27" s="1"/>
  <c r="CK208" i="27"/>
  <c r="CK41" i="27" s="1"/>
  <c r="CN197" i="27"/>
  <c r="CN40" i="27"/>
  <c r="CN39" i="27"/>
  <c r="CN38" i="27"/>
  <c r="CO37" i="27"/>
  <c r="AT134" i="27"/>
  <c r="AT149" i="27" s="1"/>
  <c r="AU113" i="27"/>
  <c r="CM210" i="27"/>
  <c r="CM207" i="27"/>
  <c r="CM218" i="27" s="1"/>
  <c r="CM202" i="27"/>
  <c r="CM200" i="27"/>
  <c r="CM198" i="27"/>
  <c r="CM196" i="27"/>
  <c r="CM212" i="27" s="1"/>
  <c r="AV55" i="27" l="1"/>
  <c r="AU67" i="27"/>
  <c r="AU44" i="27" s="1"/>
  <c r="AT42" i="25" s="1"/>
  <c r="CM211" i="27"/>
  <c r="AU136" i="27"/>
  <c r="AU147" i="27" s="1"/>
  <c r="AU111" i="27"/>
  <c r="CL208" i="27"/>
  <c r="CL41" i="27" s="1"/>
  <c r="CO197" i="27"/>
  <c r="CO39" i="27"/>
  <c r="CP37" i="27"/>
  <c r="CO40" i="27"/>
  <c r="CO38" i="27"/>
  <c r="CM215" i="27"/>
  <c r="CM45" i="27" s="1"/>
  <c r="CL6" i="25" s="1"/>
  <c r="CL4" i="25" s="1"/>
  <c r="CM213" i="27"/>
  <c r="CM203" i="27"/>
  <c r="CM201" i="27"/>
  <c r="CM199" i="27" s="1"/>
  <c r="CM206" i="27"/>
  <c r="CM217" i="27" s="1"/>
  <c r="CM205" i="27"/>
  <c r="CM216" i="27" s="1"/>
  <c r="CN210" i="27"/>
  <c r="CN207" i="27"/>
  <c r="CN218" i="27" s="1"/>
  <c r="CN202" i="27"/>
  <c r="CN200" i="27"/>
  <c r="CN198" i="27"/>
  <c r="CN196" i="27"/>
  <c r="CN212" i="27" s="1"/>
  <c r="AV53" i="27" l="1"/>
  <c r="AV65" i="27"/>
  <c r="CN211" i="27"/>
  <c r="CO210" i="27"/>
  <c r="CO207" i="27"/>
  <c r="CO218" i="27" s="1"/>
  <c r="CO202" i="27"/>
  <c r="CO200" i="27"/>
  <c r="CO198" i="27"/>
  <c r="CO196" i="27"/>
  <c r="CO211" i="27" s="1"/>
  <c r="AU134" i="27"/>
  <c r="AU149" i="27" s="1"/>
  <c r="AV113" i="27"/>
  <c r="CM208" i="27"/>
  <c r="CM41" i="27" s="1"/>
  <c r="CP197" i="27"/>
  <c r="CQ37" i="27"/>
  <c r="CP40" i="27"/>
  <c r="CP39" i="27"/>
  <c r="CP38" i="27"/>
  <c r="CN215" i="27"/>
  <c r="CN45" i="27" s="1"/>
  <c r="CM6" i="25" s="1"/>
  <c r="CM4" i="25" s="1"/>
  <c r="CN213" i="27"/>
  <c r="CN203" i="27"/>
  <c r="CN201" i="27"/>
  <c r="CN199" i="27" s="1"/>
  <c r="CN205" i="27"/>
  <c r="CN216" i="27" s="1"/>
  <c r="CN206" i="27"/>
  <c r="CN217" i="27" s="1"/>
  <c r="AV67" i="27" l="1"/>
  <c r="AV44" i="27" s="1"/>
  <c r="AU42" i="25" s="1"/>
  <c r="AW55" i="27"/>
  <c r="CN208" i="27"/>
  <c r="CN41" i="27" s="1"/>
  <c r="CN42" i="27" s="1"/>
  <c r="CP210" i="27"/>
  <c r="CP207" i="27"/>
  <c r="CP218" i="27" s="1"/>
  <c r="CP202" i="27"/>
  <c r="CP200" i="27"/>
  <c r="CP196" i="27"/>
  <c r="CP211" i="27" s="1"/>
  <c r="CP198" i="27"/>
  <c r="CO212" i="27"/>
  <c r="CO213" i="27"/>
  <c r="CO215" i="27"/>
  <c r="CO45" i="27" s="1"/>
  <c r="CN6" i="25" s="1"/>
  <c r="CN4" i="25" s="1"/>
  <c r="CO203" i="27"/>
  <c r="CO201" i="27"/>
  <c r="CO199" i="27" s="1"/>
  <c r="CO205" i="27"/>
  <c r="CO216" i="27" s="1"/>
  <c r="CO206" i="27"/>
  <c r="CO217" i="27" s="1"/>
  <c r="AV136" i="27"/>
  <c r="AV147" i="27" s="1"/>
  <c r="AV111" i="27"/>
  <c r="CQ197" i="27"/>
  <c r="CR37" i="27"/>
  <c r="CQ39" i="27"/>
  <c r="CQ38" i="27"/>
  <c r="CQ40" i="27"/>
  <c r="AW53" i="27" l="1"/>
  <c r="AW65" i="27"/>
  <c r="CO208" i="27"/>
  <c r="CO41" i="27" s="1"/>
  <c r="CO42" i="27" s="1"/>
  <c r="CP212" i="27"/>
  <c r="CP213" i="27"/>
  <c r="CP215" i="27"/>
  <c r="CP45" i="27" s="1"/>
  <c r="CO6" i="25" s="1"/>
  <c r="CO4" i="25" s="1"/>
  <c r="CP203" i="27"/>
  <c r="CP206" i="27"/>
  <c r="CP217" i="27" s="1"/>
  <c r="CP205" i="27"/>
  <c r="CP216" i="27" s="1"/>
  <c r="CP201" i="27"/>
  <c r="CP199" i="27" s="1"/>
  <c r="CR197" i="27"/>
  <c r="CR40" i="27"/>
  <c r="CR39" i="27"/>
  <c r="CR38" i="27"/>
  <c r="CS37" i="27"/>
  <c r="CQ210" i="27"/>
  <c r="CQ207" i="27"/>
  <c r="CQ218" i="27" s="1"/>
  <c r="CQ202" i="27"/>
  <c r="CQ200" i="27"/>
  <c r="CQ198" i="27"/>
  <c r="CQ196" i="27"/>
  <c r="CQ212" i="27" s="1"/>
  <c r="AV134" i="27"/>
  <c r="AV149" i="27" s="1"/>
  <c r="AW113" i="27"/>
  <c r="CP208" i="27" l="1"/>
  <c r="CP41" i="27" s="1"/>
  <c r="CP42" i="27" s="1"/>
  <c r="AW67" i="27"/>
  <c r="AW44" i="27" s="1"/>
  <c r="AV42" i="25" s="1"/>
  <c r="AX55" i="27"/>
  <c r="CQ211" i="27"/>
  <c r="CQ215" i="27"/>
  <c r="CQ45" i="27" s="1"/>
  <c r="CP6" i="25" s="1"/>
  <c r="CP4" i="25" s="1"/>
  <c r="CQ213" i="27"/>
  <c r="CQ203" i="27"/>
  <c r="CQ201" i="27"/>
  <c r="CQ199" i="27" s="1"/>
  <c r="CQ206" i="27"/>
  <c r="CQ217" i="27" s="1"/>
  <c r="CQ205" i="27"/>
  <c r="CQ216" i="27" s="1"/>
  <c r="AW136" i="27"/>
  <c r="AW147" i="27" s="1"/>
  <c r="AW111" i="27"/>
  <c r="CR210" i="27"/>
  <c r="CR207" i="27"/>
  <c r="CR218" i="27" s="1"/>
  <c r="CR202" i="27"/>
  <c r="CR200" i="27"/>
  <c r="CR198" i="27"/>
  <c r="CR196" i="27"/>
  <c r="CR211" i="27" s="1"/>
  <c r="CS197" i="27"/>
  <c r="CS40" i="27"/>
  <c r="CS39" i="27"/>
  <c r="CS38" i="27"/>
  <c r="CT37" i="27"/>
  <c r="AX65" i="27" l="1"/>
  <c r="AX53" i="27"/>
  <c r="CR215" i="27"/>
  <c r="CR45" i="27" s="1"/>
  <c r="CQ6" i="25" s="1"/>
  <c r="CR213" i="27"/>
  <c r="CR203" i="27"/>
  <c r="CR201" i="27"/>
  <c r="CR199" i="27" s="1"/>
  <c r="CR206" i="27"/>
  <c r="CR217" i="27" s="1"/>
  <c r="CR205" i="27"/>
  <c r="CR216" i="27" s="1"/>
  <c r="CQ208" i="27"/>
  <c r="CQ41" i="27" s="1"/>
  <c r="CQ42" i="27" s="1"/>
  <c r="CR212" i="27"/>
  <c r="AW134" i="27"/>
  <c r="AW149" i="27" s="1"/>
  <c r="AX113" i="27"/>
  <c r="CT197" i="27"/>
  <c r="CU37" i="27"/>
  <c r="CT40" i="27"/>
  <c r="CT39" i="27"/>
  <c r="CT38" i="27"/>
  <c r="CS207" i="27"/>
  <c r="CS218" i="27" s="1"/>
  <c r="CS210" i="27"/>
  <c r="CS202" i="27"/>
  <c r="CS200" i="27"/>
  <c r="CS198" i="27"/>
  <c r="CS196" i="27"/>
  <c r="CS211" i="27" s="1"/>
  <c r="AX67" i="27" l="1"/>
  <c r="AX44" i="27" s="1"/>
  <c r="AW42" i="25" s="1"/>
  <c r="AY55" i="27"/>
  <c r="CT210" i="27"/>
  <c r="CT207" i="27"/>
  <c r="CT218" i="27" s="1"/>
  <c r="CT202" i="27"/>
  <c r="CT200" i="27"/>
  <c r="CT196" i="27"/>
  <c r="CT212" i="27" s="1"/>
  <c r="CT198" i="27"/>
  <c r="CU197" i="27"/>
  <c r="CV37" i="27"/>
  <c r="CU39" i="27"/>
  <c r="CU40" i="27"/>
  <c r="CU38" i="27"/>
  <c r="CR208" i="27"/>
  <c r="CR41" i="27" s="1"/>
  <c r="CR42" i="27" s="1"/>
  <c r="CS213" i="27"/>
  <c r="CS215" i="27"/>
  <c r="CS45" i="27" s="1"/>
  <c r="CR6" i="25" s="1"/>
  <c r="CS203" i="27"/>
  <c r="CS206" i="27"/>
  <c r="CS217" i="27" s="1"/>
  <c r="CS205" i="27"/>
  <c r="CS216" i="27" s="1"/>
  <c r="CS201" i="27"/>
  <c r="CS199" i="27" s="1"/>
  <c r="CS212" i="27"/>
  <c r="AX136" i="27"/>
  <c r="AX147" i="27" s="1"/>
  <c r="AX111" i="27"/>
  <c r="AY53" i="27" l="1"/>
  <c r="AY65" i="27"/>
  <c r="CT211" i="27"/>
  <c r="CU210" i="27"/>
  <c r="CU207" i="27"/>
  <c r="CU218" i="27" s="1"/>
  <c r="CU202" i="27"/>
  <c r="CU200" i="27"/>
  <c r="CU198" i="27"/>
  <c r="CU196" i="27"/>
  <c r="CU212" i="27" s="1"/>
  <c r="CT213" i="27"/>
  <c r="CT215" i="27"/>
  <c r="CT45" i="27" s="1"/>
  <c r="CS6" i="25" s="1"/>
  <c r="CT203" i="27"/>
  <c r="CT205" i="27"/>
  <c r="CT216" i="27" s="1"/>
  <c r="CT201" i="27"/>
  <c r="CT199" i="27" s="1"/>
  <c r="CT206" i="27"/>
  <c r="CT217" i="27" s="1"/>
  <c r="AX134" i="27"/>
  <c r="AX149" i="27" s="1"/>
  <c r="AY113" i="27"/>
  <c r="CS208" i="27"/>
  <c r="CS41" i="27" s="1"/>
  <c r="CS42" i="27" s="1"/>
  <c r="CV197" i="27"/>
  <c r="CV40" i="27"/>
  <c r="CV39" i="27"/>
  <c r="CV38" i="27"/>
  <c r="CW37" i="27"/>
  <c r="AZ55" i="27" l="1"/>
  <c r="AY67" i="27"/>
  <c r="AY44" i="27" s="1"/>
  <c r="AX42" i="25" s="1"/>
  <c r="CW197" i="27"/>
  <c r="CW38" i="27"/>
  <c r="CW40" i="27"/>
  <c r="CW39" i="27"/>
  <c r="CX37" i="27"/>
  <c r="CV210" i="27"/>
  <c r="CV200" i="27"/>
  <c r="CV198" i="27"/>
  <c r="CV196" i="27"/>
  <c r="CV211" i="27" s="1"/>
  <c r="CT208" i="27"/>
  <c r="CT41" i="27" s="1"/>
  <c r="CT42" i="27" s="1"/>
  <c r="CU215" i="27"/>
  <c r="CU45" i="27" s="1"/>
  <c r="CT6" i="25" s="1"/>
  <c r="CU213" i="27"/>
  <c r="CU203" i="27"/>
  <c r="CU206" i="27"/>
  <c r="CU217" i="27" s="1"/>
  <c r="CU201" i="27"/>
  <c r="CU199" i="27" s="1"/>
  <c r="CU205" i="27"/>
  <c r="CU216" i="27" s="1"/>
  <c r="CU211" i="27"/>
  <c r="AY136" i="27"/>
  <c r="AY147" i="27" s="1"/>
  <c r="AY111" i="27"/>
  <c r="AZ65" i="27" l="1"/>
  <c r="AZ53" i="27"/>
  <c r="CV212" i="27"/>
  <c r="AY134" i="27"/>
  <c r="AY149" i="27" s="1"/>
  <c r="AZ113" i="27"/>
  <c r="CX197" i="27"/>
  <c r="CY37" i="27"/>
  <c r="CX40" i="27"/>
  <c r="CX39" i="27"/>
  <c r="CX38" i="27"/>
  <c r="CV215" i="27"/>
  <c r="CV45" i="27" s="1"/>
  <c r="CV213" i="27"/>
  <c r="CV201" i="27"/>
  <c r="CV206" i="27"/>
  <c r="CV217" i="27" s="1"/>
  <c r="CU208" i="27"/>
  <c r="CU41" i="27" s="1"/>
  <c r="CU42" i="27" s="1"/>
  <c r="CV207" i="27"/>
  <c r="CV218" i="27" s="1"/>
  <c r="CW210" i="27"/>
  <c r="CW207" i="27"/>
  <c r="CW218" i="27" s="1"/>
  <c r="CW202" i="27"/>
  <c r="CW200" i="27"/>
  <c r="CW198" i="27"/>
  <c r="CW196" i="27"/>
  <c r="CW212" i="27" s="1"/>
  <c r="BA55" i="27" l="1"/>
  <c r="AZ67" i="27"/>
  <c r="AZ44" i="27" s="1"/>
  <c r="AY42" i="25" s="1"/>
  <c r="CW211" i="27"/>
  <c r="CV205" i="27"/>
  <c r="CV216" i="27" s="1"/>
  <c r="CX210" i="27"/>
  <c r="CX207" i="27"/>
  <c r="CX218" i="27" s="1"/>
  <c r="CX202" i="27"/>
  <c r="CX200" i="27"/>
  <c r="CX196" i="27"/>
  <c r="CX211" i="27" s="1"/>
  <c r="CX198" i="27"/>
  <c r="CW213" i="27"/>
  <c r="CW215" i="27"/>
  <c r="CW45" i="27" s="1"/>
  <c r="CW203" i="27"/>
  <c r="CW206" i="27"/>
  <c r="CW217" i="27" s="1"/>
  <c r="CW205" i="27"/>
  <c r="CW216" i="27" s="1"/>
  <c r="AZ136" i="27"/>
  <c r="AZ147" i="27" s="1"/>
  <c r="AZ111" i="27"/>
  <c r="CV202" i="27"/>
  <c r="CV203" i="27" s="1"/>
  <c r="CY197" i="27"/>
  <c r="CZ37" i="27"/>
  <c r="CY38" i="27"/>
  <c r="CY40" i="27"/>
  <c r="CY39" i="27"/>
  <c r="BA65" i="27" l="1"/>
  <c r="BA53" i="27"/>
  <c r="CV199" i="27"/>
  <c r="CW201" i="27" s="1"/>
  <c r="CW199" i="27" s="1"/>
  <c r="CX201" i="27" s="1"/>
  <c r="CX199" i="27" s="1"/>
  <c r="CX212" i="27"/>
  <c r="CV208" i="27"/>
  <c r="CV41" i="27" s="1"/>
  <c r="CV42" i="27" s="1"/>
  <c r="CW208" i="27"/>
  <c r="CW41" i="27" s="1"/>
  <c r="CW42" i="27" s="1"/>
  <c r="CZ197" i="27"/>
  <c r="CZ40" i="27"/>
  <c r="CZ39" i="27"/>
  <c r="CZ38" i="27"/>
  <c r="DA37" i="27"/>
  <c r="CY210" i="27"/>
  <c r="CY207" i="27"/>
  <c r="CY218" i="27" s="1"/>
  <c r="CY202" i="27"/>
  <c r="CY200" i="27"/>
  <c r="CY198" i="27"/>
  <c r="CY196" i="27"/>
  <c r="CY211" i="27" s="1"/>
  <c r="AZ134" i="27"/>
  <c r="AZ149" i="27" s="1"/>
  <c r="BA113" i="27"/>
  <c r="CX213" i="27"/>
  <c r="CX215" i="27"/>
  <c r="CX45" i="27" s="1"/>
  <c r="CX203" i="27"/>
  <c r="CX205" i="27"/>
  <c r="CX216" i="27" s="1"/>
  <c r="CX206" i="27"/>
  <c r="CX217" i="27" s="1"/>
  <c r="BA67" i="27" l="1"/>
  <c r="BA44" i="27" s="1"/>
  <c r="AZ42" i="25" s="1"/>
  <c r="BB55" i="27"/>
  <c r="CY212" i="27"/>
  <c r="CX208" i="27"/>
  <c r="CX41" i="27" s="1"/>
  <c r="CX42" i="27" s="1"/>
  <c r="CZ210" i="27"/>
  <c r="CZ207" i="27"/>
  <c r="CZ218" i="27" s="1"/>
  <c r="CZ202" i="27"/>
  <c r="CZ200" i="27"/>
  <c r="CZ198" i="27"/>
  <c r="CZ196" i="27"/>
  <c r="CZ211" i="27" s="1"/>
  <c r="CY215" i="27"/>
  <c r="CY45" i="27" s="1"/>
  <c r="CY213" i="27"/>
  <c r="CY203" i="27"/>
  <c r="CY201" i="27"/>
  <c r="CY199" i="27" s="1"/>
  <c r="CY206" i="27"/>
  <c r="CY217" i="27" s="1"/>
  <c r="CY205" i="27"/>
  <c r="CY216" i="27" s="1"/>
  <c r="BA111" i="27"/>
  <c r="BA136" i="27"/>
  <c r="BA147" i="27" s="1"/>
  <c r="DA197" i="27"/>
  <c r="DB37" i="27"/>
  <c r="DA40" i="27"/>
  <c r="DA39" i="27"/>
  <c r="DA38" i="27"/>
  <c r="BB65" i="27" l="1"/>
  <c r="BB53" i="27"/>
  <c r="CZ212" i="27"/>
  <c r="CY208" i="27"/>
  <c r="CY41" i="27" s="1"/>
  <c r="CY42" i="27" s="1"/>
  <c r="BA134" i="27"/>
  <c r="BA149" i="27" s="1"/>
  <c r="BB113" i="27"/>
  <c r="CZ215" i="27"/>
  <c r="CZ45" i="27" s="1"/>
  <c r="CZ213" i="27"/>
  <c r="CZ203" i="27"/>
  <c r="CZ206" i="27"/>
  <c r="CZ217" i="27" s="1"/>
  <c r="CZ201" i="27"/>
  <c r="CZ199" i="27" s="1"/>
  <c r="CZ205" i="27"/>
  <c r="CZ216" i="27" s="1"/>
  <c r="DA207" i="27"/>
  <c r="DA218" i="27" s="1"/>
  <c r="DA210" i="27"/>
  <c r="DA202" i="27"/>
  <c r="DA200" i="27"/>
  <c r="DA198" i="27"/>
  <c r="DA196" i="27"/>
  <c r="DA211" i="27" s="1"/>
  <c r="DB197" i="27"/>
  <c r="DC37" i="27"/>
  <c r="DB40" i="27"/>
  <c r="DB39" i="27"/>
  <c r="DB38" i="27"/>
  <c r="BC55" i="27" l="1"/>
  <c r="BB67" i="27"/>
  <c r="BB44" i="27" s="1"/>
  <c r="BA42" i="25" s="1"/>
  <c r="DA212" i="27"/>
  <c r="DB210" i="27"/>
  <c r="DB207" i="27"/>
  <c r="DB218" i="27" s="1"/>
  <c r="DB202" i="27"/>
  <c r="DB200" i="27"/>
  <c r="DB196" i="27"/>
  <c r="DB211" i="27" s="1"/>
  <c r="DB198" i="27"/>
  <c r="BB136" i="27"/>
  <c r="BB147" i="27" s="1"/>
  <c r="BB111" i="27"/>
  <c r="DC197" i="27"/>
  <c r="DD37" i="27"/>
  <c r="DC39" i="27"/>
  <c r="DC38" i="27"/>
  <c r="DC40" i="27"/>
  <c r="DA213" i="27"/>
  <c r="DA215" i="27"/>
  <c r="DA45" i="27" s="1"/>
  <c r="DA203" i="27"/>
  <c r="DA201" i="27"/>
  <c r="DA199" i="27" s="1"/>
  <c r="DA206" i="27"/>
  <c r="DA217" i="27" s="1"/>
  <c r="DA205" i="27"/>
  <c r="DA216" i="27" s="1"/>
  <c r="CZ208" i="27"/>
  <c r="CZ41" i="27" s="1"/>
  <c r="CZ42" i="27" s="1"/>
  <c r="BC65" i="27" l="1"/>
  <c r="BC53" i="27"/>
  <c r="DB212" i="27"/>
  <c r="DB213" i="27"/>
  <c r="DB215" i="27"/>
  <c r="DB45" i="27" s="1"/>
  <c r="DB203" i="27"/>
  <c r="DB201" i="27"/>
  <c r="DB199" i="27" s="1"/>
  <c r="DB205" i="27"/>
  <c r="DB216" i="27" s="1"/>
  <c r="DB206" i="27"/>
  <c r="DB217" i="27" s="1"/>
  <c r="DD197" i="27"/>
  <c r="DD40" i="27"/>
  <c r="DD39" i="27"/>
  <c r="DD38" i="27"/>
  <c r="DE37" i="27"/>
  <c r="DA208" i="27"/>
  <c r="DA41" i="27" s="1"/>
  <c r="DA42" i="27" s="1"/>
  <c r="DC210" i="27"/>
  <c r="DC207" i="27"/>
  <c r="DC218" i="27" s="1"/>
  <c r="DC202" i="27"/>
  <c r="DC200" i="27"/>
  <c r="DC198" i="27"/>
  <c r="DC196" i="27"/>
  <c r="DC211" i="27" s="1"/>
  <c r="BB134" i="27"/>
  <c r="BB149" i="27" s="1"/>
  <c r="BC113" i="27"/>
  <c r="BD55" i="27" l="1"/>
  <c r="BC67" i="27"/>
  <c r="BC44" i="27" s="1"/>
  <c r="BB42" i="25" s="1"/>
  <c r="DC212" i="27"/>
  <c r="DD210" i="27"/>
  <c r="DD207" i="27"/>
  <c r="DD218" i="27" s="1"/>
  <c r="DD202" i="27"/>
  <c r="DD200" i="27"/>
  <c r="DD198" i="27"/>
  <c r="DD196" i="27"/>
  <c r="DD211" i="27" s="1"/>
  <c r="DB208" i="27"/>
  <c r="DB41" i="27" s="1"/>
  <c r="DB42" i="27" s="1"/>
  <c r="DE197" i="27"/>
  <c r="DE40" i="27"/>
  <c r="DE39" i="27"/>
  <c r="DE38" i="27"/>
  <c r="DF37" i="27"/>
  <c r="DC215" i="27"/>
  <c r="DC45" i="27" s="1"/>
  <c r="DC213" i="27"/>
  <c r="DC203" i="27"/>
  <c r="DC206" i="27"/>
  <c r="DC217" i="27" s="1"/>
  <c r="DC201" i="27"/>
  <c r="DC199" i="27" s="1"/>
  <c r="DC205" i="27"/>
  <c r="DC216" i="27" s="1"/>
  <c r="BC136" i="27"/>
  <c r="BC147" i="27" s="1"/>
  <c r="BC111" i="27"/>
  <c r="BD65" i="27" l="1"/>
  <c r="BD53" i="27"/>
  <c r="DD212" i="27"/>
  <c r="BC134" i="27"/>
  <c r="BC149" i="27" s="1"/>
  <c r="BD113" i="27"/>
  <c r="DD215" i="27"/>
  <c r="DD45" i="27" s="1"/>
  <c r="DD213" i="27"/>
  <c r="DD203" i="27"/>
  <c r="DD201" i="27"/>
  <c r="DD199" i="27" s="1"/>
  <c r="DD206" i="27"/>
  <c r="DD217" i="27" s="1"/>
  <c r="DD205" i="27"/>
  <c r="DD216" i="27" s="1"/>
  <c r="DE210" i="27"/>
  <c r="DE207" i="27"/>
  <c r="DE218" i="27" s="1"/>
  <c r="DE202" i="27"/>
  <c r="DE200" i="27"/>
  <c r="DE198" i="27"/>
  <c r="DE196" i="27"/>
  <c r="DE211" i="27" s="1"/>
  <c r="DF197" i="27"/>
  <c r="DG37" i="27"/>
  <c r="DF40" i="27"/>
  <c r="DF39" i="27"/>
  <c r="DF38" i="27"/>
  <c r="DC208" i="27"/>
  <c r="DC41" i="27" s="1"/>
  <c r="DC42" i="27" s="1"/>
  <c r="BD67" i="27" l="1"/>
  <c r="BD44" i="27" s="1"/>
  <c r="BC42" i="25" s="1"/>
  <c r="BE55" i="27"/>
  <c r="CA182" i="27"/>
  <c r="DE212" i="27"/>
  <c r="DG197" i="27"/>
  <c r="DH37" i="27"/>
  <c r="DG39" i="27"/>
  <c r="DG38" i="27"/>
  <c r="DG40" i="27"/>
  <c r="DE213" i="27"/>
  <c r="DE215" i="27"/>
  <c r="DE45" i="27" s="1"/>
  <c r="DE203" i="27"/>
  <c r="DE205" i="27"/>
  <c r="DE216" i="27" s="1"/>
  <c r="DE201" i="27"/>
  <c r="DE199" i="27" s="1"/>
  <c r="DE206" i="27"/>
  <c r="DE217" i="27" s="1"/>
  <c r="DF210" i="27"/>
  <c r="DF207" i="27"/>
  <c r="DF218" i="27" s="1"/>
  <c r="DF202" i="27"/>
  <c r="DF200" i="27"/>
  <c r="DF196" i="27"/>
  <c r="DF211" i="27" s="1"/>
  <c r="DF198" i="27"/>
  <c r="DD208" i="27"/>
  <c r="DD41" i="27" s="1"/>
  <c r="DD42" i="27" s="1"/>
  <c r="BD136" i="27"/>
  <c r="BD147" i="27" s="1"/>
  <c r="BD111" i="27"/>
  <c r="BE65" i="27" l="1"/>
  <c r="BE53" i="27"/>
  <c r="DF212" i="27"/>
  <c r="BD134" i="27"/>
  <c r="BD149" i="27" s="1"/>
  <c r="BE113" i="27"/>
  <c r="DF213" i="27"/>
  <c r="DF215" i="27"/>
  <c r="DF45" i="27" s="1"/>
  <c r="DF203" i="27"/>
  <c r="DF205" i="27"/>
  <c r="DF216" i="27" s="1"/>
  <c r="DF201" i="27"/>
  <c r="DF199" i="27" s="1"/>
  <c r="DF206" i="27"/>
  <c r="DF217" i="27" s="1"/>
  <c r="DE208" i="27"/>
  <c r="DE41" i="27" s="1"/>
  <c r="DE42" i="27" s="1"/>
  <c r="DH197" i="27"/>
  <c r="DH40" i="27"/>
  <c r="DH39" i="27"/>
  <c r="DH38" i="27"/>
  <c r="DI37" i="27"/>
  <c r="DG210" i="27"/>
  <c r="DG207" i="27"/>
  <c r="DG218" i="27" s="1"/>
  <c r="DG202" i="27"/>
  <c r="DG200" i="27"/>
  <c r="DG198" i="27"/>
  <c r="DG196" i="27"/>
  <c r="DG211" i="27" s="1"/>
  <c r="BE67" i="27" l="1"/>
  <c r="BE44" i="27" s="1"/>
  <c r="BD42" i="25" s="1"/>
  <c r="BF55" i="27"/>
  <c r="DG212" i="27"/>
  <c r="DF208" i="27"/>
  <c r="DF41" i="27" s="1"/>
  <c r="DF42" i="27" s="1"/>
  <c r="DH210" i="27"/>
  <c r="DH207" i="27"/>
  <c r="DH218" i="27" s="1"/>
  <c r="DH202" i="27"/>
  <c r="DH200" i="27"/>
  <c r="DH198" i="27"/>
  <c r="DH196" i="27"/>
  <c r="DH212" i="27" s="1"/>
  <c r="DG215" i="27"/>
  <c r="DG45" i="27" s="1"/>
  <c r="DG213" i="27"/>
  <c r="DG203" i="27"/>
  <c r="DG206" i="27"/>
  <c r="DG217" i="27" s="1"/>
  <c r="DG201" i="27"/>
  <c r="DG199" i="27" s="1"/>
  <c r="DG205" i="27"/>
  <c r="DG216" i="27" s="1"/>
  <c r="BE111" i="27"/>
  <c r="BE136" i="27"/>
  <c r="BE147" i="27" s="1"/>
  <c r="DI197" i="27"/>
  <c r="DI38" i="27"/>
  <c r="DI40" i="27"/>
  <c r="DI39" i="27"/>
  <c r="DJ37" i="27"/>
  <c r="BF65" i="27" l="1"/>
  <c r="BF53" i="27"/>
  <c r="DH211" i="27"/>
  <c r="BE134" i="27"/>
  <c r="BE149" i="27" s="1"/>
  <c r="BF113" i="27"/>
  <c r="DH215" i="27"/>
  <c r="DH45" i="27" s="1"/>
  <c r="DH213" i="27"/>
  <c r="DH203" i="27"/>
  <c r="DH205" i="27"/>
  <c r="DH216" i="27" s="1"/>
  <c r="DH206" i="27"/>
  <c r="DH217" i="27" s="1"/>
  <c r="DH201" i="27"/>
  <c r="DH199" i="27" s="1"/>
  <c r="DJ197" i="27"/>
  <c r="DK37" i="27"/>
  <c r="DJ40" i="27"/>
  <c r="DJ39" i="27"/>
  <c r="DJ38" i="27"/>
  <c r="DI207" i="27"/>
  <c r="DI218" i="27" s="1"/>
  <c r="DI210" i="27"/>
  <c r="DI202" i="27"/>
  <c r="DI200" i="27"/>
  <c r="DI198" i="27"/>
  <c r="DI196" i="27"/>
  <c r="DI211" i="27" s="1"/>
  <c r="DG208" i="27"/>
  <c r="DG41" i="27" s="1"/>
  <c r="DG42" i="27" s="1"/>
  <c r="BG55" i="27" l="1"/>
  <c r="BF67" i="27"/>
  <c r="BF44" i="27" s="1"/>
  <c r="BE42" i="25" s="1"/>
  <c r="DI212" i="27"/>
  <c r="DH208" i="27"/>
  <c r="DH41" i="27" s="1"/>
  <c r="DH42" i="27" s="1"/>
  <c r="BF136" i="27"/>
  <c r="BF147" i="27" s="1"/>
  <c r="BF111" i="27"/>
  <c r="DK197" i="27"/>
  <c r="DL37" i="27"/>
  <c r="DK38" i="27"/>
  <c r="DK40" i="27"/>
  <c r="DK39" i="27"/>
  <c r="DI213" i="27"/>
  <c r="DI215" i="27"/>
  <c r="DI45" i="27" s="1"/>
  <c r="DI203" i="27"/>
  <c r="DI201" i="27"/>
  <c r="DI199" i="27" s="1"/>
  <c r="DI206" i="27"/>
  <c r="DI217" i="27" s="1"/>
  <c r="DI205" i="27"/>
  <c r="DI216" i="27" s="1"/>
  <c r="DJ210" i="27"/>
  <c r="DJ207" i="27"/>
  <c r="DJ218" i="27" s="1"/>
  <c r="DJ202" i="27"/>
  <c r="DJ200" i="27"/>
  <c r="DJ196" i="27"/>
  <c r="DJ211" i="27" s="1"/>
  <c r="DJ198" i="27"/>
  <c r="BG65" i="27" l="1"/>
  <c r="BG53" i="27"/>
  <c r="DJ212" i="27"/>
  <c r="DK210" i="27"/>
  <c r="DK207" i="27"/>
  <c r="DK218" i="27" s="1"/>
  <c r="DK202" i="27"/>
  <c r="DK200" i="27"/>
  <c r="DK198" i="27"/>
  <c r="DK196" i="27"/>
  <c r="DK212" i="27" s="1"/>
  <c r="DL197" i="27"/>
  <c r="DL40" i="27"/>
  <c r="DL39" i="27"/>
  <c r="DL38" i="27"/>
  <c r="DM37" i="27"/>
  <c r="DJ213" i="27"/>
  <c r="DJ215" i="27"/>
  <c r="DJ45" i="27" s="1"/>
  <c r="DJ203" i="27"/>
  <c r="DJ201" i="27"/>
  <c r="DJ199" i="27" s="1"/>
  <c r="DJ205" i="27"/>
  <c r="DJ216" i="27" s="1"/>
  <c r="DJ206" i="27"/>
  <c r="DJ217" i="27" s="1"/>
  <c r="DI208" i="27"/>
  <c r="DI41" i="27" s="1"/>
  <c r="DI42" i="27" s="1"/>
  <c r="BF134" i="27"/>
  <c r="BF149" i="27" s="1"/>
  <c r="BG113" i="27"/>
  <c r="BH55" i="27" l="1"/>
  <c r="BG67" i="27"/>
  <c r="BG44" i="27" s="1"/>
  <c r="BF42" i="25" s="1"/>
  <c r="DK211" i="27"/>
  <c r="BG136" i="27"/>
  <c r="BG147" i="27" s="1"/>
  <c r="BG111" i="27"/>
  <c r="DM197" i="27"/>
  <c r="DN37" i="27"/>
  <c r="DM40" i="27"/>
  <c r="DM39" i="27"/>
  <c r="DM38" i="27"/>
  <c r="DK215" i="27"/>
  <c r="DK45" i="27" s="1"/>
  <c r="DK213" i="27"/>
  <c r="DK203" i="27"/>
  <c r="DK201" i="27"/>
  <c r="DK199" i="27" s="1"/>
  <c r="DK206" i="27"/>
  <c r="DK217" i="27" s="1"/>
  <c r="DK205" i="27"/>
  <c r="DK216" i="27" s="1"/>
  <c r="DJ208" i="27"/>
  <c r="DJ41" i="27" s="1"/>
  <c r="DJ42" i="27" s="1"/>
  <c r="DL210" i="27"/>
  <c r="DL207" i="27"/>
  <c r="DL218" i="27" s="1"/>
  <c r="DL202" i="27"/>
  <c r="DL200" i="27"/>
  <c r="DL198" i="27"/>
  <c r="DL196" i="27"/>
  <c r="DL212" i="27" s="1"/>
  <c r="BH53" i="27" l="1"/>
  <c r="BH65" i="27"/>
  <c r="DQ170" i="27"/>
  <c r="EC170" i="27"/>
  <c r="ED170" i="27"/>
  <c r="DI170" i="27"/>
  <c r="DY170" i="27"/>
  <c r="DU170" i="27"/>
  <c r="DD170" i="27"/>
  <c r="CO170" i="27"/>
  <c r="DT170" i="27"/>
  <c r="CT170" i="27"/>
  <c r="DF170" i="27"/>
  <c r="DE170" i="27"/>
  <c r="CU170" i="27"/>
  <c r="DS170" i="27"/>
  <c r="DV170" i="27"/>
  <c r="DO170" i="27"/>
  <c r="EE170" i="27"/>
  <c r="CP170" i="27"/>
  <c r="CY170" i="27"/>
  <c r="DX170" i="27"/>
  <c r="DM170" i="27"/>
  <c r="CR170" i="27"/>
  <c r="EK170" i="27"/>
  <c r="DR170" i="27"/>
  <c r="DK170" i="27"/>
  <c r="CW170" i="27"/>
  <c r="EI170" i="27"/>
  <c r="DW170" i="27"/>
  <c r="DN170" i="27"/>
  <c r="EB170" i="27"/>
  <c r="CX170" i="27"/>
  <c r="DB170" i="27"/>
  <c r="EH170" i="27"/>
  <c r="CV170" i="27"/>
  <c r="CQ170" i="27"/>
  <c r="DL170" i="27"/>
  <c r="DH170" i="27"/>
  <c r="EJ170" i="27"/>
  <c r="CS170" i="27"/>
  <c r="CZ170" i="27"/>
  <c r="DC170" i="27"/>
  <c r="EF170" i="27"/>
  <c r="DA170" i="27"/>
  <c r="EG170" i="27"/>
  <c r="DP170" i="27"/>
  <c r="EA170" i="27"/>
  <c r="DJ170" i="27"/>
  <c r="DZ170" i="27"/>
  <c r="DG170" i="27"/>
  <c r="DL211" i="27"/>
  <c r="DL215" i="27"/>
  <c r="DL45" i="27" s="1"/>
  <c r="DL213" i="27"/>
  <c r="DL203" i="27"/>
  <c r="DL205" i="27"/>
  <c r="DL216" i="27" s="1"/>
  <c r="DL201" i="27"/>
  <c r="DL199" i="27" s="1"/>
  <c r="DL206" i="27"/>
  <c r="DL217" i="27" s="1"/>
  <c r="DM210" i="27"/>
  <c r="DM207" i="27"/>
  <c r="DM218" i="27" s="1"/>
  <c r="DM202" i="27"/>
  <c r="DM200" i="27"/>
  <c r="DM198" i="27"/>
  <c r="DM196" i="27"/>
  <c r="DM211" i="27" s="1"/>
  <c r="DK208" i="27"/>
  <c r="DK41" i="27" s="1"/>
  <c r="DK42" i="27" s="1"/>
  <c r="BG134" i="27"/>
  <c r="BG149" i="27" s="1"/>
  <c r="BH113" i="27"/>
  <c r="DN197" i="27"/>
  <c r="DO37" i="27"/>
  <c r="DN40" i="27"/>
  <c r="DN39" i="27"/>
  <c r="DN38" i="27"/>
  <c r="BH67" i="27" l="1"/>
  <c r="BH44" i="27" s="1"/>
  <c r="BG42" i="25" s="1"/>
  <c r="BI55" i="27"/>
  <c r="EA175" i="27"/>
  <c r="EJ175" i="27"/>
  <c r="DH175" i="27"/>
  <c r="EH175" i="27"/>
  <c r="CX175" i="27"/>
  <c r="DN175" i="27"/>
  <c r="EI175" i="27"/>
  <c r="CY175" i="27"/>
  <c r="CP175" i="27"/>
  <c r="EE175" i="27"/>
  <c r="DV175" i="27"/>
  <c r="CU175" i="27"/>
  <c r="CT175" i="27"/>
  <c r="DD175" i="27"/>
  <c r="DY175" i="27"/>
  <c r="ED175" i="27"/>
  <c r="DA175" i="27"/>
  <c r="CZ175" i="27"/>
  <c r="CQ175" i="27"/>
  <c r="CW175" i="27"/>
  <c r="DR175" i="27"/>
  <c r="DX175" i="27"/>
  <c r="DE175" i="27"/>
  <c r="DT175" i="27"/>
  <c r="DG175" i="27"/>
  <c r="DW175" i="27"/>
  <c r="DL175" i="27"/>
  <c r="DK175" i="27"/>
  <c r="CR175" i="27"/>
  <c r="DS175" i="27"/>
  <c r="DU175" i="27"/>
  <c r="EC175" i="27"/>
  <c r="DQ175" i="27"/>
  <c r="DZ175" i="27"/>
  <c r="EG175" i="27"/>
  <c r="DJ175" i="27"/>
  <c r="DP175" i="27"/>
  <c r="EF175" i="27"/>
  <c r="DC175" i="27"/>
  <c r="CS175" i="27"/>
  <c r="CV175" i="27"/>
  <c r="DB175" i="27"/>
  <c r="EB175" i="27"/>
  <c r="EK175" i="27"/>
  <c r="DM175" i="27"/>
  <c r="DO175" i="27"/>
  <c r="DF175" i="27"/>
  <c r="CO175" i="27"/>
  <c r="DI175" i="27"/>
  <c r="DM212" i="27"/>
  <c r="DO197" i="27"/>
  <c r="DP37" i="27"/>
  <c r="DO39" i="27"/>
  <c r="DO40" i="27"/>
  <c r="DO38" i="27"/>
  <c r="DL208" i="27"/>
  <c r="DL41" i="27" s="1"/>
  <c r="DL42" i="27" s="1"/>
  <c r="DN210" i="27"/>
  <c r="DN207" i="27"/>
  <c r="DN218" i="27" s="1"/>
  <c r="DN202" i="27"/>
  <c r="DN200" i="27"/>
  <c r="DN196" i="27"/>
  <c r="DN211" i="27" s="1"/>
  <c r="DN198" i="27"/>
  <c r="BH136" i="27"/>
  <c r="BH147" i="27" s="1"/>
  <c r="BH111" i="27"/>
  <c r="DM213" i="27"/>
  <c r="DM215" i="27"/>
  <c r="DM45" i="27" s="1"/>
  <c r="DM203" i="27"/>
  <c r="DM206" i="27"/>
  <c r="DM217" i="27" s="1"/>
  <c r="DM201" i="27"/>
  <c r="DM199" i="27" s="1"/>
  <c r="DM205" i="27"/>
  <c r="DM216" i="27" s="1"/>
  <c r="BI65" i="27" l="1"/>
  <c r="BI53" i="27"/>
  <c r="DN212" i="27"/>
  <c r="DN213" i="27"/>
  <c r="DN215" i="27"/>
  <c r="DN45" i="27" s="1"/>
  <c r="DN203" i="27"/>
  <c r="DN201" i="27"/>
  <c r="DN199" i="27" s="1"/>
  <c r="DN205" i="27"/>
  <c r="DN216" i="27" s="1"/>
  <c r="DN206" i="27"/>
  <c r="DN217" i="27" s="1"/>
  <c r="DM208" i="27"/>
  <c r="DM41" i="27" s="1"/>
  <c r="DM42" i="27" s="1"/>
  <c r="DO210" i="27"/>
  <c r="DO207" i="27"/>
  <c r="DO218" i="27" s="1"/>
  <c r="DO202" i="27"/>
  <c r="DO200" i="27"/>
  <c r="DO198" i="27"/>
  <c r="DO196" i="27"/>
  <c r="DO211" i="27" s="1"/>
  <c r="BH134" i="27"/>
  <c r="BH149" i="27" s="1"/>
  <c r="BI113" i="27"/>
  <c r="DP197" i="27"/>
  <c r="DP40" i="27"/>
  <c r="DP39" i="27"/>
  <c r="DP38" i="27"/>
  <c r="DQ37" i="27"/>
  <c r="BI67" i="27" l="1"/>
  <c r="BI44" i="27" s="1"/>
  <c r="BH42" i="25" s="1"/>
  <c r="BJ55" i="27"/>
  <c r="DO212" i="27"/>
  <c r="DQ197" i="27"/>
  <c r="DQ40" i="27"/>
  <c r="DQ39" i="27"/>
  <c r="DQ38" i="27"/>
  <c r="DR37" i="27"/>
  <c r="DN208" i="27"/>
  <c r="DN41" i="27" s="1"/>
  <c r="DN42" i="27" s="1"/>
  <c r="DP210" i="27"/>
  <c r="DP207" i="27"/>
  <c r="DP218" i="27" s="1"/>
  <c r="DP202" i="27"/>
  <c r="DP200" i="27"/>
  <c r="DP198" i="27"/>
  <c r="DP196" i="27"/>
  <c r="DP212" i="27" s="1"/>
  <c r="BI111" i="27"/>
  <c r="BI136" i="27"/>
  <c r="BI147" i="27" s="1"/>
  <c r="DO215" i="27"/>
  <c r="DO45" i="27" s="1"/>
  <c r="DO213" i="27"/>
  <c r="DO203" i="27"/>
  <c r="DO205" i="27"/>
  <c r="DO216" i="27" s="1"/>
  <c r="DO201" i="27"/>
  <c r="DO199" i="27" s="1"/>
  <c r="DO206" i="27"/>
  <c r="DO217" i="27" s="1"/>
  <c r="BJ65" i="27" l="1"/>
  <c r="BJ53" i="27"/>
  <c r="DO208" i="27"/>
  <c r="DO41" i="27" s="1"/>
  <c r="DO42" i="27" s="1"/>
  <c r="DP211" i="27"/>
  <c r="BI134" i="27"/>
  <c r="BI149" i="27" s="1"/>
  <c r="BJ113" i="27"/>
  <c r="DR197" i="27"/>
  <c r="DS37" i="27"/>
  <c r="DR40" i="27"/>
  <c r="DR39" i="27"/>
  <c r="DR38" i="27"/>
  <c r="DP215" i="27"/>
  <c r="DP45" i="27" s="1"/>
  <c r="DP213" i="27"/>
  <c r="DP203" i="27"/>
  <c r="DP201" i="27"/>
  <c r="DP199" i="27" s="1"/>
  <c r="DP206" i="27"/>
  <c r="DP217" i="27" s="1"/>
  <c r="DP205" i="27"/>
  <c r="DP216" i="27" s="1"/>
  <c r="DQ207" i="27"/>
  <c r="DQ218" i="27" s="1"/>
  <c r="DQ210" i="27"/>
  <c r="DQ202" i="27"/>
  <c r="DQ200" i="27"/>
  <c r="DQ198" i="27"/>
  <c r="DQ196" i="27"/>
  <c r="DQ211" i="27" s="1"/>
  <c r="BJ67" i="27" l="1"/>
  <c r="BJ44" i="27" s="1"/>
  <c r="BI42" i="25" s="1"/>
  <c r="BK55" i="27"/>
  <c r="DQ212" i="27"/>
  <c r="BJ136" i="27"/>
  <c r="BJ147" i="27" s="1"/>
  <c r="BJ111" i="27"/>
  <c r="DR210" i="27"/>
  <c r="DR207" i="27"/>
  <c r="DR218" i="27" s="1"/>
  <c r="DR202" i="27"/>
  <c r="DR200" i="27"/>
  <c r="DR196" i="27"/>
  <c r="DR211" i="27" s="1"/>
  <c r="DR198" i="27"/>
  <c r="DS197" i="27"/>
  <c r="DT37" i="27"/>
  <c r="DS39" i="27"/>
  <c r="DS38" i="27"/>
  <c r="DS40" i="27"/>
  <c r="DQ213" i="27"/>
  <c r="DQ215" i="27"/>
  <c r="DQ45" i="27" s="1"/>
  <c r="DQ203" i="27"/>
  <c r="DQ206" i="27"/>
  <c r="DQ217" i="27" s="1"/>
  <c r="DQ205" i="27"/>
  <c r="DQ216" i="27" s="1"/>
  <c r="DQ201" i="27"/>
  <c r="DQ199" i="27" s="1"/>
  <c r="DP208" i="27"/>
  <c r="DP41" i="27" s="1"/>
  <c r="DP42" i="27" s="1"/>
  <c r="BK65" i="27" l="1"/>
  <c r="BK53" i="27"/>
  <c r="DR212" i="27"/>
  <c r="DT197" i="27"/>
  <c r="DT40" i="27"/>
  <c r="DT39" i="27"/>
  <c r="DT38" i="27"/>
  <c r="DU37" i="27"/>
  <c r="DQ208" i="27"/>
  <c r="DQ41" i="27" s="1"/>
  <c r="DQ42" i="27" s="1"/>
  <c r="DS210" i="27"/>
  <c r="DS207" i="27"/>
  <c r="DS218" i="27" s="1"/>
  <c r="DS202" i="27"/>
  <c r="DS200" i="27"/>
  <c r="DS198" i="27"/>
  <c r="DS196" i="27"/>
  <c r="DS211" i="27" s="1"/>
  <c r="DR213" i="27"/>
  <c r="DR215" i="27"/>
  <c r="DR45" i="27" s="1"/>
  <c r="DR203" i="27"/>
  <c r="DR205" i="27"/>
  <c r="DR216" i="27" s="1"/>
  <c r="DR201" i="27"/>
  <c r="DR199" i="27" s="1"/>
  <c r="DR206" i="27"/>
  <c r="DR217" i="27" s="1"/>
  <c r="BJ134" i="27"/>
  <c r="BJ149" i="27" s="1"/>
  <c r="BK113" i="27"/>
  <c r="BL55" i="27" l="1"/>
  <c r="BK67" i="27"/>
  <c r="BK44" i="27" s="1"/>
  <c r="BJ42" i="25" s="1"/>
  <c r="DS212" i="27"/>
  <c r="DR208" i="27"/>
  <c r="DR41" i="27" s="1"/>
  <c r="DR42" i="27" s="1"/>
  <c r="DU197" i="27"/>
  <c r="DU39" i="27"/>
  <c r="DU38" i="27"/>
  <c r="DV37" i="27"/>
  <c r="DU40" i="27"/>
  <c r="BK136" i="27"/>
  <c r="BK147" i="27" s="1"/>
  <c r="BK111" i="27"/>
  <c r="DS215" i="27"/>
  <c r="DS45" i="27" s="1"/>
  <c r="DS213" i="27"/>
  <c r="DS203" i="27"/>
  <c r="DS201" i="27"/>
  <c r="DS199" i="27" s="1"/>
  <c r="DS205" i="27"/>
  <c r="DS216" i="27" s="1"/>
  <c r="DS206" i="27"/>
  <c r="DS217" i="27" s="1"/>
  <c r="DT210" i="27"/>
  <c r="DT207" i="27"/>
  <c r="DT218" i="27" s="1"/>
  <c r="DT202" i="27"/>
  <c r="DT200" i="27"/>
  <c r="DT198" i="27"/>
  <c r="DT196" i="27"/>
  <c r="DT211" i="27" s="1"/>
  <c r="BL65" i="27" l="1"/>
  <c r="BL53" i="27"/>
  <c r="DT212" i="27"/>
  <c r="DT215" i="27"/>
  <c r="DT45" i="27" s="1"/>
  <c r="DT213" i="27"/>
  <c r="DT203" i="27"/>
  <c r="DT201" i="27"/>
  <c r="DT199" i="27" s="1"/>
  <c r="DT205" i="27"/>
  <c r="DT216" i="27" s="1"/>
  <c r="DT206" i="27"/>
  <c r="DT217" i="27" s="1"/>
  <c r="DV197" i="27"/>
  <c r="DW37" i="27"/>
  <c r="DV40" i="27"/>
  <c r="DV39" i="27"/>
  <c r="DV38" i="27"/>
  <c r="DU210" i="27"/>
  <c r="DU207" i="27"/>
  <c r="DU218" i="27" s="1"/>
  <c r="DU202" i="27"/>
  <c r="DU200" i="27"/>
  <c r="DU198" i="27"/>
  <c r="DU196" i="27"/>
  <c r="DU211" i="27" s="1"/>
  <c r="DS208" i="27"/>
  <c r="DS41" i="27" s="1"/>
  <c r="DS42" i="27" s="1"/>
  <c r="BK134" i="27"/>
  <c r="BK149" i="27" s="1"/>
  <c r="BL113" i="27"/>
  <c r="BM55" i="27" l="1"/>
  <c r="BL67" i="27"/>
  <c r="BL44" i="27" s="1"/>
  <c r="BK42" i="25" s="1"/>
  <c r="DU212" i="27"/>
  <c r="DT208" i="27"/>
  <c r="DT41" i="27" s="1"/>
  <c r="DT42" i="27" s="1"/>
  <c r="BL136" i="27"/>
  <c r="BL147" i="27" s="1"/>
  <c r="BL111" i="27"/>
  <c r="DU213" i="27"/>
  <c r="DU215" i="27"/>
  <c r="DU45" i="27" s="1"/>
  <c r="DU203" i="27"/>
  <c r="DU206" i="27"/>
  <c r="DU217" i="27" s="1"/>
  <c r="DU201" i="27"/>
  <c r="DU199" i="27" s="1"/>
  <c r="DU205" i="27"/>
  <c r="DU216" i="27" s="1"/>
  <c r="DV210" i="27"/>
  <c r="DV207" i="27"/>
  <c r="DV218" i="27" s="1"/>
  <c r="DV202" i="27"/>
  <c r="DV200" i="27"/>
  <c r="DV196" i="27"/>
  <c r="DV212" i="27" s="1"/>
  <c r="DV198" i="27"/>
  <c r="DW197" i="27"/>
  <c r="DX37" i="27"/>
  <c r="DW39" i="27"/>
  <c r="DW40" i="27"/>
  <c r="DW38" i="27"/>
  <c r="BM53" i="27" l="1"/>
  <c r="BM65" i="27"/>
  <c r="DV211" i="27"/>
  <c r="DV213" i="27"/>
  <c r="DV215" i="27"/>
  <c r="DV45" i="27" s="1"/>
  <c r="DV203" i="27"/>
  <c r="DV201" i="27"/>
  <c r="DV199" i="27" s="1"/>
  <c r="DV206" i="27"/>
  <c r="DV217" i="27" s="1"/>
  <c r="DV205" i="27"/>
  <c r="DV216" i="27" s="1"/>
  <c r="DW210" i="27"/>
  <c r="DW207" i="27"/>
  <c r="DW218" i="27" s="1"/>
  <c r="DW202" i="27"/>
  <c r="DW200" i="27"/>
  <c r="DW198" i="27"/>
  <c r="DW196" i="27"/>
  <c r="DW212" i="27" s="1"/>
  <c r="BL134" i="27"/>
  <c r="BL149" i="27" s="1"/>
  <c r="BM113" i="27"/>
  <c r="DX197" i="27"/>
  <c r="DX40" i="27"/>
  <c r="DX39" i="27"/>
  <c r="DX38" i="27"/>
  <c r="DY37" i="27"/>
  <c r="DU208" i="27"/>
  <c r="DU41" i="27" s="1"/>
  <c r="DU42" i="27" s="1"/>
  <c r="BM67" i="27" l="1"/>
  <c r="BM44" i="27" s="1"/>
  <c r="BL42" i="25" s="1"/>
  <c r="BN55" i="27"/>
  <c r="DW211" i="27"/>
  <c r="DY197" i="27"/>
  <c r="DY40" i="27"/>
  <c r="DZ37" i="27"/>
  <c r="DY39" i="27"/>
  <c r="DY38" i="27"/>
  <c r="DX210" i="27"/>
  <c r="DX207" i="27"/>
  <c r="DX218" i="27" s="1"/>
  <c r="DX202" i="27"/>
  <c r="DX200" i="27"/>
  <c r="DX198" i="27"/>
  <c r="DX196" i="27"/>
  <c r="DX211" i="27" s="1"/>
  <c r="DW215" i="27"/>
  <c r="DW45" i="27" s="1"/>
  <c r="DW213" i="27"/>
  <c r="DW203" i="27"/>
  <c r="DW206" i="27"/>
  <c r="DW217" i="27" s="1"/>
  <c r="DW201" i="27"/>
  <c r="DW199" i="27" s="1"/>
  <c r="DW205" i="27"/>
  <c r="DW216" i="27" s="1"/>
  <c r="BM136" i="27"/>
  <c r="BM147" i="27" s="1"/>
  <c r="BM111" i="27"/>
  <c r="DV208" i="27"/>
  <c r="DV41" i="27" s="1"/>
  <c r="DV42" i="27" s="1"/>
  <c r="BN53" i="27" l="1"/>
  <c r="BN65" i="27"/>
  <c r="DX212" i="27"/>
  <c r="BM134" i="27"/>
  <c r="BM149" i="27" s="1"/>
  <c r="BN113" i="27"/>
  <c r="DY207" i="27"/>
  <c r="DY218" i="27" s="1"/>
  <c r="DY210" i="27"/>
  <c r="DY202" i="27"/>
  <c r="DY200" i="27"/>
  <c r="DY198" i="27"/>
  <c r="DY196" i="27"/>
  <c r="DY211" i="27" s="1"/>
  <c r="DW208" i="27"/>
  <c r="DW41" i="27" s="1"/>
  <c r="DW42" i="27" s="1"/>
  <c r="DX215" i="27"/>
  <c r="DX45" i="27" s="1"/>
  <c r="DX213" i="27"/>
  <c r="DX203" i="27"/>
  <c r="DX206" i="27"/>
  <c r="DX217" i="27" s="1"/>
  <c r="DX205" i="27"/>
  <c r="DX216" i="27" s="1"/>
  <c r="DX201" i="27"/>
  <c r="DX199" i="27" s="1"/>
  <c r="DZ197" i="27"/>
  <c r="EA37" i="27"/>
  <c r="DZ40" i="27"/>
  <c r="DZ39" i="27"/>
  <c r="DZ38" i="27"/>
  <c r="BO55" i="27" l="1"/>
  <c r="BN67" i="27"/>
  <c r="BN44" i="27" s="1"/>
  <c r="BM42" i="25" s="1"/>
  <c r="DY212" i="27"/>
  <c r="EA197" i="27"/>
  <c r="EB37" i="27"/>
  <c r="EA38" i="27"/>
  <c r="EA40" i="27"/>
  <c r="EA39" i="27"/>
  <c r="BN136" i="27"/>
  <c r="BN147" i="27" s="1"/>
  <c r="BN111" i="27"/>
  <c r="DZ210" i="27"/>
  <c r="DZ207" i="27"/>
  <c r="DZ218" i="27" s="1"/>
  <c r="DZ202" i="27"/>
  <c r="DZ200" i="27"/>
  <c r="DZ196" i="27"/>
  <c r="DZ211" i="27" s="1"/>
  <c r="DZ198" i="27"/>
  <c r="DX208" i="27"/>
  <c r="DX41" i="27" s="1"/>
  <c r="DX42" i="27" s="1"/>
  <c r="DY213" i="27"/>
  <c r="DY215" i="27"/>
  <c r="DY45" i="27" s="1"/>
  <c r="DY203" i="27"/>
  <c r="DY205" i="27"/>
  <c r="DY216" i="27" s="1"/>
  <c r="DY201" i="27"/>
  <c r="DY199" i="27" s="1"/>
  <c r="DY206" i="27"/>
  <c r="DY217" i="27" s="1"/>
  <c r="BO53" i="27" l="1"/>
  <c r="BO65" i="27"/>
  <c r="DZ212" i="27"/>
  <c r="DY208" i="27"/>
  <c r="DY41" i="27" s="1"/>
  <c r="DY42" i="27" s="1"/>
  <c r="EB197" i="27"/>
  <c r="EB40" i="27"/>
  <c r="EB39" i="27"/>
  <c r="EB38" i="27"/>
  <c r="EC37" i="27"/>
  <c r="BN134" i="27"/>
  <c r="BN149" i="27" s="1"/>
  <c r="BO113" i="27"/>
  <c r="DZ213" i="27"/>
  <c r="DZ215" i="27"/>
  <c r="DZ45" i="27" s="1"/>
  <c r="DZ203" i="27"/>
  <c r="DZ205" i="27"/>
  <c r="DZ216" i="27" s="1"/>
  <c r="DZ201" i="27"/>
  <c r="DZ199" i="27" s="1"/>
  <c r="DZ206" i="27"/>
  <c r="DZ217" i="27" s="1"/>
  <c r="EA210" i="27"/>
  <c r="EA207" i="27"/>
  <c r="EA218" i="27" s="1"/>
  <c r="EA202" i="27"/>
  <c r="EA200" i="27"/>
  <c r="EA198" i="27"/>
  <c r="EA196" i="27"/>
  <c r="EA212" i="27" s="1"/>
  <c r="BO67" i="27" l="1"/>
  <c r="BO44" i="27" s="1"/>
  <c r="BN42" i="25" s="1"/>
  <c r="BP55" i="27"/>
  <c r="CA174" i="27"/>
  <c r="EA211" i="27"/>
  <c r="DZ208" i="27"/>
  <c r="DZ41" i="27" s="1"/>
  <c r="DZ42" i="27" s="1"/>
  <c r="BO136" i="27"/>
  <c r="BO147" i="27" s="1"/>
  <c r="BO111" i="27"/>
  <c r="EC197" i="27"/>
  <c r="EC40" i="27"/>
  <c r="EC39" i="27"/>
  <c r="EC38" i="27"/>
  <c r="ED37" i="27"/>
  <c r="EA215" i="27"/>
  <c r="EA45" i="27" s="1"/>
  <c r="EA213" i="27"/>
  <c r="EA203" i="27"/>
  <c r="EA201" i="27"/>
  <c r="EA199" i="27" s="1"/>
  <c r="EA206" i="27"/>
  <c r="EA217" i="27" s="1"/>
  <c r="EA205" i="27"/>
  <c r="EA216" i="27" s="1"/>
  <c r="EB210" i="27"/>
  <c r="EB207" i="27"/>
  <c r="EB218" i="27" s="1"/>
  <c r="EB202" i="27"/>
  <c r="EB200" i="27"/>
  <c r="EB198" i="27"/>
  <c r="EB196" i="27"/>
  <c r="EB212" i="27" s="1"/>
  <c r="BP65" i="27" l="1"/>
  <c r="BP53" i="27"/>
  <c r="CA189" i="27"/>
  <c r="EB211" i="27"/>
  <c r="EB215" i="27"/>
  <c r="EB45" i="27" s="1"/>
  <c r="EB213" i="27"/>
  <c r="EB203" i="27"/>
  <c r="EB205" i="27"/>
  <c r="EB216" i="27" s="1"/>
  <c r="EB201" i="27"/>
  <c r="EB199" i="27" s="1"/>
  <c r="EB206" i="27"/>
  <c r="EB217" i="27" s="1"/>
  <c r="EA208" i="27"/>
  <c r="EA41" i="27" s="1"/>
  <c r="EA42" i="27" s="1"/>
  <c r="ED197" i="27"/>
  <c r="EE37" i="27"/>
  <c r="ED40" i="27"/>
  <c r="ED39" i="27"/>
  <c r="ED38" i="27"/>
  <c r="EC210" i="27"/>
  <c r="EC207" i="27"/>
  <c r="EC218" i="27" s="1"/>
  <c r="EC202" i="27"/>
  <c r="EC200" i="27"/>
  <c r="EC198" i="27"/>
  <c r="EC196" i="27"/>
  <c r="EC212" i="27" s="1"/>
  <c r="BO134" i="27"/>
  <c r="BO149" i="27" s="1"/>
  <c r="BP113" i="27"/>
  <c r="BP67" i="27" l="1"/>
  <c r="BP44" i="27" s="1"/>
  <c r="BO42" i="25" s="1"/>
  <c r="BQ55" i="27"/>
  <c r="EC211" i="27"/>
  <c r="EE197" i="27"/>
  <c r="EF37" i="27"/>
  <c r="EE39" i="27"/>
  <c r="EE38" i="27"/>
  <c r="EE40" i="27"/>
  <c r="EC213" i="27"/>
  <c r="EC215" i="27"/>
  <c r="EC45" i="27" s="1"/>
  <c r="EC203" i="27"/>
  <c r="EC205" i="27"/>
  <c r="EC216" i="27" s="1"/>
  <c r="EC201" i="27"/>
  <c r="EC199" i="27" s="1"/>
  <c r="EC206" i="27"/>
  <c r="EC217" i="27" s="1"/>
  <c r="ED210" i="27"/>
  <c r="ED207" i="27"/>
  <c r="ED218" i="27" s="1"/>
  <c r="ED202" i="27"/>
  <c r="ED200" i="27"/>
  <c r="ED196" i="27"/>
  <c r="ED211" i="27" s="1"/>
  <c r="ED198" i="27"/>
  <c r="EB208" i="27"/>
  <c r="EB41" i="27" s="1"/>
  <c r="EB42" i="27" s="1"/>
  <c r="BP136" i="27"/>
  <c r="BP147" i="27" s="1"/>
  <c r="BP111" i="27"/>
  <c r="BQ53" i="27" l="1"/>
  <c r="BQ65" i="27"/>
  <c r="ED212" i="27"/>
  <c r="EC208" i="27"/>
  <c r="EC41" i="27" s="1"/>
  <c r="EC42" i="27" s="1"/>
  <c r="BP134" i="27"/>
  <c r="BP149" i="27" s="1"/>
  <c r="BQ113" i="27"/>
  <c r="ED213" i="27"/>
  <c r="ED215" i="27"/>
  <c r="ED45" i="27" s="1"/>
  <c r="ED203" i="27"/>
  <c r="ED206" i="27"/>
  <c r="ED217" i="27" s="1"/>
  <c r="ED205" i="27"/>
  <c r="ED216" i="27" s="1"/>
  <c r="ED201" i="27"/>
  <c r="ED199" i="27" s="1"/>
  <c r="EF197" i="27"/>
  <c r="EF40" i="27"/>
  <c r="EF39" i="27"/>
  <c r="EF38" i="27"/>
  <c r="EG37" i="27"/>
  <c r="EE210" i="27"/>
  <c r="EE207" i="27"/>
  <c r="EE218" i="27" s="1"/>
  <c r="EE202" i="27"/>
  <c r="EE200" i="27"/>
  <c r="EE198" i="27"/>
  <c r="EE196" i="27"/>
  <c r="EE211" i="27" s="1"/>
  <c r="BR55" i="27" l="1"/>
  <c r="BQ67" i="27"/>
  <c r="BQ44" i="27" s="1"/>
  <c r="BP42" i="25" s="1"/>
  <c r="EE212" i="27"/>
  <c r="EG197" i="27"/>
  <c r="EG39" i="27"/>
  <c r="EG40" i="27"/>
  <c r="EH37" i="27"/>
  <c r="EG38" i="27"/>
  <c r="ED208" i="27"/>
  <c r="ED41" i="27" s="1"/>
  <c r="ED42" i="27" s="1"/>
  <c r="BQ111" i="27"/>
  <c r="BQ136" i="27"/>
  <c r="BQ147" i="27" s="1"/>
  <c r="EE215" i="27"/>
  <c r="EE45" i="27" s="1"/>
  <c r="EE213" i="27"/>
  <c r="EE203" i="27"/>
  <c r="EE201" i="27"/>
  <c r="EE199" i="27" s="1"/>
  <c r="EE205" i="27"/>
  <c r="EE216" i="27" s="1"/>
  <c r="EE206" i="27"/>
  <c r="EE217" i="27" s="1"/>
  <c r="EF210" i="27"/>
  <c r="EF207" i="27"/>
  <c r="EF218" i="27" s="1"/>
  <c r="EF202" i="27"/>
  <c r="EF200" i="27"/>
  <c r="EF198" i="27"/>
  <c r="EF196" i="27"/>
  <c r="EF212" i="27" s="1"/>
  <c r="BR65" i="27" l="1"/>
  <c r="BR53" i="27"/>
  <c r="EF211" i="27"/>
  <c r="EE208" i="27"/>
  <c r="EE41" i="27" s="1"/>
  <c r="EE42" i="27" s="1"/>
  <c r="BQ134" i="27"/>
  <c r="BQ149" i="27" s="1"/>
  <c r="BR113" i="27"/>
  <c r="EH197" i="27"/>
  <c r="EI37" i="27"/>
  <c r="EH40" i="27"/>
  <c r="EH39" i="27"/>
  <c r="EH38" i="27"/>
  <c r="EG207" i="27"/>
  <c r="EG218" i="27" s="1"/>
  <c r="EG210" i="27"/>
  <c r="EG202" i="27"/>
  <c r="EG200" i="27"/>
  <c r="EG198" i="27"/>
  <c r="EG196" i="27"/>
  <c r="EG211" i="27" s="1"/>
  <c r="EF215" i="27"/>
  <c r="EF45" i="27" s="1"/>
  <c r="EF213" i="27"/>
  <c r="EF203" i="27"/>
  <c r="EF201" i="27"/>
  <c r="EF199" i="27" s="1"/>
  <c r="EF206" i="27"/>
  <c r="EF217" i="27" s="1"/>
  <c r="EF205" i="27"/>
  <c r="EF216" i="27" s="1"/>
  <c r="BS55" i="27" l="1"/>
  <c r="BR67" i="27"/>
  <c r="BR44" i="27" s="1"/>
  <c r="BQ42" i="25" s="1"/>
  <c r="EG212" i="27"/>
  <c r="EF208" i="27"/>
  <c r="EF41" i="27" s="1"/>
  <c r="EF42" i="27" s="1"/>
  <c r="EI197" i="27"/>
  <c r="EJ37" i="27"/>
  <c r="EI39" i="27"/>
  <c r="EI40" i="27"/>
  <c r="EI38" i="27"/>
  <c r="EG213" i="27"/>
  <c r="EG215" i="27"/>
  <c r="EG45" i="27" s="1"/>
  <c r="EG203" i="27"/>
  <c r="EG206" i="27"/>
  <c r="EG217" i="27" s="1"/>
  <c r="EG201" i="27"/>
  <c r="EG199" i="27" s="1"/>
  <c r="EG205" i="27"/>
  <c r="EG216" i="27" s="1"/>
  <c r="EH210" i="27"/>
  <c r="EH207" i="27"/>
  <c r="EH218" i="27" s="1"/>
  <c r="EH202" i="27"/>
  <c r="EH200" i="27"/>
  <c r="EH196" i="27"/>
  <c r="EH211" i="27" s="1"/>
  <c r="EH198" i="27"/>
  <c r="BR136" i="27"/>
  <c r="BR147" i="27" s="1"/>
  <c r="BR111" i="27"/>
  <c r="BS53" i="27" l="1"/>
  <c r="BS65" i="27"/>
  <c r="EH212" i="27"/>
  <c r="EI212" i="27"/>
  <c r="EI210" i="27"/>
  <c r="EI211" i="27"/>
  <c r="EI200" i="27"/>
  <c r="EI198" i="27"/>
  <c r="EI207" i="27" s="1"/>
  <c r="EI218" i="27" s="1"/>
  <c r="EI196" i="27"/>
  <c r="EH213" i="27"/>
  <c r="EH215" i="27"/>
  <c r="EH45" i="27" s="1"/>
  <c r="EH203" i="27"/>
  <c r="EH206" i="27"/>
  <c r="EH217" i="27" s="1"/>
  <c r="EH201" i="27"/>
  <c r="EH199" i="27" s="1"/>
  <c r="EH205" i="27"/>
  <c r="EH216" i="27" s="1"/>
  <c r="EG208" i="27"/>
  <c r="EG41" i="27" s="1"/>
  <c r="EG42" i="27" s="1"/>
  <c r="BR134" i="27"/>
  <c r="BR149" i="27" s="1"/>
  <c r="BS113" i="27"/>
  <c r="EJ197" i="27"/>
  <c r="EJ41" i="27"/>
  <c r="EJ40" i="27"/>
  <c r="EJ39" i="27"/>
  <c r="EJ38" i="27"/>
  <c r="EK37" i="27"/>
  <c r="BS67" i="27" l="1"/>
  <c r="BS44" i="27" s="1"/>
  <c r="BR42" i="25" s="1"/>
  <c r="BT55" i="27"/>
  <c r="EI215" i="27"/>
  <c r="EI45" i="27" s="1"/>
  <c r="EI213" i="27"/>
  <c r="EI206" i="27"/>
  <c r="EI217" i="27" s="1"/>
  <c r="EI205" i="27"/>
  <c r="EI216" i="27" s="1"/>
  <c r="EI201" i="27"/>
  <c r="EH208" i="27"/>
  <c r="EH41" i="27" s="1"/>
  <c r="EH42" i="27" s="1"/>
  <c r="EJ42" i="27"/>
  <c r="EJ211" i="27"/>
  <c r="EJ210" i="27"/>
  <c r="EJ212" i="27"/>
  <c r="EJ207" i="27"/>
  <c r="EJ218" i="27" s="1"/>
  <c r="EJ202" i="27"/>
  <c r="EJ200" i="27"/>
  <c r="EJ198" i="27"/>
  <c r="EJ196" i="27"/>
  <c r="BS136" i="27"/>
  <c r="BS147" i="27" s="1"/>
  <c r="BS111" i="27"/>
  <c r="EK197" i="27"/>
  <c r="EK41" i="27"/>
  <c r="EK38" i="27"/>
  <c r="EK39" i="27"/>
  <c r="EL37" i="27"/>
  <c r="EK40" i="27"/>
  <c r="BT65" i="27" l="1"/>
  <c r="BT53" i="27"/>
  <c r="EK42" i="27"/>
  <c r="EI202" i="27"/>
  <c r="EI203" i="27" s="1"/>
  <c r="EI208" i="27"/>
  <c r="EI41" i="27" s="1"/>
  <c r="EI42" i="27" s="1"/>
  <c r="EJ215" i="27"/>
  <c r="EJ45" i="27" s="1"/>
  <c r="EJ213" i="27"/>
  <c r="EJ203" i="27"/>
  <c r="EJ206" i="27"/>
  <c r="EJ217" i="27" s="1"/>
  <c r="EJ205" i="27"/>
  <c r="EJ216" i="27" s="1"/>
  <c r="EL197" i="27"/>
  <c r="EM37" i="27"/>
  <c r="EL41" i="27"/>
  <c r="EL40" i="27"/>
  <c r="EL39" i="27"/>
  <c r="EL38" i="27"/>
  <c r="EK211" i="27"/>
  <c r="EK210" i="27"/>
  <c r="EK207" i="27"/>
  <c r="EK218" i="27" s="1"/>
  <c r="EK212" i="27"/>
  <c r="EK202" i="27"/>
  <c r="EK200" i="27"/>
  <c r="EK198" i="27"/>
  <c r="EK196" i="27"/>
  <c r="BS134" i="27"/>
  <c r="BS149" i="27" s="1"/>
  <c r="BT113" i="27"/>
  <c r="BT67" i="27" l="1"/>
  <c r="BT44" i="27" s="1"/>
  <c r="BS42" i="25" s="1"/>
  <c r="BU55" i="27"/>
  <c r="EI199" i="27"/>
  <c r="EJ201" i="27" s="1"/>
  <c r="EJ199" i="27" s="1"/>
  <c r="EK201" i="27" s="1"/>
  <c r="EK199" i="27" s="1"/>
  <c r="EL42" i="27"/>
  <c r="EK213" i="27"/>
  <c r="EK215" i="27"/>
  <c r="EK45" i="27" s="1"/>
  <c r="EK203" i="27"/>
  <c r="EK205" i="27"/>
  <c r="EK216" i="27" s="1"/>
  <c r="EK206" i="27"/>
  <c r="EK217" i="27" s="1"/>
  <c r="BT136" i="27"/>
  <c r="BT147" i="27" s="1"/>
  <c r="BT111" i="27"/>
  <c r="EJ208" i="27"/>
  <c r="EM197" i="27"/>
  <c r="EN37" i="27"/>
  <c r="EM39" i="27"/>
  <c r="EM38" i="27"/>
  <c r="EM41" i="27"/>
  <c r="EM40" i="27"/>
  <c r="EL212" i="27"/>
  <c r="EL210" i="27"/>
  <c r="EL207" i="27"/>
  <c r="EL218" i="27" s="1"/>
  <c r="EL211" i="27"/>
  <c r="EL202" i="27"/>
  <c r="EL200" i="27"/>
  <c r="EL196" i="27"/>
  <c r="EL198" i="27"/>
  <c r="BU65" i="27" l="1"/>
  <c r="BU53" i="27"/>
  <c r="EK208" i="27"/>
  <c r="EL213" i="27"/>
  <c r="EL215" i="27"/>
  <c r="EL45" i="27" s="1"/>
  <c r="EL203" i="27"/>
  <c r="EL206" i="27"/>
  <c r="EL217" i="27" s="1"/>
  <c r="EL201" i="27"/>
  <c r="EL199" i="27" s="1"/>
  <c r="EL205" i="27"/>
  <c r="EL216" i="27" s="1"/>
  <c r="EL46" i="27" s="1"/>
  <c r="EN197" i="27"/>
  <c r="EN41" i="27"/>
  <c r="EN40" i="27"/>
  <c r="EN39" i="27"/>
  <c r="EN38" i="27"/>
  <c r="EO37" i="27"/>
  <c r="EM212" i="27"/>
  <c r="EM210" i="27"/>
  <c r="EM211" i="27"/>
  <c r="EM207" i="27"/>
  <c r="EM218" i="27" s="1"/>
  <c r="EM202" i="27"/>
  <c r="EM200" i="27"/>
  <c r="EM198" i="27"/>
  <c r="EM196" i="27"/>
  <c r="EM42" i="27"/>
  <c r="BT134" i="27"/>
  <c r="BT149" i="27" s="1"/>
  <c r="BU113" i="27"/>
  <c r="BU67" i="27" l="1"/>
  <c r="BU44" i="27" s="1"/>
  <c r="BT42" i="25" s="1"/>
  <c r="BV55" i="27"/>
  <c r="EN42" i="27"/>
  <c r="EL208" i="27"/>
  <c r="EM215" i="27"/>
  <c r="EM45" i="27" s="1"/>
  <c r="EM213" i="27"/>
  <c r="EM203" i="27"/>
  <c r="EM206" i="27"/>
  <c r="EM217" i="27" s="1"/>
  <c r="EM201" i="27"/>
  <c r="EM199" i="27" s="1"/>
  <c r="EM205" i="27"/>
  <c r="EM216" i="27" s="1"/>
  <c r="EM46" i="27" s="1"/>
  <c r="EN211" i="27"/>
  <c r="EN212" i="27"/>
  <c r="EN210" i="27"/>
  <c r="EN207" i="27"/>
  <c r="EN218" i="27" s="1"/>
  <c r="EN202" i="27"/>
  <c r="EN200" i="27"/>
  <c r="EN198" i="27"/>
  <c r="EN196" i="27"/>
  <c r="BU136" i="27"/>
  <c r="BU147" i="27" s="1"/>
  <c r="BU111" i="27"/>
  <c r="EO197" i="27"/>
  <c r="EO40" i="27"/>
  <c r="EO38" i="27"/>
  <c r="EP37" i="27"/>
  <c r="EO41" i="27"/>
  <c r="EO39" i="27"/>
  <c r="BV53" i="27" l="1"/>
  <c r="BV65" i="27"/>
  <c r="CN162" i="27"/>
  <c r="CN164" i="27" s="1"/>
  <c r="EO42" i="27"/>
  <c r="BU134" i="27"/>
  <c r="BU149" i="27" s="1"/>
  <c r="BV113" i="27"/>
  <c r="EO211" i="27"/>
  <c r="EO212" i="27"/>
  <c r="EO207" i="27"/>
  <c r="EO218" i="27" s="1"/>
  <c r="EO210" i="27"/>
  <c r="EO202" i="27"/>
  <c r="EO200" i="27"/>
  <c r="EO198" i="27"/>
  <c r="EO196" i="27"/>
  <c r="EP197" i="27"/>
  <c r="EQ37" i="27"/>
  <c r="EP41" i="27"/>
  <c r="EP40" i="27"/>
  <c r="EP39" i="27"/>
  <c r="EP38" i="27"/>
  <c r="EM208" i="27"/>
  <c r="EN215" i="27"/>
  <c r="EN45" i="27" s="1"/>
  <c r="EN213" i="27"/>
  <c r="EN203" i="27"/>
  <c r="EN206" i="27"/>
  <c r="EN217" i="27" s="1"/>
  <c r="EN201" i="27"/>
  <c r="EN199" i="27" s="1"/>
  <c r="EN205" i="27"/>
  <c r="EN216" i="27" s="1"/>
  <c r="EN46" i="27" s="1"/>
  <c r="BV67" i="27" l="1"/>
  <c r="BV44" i="27" s="1"/>
  <c r="BU42" i="25" s="1"/>
  <c r="BW55" i="27"/>
  <c r="CO162" i="27"/>
  <c r="CO164" i="27" s="1"/>
  <c r="EP212" i="27"/>
  <c r="EP210" i="27"/>
  <c r="EP207" i="27"/>
  <c r="EP218" i="27" s="1"/>
  <c r="EP211" i="27"/>
  <c r="EP202" i="27"/>
  <c r="EP200" i="27"/>
  <c r="EP196" i="27"/>
  <c r="EP198" i="27"/>
  <c r="EN208" i="27"/>
  <c r="EO213" i="27"/>
  <c r="EO215" i="27"/>
  <c r="EO45" i="27" s="1"/>
  <c r="EO203" i="27"/>
  <c r="EO201" i="27"/>
  <c r="EO199" i="27" s="1"/>
  <c r="EO205" i="27"/>
  <c r="EO216" i="27" s="1"/>
  <c r="EO46" i="27" s="1"/>
  <c r="EO206" i="27"/>
  <c r="EO217" i="27" s="1"/>
  <c r="BV136" i="27"/>
  <c r="BV147" i="27" s="1"/>
  <c r="BV111" i="27"/>
  <c r="EP42" i="27"/>
  <c r="EQ197" i="27"/>
  <c r="ER37" i="27"/>
  <c r="EQ39" i="27"/>
  <c r="EQ41" i="27"/>
  <c r="EQ40" i="27"/>
  <c r="EQ38" i="27"/>
  <c r="BW53" i="27" l="1"/>
  <c r="BW65" i="27"/>
  <c r="CP162" i="27"/>
  <c r="CP164" i="27" s="1"/>
  <c r="EP213" i="27"/>
  <c r="EP215" i="27"/>
  <c r="EP45" i="27" s="1"/>
  <c r="EP203" i="27"/>
  <c r="EP206" i="27"/>
  <c r="EP217" i="27" s="1"/>
  <c r="EP205" i="27"/>
  <c r="EP216" i="27" s="1"/>
  <c r="EP46" i="27" s="1"/>
  <c r="EP201" i="27"/>
  <c r="EP199" i="27" s="1"/>
  <c r="EQ42" i="27"/>
  <c r="EQ212" i="27"/>
  <c r="EQ210" i="27"/>
  <c r="EQ211" i="27"/>
  <c r="EQ207" i="27"/>
  <c r="EQ218" i="27" s="1"/>
  <c r="EQ202" i="27"/>
  <c r="EQ200" i="27"/>
  <c r="EQ198" i="27"/>
  <c r="EQ196" i="27"/>
  <c r="EO208" i="27"/>
  <c r="BV134" i="27"/>
  <c r="BV149" i="27" s="1"/>
  <c r="BW113" i="27"/>
  <c r="ER197" i="27"/>
  <c r="ER41" i="27"/>
  <c r="ER40" i="27"/>
  <c r="ER39" i="27"/>
  <c r="ER38" i="27"/>
  <c r="ES37" i="27"/>
  <c r="BX55" i="27" l="1"/>
  <c r="BW67" i="27"/>
  <c r="BW44" i="27" s="1"/>
  <c r="BV42" i="25" s="1"/>
  <c r="CQ162" i="27"/>
  <c r="CQ164" i="27" s="1"/>
  <c r="ER42" i="27"/>
  <c r="ES197" i="27"/>
  <c r="ES41" i="27"/>
  <c r="ES39" i="27"/>
  <c r="ET37" i="27"/>
  <c r="ES40" i="27"/>
  <c r="ES38" i="27"/>
  <c r="ER211" i="27"/>
  <c r="ER210" i="27"/>
  <c r="ER212" i="27"/>
  <c r="ER207" i="27"/>
  <c r="ER218" i="27" s="1"/>
  <c r="ER202" i="27"/>
  <c r="ER200" i="27"/>
  <c r="ER198" i="27"/>
  <c r="ER196" i="27"/>
  <c r="EP208" i="27"/>
  <c r="BW136" i="27"/>
  <c r="BW147" i="27" s="1"/>
  <c r="BW111" i="27"/>
  <c r="EQ215" i="27"/>
  <c r="EQ45" i="27" s="1"/>
  <c r="EQ213" i="27"/>
  <c r="EQ203" i="27"/>
  <c r="EQ201" i="27"/>
  <c r="EQ199" i="27" s="1"/>
  <c r="EQ205" i="27"/>
  <c r="EQ216" i="27" s="1"/>
  <c r="EQ46" i="27" s="1"/>
  <c r="EQ206" i="27"/>
  <c r="EQ217" i="27" s="1"/>
  <c r="BX65" i="27" l="1"/>
  <c r="BX53" i="27"/>
  <c r="CR162" i="27"/>
  <c r="CR164" i="27" s="1"/>
  <c r="EQ208" i="27"/>
  <c r="ES42" i="27"/>
  <c r="ET197" i="27"/>
  <c r="EU37" i="27"/>
  <c r="ET41" i="27"/>
  <c r="ET40" i="27"/>
  <c r="ET39" i="27"/>
  <c r="ET38" i="27"/>
  <c r="BW134" i="27"/>
  <c r="BW149" i="27" s="1"/>
  <c r="BX113" i="27"/>
  <c r="ER215" i="27"/>
  <c r="ER45" i="27" s="1"/>
  <c r="ER213" i="27"/>
  <c r="ER203" i="27"/>
  <c r="ER205" i="27"/>
  <c r="ER216" i="27" s="1"/>
  <c r="ER46" i="27" s="1"/>
  <c r="ER206" i="27"/>
  <c r="ER217" i="27" s="1"/>
  <c r="ER201" i="27"/>
  <c r="ER199" i="27" s="1"/>
  <c r="ES211" i="27"/>
  <c r="ES210" i="27"/>
  <c r="ES207" i="27"/>
  <c r="ES218" i="27" s="1"/>
  <c r="ES212" i="27"/>
  <c r="ES202" i="27"/>
  <c r="ES200" i="27"/>
  <c r="ES198" i="27"/>
  <c r="ES196" i="27"/>
  <c r="BX67" i="27" l="1"/>
  <c r="BX44" i="27" s="1"/>
  <c r="BW42" i="25" s="1"/>
  <c r="BY55" i="27"/>
  <c r="CS162" i="27"/>
  <c r="CS164" i="27" s="1"/>
  <c r="ER208" i="27"/>
  <c r="ET42" i="27"/>
  <c r="EU197" i="27"/>
  <c r="EV37" i="27"/>
  <c r="EU39" i="27"/>
  <c r="EU38" i="27"/>
  <c r="EU41" i="27"/>
  <c r="EU40" i="27"/>
  <c r="BX136" i="27"/>
  <c r="BX147" i="27" s="1"/>
  <c r="BX111" i="27"/>
  <c r="ES213" i="27"/>
  <c r="ES215" i="27"/>
  <c r="ES45" i="27" s="1"/>
  <c r="ES203" i="27"/>
  <c r="ES201" i="27"/>
  <c r="ES199" i="27" s="1"/>
  <c r="ES205" i="27"/>
  <c r="ES216" i="27" s="1"/>
  <c r="ES46" i="27" s="1"/>
  <c r="ES206" i="27"/>
  <c r="ES217" i="27" s="1"/>
  <c r="ET212" i="27"/>
  <c r="ET210" i="27"/>
  <c r="ET207" i="27"/>
  <c r="ET218" i="27" s="1"/>
  <c r="ET211" i="27"/>
  <c r="ET202" i="27"/>
  <c r="ET200" i="27"/>
  <c r="ET196" i="27"/>
  <c r="ET198" i="27"/>
  <c r="BY57" i="27" l="1"/>
  <c r="BY66" i="27" s="1"/>
  <c r="BY65" i="27"/>
  <c r="CT162" i="27"/>
  <c r="CT164" i="27" s="1"/>
  <c r="ES208" i="27"/>
  <c r="EU212" i="27"/>
  <c r="EU210" i="27"/>
  <c r="EU211" i="27"/>
  <c r="EU207" i="27"/>
  <c r="EU218" i="27" s="1"/>
  <c r="EU202" i="27"/>
  <c r="EU200" i="27"/>
  <c r="EU198" i="27"/>
  <c r="EU196" i="27"/>
  <c r="BX134" i="27"/>
  <c r="BX149" i="27" s="1"/>
  <c r="BY113" i="27"/>
  <c r="EU42" i="27"/>
  <c r="EV197" i="27"/>
  <c r="EV41" i="27"/>
  <c r="EV40" i="27"/>
  <c r="EV39" i="27"/>
  <c r="EV38" i="27"/>
  <c r="EW37" i="27"/>
  <c r="ET213" i="27"/>
  <c r="ET215" i="27"/>
  <c r="ET45" i="27" s="1"/>
  <c r="ET203" i="27"/>
  <c r="ET201" i="27"/>
  <c r="ET199" i="27" s="1"/>
  <c r="ET206" i="27"/>
  <c r="ET217" i="27" s="1"/>
  <c r="ET205" i="27"/>
  <c r="ET216" i="27" s="1"/>
  <c r="ET46" i="27" s="1"/>
  <c r="BY53" i="27" l="1"/>
  <c r="BY67" i="27" s="1"/>
  <c r="BY44" i="27" s="1"/>
  <c r="BX42" i="25" s="1"/>
  <c r="BY38" i="27"/>
  <c r="CU162" i="27"/>
  <c r="CU164" i="27" s="1"/>
  <c r="EV42" i="27"/>
  <c r="EV211" i="27"/>
  <c r="EV212" i="27"/>
  <c r="EV210" i="27"/>
  <c r="EV207" i="27"/>
  <c r="EV218" i="27" s="1"/>
  <c r="EV202" i="27"/>
  <c r="EV200" i="27"/>
  <c r="EV198" i="27"/>
  <c r="EV196" i="27"/>
  <c r="ET208" i="27"/>
  <c r="EU215" i="27"/>
  <c r="EU45" i="27" s="1"/>
  <c r="EU213" i="27"/>
  <c r="EU203" i="27"/>
  <c r="EU206" i="27"/>
  <c r="EU217" i="27" s="1"/>
  <c r="EU201" i="27"/>
  <c r="EU199" i="27" s="1"/>
  <c r="EU205" i="27"/>
  <c r="EU216" i="27" s="1"/>
  <c r="EU46" i="27" s="1"/>
  <c r="BY111" i="27"/>
  <c r="BY136" i="27"/>
  <c r="BY147" i="27" s="1"/>
  <c r="EW197" i="27"/>
  <c r="EW40" i="27"/>
  <c r="EW38" i="27"/>
  <c r="EX37" i="27"/>
  <c r="EW41" i="27"/>
  <c r="EW39" i="27"/>
  <c r="BZ55" i="27" l="1"/>
  <c r="BZ65" i="27" s="1"/>
  <c r="CV162" i="27"/>
  <c r="CV164" i="27" s="1"/>
  <c r="EW42" i="27"/>
  <c r="EX197" i="27"/>
  <c r="EY37" i="27"/>
  <c r="EX41" i="27"/>
  <c r="EX40" i="27"/>
  <c r="EX39" i="27"/>
  <c r="EX38" i="27"/>
  <c r="BY134" i="27"/>
  <c r="BY149" i="27" s="1"/>
  <c r="BZ113" i="27"/>
  <c r="EU208" i="27"/>
  <c r="EV215" i="27"/>
  <c r="EV45" i="27" s="1"/>
  <c r="EV213" i="27"/>
  <c r="EV203" i="27"/>
  <c r="EV206" i="27"/>
  <c r="EV217" i="27" s="1"/>
  <c r="EV205" i="27"/>
  <c r="EV216" i="27" s="1"/>
  <c r="EV46" i="27" s="1"/>
  <c r="EV201" i="27"/>
  <c r="EV199" i="27" s="1"/>
  <c r="EW211" i="27"/>
  <c r="EW212" i="27"/>
  <c r="EW207" i="27"/>
  <c r="EW218" i="27" s="1"/>
  <c r="EW210" i="27"/>
  <c r="EW202" i="27"/>
  <c r="EW200" i="27"/>
  <c r="EW198" i="27"/>
  <c r="EW196" i="27"/>
  <c r="BZ53" i="27" l="1"/>
  <c r="BZ67" i="27" s="1"/>
  <c r="BZ44" i="27" s="1"/>
  <c r="BY42" i="25" s="1"/>
  <c r="CW162" i="27"/>
  <c r="CW164" i="27" s="1"/>
  <c r="EV208" i="27"/>
  <c r="BZ136" i="27"/>
  <c r="BZ147" i="27" s="1"/>
  <c r="BZ111" i="27"/>
  <c r="EW213" i="27"/>
  <c r="EW215" i="27"/>
  <c r="EW45" i="27" s="1"/>
  <c r="EW203" i="27"/>
  <c r="EW205" i="27"/>
  <c r="EW216" i="27" s="1"/>
  <c r="EW46" i="27" s="1"/>
  <c r="EW201" i="27"/>
  <c r="EW199" i="27" s="1"/>
  <c r="EW206" i="27"/>
  <c r="EW217" i="27" s="1"/>
  <c r="EX42" i="27"/>
  <c r="EY197" i="27"/>
  <c r="EZ37" i="27"/>
  <c r="EY38" i="27"/>
  <c r="EY41" i="27"/>
  <c r="EY40" i="27"/>
  <c r="EY39" i="27"/>
  <c r="EX212" i="27"/>
  <c r="EX210" i="27"/>
  <c r="EX207" i="27"/>
  <c r="EX218" i="27" s="1"/>
  <c r="EX211" i="27"/>
  <c r="EX202" i="27"/>
  <c r="EX200" i="27"/>
  <c r="EX196" i="27"/>
  <c r="EX198" i="27"/>
  <c r="CA55" i="27" l="1"/>
  <c r="CA65" i="27" s="1"/>
  <c r="CX162" i="27"/>
  <c r="CX164" i="27" s="1"/>
  <c r="EY42" i="27"/>
  <c r="EW208" i="27"/>
  <c r="EZ197" i="27"/>
  <c r="EZ41" i="27"/>
  <c r="EZ40" i="27"/>
  <c r="EZ39" i="27"/>
  <c r="EZ38" i="27"/>
  <c r="FA37" i="27"/>
  <c r="BZ134" i="27"/>
  <c r="BZ149" i="27" s="1"/>
  <c r="CA113" i="27"/>
  <c r="CA115" i="27" s="1"/>
  <c r="CA137" i="27" s="1"/>
  <c r="CA148" i="27" s="1"/>
  <c r="CA39" i="27" s="1"/>
  <c r="EX213" i="27"/>
  <c r="EX215" i="27"/>
  <c r="EX45" i="27" s="1"/>
  <c r="EX203" i="27"/>
  <c r="EX205" i="27"/>
  <c r="EX216" i="27" s="1"/>
  <c r="EX46" i="27" s="1"/>
  <c r="EX201" i="27"/>
  <c r="EX199" i="27" s="1"/>
  <c r="EX206" i="27"/>
  <c r="EX217" i="27" s="1"/>
  <c r="EY212" i="27"/>
  <c r="EY210" i="27"/>
  <c r="EY211" i="27"/>
  <c r="EY207" i="27"/>
  <c r="EY218" i="27" s="1"/>
  <c r="EY202" i="27"/>
  <c r="EY200" i="27"/>
  <c r="EY198" i="27"/>
  <c r="EY196" i="27"/>
  <c r="CA53" i="27" l="1"/>
  <c r="CB55" i="27" s="1"/>
  <c r="CY162" i="27"/>
  <c r="CY164" i="27" s="1"/>
  <c r="FA197" i="27"/>
  <c r="FA41" i="27"/>
  <c r="FA39" i="27"/>
  <c r="FA40" i="27"/>
  <c r="FA38" i="27"/>
  <c r="FB37" i="27"/>
  <c r="EY215" i="27"/>
  <c r="EY45" i="27" s="1"/>
  <c r="EY213" i="27"/>
  <c r="EY203" i="27"/>
  <c r="EY205" i="27"/>
  <c r="EY216" i="27" s="1"/>
  <c r="EY46" i="27" s="1"/>
  <c r="EY201" i="27"/>
  <c r="EY199" i="27" s="1"/>
  <c r="EY206" i="27"/>
  <c r="EY217" i="27" s="1"/>
  <c r="CA136" i="27"/>
  <c r="CA147" i="27" s="1"/>
  <c r="CA111" i="27"/>
  <c r="EX208" i="27"/>
  <c r="EZ42" i="27"/>
  <c r="EZ211" i="27"/>
  <c r="EZ210" i="27"/>
  <c r="EZ212" i="27"/>
  <c r="EZ202" i="27"/>
  <c r="EZ207" i="27"/>
  <c r="EZ218" i="27" s="1"/>
  <c r="EZ200" i="27"/>
  <c r="EZ198" i="27"/>
  <c r="EZ196" i="27"/>
  <c r="CA67" i="27" l="1"/>
  <c r="CA44" i="27" s="1"/>
  <c r="BZ42" i="25" s="1"/>
  <c r="CB53" i="27"/>
  <c r="CB65" i="27"/>
  <c r="CZ162" i="27"/>
  <c r="CZ164" i="27" s="1"/>
  <c r="CA134" i="27"/>
  <c r="CA149" i="27" s="1"/>
  <c r="CB113" i="27"/>
  <c r="EZ215" i="27"/>
  <c r="EZ45" i="27" s="1"/>
  <c r="EZ213" i="27"/>
  <c r="EZ203" i="27"/>
  <c r="EZ205" i="27"/>
  <c r="EZ216" i="27" s="1"/>
  <c r="EZ46" i="27" s="1"/>
  <c r="EZ201" i="27"/>
  <c r="EZ199" i="27" s="1"/>
  <c r="EZ206" i="27"/>
  <c r="EZ217" i="27" s="1"/>
  <c r="FB197" i="27"/>
  <c r="FC37" i="27"/>
  <c r="FB41" i="27"/>
  <c r="FB40" i="27"/>
  <c r="FB39" i="27"/>
  <c r="FB38" i="27"/>
  <c r="EY208" i="27"/>
  <c r="FA42" i="27"/>
  <c r="FA211" i="27"/>
  <c r="FA210" i="27"/>
  <c r="FA207" i="27"/>
  <c r="FA218" i="27" s="1"/>
  <c r="FA212" i="27"/>
  <c r="FA202" i="27"/>
  <c r="FA200" i="27"/>
  <c r="FA198" i="27"/>
  <c r="FA196" i="27"/>
  <c r="CC55" i="27" l="1"/>
  <c r="CB67" i="27"/>
  <c r="CB44" i="27" s="1"/>
  <c r="CA42" i="25" s="1"/>
  <c r="DA162" i="27"/>
  <c r="DA164" i="27" s="1"/>
  <c r="EZ208" i="27"/>
  <c r="FB42" i="27"/>
  <c r="FB212" i="27"/>
  <c r="FB210" i="27"/>
  <c r="FB207" i="27"/>
  <c r="FB218" i="27" s="1"/>
  <c r="FB211" i="27"/>
  <c r="FB202" i="27"/>
  <c r="FB200" i="27"/>
  <c r="FB196" i="27"/>
  <c r="FB198" i="27"/>
  <c r="FA213" i="27"/>
  <c r="FA215" i="27"/>
  <c r="FA45" i="27" s="1"/>
  <c r="FA203" i="27"/>
  <c r="FA201" i="27"/>
  <c r="FA199" i="27" s="1"/>
  <c r="FA206" i="27"/>
  <c r="FA217" i="27" s="1"/>
  <c r="FA205" i="27"/>
  <c r="FA216" i="27" s="1"/>
  <c r="FA46" i="27" s="1"/>
  <c r="CB136" i="27"/>
  <c r="CB147" i="27" s="1"/>
  <c r="CB111" i="27"/>
  <c r="FC197" i="27"/>
  <c r="FD37" i="27"/>
  <c r="FC41" i="27"/>
  <c r="FC40" i="27"/>
  <c r="FC39" i="27"/>
  <c r="FC38" i="27"/>
  <c r="CC53" i="27" l="1"/>
  <c r="CC65" i="27"/>
  <c r="DB162" i="27"/>
  <c r="DB164" i="27" s="1"/>
  <c r="FC42" i="27"/>
  <c r="FC212" i="27"/>
  <c r="FC210" i="27"/>
  <c r="FC211" i="27"/>
  <c r="FC207" i="27"/>
  <c r="FC218" i="27" s="1"/>
  <c r="FC202" i="27"/>
  <c r="FC200" i="27"/>
  <c r="FC198" i="27"/>
  <c r="FC196" i="27"/>
  <c r="FB213" i="27"/>
  <c r="FB215" i="27"/>
  <c r="FB45" i="27" s="1"/>
  <c r="FB203" i="27"/>
  <c r="FB206" i="27"/>
  <c r="FB217" i="27" s="1"/>
  <c r="FB201" i="27"/>
  <c r="FB199" i="27" s="1"/>
  <c r="FB205" i="27"/>
  <c r="FB216" i="27" s="1"/>
  <c r="FB46" i="27" s="1"/>
  <c r="CB134" i="27"/>
  <c r="CB149" i="27" s="1"/>
  <c r="CC113" i="27"/>
  <c r="FA208" i="27"/>
  <c r="FD197" i="27"/>
  <c r="FD41" i="27"/>
  <c r="FD40" i="27"/>
  <c r="FD39" i="27"/>
  <c r="FD38" i="27"/>
  <c r="FE37" i="27"/>
  <c r="CD55" i="27" l="1"/>
  <c r="CC67" i="27"/>
  <c r="CC44" i="27" s="1"/>
  <c r="CB42" i="25" s="1"/>
  <c r="DC162" i="27"/>
  <c r="DC164" i="27" s="1"/>
  <c r="CC136" i="27"/>
  <c r="CC147" i="27" s="1"/>
  <c r="CC111" i="27"/>
  <c r="FE197" i="27"/>
  <c r="FE39" i="27"/>
  <c r="FF37" i="27"/>
  <c r="FE41" i="27"/>
  <c r="FE40" i="27"/>
  <c r="FE38" i="27"/>
  <c r="FB208" i="27"/>
  <c r="FD42" i="27"/>
  <c r="FD211" i="27"/>
  <c r="FD212" i="27"/>
  <c r="FD210" i="27"/>
  <c r="FD207" i="27"/>
  <c r="FD218" i="27" s="1"/>
  <c r="FD202" i="27"/>
  <c r="FD200" i="27"/>
  <c r="FD198" i="27"/>
  <c r="FD196" i="27"/>
  <c r="FC215" i="27"/>
  <c r="FC45" i="27" s="1"/>
  <c r="FC213" i="27"/>
  <c r="FC203" i="27"/>
  <c r="FC205" i="27"/>
  <c r="FC216" i="27" s="1"/>
  <c r="FC46" i="27" s="1"/>
  <c r="FC206" i="27"/>
  <c r="FC217" i="27" s="1"/>
  <c r="FC201" i="27"/>
  <c r="FC199" i="27" s="1"/>
  <c r="CD53" i="27" l="1"/>
  <c r="CD65" i="27"/>
  <c r="FE42" i="27"/>
  <c r="DD162" i="27"/>
  <c r="DD164" i="27" s="1"/>
  <c r="FC208" i="27"/>
  <c r="FE211" i="27"/>
  <c r="FE212" i="27"/>
  <c r="FE207" i="27"/>
  <c r="FE218" i="27" s="1"/>
  <c r="FE210" i="27"/>
  <c r="FE202" i="27"/>
  <c r="FE200" i="27"/>
  <c r="FE198" i="27"/>
  <c r="FE196" i="27"/>
  <c r="CC134" i="27"/>
  <c r="CC149" i="27" s="1"/>
  <c r="CD113" i="27"/>
  <c r="FD215" i="27"/>
  <c r="FD45" i="27" s="1"/>
  <c r="FD213" i="27"/>
  <c r="FD203" i="27"/>
  <c r="FD206" i="27"/>
  <c r="FD217" i="27" s="1"/>
  <c r="FD201" i="27"/>
  <c r="FD199" i="27" s="1"/>
  <c r="FD205" i="27"/>
  <c r="FD216" i="27" s="1"/>
  <c r="FD46" i="27" s="1"/>
  <c r="FF197" i="27"/>
  <c r="FG37" i="27"/>
  <c r="FF41" i="27"/>
  <c r="FF40" i="27"/>
  <c r="FF39" i="27"/>
  <c r="FF38" i="27"/>
  <c r="CD67" i="27" l="1"/>
  <c r="CD44" i="27" s="1"/>
  <c r="CC42" i="25" s="1"/>
  <c r="CE55" i="27"/>
  <c r="DE162" i="27"/>
  <c r="DE164" i="27" s="1"/>
  <c r="FF212" i="27"/>
  <c r="FF210" i="27"/>
  <c r="FF207" i="27"/>
  <c r="FF218" i="27" s="1"/>
  <c r="FF211" i="27"/>
  <c r="FF202" i="27"/>
  <c r="FF200" i="27"/>
  <c r="FF196" i="27"/>
  <c r="FF198" i="27"/>
  <c r="CD136" i="27"/>
  <c r="CD147" i="27" s="1"/>
  <c r="CD111" i="27"/>
  <c r="FF42" i="27"/>
  <c r="FG197" i="27"/>
  <c r="FH37" i="27"/>
  <c r="FG38" i="27"/>
  <c r="FG41" i="27"/>
  <c r="FG40" i="27"/>
  <c r="FG39" i="27"/>
  <c r="FE213" i="27"/>
  <c r="FE215" i="27"/>
  <c r="FE45" i="27" s="1"/>
  <c r="FE203" i="27"/>
  <c r="FE201" i="27"/>
  <c r="FE199" i="27" s="1"/>
  <c r="FE205" i="27"/>
  <c r="FE216" i="27" s="1"/>
  <c r="FE46" i="27" s="1"/>
  <c r="FE206" i="27"/>
  <c r="FE217" i="27" s="1"/>
  <c r="FD208" i="27"/>
  <c r="CE53" i="27" l="1"/>
  <c r="CE65" i="27"/>
  <c r="DF162" i="27"/>
  <c r="DF164" i="27" s="1"/>
  <c r="FE208" i="27"/>
  <c r="FG42" i="27"/>
  <c r="FF213" i="27"/>
  <c r="FF215" i="27"/>
  <c r="FF45" i="27" s="1"/>
  <c r="FF203" i="27"/>
  <c r="FF201" i="27"/>
  <c r="FF199" i="27" s="1"/>
  <c r="FF206" i="27"/>
  <c r="FF217" i="27" s="1"/>
  <c r="FF205" i="27"/>
  <c r="FF216" i="27" s="1"/>
  <c r="FF46" i="27" s="1"/>
  <c r="FH197" i="27"/>
  <c r="FH41" i="27"/>
  <c r="FH40" i="27"/>
  <c r="FH39" i="27"/>
  <c r="FH38" i="27"/>
  <c r="FI37" i="27"/>
  <c r="FG212" i="27"/>
  <c r="FG210" i="27"/>
  <c r="FG211" i="27"/>
  <c r="FG207" i="27"/>
  <c r="FG218" i="27" s="1"/>
  <c r="FG202" i="27"/>
  <c r="FG200" i="27"/>
  <c r="FG198" i="27"/>
  <c r="FG196" i="27"/>
  <c r="CD134" i="27"/>
  <c r="CD149" i="27" s="1"/>
  <c r="CE113" i="27"/>
  <c r="CE67" i="27" l="1"/>
  <c r="CE44" i="27" s="1"/>
  <c r="CD42" i="25" s="1"/>
  <c r="CF55" i="27"/>
  <c r="DG162" i="27"/>
  <c r="DG164" i="27" s="1"/>
  <c r="FH211" i="27"/>
  <c r="FH210" i="27"/>
  <c r="FH212" i="27"/>
  <c r="FH202" i="27"/>
  <c r="FH207" i="27"/>
  <c r="FH218" i="27" s="1"/>
  <c r="FH200" i="27"/>
  <c r="FH198" i="27"/>
  <c r="FH196" i="27"/>
  <c r="FF208" i="27"/>
  <c r="FG215" i="27"/>
  <c r="FG45" i="27" s="1"/>
  <c r="FG213" i="27"/>
  <c r="FG203" i="27"/>
  <c r="FG205" i="27"/>
  <c r="FG216" i="27" s="1"/>
  <c r="FG46" i="27" s="1"/>
  <c r="FG206" i="27"/>
  <c r="FG217" i="27" s="1"/>
  <c r="FG201" i="27"/>
  <c r="FG199" i="27" s="1"/>
  <c r="FI197" i="27"/>
  <c r="FI41" i="27"/>
  <c r="FI40" i="27"/>
  <c r="FI38" i="27"/>
  <c r="FJ37" i="27"/>
  <c r="FI39" i="27"/>
  <c r="CE136" i="27"/>
  <c r="CE147" i="27" s="1"/>
  <c r="CE111" i="27"/>
  <c r="FH42" i="27"/>
  <c r="CF65" i="27" l="1"/>
  <c r="CF53" i="27"/>
  <c r="DH162" i="27"/>
  <c r="DH164" i="27" s="1"/>
  <c r="FI42" i="27"/>
  <c r="FG208" i="27"/>
  <c r="CE134" i="27"/>
  <c r="CE149" i="27" s="1"/>
  <c r="CF113" i="27"/>
  <c r="FH215" i="27"/>
  <c r="FH45" i="27" s="1"/>
  <c r="FH213" i="27"/>
  <c r="FH203" i="27"/>
  <c r="FH205" i="27"/>
  <c r="FH216" i="27" s="1"/>
  <c r="FH46" i="27" s="1"/>
  <c r="FH201" i="27"/>
  <c r="FH199" i="27" s="1"/>
  <c r="FH206" i="27"/>
  <c r="FH217" i="27" s="1"/>
  <c r="FJ197" i="27"/>
  <c r="FK37" i="27"/>
  <c r="FJ41" i="27"/>
  <c r="FJ40" i="27"/>
  <c r="FJ39" i="27"/>
  <c r="FJ38" i="27"/>
  <c r="FI211" i="27"/>
  <c r="FI210" i="27"/>
  <c r="FI207" i="27"/>
  <c r="FI218" i="27" s="1"/>
  <c r="FI212" i="27"/>
  <c r="FI202" i="27"/>
  <c r="FI200" i="27"/>
  <c r="FI198" i="27"/>
  <c r="FI196" i="27"/>
  <c r="CF67" i="27" l="1"/>
  <c r="CF44" i="27" s="1"/>
  <c r="CE42" i="25" s="1"/>
  <c r="CG55" i="27"/>
  <c r="DI162" i="27"/>
  <c r="DI164" i="27" s="1"/>
  <c r="FH208" i="27"/>
  <c r="CF136" i="27"/>
  <c r="CF147" i="27" s="1"/>
  <c r="CF111" i="27"/>
  <c r="FK197" i="27"/>
  <c r="FL37" i="27"/>
  <c r="FK41" i="27"/>
  <c r="FK40" i="27"/>
  <c r="FK39" i="27"/>
  <c r="FK38" i="27"/>
  <c r="FJ42" i="27"/>
  <c r="FI213" i="27"/>
  <c r="FI215" i="27"/>
  <c r="FI45" i="27" s="1"/>
  <c r="FI203" i="27"/>
  <c r="FI201" i="27"/>
  <c r="FI199" i="27" s="1"/>
  <c r="FI206" i="27"/>
  <c r="FI217" i="27" s="1"/>
  <c r="FI205" i="27"/>
  <c r="FI216" i="27" s="1"/>
  <c r="FI46" i="27" s="1"/>
  <c r="FJ212" i="27"/>
  <c r="FJ210" i="27"/>
  <c r="FJ207" i="27"/>
  <c r="FJ218" i="27" s="1"/>
  <c r="FJ211" i="27"/>
  <c r="FJ202" i="27"/>
  <c r="FJ200" i="27"/>
  <c r="FJ196" i="27"/>
  <c r="FJ198" i="27"/>
  <c r="CG65" i="27" l="1"/>
  <c r="CG53" i="27"/>
  <c r="DJ162" i="27"/>
  <c r="DJ164" i="27" s="1"/>
  <c r="FK212" i="27"/>
  <c r="FK210" i="27"/>
  <c r="FK211" i="27"/>
  <c r="FK207" i="27"/>
  <c r="FK218" i="27" s="1"/>
  <c r="FK202" i="27"/>
  <c r="FK200" i="27"/>
  <c r="FK198" i="27"/>
  <c r="FK196" i="27"/>
  <c r="FJ213" i="27"/>
  <c r="FJ215" i="27"/>
  <c r="FJ45" i="27" s="1"/>
  <c r="FJ203" i="27"/>
  <c r="FJ205" i="27"/>
  <c r="FJ216" i="27" s="1"/>
  <c r="FJ46" i="27" s="1"/>
  <c r="FJ206" i="27"/>
  <c r="FJ217" i="27" s="1"/>
  <c r="FJ201" i="27"/>
  <c r="FJ199" i="27" s="1"/>
  <c r="CF134" i="27"/>
  <c r="CF149" i="27" s="1"/>
  <c r="CG113" i="27"/>
  <c r="FI208" i="27"/>
  <c r="FK42" i="27"/>
  <c r="FL197" i="27"/>
  <c r="FL41" i="27"/>
  <c r="FL40" i="27"/>
  <c r="FL39" i="27"/>
  <c r="FL38" i="27"/>
  <c r="FM37" i="27"/>
  <c r="CH55" i="27" l="1"/>
  <c r="CG67" i="27"/>
  <c r="CG44" i="27" s="1"/>
  <c r="CF42" i="25" s="1"/>
  <c r="DK162" i="27"/>
  <c r="DK164" i="27" s="1"/>
  <c r="FL42" i="27"/>
  <c r="FM197" i="27"/>
  <c r="FM41" i="27"/>
  <c r="FM40" i="27"/>
  <c r="FM38" i="27"/>
  <c r="FM39" i="27"/>
  <c r="FN37" i="27"/>
  <c r="FJ208" i="27"/>
  <c r="CG111" i="27"/>
  <c r="CG136" i="27"/>
  <c r="CG147" i="27" s="1"/>
  <c r="FK215" i="27"/>
  <c r="FK45" i="27" s="1"/>
  <c r="FK213" i="27"/>
  <c r="FK203" i="27"/>
  <c r="FK205" i="27"/>
  <c r="FK216" i="27" s="1"/>
  <c r="FK46" i="27" s="1"/>
  <c r="FK206" i="27"/>
  <c r="FK217" i="27" s="1"/>
  <c r="FK201" i="27"/>
  <c r="FK199" i="27" s="1"/>
  <c r="FL211" i="27"/>
  <c r="FL212" i="27"/>
  <c r="FL210" i="27"/>
  <c r="FL207" i="27"/>
  <c r="FL218" i="27" s="1"/>
  <c r="FL202" i="27"/>
  <c r="FL200" i="27"/>
  <c r="FL198" i="27"/>
  <c r="FL196" i="27"/>
  <c r="CH65" i="27" l="1"/>
  <c r="CH53" i="27"/>
  <c r="DL162" i="27"/>
  <c r="DL164" i="27" s="1"/>
  <c r="FK208" i="27"/>
  <c r="CG134" i="27"/>
  <c r="CG149" i="27" s="1"/>
  <c r="CH113" i="27"/>
  <c r="FM42" i="27"/>
  <c r="FN197" i="27"/>
  <c r="FO37" i="27"/>
  <c r="FN41" i="27"/>
  <c r="FN40" i="27"/>
  <c r="FN39" i="27"/>
  <c r="FN38" i="27"/>
  <c r="FL215" i="27"/>
  <c r="FL45" i="27" s="1"/>
  <c r="FL213" i="27"/>
  <c r="FL203" i="27"/>
  <c r="FL205" i="27"/>
  <c r="FL216" i="27" s="1"/>
  <c r="FL46" i="27" s="1"/>
  <c r="FL206" i="27"/>
  <c r="FL217" i="27" s="1"/>
  <c r="FL201" i="27"/>
  <c r="FL199" i="27" s="1"/>
  <c r="FM211" i="27"/>
  <c r="FM212" i="27"/>
  <c r="FM207" i="27"/>
  <c r="FM218" i="27" s="1"/>
  <c r="FM210" i="27"/>
  <c r="FM202" i="27"/>
  <c r="FM200" i="27"/>
  <c r="FM198" i="27"/>
  <c r="FM196" i="27"/>
  <c r="CH67" i="27" l="1"/>
  <c r="CH44" i="27" s="1"/>
  <c r="CG42" i="25" s="1"/>
  <c r="CI55" i="27"/>
  <c r="DM162" i="27"/>
  <c r="DM164" i="27" s="1"/>
  <c r="FN42" i="27"/>
  <c r="FM213" i="27"/>
  <c r="FM215" i="27"/>
  <c r="FM45" i="27" s="1"/>
  <c r="FM203" i="27"/>
  <c r="FM205" i="27"/>
  <c r="FM216" i="27" s="1"/>
  <c r="FM46" i="27" s="1"/>
  <c r="FM206" i="27"/>
  <c r="FM217" i="27" s="1"/>
  <c r="FM201" i="27"/>
  <c r="FM199" i="27" s="1"/>
  <c r="FL208" i="27"/>
  <c r="FN212" i="27"/>
  <c r="FN210" i="27"/>
  <c r="FN207" i="27"/>
  <c r="FN218" i="27" s="1"/>
  <c r="FN211" i="27"/>
  <c r="FN202" i="27"/>
  <c r="FN200" i="27"/>
  <c r="FN196" i="27"/>
  <c r="FN198" i="27"/>
  <c r="CH136" i="27"/>
  <c r="CH147" i="27" s="1"/>
  <c r="CH111" i="27"/>
  <c r="FP37" i="27"/>
  <c r="FO38" i="27"/>
  <c r="FO41" i="27"/>
  <c r="FO40" i="27"/>
  <c r="FO39" i="27"/>
  <c r="CI65" i="27" l="1"/>
  <c r="CI53" i="27"/>
  <c r="DN162" i="27"/>
  <c r="DN164" i="27" s="1"/>
  <c r="FM208" i="27"/>
  <c r="FP41" i="27"/>
  <c r="FP40" i="27"/>
  <c r="FP39" i="27"/>
  <c r="FP38" i="27"/>
  <c r="FQ37" i="27"/>
  <c r="CH134" i="27"/>
  <c r="CH149" i="27" s="1"/>
  <c r="CI113" i="27"/>
  <c r="FO42" i="27"/>
  <c r="FN213" i="27"/>
  <c r="FN215" i="27"/>
  <c r="FN45" i="27" s="1"/>
  <c r="FN203" i="27"/>
  <c r="FN206" i="27"/>
  <c r="FN217" i="27" s="1"/>
  <c r="FN205" i="27"/>
  <c r="FN216" i="27" s="1"/>
  <c r="FN46" i="27" s="1"/>
  <c r="FN201" i="27"/>
  <c r="FN199" i="27" s="1"/>
  <c r="CI67" i="27" l="1"/>
  <c r="CI44" i="27" s="1"/>
  <c r="CH42" i="25" s="1"/>
  <c r="CJ55" i="27"/>
  <c r="DO162" i="27"/>
  <c r="DO164" i="27" s="1"/>
  <c r="FP42" i="27"/>
  <c r="FN208" i="27"/>
  <c r="CI136" i="27"/>
  <c r="CI147" i="27" s="1"/>
  <c r="CI111" i="27"/>
  <c r="FQ40" i="27"/>
  <c r="FR37" i="27"/>
  <c r="FQ41" i="27"/>
  <c r="FQ39" i="27"/>
  <c r="FQ38" i="27"/>
  <c r="CJ65" i="27" l="1"/>
  <c r="CJ53" i="27"/>
  <c r="DP162" i="27"/>
  <c r="DP164" i="27" s="1"/>
  <c r="CI134" i="27"/>
  <c r="CI149" i="27" s="1"/>
  <c r="CJ113" i="27"/>
  <c r="FS37" i="27"/>
  <c r="FR41" i="27"/>
  <c r="FR40" i="27"/>
  <c r="FR39" i="27"/>
  <c r="FR38" i="27"/>
  <c r="FQ42" i="27"/>
  <c r="CJ67" i="27" l="1"/>
  <c r="CJ44" i="27" s="1"/>
  <c r="CI42" i="25" s="1"/>
  <c r="CK55" i="27"/>
  <c r="DQ162" i="27"/>
  <c r="DQ164" i="27" s="1"/>
  <c r="FR42" i="27"/>
  <c r="FT37" i="27"/>
  <c r="FS38" i="27"/>
  <c r="FS41" i="27"/>
  <c r="FS40" i="27"/>
  <c r="FS39" i="27"/>
  <c r="CJ136" i="27"/>
  <c r="CJ147" i="27" s="1"/>
  <c r="CJ111" i="27"/>
  <c r="CK53" i="27" l="1"/>
  <c r="CK65" i="27"/>
  <c r="DR162" i="27"/>
  <c r="DR164" i="27" s="1"/>
  <c r="FS42" i="27"/>
  <c r="CJ134" i="27"/>
  <c r="CJ149" i="27" s="1"/>
  <c r="CK113" i="27"/>
  <c r="FT41" i="27"/>
  <c r="FT40" i="27"/>
  <c r="FT39" i="27"/>
  <c r="FT38" i="27"/>
  <c r="FU37" i="27"/>
  <c r="CK67" i="27" l="1"/>
  <c r="CK44" i="27" s="1"/>
  <c r="CJ42" i="25" s="1"/>
  <c r="CL55" i="27"/>
  <c r="DS162" i="27"/>
  <c r="DS164" i="27" s="1"/>
  <c r="FT42" i="27"/>
  <c r="FU41" i="27"/>
  <c r="FU39" i="27"/>
  <c r="FU38" i="27"/>
  <c r="FV37" i="27"/>
  <c r="FU40" i="27"/>
  <c r="CK111" i="27"/>
  <c r="CK136" i="27"/>
  <c r="CK147" i="27" s="1"/>
  <c r="CL53" i="27" l="1"/>
  <c r="CL65" i="27"/>
  <c r="DT162" i="27"/>
  <c r="DT164" i="27" s="1"/>
  <c r="CK134" i="27"/>
  <c r="CK149" i="27" s="1"/>
  <c r="CL113" i="27"/>
  <c r="FW37" i="27"/>
  <c r="FV41" i="27"/>
  <c r="FV40" i="27"/>
  <c r="FV39" i="27"/>
  <c r="FV38" i="27"/>
  <c r="FU42" i="27"/>
  <c r="CL67" i="27" l="1"/>
  <c r="CL44" i="27" s="1"/>
  <c r="CK42" i="25" s="1"/>
  <c r="CM55" i="27"/>
  <c r="DU162" i="27"/>
  <c r="DU164" i="27" s="1"/>
  <c r="FV42" i="27"/>
  <c r="CL136" i="27"/>
  <c r="CL147" i="27" s="1"/>
  <c r="CL111" i="27"/>
  <c r="FX37" i="27"/>
  <c r="FW41" i="27"/>
  <c r="FW40" i="27"/>
  <c r="FW39" i="27"/>
  <c r="FW38" i="27"/>
  <c r="CM65" i="27" l="1"/>
  <c r="CM53" i="27"/>
  <c r="DV162" i="27"/>
  <c r="DV164" i="27" s="1"/>
  <c r="FW42" i="27"/>
  <c r="FX41" i="27"/>
  <c r="FX40" i="27"/>
  <c r="FX39" i="27"/>
  <c r="FX38" i="27"/>
  <c r="FY37" i="27"/>
  <c r="CL134" i="27"/>
  <c r="CL149" i="27" s="1"/>
  <c r="CM113" i="27"/>
  <c r="CM67" i="27" l="1"/>
  <c r="CM44" i="27" s="1"/>
  <c r="CL42" i="25" s="1"/>
  <c r="CN55" i="27"/>
  <c r="DW162" i="27"/>
  <c r="DW164" i="27" s="1"/>
  <c r="FX42" i="27"/>
  <c r="CM136" i="27"/>
  <c r="CM147" i="27" s="1"/>
  <c r="CM111" i="27"/>
  <c r="FY40" i="27"/>
  <c r="FY38" i="27"/>
  <c r="FY39" i="27"/>
  <c r="FZ37" i="27"/>
  <c r="FY41" i="27"/>
  <c r="CN53" i="27" l="1"/>
  <c r="CN65" i="27"/>
  <c r="DX162" i="27"/>
  <c r="DX164" i="27" s="1"/>
  <c r="FY42" i="27"/>
  <c r="GA37" i="27"/>
  <c r="FZ41" i="27"/>
  <c r="FZ40" i="27"/>
  <c r="FZ39" i="27"/>
  <c r="FZ38" i="27"/>
  <c r="CM134" i="27"/>
  <c r="CM149" i="27" s="1"/>
  <c r="CN113" i="27"/>
  <c r="CO55" i="27" l="1"/>
  <c r="CN67" i="27"/>
  <c r="CN44" i="27" s="1"/>
  <c r="CM42" i="25" s="1"/>
  <c r="DY162" i="27"/>
  <c r="DY164" i="27" s="1"/>
  <c r="FZ42" i="27"/>
  <c r="CN136" i="27"/>
  <c r="CN147" i="27" s="1"/>
  <c r="CN111" i="27"/>
  <c r="GB37" i="27"/>
  <c r="GA38" i="27"/>
  <c r="GA41" i="27"/>
  <c r="GA40" i="27"/>
  <c r="GA39" i="27"/>
  <c r="CO53" i="27" l="1"/>
  <c r="CO65" i="27"/>
  <c r="DZ162" i="27"/>
  <c r="DZ164" i="27" s="1"/>
  <c r="CN134" i="27"/>
  <c r="CN149" i="27" s="1"/>
  <c r="CO113" i="27"/>
  <c r="GA42" i="27"/>
  <c r="GB41" i="27"/>
  <c r="GB40" i="27"/>
  <c r="GB39" i="27"/>
  <c r="GB38" i="27"/>
  <c r="GC37" i="27"/>
  <c r="CP55" i="27" l="1"/>
  <c r="CO67" i="27"/>
  <c r="CO44" i="27" s="1"/>
  <c r="CN42" i="25" s="1"/>
  <c r="EA162" i="27"/>
  <c r="EA164" i="27" s="1"/>
  <c r="CO136" i="27"/>
  <c r="CO147" i="27" s="1"/>
  <c r="CO111" i="27"/>
  <c r="GC41" i="27"/>
  <c r="GC40" i="27"/>
  <c r="GC38" i="27"/>
  <c r="GD37" i="27"/>
  <c r="GC39" i="27"/>
  <c r="GB42" i="27"/>
  <c r="CP65" i="27" l="1"/>
  <c r="CP53" i="27"/>
  <c r="EB162" i="27"/>
  <c r="EB164" i="27" s="1"/>
  <c r="GE37" i="27"/>
  <c r="GD41" i="27"/>
  <c r="GD40" i="27"/>
  <c r="GD39" i="27"/>
  <c r="GD38" i="27"/>
  <c r="CO134" i="27"/>
  <c r="CO149" i="27" s="1"/>
  <c r="CP113" i="27"/>
  <c r="GC42" i="27"/>
  <c r="CP67" i="27" l="1"/>
  <c r="CP44" i="27" s="1"/>
  <c r="CO42" i="25" s="1"/>
  <c r="CQ55" i="27"/>
  <c r="EC162" i="27"/>
  <c r="EC164" i="27" s="1"/>
  <c r="GD42" i="27"/>
  <c r="CP136" i="27"/>
  <c r="CP147" i="27" s="1"/>
  <c r="CP111" i="27"/>
  <c r="GF37" i="27"/>
  <c r="GE38" i="27"/>
  <c r="GE41" i="27"/>
  <c r="GE40" i="27"/>
  <c r="GE39" i="27"/>
  <c r="CQ65" i="27" l="1"/>
  <c r="CQ53" i="27"/>
  <c r="ED162" i="27"/>
  <c r="ED164" i="27" s="1"/>
  <c r="GE42" i="27"/>
  <c r="CP134" i="27"/>
  <c r="CP149" i="27" s="1"/>
  <c r="CQ113" i="27"/>
  <c r="GF41" i="27"/>
  <c r="GF40" i="27"/>
  <c r="GF39" i="27"/>
  <c r="GF38" i="27"/>
  <c r="CQ67" i="27" l="1"/>
  <c r="CQ44" i="27" s="1"/>
  <c r="CP42" i="25" s="1"/>
  <c r="CR55" i="27"/>
  <c r="EE162" i="27"/>
  <c r="EE164" i="27" s="1"/>
  <c r="CQ136" i="27"/>
  <c r="CQ147" i="27" s="1"/>
  <c r="CQ111" i="27"/>
  <c r="GF42" i="27"/>
  <c r="CR53" i="27" l="1"/>
  <c r="CR65" i="27"/>
  <c r="EF162" i="27"/>
  <c r="EF164" i="27" s="1"/>
  <c r="CQ134" i="27"/>
  <c r="CQ149" i="27" s="1"/>
  <c r="CR113" i="27"/>
  <c r="CR67" i="27" l="1"/>
  <c r="CR44" i="27" s="1"/>
  <c r="CS55" i="27"/>
  <c r="EG162" i="27"/>
  <c r="EG164" i="27" s="1"/>
  <c r="CR136" i="27"/>
  <c r="CR147" i="27" s="1"/>
  <c r="CR111" i="27"/>
  <c r="CS65" i="27" l="1"/>
  <c r="CS53" i="27"/>
  <c r="EH162" i="27"/>
  <c r="EH164" i="27" s="1"/>
  <c r="CR134" i="27"/>
  <c r="CR149" i="27" s="1"/>
  <c r="CS113" i="27"/>
  <c r="CS67" i="27" l="1"/>
  <c r="CS44" i="27" s="1"/>
  <c r="CT55" i="27"/>
  <c r="EI162" i="27"/>
  <c r="EI164" i="27" s="1"/>
  <c r="CS111" i="27"/>
  <c r="CS136" i="27"/>
  <c r="CS147" i="27" s="1"/>
  <c r="CT65" i="27" l="1"/>
  <c r="CT53" i="27"/>
  <c r="EJ162" i="27"/>
  <c r="EJ164" i="27" s="1"/>
  <c r="CS134" i="27"/>
  <c r="CS149" i="27" s="1"/>
  <c r="CT113" i="27"/>
  <c r="CT67" i="27" l="1"/>
  <c r="CT44" i="27" s="1"/>
  <c r="CU55" i="27"/>
  <c r="EK162" i="27"/>
  <c r="EK164" i="27" s="1"/>
  <c r="CT136" i="27"/>
  <c r="CT147" i="27" s="1"/>
  <c r="CT111" i="27"/>
  <c r="CU65" i="27" l="1"/>
  <c r="CU53" i="27"/>
  <c r="CT134" i="27"/>
  <c r="CT149" i="27" s="1"/>
  <c r="CU113" i="27"/>
  <c r="CU67" i="27" l="1"/>
  <c r="CU44" i="27" s="1"/>
  <c r="CV55" i="27"/>
  <c r="CU136" i="27"/>
  <c r="CU147" i="27" s="1"/>
  <c r="CU111" i="27"/>
  <c r="CV65" i="27" l="1"/>
  <c r="CV53" i="27"/>
  <c r="CU134" i="27"/>
  <c r="CU149" i="27" s="1"/>
  <c r="CV113" i="27"/>
  <c r="CV67" i="27" l="1"/>
  <c r="CV44" i="27" s="1"/>
  <c r="CW55" i="27"/>
  <c r="CV136" i="27"/>
  <c r="CV147" i="27" s="1"/>
  <c r="CV111" i="27"/>
  <c r="CW65" i="27" l="1"/>
  <c r="CW53" i="27"/>
  <c r="CV134" i="27"/>
  <c r="CV149" i="27" s="1"/>
  <c r="CW113" i="27"/>
  <c r="CW67" i="27" l="1"/>
  <c r="CW44" i="27" s="1"/>
  <c r="CX55" i="27"/>
  <c r="CW111" i="27"/>
  <c r="CW136" i="27"/>
  <c r="CW147" i="27" s="1"/>
  <c r="CX65" i="27" l="1"/>
  <c r="CX53" i="27"/>
  <c r="CW134" i="27"/>
  <c r="CW149" i="27" s="1"/>
  <c r="CX113" i="27"/>
  <c r="CX67" i="27" l="1"/>
  <c r="CX44" i="27" s="1"/>
  <c r="CY55" i="27"/>
  <c r="CX136" i="27"/>
  <c r="CX147" i="27" s="1"/>
  <c r="CX111" i="27"/>
  <c r="CY65" i="27" l="1"/>
  <c r="CY53" i="27"/>
  <c r="CX134" i="27"/>
  <c r="CX149" i="27" s="1"/>
  <c r="CY113" i="27"/>
  <c r="CY67" i="27" l="1"/>
  <c r="CY44" i="27" s="1"/>
  <c r="CZ55" i="27"/>
  <c r="CY136" i="27"/>
  <c r="CY147" i="27" s="1"/>
  <c r="CY111" i="27"/>
  <c r="CZ65" i="27" l="1"/>
  <c r="CZ53" i="27"/>
  <c r="CY134" i="27"/>
  <c r="CY149" i="27" s="1"/>
  <c r="CZ113" i="27"/>
  <c r="CZ67" i="27" l="1"/>
  <c r="CZ44" i="27" s="1"/>
  <c r="DA55" i="27"/>
  <c r="CZ136" i="27"/>
  <c r="CZ147" i="27" s="1"/>
  <c r="CZ111" i="27"/>
  <c r="DA53" i="27" l="1"/>
  <c r="DA65" i="27"/>
  <c r="CZ134" i="27"/>
  <c r="CZ149" i="27" s="1"/>
  <c r="DA113" i="27"/>
  <c r="DA67" i="27" l="1"/>
  <c r="DA44" i="27" s="1"/>
  <c r="DB55" i="27"/>
  <c r="DA111" i="27"/>
  <c r="DA136" i="27"/>
  <c r="DA147" i="27" s="1"/>
  <c r="DB65" i="27" l="1"/>
  <c r="DB53" i="27"/>
  <c r="DA134" i="27"/>
  <c r="DA149" i="27" s="1"/>
  <c r="DB113" i="27"/>
  <c r="DB67" i="27" l="1"/>
  <c r="DB44" i="27" s="1"/>
  <c r="DC55" i="27"/>
  <c r="DB136" i="27"/>
  <c r="DB147" i="27" s="1"/>
  <c r="DB111" i="27"/>
  <c r="DC65" i="27" l="1"/>
  <c r="DC53" i="27"/>
  <c r="DB134" i="27"/>
  <c r="DB149" i="27" s="1"/>
  <c r="DC113" i="27"/>
  <c r="DC67" i="27" l="1"/>
  <c r="DC44" i="27" s="1"/>
  <c r="DD55" i="27"/>
  <c r="DC136" i="27"/>
  <c r="DC147" i="27" s="1"/>
  <c r="DC111" i="27"/>
  <c r="DD53" i="27" l="1"/>
  <c r="DD65" i="27"/>
  <c r="DC134" i="27"/>
  <c r="DC149" i="27" s="1"/>
  <c r="DD113" i="27"/>
  <c r="DD67" i="27" l="1"/>
  <c r="DD44" i="27" s="1"/>
  <c r="DE55" i="27"/>
  <c r="DD136" i="27"/>
  <c r="DD147" i="27" s="1"/>
  <c r="DD111" i="27"/>
  <c r="DE65" i="27" l="1"/>
  <c r="DE53" i="27"/>
  <c r="DD134" i="27"/>
  <c r="DD149" i="27" s="1"/>
  <c r="DE113" i="27"/>
  <c r="DF55" i="27" l="1"/>
  <c r="DE67" i="27"/>
  <c r="DE44" i="27" s="1"/>
  <c r="DE136" i="27"/>
  <c r="DE147" i="27" s="1"/>
  <c r="DE111" i="27"/>
  <c r="DF65" i="27" l="1"/>
  <c r="DF53" i="27"/>
  <c r="DE134" i="27"/>
  <c r="DE149" i="27" s="1"/>
  <c r="DF113" i="27"/>
  <c r="DF67" i="27" l="1"/>
  <c r="DF44" i="27" s="1"/>
  <c r="DG55" i="27"/>
  <c r="DF136" i="27"/>
  <c r="DF147" i="27" s="1"/>
  <c r="DF111" i="27"/>
  <c r="DG65" i="27" l="1"/>
  <c r="DG53" i="27"/>
  <c r="DF134" i="27"/>
  <c r="DF149" i="27" s="1"/>
  <c r="DG113" i="27"/>
  <c r="DG67" i="27" l="1"/>
  <c r="DG44" i="27" s="1"/>
  <c r="DH55" i="27"/>
  <c r="DG136" i="27"/>
  <c r="DG147" i="27" s="1"/>
  <c r="DG111" i="27"/>
  <c r="DH53" i="27" l="1"/>
  <c r="DH65" i="27"/>
  <c r="DG134" i="27"/>
  <c r="DG149" i="27" s="1"/>
  <c r="DH113" i="27"/>
  <c r="DH67" i="27" l="1"/>
  <c r="DH44" i="27" s="1"/>
  <c r="DI55" i="27"/>
  <c r="DH136" i="27"/>
  <c r="DH147" i="27" s="1"/>
  <c r="DH111" i="27"/>
  <c r="DI65" i="27" l="1"/>
  <c r="DI53" i="27"/>
  <c r="DH134" i="27"/>
  <c r="DH149" i="27" s="1"/>
  <c r="DI113" i="27"/>
  <c r="DI67" i="27" l="1"/>
  <c r="DI44" i="27" s="1"/>
  <c r="DJ55" i="27"/>
  <c r="DI111" i="27"/>
  <c r="DI136" i="27"/>
  <c r="DI147" i="27" s="1"/>
  <c r="DJ65" i="27" l="1"/>
  <c r="DJ53" i="27"/>
  <c r="DI134" i="27"/>
  <c r="DI149" i="27" s="1"/>
  <c r="DJ113" i="27"/>
  <c r="DK55" i="27" l="1"/>
  <c r="DJ67" i="27"/>
  <c r="DJ44" i="27" s="1"/>
  <c r="DJ136" i="27"/>
  <c r="DJ147" i="27" s="1"/>
  <c r="DJ111" i="27"/>
  <c r="DK65" i="27" l="1"/>
  <c r="DK53" i="27"/>
  <c r="DJ134" i="27"/>
  <c r="DJ149" i="27" s="1"/>
  <c r="DK113" i="27"/>
  <c r="DK67" i="27" l="1"/>
  <c r="DK44" i="27" s="1"/>
  <c r="DL55" i="27"/>
  <c r="DK136" i="27"/>
  <c r="DK147" i="27" s="1"/>
  <c r="DK111" i="27"/>
  <c r="DL65" i="27" l="1"/>
  <c r="DL53" i="27"/>
  <c r="DK134" i="27"/>
  <c r="DK149" i="27" s="1"/>
  <c r="DL113" i="27"/>
  <c r="DL67" i="27" l="1"/>
  <c r="DL44" i="27" s="1"/>
  <c r="DM55" i="27"/>
  <c r="DL136" i="27"/>
  <c r="DL147" i="27" s="1"/>
  <c r="DL111" i="27"/>
  <c r="DM65" i="27" l="1"/>
  <c r="DM53" i="27"/>
  <c r="DL134" i="27"/>
  <c r="DL149" i="27" s="1"/>
  <c r="DM113" i="27"/>
  <c r="DN55" i="27" l="1"/>
  <c r="DM67" i="27"/>
  <c r="DM44" i="27" s="1"/>
  <c r="DM111" i="27"/>
  <c r="DM136" i="27"/>
  <c r="DM147" i="27" s="1"/>
  <c r="DN65" i="27" l="1"/>
  <c r="DN53" i="27"/>
  <c r="DM134" i="27"/>
  <c r="DM149" i="27" s="1"/>
  <c r="DN113" i="27"/>
  <c r="DO55" i="27" l="1"/>
  <c r="DN67" i="27"/>
  <c r="DN44" i="27" s="1"/>
  <c r="DN136" i="27"/>
  <c r="DN147" i="27" s="1"/>
  <c r="DN111" i="27"/>
  <c r="DO65" i="27" l="1"/>
  <c r="DO53" i="27"/>
  <c r="DN134" i="27"/>
  <c r="DN149" i="27" s="1"/>
  <c r="DO113" i="27"/>
  <c r="DP55" i="27" l="1"/>
  <c r="DO67" i="27"/>
  <c r="DO44" i="27" s="1"/>
  <c r="DO136" i="27"/>
  <c r="DO147" i="27" s="1"/>
  <c r="DO111" i="27"/>
  <c r="DP65" i="27" l="1"/>
  <c r="DP53" i="27"/>
  <c r="DO134" i="27"/>
  <c r="DO149" i="27" s="1"/>
  <c r="DP113" i="27"/>
  <c r="DP67" i="27" l="1"/>
  <c r="DP44" i="27" s="1"/>
  <c r="DQ55" i="27"/>
  <c r="DP136" i="27"/>
  <c r="DP147" i="27" s="1"/>
  <c r="DP111" i="27"/>
  <c r="DQ65" i="27" l="1"/>
  <c r="DQ53" i="27"/>
  <c r="DP134" i="27"/>
  <c r="DP149" i="27" s="1"/>
  <c r="DQ113" i="27"/>
  <c r="DQ67" i="27" l="1"/>
  <c r="DQ44" i="27" s="1"/>
  <c r="DR55" i="27"/>
  <c r="DQ111" i="27"/>
  <c r="DQ136" i="27"/>
  <c r="DQ147" i="27" s="1"/>
  <c r="DR65" i="27" l="1"/>
  <c r="DR53" i="27"/>
  <c r="DQ134" i="27"/>
  <c r="DQ149" i="27" s="1"/>
  <c r="DR113" i="27"/>
  <c r="DR67" i="27" l="1"/>
  <c r="DR44" i="27" s="1"/>
  <c r="DS55" i="27"/>
  <c r="DR136" i="27"/>
  <c r="DR147" i="27" s="1"/>
  <c r="DR111" i="27"/>
  <c r="DS65" i="27" l="1"/>
  <c r="DS53" i="27"/>
  <c r="DR134" i="27"/>
  <c r="DR149" i="27" s="1"/>
  <c r="DS113" i="27"/>
  <c r="DS67" i="27" l="1"/>
  <c r="DS44" i="27" s="1"/>
  <c r="DT55" i="27"/>
  <c r="DS136" i="27"/>
  <c r="DS147" i="27" s="1"/>
  <c r="DS111" i="27"/>
  <c r="DT53" i="27" l="1"/>
  <c r="DT65" i="27"/>
  <c r="DS134" i="27"/>
  <c r="DS149" i="27" s="1"/>
  <c r="DT113" i="27"/>
  <c r="DT67" i="27" l="1"/>
  <c r="DT44" i="27" s="1"/>
  <c r="DU55" i="27"/>
  <c r="DT136" i="27"/>
  <c r="DT147" i="27" s="1"/>
  <c r="DT111" i="27"/>
  <c r="DU65" i="27" l="1"/>
  <c r="DU53" i="27"/>
  <c r="DT134" i="27"/>
  <c r="DT149" i="27" s="1"/>
  <c r="DU113" i="27"/>
  <c r="DV55" i="27" l="1"/>
  <c r="DU67" i="27"/>
  <c r="DU44" i="27" s="1"/>
  <c r="DU136" i="27"/>
  <c r="DU147" i="27" s="1"/>
  <c r="DU111" i="27"/>
  <c r="DV65" i="27" l="1"/>
  <c r="DV53" i="27"/>
  <c r="DU134" i="27"/>
  <c r="DU149" i="27" s="1"/>
  <c r="DV113" i="27"/>
  <c r="DV67" i="27" l="1"/>
  <c r="DV44" i="27" s="1"/>
  <c r="DW55" i="27"/>
  <c r="DV136" i="27"/>
  <c r="DV147" i="27" s="1"/>
  <c r="DV111" i="27"/>
  <c r="DW65" i="27" l="1"/>
  <c r="DW53" i="27"/>
  <c r="DV134" i="27"/>
  <c r="DV149" i="27" s="1"/>
  <c r="DW113" i="27"/>
  <c r="DW67" i="27" l="1"/>
  <c r="DW44" i="27" s="1"/>
  <c r="DX55" i="27"/>
  <c r="DW136" i="27"/>
  <c r="DW147" i="27" s="1"/>
  <c r="DW111" i="27"/>
  <c r="DX53" i="27" l="1"/>
  <c r="DX65" i="27"/>
  <c r="DW134" i="27"/>
  <c r="DW149" i="27" s="1"/>
  <c r="DX113" i="27"/>
  <c r="DY55" i="27" l="1"/>
  <c r="DX67" i="27"/>
  <c r="DX44" i="27" s="1"/>
  <c r="DX136" i="27"/>
  <c r="DX147" i="27" s="1"/>
  <c r="DX111" i="27"/>
  <c r="DY65" i="27" l="1"/>
  <c r="DY53" i="27"/>
  <c r="DY67" i="27" s="1"/>
  <c r="DY44" i="27" s="1"/>
  <c r="DX134" i="27"/>
  <c r="DX149" i="27" s="1"/>
  <c r="DY113" i="27"/>
  <c r="DY111" i="27" l="1"/>
  <c r="DY136" i="27"/>
  <c r="DY147" i="27" s="1"/>
  <c r="DY134" i="27" l="1"/>
  <c r="DY149" i="27" s="1"/>
  <c r="DZ113" i="27"/>
  <c r="DZ136" i="27" l="1"/>
  <c r="DZ147" i="27" s="1"/>
  <c r="DZ111" i="27"/>
  <c r="DZ134" i="27" l="1"/>
  <c r="DZ149" i="27" s="1"/>
  <c r="EA113" i="27"/>
  <c r="EA136" i="27" l="1"/>
  <c r="EA147" i="27" s="1"/>
  <c r="EA111" i="27"/>
  <c r="EA134" i="27" l="1"/>
  <c r="EA149" i="27" s="1"/>
  <c r="EB113" i="27"/>
  <c r="EB136" i="27" l="1"/>
  <c r="EB147" i="27" s="1"/>
  <c r="EB111" i="27"/>
  <c r="EB134" i="27" l="1"/>
  <c r="EB149" i="27" s="1"/>
  <c r="EC113" i="27"/>
  <c r="EC111" i="27" l="1"/>
  <c r="EC136" i="27"/>
  <c r="EC147" i="27" s="1"/>
  <c r="EC134" i="27" l="1"/>
  <c r="EC149" i="27" s="1"/>
  <c r="ED113" i="27"/>
  <c r="ED136" i="27" l="1"/>
  <c r="ED147" i="27" s="1"/>
  <c r="ED111" i="27"/>
  <c r="ED134" i="27" l="1"/>
  <c r="ED149" i="27" s="1"/>
  <c r="EE113" i="27"/>
  <c r="EE136" i="27" l="1"/>
  <c r="EE147" i="27" s="1"/>
  <c r="EE111" i="27"/>
  <c r="EE134" i="27" l="1"/>
  <c r="EE149" i="27" s="1"/>
  <c r="EF113" i="27"/>
  <c r="EF136" i="27" l="1"/>
  <c r="EF147" i="27" s="1"/>
  <c r="EF111" i="27"/>
  <c r="EF134" i="27" l="1"/>
  <c r="EF149" i="27" s="1"/>
  <c r="EG113" i="27"/>
  <c r="EG111" i="27" l="1"/>
  <c r="EG136" i="27"/>
  <c r="EG147" i="27" s="1"/>
  <c r="EG134" i="27" l="1"/>
  <c r="EG149" i="27" s="1"/>
  <c r="EH113" i="27"/>
  <c r="EH136" i="27" l="1"/>
  <c r="EH147" i="27" s="1"/>
  <c r="EH111" i="27"/>
  <c r="EH134" i="27" l="1"/>
  <c r="EH149" i="27" s="1"/>
  <c r="EI113" i="27"/>
  <c r="EI136" i="27" l="1"/>
  <c r="EI147" i="27" s="1"/>
  <c r="EI111" i="27"/>
  <c r="EI134" i="27" l="1"/>
  <c r="EI149" i="27" s="1"/>
  <c r="EJ113" i="27"/>
  <c r="EJ136" i="27" l="1"/>
  <c r="EJ147" i="27" s="1"/>
  <c r="EJ111" i="27"/>
  <c r="EJ134" i="27" l="1"/>
  <c r="EJ149" i="27" s="1"/>
  <c r="EK113" i="27"/>
  <c r="EK136" i="27" l="1"/>
  <c r="EK147" i="27" s="1"/>
  <c r="EK111" i="27"/>
  <c r="EK134" i="27" l="1"/>
  <c r="EK149" i="27" s="1"/>
  <c r="EL113" i="27"/>
  <c r="EL136" i="27" l="1"/>
  <c r="EL147" i="27" s="1"/>
  <c r="EL111" i="27"/>
  <c r="EL134" i="27" l="1"/>
  <c r="EL149" i="27" s="1"/>
  <c r="EL43" i="27" s="1"/>
  <c r="EM113" i="27"/>
  <c r="EM136" i="27" l="1"/>
  <c r="EM147" i="27" s="1"/>
  <c r="EM111" i="27"/>
  <c r="EM134" i="27" l="1"/>
  <c r="EM149" i="27" s="1"/>
  <c r="EM43" i="27" s="1"/>
  <c r="EN113" i="27"/>
  <c r="EN136" i="27" l="1"/>
  <c r="EN147" i="27" s="1"/>
  <c r="EN111" i="27"/>
  <c r="EN134" i="27" l="1"/>
  <c r="EN149" i="27" s="1"/>
  <c r="EN43" i="27" s="1"/>
  <c r="EO113" i="27"/>
  <c r="EO111" i="27" l="1"/>
  <c r="EO136" i="27"/>
  <c r="EO147" i="27" s="1"/>
  <c r="EO134" i="27" l="1"/>
  <c r="EO149" i="27" s="1"/>
  <c r="EO43" i="27" s="1"/>
  <c r="EP113" i="27"/>
  <c r="EP136" i="27" l="1"/>
  <c r="EP147" i="27" s="1"/>
  <c r="EP111" i="27"/>
  <c r="EP134" i="27" l="1"/>
  <c r="EP149" i="27" s="1"/>
  <c r="EP43" i="27" s="1"/>
  <c r="EQ113" i="27"/>
  <c r="EQ136" i="27" l="1"/>
  <c r="EQ147" i="27" s="1"/>
  <c r="EQ111" i="27"/>
  <c r="EQ134" i="27" l="1"/>
  <c r="EQ149" i="27" s="1"/>
  <c r="EQ43" i="27" s="1"/>
  <c r="ER113" i="27"/>
  <c r="ER136" i="27" l="1"/>
  <c r="ER147" i="27" s="1"/>
  <c r="ER111" i="27"/>
  <c r="ER134" i="27" l="1"/>
  <c r="ER149" i="27" s="1"/>
  <c r="ER43" i="27" s="1"/>
  <c r="ES113" i="27"/>
  <c r="ES111" i="27" l="1"/>
  <c r="ES136" i="27"/>
  <c r="ES147" i="27" s="1"/>
  <c r="ES134" i="27" l="1"/>
  <c r="ES149" i="27" s="1"/>
  <c r="ES43" i="27" s="1"/>
  <c r="ET113" i="27"/>
  <c r="ET136" i="27" l="1"/>
  <c r="ET147" i="27" s="1"/>
  <c r="ET111" i="27"/>
  <c r="ET134" i="27" l="1"/>
  <c r="ET149" i="27" s="1"/>
  <c r="ET43" i="27" s="1"/>
  <c r="EU113" i="27"/>
  <c r="EU136" i="27" l="1"/>
  <c r="EU147" i="27" s="1"/>
  <c r="EU111" i="27"/>
  <c r="EU134" i="27" l="1"/>
  <c r="EU149" i="27" s="1"/>
  <c r="EU43" i="27" s="1"/>
  <c r="EV113" i="27"/>
  <c r="EV136" i="27" l="1"/>
  <c r="EV147" i="27" s="1"/>
  <c r="EV111" i="27"/>
  <c r="EV134" i="27" l="1"/>
  <c r="EV149" i="27" s="1"/>
  <c r="EV43" i="27" s="1"/>
  <c r="EW113" i="27"/>
  <c r="EW111" i="27" l="1"/>
  <c r="EW136" i="27"/>
  <c r="EW147" i="27" s="1"/>
  <c r="EW134" i="27" l="1"/>
  <c r="EW149" i="27" s="1"/>
  <c r="EW43" i="27" s="1"/>
  <c r="EX113" i="27"/>
  <c r="EX136" i="27" l="1"/>
  <c r="EX147" i="27" s="1"/>
  <c r="EX111" i="27"/>
  <c r="EX134" i="27" l="1"/>
  <c r="EX149" i="27" s="1"/>
  <c r="EX43" i="27" s="1"/>
  <c r="EY113" i="27"/>
  <c r="EY136" i="27" l="1"/>
  <c r="EY147" i="27" s="1"/>
  <c r="EY111" i="27"/>
  <c r="EY134" i="27" l="1"/>
  <c r="EY149" i="27" s="1"/>
  <c r="EY43" i="27" s="1"/>
  <c r="EZ113" i="27"/>
  <c r="EZ136" i="27" l="1"/>
  <c r="EZ147" i="27" s="1"/>
  <c r="EZ111" i="27"/>
  <c r="EZ134" i="27" l="1"/>
  <c r="EZ149" i="27" s="1"/>
  <c r="EZ43" i="27" s="1"/>
  <c r="FA113" i="27"/>
  <c r="FA136" i="27" l="1"/>
  <c r="FA147" i="27" s="1"/>
  <c r="FA111" i="27"/>
  <c r="FA134" i="27" l="1"/>
  <c r="FA149" i="27" s="1"/>
  <c r="FA43" i="27" s="1"/>
  <c r="FB113" i="27"/>
  <c r="FB136" i="27" l="1"/>
  <c r="FB147" i="27" s="1"/>
  <c r="FB111" i="27"/>
  <c r="FB134" i="27" s="1"/>
  <c r="FB149" i="27" s="1"/>
  <c r="FB43" i="27" s="1"/>
  <c r="CH3" i="25" l="1"/>
  <c r="CI3" i="25"/>
  <c r="CJ3" i="25"/>
  <c r="CK3" i="25"/>
  <c r="CL3" i="25"/>
  <c r="CM3" i="25"/>
  <c r="CN3" i="25"/>
  <c r="CO3" i="25"/>
  <c r="CP3" i="25"/>
  <c r="CQ3" i="25"/>
  <c r="CR3" i="25"/>
  <c r="CS3" i="25"/>
  <c r="CT3" i="25"/>
  <c r="D3" i="25"/>
  <c r="BM158" i="27" l="1"/>
  <c r="AW158" i="27"/>
  <c r="BS158" i="27"/>
  <c r="BO158" i="27"/>
  <c r="BK158" i="27"/>
  <c r="BG158" i="27"/>
  <c r="BC158" i="27"/>
  <c r="AY158" i="27"/>
  <c r="AU158" i="27"/>
  <c r="BR158" i="27"/>
  <c r="BN158" i="27"/>
  <c r="BJ158" i="27"/>
  <c r="BF158" i="27"/>
  <c r="BB158" i="27"/>
  <c r="AX158" i="27"/>
  <c r="AT158" i="27"/>
  <c r="BU158" i="27"/>
  <c r="BE158" i="27"/>
  <c r="BT158" i="27"/>
  <c r="BP158" i="27"/>
  <c r="BD158" i="27"/>
  <c r="AZ158" i="27"/>
  <c r="C26" i="22"/>
  <c r="D106" i="20"/>
  <c r="E106" i="20"/>
  <c r="F106" i="20"/>
  <c r="G106" i="20"/>
  <c r="H106" i="20"/>
  <c r="I106" i="20"/>
  <c r="J106" i="20"/>
  <c r="K106" i="20"/>
  <c r="L106" i="20"/>
  <c r="M106" i="20"/>
  <c r="N106" i="20"/>
  <c r="O106" i="20"/>
  <c r="P106" i="20"/>
  <c r="Q106" i="20"/>
  <c r="R106" i="20"/>
  <c r="S106" i="20"/>
  <c r="T106" i="20"/>
  <c r="U106" i="20"/>
  <c r="V106" i="20"/>
  <c r="W106" i="20"/>
  <c r="X106" i="20"/>
  <c r="Y106" i="20"/>
  <c r="Z106" i="20"/>
  <c r="AA106" i="20"/>
  <c r="AB106" i="20"/>
  <c r="AC106" i="20"/>
  <c r="AD106" i="20"/>
  <c r="AE106" i="20"/>
  <c r="AF106" i="20"/>
  <c r="AG106" i="20"/>
  <c r="AH106" i="20"/>
  <c r="AI106" i="20"/>
  <c r="AJ106" i="20"/>
  <c r="AK106" i="20"/>
  <c r="AL106" i="20"/>
  <c r="AM106" i="20"/>
  <c r="AN106" i="20"/>
  <c r="AO106" i="20"/>
  <c r="AP106" i="20"/>
  <c r="AQ106" i="20"/>
  <c r="C106" i="20"/>
  <c r="D95" i="20"/>
  <c r="E95" i="20"/>
  <c r="F95" i="20"/>
  <c r="G95" i="20"/>
  <c r="H95" i="20"/>
  <c r="I95" i="20"/>
  <c r="J95" i="20"/>
  <c r="K95" i="20"/>
  <c r="L95" i="20"/>
  <c r="M95" i="20"/>
  <c r="N95" i="20"/>
  <c r="O95" i="20"/>
  <c r="P95" i="20"/>
  <c r="Q95" i="20"/>
  <c r="R95" i="20"/>
  <c r="S95" i="20"/>
  <c r="T95" i="20"/>
  <c r="U95" i="20"/>
  <c r="V95" i="20"/>
  <c r="W95" i="20"/>
  <c r="X95" i="20"/>
  <c r="Y95" i="20"/>
  <c r="Z95" i="20"/>
  <c r="AA95" i="20"/>
  <c r="AB95" i="20"/>
  <c r="AC95" i="20"/>
  <c r="AD95" i="20"/>
  <c r="AE95" i="20"/>
  <c r="AF95" i="20"/>
  <c r="AG95" i="20"/>
  <c r="AH95" i="20"/>
  <c r="AI95" i="20"/>
  <c r="AJ95" i="20"/>
  <c r="AK95" i="20"/>
  <c r="AL95" i="20"/>
  <c r="AM95" i="20"/>
  <c r="AN95" i="20"/>
  <c r="AO95" i="20"/>
  <c r="AP95" i="20"/>
  <c r="AQ95" i="20"/>
  <c r="D96" i="20"/>
  <c r="E96" i="20"/>
  <c r="F96" i="20"/>
  <c r="G96" i="20"/>
  <c r="H96" i="20"/>
  <c r="I96" i="20"/>
  <c r="J96" i="20"/>
  <c r="K96" i="20"/>
  <c r="L96" i="20"/>
  <c r="M96" i="20"/>
  <c r="N96" i="20"/>
  <c r="O96" i="20"/>
  <c r="P96" i="20"/>
  <c r="Q96" i="20"/>
  <c r="R96" i="20"/>
  <c r="S96" i="20"/>
  <c r="T96" i="20"/>
  <c r="U96" i="20"/>
  <c r="V96" i="20"/>
  <c r="W96" i="20"/>
  <c r="X96" i="20"/>
  <c r="Y96" i="20"/>
  <c r="Z96" i="20"/>
  <c r="AA96" i="20"/>
  <c r="AB96" i="20"/>
  <c r="AC96" i="20"/>
  <c r="AD96" i="20"/>
  <c r="AE96" i="20"/>
  <c r="AF96" i="20"/>
  <c r="AG96" i="20"/>
  <c r="AH96" i="20"/>
  <c r="AI96" i="20"/>
  <c r="AJ96" i="20"/>
  <c r="AK96" i="20"/>
  <c r="AL96" i="20"/>
  <c r="AM96" i="20"/>
  <c r="AN96" i="20"/>
  <c r="AO96" i="20"/>
  <c r="AP96" i="20"/>
  <c r="AQ96" i="20"/>
  <c r="D97" i="20"/>
  <c r="E97" i="20"/>
  <c r="F97" i="20"/>
  <c r="G97" i="20"/>
  <c r="H97" i="20"/>
  <c r="I97" i="20"/>
  <c r="J97" i="20"/>
  <c r="K97" i="20"/>
  <c r="L97" i="20"/>
  <c r="M97" i="20"/>
  <c r="N97" i="20"/>
  <c r="O97" i="20"/>
  <c r="P97" i="20"/>
  <c r="Q97" i="20"/>
  <c r="R97" i="20"/>
  <c r="S97" i="20"/>
  <c r="T97" i="20"/>
  <c r="U97" i="20"/>
  <c r="V97" i="20"/>
  <c r="W97" i="20"/>
  <c r="X97" i="20"/>
  <c r="Y97" i="20"/>
  <c r="Z97" i="20"/>
  <c r="AA97" i="20"/>
  <c r="AB97" i="20"/>
  <c r="AC97" i="20"/>
  <c r="AD97" i="20"/>
  <c r="AE97" i="20"/>
  <c r="AF97" i="20"/>
  <c r="AG97" i="20"/>
  <c r="AH97" i="20"/>
  <c r="AI97" i="20"/>
  <c r="AJ97" i="20"/>
  <c r="AK97" i="20"/>
  <c r="AL97" i="20"/>
  <c r="AM97" i="20"/>
  <c r="AN97" i="20"/>
  <c r="AO97" i="20"/>
  <c r="AP97" i="20"/>
  <c r="AQ97" i="20"/>
  <c r="D98" i="20"/>
  <c r="E98" i="20"/>
  <c r="F98" i="20"/>
  <c r="G98" i="20"/>
  <c r="H98" i="20"/>
  <c r="I98" i="20"/>
  <c r="J98" i="20"/>
  <c r="K98" i="20"/>
  <c r="L98" i="20"/>
  <c r="M98" i="20"/>
  <c r="N98" i="20"/>
  <c r="O98" i="20"/>
  <c r="P98" i="20"/>
  <c r="Q98" i="20"/>
  <c r="R98" i="20"/>
  <c r="S98" i="20"/>
  <c r="T98" i="20"/>
  <c r="U98" i="20"/>
  <c r="V98" i="20"/>
  <c r="W98" i="20"/>
  <c r="X98" i="20"/>
  <c r="Y98" i="20"/>
  <c r="Z98" i="20"/>
  <c r="AA98" i="20"/>
  <c r="AB98" i="20"/>
  <c r="AC98" i="20"/>
  <c r="AD98" i="20"/>
  <c r="AE98" i="20"/>
  <c r="AF98" i="20"/>
  <c r="AG98" i="20"/>
  <c r="AH98" i="20"/>
  <c r="AI98" i="20"/>
  <c r="AJ98" i="20"/>
  <c r="AK98" i="20"/>
  <c r="AL98" i="20"/>
  <c r="AM98" i="20"/>
  <c r="AN98" i="20"/>
  <c r="AO98" i="20"/>
  <c r="AP98" i="20"/>
  <c r="AQ98" i="20"/>
  <c r="D99" i="20"/>
  <c r="E99" i="20"/>
  <c r="F99" i="20"/>
  <c r="G99" i="20"/>
  <c r="H99" i="20"/>
  <c r="I99" i="20"/>
  <c r="J99" i="20"/>
  <c r="K99" i="20"/>
  <c r="L99" i="20"/>
  <c r="M99" i="20"/>
  <c r="N99" i="20"/>
  <c r="O99" i="20"/>
  <c r="P99" i="20"/>
  <c r="Q99" i="20"/>
  <c r="R99" i="20"/>
  <c r="S99" i="20"/>
  <c r="T99" i="20"/>
  <c r="U99" i="20"/>
  <c r="V99" i="20"/>
  <c r="W99" i="20"/>
  <c r="X99" i="20"/>
  <c r="Y99" i="20"/>
  <c r="Z99" i="20"/>
  <c r="AA99" i="20"/>
  <c r="AB99" i="20"/>
  <c r="AC99" i="20"/>
  <c r="AD99" i="20"/>
  <c r="AE99" i="20"/>
  <c r="AF99" i="20"/>
  <c r="AG99" i="20"/>
  <c r="AH99" i="20"/>
  <c r="AI99" i="20"/>
  <c r="AJ99" i="20"/>
  <c r="AK99" i="20"/>
  <c r="AL99" i="20"/>
  <c r="AM99" i="20"/>
  <c r="AN99" i="20"/>
  <c r="AO99" i="20"/>
  <c r="AP99" i="20"/>
  <c r="AQ99" i="20"/>
  <c r="D100" i="20"/>
  <c r="E100" i="20"/>
  <c r="F100" i="20"/>
  <c r="G100" i="20"/>
  <c r="H100" i="20"/>
  <c r="I100" i="20"/>
  <c r="J100" i="20"/>
  <c r="K100" i="20"/>
  <c r="L100" i="20"/>
  <c r="M100" i="20"/>
  <c r="N100" i="20"/>
  <c r="O100" i="20"/>
  <c r="P100" i="20"/>
  <c r="Q100" i="20"/>
  <c r="R100" i="20"/>
  <c r="S100" i="20"/>
  <c r="T100" i="20"/>
  <c r="U100" i="20"/>
  <c r="V100" i="20"/>
  <c r="W100" i="20"/>
  <c r="X100" i="20"/>
  <c r="Y100" i="20"/>
  <c r="Z100" i="20"/>
  <c r="AA100" i="20"/>
  <c r="AB100" i="20"/>
  <c r="AC100" i="20"/>
  <c r="AD100" i="20"/>
  <c r="AE100" i="20"/>
  <c r="AF100" i="20"/>
  <c r="AG100" i="20"/>
  <c r="AH100" i="20"/>
  <c r="AI100" i="20"/>
  <c r="AJ100" i="20"/>
  <c r="AK100" i="20"/>
  <c r="AL100" i="20"/>
  <c r="AM100" i="20"/>
  <c r="AN100" i="20"/>
  <c r="AO100" i="20"/>
  <c r="AP100" i="20"/>
  <c r="AQ100" i="20"/>
  <c r="D101" i="20"/>
  <c r="E101" i="20"/>
  <c r="F101" i="20"/>
  <c r="G101" i="20"/>
  <c r="H101" i="20"/>
  <c r="I101" i="20"/>
  <c r="J101" i="20"/>
  <c r="K101" i="20"/>
  <c r="L101" i="20"/>
  <c r="M101" i="20"/>
  <c r="N101" i="20"/>
  <c r="O101" i="20"/>
  <c r="P101" i="20"/>
  <c r="Q101" i="20"/>
  <c r="R101" i="20"/>
  <c r="S101" i="20"/>
  <c r="T101" i="20"/>
  <c r="U101" i="20"/>
  <c r="V101" i="20"/>
  <c r="W101" i="20"/>
  <c r="X101" i="20"/>
  <c r="Y101" i="20"/>
  <c r="Z101" i="20"/>
  <c r="AA101" i="20"/>
  <c r="AB101" i="20"/>
  <c r="AC101" i="20"/>
  <c r="AD101" i="20"/>
  <c r="AE101" i="20"/>
  <c r="AF101" i="20"/>
  <c r="AG101" i="20"/>
  <c r="AH101" i="20"/>
  <c r="AI101" i="20"/>
  <c r="AJ101" i="20"/>
  <c r="AK101" i="20"/>
  <c r="AL101" i="20"/>
  <c r="AM101" i="20"/>
  <c r="AN101" i="20"/>
  <c r="AO101" i="20"/>
  <c r="AP101" i="20"/>
  <c r="AQ101" i="20"/>
  <c r="D102" i="20"/>
  <c r="E102" i="20"/>
  <c r="F102" i="20"/>
  <c r="G102" i="20"/>
  <c r="H102" i="20"/>
  <c r="I102" i="20"/>
  <c r="J102" i="20"/>
  <c r="K102" i="20"/>
  <c r="L102" i="20"/>
  <c r="M102" i="20"/>
  <c r="N102" i="20"/>
  <c r="O102" i="20"/>
  <c r="P102" i="20"/>
  <c r="Q102" i="20"/>
  <c r="R102" i="20"/>
  <c r="S102" i="20"/>
  <c r="T102" i="20"/>
  <c r="U102" i="20"/>
  <c r="V102" i="20"/>
  <c r="W102" i="20"/>
  <c r="X102" i="20"/>
  <c r="Y102" i="20"/>
  <c r="Z102" i="20"/>
  <c r="AA102" i="20"/>
  <c r="AB102" i="20"/>
  <c r="AC102" i="20"/>
  <c r="AD102" i="20"/>
  <c r="AE102" i="20"/>
  <c r="AF102" i="20"/>
  <c r="AG102" i="20"/>
  <c r="AH102" i="20"/>
  <c r="AI102" i="20"/>
  <c r="AJ102" i="20"/>
  <c r="AK102" i="20"/>
  <c r="AL102" i="20"/>
  <c r="AM102" i="20"/>
  <c r="AN102" i="20"/>
  <c r="AO102" i="20"/>
  <c r="AP102" i="20"/>
  <c r="AQ102" i="20"/>
  <c r="D103" i="20"/>
  <c r="E103" i="20"/>
  <c r="F103" i="20"/>
  <c r="G103" i="20"/>
  <c r="H103" i="20"/>
  <c r="I103" i="20"/>
  <c r="J103" i="20"/>
  <c r="K103" i="20"/>
  <c r="L103" i="20"/>
  <c r="M103" i="20"/>
  <c r="N103" i="20"/>
  <c r="O103" i="20"/>
  <c r="P103" i="20"/>
  <c r="Q103" i="20"/>
  <c r="R103" i="20"/>
  <c r="S103" i="20"/>
  <c r="T103" i="20"/>
  <c r="U103" i="20"/>
  <c r="V103" i="20"/>
  <c r="W103" i="20"/>
  <c r="X103" i="20"/>
  <c r="Y103" i="20"/>
  <c r="Z103" i="20"/>
  <c r="AA103" i="20"/>
  <c r="AB103" i="20"/>
  <c r="AC103" i="20"/>
  <c r="AD103" i="20"/>
  <c r="AE103" i="20"/>
  <c r="AF103" i="20"/>
  <c r="AG103" i="20"/>
  <c r="AH103" i="20"/>
  <c r="AI103" i="20"/>
  <c r="AJ103" i="20"/>
  <c r="AK103" i="20"/>
  <c r="AL103" i="20"/>
  <c r="AM103" i="20"/>
  <c r="AN103" i="20"/>
  <c r="AO103" i="20"/>
  <c r="AP103" i="20"/>
  <c r="AQ103" i="20"/>
  <c r="D104" i="20"/>
  <c r="E104" i="20"/>
  <c r="F104" i="20"/>
  <c r="G104" i="20"/>
  <c r="H104" i="20"/>
  <c r="I104" i="20"/>
  <c r="J104" i="20"/>
  <c r="K104" i="20"/>
  <c r="L104" i="20"/>
  <c r="M104" i="20"/>
  <c r="N104" i="20"/>
  <c r="O104" i="20"/>
  <c r="P104" i="20"/>
  <c r="Q104" i="20"/>
  <c r="R104" i="20"/>
  <c r="S104" i="20"/>
  <c r="T104" i="20"/>
  <c r="U104" i="20"/>
  <c r="V104" i="20"/>
  <c r="W104" i="20"/>
  <c r="X104" i="20"/>
  <c r="Y104" i="20"/>
  <c r="Z104" i="20"/>
  <c r="AA104" i="20"/>
  <c r="AB104" i="20"/>
  <c r="AC104" i="20"/>
  <c r="AD104" i="20"/>
  <c r="AE104" i="20"/>
  <c r="AF104" i="20"/>
  <c r="AG104" i="20"/>
  <c r="AH104" i="20"/>
  <c r="AI104" i="20"/>
  <c r="AJ104" i="20"/>
  <c r="AK104" i="20"/>
  <c r="AL104" i="20"/>
  <c r="AM104" i="20"/>
  <c r="AN104" i="20"/>
  <c r="AO104" i="20"/>
  <c r="AP104" i="20"/>
  <c r="AQ104" i="20"/>
  <c r="C96" i="20"/>
  <c r="C97" i="20"/>
  <c r="C98" i="20"/>
  <c r="C99" i="20"/>
  <c r="C100" i="20"/>
  <c r="C101" i="20"/>
  <c r="C102" i="20"/>
  <c r="C103" i="20"/>
  <c r="C104" i="20"/>
  <c r="C95" i="20"/>
  <c r="J90" i="20"/>
  <c r="K90" i="20"/>
  <c r="L90" i="20"/>
  <c r="M90" i="20"/>
  <c r="N90" i="20"/>
  <c r="O90" i="20"/>
  <c r="P90" i="20"/>
  <c r="Q90" i="20"/>
  <c r="R90" i="20"/>
  <c r="S90" i="20"/>
  <c r="T90" i="20"/>
  <c r="U90" i="20"/>
  <c r="V90" i="20"/>
  <c r="W90" i="20"/>
  <c r="X90" i="20"/>
  <c r="Y90" i="20"/>
  <c r="Z90" i="20"/>
  <c r="AA90" i="20"/>
  <c r="AB90" i="20"/>
  <c r="AC90" i="20"/>
  <c r="AD90" i="20"/>
  <c r="AE90" i="20"/>
  <c r="AF90" i="20"/>
  <c r="AG90" i="20"/>
  <c r="AH90" i="20"/>
  <c r="AI90" i="20"/>
  <c r="AJ90" i="20"/>
  <c r="AK90" i="20"/>
  <c r="AL90" i="20"/>
  <c r="AM90" i="20"/>
  <c r="AN90" i="20"/>
  <c r="AO90" i="20"/>
  <c r="AP90" i="20"/>
  <c r="AQ90" i="20"/>
  <c r="J91" i="20"/>
  <c r="K91" i="20"/>
  <c r="L91" i="20"/>
  <c r="M91" i="20"/>
  <c r="N91" i="20"/>
  <c r="O91" i="20"/>
  <c r="P91" i="20"/>
  <c r="Q91" i="20"/>
  <c r="R91" i="20"/>
  <c r="S91" i="20"/>
  <c r="T91" i="20"/>
  <c r="U91" i="20"/>
  <c r="V91" i="20"/>
  <c r="W91" i="20"/>
  <c r="X91" i="20"/>
  <c r="Y91" i="20"/>
  <c r="Z91" i="20"/>
  <c r="AA91" i="20"/>
  <c r="AB91" i="20"/>
  <c r="AC91" i="20"/>
  <c r="AD91" i="20"/>
  <c r="AE91" i="20"/>
  <c r="AF91" i="20"/>
  <c r="AG91" i="20"/>
  <c r="AH91" i="20"/>
  <c r="AI91" i="20"/>
  <c r="AJ91" i="20"/>
  <c r="AK91" i="20"/>
  <c r="AL91" i="20"/>
  <c r="AM91" i="20"/>
  <c r="AN91" i="20"/>
  <c r="AO91" i="20"/>
  <c r="AP91" i="20"/>
  <c r="AQ91" i="20"/>
  <c r="J92" i="20"/>
  <c r="K92" i="20"/>
  <c r="L92" i="20"/>
  <c r="M92" i="20"/>
  <c r="N92" i="20"/>
  <c r="O92" i="20"/>
  <c r="P92" i="20"/>
  <c r="Q92" i="20"/>
  <c r="R92" i="20"/>
  <c r="S92" i="20"/>
  <c r="T92" i="20"/>
  <c r="U92" i="20"/>
  <c r="V92" i="20"/>
  <c r="W92" i="20"/>
  <c r="X92" i="20"/>
  <c r="Y92" i="20"/>
  <c r="Z92" i="20"/>
  <c r="AA92" i="20"/>
  <c r="AB92" i="20"/>
  <c r="AC92" i="20"/>
  <c r="AD92" i="20"/>
  <c r="AE92" i="20"/>
  <c r="AF92" i="20"/>
  <c r="AG92" i="20"/>
  <c r="AH92" i="20"/>
  <c r="AI92" i="20"/>
  <c r="AJ92" i="20"/>
  <c r="AK92" i="20"/>
  <c r="AL92" i="20"/>
  <c r="AM92" i="20"/>
  <c r="AN92" i="20"/>
  <c r="AO92" i="20"/>
  <c r="AP92" i="20"/>
  <c r="AQ92" i="20"/>
  <c r="D90" i="20"/>
  <c r="E90" i="20"/>
  <c r="F90" i="20"/>
  <c r="G90" i="20"/>
  <c r="H90" i="20"/>
  <c r="I90" i="20"/>
  <c r="D91" i="20"/>
  <c r="E91" i="20"/>
  <c r="F91" i="20"/>
  <c r="G91" i="20"/>
  <c r="H91" i="20"/>
  <c r="I91" i="20"/>
  <c r="D92" i="20"/>
  <c r="E92" i="20"/>
  <c r="F92" i="20"/>
  <c r="G92" i="20"/>
  <c r="H92" i="20"/>
  <c r="I92" i="20"/>
  <c r="C91" i="20"/>
  <c r="C92" i="20"/>
  <c r="C90" i="20"/>
  <c r="H10" i="25" l="1"/>
  <c r="H23" i="24"/>
  <c r="AR10" i="25"/>
  <c r="AR23" i="24"/>
  <c r="AN10" i="25"/>
  <c r="AN23" i="24"/>
  <c r="AJ10" i="25"/>
  <c r="AJ23" i="24"/>
  <c r="AF10" i="25"/>
  <c r="AF23" i="24"/>
  <c r="AB10" i="25"/>
  <c r="AB23" i="24"/>
  <c r="X10" i="25"/>
  <c r="X23" i="24"/>
  <c r="T10" i="25"/>
  <c r="T23" i="24"/>
  <c r="P10" i="25"/>
  <c r="P23" i="24"/>
  <c r="L10" i="25"/>
  <c r="L23" i="24"/>
  <c r="D19" i="25"/>
  <c r="D15" i="25"/>
  <c r="AR20" i="25"/>
  <c r="AN20" i="25"/>
  <c r="AJ20" i="25"/>
  <c r="AF20" i="25"/>
  <c r="AB20" i="25"/>
  <c r="X20" i="25"/>
  <c r="T20" i="25"/>
  <c r="P20" i="25"/>
  <c r="L20" i="25"/>
  <c r="H20" i="25"/>
  <c r="AR19" i="25"/>
  <c r="AN19" i="25"/>
  <c r="AJ19" i="25"/>
  <c r="AF19" i="25"/>
  <c r="AB19" i="25"/>
  <c r="X19" i="25"/>
  <c r="T19" i="25"/>
  <c r="P19" i="25"/>
  <c r="L19" i="25"/>
  <c r="H19" i="25"/>
  <c r="AR18" i="25"/>
  <c r="AN18" i="25"/>
  <c r="AJ18" i="25"/>
  <c r="AF18" i="25"/>
  <c r="AB18" i="25"/>
  <c r="X18" i="25"/>
  <c r="T18" i="25"/>
  <c r="P18" i="25"/>
  <c r="L18" i="25"/>
  <c r="H18" i="25"/>
  <c r="AR17" i="25"/>
  <c r="AN17" i="25"/>
  <c r="AJ17" i="25"/>
  <c r="AF17" i="25"/>
  <c r="AB17" i="25"/>
  <c r="X17" i="25"/>
  <c r="T17" i="25"/>
  <c r="P17" i="25"/>
  <c r="L17" i="25"/>
  <c r="H17" i="25"/>
  <c r="AR16" i="25"/>
  <c r="AN16" i="25"/>
  <c r="AJ16" i="25"/>
  <c r="AF16" i="25"/>
  <c r="AB16" i="25"/>
  <c r="X16" i="25"/>
  <c r="T16" i="25"/>
  <c r="P16" i="25"/>
  <c r="L16" i="25"/>
  <c r="H16" i="25"/>
  <c r="AR15" i="25"/>
  <c r="AN15" i="25"/>
  <c r="AJ15" i="25"/>
  <c r="AF15" i="25"/>
  <c r="AB15" i="25"/>
  <c r="X15" i="25"/>
  <c r="T15" i="25"/>
  <c r="P15" i="25"/>
  <c r="L15" i="25"/>
  <c r="H15" i="25"/>
  <c r="AR14" i="25"/>
  <c r="AN14" i="25"/>
  <c r="AJ14" i="25"/>
  <c r="AF14" i="25"/>
  <c r="AB14" i="25"/>
  <c r="X14" i="25"/>
  <c r="T14" i="25"/>
  <c r="P14" i="25"/>
  <c r="L14" i="25"/>
  <c r="H14" i="25"/>
  <c r="AR13" i="25"/>
  <c r="AN13" i="25"/>
  <c r="AJ13" i="25"/>
  <c r="AF13" i="25"/>
  <c r="AB13" i="25"/>
  <c r="X13" i="25"/>
  <c r="T13" i="25"/>
  <c r="P13" i="25"/>
  <c r="L13" i="25"/>
  <c r="H13" i="25"/>
  <c r="AR12" i="25"/>
  <c r="AN12" i="25"/>
  <c r="AJ12" i="25"/>
  <c r="AF12" i="25"/>
  <c r="AB12" i="25"/>
  <c r="X12" i="25"/>
  <c r="T12" i="25"/>
  <c r="P12" i="25"/>
  <c r="L12" i="25"/>
  <c r="H12" i="25"/>
  <c r="AR11" i="25"/>
  <c r="AR27" i="24"/>
  <c r="AN11" i="25"/>
  <c r="AN27" i="24"/>
  <c r="AJ11" i="25"/>
  <c r="AJ27" i="24"/>
  <c r="AF11" i="25"/>
  <c r="AF27" i="24"/>
  <c r="AB11" i="25"/>
  <c r="AB27" i="24"/>
  <c r="X11" i="25"/>
  <c r="X27" i="24"/>
  <c r="T11" i="25"/>
  <c r="T27" i="24"/>
  <c r="P11" i="25"/>
  <c r="P27" i="24"/>
  <c r="L11" i="25"/>
  <c r="L27" i="24"/>
  <c r="H11" i="25"/>
  <c r="H27" i="24"/>
  <c r="I158" i="27" s="1"/>
  <c r="D21" i="25"/>
  <c r="AO21" i="25"/>
  <c r="AK21" i="25"/>
  <c r="AG21" i="25"/>
  <c r="AC21" i="25"/>
  <c r="Y21" i="25"/>
  <c r="U21" i="25"/>
  <c r="Q21" i="25"/>
  <c r="M21" i="25"/>
  <c r="I21" i="25"/>
  <c r="E21" i="25"/>
  <c r="G10" i="25"/>
  <c r="G23" i="24"/>
  <c r="AQ10" i="25"/>
  <c r="AQ23" i="24"/>
  <c r="AM10" i="25"/>
  <c r="AM23" i="24"/>
  <c r="AI10" i="25"/>
  <c r="AI23" i="24"/>
  <c r="AE10" i="25"/>
  <c r="AE23" i="24"/>
  <c r="AA10" i="25"/>
  <c r="AA23" i="24"/>
  <c r="W10" i="25"/>
  <c r="W23" i="24"/>
  <c r="S10" i="25"/>
  <c r="S23" i="24"/>
  <c r="O10" i="25"/>
  <c r="O23" i="24"/>
  <c r="K10" i="25"/>
  <c r="K23" i="24"/>
  <c r="D18" i="25"/>
  <c r="D14" i="25"/>
  <c r="AQ20" i="25"/>
  <c r="AM20" i="25"/>
  <c r="AI20" i="25"/>
  <c r="AE20" i="25"/>
  <c r="AA20" i="25"/>
  <c r="W20" i="25"/>
  <c r="S20" i="25"/>
  <c r="O20" i="25"/>
  <c r="K20" i="25"/>
  <c r="G20" i="25"/>
  <c r="AQ19" i="25"/>
  <c r="AM19" i="25"/>
  <c r="AI19" i="25"/>
  <c r="AE19" i="25"/>
  <c r="AA19" i="25"/>
  <c r="W19" i="25"/>
  <c r="S19" i="25"/>
  <c r="O19" i="25"/>
  <c r="K19" i="25"/>
  <c r="G19" i="25"/>
  <c r="AQ18" i="25"/>
  <c r="AM18" i="25"/>
  <c r="AI18" i="25"/>
  <c r="AE18" i="25"/>
  <c r="AA18" i="25"/>
  <c r="W18" i="25"/>
  <c r="S18" i="25"/>
  <c r="O18" i="25"/>
  <c r="K18" i="25"/>
  <c r="G18" i="25"/>
  <c r="AQ17" i="25"/>
  <c r="AM17" i="25"/>
  <c r="AI17" i="25"/>
  <c r="AE17" i="25"/>
  <c r="AA17" i="25"/>
  <c r="W17" i="25"/>
  <c r="S17" i="25"/>
  <c r="O17" i="25"/>
  <c r="K17" i="25"/>
  <c r="G17" i="25"/>
  <c r="AQ16" i="25"/>
  <c r="AM16" i="25"/>
  <c r="AI16" i="25"/>
  <c r="AE16" i="25"/>
  <c r="AA16" i="25"/>
  <c r="W16" i="25"/>
  <c r="S16" i="25"/>
  <c r="O16" i="25"/>
  <c r="K16" i="25"/>
  <c r="G16" i="25"/>
  <c r="AQ15" i="25"/>
  <c r="AM15" i="25"/>
  <c r="AI15" i="25"/>
  <c r="AE15" i="25"/>
  <c r="AA15" i="25"/>
  <c r="W15" i="25"/>
  <c r="S15" i="25"/>
  <c r="O15" i="25"/>
  <c r="K15" i="25"/>
  <c r="G15" i="25"/>
  <c r="AQ14" i="25"/>
  <c r="AM14" i="25"/>
  <c r="AI14" i="25"/>
  <c r="AE14" i="25"/>
  <c r="AA14" i="25"/>
  <c r="W14" i="25"/>
  <c r="S14" i="25"/>
  <c r="O14" i="25"/>
  <c r="K14" i="25"/>
  <c r="G14" i="25"/>
  <c r="AQ13" i="25"/>
  <c r="AM13" i="25"/>
  <c r="AI13" i="25"/>
  <c r="AE13" i="25"/>
  <c r="AA13" i="25"/>
  <c r="W13" i="25"/>
  <c r="S13" i="25"/>
  <c r="O13" i="25"/>
  <c r="K13" i="25"/>
  <c r="G13" i="25"/>
  <c r="AQ12" i="25"/>
  <c r="AM12" i="25"/>
  <c r="AI12" i="25"/>
  <c r="AE12" i="25"/>
  <c r="AA12" i="25"/>
  <c r="W12" i="25"/>
  <c r="S12" i="25"/>
  <c r="O12" i="25"/>
  <c r="K12" i="25"/>
  <c r="G12" i="25"/>
  <c r="AQ11" i="25"/>
  <c r="AQ27" i="24"/>
  <c r="AM11" i="25"/>
  <c r="AM27" i="24"/>
  <c r="AI11" i="25"/>
  <c r="AI27" i="24"/>
  <c r="AE11" i="25"/>
  <c r="AE27" i="24"/>
  <c r="AA11" i="25"/>
  <c r="AA27" i="24"/>
  <c r="W11" i="25"/>
  <c r="W27" i="24"/>
  <c r="W38" i="24" s="1"/>
  <c r="S11" i="25"/>
  <c r="S27" i="24"/>
  <c r="O11" i="25"/>
  <c r="O27" i="24"/>
  <c r="K11" i="25"/>
  <c r="K27" i="24"/>
  <c r="G11" i="25"/>
  <c r="AR21" i="25"/>
  <c r="AN21" i="25"/>
  <c r="AJ21" i="25"/>
  <c r="AF21" i="25"/>
  <c r="AB21" i="25"/>
  <c r="X21" i="25"/>
  <c r="T21" i="25"/>
  <c r="P21" i="25"/>
  <c r="L21" i="25"/>
  <c r="H21" i="25"/>
  <c r="J10" i="25"/>
  <c r="J23" i="24"/>
  <c r="F10" i="25"/>
  <c r="F23" i="24"/>
  <c r="AP10" i="25"/>
  <c r="AP23" i="24"/>
  <c r="AL10" i="25"/>
  <c r="AL23" i="24"/>
  <c r="AH10" i="25"/>
  <c r="AH23" i="24"/>
  <c r="AD10" i="25"/>
  <c r="AD23" i="24"/>
  <c r="Z10" i="25"/>
  <c r="Z23" i="24"/>
  <c r="V10" i="25"/>
  <c r="V23" i="24"/>
  <c r="R10" i="25"/>
  <c r="R23" i="24"/>
  <c r="N10" i="25"/>
  <c r="N23" i="24"/>
  <c r="D11" i="25"/>
  <c r="D17" i="25"/>
  <c r="D13" i="25"/>
  <c r="AP20" i="25"/>
  <c r="AL20" i="25"/>
  <c r="AH20" i="25"/>
  <c r="AD20" i="25"/>
  <c r="Z20" i="25"/>
  <c r="V20" i="25"/>
  <c r="R20" i="25"/>
  <c r="N20" i="25"/>
  <c r="J20" i="25"/>
  <c r="F20" i="25"/>
  <c r="AP19" i="25"/>
  <c r="AL19" i="25"/>
  <c r="AH19" i="25"/>
  <c r="AD19" i="25"/>
  <c r="Z19" i="25"/>
  <c r="V19" i="25"/>
  <c r="R19" i="25"/>
  <c r="N19" i="25"/>
  <c r="J19" i="25"/>
  <c r="F19" i="25"/>
  <c r="AP18" i="25"/>
  <c r="AL18" i="25"/>
  <c r="AH18" i="25"/>
  <c r="AD18" i="25"/>
  <c r="Z18" i="25"/>
  <c r="V18" i="25"/>
  <c r="R18" i="25"/>
  <c r="N18" i="25"/>
  <c r="J18" i="25"/>
  <c r="F18" i="25"/>
  <c r="AP17" i="25"/>
  <c r="AL17" i="25"/>
  <c r="AH17" i="25"/>
  <c r="AD17" i="25"/>
  <c r="Z17" i="25"/>
  <c r="V17" i="25"/>
  <c r="R17" i="25"/>
  <c r="N17" i="25"/>
  <c r="J17" i="25"/>
  <c r="F17" i="25"/>
  <c r="AP16" i="25"/>
  <c r="AL16" i="25"/>
  <c r="AH16" i="25"/>
  <c r="AD16" i="25"/>
  <c r="Z16" i="25"/>
  <c r="V16" i="25"/>
  <c r="R16" i="25"/>
  <c r="N16" i="25"/>
  <c r="J16" i="25"/>
  <c r="F16" i="25"/>
  <c r="AP15" i="25"/>
  <c r="AL15" i="25"/>
  <c r="AH15" i="25"/>
  <c r="AD15" i="25"/>
  <c r="Z15" i="25"/>
  <c r="V15" i="25"/>
  <c r="R15" i="25"/>
  <c r="N15" i="25"/>
  <c r="J15" i="25"/>
  <c r="F15" i="25"/>
  <c r="AP14" i="25"/>
  <c r="AL14" i="25"/>
  <c r="AH14" i="25"/>
  <c r="AD14" i="25"/>
  <c r="Z14" i="25"/>
  <c r="V14" i="25"/>
  <c r="R14" i="25"/>
  <c r="N14" i="25"/>
  <c r="J14" i="25"/>
  <c r="F14" i="25"/>
  <c r="AP13" i="25"/>
  <c r="AL13" i="25"/>
  <c r="AH13" i="25"/>
  <c r="AD13" i="25"/>
  <c r="Z13" i="25"/>
  <c r="V13" i="25"/>
  <c r="R13" i="25"/>
  <c r="N13" i="25"/>
  <c r="J13" i="25"/>
  <c r="F13" i="25"/>
  <c r="AP12" i="25"/>
  <c r="AL12" i="25"/>
  <c r="AH12" i="25"/>
  <c r="AD12" i="25"/>
  <c r="Z12" i="25"/>
  <c r="V12" i="25"/>
  <c r="R12" i="25"/>
  <c r="N12" i="25"/>
  <c r="J12" i="25"/>
  <c r="F12" i="25"/>
  <c r="AP11" i="25"/>
  <c r="AP27" i="24"/>
  <c r="AL11" i="25"/>
  <c r="AL27" i="24"/>
  <c r="AH11" i="25"/>
  <c r="AH27" i="24"/>
  <c r="AD11" i="25"/>
  <c r="AD27" i="24"/>
  <c r="Z11" i="25"/>
  <c r="Z27" i="24"/>
  <c r="V11" i="25"/>
  <c r="V27" i="24"/>
  <c r="R11" i="25"/>
  <c r="R27" i="24"/>
  <c r="N11" i="25"/>
  <c r="N27" i="24"/>
  <c r="J11" i="25"/>
  <c r="J27" i="24"/>
  <c r="F11" i="25"/>
  <c r="F27" i="24"/>
  <c r="AQ21" i="25"/>
  <c r="AM21" i="25"/>
  <c r="AI21" i="25"/>
  <c r="AE21" i="25"/>
  <c r="AA21" i="25"/>
  <c r="W21" i="25"/>
  <c r="S21" i="25"/>
  <c r="O21" i="25"/>
  <c r="K21" i="25"/>
  <c r="G21" i="25"/>
  <c r="D10" i="25"/>
  <c r="I10" i="25"/>
  <c r="I23" i="24"/>
  <c r="E10" i="25"/>
  <c r="E23" i="24"/>
  <c r="AO10" i="25"/>
  <c r="AO23" i="24"/>
  <c r="AK10" i="25"/>
  <c r="AK23" i="24"/>
  <c r="AG10" i="25"/>
  <c r="AG23" i="24"/>
  <c r="AC10" i="25"/>
  <c r="AC23" i="24"/>
  <c r="Y10" i="25"/>
  <c r="Y23" i="24"/>
  <c r="U10" i="25"/>
  <c r="U23" i="24"/>
  <c r="Q10" i="25"/>
  <c r="Q23" i="24"/>
  <c r="M10" i="25"/>
  <c r="M23" i="24"/>
  <c r="D20" i="25"/>
  <c r="D16" i="25"/>
  <c r="D12" i="25"/>
  <c r="AO20" i="25"/>
  <c r="AK20" i="25"/>
  <c r="AG20" i="25"/>
  <c r="AC20" i="25"/>
  <c r="Y20" i="25"/>
  <c r="U20" i="25"/>
  <c r="Q20" i="25"/>
  <c r="M20" i="25"/>
  <c r="I20" i="25"/>
  <c r="E20" i="25"/>
  <c r="AO19" i="25"/>
  <c r="AK19" i="25"/>
  <c r="AG19" i="25"/>
  <c r="AC19" i="25"/>
  <c r="Y19" i="25"/>
  <c r="U19" i="25"/>
  <c r="Q19" i="25"/>
  <c r="M19" i="25"/>
  <c r="I19" i="25"/>
  <c r="E19" i="25"/>
  <c r="AO18" i="25"/>
  <c r="AK18" i="25"/>
  <c r="AG18" i="25"/>
  <c r="AC18" i="25"/>
  <c r="Y18" i="25"/>
  <c r="U18" i="25"/>
  <c r="Q18" i="25"/>
  <c r="M18" i="25"/>
  <c r="I18" i="25"/>
  <c r="E18" i="25"/>
  <c r="AO17" i="25"/>
  <c r="AK17" i="25"/>
  <c r="AG17" i="25"/>
  <c r="AC17" i="25"/>
  <c r="Y17" i="25"/>
  <c r="U17" i="25"/>
  <c r="Q17" i="25"/>
  <c r="M17" i="25"/>
  <c r="I17" i="25"/>
  <c r="E17" i="25"/>
  <c r="AO16" i="25"/>
  <c r="AK16" i="25"/>
  <c r="AG16" i="25"/>
  <c r="AC16" i="25"/>
  <c r="Y16" i="25"/>
  <c r="U16" i="25"/>
  <c r="Q16" i="25"/>
  <c r="M16" i="25"/>
  <c r="I16" i="25"/>
  <c r="E16" i="25"/>
  <c r="AO15" i="25"/>
  <c r="AK15" i="25"/>
  <c r="AG15" i="25"/>
  <c r="AC15" i="25"/>
  <c r="Y15" i="25"/>
  <c r="U15" i="25"/>
  <c r="Q15" i="25"/>
  <c r="M15" i="25"/>
  <c r="I15" i="25"/>
  <c r="E15" i="25"/>
  <c r="AO14" i="25"/>
  <c r="AK14" i="25"/>
  <c r="AG14" i="25"/>
  <c r="AC14" i="25"/>
  <c r="Y14" i="25"/>
  <c r="U14" i="25"/>
  <c r="Q14" i="25"/>
  <c r="M14" i="25"/>
  <c r="I14" i="25"/>
  <c r="E14" i="25"/>
  <c r="AO13" i="25"/>
  <c r="AK13" i="25"/>
  <c r="AG13" i="25"/>
  <c r="AC13" i="25"/>
  <c r="Y13" i="25"/>
  <c r="U13" i="25"/>
  <c r="Q13" i="25"/>
  <c r="M13" i="25"/>
  <c r="I13" i="25"/>
  <c r="E13" i="25"/>
  <c r="AO12" i="25"/>
  <c r="AK12" i="25"/>
  <c r="AG12" i="25"/>
  <c r="AC12" i="25"/>
  <c r="Y12" i="25"/>
  <c r="U12" i="25"/>
  <c r="Q12" i="25"/>
  <c r="M12" i="25"/>
  <c r="I12" i="25"/>
  <c r="E12" i="25"/>
  <c r="AO11" i="25"/>
  <c r="AO27" i="24"/>
  <c r="AK11" i="25"/>
  <c r="AK27" i="24"/>
  <c r="AG11" i="25"/>
  <c r="AG27" i="24"/>
  <c r="AC11" i="25"/>
  <c r="AC27" i="24"/>
  <c r="Y11" i="25"/>
  <c r="Y27" i="24"/>
  <c r="Y38" i="24" s="1"/>
  <c r="U11" i="25"/>
  <c r="U27" i="24"/>
  <c r="Q11" i="25"/>
  <c r="Q27" i="24"/>
  <c r="M11" i="25"/>
  <c r="M27" i="24"/>
  <c r="I11" i="25"/>
  <c r="I27" i="24"/>
  <c r="E11" i="25"/>
  <c r="E27" i="24"/>
  <c r="AP21" i="25"/>
  <c r="AL21" i="25"/>
  <c r="AH21" i="25"/>
  <c r="AD21" i="25"/>
  <c r="Z21" i="25"/>
  <c r="V21" i="25"/>
  <c r="R21" i="25"/>
  <c r="N21" i="25"/>
  <c r="J21" i="25"/>
  <c r="F21" i="25"/>
  <c r="C89" i="20"/>
  <c r="B32" i="28" s="1"/>
  <c r="H89" i="20"/>
  <c r="G32" i="28" s="1"/>
  <c r="D89" i="20"/>
  <c r="C32" i="28" s="1"/>
  <c r="AN89" i="20"/>
  <c r="AM32" i="28" s="1"/>
  <c r="AJ89" i="20"/>
  <c r="AI32" i="28" s="1"/>
  <c r="AF89" i="20"/>
  <c r="AE32" i="28" s="1"/>
  <c r="AB89" i="20"/>
  <c r="AA32" i="28" s="1"/>
  <c r="X89" i="20"/>
  <c r="W32" i="28" s="1"/>
  <c r="T89" i="20"/>
  <c r="S32" i="28" s="1"/>
  <c r="P89" i="20"/>
  <c r="O32" i="28" s="1"/>
  <c r="L89" i="20"/>
  <c r="K32" i="28" s="1"/>
  <c r="AO94" i="20"/>
  <c r="AN33" i="28" s="1"/>
  <c r="AK94" i="20"/>
  <c r="AJ33" i="28" s="1"/>
  <c r="AG94" i="20"/>
  <c r="AF33" i="28" s="1"/>
  <c r="AC94" i="20"/>
  <c r="AB33" i="28" s="1"/>
  <c r="Y94" i="20"/>
  <c r="X33" i="28" s="1"/>
  <c r="U94" i="20"/>
  <c r="T33" i="28" s="1"/>
  <c r="Q94" i="20"/>
  <c r="P33" i="28" s="1"/>
  <c r="M94" i="20"/>
  <c r="L33" i="28" s="1"/>
  <c r="I94" i="20"/>
  <c r="H33" i="28" s="1"/>
  <c r="E94" i="20"/>
  <c r="D33" i="28" s="1"/>
  <c r="G89" i="20"/>
  <c r="F32" i="28" s="1"/>
  <c r="AQ89" i="20"/>
  <c r="AP32" i="28" s="1"/>
  <c r="AM89" i="20"/>
  <c r="AL32" i="28" s="1"/>
  <c r="AI89" i="20"/>
  <c r="AH32" i="28" s="1"/>
  <c r="AE89" i="20"/>
  <c r="AD32" i="28" s="1"/>
  <c r="AA89" i="20"/>
  <c r="Z32" i="28" s="1"/>
  <c r="W89" i="20"/>
  <c r="V32" i="28" s="1"/>
  <c r="S89" i="20"/>
  <c r="R32" i="28" s="1"/>
  <c r="O89" i="20"/>
  <c r="N32" i="28" s="1"/>
  <c r="K89" i="20"/>
  <c r="J32" i="28" s="1"/>
  <c r="C94" i="20"/>
  <c r="B33" i="28" s="1"/>
  <c r="AN94" i="20"/>
  <c r="AM33" i="28" s="1"/>
  <c r="AJ94" i="20"/>
  <c r="AI33" i="28" s="1"/>
  <c r="AF94" i="20"/>
  <c r="AE33" i="28" s="1"/>
  <c r="AB94" i="20"/>
  <c r="AA33" i="28" s="1"/>
  <c r="X94" i="20"/>
  <c r="W33" i="28" s="1"/>
  <c r="T94" i="20"/>
  <c r="S33" i="28" s="1"/>
  <c r="P94" i="20"/>
  <c r="O33" i="28" s="1"/>
  <c r="L94" i="20"/>
  <c r="K33" i="28" s="1"/>
  <c r="H94" i="20"/>
  <c r="G33" i="28" s="1"/>
  <c r="D94" i="20"/>
  <c r="C33" i="28" s="1"/>
  <c r="F89" i="20"/>
  <c r="E32" i="28" s="1"/>
  <c r="AP89" i="20"/>
  <c r="AO32" i="28" s="1"/>
  <c r="AL89" i="20"/>
  <c r="AK32" i="28" s="1"/>
  <c r="AH89" i="20"/>
  <c r="AG32" i="28" s="1"/>
  <c r="AD89" i="20"/>
  <c r="AC32" i="28" s="1"/>
  <c r="Z89" i="20"/>
  <c r="Y32" i="28" s="1"/>
  <c r="V89" i="20"/>
  <c r="U32" i="28" s="1"/>
  <c r="R89" i="20"/>
  <c r="Q32" i="28" s="1"/>
  <c r="N89" i="20"/>
  <c r="M32" i="28" s="1"/>
  <c r="J89" i="20"/>
  <c r="I32" i="28" s="1"/>
  <c r="AQ94" i="20"/>
  <c r="AP33" i="28" s="1"/>
  <c r="AM94" i="20"/>
  <c r="AL33" i="28" s="1"/>
  <c r="AI94" i="20"/>
  <c r="AH33" i="28" s="1"/>
  <c r="AE94" i="20"/>
  <c r="AD33" i="28" s="1"/>
  <c r="AA94" i="20"/>
  <c r="Z33" i="28" s="1"/>
  <c r="W94" i="20"/>
  <c r="V33" i="28" s="1"/>
  <c r="S94" i="20"/>
  <c r="R33" i="28" s="1"/>
  <c r="O94" i="20"/>
  <c r="N33" i="28" s="1"/>
  <c r="K94" i="20"/>
  <c r="J33" i="28" s="1"/>
  <c r="G94" i="20"/>
  <c r="F33" i="28" s="1"/>
  <c r="I89" i="20"/>
  <c r="H32" i="28" s="1"/>
  <c r="E89" i="20"/>
  <c r="D32" i="28" s="1"/>
  <c r="AO89" i="20"/>
  <c r="AN32" i="28" s="1"/>
  <c r="AK89" i="20"/>
  <c r="AJ32" i="28" s="1"/>
  <c r="AG89" i="20"/>
  <c r="AF32" i="28" s="1"/>
  <c r="AC89" i="20"/>
  <c r="AB32" i="28" s="1"/>
  <c r="Y89" i="20"/>
  <c r="X32" i="28" s="1"/>
  <c r="U89" i="20"/>
  <c r="T32" i="28" s="1"/>
  <c r="Q89" i="20"/>
  <c r="P32" i="28" s="1"/>
  <c r="M89" i="20"/>
  <c r="L32" i="28" s="1"/>
  <c r="AP94" i="20"/>
  <c r="AO33" i="28" s="1"/>
  <c r="AL94" i="20"/>
  <c r="AK33" i="28" s="1"/>
  <c r="AH94" i="20"/>
  <c r="AG33" i="28" s="1"/>
  <c r="AD94" i="20"/>
  <c r="AC33" i="28" s="1"/>
  <c r="Z94" i="20"/>
  <c r="Y33" i="28" s="1"/>
  <c r="V94" i="20"/>
  <c r="U33" i="28" s="1"/>
  <c r="R94" i="20"/>
  <c r="Q33" i="28" s="1"/>
  <c r="N94" i="20"/>
  <c r="M33" i="28" s="1"/>
  <c r="J94" i="20"/>
  <c r="I33" i="28" s="1"/>
  <c r="F94" i="20"/>
  <c r="E33" i="28" s="1"/>
  <c r="BA158" i="27"/>
  <c r="BH158" i="27"/>
  <c r="BI158" i="27"/>
  <c r="BL158" i="27"/>
  <c r="D23" i="24"/>
  <c r="BQ158" i="27"/>
  <c r="AV158" i="27"/>
  <c r="CG193" i="20"/>
  <c r="CH193" i="20"/>
  <c r="CI193" i="20"/>
  <c r="CJ193" i="20"/>
  <c r="CG194" i="20"/>
  <c r="CG28" i="25" s="1"/>
  <c r="CH194" i="20"/>
  <c r="CH28" i="25" s="1"/>
  <c r="CI194" i="20"/>
  <c r="CI28" i="25" s="1"/>
  <c r="CJ194" i="20"/>
  <c r="CJ28" i="25" s="1"/>
  <c r="D126" i="20"/>
  <c r="D127" i="20"/>
  <c r="D128" i="20"/>
  <c r="D129" i="20"/>
  <c r="D130" i="20"/>
  <c r="D131" i="20"/>
  <c r="D132" i="20"/>
  <c r="D133" i="20"/>
  <c r="D134" i="20"/>
  <c r="D136" i="20"/>
  <c r="D125" i="20"/>
  <c r="D122" i="20"/>
  <c r="D123" i="20"/>
  <c r="D121" i="20"/>
  <c r="AU140" i="20"/>
  <c r="AU141" i="20" s="1"/>
  <c r="AU150" i="20" s="1"/>
  <c r="AV140" i="20"/>
  <c r="AV141" i="20" s="1"/>
  <c r="AV150" i="20" s="1"/>
  <c r="AW140" i="20"/>
  <c r="AX140" i="20"/>
  <c r="AX141" i="20" s="1"/>
  <c r="AX150" i="20" s="1"/>
  <c r="AY140" i="20"/>
  <c r="AY141" i="20" s="1"/>
  <c r="AY150" i="20" s="1"/>
  <c r="AZ140" i="20"/>
  <c r="AZ141" i="20" s="1"/>
  <c r="AZ150" i="20" s="1"/>
  <c r="BA140" i="20"/>
  <c r="BB140" i="20"/>
  <c r="BB141" i="20" s="1"/>
  <c r="BB150" i="20" s="1"/>
  <c r="BC140" i="20"/>
  <c r="BC141" i="20" s="1"/>
  <c r="BC150" i="20" s="1"/>
  <c r="BD140" i="20"/>
  <c r="BD141" i="20" s="1"/>
  <c r="BD150" i="20" s="1"/>
  <c r="BE140" i="20"/>
  <c r="BE141" i="20" s="1"/>
  <c r="BE150" i="20" s="1"/>
  <c r="BF140" i="20"/>
  <c r="BF141" i="20" s="1"/>
  <c r="BF150" i="20" s="1"/>
  <c r="BG140" i="20"/>
  <c r="BG141" i="20" s="1"/>
  <c r="BG150" i="20" s="1"/>
  <c r="BH140" i="20"/>
  <c r="BH141" i="20" s="1"/>
  <c r="BH150" i="20" s="1"/>
  <c r="BI140" i="20"/>
  <c r="BI141" i="20" s="1"/>
  <c r="BI150" i="20" s="1"/>
  <c r="BJ140" i="20"/>
  <c r="BJ141" i="20" s="1"/>
  <c r="BJ150" i="20" s="1"/>
  <c r="BK140" i="20"/>
  <c r="BK141" i="20" s="1"/>
  <c r="BK150" i="20" s="1"/>
  <c r="BL140" i="20"/>
  <c r="BL141" i="20" s="1"/>
  <c r="BL150" i="20" s="1"/>
  <c r="BM140" i="20"/>
  <c r="BM141" i="20" s="1"/>
  <c r="BM150" i="20" s="1"/>
  <c r="BN140" i="20"/>
  <c r="BN141" i="20" s="1"/>
  <c r="BN150" i="20" s="1"/>
  <c r="BO140" i="20"/>
  <c r="BO141" i="20" s="1"/>
  <c r="BO150" i="20" s="1"/>
  <c r="BP140" i="20"/>
  <c r="BP141" i="20" s="1"/>
  <c r="BP150" i="20" s="1"/>
  <c r="BQ140" i="20"/>
  <c r="BR140" i="20"/>
  <c r="BR141" i="20" s="1"/>
  <c r="BR150" i="20" s="1"/>
  <c r="BS140" i="20"/>
  <c r="BS141" i="20" s="1"/>
  <c r="BS150" i="20" s="1"/>
  <c r="BT140" i="20"/>
  <c r="BT141" i="20" s="1"/>
  <c r="BT150" i="20" s="1"/>
  <c r="BU140" i="20"/>
  <c r="BU141" i="20" s="1"/>
  <c r="BU150" i="20" s="1"/>
  <c r="BV140" i="20"/>
  <c r="BV141" i="20" s="1"/>
  <c r="BV150" i="20" s="1"/>
  <c r="BW140" i="20"/>
  <c r="BW141" i="20" s="1"/>
  <c r="BW150" i="20" s="1"/>
  <c r="BX140" i="20"/>
  <c r="BX141" i="20" s="1"/>
  <c r="BX150" i="20" s="1"/>
  <c r="BY140" i="20"/>
  <c r="BY141" i="20" s="1"/>
  <c r="BY150" i="20" s="1"/>
  <c r="BZ140" i="20"/>
  <c r="BZ141" i="20" s="1"/>
  <c r="BZ150" i="20" s="1"/>
  <c r="CA140" i="20"/>
  <c r="CA141" i="20" s="1"/>
  <c r="CA150" i="20" s="1"/>
  <c r="CB140" i="20"/>
  <c r="CB141" i="20" s="1"/>
  <c r="CB150" i="20" s="1"/>
  <c r="CC140" i="20"/>
  <c r="CC141" i="20" s="1"/>
  <c r="CC150" i="20" s="1"/>
  <c r="CD140" i="20"/>
  <c r="CD141" i="20" s="1"/>
  <c r="CD150" i="20" s="1"/>
  <c r="CE140" i="20"/>
  <c r="CE141" i="20" s="1"/>
  <c r="CE150" i="20" s="1"/>
  <c r="CF140" i="20"/>
  <c r="CF141" i="20" s="1"/>
  <c r="CF150" i="20" s="1"/>
  <c r="AW141" i="20"/>
  <c r="AW150" i="20" s="1"/>
  <c r="BA141" i="20"/>
  <c r="BA150" i="20" s="1"/>
  <c r="BQ141" i="20"/>
  <c r="BQ150" i="20" s="1"/>
  <c r="BS144" i="20"/>
  <c r="BS177" i="20" s="1"/>
  <c r="BS182" i="20" s="1"/>
  <c r="BS183" i="20" s="1"/>
  <c r="BT144" i="20"/>
  <c r="BT177" i="20" s="1"/>
  <c r="BT182" i="20" s="1"/>
  <c r="BT183" i="20" s="1"/>
  <c r="BU144" i="20"/>
  <c r="BV144" i="20"/>
  <c r="BW144" i="20"/>
  <c r="BX144" i="20"/>
  <c r="BY144" i="20"/>
  <c r="BZ144" i="20"/>
  <c r="CA144" i="20"/>
  <c r="CB144" i="20"/>
  <c r="CC144" i="20"/>
  <c r="CD144" i="20"/>
  <c r="CE144" i="20"/>
  <c r="CF144" i="20"/>
  <c r="BT145" i="20"/>
  <c r="C80" i="20"/>
  <c r="C69" i="20"/>
  <c r="D10" i="27" s="1"/>
  <c r="I38" i="24" l="1"/>
  <c r="V38" i="24"/>
  <c r="AO38" i="24"/>
  <c r="Q38" i="24"/>
  <c r="AG38" i="24"/>
  <c r="R38" i="24"/>
  <c r="Z38" i="24"/>
  <c r="AH38" i="24"/>
  <c r="AP38" i="24"/>
  <c r="J38" i="24"/>
  <c r="O38" i="24"/>
  <c r="AE38" i="24"/>
  <c r="AM38" i="24"/>
  <c r="L38" i="24"/>
  <c r="T38" i="24"/>
  <c r="AB38" i="24"/>
  <c r="AJ38" i="24"/>
  <c r="AR38" i="24"/>
  <c r="BS145" i="20"/>
  <c r="M38" i="24"/>
  <c r="U38" i="24"/>
  <c r="AC38" i="24"/>
  <c r="AK38" i="24"/>
  <c r="E38" i="24"/>
  <c r="N38" i="24"/>
  <c r="AD38" i="24"/>
  <c r="AL38" i="24"/>
  <c r="F38" i="24"/>
  <c r="K38" i="24"/>
  <c r="S38" i="24"/>
  <c r="AA38" i="24"/>
  <c r="AI38" i="24"/>
  <c r="AQ38" i="24"/>
  <c r="P38" i="24"/>
  <c r="X38" i="24"/>
  <c r="AF38" i="24"/>
  <c r="AN38" i="24"/>
  <c r="H38" i="24"/>
  <c r="G27" i="24"/>
  <c r="G38" i="24" s="1"/>
  <c r="F158" i="27"/>
  <c r="N158" i="27"/>
  <c r="Z158" i="27"/>
  <c r="AH158" i="27"/>
  <c r="AP158" i="27"/>
  <c r="W158" i="27"/>
  <c r="AE158" i="27"/>
  <c r="J158" i="27"/>
  <c r="V158" i="27"/>
  <c r="AD158" i="27"/>
  <c r="AL158" i="27"/>
  <c r="AA158" i="27"/>
  <c r="AI158" i="27"/>
  <c r="S158" i="27"/>
  <c r="CE145" i="20"/>
  <c r="CE177" i="20"/>
  <c r="CE182" i="20" s="1"/>
  <c r="CE183" i="20" s="1"/>
  <c r="BS157" i="20"/>
  <c r="BS178" i="20"/>
  <c r="CC145" i="20"/>
  <c r="CC177" i="20"/>
  <c r="CC182" i="20" s="1"/>
  <c r="CC183" i="20" s="1"/>
  <c r="BY145" i="20"/>
  <c r="BY177" i="20"/>
  <c r="BY182" i="20" s="1"/>
  <c r="BY183" i="20" s="1"/>
  <c r="BU145" i="20"/>
  <c r="BU177" i="20"/>
  <c r="BU182" i="20" s="1"/>
  <c r="BU183" i="20" s="1"/>
  <c r="CF145" i="20"/>
  <c r="CF177" i="20"/>
  <c r="CF182" i="20" s="1"/>
  <c r="CF183" i="20" s="1"/>
  <c r="CB145" i="20"/>
  <c r="CB177" i="20"/>
  <c r="CB182" i="20" s="1"/>
  <c r="CB183" i="20" s="1"/>
  <c r="BX145" i="20"/>
  <c r="BX177" i="20"/>
  <c r="BX182" i="20" s="1"/>
  <c r="BX183" i="20" s="1"/>
  <c r="AQ158" i="27"/>
  <c r="L10" i="27"/>
  <c r="M16" i="27" s="1"/>
  <c r="M17" i="27" s="1"/>
  <c r="H10" i="27"/>
  <c r="BW145" i="20"/>
  <c r="BW177" i="20"/>
  <c r="BW182" i="20" s="1"/>
  <c r="BW183" i="20" s="1"/>
  <c r="CA145" i="20"/>
  <c r="CA177" i="20"/>
  <c r="CA182" i="20" s="1"/>
  <c r="CA183" i="20" s="1"/>
  <c r="BT157" i="20"/>
  <c r="BT178" i="20"/>
  <c r="CD145" i="20"/>
  <c r="CD177" i="20"/>
  <c r="CD182" i="20" s="1"/>
  <c r="CD183" i="20" s="1"/>
  <c r="BZ145" i="20"/>
  <c r="BZ177" i="20"/>
  <c r="BZ182" i="20" s="1"/>
  <c r="BZ183" i="20" s="1"/>
  <c r="BV145" i="20"/>
  <c r="BV177" i="20"/>
  <c r="BV182" i="20" s="1"/>
  <c r="BV183" i="20" s="1"/>
  <c r="G158" i="27"/>
  <c r="AN158" i="27"/>
  <c r="K158" i="27"/>
  <c r="AM158" i="27"/>
  <c r="H158" i="27"/>
  <c r="P158" i="27"/>
  <c r="X158" i="27"/>
  <c r="M158" i="27"/>
  <c r="L158" i="27"/>
  <c r="T158" i="27"/>
  <c r="AJ158" i="27"/>
  <c r="AR158" i="27"/>
  <c r="Q158" i="27"/>
  <c r="AO158" i="27"/>
  <c r="D27" i="24"/>
  <c r="D203" i="20"/>
  <c r="C203" i="20"/>
  <c r="E188" i="20" s="1"/>
  <c r="C124" i="20"/>
  <c r="CD158" i="20"/>
  <c r="BV158" i="20"/>
  <c r="BY158" i="20"/>
  <c r="CF158" i="20"/>
  <c r="CB158" i="20"/>
  <c r="BX158" i="20"/>
  <c r="BT158" i="20"/>
  <c r="BZ158" i="20"/>
  <c r="CC158" i="20"/>
  <c r="BU158" i="20"/>
  <c r="CE158" i="20"/>
  <c r="CA158" i="20"/>
  <c r="BW158" i="20"/>
  <c r="BS158" i="20"/>
  <c r="D135" i="20"/>
  <c r="D137" i="20" s="1"/>
  <c r="D167" i="20" s="1"/>
  <c r="D151" i="20"/>
  <c r="AB158" i="27" l="1"/>
  <c r="CD157" i="20"/>
  <c r="CD178" i="20"/>
  <c r="D173" i="27"/>
  <c r="D181" i="27"/>
  <c r="CA157" i="20"/>
  <c r="CA178" i="20"/>
  <c r="BX157" i="20"/>
  <c r="BX178" i="20"/>
  <c r="BY157" i="20"/>
  <c r="BY178" i="20"/>
  <c r="D204" i="20"/>
  <c r="AF158" i="27"/>
  <c r="R158" i="27"/>
  <c r="BZ157" i="20"/>
  <c r="BZ178" i="20"/>
  <c r="BW157" i="20"/>
  <c r="BW178" i="20"/>
  <c r="BV157" i="20"/>
  <c r="BV178" i="20"/>
  <c r="CF157" i="20"/>
  <c r="CF178" i="20"/>
  <c r="F76" i="27"/>
  <c r="E76" i="27"/>
  <c r="L76" i="27"/>
  <c r="G76" i="27"/>
  <c r="I76" i="27"/>
  <c r="H76" i="27"/>
  <c r="J76" i="27"/>
  <c r="M76" i="27"/>
  <c r="N74" i="27" s="1"/>
  <c r="N75" i="27" s="1"/>
  <c r="K76" i="27"/>
  <c r="BA79" i="27"/>
  <c r="CB157" i="20"/>
  <c r="CB178" i="20"/>
  <c r="BU157" i="20"/>
  <c r="BU178" i="20"/>
  <c r="CC157" i="20"/>
  <c r="CC178" i="20"/>
  <c r="CE157" i="20"/>
  <c r="CE178" i="20"/>
  <c r="O158" i="27"/>
  <c r="AK158" i="27"/>
  <c r="AC158" i="27"/>
  <c r="Y158" i="27"/>
  <c r="U158" i="27"/>
  <c r="AG158" i="27"/>
  <c r="E158" i="27"/>
  <c r="D38" i="24"/>
  <c r="AS158" i="27"/>
  <c r="D205" i="20"/>
  <c r="C204" i="20"/>
  <c r="C205" i="20"/>
  <c r="CF159" i="20"/>
  <c r="CF160" i="20" s="1"/>
  <c r="CD159" i="20"/>
  <c r="CA159" i="20"/>
  <c r="BT159" i="20"/>
  <c r="BY159" i="20"/>
  <c r="CE159" i="20"/>
  <c r="BS159" i="20"/>
  <c r="BU159" i="20"/>
  <c r="BX159" i="20"/>
  <c r="BW159" i="20"/>
  <c r="CC159" i="20"/>
  <c r="BZ159" i="20"/>
  <c r="CB159" i="20"/>
  <c r="BV159" i="20"/>
  <c r="CB160" i="20" l="1"/>
  <c r="BZ31" i="28"/>
  <c r="BX160" i="20"/>
  <c r="BV31" i="28"/>
  <c r="BY160" i="20"/>
  <c r="BW31" i="28"/>
  <c r="BZ160" i="20"/>
  <c r="BX31" i="28"/>
  <c r="BU160" i="20"/>
  <c r="BS31" i="28"/>
  <c r="BT160" i="20"/>
  <c r="BR31" i="28"/>
  <c r="N88" i="27"/>
  <c r="N77" i="27"/>
  <c r="O77" i="27"/>
  <c r="P75" i="27" s="1"/>
  <c r="P88" i="27" s="1"/>
  <c r="EK173" i="27"/>
  <c r="EB173" i="27"/>
  <c r="DT173" i="27"/>
  <c r="CS173" i="27"/>
  <c r="DR173" i="27"/>
  <c r="CO173" i="27"/>
  <c r="CQ173" i="27"/>
  <c r="DK173" i="27"/>
  <c r="EI173" i="27"/>
  <c r="DZ173" i="27"/>
  <c r="DY173" i="27"/>
  <c r="DH173" i="27"/>
  <c r="CN173" i="27"/>
  <c r="DD173" i="27"/>
  <c r="DN173" i="27"/>
  <c r="DW173" i="27"/>
  <c r="DQ173" i="27"/>
  <c r="CV173" i="27"/>
  <c r="DV173" i="27"/>
  <c r="EA173" i="27"/>
  <c r="DA173" i="27"/>
  <c r="CU173" i="27"/>
  <c r="CY173" i="27"/>
  <c r="EE173" i="27"/>
  <c r="EF173" i="27"/>
  <c r="DL173" i="27"/>
  <c r="DB173" i="27"/>
  <c r="DO173" i="27"/>
  <c r="DP173" i="27"/>
  <c r="EC173" i="27"/>
  <c r="DX173" i="27"/>
  <c r="DC173" i="27"/>
  <c r="CT173" i="27"/>
  <c r="DU173" i="27"/>
  <c r="ED173" i="27"/>
  <c r="CX173" i="27"/>
  <c r="DJ173" i="27"/>
  <c r="EH173" i="27"/>
  <c r="DM173" i="27"/>
  <c r="CW173" i="27"/>
  <c r="EG173" i="27"/>
  <c r="DG173" i="27"/>
  <c r="DF173" i="27"/>
  <c r="DS173" i="27"/>
  <c r="DE173" i="27"/>
  <c r="EJ173" i="27"/>
  <c r="CP173" i="27"/>
  <c r="CR173" i="27"/>
  <c r="CZ173" i="27"/>
  <c r="DI173" i="27"/>
  <c r="CC160" i="20"/>
  <c r="CA31" i="28"/>
  <c r="BS160" i="20"/>
  <c r="BQ31" i="28"/>
  <c r="CA160" i="20"/>
  <c r="BY31" i="28"/>
  <c r="BV160" i="20"/>
  <c r="BT31" i="28"/>
  <c r="BW160" i="20"/>
  <c r="BU31" i="28"/>
  <c r="CE160" i="20"/>
  <c r="CC31" i="28"/>
  <c r="CD160" i="20"/>
  <c r="CB31" i="28"/>
  <c r="BA99" i="27"/>
  <c r="BA80" i="27"/>
  <c r="BB79" i="27" s="1"/>
  <c r="BB99" i="27" s="1"/>
  <c r="N76" i="27"/>
  <c r="O74" i="27" s="1"/>
  <c r="CH218" i="20"/>
  <c r="CH29" i="25" s="1"/>
  <c r="CI218" i="20"/>
  <c r="CI29" i="25" s="1"/>
  <c r="CJ218" i="20"/>
  <c r="CJ29" i="25" s="1"/>
  <c r="CK218" i="20"/>
  <c r="CK29" i="25" s="1"/>
  <c r="CH216" i="20"/>
  <c r="CI216" i="20"/>
  <c r="CJ216" i="20"/>
  <c r="CK216" i="20"/>
  <c r="CG192" i="20"/>
  <c r="CH192" i="20"/>
  <c r="CI192" i="20"/>
  <c r="CJ192" i="20"/>
  <c r="CK215" i="20"/>
  <c r="BB106" i="27" l="1"/>
  <c r="S77" i="27"/>
  <c r="T75" i="27" s="1"/>
  <c r="T88" i="27" s="1"/>
  <c r="T95" i="27" s="1"/>
  <c r="CG215" i="20"/>
  <c r="CG198" i="20"/>
  <c r="O76" i="27"/>
  <c r="P74" i="27" s="1"/>
  <c r="P76" i="27" s="1"/>
  <c r="Q74" i="27" s="1"/>
  <c r="Q76" i="27" s="1"/>
  <c r="R74" i="27" s="1"/>
  <c r="CH215" i="20"/>
  <c r="CH198" i="20"/>
  <c r="Q77" i="27"/>
  <c r="N95" i="27"/>
  <c r="O95" i="27"/>
  <c r="P95" i="27"/>
  <c r="Q95" i="27"/>
  <c r="R95" i="27"/>
  <c r="S95" i="27"/>
  <c r="N91" i="27"/>
  <c r="N89" i="27" s="1"/>
  <c r="O91" i="27" s="1"/>
  <c r="O89" i="27" s="1"/>
  <c r="P91" i="27" s="1"/>
  <c r="P89" i="27" s="1"/>
  <c r="Q91" i="27" s="1"/>
  <c r="Q89" i="27" s="1"/>
  <c r="BB80" i="27"/>
  <c r="BC79" i="27" s="1"/>
  <c r="P77" i="27"/>
  <c r="CJ215" i="20"/>
  <c r="CJ198" i="20"/>
  <c r="CI215" i="20"/>
  <c r="CI198" i="20"/>
  <c r="BA106" i="27"/>
  <c r="BA102" i="27"/>
  <c r="BA100" i="27" s="1"/>
  <c r="BB102" i="27" s="1"/>
  <c r="BB100" i="27" s="1"/>
  <c r="R77" i="27"/>
  <c r="BY164" i="20"/>
  <c r="BY173" i="20" s="1"/>
  <c r="BY174" i="20" s="1"/>
  <c r="BU164" i="20"/>
  <c r="BU173" i="20" s="1"/>
  <c r="BU174" i="20" s="1"/>
  <c r="CF164" i="20"/>
  <c r="CF165" i="20" s="1"/>
  <c r="CF25" i="25" s="1"/>
  <c r="CE164" i="20"/>
  <c r="CE165" i="20" s="1"/>
  <c r="CE25" i="25" s="1"/>
  <c r="BS164" i="20"/>
  <c r="BS165" i="20" s="1"/>
  <c r="BS25" i="25" s="1"/>
  <c r="CA164" i="20"/>
  <c r="CA173" i="20" s="1"/>
  <c r="CA174" i="20" s="1"/>
  <c r="BW164" i="20"/>
  <c r="BW165" i="20" s="1"/>
  <c r="BW25" i="25" s="1"/>
  <c r="CD164" i="20"/>
  <c r="CD165" i="20" s="1"/>
  <c r="CD25" i="25" s="1"/>
  <c r="BZ164" i="20"/>
  <c r="BZ165" i="20" s="1"/>
  <c r="BZ25" i="25" s="1"/>
  <c r="BV164" i="20"/>
  <c r="BV165" i="20" s="1"/>
  <c r="BV25" i="25" s="1"/>
  <c r="CG216" i="20"/>
  <c r="CB142" i="20"/>
  <c r="CB143" i="20" s="1"/>
  <c r="CB193" i="20" s="1"/>
  <c r="CB194" i="20" s="1"/>
  <c r="CB28" i="25" s="1"/>
  <c r="CB164" i="20"/>
  <c r="BX142" i="20"/>
  <c r="BX143" i="20" s="1"/>
  <c r="BX193" i="20" s="1"/>
  <c r="BX194" i="20" s="1"/>
  <c r="BX28" i="25" s="1"/>
  <c r="BX164" i="20"/>
  <c r="BT142" i="20"/>
  <c r="BT164" i="20"/>
  <c r="CC142" i="20"/>
  <c r="CC143" i="20" s="1"/>
  <c r="CC193" i="20" s="1"/>
  <c r="CC194" i="20" s="1"/>
  <c r="CC28" i="25" s="1"/>
  <c r="CC164" i="20"/>
  <c r="CA142" i="20"/>
  <c r="CA143" i="20" s="1"/>
  <c r="CA193" i="20" s="1"/>
  <c r="CA194" i="20" s="1"/>
  <c r="CA28" i="25" s="1"/>
  <c r="BY142" i="20"/>
  <c r="BY143" i="20" s="1"/>
  <c r="BY193" i="20" s="1"/>
  <c r="BY194" i="20" s="1"/>
  <c r="BY28" i="25" s="1"/>
  <c r="BU142" i="20"/>
  <c r="BU143" i="20" s="1"/>
  <c r="BU193" i="20" s="1"/>
  <c r="BU194" i="20" s="1"/>
  <c r="BU28" i="25" s="1"/>
  <c r="CF142" i="20"/>
  <c r="CF143" i="20" s="1"/>
  <c r="CF193" i="20" s="1"/>
  <c r="CF194" i="20" s="1"/>
  <c r="CF28" i="25" s="1"/>
  <c r="BS142" i="20"/>
  <c r="CE142" i="20"/>
  <c r="CE143" i="20" s="1"/>
  <c r="CE193" i="20" s="1"/>
  <c r="CE194" i="20" s="1"/>
  <c r="CE28" i="25" s="1"/>
  <c r="BW142" i="20"/>
  <c r="BW143" i="20" s="1"/>
  <c r="BW193" i="20" s="1"/>
  <c r="BW194" i="20" s="1"/>
  <c r="BW28" i="25" s="1"/>
  <c r="CD142" i="20"/>
  <c r="CD143" i="20" s="1"/>
  <c r="CD193" i="20" s="1"/>
  <c r="CD194" i="20" s="1"/>
  <c r="CD28" i="25" s="1"/>
  <c r="BZ142" i="20"/>
  <c r="BZ143" i="20" s="1"/>
  <c r="BZ193" i="20" s="1"/>
  <c r="BZ194" i="20" s="1"/>
  <c r="BZ28" i="25" s="1"/>
  <c r="BV142" i="20"/>
  <c r="BV143" i="20" s="1"/>
  <c r="BV193" i="20" s="1"/>
  <c r="BV194" i="20" s="1"/>
  <c r="BV28" i="25" s="1"/>
  <c r="CG218" i="20"/>
  <c r="CG29" i="25" s="1"/>
  <c r="BS6" i="24" l="1"/>
  <c r="BS8" i="24" s="1"/>
  <c r="BS15" i="24" s="1"/>
  <c r="BT6" i="24"/>
  <c r="BT8" i="24" s="1"/>
  <c r="BT15" i="24" s="1"/>
  <c r="BW173" i="20"/>
  <c r="BW174" i="20" s="1"/>
  <c r="T77" i="27"/>
  <c r="U75" i="27" s="1"/>
  <c r="U77" i="27" s="1"/>
  <c r="V75" i="27" s="1"/>
  <c r="R76" i="27"/>
  <c r="S74" i="27" s="1"/>
  <c r="S76" i="27" s="1"/>
  <c r="T74" i="27" s="1"/>
  <c r="R91" i="27"/>
  <c r="R89" i="27" s="1"/>
  <c r="S91" i="27" s="1"/>
  <c r="S89" i="27" s="1"/>
  <c r="T91" i="27" s="1"/>
  <c r="T89" i="27" s="1"/>
  <c r="BC99" i="27"/>
  <c r="BC102" i="27" s="1"/>
  <c r="BC100" i="27" s="1"/>
  <c r="BC80" i="27"/>
  <c r="BD79" i="27" s="1"/>
  <c r="CF173" i="20"/>
  <c r="CF174" i="20" s="1"/>
  <c r="BY165" i="20"/>
  <c r="BY25" i="25" s="1"/>
  <c r="BZ173" i="20"/>
  <c r="BZ174" i="20" s="1"/>
  <c r="BS173" i="20"/>
  <c r="BS174" i="20" s="1"/>
  <c r="BS143" i="20"/>
  <c r="BS193" i="20" s="1"/>
  <c r="BS194" i="20" s="1"/>
  <c r="BS28" i="25" s="1"/>
  <c r="BT143" i="20"/>
  <c r="BT193" i="20" s="1"/>
  <c r="BT194" i="20" s="1"/>
  <c r="BT28" i="25" s="1"/>
  <c r="BU165" i="20"/>
  <c r="BU25" i="25" s="1"/>
  <c r="CD173" i="20"/>
  <c r="CD174" i="20" s="1"/>
  <c r="BV173" i="20"/>
  <c r="BV174" i="20" s="1"/>
  <c r="CE173" i="20"/>
  <c r="CE174" i="20" s="1"/>
  <c r="CA165" i="20"/>
  <c r="CA25" i="25" s="1"/>
  <c r="BX165" i="20"/>
  <c r="BX25" i="25" s="1"/>
  <c r="BX173" i="20"/>
  <c r="BX174" i="20" s="1"/>
  <c r="CC173" i="20"/>
  <c r="CC174" i="20" s="1"/>
  <c r="CC165" i="20"/>
  <c r="CC25" i="25" s="1"/>
  <c r="BT165" i="20"/>
  <c r="BT25" i="25" s="1"/>
  <c r="BT173" i="20"/>
  <c r="BT174" i="20" s="1"/>
  <c r="CB165" i="20"/>
  <c r="CB25" i="25" s="1"/>
  <c r="CB173" i="20"/>
  <c r="CB174" i="20" s="1"/>
  <c r="U88" i="27" l="1"/>
  <c r="U91" i="27" s="1"/>
  <c r="U89" i="27" s="1"/>
  <c r="BS19" i="24"/>
  <c r="BT19" i="24"/>
  <c r="BR43" i="28" s="1"/>
  <c r="T76" i="27"/>
  <c r="U74" i="27" s="1"/>
  <c r="U76" i="27" s="1"/>
  <c r="V74" i="27" s="1"/>
  <c r="BD80" i="27"/>
  <c r="BE79" i="27" s="1"/>
  <c r="BD99" i="27"/>
  <c r="BD106" i="27" s="1"/>
  <c r="BC106" i="27"/>
  <c r="U95" i="27"/>
  <c r="V88" i="27"/>
  <c r="V77" i="27"/>
  <c r="W75" i="27" s="1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Y12" i="22"/>
  <c r="Z12" i="22"/>
  <c r="AA12" i="22"/>
  <c r="AB12" i="22"/>
  <c r="AC12" i="22"/>
  <c r="AD12" i="22"/>
  <c r="AE12" i="22"/>
  <c r="AF12" i="22"/>
  <c r="AG12" i="22"/>
  <c r="AH12" i="22"/>
  <c r="AI12" i="22"/>
  <c r="AJ12" i="22"/>
  <c r="AK12" i="22"/>
  <c r="AL12" i="22"/>
  <c r="AM12" i="22"/>
  <c r="AN12" i="22"/>
  <c r="AO12" i="22"/>
  <c r="AP12" i="22"/>
  <c r="AQ12" i="22"/>
  <c r="AR12" i="22"/>
  <c r="AS12" i="22"/>
  <c r="AT12" i="22"/>
  <c r="AU12" i="22"/>
  <c r="AV12" i="22"/>
  <c r="AW12" i="22"/>
  <c r="AX12" i="22"/>
  <c r="AY12" i="22"/>
  <c r="AZ12" i="22"/>
  <c r="BA12" i="22"/>
  <c r="BB12" i="22"/>
  <c r="BC12" i="22"/>
  <c r="BD12" i="22"/>
  <c r="BE12" i="22"/>
  <c r="BF12" i="22"/>
  <c r="BG12" i="22"/>
  <c r="D12" i="22"/>
  <c r="D235" i="20"/>
  <c r="D11" i="24" s="1"/>
  <c r="D23" i="25" l="1"/>
  <c r="BQ43" i="28"/>
  <c r="V76" i="27"/>
  <c r="W74" i="27" s="1"/>
  <c r="W76" i="27" s="1"/>
  <c r="X74" i="27" s="1"/>
  <c r="X76" i="27" s="1"/>
  <c r="Y74" i="27" s="1"/>
  <c r="BD102" i="27"/>
  <c r="BD100" i="27" s="1"/>
  <c r="V95" i="27"/>
  <c r="W88" i="27"/>
  <c r="W77" i="27"/>
  <c r="X75" i="27" s="1"/>
  <c r="BE99" i="27"/>
  <c r="BE80" i="27"/>
  <c r="BF79" i="27" s="1"/>
  <c r="V91" i="27"/>
  <c r="V89" i="27" s="1"/>
  <c r="Y76" i="27"/>
  <c r="Z74" i="27" s="1"/>
  <c r="C12" i="22"/>
  <c r="D11" i="22"/>
  <c r="D2" i="22"/>
  <c r="Z76" i="27" l="1"/>
  <c r="AA74" i="27" s="1"/>
  <c r="BF80" i="27"/>
  <c r="BG79" i="27" s="1"/>
  <c r="BF99" i="27"/>
  <c r="X88" i="27"/>
  <c r="X77" i="27"/>
  <c r="Y75" i="27" s="1"/>
  <c r="BF106" i="27"/>
  <c r="BE106" i="27"/>
  <c r="BE102" i="27"/>
  <c r="BE100" i="27" s="1"/>
  <c r="BF102" i="27" s="1"/>
  <c r="BF100" i="27" s="1"/>
  <c r="W91" i="27"/>
  <c r="W89" i="27" s="1"/>
  <c r="W95" i="27"/>
  <c r="E2" i="22"/>
  <c r="X91" i="27" l="1"/>
  <c r="X89" i="27" s="1"/>
  <c r="X95" i="27"/>
  <c r="BG99" i="27"/>
  <c r="BG80" i="27"/>
  <c r="BH79" i="27" s="1"/>
  <c r="BG102" i="27"/>
  <c r="BG100" i="27" s="1"/>
  <c r="Y88" i="27"/>
  <c r="Y77" i="27"/>
  <c r="Z75" i="27" s="1"/>
  <c r="AA76" i="27"/>
  <c r="AB74" i="27" s="1"/>
  <c r="AB76" i="27" s="1"/>
  <c r="AC74" i="27" s="1"/>
  <c r="AC76" i="27" s="1"/>
  <c r="AD74" i="27" s="1"/>
  <c r="AD76" i="27" s="1"/>
  <c r="AE74" i="27" s="1"/>
  <c r="AE76" i="27" s="1"/>
  <c r="AF74" i="27" s="1"/>
  <c r="AF76" i="27" s="1"/>
  <c r="AG74" i="27" s="1"/>
  <c r="AG76" i="27" s="1"/>
  <c r="AH74" i="27" s="1"/>
  <c r="AH76" i="27" s="1"/>
  <c r="AI74" i="27" s="1"/>
  <c r="AI76" i="27" s="1"/>
  <c r="AJ74" i="27" s="1"/>
  <c r="AJ76" i="27" s="1"/>
  <c r="AK74" i="27" s="1"/>
  <c r="AK76" i="27" s="1"/>
  <c r="AL74" i="27" s="1"/>
  <c r="AL76" i="27" s="1"/>
  <c r="AM74" i="27" s="1"/>
  <c r="AM76" i="27" s="1"/>
  <c r="AN74" i="27" s="1"/>
  <c r="AN76" i="27" s="1"/>
  <c r="AO74" i="27" s="1"/>
  <c r="AO76" i="27" s="1"/>
  <c r="AP74" i="27" s="1"/>
  <c r="AP76" i="27" s="1"/>
  <c r="AQ74" i="27" s="1"/>
  <c r="AQ76" i="27" s="1"/>
  <c r="AR74" i="27" s="1"/>
  <c r="AR76" i="27" s="1"/>
  <c r="AS74" i="27" s="1"/>
  <c r="AS76" i="27" s="1"/>
  <c r="AT74" i="27" s="1"/>
  <c r="AT76" i="27" s="1"/>
  <c r="AU74" i="27" s="1"/>
  <c r="AU76" i="27" s="1"/>
  <c r="AV74" i="27" s="1"/>
  <c r="AV76" i="27" s="1"/>
  <c r="AW74" i="27" s="1"/>
  <c r="AW76" i="27" s="1"/>
  <c r="AX74" i="27" s="1"/>
  <c r="AX76" i="27" s="1"/>
  <c r="AY74" i="27" s="1"/>
  <c r="AY76" i="27" s="1"/>
  <c r="AZ74" i="27" s="1"/>
  <c r="AZ76" i="27" s="1"/>
  <c r="BA74" i="27" s="1"/>
  <c r="BA76" i="27" s="1"/>
  <c r="BB74" i="27" s="1"/>
  <c r="BB76" i="27" s="1"/>
  <c r="BC74" i="27" s="1"/>
  <c r="BC76" i="27" s="1"/>
  <c r="BD74" i="27" s="1"/>
  <c r="BD76" i="27" s="1"/>
  <c r="BE74" i="27" s="1"/>
  <c r="BE76" i="27" s="1"/>
  <c r="BF74" i="27" s="1"/>
  <c r="BF76" i="27" s="1"/>
  <c r="BG74" i="27" s="1"/>
  <c r="BG76" i="27" s="1"/>
  <c r="BH74" i="27" s="1"/>
  <c r="BH76" i="27" s="1"/>
  <c r="BI74" i="27" s="1"/>
  <c r="BI76" i="27" s="1"/>
  <c r="BJ74" i="27" s="1"/>
  <c r="BJ76" i="27" s="1"/>
  <c r="BK74" i="27" s="1"/>
  <c r="BK76" i="27" s="1"/>
  <c r="BL74" i="27" s="1"/>
  <c r="BL76" i="27" s="1"/>
  <c r="BM74" i="27" s="1"/>
  <c r="BM76" i="27" s="1"/>
  <c r="BN74" i="27" s="1"/>
  <c r="BN76" i="27" s="1"/>
  <c r="BO74" i="27" s="1"/>
  <c r="BO76" i="27" s="1"/>
  <c r="BP74" i="27" s="1"/>
  <c r="BP76" i="27" s="1"/>
  <c r="BQ74" i="27" s="1"/>
  <c r="BQ76" i="27" s="1"/>
  <c r="BR74" i="27" s="1"/>
  <c r="BR76" i="27" s="1"/>
  <c r="BS74" i="27" s="1"/>
  <c r="BS76" i="27" s="1"/>
  <c r="BT74" i="27" s="1"/>
  <c r="BT76" i="27" s="1"/>
  <c r="BU74" i="27" s="1"/>
  <c r="BU76" i="27" s="1"/>
  <c r="BV74" i="27" s="1"/>
  <c r="BV76" i="27" s="1"/>
  <c r="BW74" i="27" s="1"/>
  <c r="BW76" i="27" s="1"/>
  <c r="BX74" i="27" s="1"/>
  <c r="BX76" i="27" s="1"/>
  <c r="BY74" i="27" s="1"/>
  <c r="BY76" i="27" s="1"/>
  <c r="BZ74" i="27" s="1"/>
  <c r="BZ76" i="27" s="1"/>
  <c r="CA74" i="27" s="1"/>
  <c r="CA76" i="27" s="1"/>
  <c r="CB74" i="27" s="1"/>
  <c r="CB76" i="27" s="1"/>
  <c r="CC74" i="27" s="1"/>
  <c r="CC76" i="27" s="1"/>
  <c r="CD74" i="27" s="1"/>
  <c r="CD76" i="27" s="1"/>
  <c r="CE74" i="27" s="1"/>
  <c r="CE76" i="27" s="1"/>
  <c r="CF74" i="27" s="1"/>
  <c r="CF76" i="27" s="1"/>
  <c r="CG74" i="27" s="1"/>
  <c r="CG76" i="27" s="1"/>
  <c r="CH74" i="27" s="1"/>
  <c r="CH76" i="27" s="1"/>
  <c r="CI74" i="27" s="1"/>
  <c r="CI76" i="27" s="1"/>
  <c r="CJ74" i="27" s="1"/>
  <c r="CJ76" i="27" s="1"/>
  <c r="CK74" i="27" s="1"/>
  <c r="CK76" i="27" s="1"/>
  <c r="CL74" i="27" s="1"/>
  <c r="CL76" i="27" s="1"/>
  <c r="CM74" i="27" s="1"/>
  <c r="CM76" i="27" s="1"/>
  <c r="CN74" i="27" s="1"/>
  <c r="CN76" i="27" s="1"/>
  <c r="CO74" i="27" s="1"/>
  <c r="CO76" i="27" s="1"/>
  <c r="CP74" i="27" s="1"/>
  <c r="CP76" i="27" s="1"/>
  <c r="CQ74" i="27" s="1"/>
  <c r="CQ76" i="27" s="1"/>
  <c r="CR74" i="27" s="1"/>
  <c r="CR76" i="27" s="1"/>
  <c r="CS74" i="27" s="1"/>
  <c r="CS76" i="27" s="1"/>
  <c r="CT74" i="27" s="1"/>
  <c r="CT76" i="27" s="1"/>
  <c r="CU74" i="27" s="1"/>
  <c r="CU76" i="27" s="1"/>
  <c r="CV74" i="27" s="1"/>
  <c r="CV76" i="27" s="1"/>
  <c r="CW74" i="27" s="1"/>
  <c r="CW76" i="27" s="1"/>
  <c r="CX74" i="27" s="1"/>
  <c r="CX76" i="27" s="1"/>
  <c r="CY74" i="27" s="1"/>
  <c r="CY76" i="27" s="1"/>
  <c r="CZ74" i="27" s="1"/>
  <c r="CZ76" i="27" s="1"/>
  <c r="DA74" i="27" s="1"/>
  <c r="DA76" i="27" s="1"/>
  <c r="DB74" i="27" s="1"/>
  <c r="DB76" i="27" s="1"/>
  <c r="DC74" i="27" s="1"/>
  <c r="DC76" i="27" s="1"/>
  <c r="DD74" i="27" s="1"/>
  <c r="DD76" i="27" s="1"/>
  <c r="DE74" i="27" s="1"/>
  <c r="DE76" i="27" s="1"/>
  <c r="DF74" i="27" s="1"/>
  <c r="DF76" i="27" s="1"/>
  <c r="DG74" i="27" s="1"/>
  <c r="DG76" i="27" s="1"/>
  <c r="DH74" i="27" s="1"/>
  <c r="DH76" i="27" s="1"/>
  <c r="DI74" i="27" s="1"/>
  <c r="DI76" i="27" s="1"/>
  <c r="DJ74" i="27" s="1"/>
  <c r="DJ76" i="27" s="1"/>
  <c r="DK74" i="27" s="1"/>
  <c r="DK76" i="27" s="1"/>
  <c r="DL74" i="27" s="1"/>
  <c r="DL76" i="27" s="1"/>
  <c r="DM74" i="27" s="1"/>
  <c r="DM76" i="27" s="1"/>
  <c r="DN74" i="27" s="1"/>
  <c r="DN76" i="27" s="1"/>
  <c r="DO74" i="27" s="1"/>
  <c r="DO76" i="27" s="1"/>
  <c r="DP74" i="27" s="1"/>
  <c r="DP76" i="27" s="1"/>
  <c r="DQ74" i="27" s="1"/>
  <c r="DQ76" i="27" s="1"/>
  <c r="DR74" i="27" s="1"/>
  <c r="DR76" i="27" s="1"/>
  <c r="DS74" i="27" s="1"/>
  <c r="DS76" i="27" s="1"/>
  <c r="DT74" i="27" s="1"/>
  <c r="DT76" i="27" s="1"/>
  <c r="DU74" i="27" s="1"/>
  <c r="DU76" i="27" s="1"/>
  <c r="DV74" i="27" s="1"/>
  <c r="DV76" i="27" s="1"/>
  <c r="DW74" i="27" s="1"/>
  <c r="DW76" i="27" s="1"/>
  <c r="DX74" i="27" s="1"/>
  <c r="DX76" i="27" s="1"/>
  <c r="DY74" i="27" s="1"/>
  <c r="F2" i="22"/>
  <c r="EI76" i="27" l="1"/>
  <c r="EY76" i="27"/>
  <c r="EU76" i="27"/>
  <c r="DY76" i="27"/>
  <c r="FA76" i="27"/>
  <c r="EX76" i="27"/>
  <c r="EC76" i="27"/>
  <c r="EF76" i="27"/>
  <c r="EW76" i="27"/>
  <c r="ET76" i="27"/>
  <c r="EV76" i="27"/>
  <c r="EL76" i="27"/>
  <c r="DZ76" i="27"/>
  <c r="EP76" i="27"/>
  <c r="EK76" i="27"/>
  <c r="ER76" i="27"/>
  <c r="EH76" i="27"/>
  <c r="EB76" i="27"/>
  <c r="EA76" i="27"/>
  <c r="EJ76" i="27"/>
  <c r="FB76" i="27"/>
  <c r="EZ76" i="27"/>
  <c r="EG76" i="27"/>
  <c r="EE76" i="27"/>
  <c r="EQ76" i="27"/>
  <c r="EO76" i="27"/>
  <c r="EM76" i="27"/>
  <c r="ES76" i="27"/>
  <c r="EN76" i="27"/>
  <c r="ED76" i="27"/>
  <c r="BG106" i="27"/>
  <c r="Y95" i="27"/>
  <c r="Z88" i="27"/>
  <c r="Z95" i="27" s="1"/>
  <c r="Y91" i="27"/>
  <c r="Y89" i="27" s="1"/>
  <c r="Z77" i="27"/>
  <c r="AA75" i="27" s="1"/>
  <c r="BH99" i="27"/>
  <c r="BH80" i="27"/>
  <c r="BI79" i="27" s="1"/>
  <c r="G2" i="22"/>
  <c r="Z91" i="27" l="1"/>
  <c r="Z89" i="27" s="1"/>
  <c r="AA88" i="27"/>
  <c r="AA77" i="27"/>
  <c r="AB75" i="27" s="1"/>
  <c r="BH102" i="27"/>
  <c r="BH100" i="27" s="1"/>
  <c r="BH106" i="27"/>
  <c r="BI99" i="27"/>
  <c r="BI106" i="27" s="1"/>
  <c r="BI80" i="27"/>
  <c r="BJ79" i="27" s="1"/>
  <c r="H2" i="22"/>
  <c r="AB88" i="27" l="1"/>
  <c r="AB77" i="27"/>
  <c r="AC75" i="27" s="1"/>
  <c r="BI102" i="27"/>
  <c r="BI100" i="27" s="1"/>
  <c r="AA91" i="27"/>
  <c r="AA89" i="27" s="1"/>
  <c r="AA95" i="27"/>
  <c r="BJ99" i="27"/>
  <c r="BJ106" i="27" s="1"/>
  <c r="BJ80" i="27"/>
  <c r="BK79" i="27" s="1"/>
  <c r="I2" i="22"/>
  <c r="BK99" i="27" l="1"/>
  <c r="BK80" i="27"/>
  <c r="BL79" i="27" s="1"/>
  <c r="BJ102" i="27"/>
  <c r="BJ100" i="27" s="1"/>
  <c r="AC88" i="27"/>
  <c r="AC77" i="27"/>
  <c r="AD75" i="27" s="1"/>
  <c r="AB95" i="27"/>
  <c r="AB91" i="27"/>
  <c r="AB89" i="27" s="1"/>
  <c r="J2" i="22"/>
  <c r="BL80" i="27" l="1"/>
  <c r="BM79" i="27" s="1"/>
  <c r="BL99" i="27"/>
  <c r="AC95" i="27"/>
  <c r="AC91" i="27"/>
  <c r="AC89" i="27" s="1"/>
  <c r="AD88" i="27"/>
  <c r="AD77" i="27"/>
  <c r="AE75" i="27" s="1"/>
  <c r="BK102" i="27"/>
  <c r="BK100" i="27" s="1"/>
  <c r="BK106" i="27"/>
  <c r="K2" i="22"/>
  <c r="AD95" i="27" l="1"/>
  <c r="AD91" i="27"/>
  <c r="AD89" i="27" s="1"/>
  <c r="BM99" i="27"/>
  <c r="BM106" i="27" s="1"/>
  <c r="BM80" i="27"/>
  <c r="BN79" i="27" s="1"/>
  <c r="AE88" i="27"/>
  <c r="AE77" i="27"/>
  <c r="AF75" i="27" s="1"/>
  <c r="BL106" i="27"/>
  <c r="BL102" i="27"/>
  <c r="BL100" i="27" s="1"/>
  <c r="BM102" i="27" s="1"/>
  <c r="BM100" i="27" s="1"/>
  <c r="L2" i="22"/>
  <c r="BN99" i="27" l="1"/>
  <c r="BN80" i="27"/>
  <c r="BO79" i="27" s="1"/>
  <c r="AF88" i="27"/>
  <c r="AF77" i="27"/>
  <c r="AG75" i="27" s="1"/>
  <c r="AE95" i="27"/>
  <c r="AE91" i="27"/>
  <c r="AE89" i="27" s="1"/>
  <c r="M2" i="22"/>
  <c r="AG88" i="27" l="1"/>
  <c r="AG77" i="27"/>
  <c r="AH75" i="27" s="1"/>
  <c r="AF91" i="27"/>
  <c r="AF89" i="27" s="1"/>
  <c r="AF95" i="27"/>
  <c r="BO99" i="27"/>
  <c r="BO80" i="27"/>
  <c r="BP79" i="27" s="1"/>
  <c r="BN106" i="27"/>
  <c r="BN102" i="27"/>
  <c r="BN100" i="27" s="1"/>
  <c r="N2" i="22"/>
  <c r="BP99" i="27" l="1"/>
  <c r="BP80" i="27"/>
  <c r="BQ79" i="27" s="1"/>
  <c r="AH88" i="27"/>
  <c r="AH77" i="27"/>
  <c r="AI75" i="27" s="1"/>
  <c r="BO106" i="27"/>
  <c r="BO102" i="27"/>
  <c r="BO100" i="27" s="1"/>
  <c r="AG95" i="27"/>
  <c r="AG91" i="27"/>
  <c r="AG89" i="27" s="1"/>
  <c r="O2" i="22"/>
  <c r="AI88" i="27" l="1"/>
  <c r="AI77" i="27"/>
  <c r="AJ75" i="27" s="1"/>
  <c r="AH95" i="27"/>
  <c r="AH91" i="27"/>
  <c r="AH89" i="27" s="1"/>
  <c r="BQ99" i="27"/>
  <c r="BQ106" i="27" s="1"/>
  <c r="BQ80" i="27"/>
  <c r="BR79" i="27" s="1"/>
  <c r="BP106" i="27"/>
  <c r="BP102" i="27"/>
  <c r="BP100" i="27" s="1"/>
  <c r="BQ102" i="27" s="1"/>
  <c r="BQ100" i="27" s="1"/>
  <c r="P2" i="22"/>
  <c r="BR99" i="27" l="1"/>
  <c r="BR80" i="27"/>
  <c r="BS79" i="27" s="1"/>
  <c r="AJ88" i="27"/>
  <c r="AJ77" i="27"/>
  <c r="AK75" i="27" s="1"/>
  <c r="AI95" i="27"/>
  <c r="AI91" i="27"/>
  <c r="AI89" i="27" s="1"/>
  <c r="Q2" i="22"/>
  <c r="AK88" i="27" l="1"/>
  <c r="AK77" i="27"/>
  <c r="AL75" i="27" s="1"/>
  <c r="AJ91" i="27"/>
  <c r="AJ89" i="27" s="1"/>
  <c r="AJ95" i="27"/>
  <c r="BS99" i="27"/>
  <c r="BS80" i="27"/>
  <c r="BT79" i="27" s="1"/>
  <c r="BR106" i="27"/>
  <c r="BR102" i="27"/>
  <c r="BR100" i="27" s="1"/>
  <c r="R2" i="22"/>
  <c r="AL88" i="27" l="1"/>
  <c r="AL77" i="27"/>
  <c r="AM75" i="27" s="1"/>
  <c r="BT99" i="27"/>
  <c r="BT80" i="27"/>
  <c r="BU79" i="27" s="1"/>
  <c r="BS106" i="27"/>
  <c r="BS102" i="27"/>
  <c r="BS100" i="27" s="1"/>
  <c r="AK91" i="27"/>
  <c r="AK89" i="27" s="1"/>
  <c r="AK95" i="27"/>
  <c r="S2" i="22"/>
  <c r="BU99" i="27" l="1"/>
  <c r="BU80" i="27"/>
  <c r="BV79" i="27" s="1"/>
  <c r="BT106" i="27"/>
  <c r="BT102" i="27"/>
  <c r="BT100" i="27" s="1"/>
  <c r="AM88" i="27"/>
  <c r="AM77" i="27"/>
  <c r="AN75" i="27" s="1"/>
  <c r="AL91" i="27"/>
  <c r="AL89" i="27" s="1"/>
  <c r="AL95" i="27"/>
  <c r="T2" i="22"/>
  <c r="BV99" i="27" l="1"/>
  <c r="BV80" i="27"/>
  <c r="BW79" i="27" s="1"/>
  <c r="AN88" i="27"/>
  <c r="AT77" i="27"/>
  <c r="AQ77" i="27"/>
  <c r="AY77" i="27"/>
  <c r="AR77" i="27"/>
  <c r="AO77" i="27"/>
  <c r="AS77" i="27"/>
  <c r="AN77" i="27"/>
  <c r="AZ77" i="27"/>
  <c r="BA75" i="27" s="1"/>
  <c r="AX77" i="27"/>
  <c r="AU77" i="27"/>
  <c r="AW77" i="27"/>
  <c r="AV77" i="27"/>
  <c r="AP77" i="27"/>
  <c r="AM91" i="27"/>
  <c r="AM89" i="27" s="1"/>
  <c r="AM95" i="27"/>
  <c r="BU106" i="27"/>
  <c r="BU102" i="27"/>
  <c r="BU100" i="27" s="1"/>
  <c r="U2" i="22"/>
  <c r="BV106" i="27" l="1"/>
  <c r="BV102" i="27"/>
  <c r="BV100" i="27" s="1"/>
  <c r="BA88" i="27"/>
  <c r="BA95" i="27" s="1"/>
  <c r="BA77" i="27"/>
  <c r="BB75" i="27" s="1"/>
  <c r="AN91" i="27"/>
  <c r="AN89" i="27" s="1"/>
  <c r="AO91" i="27" s="1"/>
  <c r="AO89" i="27" s="1"/>
  <c r="AS95" i="27"/>
  <c r="AZ95" i="27"/>
  <c r="AU95" i="27"/>
  <c r="AV95" i="27"/>
  <c r="AR95" i="27"/>
  <c r="AX95" i="27"/>
  <c r="AY95" i="27"/>
  <c r="AP95" i="27"/>
  <c r="AT95" i="27"/>
  <c r="AW95" i="27"/>
  <c r="AO95" i="27"/>
  <c r="AQ95" i="27"/>
  <c r="AN95" i="27"/>
  <c r="BW99" i="27"/>
  <c r="BW106" i="27" s="1"/>
  <c r="BW80" i="27"/>
  <c r="BX79" i="27" s="1"/>
  <c r="V2" i="22"/>
  <c r="AP91" i="27" l="1"/>
  <c r="AP89" i="27" s="1"/>
  <c r="AQ91" i="27" s="1"/>
  <c r="AQ89" i="27" s="1"/>
  <c r="AR91" i="27" s="1"/>
  <c r="AR89" i="27" s="1"/>
  <c r="BB88" i="27"/>
  <c r="BB95" i="27" s="1"/>
  <c r="BB77" i="27"/>
  <c r="BC75" i="27" s="1"/>
  <c r="BX99" i="27"/>
  <c r="BX80" i="27"/>
  <c r="BY79" i="27" s="1"/>
  <c r="BW102" i="27"/>
  <c r="BW100" i="27" s="1"/>
  <c r="W2" i="22"/>
  <c r="BC77" i="27" l="1"/>
  <c r="BD75" i="27" s="1"/>
  <c r="BC88" i="27"/>
  <c r="BC95" i="27" s="1"/>
  <c r="BX102" i="27"/>
  <c r="BX100" i="27" s="1"/>
  <c r="BX106" i="27"/>
  <c r="BY99" i="27"/>
  <c r="BY80" i="27"/>
  <c r="BZ79" i="27" s="1"/>
  <c r="AS91" i="27"/>
  <c r="AS89" i="27" s="1"/>
  <c r="X2" i="22"/>
  <c r="AT91" i="27" l="1"/>
  <c r="AT89" i="27" s="1"/>
  <c r="AU91" i="27" s="1"/>
  <c r="AU89" i="27" s="1"/>
  <c r="AV91" i="27" s="1"/>
  <c r="AV89" i="27" s="1"/>
  <c r="BZ99" i="27"/>
  <c r="BZ106" i="27" s="1"/>
  <c r="BZ80" i="27"/>
  <c r="CA79" i="27" s="1"/>
  <c r="BY106" i="27"/>
  <c r="BY102" i="27"/>
  <c r="BY100" i="27" s="1"/>
  <c r="BZ102" i="27" s="1"/>
  <c r="BZ100" i="27" s="1"/>
  <c r="BD88" i="27"/>
  <c r="BD95" i="27" s="1"/>
  <c r="BD77" i="27"/>
  <c r="BE75" i="27" s="1"/>
  <c r="Y2" i="22"/>
  <c r="BE88" i="27" l="1"/>
  <c r="BE95" i="27" s="1"/>
  <c r="BE77" i="27"/>
  <c r="BF75" i="27" s="1"/>
  <c r="AW91" i="27"/>
  <c r="AW89" i="27" s="1"/>
  <c r="AX91" i="27" s="1"/>
  <c r="AX89" i="27" s="1"/>
  <c r="AY91" i="27" s="1"/>
  <c r="AY89" i="27" s="1"/>
  <c r="AZ91" i="27" s="1"/>
  <c r="AZ89" i="27" s="1"/>
  <c r="BA91" i="27" s="1"/>
  <c r="BA89" i="27" s="1"/>
  <c r="BB91" i="27" s="1"/>
  <c r="BB89" i="27" s="1"/>
  <c r="BC91" i="27" s="1"/>
  <c r="BC89" i="27" s="1"/>
  <c r="BD91" i="27" s="1"/>
  <c r="BD89" i="27" s="1"/>
  <c r="CA99" i="27"/>
  <c r="DO80" i="27"/>
  <c r="DL80" i="27"/>
  <c r="CE80" i="27"/>
  <c r="FA80" i="27"/>
  <c r="CW80" i="27"/>
  <c r="CQ80" i="27"/>
  <c r="EM80" i="27"/>
  <c r="FB80" i="27"/>
  <c r="CA80" i="27"/>
  <c r="EE80" i="27"/>
  <c r="EQ80" i="27"/>
  <c r="EP80" i="27"/>
  <c r="DT80" i="27"/>
  <c r="EO80" i="27"/>
  <c r="CJ80" i="27"/>
  <c r="DN80" i="27"/>
  <c r="EN80" i="27"/>
  <c r="CM80" i="27"/>
  <c r="DM80" i="27"/>
  <c r="EU80" i="27"/>
  <c r="EL80" i="27"/>
  <c r="EX80" i="27"/>
  <c r="DE80" i="27"/>
  <c r="DV80" i="27"/>
  <c r="EB80" i="27"/>
  <c r="DQ80" i="27"/>
  <c r="EF80" i="27"/>
  <c r="EK80" i="27"/>
  <c r="CX80" i="27"/>
  <c r="ES80" i="27"/>
  <c r="CN80" i="27"/>
  <c r="EG80" i="27"/>
  <c r="CK80" i="27"/>
  <c r="CS80" i="27"/>
  <c r="DY80" i="27"/>
  <c r="DK80" i="27"/>
  <c r="CZ80" i="27"/>
  <c r="ET80" i="27"/>
  <c r="EY80" i="27"/>
  <c r="EZ80" i="27"/>
  <c r="DZ80" i="27"/>
  <c r="CV80" i="27"/>
  <c r="DB80" i="27"/>
  <c r="EJ80" i="27"/>
  <c r="DF80" i="27"/>
  <c r="EC80" i="27"/>
  <c r="DJ80" i="27"/>
  <c r="CP80" i="27"/>
  <c r="CB80" i="27"/>
  <c r="EA80" i="27"/>
  <c r="CR80" i="27"/>
  <c r="DG80" i="27"/>
  <c r="DW80" i="27"/>
  <c r="CI80" i="27"/>
  <c r="EW80" i="27"/>
  <c r="CU80" i="27"/>
  <c r="ER80" i="27"/>
  <c r="DR80" i="27"/>
  <c r="DA80" i="27"/>
  <c r="DD80" i="27"/>
  <c r="DH80" i="27"/>
  <c r="DI80" i="27"/>
  <c r="CH80" i="27"/>
  <c r="CL80" i="27"/>
  <c r="DC80" i="27"/>
  <c r="CD80" i="27"/>
  <c r="CC80" i="27"/>
  <c r="DP80" i="27"/>
  <c r="CG80" i="27"/>
  <c r="CF80" i="27"/>
  <c r="EV80" i="27"/>
  <c r="EH80" i="27"/>
  <c r="CY80" i="27"/>
  <c r="CT80" i="27"/>
  <c r="DU80" i="27"/>
  <c r="ED80" i="27"/>
  <c r="CO80" i="27"/>
  <c r="DS80" i="27"/>
  <c r="EI80" i="27"/>
  <c r="DX80" i="27"/>
  <c r="Z2" i="22"/>
  <c r="BE91" i="27" l="1"/>
  <c r="BE89" i="27" s="1"/>
  <c r="CA108" i="27"/>
  <c r="CT106" i="27" s="1"/>
  <c r="CA102" i="27"/>
  <c r="CA104" i="27" s="1"/>
  <c r="CA100" i="27" s="1"/>
  <c r="CB102" i="27" s="1"/>
  <c r="CB100" i="27" s="1"/>
  <c r="CC102" i="27" s="1"/>
  <c r="CC100" i="27" s="1"/>
  <c r="CD102" i="27" s="1"/>
  <c r="CD100" i="27" s="1"/>
  <c r="CE102" i="27" s="1"/>
  <c r="CE100" i="27" s="1"/>
  <c r="CF102" i="27" s="1"/>
  <c r="CF100" i="27" s="1"/>
  <c r="CG102" i="27" s="1"/>
  <c r="CG100" i="27" s="1"/>
  <c r="CH102" i="27" s="1"/>
  <c r="CH100" i="27" s="1"/>
  <c r="CI102" i="27" s="1"/>
  <c r="CI100" i="27" s="1"/>
  <c r="CJ102" i="27" s="1"/>
  <c r="CJ100" i="27" s="1"/>
  <c r="CK102" i="27" s="1"/>
  <c r="CK100" i="27" s="1"/>
  <c r="CL102" i="27" s="1"/>
  <c r="CL100" i="27" s="1"/>
  <c r="CM102" i="27" s="1"/>
  <c r="CM100" i="27" s="1"/>
  <c r="CN102" i="27" s="1"/>
  <c r="CN100" i="27" s="1"/>
  <c r="CO102" i="27" s="1"/>
  <c r="CO100" i="27" s="1"/>
  <c r="CP102" i="27" s="1"/>
  <c r="CP100" i="27" s="1"/>
  <c r="CQ102" i="27" s="1"/>
  <c r="CQ100" i="27" s="1"/>
  <c r="CR102" i="27" s="1"/>
  <c r="CR100" i="27" s="1"/>
  <c r="CS102" i="27" s="1"/>
  <c r="CS100" i="27" s="1"/>
  <c r="CT102" i="27" s="1"/>
  <c r="CT100" i="27" s="1"/>
  <c r="CU102" i="27" s="1"/>
  <c r="CU100" i="27" s="1"/>
  <c r="CV102" i="27" s="1"/>
  <c r="CV100" i="27" s="1"/>
  <c r="CW102" i="27" s="1"/>
  <c r="CW100" i="27" s="1"/>
  <c r="CX102" i="27" s="1"/>
  <c r="CX100" i="27" s="1"/>
  <c r="CY102" i="27" s="1"/>
  <c r="CY100" i="27" s="1"/>
  <c r="CZ102" i="27" s="1"/>
  <c r="CZ100" i="27" s="1"/>
  <c r="DA102" i="27" s="1"/>
  <c r="DA100" i="27" s="1"/>
  <c r="DB102" i="27" s="1"/>
  <c r="DB100" i="27" s="1"/>
  <c r="DC102" i="27" s="1"/>
  <c r="DC100" i="27" s="1"/>
  <c r="DD102" i="27" s="1"/>
  <c r="DD100" i="27" s="1"/>
  <c r="DE102" i="27" s="1"/>
  <c r="DE100" i="27" s="1"/>
  <c r="DF102" i="27" s="1"/>
  <c r="DF100" i="27" s="1"/>
  <c r="DG102" i="27" s="1"/>
  <c r="DG100" i="27" s="1"/>
  <c r="DH102" i="27" s="1"/>
  <c r="DH100" i="27" s="1"/>
  <c r="DI102" i="27" s="1"/>
  <c r="DI100" i="27" s="1"/>
  <c r="DJ102" i="27" s="1"/>
  <c r="DJ100" i="27" s="1"/>
  <c r="DK102" i="27" s="1"/>
  <c r="DK100" i="27" s="1"/>
  <c r="DL102" i="27" s="1"/>
  <c r="DL100" i="27" s="1"/>
  <c r="DM102" i="27" s="1"/>
  <c r="DM100" i="27" s="1"/>
  <c r="DN102" i="27" s="1"/>
  <c r="DN100" i="27" s="1"/>
  <c r="DO102" i="27" s="1"/>
  <c r="DO100" i="27" s="1"/>
  <c r="DP102" i="27" s="1"/>
  <c r="DP100" i="27" s="1"/>
  <c r="DQ102" i="27" s="1"/>
  <c r="DQ100" i="27" s="1"/>
  <c r="DR102" i="27" s="1"/>
  <c r="DR100" i="27" s="1"/>
  <c r="DS102" i="27" s="1"/>
  <c r="DS100" i="27" s="1"/>
  <c r="DT102" i="27" s="1"/>
  <c r="DT100" i="27" s="1"/>
  <c r="DU102" i="27" s="1"/>
  <c r="DU100" i="27" s="1"/>
  <c r="DV102" i="27" s="1"/>
  <c r="DV100" i="27" s="1"/>
  <c r="DW102" i="27" s="1"/>
  <c r="DW100" i="27" s="1"/>
  <c r="DX102" i="27" s="1"/>
  <c r="DX100" i="27" s="1"/>
  <c r="DY102" i="27" s="1"/>
  <c r="DY100" i="27" s="1"/>
  <c r="DZ102" i="27" s="1"/>
  <c r="DZ100" i="27" s="1"/>
  <c r="EA102" i="27" s="1"/>
  <c r="EA100" i="27" s="1"/>
  <c r="EB102" i="27" s="1"/>
  <c r="EB100" i="27" s="1"/>
  <c r="EC102" i="27" s="1"/>
  <c r="EC100" i="27" s="1"/>
  <c r="ED102" i="27" s="1"/>
  <c r="ED100" i="27" s="1"/>
  <c r="EE102" i="27" s="1"/>
  <c r="EE100" i="27" s="1"/>
  <c r="EF102" i="27" s="1"/>
  <c r="EF100" i="27" s="1"/>
  <c r="EG102" i="27" s="1"/>
  <c r="EG100" i="27" s="1"/>
  <c r="EH102" i="27" s="1"/>
  <c r="EH100" i="27" s="1"/>
  <c r="EI102" i="27" s="1"/>
  <c r="EI100" i="27" s="1"/>
  <c r="EJ102" i="27" s="1"/>
  <c r="EJ100" i="27" s="1"/>
  <c r="EK102" i="27" s="1"/>
  <c r="EK100" i="27" s="1"/>
  <c r="EL102" i="27" s="1"/>
  <c r="EL100" i="27" s="1"/>
  <c r="EM102" i="27" s="1"/>
  <c r="EM100" i="27" s="1"/>
  <c r="EN102" i="27" s="1"/>
  <c r="EN100" i="27" s="1"/>
  <c r="EO102" i="27" s="1"/>
  <c r="EO100" i="27" s="1"/>
  <c r="EP102" i="27" s="1"/>
  <c r="EP100" i="27" s="1"/>
  <c r="EQ102" i="27" s="1"/>
  <c r="EQ100" i="27" s="1"/>
  <c r="ER102" i="27" s="1"/>
  <c r="ER100" i="27" s="1"/>
  <c r="ES102" i="27" s="1"/>
  <c r="ES100" i="27" s="1"/>
  <c r="ET102" i="27" s="1"/>
  <c r="ET100" i="27" s="1"/>
  <c r="EU102" i="27" s="1"/>
  <c r="EU100" i="27" s="1"/>
  <c r="EV102" i="27" s="1"/>
  <c r="EV100" i="27" s="1"/>
  <c r="EW102" i="27" s="1"/>
  <c r="EW100" i="27" s="1"/>
  <c r="EX102" i="27" s="1"/>
  <c r="EX100" i="27" s="1"/>
  <c r="EY102" i="27" s="1"/>
  <c r="EY100" i="27" s="1"/>
  <c r="EZ102" i="27" s="1"/>
  <c r="EZ100" i="27" s="1"/>
  <c r="FA102" i="27" s="1"/>
  <c r="FA100" i="27" s="1"/>
  <c r="FB102" i="27" s="1"/>
  <c r="FB100" i="27" s="1"/>
  <c r="BF88" i="27"/>
  <c r="BF95" i="27" s="1"/>
  <c r="BF77" i="27"/>
  <c r="BG75" i="27" s="1"/>
  <c r="AA2" i="22"/>
  <c r="DZ106" i="27" l="1"/>
  <c r="CD106" i="27"/>
  <c r="EK106" i="27"/>
  <c r="DX106" i="27"/>
  <c r="EI106" i="27"/>
  <c r="CN106" i="27"/>
  <c r="EA106" i="27"/>
  <c r="CE106" i="27"/>
  <c r="CU106" i="27"/>
  <c r="EP106" i="27"/>
  <c r="CC106" i="27"/>
  <c r="EX106" i="27"/>
  <c r="DJ106" i="27"/>
  <c r="EL106" i="27"/>
  <c r="FA106" i="27"/>
  <c r="EO106" i="27"/>
  <c r="EZ106" i="27"/>
  <c r="EF106" i="27"/>
  <c r="ED106" i="27"/>
  <c r="EV106" i="27"/>
  <c r="EE106" i="27"/>
  <c r="DN106" i="27"/>
  <c r="EJ106" i="27"/>
  <c r="DY106" i="27"/>
  <c r="DQ106" i="27"/>
  <c r="DU106" i="27"/>
  <c r="DB106" i="27"/>
  <c r="CO106" i="27"/>
  <c r="CQ106" i="27"/>
  <c r="CZ106" i="27"/>
  <c r="DF106" i="27"/>
  <c r="DW106" i="27"/>
  <c r="EU106" i="27"/>
  <c r="EQ106" i="27"/>
  <c r="DP106" i="27"/>
  <c r="CG106" i="27"/>
  <c r="EW106" i="27"/>
  <c r="CW106" i="27"/>
  <c r="DC106" i="27"/>
  <c r="ER106" i="27"/>
  <c r="EG106" i="27"/>
  <c r="CV106" i="27"/>
  <c r="CI106" i="27"/>
  <c r="DG106" i="27"/>
  <c r="DI106" i="27"/>
  <c r="EM106" i="27"/>
  <c r="CM106" i="27"/>
  <c r="ET106" i="27"/>
  <c r="CH106" i="27"/>
  <c r="DK106" i="27"/>
  <c r="CK106" i="27"/>
  <c r="DT106" i="27"/>
  <c r="EY106" i="27"/>
  <c r="DM106" i="27"/>
  <c r="CX106" i="27"/>
  <c r="DS106" i="27"/>
  <c r="EH106" i="27"/>
  <c r="CY106" i="27"/>
  <c r="DV106" i="27"/>
  <c r="DA106" i="27"/>
  <c r="DO106" i="27"/>
  <c r="CL106" i="27"/>
  <c r="CA106" i="27"/>
  <c r="BG88" i="27"/>
  <c r="BG95" i="27" s="1"/>
  <c r="BG77" i="27"/>
  <c r="BH75" i="27" s="1"/>
  <c r="CP106" i="27"/>
  <c r="CJ106" i="27"/>
  <c r="CF106" i="27"/>
  <c r="DL106" i="27"/>
  <c r="DD106" i="27"/>
  <c r="CR106" i="27"/>
  <c r="DR106" i="27"/>
  <c r="EN106" i="27"/>
  <c r="ES106" i="27"/>
  <c r="CS106" i="27"/>
  <c r="DH106" i="27"/>
  <c r="EB106" i="27"/>
  <c r="EC106" i="27"/>
  <c r="FB106" i="27"/>
  <c r="CB106" i="27"/>
  <c r="DE106" i="27"/>
  <c r="BF91" i="27"/>
  <c r="BF89" i="27" s="1"/>
  <c r="AB2" i="22"/>
  <c r="BG91" i="27" l="1"/>
  <c r="BG89" i="27" s="1"/>
  <c r="BH88" i="27"/>
  <c r="BH95" i="27" s="1"/>
  <c r="BH77" i="27"/>
  <c r="BI75" i="27" s="1"/>
  <c r="AC2" i="22"/>
  <c r="BH91" i="27" l="1"/>
  <c r="BH89" i="27" s="1"/>
  <c r="BI88" i="27"/>
  <c r="BI95" i="27" s="1"/>
  <c r="BI77" i="27"/>
  <c r="BJ75" i="27" s="1"/>
  <c r="AD2" i="22"/>
  <c r="BI91" i="27" l="1"/>
  <c r="BI89" i="27" s="1"/>
  <c r="BJ88" i="27"/>
  <c r="BJ95" i="27" s="1"/>
  <c r="BJ77" i="27"/>
  <c r="BK75" i="27" s="1"/>
  <c r="AE2" i="22"/>
  <c r="BJ91" i="27" l="1"/>
  <c r="BJ89" i="27" s="1"/>
  <c r="BK88" i="27"/>
  <c r="BK77" i="27"/>
  <c r="BL75" i="27" s="1"/>
  <c r="AF2" i="22"/>
  <c r="BL88" i="27" l="1"/>
  <c r="BL77" i="27"/>
  <c r="BM75" i="27" s="1"/>
  <c r="BK95" i="27"/>
  <c r="BK91" i="27"/>
  <c r="BK89" i="27" s="1"/>
  <c r="AG2" i="22"/>
  <c r="BM88" i="27" l="1"/>
  <c r="BM77" i="27"/>
  <c r="BN75" i="27" s="1"/>
  <c r="BL91" i="27"/>
  <c r="BL89" i="27" s="1"/>
  <c r="BL95" i="27"/>
  <c r="AH2" i="22"/>
  <c r="BN88" i="27" l="1"/>
  <c r="BN95" i="27" s="1"/>
  <c r="BN77" i="27"/>
  <c r="BO75" i="27" s="1"/>
  <c r="BM95" i="27"/>
  <c r="BM91" i="27"/>
  <c r="BM89" i="27" s="1"/>
  <c r="BN91" i="27" s="1"/>
  <c r="BN89" i="27" s="1"/>
  <c r="AI2" i="22"/>
  <c r="BO88" i="27" l="1"/>
  <c r="BO77" i="27"/>
  <c r="BP75" i="27" s="1"/>
  <c r="AJ2" i="22"/>
  <c r="BP88" i="27" l="1"/>
  <c r="BP77" i="27"/>
  <c r="BQ75" i="27" s="1"/>
  <c r="BO95" i="27"/>
  <c r="BO91" i="27"/>
  <c r="BO89" i="27" s="1"/>
  <c r="AK2" i="22"/>
  <c r="BQ88" i="27" l="1"/>
  <c r="BQ77" i="27"/>
  <c r="BR75" i="27" s="1"/>
  <c r="BP95" i="27"/>
  <c r="BP91" i="27"/>
  <c r="BP89" i="27" s="1"/>
  <c r="AL2" i="22"/>
  <c r="BR88" i="27" l="1"/>
  <c r="BR77" i="27"/>
  <c r="BS75" i="27" s="1"/>
  <c r="BQ95" i="27"/>
  <c r="BQ91" i="27"/>
  <c r="BQ89" i="27" s="1"/>
  <c r="AM2" i="22"/>
  <c r="BS88" i="27" l="1"/>
  <c r="BS77" i="27"/>
  <c r="BT75" i="27" s="1"/>
  <c r="BR95" i="27"/>
  <c r="BR91" i="27"/>
  <c r="BR89" i="27" s="1"/>
  <c r="AN2" i="22"/>
  <c r="BT88" i="27" l="1"/>
  <c r="BT77" i="27"/>
  <c r="BU75" i="27" s="1"/>
  <c r="BS95" i="27"/>
  <c r="BS91" i="27"/>
  <c r="BS89" i="27" s="1"/>
  <c r="AO2" i="22"/>
  <c r="BU88" i="27" l="1"/>
  <c r="BU77" i="27"/>
  <c r="BV75" i="27" s="1"/>
  <c r="BT95" i="27"/>
  <c r="BT91" i="27"/>
  <c r="BT89" i="27" s="1"/>
  <c r="AP2" i="22"/>
  <c r="BV88" i="27" l="1"/>
  <c r="BV77" i="27"/>
  <c r="BW75" i="27" s="1"/>
  <c r="BU95" i="27"/>
  <c r="BU91" i="27"/>
  <c r="BU89" i="27" s="1"/>
  <c r="AQ2" i="22"/>
  <c r="BW88" i="27" l="1"/>
  <c r="BW77" i="27"/>
  <c r="BX75" i="27" s="1"/>
  <c r="BV95" i="27"/>
  <c r="BV91" i="27"/>
  <c r="BV89" i="27" s="1"/>
  <c r="AR2" i="22"/>
  <c r="BX88" i="27" l="1"/>
  <c r="BX77" i="27"/>
  <c r="BY75" i="27" s="1"/>
  <c r="BW95" i="27"/>
  <c r="BW91" i="27"/>
  <c r="BW89" i="27" s="1"/>
  <c r="AS2" i="22"/>
  <c r="BY88" i="27" l="1"/>
  <c r="BY77" i="27"/>
  <c r="BZ75" i="27" s="1"/>
  <c r="BX95" i="27"/>
  <c r="BX91" i="27"/>
  <c r="BX89" i="27" s="1"/>
  <c r="AT2" i="22"/>
  <c r="BY95" i="27" l="1"/>
  <c r="BY91" i="27"/>
  <c r="BY89" i="27" s="1"/>
  <c r="BZ88" i="27"/>
  <c r="BZ77" i="27"/>
  <c r="CA75" i="27" s="1"/>
  <c r="AU2" i="22"/>
  <c r="CA88" i="27" l="1"/>
  <c r="EJ77" i="27"/>
  <c r="DY77" i="27"/>
  <c r="CX77" i="27"/>
  <c r="CG77" i="27"/>
  <c r="DB77" i="27"/>
  <c r="CP77" i="27"/>
  <c r="EB77" i="27"/>
  <c r="DF77" i="27"/>
  <c r="EO77" i="27"/>
  <c r="CA77" i="27"/>
  <c r="CT77" i="27"/>
  <c r="CI77" i="27"/>
  <c r="DH77" i="27"/>
  <c r="ER77" i="27"/>
  <c r="CL77" i="27"/>
  <c r="CJ77" i="27"/>
  <c r="EP77" i="27"/>
  <c r="CV77" i="27"/>
  <c r="DU77" i="27"/>
  <c r="CF77" i="27"/>
  <c r="EZ77" i="27"/>
  <c r="DK77" i="27"/>
  <c r="EM77" i="27"/>
  <c r="DV77" i="27"/>
  <c r="DD77" i="27"/>
  <c r="EW77" i="27"/>
  <c r="CS77" i="27"/>
  <c r="DT77" i="27"/>
  <c r="ED77" i="27"/>
  <c r="DG77" i="27"/>
  <c r="DR77" i="27"/>
  <c r="CC77" i="27"/>
  <c r="EU77" i="27"/>
  <c r="EA77" i="27"/>
  <c r="EI77" i="27"/>
  <c r="CZ77" i="27"/>
  <c r="CN77" i="27"/>
  <c r="CH77" i="27"/>
  <c r="EV77" i="27"/>
  <c r="CR77" i="27"/>
  <c r="DI77" i="27"/>
  <c r="CM77" i="27"/>
  <c r="DN77" i="27"/>
  <c r="CO77" i="27"/>
  <c r="CD77" i="27"/>
  <c r="CU77" i="27"/>
  <c r="EC77" i="27"/>
  <c r="DP77" i="27"/>
  <c r="DM77" i="27"/>
  <c r="DQ77" i="27"/>
  <c r="DA77" i="27"/>
  <c r="EX77" i="27"/>
  <c r="EL77" i="27"/>
  <c r="CB77" i="27"/>
  <c r="CQ77" i="27"/>
  <c r="FB77" i="27"/>
  <c r="EY77" i="27"/>
  <c r="DL77" i="27"/>
  <c r="EG77" i="27"/>
  <c r="EE77" i="27"/>
  <c r="CY77" i="27"/>
  <c r="CE77" i="27"/>
  <c r="DC77" i="27"/>
  <c r="EH77" i="27"/>
  <c r="EQ77" i="27"/>
  <c r="EK77" i="27"/>
  <c r="CW77" i="27"/>
  <c r="FA77" i="27"/>
  <c r="DE77" i="27"/>
  <c r="DJ77" i="27"/>
  <c r="CK77" i="27"/>
  <c r="DO77" i="27"/>
  <c r="DS77" i="27"/>
  <c r="DX77" i="27"/>
  <c r="DW77" i="27"/>
  <c r="EF77" i="27"/>
  <c r="EN77" i="27"/>
  <c r="ET77" i="27"/>
  <c r="ES77" i="27"/>
  <c r="DZ77" i="27"/>
  <c r="BZ95" i="27"/>
  <c r="BZ91" i="27"/>
  <c r="BZ89" i="27" s="1"/>
  <c r="AV2" i="22"/>
  <c r="CA97" i="27" l="1"/>
  <c r="CA95" i="27" s="1"/>
  <c r="CA91" i="27"/>
  <c r="CA93" i="27" s="1"/>
  <c r="CA89" i="27" s="1"/>
  <c r="CB91" i="27" s="1"/>
  <c r="CB89" i="27" s="1"/>
  <c r="CC91" i="27" s="1"/>
  <c r="CC89" i="27" s="1"/>
  <c r="CD91" i="27" s="1"/>
  <c r="CD89" i="27" s="1"/>
  <c r="CE91" i="27" s="1"/>
  <c r="CE89" i="27" s="1"/>
  <c r="CF91" i="27" s="1"/>
  <c r="CF89" i="27" s="1"/>
  <c r="CG91" i="27" s="1"/>
  <c r="CG89" i="27" s="1"/>
  <c r="CH91" i="27" s="1"/>
  <c r="CH89" i="27" s="1"/>
  <c r="CI91" i="27" s="1"/>
  <c r="CI89" i="27" s="1"/>
  <c r="CJ91" i="27" s="1"/>
  <c r="CJ89" i="27" s="1"/>
  <c r="CK91" i="27" s="1"/>
  <c r="CK89" i="27" s="1"/>
  <c r="CL91" i="27" s="1"/>
  <c r="CL89" i="27" s="1"/>
  <c r="CM91" i="27" s="1"/>
  <c r="CM89" i="27" s="1"/>
  <c r="CN91" i="27" s="1"/>
  <c r="CN89" i="27" s="1"/>
  <c r="CO91" i="27" s="1"/>
  <c r="CO89" i="27" s="1"/>
  <c r="CP91" i="27" s="1"/>
  <c r="CP89" i="27" s="1"/>
  <c r="CQ91" i="27" s="1"/>
  <c r="CQ89" i="27" s="1"/>
  <c r="CR91" i="27" s="1"/>
  <c r="CR89" i="27" s="1"/>
  <c r="CS91" i="27" s="1"/>
  <c r="CS89" i="27" s="1"/>
  <c r="CT91" i="27" s="1"/>
  <c r="CT89" i="27" s="1"/>
  <c r="CU91" i="27" s="1"/>
  <c r="CU89" i="27" s="1"/>
  <c r="CV91" i="27" s="1"/>
  <c r="CV89" i="27" s="1"/>
  <c r="CW91" i="27" s="1"/>
  <c r="CW89" i="27" s="1"/>
  <c r="CX91" i="27" s="1"/>
  <c r="CX89" i="27" s="1"/>
  <c r="CY91" i="27" s="1"/>
  <c r="CY89" i="27" s="1"/>
  <c r="CZ91" i="27" s="1"/>
  <c r="CZ89" i="27" s="1"/>
  <c r="DA91" i="27" s="1"/>
  <c r="DA89" i="27" s="1"/>
  <c r="DB91" i="27" s="1"/>
  <c r="DB89" i="27" s="1"/>
  <c r="DC91" i="27" s="1"/>
  <c r="DC89" i="27" s="1"/>
  <c r="DD91" i="27" s="1"/>
  <c r="DD89" i="27" s="1"/>
  <c r="DE91" i="27" s="1"/>
  <c r="DE89" i="27" s="1"/>
  <c r="DF91" i="27" s="1"/>
  <c r="DF89" i="27" s="1"/>
  <c r="DG91" i="27" s="1"/>
  <c r="DG89" i="27" s="1"/>
  <c r="DH91" i="27" s="1"/>
  <c r="DH89" i="27" s="1"/>
  <c r="DI91" i="27" s="1"/>
  <c r="DI89" i="27" s="1"/>
  <c r="DJ91" i="27" s="1"/>
  <c r="DJ89" i="27" s="1"/>
  <c r="DK91" i="27" s="1"/>
  <c r="DK89" i="27" s="1"/>
  <c r="DL91" i="27" s="1"/>
  <c r="DL89" i="27" s="1"/>
  <c r="DM91" i="27" s="1"/>
  <c r="DM89" i="27" s="1"/>
  <c r="DN91" i="27" s="1"/>
  <c r="DN89" i="27" s="1"/>
  <c r="DO91" i="27" s="1"/>
  <c r="DO89" i="27" s="1"/>
  <c r="DP91" i="27" s="1"/>
  <c r="DP89" i="27" s="1"/>
  <c r="DQ91" i="27" s="1"/>
  <c r="DQ89" i="27" s="1"/>
  <c r="DR91" i="27" s="1"/>
  <c r="DR89" i="27" s="1"/>
  <c r="DS91" i="27" s="1"/>
  <c r="DS89" i="27" s="1"/>
  <c r="DT91" i="27" s="1"/>
  <c r="DT89" i="27" s="1"/>
  <c r="DU91" i="27" s="1"/>
  <c r="DU89" i="27" s="1"/>
  <c r="DV91" i="27" s="1"/>
  <c r="DV89" i="27" s="1"/>
  <c r="DW91" i="27" s="1"/>
  <c r="DW89" i="27" s="1"/>
  <c r="DX91" i="27" s="1"/>
  <c r="DX89" i="27" s="1"/>
  <c r="DY91" i="27" s="1"/>
  <c r="DY89" i="27" s="1"/>
  <c r="DZ91" i="27" s="1"/>
  <c r="DZ89" i="27" s="1"/>
  <c r="EA91" i="27" s="1"/>
  <c r="EA89" i="27" s="1"/>
  <c r="EB91" i="27" s="1"/>
  <c r="EB89" i="27" s="1"/>
  <c r="EC91" i="27" s="1"/>
  <c r="EC89" i="27" s="1"/>
  <c r="ED91" i="27" s="1"/>
  <c r="ED89" i="27" s="1"/>
  <c r="EE91" i="27" s="1"/>
  <c r="EE89" i="27" s="1"/>
  <c r="EF91" i="27" s="1"/>
  <c r="EF89" i="27" s="1"/>
  <c r="EG91" i="27" s="1"/>
  <c r="EG89" i="27" s="1"/>
  <c r="EH91" i="27" s="1"/>
  <c r="EH89" i="27" s="1"/>
  <c r="EI91" i="27" s="1"/>
  <c r="EI89" i="27" s="1"/>
  <c r="EJ91" i="27" s="1"/>
  <c r="EJ89" i="27" s="1"/>
  <c r="EK91" i="27" s="1"/>
  <c r="EK89" i="27" s="1"/>
  <c r="EL91" i="27" s="1"/>
  <c r="EL89" i="27" s="1"/>
  <c r="EM91" i="27" s="1"/>
  <c r="EM89" i="27" s="1"/>
  <c r="EN91" i="27" s="1"/>
  <c r="EN89" i="27" s="1"/>
  <c r="EO91" i="27" s="1"/>
  <c r="EO89" i="27" s="1"/>
  <c r="EP91" i="27" s="1"/>
  <c r="EP89" i="27" s="1"/>
  <c r="EQ91" i="27" s="1"/>
  <c r="EQ89" i="27" s="1"/>
  <c r="ER91" i="27" s="1"/>
  <c r="ER89" i="27" s="1"/>
  <c r="ES91" i="27" s="1"/>
  <c r="ES89" i="27" s="1"/>
  <c r="ET91" i="27" s="1"/>
  <c r="ET89" i="27" s="1"/>
  <c r="EU91" i="27" s="1"/>
  <c r="EU89" i="27" s="1"/>
  <c r="EV91" i="27" s="1"/>
  <c r="EV89" i="27" s="1"/>
  <c r="EW91" i="27" s="1"/>
  <c r="EW89" i="27" s="1"/>
  <c r="EX91" i="27" s="1"/>
  <c r="EX89" i="27" s="1"/>
  <c r="EY91" i="27" s="1"/>
  <c r="EY89" i="27" s="1"/>
  <c r="EZ91" i="27" s="1"/>
  <c r="EZ89" i="27" s="1"/>
  <c r="FA91" i="27" s="1"/>
  <c r="FA89" i="27" s="1"/>
  <c r="FB91" i="27" s="1"/>
  <c r="FB89" i="27" s="1"/>
  <c r="AW2" i="22"/>
  <c r="CD95" i="27" l="1"/>
  <c r="DF95" i="27"/>
  <c r="EV95" i="27"/>
  <c r="EP95" i="27"/>
  <c r="ED95" i="27"/>
  <c r="DZ95" i="27"/>
  <c r="CH95" i="27"/>
  <c r="CE95" i="27"/>
  <c r="DD95" i="27"/>
  <c r="DP95" i="27"/>
  <c r="DI95" i="27"/>
  <c r="CQ95" i="27"/>
  <c r="DC95" i="27"/>
  <c r="CJ95" i="27"/>
  <c r="CM95" i="27"/>
  <c r="CC95" i="27"/>
  <c r="DG95" i="27"/>
  <c r="CU95" i="27"/>
  <c r="DU95" i="27"/>
  <c r="CN95" i="27"/>
  <c r="DM95" i="27"/>
  <c r="EE95" i="27"/>
  <c r="FA95" i="27"/>
  <c r="EZ95" i="27"/>
  <c r="DK95" i="27"/>
  <c r="EM95" i="27"/>
  <c r="CK95" i="27"/>
  <c r="DA95" i="27"/>
  <c r="DR95" i="27"/>
  <c r="EO95" i="27"/>
  <c r="ET95" i="27"/>
  <c r="CS95" i="27"/>
  <c r="EA95" i="27"/>
  <c r="DH95" i="27"/>
  <c r="CO95" i="27"/>
  <c r="CL95" i="27"/>
  <c r="EG95" i="27"/>
  <c r="ES95" i="27"/>
  <c r="DL95" i="27"/>
  <c r="CF95" i="27"/>
  <c r="DO95" i="27"/>
  <c r="CY95" i="27"/>
  <c r="CG95" i="27"/>
  <c r="DT95" i="27"/>
  <c r="ER95" i="27"/>
  <c r="EB95" i="27"/>
  <c r="DS95" i="27"/>
  <c r="EU95" i="27"/>
  <c r="CX95" i="27"/>
  <c r="DW95" i="27"/>
  <c r="CZ95" i="27"/>
  <c r="DX95" i="27"/>
  <c r="EW95" i="27"/>
  <c r="EQ95" i="27"/>
  <c r="EF95" i="27"/>
  <c r="DB95" i="27"/>
  <c r="CV95" i="27"/>
  <c r="EL95" i="27"/>
  <c r="DY95" i="27"/>
  <c r="CT95" i="27"/>
  <c r="CP95" i="27"/>
  <c r="DQ95" i="27"/>
  <c r="DN95" i="27"/>
  <c r="DV95" i="27"/>
  <c r="EN95" i="27"/>
  <c r="EC95" i="27"/>
  <c r="EH95" i="27"/>
  <c r="EI95" i="27"/>
  <c r="EY95" i="27"/>
  <c r="DJ95" i="27"/>
  <c r="EK95" i="27"/>
  <c r="DE95" i="27"/>
  <c r="FB95" i="27"/>
  <c r="CB95" i="27"/>
  <c r="EX95" i="27"/>
  <c r="CR95" i="27"/>
  <c r="EJ95" i="27"/>
  <c r="CW95" i="27"/>
  <c r="CI95" i="27"/>
  <c r="AX2" i="22"/>
  <c r="AY2" i="22" l="1"/>
  <c r="AZ2" i="22" l="1"/>
  <c r="BA2" i="22" l="1"/>
  <c r="BB2" i="22" l="1"/>
  <c r="BC2" i="22" l="1"/>
  <c r="BD2" i="22" l="1"/>
  <c r="BE2" i="22" l="1"/>
  <c r="BF2" i="22" l="1"/>
  <c r="BG2" i="22" l="1"/>
  <c r="C14" i="20" l="1"/>
  <c r="C15" i="20" l="1"/>
  <c r="CH199" i="20"/>
  <c r="CI199" i="20"/>
  <c r="CJ199" i="20"/>
  <c r="CG199" i="20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AF9" i="22"/>
  <c r="AG9" i="22"/>
  <c r="AH9" i="22"/>
  <c r="AI9" i="22"/>
  <c r="AJ9" i="22"/>
  <c r="AK9" i="22"/>
  <c r="AL9" i="22"/>
  <c r="AM9" i="22"/>
  <c r="AN9" i="22"/>
  <c r="AO9" i="22"/>
  <c r="AP9" i="22"/>
  <c r="AQ9" i="22"/>
  <c r="AR9" i="22"/>
  <c r="AS9" i="22"/>
  <c r="AT9" i="22"/>
  <c r="AU9" i="22"/>
  <c r="AV9" i="22"/>
  <c r="AX9" i="22"/>
  <c r="AY9" i="22"/>
  <c r="AZ9" i="22"/>
  <c r="BA9" i="22"/>
  <c r="BB9" i="22"/>
  <c r="BC9" i="22"/>
  <c r="BD9" i="22"/>
  <c r="BE9" i="22"/>
  <c r="BF9" i="22"/>
  <c r="BG9" i="22"/>
  <c r="D9" i="22"/>
  <c r="D139" i="20" l="1"/>
  <c r="D149" i="20" s="1"/>
  <c r="D156" i="20" s="1"/>
  <c r="D163" i="20" s="1"/>
  <c r="D176" i="20" s="1"/>
  <c r="BP234" i="20" l="1"/>
  <c r="BH234" i="20"/>
  <c r="AZ234" i="20"/>
  <c r="AV234" i="20"/>
  <c r="BK234" i="20"/>
  <c r="BG234" i="20"/>
  <c r="AY234" i="20"/>
  <c r="BQ234" i="20"/>
  <c r="BM234" i="20"/>
  <c r="BI234" i="20"/>
  <c r="BE234" i="20"/>
  <c r="BA234" i="20"/>
  <c r="AW234" i="20"/>
  <c r="BL234" i="20"/>
  <c r="BD234" i="20"/>
  <c r="BO234" i="20"/>
  <c r="BC234" i="20"/>
  <c r="AU234" i="20"/>
  <c r="BJ234" i="20"/>
  <c r="BF234" i="20"/>
  <c r="BB234" i="20"/>
  <c r="AX234" i="20"/>
  <c r="D233" i="20"/>
  <c r="D4" i="24"/>
  <c r="BN234" i="20"/>
  <c r="D168" i="20"/>
  <c r="D26" i="25" s="1"/>
  <c r="D192" i="20"/>
  <c r="BF22" i="25" l="1"/>
  <c r="BF10" i="24"/>
  <c r="BA22" i="25"/>
  <c r="BQ22" i="25"/>
  <c r="BQ10" i="24"/>
  <c r="AV22" i="25"/>
  <c r="BO10" i="24"/>
  <c r="BO22" i="25"/>
  <c r="BJ22" i="25"/>
  <c r="BJ10" i="24"/>
  <c r="BD22" i="25"/>
  <c r="BD10" i="24"/>
  <c r="BE22" i="25"/>
  <c r="BE10" i="24"/>
  <c r="AY22" i="25"/>
  <c r="AZ22" i="25"/>
  <c r="BH10" i="24"/>
  <c r="BH22" i="25"/>
  <c r="AX22" i="25"/>
  <c r="AU22" i="25"/>
  <c r="BL22" i="25"/>
  <c r="BL10" i="24"/>
  <c r="BI22" i="25"/>
  <c r="BI10" i="24"/>
  <c r="BG10" i="24"/>
  <c r="BG22" i="25"/>
  <c r="BN22" i="25"/>
  <c r="BN10" i="24"/>
  <c r="BB22" i="25"/>
  <c r="BC22" i="25"/>
  <c r="BC10" i="24"/>
  <c r="AW22" i="25"/>
  <c r="BM22" i="25"/>
  <c r="BM10" i="24"/>
  <c r="BK22" i="25"/>
  <c r="BK10" i="24"/>
  <c r="BP10" i="24"/>
  <c r="BP22" i="25"/>
  <c r="D215" i="20"/>
  <c r="D198" i="20"/>
  <c r="D199" i="20" s="1"/>
  <c r="AX10" i="22"/>
  <c r="BF10" i="22"/>
  <c r="BC10" i="22"/>
  <c r="BD10" i="22"/>
  <c r="AW10" i="22"/>
  <c r="BE10" i="22"/>
  <c r="AY10" i="22"/>
  <c r="AZ10" i="22"/>
  <c r="D242" i="20"/>
  <c r="D238" i="20"/>
  <c r="D14" i="22" s="1"/>
  <c r="D241" i="20"/>
  <c r="D239" i="20"/>
  <c r="D15" i="22" s="1"/>
  <c r="D240" i="20"/>
  <c r="D16" i="22" s="1"/>
  <c r="BB10" i="22"/>
  <c r="AU10" i="22"/>
  <c r="BA10" i="22"/>
  <c r="BG10" i="22"/>
  <c r="AV10" i="22"/>
  <c r="C84" i="20"/>
  <c r="D84" i="20" s="1"/>
  <c r="E84" i="20" s="1"/>
  <c r="F84" i="20" s="1"/>
  <c r="G84" i="20" s="1"/>
  <c r="H84" i="20" s="1"/>
  <c r="I84" i="20" s="1"/>
  <c r="J84" i="20" s="1"/>
  <c r="K84" i="20" s="1"/>
  <c r="L84" i="20" s="1"/>
  <c r="M84" i="20" s="1"/>
  <c r="N84" i="20" s="1"/>
  <c r="O84" i="20" s="1"/>
  <c r="P84" i="20" s="1"/>
  <c r="Q84" i="20" s="1"/>
  <c r="R84" i="20" s="1"/>
  <c r="S84" i="20" s="1"/>
  <c r="T84" i="20" s="1"/>
  <c r="U84" i="20" s="1"/>
  <c r="V84" i="20" s="1"/>
  <c r="W84" i="20" s="1"/>
  <c r="X84" i="20" s="1"/>
  <c r="Y84" i="20" s="1"/>
  <c r="Z84" i="20" s="1"/>
  <c r="AA84" i="20" s="1"/>
  <c r="AB84" i="20" s="1"/>
  <c r="AC84" i="20" s="1"/>
  <c r="AD84" i="20" s="1"/>
  <c r="AE84" i="20" s="1"/>
  <c r="AF84" i="20" s="1"/>
  <c r="AG84" i="20" s="1"/>
  <c r="AH84" i="20" s="1"/>
  <c r="AI84" i="20" s="1"/>
  <c r="AJ84" i="20" s="1"/>
  <c r="AK84" i="20" s="1"/>
  <c r="AL84" i="20" s="1"/>
  <c r="AM84" i="20" s="1"/>
  <c r="AN84" i="20" s="1"/>
  <c r="AO84" i="20" s="1"/>
  <c r="AP84" i="20" s="1"/>
  <c r="AQ84" i="20" s="1"/>
  <c r="D19" i="22" l="1"/>
  <c r="D18" i="22"/>
  <c r="D7" i="25" s="1"/>
  <c r="AX52" i="20"/>
  <c r="AY52" i="20"/>
  <c r="AZ52" i="20"/>
  <c r="BA52" i="20"/>
  <c r="BB52" i="20"/>
  <c r="BC52" i="20"/>
  <c r="BD52" i="20"/>
  <c r="BE52" i="20"/>
  <c r="BF52" i="20"/>
  <c r="BG52" i="20"/>
  <c r="BH52" i="20"/>
  <c r="BI52" i="20"/>
  <c r="BJ52" i="20"/>
  <c r="BK52" i="20"/>
  <c r="BL52" i="20"/>
  <c r="BM52" i="20"/>
  <c r="BN52" i="20"/>
  <c r="BO52" i="20"/>
  <c r="BP52" i="20"/>
  <c r="BQ52" i="20"/>
  <c r="C42" i="20" l="1"/>
  <c r="B28" i="28" s="1"/>
  <c r="B29" i="28" s="1"/>
  <c r="C40" i="20" l="1"/>
  <c r="D35" i="20"/>
  <c r="C22" i="28" l="1"/>
  <c r="C20" i="28" s="1"/>
  <c r="D38" i="20"/>
  <c r="E167" i="20" s="1"/>
  <c r="D39" i="20"/>
  <c r="C41" i="20"/>
  <c r="D166" i="20"/>
  <c r="B26" i="28"/>
  <c r="C21" i="28"/>
  <c r="D56" i="20"/>
  <c r="E3" i="25"/>
  <c r="BI142" i="20"/>
  <c r="BI6" i="24" s="1"/>
  <c r="BI164" i="20"/>
  <c r="BQ142" i="20"/>
  <c r="BQ6" i="24" s="1"/>
  <c r="BQ164" i="20"/>
  <c r="BM142" i="20"/>
  <c r="BM6" i="24" s="1"/>
  <c r="BM164" i="20"/>
  <c r="BL142" i="20"/>
  <c r="BL6" i="24" s="1"/>
  <c r="BL164" i="20"/>
  <c r="BJ142" i="20"/>
  <c r="BJ6" i="24" s="1"/>
  <c r="BJ164" i="20"/>
  <c r="BR142" i="20"/>
  <c r="BR164" i="20"/>
  <c r="BN142" i="20"/>
  <c r="BN6" i="24" s="1"/>
  <c r="BN164" i="20"/>
  <c r="BH142" i="20"/>
  <c r="BH6" i="24" s="1"/>
  <c r="BH164" i="20"/>
  <c r="BP142" i="20"/>
  <c r="BP6" i="24" s="1"/>
  <c r="BP164" i="20"/>
  <c r="BK142" i="20"/>
  <c r="BK6" i="24" s="1"/>
  <c r="BK164" i="20"/>
  <c r="BG142" i="20"/>
  <c r="BG6" i="24" s="1"/>
  <c r="BG164" i="20"/>
  <c r="BO142" i="20"/>
  <c r="BO6" i="24" s="1"/>
  <c r="BO164" i="20"/>
  <c r="D140" i="20"/>
  <c r="D141" i="20" s="1"/>
  <c r="D150" i="20" s="1"/>
  <c r="D152" i="20" s="1"/>
  <c r="E35" i="20"/>
  <c r="E139" i="20"/>
  <c r="E4" i="24" s="1"/>
  <c r="C43" i="20"/>
  <c r="BR6" i="24" l="1"/>
  <c r="BR8" i="24" s="1"/>
  <c r="BR15" i="24" s="1"/>
  <c r="C44" i="20"/>
  <c r="D5" i="25"/>
  <c r="C25" i="28"/>
  <c r="D40" i="20"/>
  <c r="D22" i="28"/>
  <c r="D21" i="28" s="1"/>
  <c r="E38" i="20"/>
  <c r="E39" i="20"/>
  <c r="C24" i="28"/>
  <c r="E151" i="20"/>
  <c r="E235" i="20"/>
  <c r="E11" i="24" s="1"/>
  <c r="D42" i="20"/>
  <c r="C28" i="28" s="1"/>
  <c r="C29" i="28" s="1"/>
  <c r="BG143" i="20"/>
  <c r="BG193" i="20" s="1"/>
  <c r="BG194" i="20" s="1"/>
  <c r="BG28" i="25" s="1"/>
  <c r="BP143" i="20"/>
  <c r="BP193" i="20" s="1"/>
  <c r="BP194" i="20" s="1"/>
  <c r="BP28" i="25" s="1"/>
  <c r="BN143" i="20"/>
  <c r="BN193" i="20" s="1"/>
  <c r="BN194" i="20" s="1"/>
  <c r="BN28" i="25" s="1"/>
  <c r="BJ143" i="20"/>
  <c r="BJ193" i="20" s="1"/>
  <c r="BJ194" i="20" s="1"/>
  <c r="BJ28" i="25" s="1"/>
  <c r="BM143" i="20"/>
  <c r="BM193" i="20" s="1"/>
  <c r="BM194" i="20" s="1"/>
  <c r="BM28" i="25" s="1"/>
  <c r="BI143" i="20"/>
  <c r="BI193" i="20" s="1"/>
  <c r="BI194" i="20" s="1"/>
  <c r="BI28" i="25" s="1"/>
  <c r="BO143" i="20"/>
  <c r="BO193" i="20" s="1"/>
  <c r="BO194" i="20" s="1"/>
  <c r="BO28" i="25" s="1"/>
  <c r="BK143" i="20"/>
  <c r="BK193" i="20" s="1"/>
  <c r="BK194" i="20" s="1"/>
  <c r="BK28" i="25" s="1"/>
  <c r="BH143" i="20"/>
  <c r="BH193" i="20" s="1"/>
  <c r="BH194" i="20" s="1"/>
  <c r="BH28" i="25" s="1"/>
  <c r="BR143" i="20"/>
  <c r="BR193" i="20" s="1"/>
  <c r="BR194" i="20" s="1"/>
  <c r="BR28" i="25" s="1"/>
  <c r="BL143" i="20"/>
  <c r="BL193" i="20" s="1"/>
  <c r="BL194" i="20" s="1"/>
  <c r="BL28" i="25" s="1"/>
  <c r="BQ143" i="20"/>
  <c r="BQ193" i="20" s="1"/>
  <c r="BQ194" i="20" s="1"/>
  <c r="BQ28" i="25" s="1"/>
  <c r="B27" i="28"/>
  <c r="B39" i="28" s="1"/>
  <c r="D164" i="20"/>
  <c r="D165" i="20" s="1"/>
  <c r="D142" i="20"/>
  <c r="D6" i="24" s="1"/>
  <c r="D153" i="20"/>
  <c r="B30" i="28"/>
  <c r="D20" i="28"/>
  <c r="E56" i="20"/>
  <c r="F3" i="25"/>
  <c r="BH165" i="20"/>
  <c r="BH25" i="25" s="1"/>
  <c r="BH173" i="20"/>
  <c r="BH174" i="20" s="1"/>
  <c r="BR173" i="20"/>
  <c r="BR174" i="20" s="1"/>
  <c r="BR165" i="20"/>
  <c r="BR25" i="25" s="1"/>
  <c r="E149" i="20"/>
  <c r="E156" i="20" s="1"/>
  <c r="E163" i="20" s="1"/>
  <c r="E176" i="20" s="1"/>
  <c r="E168" i="20"/>
  <c r="E26" i="25" s="1"/>
  <c r="BG173" i="20"/>
  <c r="BG174" i="20" s="1"/>
  <c r="BG165" i="20"/>
  <c r="BG25" i="25" s="1"/>
  <c r="BL165" i="20"/>
  <c r="BL25" i="25" s="1"/>
  <c r="BL173" i="20"/>
  <c r="BL174" i="20" s="1"/>
  <c r="BQ173" i="20"/>
  <c r="BQ174" i="20" s="1"/>
  <c r="BQ165" i="20"/>
  <c r="BQ25" i="25" s="1"/>
  <c r="BP165" i="20"/>
  <c r="BP25" i="25" s="1"/>
  <c r="BP173" i="20"/>
  <c r="BP174" i="20" s="1"/>
  <c r="BN173" i="20"/>
  <c r="BN174" i="20" s="1"/>
  <c r="BN165" i="20"/>
  <c r="BN25" i="25" s="1"/>
  <c r="BJ173" i="20"/>
  <c r="BJ174" i="20" s="1"/>
  <c r="BJ165" i="20"/>
  <c r="BJ25" i="25" s="1"/>
  <c r="BO173" i="20"/>
  <c r="BO174" i="20" s="1"/>
  <c r="BO165" i="20"/>
  <c r="BO25" i="25" s="1"/>
  <c r="BK173" i="20"/>
  <c r="BK174" i="20" s="1"/>
  <c r="BK165" i="20"/>
  <c r="BK25" i="25" s="1"/>
  <c r="BM173" i="20"/>
  <c r="BM174" i="20" s="1"/>
  <c r="BM165" i="20"/>
  <c r="BM25" i="25" s="1"/>
  <c r="BI173" i="20"/>
  <c r="BI174" i="20" s="1"/>
  <c r="BI165" i="20"/>
  <c r="BI25" i="25" s="1"/>
  <c r="C46" i="20"/>
  <c r="C47" i="20" s="1"/>
  <c r="D234" i="20"/>
  <c r="D10" i="24" s="1"/>
  <c r="E233" i="20"/>
  <c r="E192" i="20"/>
  <c r="F35" i="20"/>
  <c r="F139" i="20"/>
  <c r="F4" i="24" s="1"/>
  <c r="D24" i="20"/>
  <c r="E24" i="20"/>
  <c r="F24" i="20"/>
  <c r="C24" i="20"/>
  <c r="G21" i="20"/>
  <c r="D21" i="20"/>
  <c r="R36" i="20" s="1"/>
  <c r="Q23" i="28" s="1"/>
  <c r="E21" i="20"/>
  <c r="F21" i="20"/>
  <c r="C21" i="20"/>
  <c r="C19" i="20"/>
  <c r="M1" i="20" s="1"/>
  <c r="N1" i="20" s="1"/>
  <c r="O1" i="20" s="1"/>
  <c r="P1" i="20" s="1"/>
  <c r="Q1" i="20" s="1"/>
  <c r="R1" i="20" s="1"/>
  <c r="S1" i="20" s="1"/>
  <c r="T1" i="20" s="1"/>
  <c r="U1" i="20" s="1"/>
  <c r="D17" i="24" l="1"/>
  <c r="D18" i="24"/>
  <c r="E42" i="20"/>
  <c r="D28" i="28" s="1"/>
  <c r="D29" i="28" s="1"/>
  <c r="F167" i="20"/>
  <c r="E23" i="25"/>
  <c r="D25" i="25"/>
  <c r="D22" i="25"/>
  <c r="BR19" i="24"/>
  <c r="BP43" i="28" s="1"/>
  <c r="BP19" i="24"/>
  <c r="BN43" i="28" s="1"/>
  <c r="BH19" i="24"/>
  <c r="BF43" i="28" s="1"/>
  <c r="BM19" i="24"/>
  <c r="BK43" i="28" s="1"/>
  <c r="BG19" i="24"/>
  <c r="BE43" i="28" s="1"/>
  <c r="BQ19" i="24"/>
  <c r="BO43" i="28" s="1"/>
  <c r="BJ19" i="24"/>
  <c r="BH43" i="28" s="1"/>
  <c r="BI19" i="24"/>
  <c r="BG43" i="28" s="1"/>
  <c r="BK19" i="24"/>
  <c r="BI43" i="28" s="1"/>
  <c r="BL19" i="24"/>
  <c r="BJ43" i="28" s="1"/>
  <c r="BO19" i="24"/>
  <c r="BM43" i="28" s="1"/>
  <c r="BN19" i="24"/>
  <c r="BL43" i="28" s="1"/>
  <c r="D169" i="20"/>
  <c r="D8" i="24"/>
  <c r="D24" i="28"/>
  <c r="F151" i="20"/>
  <c r="F235" i="20"/>
  <c r="F11" i="24" s="1"/>
  <c r="D41" i="20"/>
  <c r="C26" i="28"/>
  <c r="E140" i="20"/>
  <c r="D43" i="20"/>
  <c r="D46" i="20" s="1"/>
  <c r="D47" i="20" s="1"/>
  <c r="E22" i="28"/>
  <c r="E21" i="28" s="1"/>
  <c r="F38" i="20"/>
  <c r="G167" i="20" s="1"/>
  <c r="G35" i="20"/>
  <c r="F39" i="20"/>
  <c r="E11" i="22"/>
  <c r="D25" i="28"/>
  <c r="E40" i="20"/>
  <c r="D143" i="20"/>
  <c r="D193" i="20" s="1"/>
  <c r="D194" i="20" s="1"/>
  <c r="C18" i="20"/>
  <c r="D173" i="20"/>
  <c r="D174" i="20" s="1"/>
  <c r="D171" i="20"/>
  <c r="D27" i="25" s="1"/>
  <c r="F56" i="20"/>
  <c r="G3" i="25"/>
  <c r="E215" i="20"/>
  <c r="E198" i="20"/>
  <c r="E199" i="20" s="1"/>
  <c r="F149" i="20"/>
  <c r="F156" i="20" s="1"/>
  <c r="F163" i="20" s="1"/>
  <c r="F176" i="20" s="1"/>
  <c r="E239" i="20"/>
  <c r="E15" i="22" s="1"/>
  <c r="E240" i="20"/>
  <c r="E16" i="22" s="1"/>
  <c r="E241" i="20"/>
  <c r="E242" i="20"/>
  <c r="E238" i="20"/>
  <c r="E14" i="22" s="1"/>
  <c r="F233" i="20"/>
  <c r="D10" i="22"/>
  <c r="F192" i="20"/>
  <c r="F22" i="28"/>
  <c r="G139" i="20"/>
  <c r="G4" i="24" s="1"/>
  <c r="C26" i="20"/>
  <c r="F26" i="20"/>
  <c r="D19" i="20"/>
  <c r="D18" i="20" s="1"/>
  <c r="E26" i="20"/>
  <c r="D26" i="20"/>
  <c r="E20" i="28" l="1"/>
  <c r="E5" i="25"/>
  <c r="E166" i="20"/>
  <c r="D28" i="25"/>
  <c r="D19" i="24"/>
  <c r="B43" i="28" s="1"/>
  <c r="F23" i="25"/>
  <c r="D26" i="28"/>
  <c r="F140" i="20"/>
  <c r="E41" i="20"/>
  <c r="E141" i="20"/>
  <c r="E150" i="20" s="1"/>
  <c r="E152" i="20" s="1"/>
  <c r="E234" i="20"/>
  <c r="E10" i="24" s="1"/>
  <c r="F11" i="22"/>
  <c r="E25" i="28"/>
  <c r="F40" i="20"/>
  <c r="F43" i="20" s="1"/>
  <c r="F46" i="20" s="1"/>
  <c r="F47" i="20" s="1"/>
  <c r="E43" i="20"/>
  <c r="E46" i="20" s="1"/>
  <c r="E47" i="20" s="1"/>
  <c r="G39" i="20"/>
  <c r="F25" i="28" s="1"/>
  <c r="E24" i="28"/>
  <c r="G151" i="20"/>
  <c r="G235" i="20"/>
  <c r="G11" i="24" s="1"/>
  <c r="F42" i="20"/>
  <c r="E28" i="28" s="1"/>
  <c r="E29" i="28" s="1"/>
  <c r="E164" i="20"/>
  <c r="C27" i="28"/>
  <c r="E142" i="20"/>
  <c r="D44" i="20"/>
  <c r="G38" i="20"/>
  <c r="D216" i="20"/>
  <c r="D218" i="20"/>
  <c r="D41" i="24" s="1"/>
  <c r="B42" i="28"/>
  <c r="F20" i="28"/>
  <c r="F21" i="28"/>
  <c r="G56" i="20"/>
  <c r="H3" i="25"/>
  <c r="F215" i="20"/>
  <c r="F198" i="20"/>
  <c r="F199" i="20" s="1"/>
  <c r="G149" i="20"/>
  <c r="G156" i="20" s="1"/>
  <c r="G163" i="20" s="1"/>
  <c r="G176" i="20" s="1"/>
  <c r="G168" i="20"/>
  <c r="G26" i="25" s="1"/>
  <c r="E18" i="22"/>
  <c r="E19" i="22"/>
  <c r="F242" i="20"/>
  <c r="F238" i="20"/>
  <c r="F14" i="22" s="1"/>
  <c r="F240" i="20"/>
  <c r="F16" i="22" s="1"/>
  <c r="F239" i="20"/>
  <c r="F15" i="22" s="1"/>
  <c r="F241" i="20"/>
  <c r="G233" i="20"/>
  <c r="G192" i="20"/>
  <c r="H35" i="20"/>
  <c r="H38" i="20" s="1"/>
  <c r="I167" i="20" s="1"/>
  <c r="H139" i="20"/>
  <c r="H4" i="24" s="1"/>
  <c r="E19" i="20"/>
  <c r="E18" i="20" s="1"/>
  <c r="D51" i="24" l="1"/>
  <c r="F5" i="25"/>
  <c r="F166" i="20"/>
  <c r="E6" i="24"/>
  <c r="E8" i="24" s="1"/>
  <c r="E7" i="25"/>
  <c r="H235" i="20"/>
  <c r="H11" i="24" s="1"/>
  <c r="H167" i="20"/>
  <c r="G23" i="25"/>
  <c r="E22" i="25"/>
  <c r="B35" i="28"/>
  <c r="D29" i="25"/>
  <c r="D27" i="28"/>
  <c r="D39" i="28" s="1"/>
  <c r="F142" i="20"/>
  <c r="F164" i="20"/>
  <c r="E44" i="20"/>
  <c r="C39" i="28"/>
  <c r="E10" i="22"/>
  <c r="E143" i="20"/>
  <c r="E193" i="20" s="1"/>
  <c r="E194" i="20" s="1"/>
  <c r="E19" i="24" s="1"/>
  <c r="G11" i="22"/>
  <c r="F41" i="20"/>
  <c r="E26" i="28"/>
  <c r="G140" i="20"/>
  <c r="F141" i="20"/>
  <c r="F150" i="20" s="1"/>
  <c r="F152" i="20" s="1"/>
  <c r="F234" i="20"/>
  <c r="F10" i="24" s="1"/>
  <c r="E173" i="20"/>
  <c r="E174" i="20" s="1"/>
  <c r="E165" i="20"/>
  <c r="E18" i="24" s="1"/>
  <c r="C30" i="28"/>
  <c r="E153" i="20"/>
  <c r="H151" i="20"/>
  <c r="G42" i="20"/>
  <c r="F28" i="28" s="1"/>
  <c r="F29" i="28" s="1"/>
  <c r="F24" i="28"/>
  <c r="G40" i="20"/>
  <c r="D20" i="24"/>
  <c r="G22" i="28"/>
  <c r="G21" i="28" s="1"/>
  <c r="H39" i="20"/>
  <c r="G20" i="28"/>
  <c r="G215" i="20"/>
  <c r="G198" i="20"/>
  <c r="G199" i="20" s="1"/>
  <c r="H56" i="20"/>
  <c r="I3" i="25"/>
  <c r="H149" i="20"/>
  <c r="H156" i="20" s="1"/>
  <c r="H163" i="20" s="1"/>
  <c r="H176" i="20" s="1"/>
  <c r="H168" i="20"/>
  <c r="H26" i="25" s="1"/>
  <c r="F18" i="22"/>
  <c r="F19" i="22"/>
  <c r="G241" i="20"/>
  <c r="G238" i="20"/>
  <c r="G14" i="22" s="1"/>
  <c r="G242" i="20"/>
  <c r="G239" i="20"/>
  <c r="G15" i="22" s="1"/>
  <c r="G240" i="20"/>
  <c r="G16" i="22" s="1"/>
  <c r="H233" i="20"/>
  <c r="H192" i="20"/>
  <c r="I35" i="20"/>
  <c r="I38" i="20" s="1"/>
  <c r="J167" i="20" s="1"/>
  <c r="I139" i="20"/>
  <c r="I4" i="24" s="1"/>
  <c r="F19" i="20"/>
  <c r="F18" i="20" s="1"/>
  <c r="G5" i="25" l="1"/>
  <c r="G166" i="20"/>
  <c r="G41" i="20"/>
  <c r="G44" i="20" s="1"/>
  <c r="F6" i="24"/>
  <c r="F8" i="24" s="1"/>
  <c r="E25" i="25"/>
  <c r="E17" i="24"/>
  <c r="F7" i="25"/>
  <c r="H11" i="22"/>
  <c r="H23" i="25"/>
  <c r="B44" i="28"/>
  <c r="F22" i="25"/>
  <c r="C43" i="28"/>
  <c r="E28" i="25"/>
  <c r="E169" i="20"/>
  <c r="D30" i="28"/>
  <c r="F153" i="20"/>
  <c r="G142" i="20"/>
  <c r="E27" i="28"/>
  <c r="E39" i="28" s="1"/>
  <c r="G164" i="20"/>
  <c r="E171" i="20"/>
  <c r="E27" i="25" s="1"/>
  <c r="F173" i="20"/>
  <c r="F174" i="20" s="1"/>
  <c r="F165" i="20"/>
  <c r="G141" i="20"/>
  <c r="G150" i="20" s="1"/>
  <c r="G152" i="20" s="1"/>
  <c r="G234" i="20"/>
  <c r="G10" i="24" s="1"/>
  <c r="F143" i="20"/>
  <c r="F193" i="20" s="1"/>
  <c r="F194" i="20" s="1"/>
  <c r="F19" i="24" s="1"/>
  <c r="F10" i="22"/>
  <c r="F44" i="20"/>
  <c r="G43" i="20"/>
  <c r="F26" i="28"/>
  <c r="H140" i="20"/>
  <c r="H234" i="20" s="1"/>
  <c r="H10" i="24" s="1"/>
  <c r="H22" i="28"/>
  <c r="H21" i="28" s="1"/>
  <c r="I39" i="20"/>
  <c r="G25" i="28"/>
  <c r="H40" i="20"/>
  <c r="H41" i="20" s="1"/>
  <c r="G24" i="28"/>
  <c r="I151" i="20"/>
  <c r="I235" i="20"/>
  <c r="I11" i="24" s="1"/>
  <c r="H42" i="20"/>
  <c r="G28" i="28" s="1"/>
  <c r="G29" i="28" s="1"/>
  <c r="I42" i="20"/>
  <c r="H28" i="28" s="1"/>
  <c r="H29" i="28" s="1"/>
  <c r="H215" i="20"/>
  <c r="H198" i="20"/>
  <c r="H199" i="20" s="1"/>
  <c r="I56" i="20"/>
  <c r="J3" i="25"/>
  <c r="I149" i="20"/>
  <c r="I156" i="20" s="1"/>
  <c r="I163" i="20" s="1"/>
  <c r="I176" i="20" s="1"/>
  <c r="I168" i="20"/>
  <c r="I26" i="25" s="1"/>
  <c r="G18" i="22"/>
  <c r="G19" i="22"/>
  <c r="H240" i="20"/>
  <c r="H16" i="22" s="1"/>
  <c r="H239" i="20"/>
  <c r="H15" i="22" s="1"/>
  <c r="H241" i="20"/>
  <c r="H242" i="20"/>
  <c r="H238" i="20"/>
  <c r="H14" i="22" s="1"/>
  <c r="I233" i="20"/>
  <c r="I192" i="20"/>
  <c r="J35" i="20"/>
  <c r="J38" i="20" s="1"/>
  <c r="K167" i="20" s="1"/>
  <c r="J139" i="20"/>
  <c r="J4" i="24" s="1"/>
  <c r="G19" i="20"/>
  <c r="G18" i="20" s="1"/>
  <c r="G7" i="25" l="1"/>
  <c r="H142" i="20"/>
  <c r="H6" i="24" s="1"/>
  <c r="H8" i="24" s="1"/>
  <c r="F27" i="28"/>
  <c r="F39" i="28" s="1"/>
  <c r="H5" i="25"/>
  <c r="H166" i="20"/>
  <c r="I5" i="25"/>
  <c r="I166" i="20"/>
  <c r="H164" i="20"/>
  <c r="H173" i="20" s="1"/>
  <c r="H174" i="20" s="1"/>
  <c r="G6" i="24"/>
  <c r="G8" i="24" s="1"/>
  <c r="F25" i="25"/>
  <c r="F168" i="20"/>
  <c r="F26" i="25" s="1"/>
  <c r="H22" i="25"/>
  <c r="I23" i="25"/>
  <c r="D43" i="28"/>
  <c r="F28" i="25"/>
  <c r="G22" i="25"/>
  <c r="E20" i="24"/>
  <c r="H20" i="28"/>
  <c r="H141" i="20"/>
  <c r="H150" i="20" s="1"/>
  <c r="H152" i="20" s="1"/>
  <c r="H153" i="20" s="1"/>
  <c r="E218" i="20"/>
  <c r="G46" i="20"/>
  <c r="G47" i="20" s="1"/>
  <c r="E216" i="20"/>
  <c r="C42" i="28"/>
  <c r="G143" i="20"/>
  <c r="G193" i="20" s="1"/>
  <c r="G194" i="20" s="1"/>
  <c r="G19" i="24" s="1"/>
  <c r="G10" i="22"/>
  <c r="G165" i="20"/>
  <c r="G18" i="24" s="1"/>
  <c r="G173" i="20"/>
  <c r="G174" i="20" s="1"/>
  <c r="G153" i="20"/>
  <c r="E30" i="28"/>
  <c r="H10" i="22"/>
  <c r="G27" i="28"/>
  <c r="I142" i="20"/>
  <c r="I6" i="24" s="1"/>
  <c r="I164" i="20"/>
  <c r="H44" i="20"/>
  <c r="I22" i="28"/>
  <c r="I20" i="28" s="1"/>
  <c r="J39" i="20"/>
  <c r="I11" i="22"/>
  <c r="H43" i="20"/>
  <c r="I140" i="20"/>
  <c r="G26" i="28"/>
  <c r="H25" i="28"/>
  <c r="I40" i="20"/>
  <c r="I41" i="20" s="1"/>
  <c r="H24" i="28"/>
  <c r="J151" i="20"/>
  <c r="J235" i="20"/>
  <c r="J11" i="24" s="1"/>
  <c r="H19" i="22"/>
  <c r="I215" i="20"/>
  <c r="I198" i="20"/>
  <c r="I199" i="20" s="1"/>
  <c r="J56" i="20"/>
  <c r="K3" i="25"/>
  <c r="J149" i="20"/>
  <c r="J156" i="20" s="1"/>
  <c r="J163" i="20" s="1"/>
  <c r="J176" i="20" s="1"/>
  <c r="J168" i="20"/>
  <c r="J26" i="25" s="1"/>
  <c r="H18" i="22"/>
  <c r="I239" i="20"/>
  <c r="I15" i="22" s="1"/>
  <c r="I240" i="20"/>
  <c r="I16" i="22" s="1"/>
  <c r="I241" i="20"/>
  <c r="I242" i="20"/>
  <c r="I238" i="20"/>
  <c r="I14" i="22" s="1"/>
  <c r="J233" i="20"/>
  <c r="J192" i="20"/>
  <c r="K35" i="20"/>
  <c r="K38" i="20" s="1"/>
  <c r="L167" i="20" s="1"/>
  <c r="K139" i="20"/>
  <c r="K4" i="24" s="1"/>
  <c r="H19" i="20"/>
  <c r="H18" i="20" s="1"/>
  <c r="H143" i="20" l="1"/>
  <c r="H193" i="20" s="1"/>
  <c r="H194" i="20" s="1"/>
  <c r="H19" i="24" s="1"/>
  <c r="F43" i="28" s="1"/>
  <c r="E51" i="24"/>
  <c r="H165" i="20"/>
  <c r="H18" i="24" s="1"/>
  <c r="J5" i="25"/>
  <c r="J166" i="20"/>
  <c r="F17" i="24"/>
  <c r="F18" i="24"/>
  <c r="E29" i="25"/>
  <c r="E41" i="24"/>
  <c r="C44" i="28" s="1"/>
  <c r="G25" i="25"/>
  <c r="G17" i="24"/>
  <c r="I8" i="24"/>
  <c r="F171" i="20"/>
  <c r="F27" i="25" s="1"/>
  <c r="F169" i="20"/>
  <c r="H7" i="25"/>
  <c r="J23" i="25"/>
  <c r="E43" i="28"/>
  <c r="G28" i="25"/>
  <c r="G169" i="20"/>
  <c r="I21" i="28"/>
  <c r="F30" i="28"/>
  <c r="G171" i="20"/>
  <c r="G27" i="25" s="1"/>
  <c r="H46" i="20"/>
  <c r="H47" i="20" s="1"/>
  <c r="I173" i="20"/>
  <c r="I174" i="20" s="1"/>
  <c r="I165" i="20"/>
  <c r="I18" i="24" s="1"/>
  <c r="I143" i="20"/>
  <c r="I193" i="20" s="1"/>
  <c r="I194" i="20" s="1"/>
  <c r="I19" i="24" s="1"/>
  <c r="H27" i="28"/>
  <c r="H39" i="28" s="1"/>
  <c r="J164" i="20"/>
  <c r="J142" i="20"/>
  <c r="J6" i="24" s="1"/>
  <c r="I44" i="20"/>
  <c r="G39" i="28"/>
  <c r="J22" i="28"/>
  <c r="J20" i="28" s="1"/>
  <c r="K39" i="20"/>
  <c r="I141" i="20"/>
  <c r="I234" i="20"/>
  <c r="I10" i="24" s="1"/>
  <c r="I24" i="28"/>
  <c r="K151" i="20"/>
  <c r="K235" i="20"/>
  <c r="K11" i="24" s="1"/>
  <c r="J42" i="20"/>
  <c r="I28" i="28" s="1"/>
  <c r="I29" i="28" s="1"/>
  <c r="K42" i="20"/>
  <c r="J28" i="28" s="1"/>
  <c r="J29" i="28" s="1"/>
  <c r="I25" i="28"/>
  <c r="J40" i="20"/>
  <c r="J41" i="20" s="1"/>
  <c r="J11" i="22"/>
  <c r="J140" i="20"/>
  <c r="H26" i="28"/>
  <c r="I43" i="20"/>
  <c r="K56" i="20"/>
  <c r="L3" i="25"/>
  <c r="J215" i="20"/>
  <c r="J198" i="20"/>
  <c r="J199" i="20" s="1"/>
  <c r="K149" i="20"/>
  <c r="K156" i="20" s="1"/>
  <c r="K163" i="20" s="1"/>
  <c r="K176" i="20" s="1"/>
  <c r="K168" i="20"/>
  <c r="K26" i="25" s="1"/>
  <c r="I19" i="22"/>
  <c r="I18" i="22"/>
  <c r="I7" i="25" s="1"/>
  <c r="J239" i="20"/>
  <c r="J15" i="22" s="1"/>
  <c r="J241" i="20"/>
  <c r="J242" i="20"/>
  <c r="J240" i="20"/>
  <c r="J16" i="22" s="1"/>
  <c r="J238" i="20"/>
  <c r="J14" i="22" s="1"/>
  <c r="K233" i="20"/>
  <c r="K192" i="20"/>
  <c r="L35" i="20"/>
  <c r="L38" i="20" s="1"/>
  <c r="M167" i="20" s="1"/>
  <c r="L139" i="20"/>
  <c r="L4" i="24" s="1"/>
  <c r="I19" i="20"/>
  <c r="I18" i="20" s="1"/>
  <c r="H28" i="25" l="1"/>
  <c r="F20" i="24"/>
  <c r="H25" i="25"/>
  <c r="H169" i="20"/>
  <c r="H17" i="24"/>
  <c r="H20" i="24" s="1"/>
  <c r="H171" i="20"/>
  <c r="H27" i="25" s="1"/>
  <c r="K5" i="25"/>
  <c r="K166" i="20"/>
  <c r="I25" i="25"/>
  <c r="I17" i="24"/>
  <c r="F216" i="20"/>
  <c r="F218" i="20"/>
  <c r="J8" i="24"/>
  <c r="K23" i="25"/>
  <c r="I22" i="25"/>
  <c r="G43" i="28"/>
  <c r="I28" i="25"/>
  <c r="G20" i="24"/>
  <c r="I169" i="20"/>
  <c r="C35" i="28"/>
  <c r="G216" i="20"/>
  <c r="G51" i="24" s="1"/>
  <c r="E42" i="28"/>
  <c r="G218" i="20"/>
  <c r="G41" i="24" s="1"/>
  <c r="D42" i="28"/>
  <c r="J173" i="20"/>
  <c r="J174" i="20" s="1"/>
  <c r="J165" i="20"/>
  <c r="J18" i="24" s="1"/>
  <c r="I46" i="20"/>
  <c r="I47" i="20" s="1"/>
  <c r="I171" i="20"/>
  <c r="I27" i="25" s="1"/>
  <c r="J143" i="20"/>
  <c r="J193" i="20" s="1"/>
  <c r="J194" i="20" s="1"/>
  <c r="J19" i="24" s="1"/>
  <c r="J43" i="20"/>
  <c r="K22" i="28"/>
  <c r="K21" i="28" s="1"/>
  <c r="L39" i="20"/>
  <c r="J21" i="28"/>
  <c r="J141" i="20"/>
  <c r="J150" i="20" s="1"/>
  <c r="J152" i="20" s="1"/>
  <c r="J234" i="20"/>
  <c r="J10" i="24" s="1"/>
  <c r="I10" i="22"/>
  <c r="I26" i="28"/>
  <c r="K140" i="20"/>
  <c r="K11" i="22"/>
  <c r="J24" i="28"/>
  <c r="L151" i="20"/>
  <c r="L235" i="20"/>
  <c r="L11" i="24" s="1"/>
  <c r="I150" i="20"/>
  <c r="I152" i="20" s="1"/>
  <c r="J25" i="28"/>
  <c r="K40" i="20"/>
  <c r="K41" i="20" s="1"/>
  <c r="K215" i="20"/>
  <c r="K198" i="20"/>
  <c r="K199" i="20" s="1"/>
  <c r="L56" i="20"/>
  <c r="M3" i="25"/>
  <c r="L149" i="20"/>
  <c r="L156" i="20" s="1"/>
  <c r="L163" i="20" s="1"/>
  <c r="L176" i="20" s="1"/>
  <c r="L168" i="20"/>
  <c r="L26" i="25" s="1"/>
  <c r="J18" i="22"/>
  <c r="J19" i="22"/>
  <c r="K242" i="20"/>
  <c r="K238" i="20"/>
  <c r="K14" i="22" s="1"/>
  <c r="K239" i="20"/>
  <c r="K15" i="22" s="1"/>
  <c r="K240" i="20"/>
  <c r="K16" i="22" s="1"/>
  <c r="K241" i="20"/>
  <c r="L233" i="20"/>
  <c r="L192" i="20"/>
  <c r="M35" i="20"/>
  <c r="M38" i="20" s="1"/>
  <c r="N167" i="20" s="1"/>
  <c r="M139" i="20"/>
  <c r="M4" i="24" s="1"/>
  <c r="J19" i="20"/>
  <c r="J18" i="20" s="1"/>
  <c r="F42" i="28" l="1"/>
  <c r="F51" i="24"/>
  <c r="H218" i="20"/>
  <c r="H41" i="24" s="1"/>
  <c r="H216" i="20"/>
  <c r="H51" i="24" s="1"/>
  <c r="L5" i="25"/>
  <c r="L166" i="20"/>
  <c r="F29" i="25"/>
  <c r="F41" i="24"/>
  <c r="D35" i="28" s="1"/>
  <c r="J25" i="25"/>
  <c r="J17" i="24"/>
  <c r="J7" i="25"/>
  <c r="L23" i="25"/>
  <c r="E44" i="28"/>
  <c r="G29" i="25"/>
  <c r="J22" i="25"/>
  <c r="H43" i="28"/>
  <c r="J28" i="25"/>
  <c r="I20" i="24"/>
  <c r="J169" i="20"/>
  <c r="K20" i="28"/>
  <c r="G42" i="28"/>
  <c r="I216" i="20"/>
  <c r="I51" i="24" s="1"/>
  <c r="I218" i="20"/>
  <c r="I41" i="24" s="1"/>
  <c r="J171" i="20"/>
  <c r="J27" i="25" s="1"/>
  <c r="J27" i="28"/>
  <c r="L142" i="20"/>
  <c r="L6" i="24" s="1"/>
  <c r="L164" i="20"/>
  <c r="I27" i="28"/>
  <c r="K142" i="20"/>
  <c r="K164" i="20"/>
  <c r="K44" i="20"/>
  <c r="J44" i="20"/>
  <c r="J46" i="20" s="1"/>
  <c r="J47" i="20" s="1"/>
  <c r="L22" i="28"/>
  <c r="L20" i="28" s="1"/>
  <c r="M39" i="20"/>
  <c r="J26" i="28"/>
  <c r="L140" i="20"/>
  <c r="K43" i="20"/>
  <c r="J10" i="22"/>
  <c r="G30" i="28"/>
  <c r="I153" i="20"/>
  <c r="L11" i="22"/>
  <c r="K141" i="20"/>
  <c r="K234" i="20"/>
  <c r="K10" i="24" s="1"/>
  <c r="K24" i="28"/>
  <c r="M151" i="20"/>
  <c r="M235" i="20"/>
  <c r="M11" i="24" s="1"/>
  <c r="M42" i="20"/>
  <c r="L28" i="28" s="1"/>
  <c r="L29" i="28" s="1"/>
  <c r="L42" i="20"/>
  <c r="K28" i="28" s="1"/>
  <c r="K29" i="28" s="1"/>
  <c r="H30" i="28"/>
  <c r="J153" i="20"/>
  <c r="K25" i="28"/>
  <c r="L40" i="20"/>
  <c r="L41" i="20" s="1"/>
  <c r="M56" i="20"/>
  <c r="N3" i="25"/>
  <c r="L215" i="20"/>
  <c r="L198" i="20"/>
  <c r="L199" i="20" s="1"/>
  <c r="M149" i="20"/>
  <c r="M156" i="20" s="1"/>
  <c r="M163" i="20" s="1"/>
  <c r="M176" i="20" s="1"/>
  <c r="M168" i="20"/>
  <c r="M26" i="25" s="1"/>
  <c r="K18" i="22"/>
  <c r="K19" i="22"/>
  <c r="L241" i="20"/>
  <c r="L242" i="20"/>
  <c r="L240" i="20"/>
  <c r="L16" i="22" s="1"/>
  <c r="L238" i="20"/>
  <c r="L14" i="22" s="1"/>
  <c r="L239" i="20"/>
  <c r="L15" i="22" s="1"/>
  <c r="M233" i="20"/>
  <c r="M192" i="20"/>
  <c r="N35" i="20"/>
  <c r="N38" i="20" s="1"/>
  <c r="O167" i="20" s="1"/>
  <c r="N139" i="20"/>
  <c r="N4" i="24" s="1"/>
  <c r="K19" i="20"/>
  <c r="K18" i="20" s="1"/>
  <c r="H29" i="25" l="1"/>
  <c r="M5" i="25"/>
  <c r="M166" i="20"/>
  <c r="D44" i="28"/>
  <c r="K6" i="24"/>
  <c r="K8" i="24" s="1"/>
  <c r="L8" i="24"/>
  <c r="K7" i="25"/>
  <c r="K22" i="25"/>
  <c r="M23" i="25"/>
  <c r="I29" i="25"/>
  <c r="J20" i="24"/>
  <c r="E35" i="28"/>
  <c r="F44" i="28"/>
  <c r="F35" i="28"/>
  <c r="H42" i="28"/>
  <c r="K46" i="20"/>
  <c r="K47" i="20" s="1"/>
  <c r="L44" i="20"/>
  <c r="J216" i="20"/>
  <c r="J51" i="24" s="1"/>
  <c r="J218" i="20"/>
  <c r="J41" i="24" s="1"/>
  <c r="K143" i="20"/>
  <c r="K193" i="20" s="1"/>
  <c r="K194" i="20" s="1"/>
  <c r="K19" i="24" s="1"/>
  <c r="L173" i="20"/>
  <c r="L174" i="20" s="1"/>
  <c r="L165" i="20"/>
  <c r="L18" i="24" s="1"/>
  <c r="L143" i="20"/>
  <c r="L193" i="20" s="1"/>
  <c r="L194" i="20" s="1"/>
  <c r="L19" i="24" s="1"/>
  <c r="J39" i="28"/>
  <c r="I39" i="28"/>
  <c r="L43" i="20"/>
  <c r="K165" i="20"/>
  <c r="K18" i="24" s="1"/>
  <c r="K173" i="20"/>
  <c r="K174" i="20" s="1"/>
  <c r="M22" i="28"/>
  <c r="M21" i="28" s="1"/>
  <c r="N39" i="20"/>
  <c r="K10" i="22"/>
  <c r="M11" i="22"/>
  <c r="K150" i="20"/>
  <c r="K152" i="20" s="1"/>
  <c r="L21" i="28"/>
  <c r="L25" i="28"/>
  <c r="M40" i="20"/>
  <c r="M41" i="20" s="1"/>
  <c r="L141" i="20"/>
  <c r="L150" i="20" s="1"/>
  <c r="L152" i="20" s="1"/>
  <c r="L234" i="20"/>
  <c r="L10" i="24" s="1"/>
  <c r="K26" i="28"/>
  <c r="M140" i="20"/>
  <c r="L24" i="28"/>
  <c r="N151" i="20"/>
  <c r="N235" i="20"/>
  <c r="N11" i="24" s="1"/>
  <c r="N56" i="20"/>
  <c r="O3" i="25"/>
  <c r="M215" i="20"/>
  <c r="M198" i="20"/>
  <c r="M199" i="20" s="1"/>
  <c r="N149" i="20"/>
  <c r="N156" i="20" s="1"/>
  <c r="N163" i="20" s="1"/>
  <c r="N176" i="20" s="1"/>
  <c r="N168" i="20"/>
  <c r="N26" i="25" s="1"/>
  <c r="L19" i="22"/>
  <c r="L18" i="22"/>
  <c r="M239" i="20"/>
  <c r="M15" i="22" s="1"/>
  <c r="M240" i="20"/>
  <c r="M16" i="22" s="1"/>
  <c r="M241" i="20"/>
  <c r="M242" i="20"/>
  <c r="M238" i="20"/>
  <c r="M14" i="22" s="1"/>
  <c r="N233" i="20"/>
  <c r="N192" i="20"/>
  <c r="O35" i="20"/>
  <c r="O38" i="20" s="1"/>
  <c r="P167" i="20" s="1"/>
  <c r="O139" i="20"/>
  <c r="O4" i="24" s="1"/>
  <c r="N5" i="25" l="1"/>
  <c r="N166" i="20"/>
  <c r="L25" i="25"/>
  <c r="L17" i="24"/>
  <c r="K25" i="25"/>
  <c r="K17" i="24"/>
  <c r="L7" i="25"/>
  <c r="N23" i="25"/>
  <c r="L22" i="25"/>
  <c r="I43" i="28"/>
  <c r="K28" i="25"/>
  <c r="J43" i="28"/>
  <c r="L28" i="25"/>
  <c r="J29" i="25"/>
  <c r="L169" i="20"/>
  <c r="K169" i="20"/>
  <c r="M20" i="28"/>
  <c r="L46" i="20"/>
  <c r="L47" i="20" s="1"/>
  <c r="M44" i="20"/>
  <c r="G44" i="28"/>
  <c r="G35" i="28"/>
  <c r="K171" i="20"/>
  <c r="K27" i="25" s="1"/>
  <c r="L171" i="20"/>
  <c r="L27" i="25" s="1"/>
  <c r="K27" i="28"/>
  <c r="M164" i="20"/>
  <c r="M142" i="20"/>
  <c r="M43" i="20"/>
  <c r="N11" i="22"/>
  <c r="L10" i="22"/>
  <c r="M25" i="28"/>
  <c r="N40" i="20"/>
  <c r="N41" i="20" s="1"/>
  <c r="N22" i="28"/>
  <c r="N21" i="28" s="1"/>
  <c r="O39" i="20"/>
  <c r="N140" i="20"/>
  <c r="L26" i="28"/>
  <c r="M141" i="20"/>
  <c r="M234" i="20"/>
  <c r="M10" i="24" s="1"/>
  <c r="L153" i="20"/>
  <c r="J30" i="28"/>
  <c r="K153" i="20"/>
  <c r="I30" i="28"/>
  <c r="M24" i="28"/>
  <c r="O151" i="20"/>
  <c r="O235" i="20"/>
  <c r="O11" i="24" s="1"/>
  <c r="O42" i="20"/>
  <c r="N28" i="28" s="1"/>
  <c r="N29" i="28" s="1"/>
  <c r="N42" i="20"/>
  <c r="M28" i="28" s="1"/>
  <c r="M29" i="28" s="1"/>
  <c r="O56" i="20"/>
  <c r="P3" i="25"/>
  <c r="N215" i="20"/>
  <c r="N198" i="20"/>
  <c r="N199" i="20" s="1"/>
  <c r="O149" i="20"/>
  <c r="O156" i="20" s="1"/>
  <c r="O163" i="20" s="1"/>
  <c r="O176" i="20" s="1"/>
  <c r="O168" i="20"/>
  <c r="O26" i="25" s="1"/>
  <c r="M18" i="22"/>
  <c r="M19" i="22"/>
  <c r="N240" i="20"/>
  <c r="N16" i="22" s="1"/>
  <c r="N241" i="20"/>
  <c r="N242" i="20"/>
  <c r="N238" i="20"/>
  <c r="N14" i="22" s="1"/>
  <c r="N239" i="20"/>
  <c r="N15" i="22" s="1"/>
  <c r="O233" i="20"/>
  <c r="O192" i="20"/>
  <c r="P35" i="20"/>
  <c r="P38" i="20" s="1"/>
  <c r="Q167" i="20" s="1"/>
  <c r="P139" i="20"/>
  <c r="P4" i="24" s="1"/>
  <c r="M7" i="25" l="1"/>
  <c r="N20" i="28"/>
  <c r="O5" i="25"/>
  <c r="O166" i="20"/>
  <c r="M6" i="24"/>
  <c r="M8" i="24" s="1"/>
  <c r="O23" i="25"/>
  <c r="M22" i="25"/>
  <c r="K20" i="24"/>
  <c r="L20" i="24"/>
  <c r="J42" i="28"/>
  <c r="N44" i="20"/>
  <c r="M46" i="20"/>
  <c r="M47" i="20" s="1"/>
  <c r="H44" i="28"/>
  <c r="H35" i="28"/>
  <c r="K39" i="28"/>
  <c r="M173" i="20"/>
  <c r="M174" i="20" s="1"/>
  <c r="M165" i="20"/>
  <c r="M18" i="24" s="1"/>
  <c r="L216" i="20"/>
  <c r="L51" i="24" s="1"/>
  <c r="L218" i="20"/>
  <c r="L41" i="24" s="1"/>
  <c r="K218" i="20"/>
  <c r="K41" i="24" s="1"/>
  <c r="L27" i="28"/>
  <c r="N164" i="20"/>
  <c r="N142" i="20"/>
  <c r="I42" i="28"/>
  <c r="M143" i="20"/>
  <c r="M193" i="20" s="1"/>
  <c r="M194" i="20" s="1"/>
  <c r="M19" i="24" s="1"/>
  <c r="K216" i="20"/>
  <c r="K51" i="24" s="1"/>
  <c r="M150" i="20"/>
  <c r="M152" i="20" s="1"/>
  <c r="N25" i="28"/>
  <c r="O40" i="20"/>
  <c r="O41" i="20" s="1"/>
  <c r="O22" i="28"/>
  <c r="O20" i="28" s="1"/>
  <c r="P39" i="20"/>
  <c r="N141" i="20"/>
  <c r="N150" i="20" s="1"/>
  <c r="N152" i="20" s="1"/>
  <c r="N234" i="20"/>
  <c r="N10" i="24" s="1"/>
  <c r="M10" i="22"/>
  <c r="O140" i="20"/>
  <c r="M26" i="28"/>
  <c r="N43" i="20"/>
  <c r="O11" i="22"/>
  <c r="N24" i="28"/>
  <c r="P151" i="20"/>
  <c r="P235" i="20"/>
  <c r="P11" i="24" s="1"/>
  <c r="O215" i="20"/>
  <c r="O198" i="20"/>
  <c r="O199" i="20" s="1"/>
  <c r="P56" i="20"/>
  <c r="Q3" i="25"/>
  <c r="P149" i="20"/>
  <c r="P156" i="20" s="1"/>
  <c r="P163" i="20" s="1"/>
  <c r="P176" i="20" s="1"/>
  <c r="P168" i="20"/>
  <c r="P26" i="25" s="1"/>
  <c r="N18" i="22"/>
  <c r="O239" i="20"/>
  <c r="O15" i="22" s="1"/>
  <c r="O240" i="20"/>
  <c r="O16" i="22" s="1"/>
  <c r="O238" i="20"/>
  <c r="O14" i="22" s="1"/>
  <c r="O241" i="20"/>
  <c r="O242" i="20"/>
  <c r="N19" i="22"/>
  <c r="P233" i="20"/>
  <c r="P192" i="20"/>
  <c r="Q35" i="20"/>
  <c r="Q38" i="20" s="1"/>
  <c r="R167" i="20" s="1"/>
  <c r="Q139" i="20"/>
  <c r="Q4" i="24" s="1"/>
  <c r="P5" i="25" l="1"/>
  <c r="P166" i="20"/>
  <c r="N6" i="24"/>
  <c r="N8" i="24" s="1"/>
  <c r="M25" i="25"/>
  <c r="M17" i="24"/>
  <c r="N7" i="25"/>
  <c r="P23" i="25"/>
  <c r="L29" i="25"/>
  <c r="N22" i="25"/>
  <c r="K43" i="28"/>
  <c r="M28" i="25"/>
  <c r="I44" i="28"/>
  <c r="K29" i="25"/>
  <c r="M169" i="20"/>
  <c r="O21" i="28"/>
  <c r="O44" i="20"/>
  <c r="O142" i="20"/>
  <c r="N46" i="20"/>
  <c r="N47" i="20" s="1"/>
  <c r="M27" i="28"/>
  <c r="M39" i="28" s="1"/>
  <c r="O164" i="20"/>
  <c r="O173" i="20" s="1"/>
  <c r="O174" i="20" s="1"/>
  <c r="L39" i="28"/>
  <c r="N27" i="28"/>
  <c r="N143" i="20"/>
  <c r="N193" i="20" s="1"/>
  <c r="N194" i="20" s="1"/>
  <c r="N19" i="24" s="1"/>
  <c r="M171" i="20"/>
  <c r="M27" i="25" s="1"/>
  <c r="N173" i="20"/>
  <c r="N174" i="20" s="1"/>
  <c r="N165" i="20"/>
  <c r="N18" i="24" s="1"/>
  <c r="P22" i="28"/>
  <c r="P21" i="28" s="1"/>
  <c r="Q39" i="20"/>
  <c r="O25" i="28"/>
  <c r="P40" i="20"/>
  <c r="P41" i="20" s="1"/>
  <c r="P11" i="22"/>
  <c r="O141" i="20"/>
  <c r="O234" i="20"/>
  <c r="O10" i="24" s="1"/>
  <c r="N10" i="22"/>
  <c r="M153" i="20"/>
  <c r="K30" i="28"/>
  <c r="L30" i="28"/>
  <c r="N153" i="20"/>
  <c r="P140" i="20"/>
  <c r="N26" i="28"/>
  <c r="O43" i="20"/>
  <c r="O24" i="28"/>
  <c r="Q151" i="20"/>
  <c r="Q235" i="20"/>
  <c r="Q11" i="24" s="1"/>
  <c r="Q42" i="20"/>
  <c r="P28" i="28" s="1"/>
  <c r="P29" i="28" s="1"/>
  <c r="P42" i="20"/>
  <c r="O28" i="28" s="1"/>
  <c r="O29" i="28" s="1"/>
  <c r="Q56" i="20"/>
  <c r="R3" i="25"/>
  <c r="P215" i="20"/>
  <c r="P198" i="20"/>
  <c r="P199" i="20" s="1"/>
  <c r="Q149" i="20"/>
  <c r="Q156" i="20" s="1"/>
  <c r="Q163" i="20" s="1"/>
  <c r="Q176" i="20" s="1"/>
  <c r="Q168" i="20"/>
  <c r="Q26" i="25" s="1"/>
  <c r="O19" i="22"/>
  <c r="O18" i="22"/>
  <c r="P242" i="20"/>
  <c r="P238" i="20"/>
  <c r="P14" i="22" s="1"/>
  <c r="P239" i="20"/>
  <c r="P15" i="22" s="1"/>
  <c r="P241" i="20"/>
  <c r="P240" i="20"/>
  <c r="P16" i="22" s="1"/>
  <c r="Q233" i="20"/>
  <c r="Q192" i="20"/>
  <c r="R35" i="20"/>
  <c r="R38" i="20" s="1"/>
  <c r="S167" i="20" s="1"/>
  <c r="R139" i="20"/>
  <c r="R4" i="24" s="1"/>
  <c r="Q5" i="25" l="1"/>
  <c r="Q166" i="20"/>
  <c r="O6" i="24"/>
  <c r="O8" i="24" s="1"/>
  <c r="N25" i="25"/>
  <c r="N17" i="24"/>
  <c r="O7" i="25"/>
  <c r="Q23" i="25"/>
  <c r="O22" i="25"/>
  <c r="L43" i="28"/>
  <c r="N28" i="25"/>
  <c r="N169" i="20"/>
  <c r="M20" i="24"/>
  <c r="O143" i="20"/>
  <c r="O193" i="20" s="1"/>
  <c r="O194" i="20" s="1"/>
  <c r="O165" i="20"/>
  <c r="O18" i="24" s="1"/>
  <c r="N39" i="28"/>
  <c r="M216" i="20"/>
  <c r="M51" i="24" s="1"/>
  <c r="O46" i="20"/>
  <c r="O47" i="20" s="1"/>
  <c r="P142" i="20"/>
  <c r="P164" i="20"/>
  <c r="P173" i="20" s="1"/>
  <c r="P174" i="20" s="1"/>
  <c r="M218" i="20"/>
  <c r="I35" i="28"/>
  <c r="N171" i="20"/>
  <c r="N27" i="25" s="1"/>
  <c r="K42" i="28"/>
  <c r="J44" i="28"/>
  <c r="J35" i="28"/>
  <c r="P141" i="20"/>
  <c r="P150" i="20" s="1"/>
  <c r="P152" i="20" s="1"/>
  <c r="P234" i="20"/>
  <c r="P10" i="24" s="1"/>
  <c r="Q140" i="20"/>
  <c r="O26" i="28"/>
  <c r="P43" i="20"/>
  <c r="P20" i="28"/>
  <c r="O150" i="20"/>
  <c r="O152" i="20" s="1"/>
  <c r="P25" i="28"/>
  <c r="Q40" i="20"/>
  <c r="Q41" i="20" s="1"/>
  <c r="Q22" i="28"/>
  <c r="Q20" i="28" s="1"/>
  <c r="R39" i="20"/>
  <c r="Q11" i="22"/>
  <c r="P24" i="28"/>
  <c r="R235" i="20"/>
  <c r="R11" i="24" s="1"/>
  <c r="R151" i="20"/>
  <c r="O10" i="22"/>
  <c r="Q215" i="20"/>
  <c r="Q198" i="20"/>
  <c r="Q199" i="20" s="1"/>
  <c r="R56" i="20"/>
  <c r="S3" i="25"/>
  <c r="R149" i="20"/>
  <c r="R156" i="20" s="1"/>
  <c r="R163" i="20" s="1"/>
  <c r="R176" i="20" s="1"/>
  <c r="R168" i="20"/>
  <c r="R26" i="25" s="1"/>
  <c r="P18" i="22"/>
  <c r="P19" i="22"/>
  <c r="Q239" i="20"/>
  <c r="Q15" i="22" s="1"/>
  <c r="Q238" i="20"/>
  <c r="Q14" i="22" s="1"/>
  <c r="Q242" i="20"/>
  <c r="Q240" i="20"/>
  <c r="Q16" i="22" s="1"/>
  <c r="Q241" i="20"/>
  <c r="R233" i="20"/>
  <c r="R192" i="20"/>
  <c r="S35" i="20"/>
  <c r="S38" i="20" s="1"/>
  <c r="T167" i="20" s="1"/>
  <c r="S139" i="20"/>
  <c r="S4" i="24" s="1"/>
  <c r="R5" i="25" l="1"/>
  <c r="R166" i="20"/>
  <c r="P6" i="24"/>
  <c r="P8" i="24" s="1"/>
  <c r="M29" i="25"/>
  <c r="M41" i="24"/>
  <c r="K44" i="28" s="1"/>
  <c r="O28" i="25"/>
  <c r="O19" i="24"/>
  <c r="M43" i="28" s="1"/>
  <c r="O25" i="25"/>
  <c r="O17" i="24"/>
  <c r="Q21" i="28"/>
  <c r="P7" i="25"/>
  <c r="P22" i="25"/>
  <c r="R23" i="25"/>
  <c r="N20" i="24"/>
  <c r="O169" i="20"/>
  <c r="O171" i="20"/>
  <c r="P143" i="20"/>
  <c r="P193" i="20" s="1"/>
  <c r="P194" i="20" s="1"/>
  <c r="P165" i="20"/>
  <c r="P18" i="24" s="1"/>
  <c r="N218" i="20"/>
  <c r="N41" i="24" s="1"/>
  <c r="N216" i="20"/>
  <c r="N51" i="24" s="1"/>
  <c r="L42" i="28"/>
  <c r="R22" i="28"/>
  <c r="R21" i="28" s="1"/>
  <c r="S39" i="20"/>
  <c r="M30" i="28"/>
  <c r="O153" i="20"/>
  <c r="Q141" i="20"/>
  <c r="Q234" i="20"/>
  <c r="Q10" i="24" s="1"/>
  <c r="P26" i="28"/>
  <c r="R140" i="20"/>
  <c r="Q44" i="20"/>
  <c r="Q43" i="20"/>
  <c r="Q25" i="28"/>
  <c r="R40" i="20"/>
  <c r="R41" i="20" s="1"/>
  <c r="P10" i="22"/>
  <c r="R11" i="22"/>
  <c r="Q24" i="28"/>
  <c r="S235" i="20"/>
  <c r="S11" i="24" s="1"/>
  <c r="S151" i="20"/>
  <c r="R42" i="20"/>
  <c r="Q28" i="28" s="1"/>
  <c r="Q29" i="28" s="1"/>
  <c r="Q142" i="20"/>
  <c r="Q164" i="20"/>
  <c r="O27" i="28"/>
  <c r="P44" i="20"/>
  <c r="P46" i="20" s="1"/>
  <c r="P47" i="20" s="1"/>
  <c r="N30" i="28"/>
  <c r="P153" i="20"/>
  <c r="S56" i="20"/>
  <c r="T3" i="25"/>
  <c r="R215" i="20"/>
  <c r="R198" i="20"/>
  <c r="R199" i="20" s="1"/>
  <c r="S149" i="20"/>
  <c r="S156" i="20" s="1"/>
  <c r="S163" i="20" s="1"/>
  <c r="S176" i="20" s="1"/>
  <c r="S168" i="20"/>
  <c r="S26" i="25" s="1"/>
  <c r="Q18" i="22"/>
  <c r="Q19" i="22"/>
  <c r="R242" i="20"/>
  <c r="R239" i="20"/>
  <c r="R15" i="22" s="1"/>
  <c r="R238" i="20"/>
  <c r="R14" i="22" s="1"/>
  <c r="R240" i="20"/>
  <c r="R16" i="22" s="1"/>
  <c r="R241" i="20"/>
  <c r="S233" i="20"/>
  <c r="S192" i="20"/>
  <c r="T35" i="20"/>
  <c r="T38" i="20" s="1"/>
  <c r="U167" i="20" s="1"/>
  <c r="T139" i="20"/>
  <c r="T4" i="24" s="1"/>
  <c r="S5" i="25" l="1"/>
  <c r="S166" i="20"/>
  <c r="Q6" i="24"/>
  <c r="Q8" i="24" s="1"/>
  <c r="P28" i="25"/>
  <c r="P19" i="24"/>
  <c r="N43" i="28" s="1"/>
  <c r="P25" i="25"/>
  <c r="P17" i="24"/>
  <c r="Q7" i="25"/>
  <c r="Q22" i="25"/>
  <c r="L44" i="28"/>
  <c r="N29" i="25"/>
  <c r="S23" i="25"/>
  <c r="O218" i="20"/>
  <c r="O41" i="24" s="1"/>
  <c r="O27" i="25"/>
  <c r="K35" i="28"/>
  <c r="O20" i="24"/>
  <c r="M42" i="28"/>
  <c r="O216" i="20"/>
  <c r="O51" i="24" s="1"/>
  <c r="P169" i="20"/>
  <c r="R20" i="28"/>
  <c r="P171" i="20"/>
  <c r="O39" i="28"/>
  <c r="S140" i="20"/>
  <c r="Q26" i="28"/>
  <c r="R43" i="20"/>
  <c r="R164" i="20"/>
  <c r="P27" i="28"/>
  <c r="P39" i="28" s="1"/>
  <c r="R142" i="20"/>
  <c r="Q150" i="20"/>
  <c r="Q152" i="20" s="1"/>
  <c r="R24" i="28"/>
  <c r="T235" i="20"/>
  <c r="T11" i="24" s="1"/>
  <c r="T151" i="20"/>
  <c r="S42" i="20"/>
  <c r="R28" i="28" s="1"/>
  <c r="R29" i="28" s="1"/>
  <c r="Q143" i="20"/>
  <c r="S22" i="28"/>
  <c r="S20" i="28" s="1"/>
  <c r="T39" i="20"/>
  <c r="Q46" i="20"/>
  <c r="Q47" i="20" s="1"/>
  <c r="Q10" i="22"/>
  <c r="R25" i="28"/>
  <c r="S40" i="20"/>
  <c r="S41" i="20" s="1"/>
  <c r="Q173" i="20"/>
  <c r="Q174" i="20" s="1"/>
  <c r="Q165" i="20"/>
  <c r="Q18" i="24" s="1"/>
  <c r="S11" i="22"/>
  <c r="R141" i="20"/>
  <c r="R150" i="20" s="1"/>
  <c r="R152" i="20" s="1"/>
  <c r="R234" i="20"/>
  <c r="R10" i="24" s="1"/>
  <c r="S215" i="20"/>
  <c r="S198" i="20"/>
  <c r="S199" i="20" s="1"/>
  <c r="T56" i="20"/>
  <c r="U3" i="25"/>
  <c r="T149" i="20"/>
  <c r="T156" i="20" s="1"/>
  <c r="T163" i="20" s="1"/>
  <c r="T176" i="20" s="1"/>
  <c r="T168" i="20"/>
  <c r="T26" i="25" s="1"/>
  <c r="R19" i="22"/>
  <c r="R18" i="22"/>
  <c r="S241" i="20"/>
  <c r="S239" i="20"/>
  <c r="S15" i="22" s="1"/>
  <c r="S242" i="20"/>
  <c r="S238" i="20"/>
  <c r="S14" i="22" s="1"/>
  <c r="S240" i="20"/>
  <c r="S16" i="22" s="1"/>
  <c r="T233" i="20"/>
  <c r="T192" i="20"/>
  <c r="U35" i="20"/>
  <c r="U38" i="20" s="1"/>
  <c r="V167" i="20" s="1"/>
  <c r="U139" i="20"/>
  <c r="U4" i="24" s="1"/>
  <c r="T5" i="25" l="1"/>
  <c r="T166" i="20"/>
  <c r="R6" i="24"/>
  <c r="R8" i="24" s="1"/>
  <c r="Q25" i="25"/>
  <c r="Q17" i="24"/>
  <c r="R7" i="25"/>
  <c r="S21" i="28"/>
  <c r="P216" i="20"/>
  <c r="P51" i="24" s="1"/>
  <c r="P27" i="25"/>
  <c r="R22" i="25"/>
  <c r="T23" i="25"/>
  <c r="M35" i="28"/>
  <c r="O29" i="25"/>
  <c r="N42" i="28"/>
  <c r="Q169" i="20"/>
  <c r="P20" i="24"/>
  <c r="P218" i="20"/>
  <c r="P41" i="24" s="1"/>
  <c r="L35" i="28"/>
  <c r="S24" i="28"/>
  <c r="U235" i="20"/>
  <c r="U11" i="24" s="1"/>
  <c r="U151" i="20"/>
  <c r="T42" i="20"/>
  <c r="S28" i="28" s="1"/>
  <c r="S29" i="28" s="1"/>
  <c r="R10" i="22"/>
  <c r="Q171" i="20"/>
  <c r="Q27" i="25" s="1"/>
  <c r="R26" i="28"/>
  <c r="T140" i="20"/>
  <c r="S43" i="20"/>
  <c r="S25" i="28"/>
  <c r="T40" i="20"/>
  <c r="T41" i="20" s="1"/>
  <c r="T11" i="22"/>
  <c r="Q153" i="20"/>
  <c r="O30" i="28"/>
  <c r="T22" i="28"/>
  <c r="T20" i="28" s="1"/>
  <c r="U39" i="20"/>
  <c r="Q193" i="20"/>
  <c r="Q194" i="20" s="1"/>
  <c r="Q19" i="24" s="1"/>
  <c r="R143" i="20"/>
  <c r="R193" i="20" s="1"/>
  <c r="R194" i="20" s="1"/>
  <c r="R19" i="24" s="1"/>
  <c r="Q27" i="28"/>
  <c r="S164" i="20"/>
  <c r="S142" i="20"/>
  <c r="R44" i="20"/>
  <c r="R46" i="20" s="1"/>
  <c r="R47" i="20" s="1"/>
  <c r="R153" i="20"/>
  <c r="P30" i="28"/>
  <c r="R165" i="20"/>
  <c r="R18" i="24" s="1"/>
  <c r="R173" i="20"/>
  <c r="R174" i="20" s="1"/>
  <c r="S141" i="20"/>
  <c r="S150" i="20" s="1"/>
  <c r="S152" i="20" s="1"/>
  <c r="S234" i="20"/>
  <c r="S10" i="24" s="1"/>
  <c r="T215" i="20"/>
  <c r="T198" i="20"/>
  <c r="T199" i="20" s="1"/>
  <c r="U56" i="20"/>
  <c r="V3" i="25"/>
  <c r="U149" i="20"/>
  <c r="U156" i="20" s="1"/>
  <c r="U163" i="20" s="1"/>
  <c r="U176" i="20" s="1"/>
  <c r="U168" i="20"/>
  <c r="U26" i="25" s="1"/>
  <c r="S19" i="22"/>
  <c r="S18" i="22"/>
  <c r="S7" i="25" s="1"/>
  <c r="T240" i="20"/>
  <c r="T16" i="22" s="1"/>
  <c r="T241" i="20"/>
  <c r="T239" i="20"/>
  <c r="T15" i="22" s="1"/>
  <c r="T242" i="20"/>
  <c r="T238" i="20"/>
  <c r="T14" i="22" s="1"/>
  <c r="U233" i="20"/>
  <c r="U192" i="20"/>
  <c r="V35" i="20"/>
  <c r="V38" i="20" s="1"/>
  <c r="W167" i="20" s="1"/>
  <c r="V139" i="20"/>
  <c r="V4" i="24" s="1"/>
  <c r="U5" i="25" l="1"/>
  <c r="U166" i="20"/>
  <c r="S6" i="24"/>
  <c r="S8" i="24" s="1"/>
  <c r="R25" i="25"/>
  <c r="R17" i="24"/>
  <c r="T21" i="28"/>
  <c r="M44" i="28"/>
  <c r="U23" i="25"/>
  <c r="Q20" i="24"/>
  <c r="Q28" i="25"/>
  <c r="S22" i="25"/>
  <c r="N44" i="28"/>
  <c r="P29" i="25"/>
  <c r="P43" i="28"/>
  <c r="R28" i="25"/>
  <c r="R169" i="20"/>
  <c r="S153" i="20"/>
  <c r="Q30" i="28"/>
  <c r="Q39" i="28"/>
  <c r="R171" i="20"/>
  <c r="R27" i="25" s="1"/>
  <c r="T24" i="28"/>
  <c r="V235" i="20"/>
  <c r="V11" i="24" s="1"/>
  <c r="V151" i="20"/>
  <c r="U42" i="20"/>
  <c r="T28" i="28" s="1"/>
  <c r="T29" i="28" s="1"/>
  <c r="T141" i="20"/>
  <c r="T150" i="20" s="1"/>
  <c r="T152" i="20" s="1"/>
  <c r="T234" i="20"/>
  <c r="T10" i="24" s="1"/>
  <c r="Q216" i="20"/>
  <c r="Q51" i="24" s="1"/>
  <c r="U22" i="28"/>
  <c r="U21" i="28" s="1"/>
  <c r="V39" i="20"/>
  <c r="S10" i="22"/>
  <c r="S44" i="20"/>
  <c r="S46" i="20" s="1"/>
  <c r="S47" i="20" s="1"/>
  <c r="S165" i="20"/>
  <c r="S18" i="24" s="1"/>
  <c r="S173" i="20"/>
  <c r="S174" i="20" s="1"/>
  <c r="R27" i="28"/>
  <c r="T142" i="20"/>
  <c r="T164" i="20"/>
  <c r="S143" i="20"/>
  <c r="S193" i="20" s="1"/>
  <c r="S194" i="20" s="1"/>
  <c r="S19" i="24" s="1"/>
  <c r="T25" i="28"/>
  <c r="U40" i="20"/>
  <c r="U41" i="20" s="1"/>
  <c r="U140" i="20"/>
  <c r="S26" i="28"/>
  <c r="T43" i="20"/>
  <c r="Q218" i="20"/>
  <c r="Q41" i="24" s="1"/>
  <c r="U11" i="22"/>
  <c r="V56" i="20"/>
  <c r="W3" i="25"/>
  <c r="U215" i="20"/>
  <c r="U198" i="20"/>
  <c r="U199" i="20" s="1"/>
  <c r="V149" i="20"/>
  <c r="V156" i="20" s="1"/>
  <c r="V163" i="20" s="1"/>
  <c r="V176" i="20" s="1"/>
  <c r="V168" i="20"/>
  <c r="V26" i="25" s="1"/>
  <c r="T18" i="22"/>
  <c r="T19" i="22"/>
  <c r="U239" i="20"/>
  <c r="U15" i="22" s="1"/>
  <c r="U238" i="20"/>
  <c r="U14" i="22" s="1"/>
  <c r="U240" i="20"/>
  <c r="U16" i="22" s="1"/>
  <c r="U241" i="20"/>
  <c r="U242" i="20"/>
  <c r="V233" i="20"/>
  <c r="V192" i="20"/>
  <c r="W35" i="20"/>
  <c r="W38" i="20" s="1"/>
  <c r="X167" i="20" s="1"/>
  <c r="W139" i="20"/>
  <c r="W4" i="24" s="1"/>
  <c r="V5" i="25" l="1"/>
  <c r="V166" i="20"/>
  <c r="T6" i="24"/>
  <c r="T8" i="24" s="1"/>
  <c r="S25" i="25"/>
  <c r="S17" i="24"/>
  <c r="U20" i="28"/>
  <c r="T7" i="25"/>
  <c r="N35" i="28"/>
  <c r="O44" i="28"/>
  <c r="Q29" i="25"/>
  <c r="Q43" i="28"/>
  <c r="S28" i="25"/>
  <c r="O43" i="28"/>
  <c r="T22" i="25"/>
  <c r="V23" i="25"/>
  <c r="R20" i="24"/>
  <c r="S169" i="20"/>
  <c r="U164" i="20"/>
  <c r="S27" i="28"/>
  <c r="S39" i="28" s="1"/>
  <c r="U142" i="20"/>
  <c r="T143" i="20"/>
  <c r="T193" i="20" s="1"/>
  <c r="T194" i="20" s="1"/>
  <c r="T19" i="24" s="1"/>
  <c r="U25" i="28"/>
  <c r="V40" i="20"/>
  <c r="V41" i="20" s="1"/>
  <c r="V22" i="28"/>
  <c r="V21" i="28" s="1"/>
  <c r="W39" i="20"/>
  <c r="T44" i="20"/>
  <c r="T46" i="20" s="1"/>
  <c r="T47" i="20" s="1"/>
  <c r="U24" i="28"/>
  <c r="W235" i="20"/>
  <c r="W11" i="24" s="1"/>
  <c r="W151" i="20"/>
  <c r="V42" i="20"/>
  <c r="U28" i="28" s="1"/>
  <c r="U29" i="28" s="1"/>
  <c r="T10" i="22"/>
  <c r="V11" i="22"/>
  <c r="T26" i="28"/>
  <c r="V140" i="20"/>
  <c r="U43" i="20"/>
  <c r="S171" i="20"/>
  <c r="S27" i="25" s="1"/>
  <c r="T153" i="20"/>
  <c r="R30" i="28"/>
  <c r="R216" i="20"/>
  <c r="R51" i="24" s="1"/>
  <c r="R39" i="28"/>
  <c r="U141" i="20"/>
  <c r="U150" i="20" s="1"/>
  <c r="U152" i="20" s="1"/>
  <c r="U234" i="20"/>
  <c r="U10" i="24" s="1"/>
  <c r="O42" i="28"/>
  <c r="T165" i="20"/>
  <c r="T18" i="24" s="1"/>
  <c r="T173" i="20"/>
  <c r="T174" i="20" s="1"/>
  <c r="R218" i="20"/>
  <c r="R41" i="24" s="1"/>
  <c r="V215" i="20"/>
  <c r="V198" i="20"/>
  <c r="V199" i="20" s="1"/>
  <c r="W56" i="20"/>
  <c r="X3" i="25"/>
  <c r="W149" i="20"/>
  <c r="W156" i="20" s="1"/>
  <c r="W163" i="20" s="1"/>
  <c r="W176" i="20" s="1"/>
  <c r="W168" i="20"/>
  <c r="W26" i="25" s="1"/>
  <c r="U18" i="22"/>
  <c r="V242" i="20"/>
  <c r="V239" i="20"/>
  <c r="V15" i="22" s="1"/>
  <c r="V238" i="20"/>
  <c r="V14" i="22" s="1"/>
  <c r="V240" i="20"/>
  <c r="V16" i="22" s="1"/>
  <c r="V241" i="20"/>
  <c r="U19" i="22"/>
  <c r="W233" i="20"/>
  <c r="W192" i="20"/>
  <c r="X35" i="20"/>
  <c r="X38" i="20" s="1"/>
  <c r="Y167" i="20" s="1"/>
  <c r="X139" i="20"/>
  <c r="X4" i="24" s="1"/>
  <c r="W5" i="25" l="1"/>
  <c r="W166" i="20"/>
  <c r="U6" i="24"/>
  <c r="U8" i="24" s="1"/>
  <c r="T25" i="25"/>
  <c r="T17" i="24"/>
  <c r="U7" i="25"/>
  <c r="W23" i="25"/>
  <c r="R29" i="25"/>
  <c r="U22" i="25"/>
  <c r="R43" i="28"/>
  <c r="T28" i="25"/>
  <c r="S20" i="24"/>
  <c r="T169" i="20"/>
  <c r="V20" i="28"/>
  <c r="P42" i="28"/>
  <c r="U153" i="20"/>
  <c r="S30" i="28"/>
  <c r="V141" i="20"/>
  <c r="V150" i="20" s="1"/>
  <c r="V152" i="20" s="1"/>
  <c r="V234" i="20"/>
  <c r="V10" i="24" s="1"/>
  <c r="W22" i="28"/>
  <c r="X39" i="20"/>
  <c r="S218" i="20"/>
  <c r="S41" i="24" s="1"/>
  <c r="V164" i="20"/>
  <c r="T27" i="28"/>
  <c r="T39" i="28" s="1"/>
  <c r="V142" i="20"/>
  <c r="W11" i="22"/>
  <c r="U44" i="20"/>
  <c r="U46" i="20" s="1"/>
  <c r="U47" i="20" s="1"/>
  <c r="V25" i="28"/>
  <c r="W40" i="20"/>
  <c r="W41" i="20" s="1"/>
  <c r="U165" i="20"/>
  <c r="U18" i="24" s="1"/>
  <c r="U173" i="20"/>
  <c r="U174" i="20" s="1"/>
  <c r="T171" i="20"/>
  <c r="T27" i="25" s="1"/>
  <c r="O35" i="28"/>
  <c r="S216" i="20"/>
  <c r="S51" i="24" s="1"/>
  <c r="V24" i="28"/>
  <c r="X151" i="20"/>
  <c r="X235" i="20"/>
  <c r="X11" i="24" s="1"/>
  <c r="W42" i="20"/>
  <c r="V28" i="28" s="1"/>
  <c r="V29" i="28" s="1"/>
  <c r="U10" i="22"/>
  <c r="Q42" i="28"/>
  <c r="U26" i="28"/>
  <c r="W140" i="20"/>
  <c r="V43" i="20"/>
  <c r="V44" i="20"/>
  <c r="U143" i="20"/>
  <c r="W20" i="28"/>
  <c r="W21" i="28"/>
  <c r="X56" i="20"/>
  <c r="Y3" i="25"/>
  <c r="W215" i="20"/>
  <c r="W198" i="20"/>
  <c r="W199" i="20" s="1"/>
  <c r="X149" i="20"/>
  <c r="X156" i="20" s="1"/>
  <c r="X163" i="20" s="1"/>
  <c r="X176" i="20" s="1"/>
  <c r="X168" i="20"/>
  <c r="X26" i="25" s="1"/>
  <c r="V19" i="22"/>
  <c r="V18" i="22"/>
  <c r="W241" i="20"/>
  <c r="W242" i="20"/>
  <c r="W238" i="20"/>
  <c r="W14" i="22" s="1"/>
  <c r="W239" i="20"/>
  <c r="W15" i="22" s="1"/>
  <c r="W240" i="20"/>
  <c r="W16" i="22" s="1"/>
  <c r="X233" i="20"/>
  <c r="X192" i="20"/>
  <c r="Y35" i="20"/>
  <c r="Y38" i="20" s="1"/>
  <c r="Z167" i="20" s="1"/>
  <c r="Y139" i="20"/>
  <c r="Y4" i="24" s="1"/>
  <c r="X5" i="25" l="1"/>
  <c r="X166" i="20"/>
  <c r="V6" i="24"/>
  <c r="V8" i="24" s="1"/>
  <c r="U25" i="25"/>
  <c r="U17" i="24"/>
  <c r="V7" i="25"/>
  <c r="V22" i="25"/>
  <c r="X23" i="25"/>
  <c r="Q35" i="28"/>
  <c r="S29" i="25"/>
  <c r="U169" i="20"/>
  <c r="T20" i="24"/>
  <c r="V46" i="20"/>
  <c r="V47" i="20" s="1"/>
  <c r="T216" i="20"/>
  <c r="T51" i="24" s="1"/>
  <c r="U193" i="20"/>
  <c r="U194" i="20" s="1"/>
  <c r="U19" i="24" s="1"/>
  <c r="P44" i="28"/>
  <c r="P35" i="28"/>
  <c r="U171" i="20"/>
  <c r="U27" i="25" s="1"/>
  <c r="W164" i="20"/>
  <c r="U27" i="28"/>
  <c r="W142" i="20"/>
  <c r="W44" i="20"/>
  <c r="X140" i="20"/>
  <c r="V26" i="28"/>
  <c r="W43" i="20"/>
  <c r="V143" i="20"/>
  <c r="V193" i="20" s="1"/>
  <c r="V194" i="20" s="1"/>
  <c r="V19" i="24" s="1"/>
  <c r="X22" i="28"/>
  <c r="X20" i="28" s="1"/>
  <c r="Y39" i="20"/>
  <c r="W25" i="28"/>
  <c r="X40" i="20"/>
  <c r="X41" i="20" s="1"/>
  <c r="X11" i="22"/>
  <c r="V165" i="20"/>
  <c r="V18" i="24" s="1"/>
  <c r="V173" i="20"/>
  <c r="V174" i="20" s="1"/>
  <c r="W24" i="28"/>
  <c r="Y151" i="20"/>
  <c r="Y235" i="20"/>
  <c r="Y11" i="24" s="1"/>
  <c r="X42" i="20"/>
  <c r="W28" i="28" s="1"/>
  <c r="W29" i="28" s="1"/>
  <c r="V10" i="22"/>
  <c r="W141" i="20"/>
  <c r="W150" i="20" s="1"/>
  <c r="W152" i="20" s="1"/>
  <c r="W234" i="20"/>
  <c r="W10" i="24" s="1"/>
  <c r="T218" i="20"/>
  <c r="T41" i="24" s="1"/>
  <c r="V153" i="20"/>
  <c r="T30" i="28"/>
  <c r="Y56" i="20"/>
  <c r="Z3" i="25"/>
  <c r="X215" i="20"/>
  <c r="X198" i="20"/>
  <c r="X199" i="20" s="1"/>
  <c r="Y149" i="20"/>
  <c r="Y156" i="20" s="1"/>
  <c r="Y163" i="20" s="1"/>
  <c r="Y176" i="20" s="1"/>
  <c r="Y168" i="20"/>
  <c r="Y26" i="25" s="1"/>
  <c r="W19" i="22"/>
  <c r="W18" i="22"/>
  <c r="W7" i="25" s="1"/>
  <c r="X240" i="20"/>
  <c r="X16" i="22" s="1"/>
  <c r="X242" i="20"/>
  <c r="X241" i="20"/>
  <c r="X238" i="20"/>
  <c r="X14" i="22" s="1"/>
  <c r="X239" i="20"/>
  <c r="X15" i="22" s="1"/>
  <c r="Y233" i="20"/>
  <c r="Y192" i="20"/>
  <c r="Z35" i="20"/>
  <c r="Z38" i="20" s="1"/>
  <c r="AA167" i="20" s="1"/>
  <c r="Z139" i="20"/>
  <c r="Z4" i="24" s="1"/>
  <c r="Y5" i="25" l="1"/>
  <c r="Y166" i="20"/>
  <c r="W6" i="24"/>
  <c r="W8" i="24" s="1"/>
  <c r="V25" i="25"/>
  <c r="V17" i="24"/>
  <c r="Q44" i="28"/>
  <c r="X21" i="28"/>
  <c r="Y23" i="25"/>
  <c r="U20" i="24"/>
  <c r="U28" i="25"/>
  <c r="W22" i="25"/>
  <c r="R44" i="28"/>
  <c r="T29" i="25"/>
  <c r="T43" i="28"/>
  <c r="V28" i="25"/>
  <c r="V169" i="20"/>
  <c r="U218" i="20"/>
  <c r="U216" i="20"/>
  <c r="U51" i="24" s="1"/>
  <c r="W46" i="20"/>
  <c r="W47" i="20" s="1"/>
  <c r="R42" i="28"/>
  <c r="Y11" i="22"/>
  <c r="X25" i="28"/>
  <c r="Y40" i="20"/>
  <c r="Y41" i="20" s="1"/>
  <c r="X141" i="20"/>
  <c r="X150" i="20" s="1"/>
  <c r="X152" i="20" s="1"/>
  <c r="X234" i="20"/>
  <c r="X10" i="24" s="1"/>
  <c r="W165" i="20"/>
  <c r="W18" i="24" s="1"/>
  <c r="W173" i="20"/>
  <c r="W174" i="20" s="1"/>
  <c r="X24" i="28"/>
  <c r="Z151" i="20"/>
  <c r="Z235" i="20"/>
  <c r="Z11" i="24" s="1"/>
  <c r="Y42" i="20"/>
  <c r="X28" i="28" s="1"/>
  <c r="X29" i="28" s="1"/>
  <c r="X164" i="20"/>
  <c r="V27" i="28"/>
  <c r="X142" i="20"/>
  <c r="S42" i="28"/>
  <c r="W153" i="20"/>
  <c r="U30" i="28"/>
  <c r="V171" i="20"/>
  <c r="V27" i="25" s="1"/>
  <c r="W143" i="20"/>
  <c r="W193" i="20" s="1"/>
  <c r="W194" i="20" s="1"/>
  <c r="W19" i="24" s="1"/>
  <c r="U39" i="28"/>
  <c r="W26" i="28"/>
  <c r="Y140" i="20"/>
  <c r="X43" i="20"/>
  <c r="Y22" i="28"/>
  <c r="Y20" i="28" s="1"/>
  <c r="Z39" i="20"/>
  <c r="W10" i="22"/>
  <c r="Z56" i="20"/>
  <c r="AA3" i="25"/>
  <c r="Y215" i="20"/>
  <c r="Y198" i="20"/>
  <c r="Y199" i="20" s="1"/>
  <c r="Z149" i="20"/>
  <c r="Z156" i="20" s="1"/>
  <c r="Z163" i="20" s="1"/>
  <c r="Z176" i="20" s="1"/>
  <c r="Z168" i="20"/>
  <c r="Z26" i="25" s="1"/>
  <c r="X19" i="22"/>
  <c r="Y239" i="20"/>
  <c r="Y15" i="22" s="1"/>
  <c r="Y238" i="20"/>
  <c r="Y14" i="22" s="1"/>
  <c r="Y240" i="20"/>
  <c r="Y16" i="22" s="1"/>
  <c r="Y241" i="20"/>
  <c r="Y242" i="20"/>
  <c r="X18" i="22"/>
  <c r="Z233" i="20"/>
  <c r="Z192" i="20"/>
  <c r="AA35" i="20"/>
  <c r="AA38" i="20" s="1"/>
  <c r="AB167" i="20" s="1"/>
  <c r="AA139" i="20"/>
  <c r="AA4" i="24" s="1"/>
  <c r="Z5" i="25" l="1"/>
  <c r="Z166" i="20"/>
  <c r="X6" i="24"/>
  <c r="X8" i="24" s="1"/>
  <c r="U29" i="25"/>
  <c r="U41" i="24"/>
  <c r="S44" i="28" s="1"/>
  <c r="W25" i="25"/>
  <c r="W17" i="24"/>
  <c r="X7" i="25"/>
  <c r="S43" i="28"/>
  <c r="U43" i="28"/>
  <c r="W28" i="25"/>
  <c r="X22" i="25"/>
  <c r="Z23" i="25"/>
  <c r="V20" i="24"/>
  <c r="W169" i="20"/>
  <c r="V216" i="20"/>
  <c r="V51" i="24" s="1"/>
  <c r="R35" i="28"/>
  <c r="Z22" i="28"/>
  <c r="Z20" i="28" s="1"/>
  <c r="AA39" i="20"/>
  <c r="Y141" i="20"/>
  <c r="Y150" i="20" s="1"/>
  <c r="Y152" i="20" s="1"/>
  <c r="Y234" i="20"/>
  <c r="Y10" i="24" s="1"/>
  <c r="X143" i="20"/>
  <c r="X193" i="20" s="1"/>
  <c r="X194" i="20" s="1"/>
  <c r="X19" i="24" s="1"/>
  <c r="X10" i="22"/>
  <c r="Y21" i="28"/>
  <c r="X153" i="20"/>
  <c r="V30" i="28"/>
  <c r="Y25" i="28"/>
  <c r="Z40" i="20"/>
  <c r="Z41" i="20" s="1"/>
  <c r="Z140" i="20"/>
  <c r="X26" i="28"/>
  <c r="Y43" i="20"/>
  <c r="Y24" i="28"/>
  <c r="AA151" i="20"/>
  <c r="AA235" i="20"/>
  <c r="AA11" i="24" s="1"/>
  <c r="Z42" i="20"/>
  <c r="Y28" i="28" s="1"/>
  <c r="Y29" i="28" s="1"/>
  <c r="Y142" i="20"/>
  <c r="W27" i="28"/>
  <c r="Y164" i="20"/>
  <c r="X44" i="20"/>
  <c r="X46" i="20" s="1"/>
  <c r="X47" i="20" s="1"/>
  <c r="V218" i="20"/>
  <c r="V41" i="24" s="1"/>
  <c r="Z11" i="22"/>
  <c r="W171" i="20"/>
  <c r="W27" i="25" s="1"/>
  <c r="V39" i="28"/>
  <c r="X173" i="20"/>
  <c r="X174" i="20" s="1"/>
  <c r="X165" i="20"/>
  <c r="X18" i="24" s="1"/>
  <c r="Z215" i="20"/>
  <c r="Z198" i="20"/>
  <c r="Z199" i="20" s="1"/>
  <c r="AA56" i="20"/>
  <c r="AB3" i="25"/>
  <c r="AA149" i="20"/>
  <c r="AA156" i="20" s="1"/>
  <c r="AA163" i="20" s="1"/>
  <c r="AA176" i="20" s="1"/>
  <c r="AA168" i="20"/>
  <c r="AA26" i="25" s="1"/>
  <c r="Y18" i="22"/>
  <c r="Y19" i="22"/>
  <c r="Z242" i="20"/>
  <c r="Z239" i="20"/>
  <c r="Z15" i="22" s="1"/>
  <c r="Z240" i="20"/>
  <c r="Z16" i="22" s="1"/>
  <c r="Z241" i="20"/>
  <c r="Z238" i="20"/>
  <c r="Z14" i="22" s="1"/>
  <c r="AA233" i="20"/>
  <c r="AA192" i="20"/>
  <c r="AB35" i="20"/>
  <c r="AB38" i="20" s="1"/>
  <c r="AC167" i="20" s="1"/>
  <c r="AB139" i="20"/>
  <c r="AB4" i="24" s="1"/>
  <c r="AA5" i="25" l="1"/>
  <c r="AA166" i="20"/>
  <c r="Y6" i="24"/>
  <c r="Y8" i="24" s="1"/>
  <c r="X25" i="25"/>
  <c r="X17" i="24"/>
  <c r="Y7" i="25"/>
  <c r="T44" i="28"/>
  <c r="V29" i="25"/>
  <c r="V43" i="28"/>
  <c r="X28" i="25"/>
  <c r="AA23" i="25"/>
  <c r="Y22" i="25"/>
  <c r="W20" i="24"/>
  <c r="X169" i="20"/>
  <c r="S35" i="28"/>
  <c r="T42" i="28"/>
  <c r="X171" i="20"/>
  <c r="X27" i="25" s="1"/>
  <c r="Z141" i="20"/>
  <c r="Z150" i="20" s="1"/>
  <c r="Z152" i="20" s="1"/>
  <c r="Z234" i="20"/>
  <c r="Z10" i="24" s="1"/>
  <c r="Z24" i="28"/>
  <c r="AB151" i="20"/>
  <c r="AB235" i="20"/>
  <c r="AB11" i="24" s="1"/>
  <c r="AA42" i="20"/>
  <c r="Z28" i="28" s="1"/>
  <c r="Z29" i="28" s="1"/>
  <c r="W218" i="20"/>
  <c r="W41" i="24" s="1"/>
  <c r="Y143" i="20"/>
  <c r="Y193" i="20" s="1"/>
  <c r="Y194" i="20" s="1"/>
  <c r="Y19" i="24" s="1"/>
  <c r="X27" i="28"/>
  <c r="X39" i="28" s="1"/>
  <c r="Z142" i="20"/>
  <c r="Z164" i="20"/>
  <c r="Y44" i="20"/>
  <c r="Y46" i="20" s="1"/>
  <c r="Y47" i="20" s="1"/>
  <c r="Y10" i="22"/>
  <c r="AA22" i="28"/>
  <c r="AA20" i="28" s="1"/>
  <c r="AB39" i="20"/>
  <c r="Z21" i="28"/>
  <c r="W216" i="20"/>
  <c r="W51" i="24" s="1"/>
  <c r="Y173" i="20"/>
  <c r="Y174" i="20" s="1"/>
  <c r="Y165" i="20"/>
  <c r="Y18" i="24" s="1"/>
  <c r="W30" i="28"/>
  <c r="Y153" i="20"/>
  <c r="U42" i="28"/>
  <c r="W39" i="28"/>
  <c r="AA11" i="22"/>
  <c r="Y26" i="28"/>
  <c r="AA140" i="20"/>
  <c r="Z43" i="20"/>
  <c r="Z25" i="28"/>
  <c r="AA40" i="20"/>
  <c r="AA41" i="20" s="1"/>
  <c r="AA215" i="20"/>
  <c r="AA198" i="20"/>
  <c r="AA199" i="20" s="1"/>
  <c r="AB56" i="20"/>
  <c r="AC3" i="25"/>
  <c r="AB149" i="20"/>
  <c r="AB156" i="20" s="1"/>
  <c r="AB163" i="20" s="1"/>
  <c r="AB176" i="20" s="1"/>
  <c r="AB168" i="20"/>
  <c r="AB26" i="25" s="1"/>
  <c r="Z18" i="22"/>
  <c r="Z19" i="22"/>
  <c r="AA241" i="20"/>
  <c r="AA242" i="20"/>
  <c r="AA238" i="20"/>
  <c r="AA14" i="22" s="1"/>
  <c r="AA239" i="20"/>
  <c r="AA15" i="22" s="1"/>
  <c r="AA240" i="20"/>
  <c r="AA16" i="22" s="1"/>
  <c r="AB233" i="20"/>
  <c r="AB192" i="20"/>
  <c r="AC35" i="20"/>
  <c r="AC38" i="20" s="1"/>
  <c r="AD167" i="20" s="1"/>
  <c r="AC139" i="20"/>
  <c r="AC4" i="24" s="1"/>
  <c r="AB5" i="25" l="1"/>
  <c r="AB166" i="20"/>
  <c r="Z6" i="24"/>
  <c r="Z8" i="24" s="1"/>
  <c r="Y25" i="25"/>
  <c r="Y17" i="24"/>
  <c r="Z7" i="25"/>
  <c r="W43" i="28"/>
  <c r="Y28" i="25"/>
  <c r="AB23" i="25"/>
  <c r="Z22" i="25"/>
  <c r="U44" i="28"/>
  <c r="W29" i="25"/>
  <c r="X20" i="24"/>
  <c r="Y169" i="20"/>
  <c r="T35" i="28"/>
  <c r="AA21" i="28"/>
  <c r="X218" i="20"/>
  <c r="AB22" i="28"/>
  <c r="AB20" i="28" s="1"/>
  <c r="AC39" i="20"/>
  <c r="Y27" i="28"/>
  <c r="Y39" i="28" s="1"/>
  <c r="AA164" i="20"/>
  <c r="AA142" i="20"/>
  <c r="Z44" i="20"/>
  <c r="Z46" i="20" s="1"/>
  <c r="Z47" i="20" s="1"/>
  <c r="AA24" i="28"/>
  <c r="AC151" i="20"/>
  <c r="AC235" i="20"/>
  <c r="AC11" i="24" s="1"/>
  <c r="AB42" i="20"/>
  <c r="AA28" i="28" s="1"/>
  <c r="AA29" i="28" s="1"/>
  <c r="AA141" i="20"/>
  <c r="AA150" i="20" s="1"/>
  <c r="AA152" i="20" s="1"/>
  <c r="AA234" i="20"/>
  <c r="AA10" i="24" s="1"/>
  <c r="AB11" i="22"/>
  <c r="Z10" i="22"/>
  <c r="Z173" i="20"/>
  <c r="Z174" i="20" s="1"/>
  <c r="Z165" i="20"/>
  <c r="Z18" i="24" s="1"/>
  <c r="Z153" i="20"/>
  <c r="X30" i="28"/>
  <c r="V42" i="28"/>
  <c r="AB140" i="20"/>
  <c r="Z26" i="28"/>
  <c r="AA43" i="20"/>
  <c r="Y171" i="20"/>
  <c r="Y27" i="25" s="1"/>
  <c r="AA25" i="28"/>
  <c r="AB40" i="20"/>
  <c r="AB41" i="20" s="1"/>
  <c r="Z143" i="20"/>
  <c r="Z193" i="20" s="1"/>
  <c r="Z194" i="20" s="1"/>
  <c r="Z19" i="24" s="1"/>
  <c r="X216" i="20"/>
  <c r="X51" i="24" s="1"/>
  <c r="AB215" i="20"/>
  <c r="AB198" i="20"/>
  <c r="AB199" i="20" s="1"/>
  <c r="AC56" i="20"/>
  <c r="AD3" i="25"/>
  <c r="AC149" i="20"/>
  <c r="AC156" i="20" s="1"/>
  <c r="AC163" i="20" s="1"/>
  <c r="AC176" i="20" s="1"/>
  <c r="AC168" i="20"/>
  <c r="AC26" i="25" s="1"/>
  <c r="AA18" i="22"/>
  <c r="AA19" i="22"/>
  <c r="AB240" i="20"/>
  <c r="AB16" i="22" s="1"/>
  <c r="AB242" i="20"/>
  <c r="AB238" i="20"/>
  <c r="AB14" i="22" s="1"/>
  <c r="AB239" i="20"/>
  <c r="AB15" i="22" s="1"/>
  <c r="AB241" i="20"/>
  <c r="AC233" i="20"/>
  <c r="AC192" i="20"/>
  <c r="AD35" i="20"/>
  <c r="AD38" i="20" s="1"/>
  <c r="AE167" i="20" s="1"/>
  <c r="AD139" i="20"/>
  <c r="AD4" i="24" s="1"/>
  <c r="AB21" i="28" l="1"/>
  <c r="AC5" i="25"/>
  <c r="AC166" i="20"/>
  <c r="AA6" i="24"/>
  <c r="AA8" i="24" s="1"/>
  <c r="X29" i="25"/>
  <c r="X41" i="24"/>
  <c r="V44" i="28" s="1"/>
  <c r="Z25" i="25"/>
  <c r="Z17" i="24"/>
  <c r="AA7" i="25"/>
  <c r="X43" i="28"/>
  <c r="Z28" i="25"/>
  <c r="AA22" i="25"/>
  <c r="AC23" i="25"/>
  <c r="Z169" i="20"/>
  <c r="Y20" i="24"/>
  <c r="Y216" i="20"/>
  <c r="Y51" i="24" s="1"/>
  <c r="U35" i="28"/>
  <c r="Z27" i="28"/>
  <c r="Z39" i="28" s="1"/>
  <c r="AB142" i="20"/>
  <c r="AB164" i="20"/>
  <c r="AA44" i="20"/>
  <c r="AA46" i="20" s="1"/>
  <c r="AA47" i="20" s="1"/>
  <c r="AA26" i="28"/>
  <c r="AC140" i="20"/>
  <c r="AB43" i="20"/>
  <c r="W42" i="28"/>
  <c r="AB141" i="20"/>
  <c r="AB150" i="20" s="1"/>
  <c r="AB152" i="20" s="1"/>
  <c r="AB234" i="20"/>
  <c r="AB10" i="24" s="1"/>
  <c r="AC11" i="22"/>
  <c r="AB25" i="28"/>
  <c r="AC40" i="20"/>
  <c r="AC41" i="20" s="1"/>
  <c r="AC22" i="28"/>
  <c r="AC20" i="28" s="1"/>
  <c r="AD39" i="20"/>
  <c r="Z171" i="20"/>
  <c r="Z27" i="25" s="1"/>
  <c r="AA10" i="22"/>
  <c r="AA143" i="20"/>
  <c r="AA193" i="20" s="1"/>
  <c r="AA194" i="20" s="1"/>
  <c r="AA19" i="24" s="1"/>
  <c r="AB24" i="28"/>
  <c r="AD235" i="20"/>
  <c r="AD11" i="24" s="1"/>
  <c r="AD151" i="20"/>
  <c r="AC42" i="20"/>
  <c r="AB28" i="28" s="1"/>
  <c r="AB29" i="28" s="1"/>
  <c r="Y218" i="20"/>
  <c r="Y41" i="24" s="1"/>
  <c r="AA153" i="20"/>
  <c r="Y30" i="28"/>
  <c r="AA173" i="20"/>
  <c r="AA174" i="20" s="1"/>
  <c r="AA165" i="20"/>
  <c r="AA18" i="24" s="1"/>
  <c r="AC21" i="28"/>
  <c r="AD56" i="20"/>
  <c r="AE3" i="25"/>
  <c r="AC215" i="20"/>
  <c r="AC198" i="20"/>
  <c r="AC199" i="20" s="1"/>
  <c r="AD149" i="20"/>
  <c r="AD156" i="20" s="1"/>
  <c r="AD163" i="20" s="1"/>
  <c r="AD176" i="20" s="1"/>
  <c r="AD168" i="20"/>
  <c r="AD26" i="25" s="1"/>
  <c r="AB19" i="22"/>
  <c r="AB18" i="22"/>
  <c r="AC239" i="20"/>
  <c r="AC15" i="22" s="1"/>
  <c r="AC238" i="20"/>
  <c r="AC14" i="22" s="1"/>
  <c r="AC240" i="20"/>
  <c r="AC16" i="22" s="1"/>
  <c r="AC241" i="20"/>
  <c r="AC242" i="20"/>
  <c r="AD233" i="20"/>
  <c r="AD192" i="20"/>
  <c r="AE35" i="20"/>
  <c r="AE38" i="20" s="1"/>
  <c r="AF167" i="20" s="1"/>
  <c r="AE139" i="20"/>
  <c r="AE4" i="24" s="1"/>
  <c r="AD5" i="25" l="1"/>
  <c r="AD166" i="20"/>
  <c r="AB6" i="24"/>
  <c r="AB8" i="24" s="1"/>
  <c r="AA25" i="25"/>
  <c r="AA17" i="24"/>
  <c r="AB7" i="25"/>
  <c r="W44" i="28"/>
  <c r="Y29" i="25"/>
  <c r="AD23" i="25"/>
  <c r="Y43" i="28"/>
  <c r="AA28" i="25"/>
  <c r="AB22" i="25"/>
  <c r="Z20" i="24"/>
  <c r="V35" i="28"/>
  <c r="AA169" i="20"/>
  <c r="Z218" i="20"/>
  <c r="AC25" i="28"/>
  <c r="AD40" i="20"/>
  <c r="AD41" i="20" s="1"/>
  <c r="AD140" i="20"/>
  <c r="AB26" i="28"/>
  <c r="AC43" i="20"/>
  <c r="AB153" i="20"/>
  <c r="Z30" i="28"/>
  <c r="AA27" i="28"/>
  <c r="AA39" i="28" s="1"/>
  <c r="AC142" i="20"/>
  <c r="AC164" i="20"/>
  <c r="AB44" i="20"/>
  <c r="AB46" i="20" s="1"/>
  <c r="AB47" i="20" s="1"/>
  <c r="AB143" i="20"/>
  <c r="AB193" i="20" s="1"/>
  <c r="AB194" i="20" s="1"/>
  <c r="AB19" i="24" s="1"/>
  <c r="AC24" i="28"/>
  <c r="AE235" i="20"/>
  <c r="AE11" i="24" s="1"/>
  <c r="AE151" i="20"/>
  <c r="AD42" i="20"/>
  <c r="AC28" i="28" s="1"/>
  <c r="AC29" i="28" s="1"/>
  <c r="AC141" i="20"/>
  <c r="AC150" i="20" s="1"/>
  <c r="AC152" i="20" s="1"/>
  <c r="AC234" i="20"/>
  <c r="AC10" i="24" s="1"/>
  <c r="AD22" i="28"/>
  <c r="AD21" i="28" s="1"/>
  <c r="AE39" i="20"/>
  <c r="X42" i="28"/>
  <c r="AA171" i="20"/>
  <c r="AA27" i="25" s="1"/>
  <c r="AD11" i="22"/>
  <c r="Z216" i="20"/>
  <c r="Z51" i="24" s="1"/>
  <c r="AB10" i="22"/>
  <c r="AB165" i="20"/>
  <c r="AB18" i="24" s="1"/>
  <c r="AB173" i="20"/>
  <c r="AB174" i="20" s="1"/>
  <c r="AD215" i="20"/>
  <c r="AD198" i="20"/>
  <c r="AD199" i="20" s="1"/>
  <c r="AE56" i="20"/>
  <c r="AF3" i="25"/>
  <c r="AE149" i="20"/>
  <c r="AE156" i="20" s="1"/>
  <c r="AE163" i="20" s="1"/>
  <c r="AE176" i="20" s="1"/>
  <c r="AE168" i="20"/>
  <c r="AE26" i="25" s="1"/>
  <c r="AC19" i="22"/>
  <c r="AC18" i="22"/>
  <c r="AD242" i="20"/>
  <c r="AD238" i="20"/>
  <c r="AD14" i="22" s="1"/>
  <c r="AD240" i="20"/>
  <c r="AD16" i="22" s="1"/>
  <c r="AD241" i="20"/>
  <c r="AD239" i="20"/>
  <c r="AD15" i="22" s="1"/>
  <c r="AE233" i="20"/>
  <c r="AE192" i="20"/>
  <c r="AF35" i="20"/>
  <c r="AF38" i="20" s="1"/>
  <c r="AG167" i="20" s="1"/>
  <c r="AF139" i="20"/>
  <c r="AF4" i="24" s="1"/>
  <c r="AE5" i="25" l="1"/>
  <c r="AE166" i="20"/>
  <c r="AC6" i="24"/>
  <c r="AC8" i="24" s="1"/>
  <c r="Z29" i="25"/>
  <c r="Z41" i="24"/>
  <c r="X44" i="28" s="1"/>
  <c r="AB25" i="25"/>
  <c r="AB17" i="24"/>
  <c r="AD20" i="28"/>
  <c r="AC7" i="25"/>
  <c r="AC22" i="25"/>
  <c r="AE23" i="25"/>
  <c r="Z43" i="28"/>
  <c r="AB28" i="25"/>
  <c r="AA20" i="24"/>
  <c r="AB169" i="20"/>
  <c r="AA216" i="20"/>
  <c r="AA51" i="24" s="1"/>
  <c r="AA218" i="20"/>
  <c r="AD25" i="28"/>
  <c r="AE40" i="20"/>
  <c r="AE41" i="20" s="1"/>
  <c r="AC153" i="20"/>
  <c r="AA30" i="28"/>
  <c r="AE11" i="22"/>
  <c r="AC143" i="20"/>
  <c r="AC193" i="20" s="1"/>
  <c r="AC194" i="20" s="1"/>
  <c r="AC19" i="24" s="1"/>
  <c r="AD141" i="20"/>
  <c r="AD150" i="20" s="1"/>
  <c r="AD152" i="20" s="1"/>
  <c r="AD234" i="20"/>
  <c r="AD10" i="24" s="1"/>
  <c r="AB171" i="20"/>
  <c r="AB27" i="25" s="1"/>
  <c r="AE140" i="20"/>
  <c r="AC26" i="28"/>
  <c r="AD43" i="20"/>
  <c r="W35" i="28"/>
  <c r="AD24" i="28"/>
  <c r="AF151" i="20"/>
  <c r="AF235" i="20"/>
  <c r="AF11" i="24" s="1"/>
  <c r="AE42" i="20"/>
  <c r="AD28" i="28" s="1"/>
  <c r="AD29" i="28" s="1"/>
  <c r="AE22" i="28"/>
  <c r="AE20" i="28" s="1"/>
  <c r="AF39" i="20"/>
  <c r="AC10" i="22"/>
  <c r="AC165" i="20"/>
  <c r="AC18" i="24" s="1"/>
  <c r="AC173" i="20"/>
  <c r="AC174" i="20" s="1"/>
  <c r="AD164" i="20"/>
  <c r="AB27" i="28"/>
  <c r="AB39" i="28" s="1"/>
  <c r="AD142" i="20"/>
  <c r="AC44" i="20"/>
  <c r="AC46" i="20" s="1"/>
  <c r="AC47" i="20" s="1"/>
  <c r="AF56" i="20"/>
  <c r="AG3" i="25"/>
  <c r="AE215" i="20"/>
  <c r="AE198" i="20"/>
  <c r="AE199" i="20" s="1"/>
  <c r="AF149" i="20"/>
  <c r="AF156" i="20" s="1"/>
  <c r="AF163" i="20" s="1"/>
  <c r="AF176" i="20" s="1"/>
  <c r="AF168" i="20"/>
  <c r="AF26" i="25" s="1"/>
  <c r="AD19" i="22"/>
  <c r="AD18" i="22"/>
  <c r="AE241" i="20"/>
  <c r="AE239" i="20"/>
  <c r="AE15" i="22" s="1"/>
  <c r="AE240" i="20"/>
  <c r="AE16" i="22" s="1"/>
  <c r="AE242" i="20"/>
  <c r="AE238" i="20"/>
  <c r="AE14" i="22" s="1"/>
  <c r="AF233" i="20"/>
  <c r="AF192" i="20"/>
  <c r="AG35" i="20"/>
  <c r="AG38" i="20" s="1"/>
  <c r="AH167" i="20" s="1"/>
  <c r="AG139" i="20"/>
  <c r="AG4" i="24" s="1"/>
  <c r="AF5" i="25" l="1"/>
  <c r="AF166" i="20"/>
  <c r="AD6" i="24"/>
  <c r="AD8" i="24" s="1"/>
  <c r="AA29" i="25"/>
  <c r="AA41" i="24"/>
  <c r="Y44" i="28" s="1"/>
  <c r="AC25" i="25"/>
  <c r="AC17" i="24"/>
  <c r="AE21" i="28"/>
  <c r="AD7" i="25"/>
  <c r="AD22" i="25"/>
  <c r="AF23" i="25"/>
  <c r="AA43" i="28"/>
  <c r="AC28" i="25"/>
  <c r="AB20" i="24"/>
  <c r="AC169" i="20"/>
  <c r="X35" i="28"/>
  <c r="Y42" i="28"/>
  <c r="AB216" i="20"/>
  <c r="AB51" i="24" s="1"/>
  <c r="AB218" i="20"/>
  <c r="AC171" i="20"/>
  <c r="AC27" i="25" s="1"/>
  <c r="AD10" i="22"/>
  <c r="AD26" i="28"/>
  <c r="AF140" i="20"/>
  <c r="AE43" i="20"/>
  <c r="AF22" i="28"/>
  <c r="AF20" i="28" s="1"/>
  <c r="AG39" i="20"/>
  <c r="AE141" i="20"/>
  <c r="AE150" i="20" s="1"/>
  <c r="AE152" i="20" s="1"/>
  <c r="AE234" i="20"/>
  <c r="AE10" i="24" s="1"/>
  <c r="AE25" i="28"/>
  <c r="AF40" i="20"/>
  <c r="AF41" i="20" s="1"/>
  <c r="AF11" i="22"/>
  <c r="AE24" i="28"/>
  <c r="AG235" i="20"/>
  <c r="AG11" i="24" s="1"/>
  <c r="AG151" i="20"/>
  <c r="AF42" i="20"/>
  <c r="AE28" i="28" s="1"/>
  <c r="AE29" i="28" s="1"/>
  <c r="AD153" i="20"/>
  <c r="AB30" i="28"/>
  <c r="AD173" i="20"/>
  <c r="AD174" i="20" s="1"/>
  <c r="AD165" i="20"/>
  <c r="AD18" i="24" s="1"/>
  <c r="AD143" i="20"/>
  <c r="AD193" i="20" s="1"/>
  <c r="AD194" i="20" s="1"/>
  <c r="AD19" i="24" s="1"/>
  <c r="AE164" i="20"/>
  <c r="AC27" i="28"/>
  <c r="AE142" i="20"/>
  <c r="AD44" i="20"/>
  <c r="AD46" i="20" s="1"/>
  <c r="AD47" i="20" s="1"/>
  <c r="AG56" i="20"/>
  <c r="AH3" i="25"/>
  <c r="AF215" i="20"/>
  <c r="AF198" i="20"/>
  <c r="AF199" i="20" s="1"/>
  <c r="AG149" i="20"/>
  <c r="AG156" i="20" s="1"/>
  <c r="AG163" i="20" s="1"/>
  <c r="AG176" i="20" s="1"/>
  <c r="AG168" i="20"/>
  <c r="AG26" i="25" s="1"/>
  <c r="AE18" i="22"/>
  <c r="AE19" i="22"/>
  <c r="AF240" i="20"/>
  <c r="AF16" i="22" s="1"/>
  <c r="AF241" i="20"/>
  <c r="AF242" i="20"/>
  <c r="AF238" i="20"/>
  <c r="AF14" i="22" s="1"/>
  <c r="AF239" i="20"/>
  <c r="AF15" i="22" s="1"/>
  <c r="AG233" i="20"/>
  <c r="AG192" i="20"/>
  <c r="AH35" i="20"/>
  <c r="AH38" i="20" s="1"/>
  <c r="AI167" i="20" s="1"/>
  <c r="AH139" i="20"/>
  <c r="AH4" i="24" s="1"/>
  <c r="AF21" i="28" l="1"/>
  <c r="AG5" i="25"/>
  <c r="AG166" i="20"/>
  <c r="AE6" i="24"/>
  <c r="AE8" i="24" s="1"/>
  <c r="AB29" i="25"/>
  <c r="AB41" i="24"/>
  <c r="Z44" i="28" s="1"/>
  <c r="AD25" i="25"/>
  <c r="AD17" i="24"/>
  <c r="AE7" i="25"/>
  <c r="AB43" i="28"/>
  <c r="AD28" i="25"/>
  <c r="AG23" i="25"/>
  <c r="AE22" i="25"/>
  <c r="Y35" i="28"/>
  <c r="AC20" i="24"/>
  <c r="AD169" i="20"/>
  <c r="Z42" i="28"/>
  <c r="AF25" i="28"/>
  <c r="AG40" i="20"/>
  <c r="AG41" i="20" s="1"/>
  <c r="AF142" i="20"/>
  <c r="AF164" i="20"/>
  <c r="AD27" i="28"/>
  <c r="AD39" i="28" s="1"/>
  <c r="AE44" i="20"/>
  <c r="AE46" i="20" s="1"/>
  <c r="AE47" i="20" s="1"/>
  <c r="AE26" i="28"/>
  <c r="AG140" i="20"/>
  <c r="AF43" i="20"/>
  <c r="AE143" i="20"/>
  <c r="AE193" i="20" s="1"/>
  <c r="AE194" i="20" s="1"/>
  <c r="AE19" i="24" s="1"/>
  <c r="AE10" i="22"/>
  <c r="AF24" i="28"/>
  <c r="AH151" i="20"/>
  <c r="AH235" i="20"/>
  <c r="AH11" i="24" s="1"/>
  <c r="AG42" i="20"/>
  <c r="AF28" i="28" s="1"/>
  <c r="AF29" i="28" s="1"/>
  <c r="AC39" i="28"/>
  <c r="AE153" i="20"/>
  <c r="AC30" i="28"/>
  <c r="AF141" i="20"/>
  <c r="AF150" i="20" s="1"/>
  <c r="AF152" i="20" s="1"/>
  <c r="AF234" i="20"/>
  <c r="AF10" i="24" s="1"/>
  <c r="AC218" i="20"/>
  <c r="AC41" i="24" s="1"/>
  <c r="AG22" i="28"/>
  <c r="AG20" i="28" s="1"/>
  <c r="AH39" i="20"/>
  <c r="AE173" i="20"/>
  <c r="AE174" i="20" s="1"/>
  <c r="AE165" i="20"/>
  <c r="AE18" i="24" s="1"/>
  <c r="AD171" i="20"/>
  <c r="AD27" i="25" s="1"/>
  <c r="AG11" i="22"/>
  <c r="AC216" i="20"/>
  <c r="AC51" i="24" s="1"/>
  <c r="AH56" i="20"/>
  <c r="AI3" i="25"/>
  <c r="AG215" i="20"/>
  <c r="AG198" i="20"/>
  <c r="AG199" i="20" s="1"/>
  <c r="AH149" i="20"/>
  <c r="AH156" i="20" s="1"/>
  <c r="AH163" i="20" s="1"/>
  <c r="AH176" i="20" s="1"/>
  <c r="AH168" i="20"/>
  <c r="AH26" i="25" s="1"/>
  <c r="AF18" i="22"/>
  <c r="AF19" i="22"/>
  <c r="AG239" i="20"/>
  <c r="AG15" i="22" s="1"/>
  <c r="AG238" i="20"/>
  <c r="AG14" i="22" s="1"/>
  <c r="AG241" i="20"/>
  <c r="AG240" i="20"/>
  <c r="AG16" i="22" s="1"/>
  <c r="AG242" i="20"/>
  <c r="AH233" i="20"/>
  <c r="AH192" i="20"/>
  <c r="AI35" i="20"/>
  <c r="AI38" i="20" s="1"/>
  <c r="AJ167" i="20" s="1"/>
  <c r="AI139" i="20"/>
  <c r="AI4" i="24" s="1"/>
  <c r="AH5" i="25" l="1"/>
  <c r="AH166" i="20"/>
  <c r="AF6" i="24"/>
  <c r="AF8" i="24" s="1"/>
  <c r="AE25" i="25"/>
  <c r="AE17" i="24"/>
  <c r="AF7" i="25"/>
  <c r="AC29" i="25"/>
  <c r="AF22" i="25"/>
  <c r="AC43" i="28"/>
  <c r="AE28" i="25"/>
  <c r="AH23" i="25"/>
  <c r="AD20" i="24"/>
  <c r="AE169" i="20"/>
  <c r="AG21" i="28"/>
  <c r="Z35" i="28"/>
  <c r="AA42" i="28"/>
  <c r="AH22" i="28"/>
  <c r="AH21" i="28" s="1"/>
  <c r="AI39" i="20"/>
  <c r="AD216" i="20"/>
  <c r="AD51" i="24" s="1"/>
  <c r="AG24" i="28"/>
  <c r="AI235" i="20"/>
  <c r="AI11" i="24" s="1"/>
  <c r="AI151" i="20"/>
  <c r="AH42" i="20"/>
  <c r="AG28" i="28" s="1"/>
  <c r="AG29" i="28" s="1"/>
  <c r="AF10" i="22"/>
  <c r="AF143" i="20"/>
  <c r="AF193" i="20" s="1"/>
  <c r="AF194" i="20" s="1"/>
  <c r="AF19" i="24" s="1"/>
  <c r="AG141" i="20"/>
  <c r="AG150" i="20" s="1"/>
  <c r="AG152" i="20" s="1"/>
  <c r="AG234" i="20"/>
  <c r="AG10" i="24" s="1"/>
  <c r="AF173" i="20"/>
  <c r="AF174" i="20" s="1"/>
  <c r="AF165" i="20"/>
  <c r="AF18" i="24" s="1"/>
  <c r="AG25" i="28"/>
  <c r="AH40" i="20"/>
  <c r="AH41" i="20" s="1"/>
  <c r="AD218" i="20"/>
  <c r="AD41" i="24" s="1"/>
  <c r="AE171" i="20"/>
  <c r="AE27" i="25" s="1"/>
  <c r="AF153" i="20"/>
  <c r="AD30" i="28"/>
  <c r="AH11" i="22"/>
  <c r="AG164" i="20"/>
  <c r="AG142" i="20"/>
  <c r="AE27" i="28"/>
  <c r="AF44" i="20"/>
  <c r="AF46" i="20" s="1"/>
  <c r="AF47" i="20" s="1"/>
  <c r="AF26" i="28"/>
  <c r="AH140" i="20"/>
  <c r="AG43" i="20"/>
  <c r="AH215" i="20"/>
  <c r="AH198" i="20"/>
  <c r="AH199" i="20" s="1"/>
  <c r="AI56" i="20"/>
  <c r="AJ3" i="25"/>
  <c r="AI149" i="20"/>
  <c r="AI156" i="20" s="1"/>
  <c r="AI163" i="20" s="1"/>
  <c r="AI176" i="20" s="1"/>
  <c r="AI168" i="20"/>
  <c r="AI26" i="25" s="1"/>
  <c r="AG18" i="22"/>
  <c r="AG19" i="22"/>
  <c r="AH242" i="20"/>
  <c r="AH238" i="20"/>
  <c r="AH14" i="22" s="1"/>
  <c r="AH239" i="20"/>
  <c r="AH15" i="22" s="1"/>
  <c r="AH240" i="20"/>
  <c r="AH16" i="22" s="1"/>
  <c r="AH241" i="20"/>
  <c r="AI233" i="20"/>
  <c r="AI192" i="20"/>
  <c r="AJ35" i="20"/>
  <c r="AJ38" i="20" s="1"/>
  <c r="AK167" i="20" s="1"/>
  <c r="AJ139" i="20"/>
  <c r="AJ4" i="24" s="1"/>
  <c r="AI5" i="25" l="1"/>
  <c r="AI166" i="20"/>
  <c r="AG6" i="24"/>
  <c r="AG8" i="24" s="1"/>
  <c r="AF25" i="25"/>
  <c r="AF17" i="24"/>
  <c r="AG7" i="25"/>
  <c r="AG22" i="25"/>
  <c r="AB44" i="28"/>
  <c r="AD29" i="25"/>
  <c r="AD43" i="28"/>
  <c r="AF28" i="25"/>
  <c r="AI23" i="25"/>
  <c r="AE20" i="24"/>
  <c r="AF169" i="20"/>
  <c r="AH20" i="28"/>
  <c r="AE216" i="20"/>
  <c r="AE51" i="24" s="1"/>
  <c r="AE218" i="20"/>
  <c r="AF171" i="20"/>
  <c r="AF27" i="25" s="1"/>
  <c r="AH234" i="20"/>
  <c r="AH10" i="24" s="1"/>
  <c r="AH141" i="20"/>
  <c r="AH150" i="20" s="1"/>
  <c r="AH152" i="20" s="1"/>
  <c r="AG165" i="20"/>
  <c r="AG18" i="24" s="1"/>
  <c r="AG173" i="20"/>
  <c r="AG174" i="20" s="1"/>
  <c r="AA44" i="28"/>
  <c r="AA35" i="28"/>
  <c r="AE30" i="28"/>
  <c r="AG153" i="20"/>
  <c r="AH24" i="28"/>
  <c r="AJ151" i="20"/>
  <c r="AJ235" i="20"/>
  <c r="AJ11" i="24" s="1"/>
  <c r="AI42" i="20"/>
  <c r="AH28" i="28" s="1"/>
  <c r="AH29" i="28" s="1"/>
  <c r="AG143" i="20"/>
  <c r="AG193" i="20" s="1"/>
  <c r="AG194" i="20" s="1"/>
  <c r="AG19" i="24" s="1"/>
  <c r="AI11" i="22"/>
  <c r="AI22" i="28"/>
  <c r="AI20" i="28" s="1"/>
  <c r="AJ39" i="20"/>
  <c r="AH164" i="20"/>
  <c r="AF27" i="28"/>
  <c r="AF39" i="28" s="1"/>
  <c r="AH142" i="20"/>
  <c r="AG44" i="20"/>
  <c r="AG46" i="20" s="1"/>
  <c r="AG47" i="20" s="1"/>
  <c r="AE39" i="28"/>
  <c r="AG26" i="28"/>
  <c r="AI140" i="20"/>
  <c r="AH43" i="20"/>
  <c r="AG10" i="22"/>
  <c r="AB42" i="28"/>
  <c r="AH25" i="28"/>
  <c r="AI40" i="20"/>
  <c r="AI41" i="20" s="1"/>
  <c r="AJ56" i="20"/>
  <c r="AK3" i="25"/>
  <c r="AI215" i="20"/>
  <c r="AI198" i="20"/>
  <c r="AI199" i="20" s="1"/>
  <c r="AJ149" i="20"/>
  <c r="AJ156" i="20" s="1"/>
  <c r="AJ163" i="20" s="1"/>
  <c r="AJ176" i="20" s="1"/>
  <c r="AJ168" i="20"/>
  <c r="AJ26" i="25" s="1"/>
  <c r="AH18" i="22"/>
  <c r="AH19" i="22"/>
  <c r="AI241" i="20"/>
  <c r="AI239" i="20"/>
  <c r="AI15" i="22" s="1"/>
  <c r="AI242" i="20"/>
  <c r="AI238" i="20"/>
  <c r="AI14" i="22" s="1"/>
  <c r="AI240" i="20"/>
  <c r="AI16" i="22" s="1"/>
  <c r="AJ233" i="20"/>
  <c r="AJ192" i="20"/>
  <c r="AK35" i="20"/>
  <c r="AK38" i="20" s="1"/>
  <c r="AL167" i="20" s="1"/>
  <c r="AK139" i="20"/>
  <c r="AK4" i="24" s="1"/>
  <c r="AJ5" i="25" l="1"/>
  <c r="AJ166" i="20"/>
  <c r="AH6" i="24"/>
  <c r="AH8" i="24" s="1"/>
  <c r="AE29" i="25"/>
  <c r="AE41" i="24"/>
  <c r="AC44" i="28" s="1"/>
  <c r="AG25" i="25"/>
  <c r="AG17" i="24"/>
  <c r="AH7" i="25"/>
  <c r="AH22" i="25"/>
  <c r="AJ23" i="25"/>
  <c r="AE43" i="28"/>
  <c r="AG28" i="25"/>
  <c r="AF20" i="24"/>
  <c r="AG169" i="20"/>
  <c r="AI21" i="28"/>
  <c r="AI24" i="28"/>
  <c r="AK151" i="20"/>
  <c r="AK235" i="20"/>
  <c r="AK11" i="24" s="1"/>
  <c r="AJ42" i="20"/>
  <c r="AI28" i="28" s="1"/>
  <c r="AI29" i="28" s="1"/>
  <c r="AH153" i="20"/>
  <c r="AF30" i="28"/>
  <c r="AH26" i="28"/>
  <c r="AJ140" i="20"/>
  <c r="AI43" i="20"/>
  <c r="AB35" i="28"/>
  <c r="AH10" i="22"/>
  <c r="AJ22" i="28"/>
  <c r="AJ21" i="28" s="1"/>
  <c r="AK39" i="20"/>
  <c r="AI164" i="20"/>
  <c r="AG27" i="28"/>
  <c r="AG39" i="28" s="1"/>
  <c r="AI142" i="20"/>
  <c r="AH44" i="20"/>
  <c r="AH46" i="20" s="1"/>
  <c r="AH47" i="20" s="1"/>
  <c r="AH165" i="20"/>
  <c r="AH18" i="24" s="1"/>
  <c r="AH173" i="20"/>
  <c r="AH174" i="20" s="1"/>
  <c r="AJ11" i="22"/>
  <c r="AF216" i="20"/>
  <c r="AF51" i="24" s="1"/>
  <c r="AI141" i="20"/>
  <c r="AI150" i="20" s="1"/>
  <c r="AI152" i="20" s="1"/>
  <c r="AI234" i="20"/>
  <c r="AI10" i="24" s="1"/>
  <c r="AC42" i="28"/>
  <c r="AH143" i="20"/>
  <c r="AH193" i="20" s="1"/>
  <c r="AH194" i="20" s="1"/>
  <c r="AH19" i="24" s="1"/>
  <c r="AI25" i="28"/>
  <c r="AJ40" i="20"/>
  <c r="AJ41" i="20" s="1"/>
  <c r="AG171" i="20"/>
  <c r="AG27" i="25" s="1"/>
  <c r="AF218" i="20"/>
  <c r="AF41" i="24" s="1"/>
  <c r="AJ215" i="20"/>
  <c r="AJ198" i="20"/>
  <c r="AJ199" i="20" s="1"/>
  <c r="AK56" i="20"/>
  <c r="AL3" i="25"/>
  <c r="AK149" i="20"/>
  <c r="AK156" i="20" s="1"/>
  <c r="AK163" i="20" s="1"/>
  <c r="AK176" i="20" s="1"/>
  <c r="AK168" i="20"/>
  <c r="AK26" i="25" s="1"/>
  <c r="AI18" i="22"/>
  <c r="AI19" i="22"/>
  <c r="AJ240" i="20"/>
  <c r="AJ16" i="22" s="1"/>
  <c r="AJ239" i="20"/>
  <c r="AJ15" i="22" s="1"/>
  <c r="AJ242" i="20"/>
  <c r="AJ238" i="20"/>
  <c r="AJ14" i="22" s="1"/>
  <c r="AJ241" i="20"/>
  <c r="AK233" i="20"/>
  <c r="AK192" i="20"/>
  <c r="AL35" i="20"/>
  <c r="AL38" i="20" s="1"/>
  <c r="AM167" i="20" s="1"/>
  <c r="AL139" i="20"/>
  <c r="AL4" i="24" s="1"/>
  <c r="AK5" i="25" l="1"/>
  <c r="AK166" i="20"/>
  <c r="AI6" i="24"/>
  <c r="AI8" i="24" s="1"/>
  <c r="AH25" i="25"/>
  <c r="AH17" i="24"/>
  <c r="AI7" i="25"/>
  <c r="AI22" i="25"/>
  <c r="AD44" i="28"/>
  <c r="AF29" i="25"/>
  <c r="AK23" i="25"/>
  <c r="AF43" i="28"/>
  <c r="AH28" i="25"/>
  <c r="AC35" i="28"/>
  <c r="AG20" i="24"/>
  <c r="AH169" i="20"/>
  <c r="AJ20" i="28"/>
  <c r="AD42" i="28"/>
  <c r="AG216" i="20"/>
  <c r="AG51" i="24" s="1"/>
  <c r="AI10" i="22"/>
  <c r="AH171" i="20"/>
  <c r="AH27" i="25" s="1"/>
  <c r="AI165" i="20"/>
  <c r="AI18" i="24" s="1"/>
  <c r="AI173" i="20"/>
  <c r="AI174" i="20" s="1"/>
  <c r="AK11" i="22"/>
  <c r="AI26" i="28"/>
  <c r="AK140" i="20"/>
  <c r="AJ43" i="20"/>
  <c r="AI143" i="20"/>
  <c r="AI193" i="20" s="1"/>
  <c r="AI194" i="20" s="1"/>
  <c r="AI19" i="24" s="1"/>
  <c r="AJ25" i="28"/>
  <c r="AK40" i="20"/>
  <c r="AK41" i="20" s="1"/>
  <c r="AJ141" i="20"/>
  <c r="AJ150" i="20" s="1"/>
  <c r="AJ152" i="20" s="1"/>
  <c r="AJ234" i="20"/>
  <c r="AJ10" i="24" s="1"/>
  <c r="AK22" i="28"/>
  <c r="AK20" i="28" s="1"/>
  <c r="AL39" i="20"/>
  <c r="AG30" i="28"/>
  <c r="AI153" i="20"/>
  <c r="AG218" i="20"/>
  <c r="AG41" i="24" s="1"/>
  <c r="AJ24" i="28"/>
  <c r="AL151" i="20"/>
  <c r="AL235" i="20"/>
  <c r="AL11" i="24" s="1"/>
  <c r="AK42" i="20"/>
  <c r="AJ28" i="28" s="1"/>
  <c r="AJ29" i="28" s="1"/>
  <c r="AJ142" i="20"/>
  <c r="AH27" i="28"/>
  <c r="AH39" i="28" s="1"/>
  <c r="AJ164" i="20"/>
  <c r="AI44" i="20"/>
  <c r="AI46" i="20" s="1"/>
  <c r="AI47" i="20" s="1"/>
  <c r="AL56" i="20"/>
  <c r="AM3" i="25"/>
  <c r="AK215" i="20"/>
  <c r="AK198" i="20"/>
  <c r="AK199" i="20" s="1"/>
  <c r="AL149" i="20"/>
  <c r="AL156" i="20" s="1"/>
  <c r="AL163" i="20" s="1"/>
  <c r="AL176" i="20" s="1"/>
  <c r="AL168" i="20"/>
  <c r="AL26" i="25" s="1"/>
  <c r="AJ18" i="22"/>
  <c r="AJ19" i="22"/>
  <c r="AK239" i="20"/>
  <c r="AK15" i="22" s="1"/>
  <c r="AK238" i="20"/>
  <c r="AK14" i="22" s="1"/>
  <c r="AK240" i="20"/>
  <c r="AK16" i="22" s="1"/>
  <c r="AK241" i="20"/>
  <c r="AK242" i="20"/>
  <c r="AL233" i="20"/>
  <c r="AL192" i="20"/>
  <c r="AM35" i="20"/>
  <c r="AM38" i="20" s="1"/>
  <c r="AN167" i="20" s="1"/>
  <c r="AM139" i="20"/>
  <c r="AM4" i="24" s="1"/>
  <c r="AL5" i="25" l="1"/>
  <c r="AL166" i="20"/>
  <c r="AJ6" i="24"/>
  <c r="AJ8" i="24" s="1"/>
  <c r="AI25" i="25"/>
  <c r="AI17" i="24"/>
  <c r="AJ7" i="25"/>
  <c r="AL23" i="25"/>
  <c r="AJ22" i="25"/>
  <c r="AG43" i="28"/>
  <c r="AI28" i="25"/>
  <c r="AE44" i="28"/>
  <c r="AG29" i="25"/>
  <c r="AH20" i="24"/>
  <c r="AI169" i="20"/>
  <c r="AK21" i="28"/>
  <c r="AD35" i="28"/>
  <c r="AH216" i="20"/>
  <c r="AH51" i="24" s="1"/>
  <c r="AI171" i="20"/>
  <c r="AI27" i="25" s="1"/>
  <c r="AK24" i="28"/>
  <c r="AM151" i="20"/>
  <c r="AM235" i="20"/>
  <c r="AM11" i="24" s="1"/>
  <c r="AL42" i="20"/>
  <c r="AK28" i="28" s="1"/>
  <c r="AK29" i="28" s="1"/>
  <c r="AJ173" i="20"/>
  <c r="AJ174" i="20" s="1"/>
  <c r="AJ165" i="20"/>
  <c r="AJ18" i="24" s="1"/>
  <c r="AL140" i="20"/>
  <c r="AJ26" i="28"/>
  <c r="AK43" i="20"/>
  <c r="AH218" i="20"/>
  <c r="AH41" i="24" s="1"/>
  <c r="AJ143" i="20"/>
  <c r="AJ193" i="20" s="1"/>
  <c r="AJ194" i="20" s="1"/>
  <c r="AJ19" i="24" s="1"/>
  <c r="AK25" i="28"/>
  <c r="AL40" i="20"/>
  <c r="AH30" i="28"/>
  <c r="AJ153" i="20"/>
  <c r="AK141" i="20"/>
  <c r="AK150" i="20" s="1"/>
  <c r="AK152" i="20" s="1"/>
  <c r="AK234" i="20"/>
  <c r="AK10" i="24" s="1"/>
  <c r="AL22" i="28"/>
  <c r="AL21" i="28" s="1"/>
  <c r="AM39" i="20"/>
  <c r="AL11" i="22"/>
  <c r="AJ10" i="22"/>
  <c r="AI27" i="28"/>
  <c r="AI39" i="28" s="1"/>
  <c r="AK164" i="20"/>
  <c r="AK142" i="20"/>
  <c r="AJ44" i="20"/>
  <c r="AJ46" i="20" s="1"/>
  <c r="AJ47" i="20" s="1"/>
  <c r="AE42" i="28"/>
  <c r="AM56" i="20"/>
  <c r="AN3" i="25"/>
  <c r="AL215" i="20"/>
  <c r="AL198" i="20"/>
  <c r="AL199" i="20" s="1"/>
  <c r="AM149" i="20"/>
  <c r="AM156" i="20" s="1"/>
  <c r="AM163" i="20" s="1"/>
  <c r="AM176" i="20" s="1"/>
  <c r="AM168" i="20"/>
  <c r="AM26" i="25" s="1"/>
  <c r="AK18" i="22"/>
  <c r="AL242" i="20"/>
  <c r="AL238" i="20"/>
  <c r="AL14" i="22" s="1"/>
  <c r="AL239" i="20"/>
  <c r="AL15" i="22" s="1"/>
  <c r="AL240" i="20"/>
  <c r="AL16" i="22" s="1"/>
  <c r="AL241" i="20"/>
  <c r="AK19" i="22"/>
  <c r="AM233" i="20"/>
  <c r="AM192" i="20"/>
  <c r="AN35" i="20"/>
  <c r="AN38" i="20" s="1"/>
  <c r="AO167" i="20" s="1"/>
  <c r="AN139" i="20"/>
  <c r="AN4" i="24" s="1"/>
  <c r="AK6" i="24" l="1"/>
  <c r="AK8" i="24" s="1"/>
  <c r="AJ25" i="25"/>
  <c r="AJ17" i="24"/>
  <c r="AL20" i="28"/>
  <c r="AK7" i="25"/>
  <c r="AF44" i="28"/>
  <c r="AH29" i="25"/>
  <c r="AM23" i="25"/>
  <c r="AK22" i="25"/>
  <c r="AH43" i="28"/>
  <c r="AJ28" i="25"/>
  <c r="AI20" i="24"/>
  <c r="AJ169" i="20"/>
  <c r="AL41" i="20"/>
  <c r="AX41" i="20"/>
  <c r="AI218" i="20"/>
  <c r="AI216" i="20"/>
  <c r="AI51" i="24" s="1"/>
  <c r="AE35" i="28"/>
  <c r="AL24" i="28"/>
  <c r="AN235" i="20"/>
  <c r="AN11" i="24" s="1"/>
  <c r="AN151" i="20"/>
  <c r="AM42" i="20"/>
  <c r="AL28" i="28" s="1"/>
  <c r="AL29" i="28" s="1"/>
  <c r="AK153" i="20"/>
  <c r="AI30" i="28"/>
  <c r="AK143" i="20"/>
  <c r="AK193" i="20" s="1"/>
  <c r="AK194" i="20" s="1"/>
  <c r="AK19" i="24" s="1"/>
  <c r="AF42" i="28"/>
  <c r="AL142" i="20"/>
  <c r="AL164" i="20"/>
  <c r="AJ27" i="28"/>
  <c r="AJ39" i="28" s="1"/>
  <c r="AK44" i="20"/>
  <c r="AK46" i="20" s="1"/>
  <c r="AK47" i="20" s="1"/>
  <c r="AM22" i="28"/>
  <c r="AM21" i="28" s="1"/>
  <c r="AN39" i="20"/>
  <c r="AK173" i="20"/>
  <c r="AK174" i="20" s="1"/>
  <c r="AK165" i="20"/>
  <c r="AK18" i="24" s="1"/>
  <c r="AL25" i="28"/>
  <c r="AM40" i="20"/>
  <c r="AK10" i="22"/>
  <c r="AK26" i="28"/>
  <c r="AM140" i="20"/>
  <c r="AL43" i="20"/>
  <c r="AL141" i="20"/>
  <c r="AL150" i="20" s="1"/>
  <c r="AL152" i="20" s="1"/>
  <c r="AL234" i="20"/>
  <c r="AL10" i="24" s="1"/>
  <c r="AJ171" i="20"/>
  <c r="AJ27" i="25" s="1"/>
  <c r="AM11" i="22"/>
  <c r="AN56" i="20"/>
  <c r="AO3" i="25"/>
  <c r="AM215" i="20"/>
  <c r="AM198" i="20"/>
  <c r="AM199" i="20" s="1"/>
  <c r="AN149" i="20"/>
  <c r="AN156" i="20" s="1"/>
  <c r="AN163" i="20" s="1"/>
  <c r="AN176" i="20" s="1"/>
  <c r="AN168" i="20"/>
  <c r="AN26" i="25" s="1"/>
  <c r="AL19" i="22"/>
  <c r="AL18" i="22"/>
  <c r="AL7" i="25" s="1"/>
  <c r="AM241" i="20"/>
  <c r="AM242" i="20"/>
  <c r="AM238" i="20"/>
  <c r="AM14" i="22" s="1"/>
  <c r="AM239" i="20"/>
  <c r="AM15" i="22" s="1"/>
  <c r="AM240" i="20"/>
  <c r="AM16" i="22" s="1"/>
  <c r="AN233" i="20"/>
  <c r="AN192" i="20"/>
  <c r="AO35" i="20"/>
  <c r="AO38" i="20" s="1"/>
  <c r="AP167" i="20" s="1"/>
  <c r="AO139" i="20"/>
  <c r="AO4" i="24" s="1"/>
  <c r="AY5" i="25" l="1"/>
  <c r="AM5" i="25"/>
  <c r="AM166" i="20"/>
  <c r="AL6" i="24"/>
  <c r="AL8" i="24" s="1"/>
  <c r="AI29" i="25"/>
  <c r="AI41" i="24"/>
  <c r="AG44" i="28" s="1"/>
  <c r="AK25" i="25"/>
  <c r="AK17" i="24"/>
  <c r="AL22" i="25"/>
  <c r="AI43" i="28"/>
  <c r="AK28" i="25"/>
  <c r="AN23" i="25"/>
  <c r="AK169" i="20"/>
  <c r="AJ20" i="24"/>
  <c r="AM41" i="20"/>
  <c r="AY41" i="20"/>
  <c r="AF35" i="28"/>
  <c r="AL173" i="20"/>
  <c r="AL174" i="20" s="1"/>
  <c r="AL165" i="20"/>
  <c r="AL18" i="24" s="1"/>
  <c r="AM20" i="28"/>
  <c r="AM141" i="20"/>
  <c r="AM150" i="20" s="1"/>
  <c r="AM152" i="20" s="1"/>
  <c r="AM234" i="20"/>
  <c r="AM10" i="24" s="1"/>
  <c r="AJ216" i="20"/>
  <c r="AJ51" i="24" s="1"/>
  <c r="AM142" i="20"/>
  <c r="AK27" i="28"/>
  <c r="AM164" i="20"/>
  <c r="AL44" i="20"/>
  <c r="AL46" i="20" s="1"/>
  <c r="AL47" i="20" s="1"/>
  <c r="AK171" i="20"/>
  <c r="AK27" i="25" s="1"/>
  <c r="AM25" i="28"/>
  <c r="AN40" i="20"/>
  <c r="AL143" i="20"/>
  <c r="AL193" i="20" s="1"/>
  <c r="AL194" i="20" s="1"/>
  <c r="AL19" i="24" s="1"/>
  <c r="AL153" i="20"/>
  <c r="AJ30" i="28"/>
  <c r="AY164" i="20"/>
  <c r="AW27" i="28"/>
  <c r="AY142" i="20"/>
  <c r="AY6" i="24" s="1"/>
  <c r="AL26" i="28"/>
  <c r="AN140" i="20"/>
  <c r="AM43" i="20"/>
  <c r="AN22" i="28"/>
  <c r="AN21" i="28" s="1"/>
  <c r="AO39" i="20"/>
  <c r="AJ218" i="20"/>
  <c r="AJ41" i="24" s="1"/>
  <c r="AL10" i="22"/>
  <c r="AG42" i="28"/>
  <c r="AM24" i="28"/>
  <c r="AO151" i="20"/>
  <c r="AO235" i="20"/>
  <c r="AO11" i="24" s="1"/>
  <c r="AN42" i="20"/>
  <c r="AM28" i="28" s="1"/>
  <c r="AM29" i="28" s="1"/>
  <c r="AN11" i="22"/>
  <c r="AO56" i="20"/>
  <c r="AP3" i="25"/>
  <c r="AN215" i="20"/>
  <c r="AN198" i="20"/>
  <c r="AN199" i="20" s="1"/>
  <c r="AO149" i="20"/>
  <c r="AO156" i="20" s="1"/>
  <c r="AO163" i="20" s="1"/>
  <c r="AO176" i="20" s="1"/>
  <c r="AO168" i="20"/>
  <c r="AO26" i="25" s="1"/>
  <c r="AM18" i="22"/>
  <c r="AM19" i="22"/>
  <c r="AN240" i="20"/>
  <c r="AN16" i="22" s="1"/>
  <c r="AN241" i="20"/>
  <c r="AN242" i="20"/>
  <c r="AN238" i="20"/>
  <c r="AN14" i="22" s="1"/>
  <c r="AN239" i="20"/>
  <c r="AN15" i="22" s="1"/>
  <c r="AO233" i="20"/>
  <c r="AO192" i="20"/>
  <c r="AP35" i="20"/>
  <c r="AP38" i="20" s="1"/>
  <c r="AQ167" i="20" s="1"/>
  <c r="AP139" i="20"/>
  <c r="AP4" i="24" s="1"/>
  <c r="AZ5" i="25" l="1"/>
  <c r="AN5" i="25"/>
  <c r="AN166" i="20"/>
  <c r="AM6" i="24"/>
  <c r="AM8" i="24" s="1"/>
  <c r="AL25" i="25"/>
  <c r="AL17" i="24"/>
  <c r="AM7" i="25"/>
  <c r="AM22" i="25"/>
  <c r="AO23" i="25"/>
  <c r="AH44" i="28"/>
  <c r="AJ29" i="25"/>
  <c r="AJ43" i="28"/>
  <c r="AL28" i="25"/>
  <c r="AK20" i="24"/>
  <c r="AG35" i="28"/>
  <c r="AL169" i="20"/>
  <c r="AN20" i="28"/>
  <c r="AN41" i="20"/>
  <c r="AZ41" i="20"/>
  <c r="AH42" i="28"/>
  <c r="AN25" i="28"/>
  <c r="AO40" i="20"/>
  <c r="AY143" i="20"/>
  <c r="AY193" i="20" s="1"/>
  <c r="AY194" i="20" s="1"/>
  <c r="AY19" i="24" s="1"/>
  <c r="AK39" i="28"/>
  <c r="AM10" i="22"/>
  <c r="AN24" i="28"/>
  <c r="AP235" i="20"/>
  <c r="AP11" i="24" s="1"/>
  <c r="AP151" i="20"/>
  <c r="AO42" i="20"/>
  <c r="AN28" i="28" s="1"/>
  <c r="AN29" i="28" s="1"/>
  <c r="AK218" i="20"/>
  <c r="AK41" i="24" s="1"/>
  <c r="AM143" i="20"/>
  <c r="AM193" i="20" s="1"/>
  <c r="AM194" i="20" s="1"/>
  <c r="AM19" i="24" s="1"/>
  <c r="AM153" i="20"/>
  <c r="AK30" i="28"/>
  <c r="AL171" i="20"/>
  <c r="AL27" i="25" s="1"/>
  <c r="AX27" i="28"/>
  <c r="AZ142" i="20"/>
  <c r="AZ6" i="24" s="1"/>
  <c r="AZ164" i="20"/>
  <c r="AY165" i="20"/>
  <c r="AY173" i="20"/>
  <c r="AY174" i="20" s="1"/>
  <c r="AK216" i="20"/>
  <c r="AK51" i="24" s="1"/>
  <c r="AO22" i="28"/>
  <c r="AO21" i="28" s="1"/>
  <c r="AP39" i="20"/>
  <c r="AL27" i="28"/>
  <c r="AL39" i="28" s="1"/>
  <c r="AN142" i="20"/>
  <c r="AN164" i="20"/>
  <c r="AM44" i="20"/>
  <c r="AM46" i="20" s="1"/>
  <c r="AM47" i="20" s="1"/>
  <c r="AO11" i="22"/>
  <c r="AN141" i="20"/>
  <c r="AN150" i="20" s="1"/>
  <c r="AN152" i="20" s="1"/>
  <c r="AN234" i="20"/>
  <c r="AN10" i="24" s="1"/>
  <c r="AM26" i="28"/>
  <c r="AO140" i="20"/>
  <c r="AN43" i="20"/>
  <c r="AM173" i="20"/>
  <c r="AM174" i="20" s="1"/>
  <c r="AM165" i="20"/>
  <c r="AM18" i="24" s="1"/>
  <c r="AO215" i="20"/>
  <c r="AO198" i="20"/>
  <c r="AO199" i="20" s="1"/>
  <c r="AP56" i="20"/>
  <c r="AQ3" i="25"/>
  <c r="AP149" i="20"/>
  <c r="AP156" i="20" s="1"/>
  <c r="AP163" i="20" s="1"/>
  <c r="AP176" i="20" s="1"/>
  <c r="AP168" i="20"/>
  <c r="AP26" i="25" s="1"/>
  <c r="AN18" i="22"/>
  <c r="AO239" i="20"/>
  <c r="AO15" i="22" s="1"/>
  <c r="AO238" i="20"/>
  <c r="AO14" i="22" s="1"/>
  <c r="AO240" i="20"/>
  <c r="AO16" i="22" s="1"/>
  <c r="AO241" i="20"/>
  <c r="AO242" i="20"/>
  <c r="AN19" i="22"/>
  <c r="AP233" i="20"/>
  <c r="AP192" i="20"/>
  <c r="AQ35" i="20"/>
  <c r="AQ38" i="20" s="1"/>
  <c r="AR167" i="20" s="1"/>
  <c r="AQ139" i="20"/>
  <c r="AQ4" i="24" s="1"/>
  <c r="BA5" i="25" l="1"/>
  <c r="AO5" i="25"/>
  <c r="AO166" i="20"/>
  <c r="AN6" i="24"/>
  <c r="AN8" i="24" s="1"/>
  <c r="AY25" i="25"/>
  <c r="AM25" i="25"/>
  <c r="AM17" i="24"/>
  <c r="AO20" i="28"/>
  <c r="AN7" i="25"/>
  <c r="AI44" i="28"/>
  <c r="AK29" i="25"/>
  <c r="AW43" i="28"/>
  <c r="AY28" i="25"/>
  <c r="AN22" i="25"/>
  <c r="AK43" i="28"/>
  <c r="AM28" i="25"/>
  <c r="AP23" i="25"/>
  <c r="AM169" i="20"/>
  <c r="AL20" i="24"/>
  <c r="AO41" i="20"/>
  <c r="BA41" i="20"/>
  <c r="AL218" i="20"/>
  <c r="AL216" i="20"/>
  <c r="AL51" i="24" s="1"/>
  <c r="AQ39" i="20"/>
  <c r="AP22" i="28"/>
  <c r="AH35" i="28"/>
  <c r="AN10" i="22"/>
  <c r="AZ143" i="20"/>
  <c r="AZ193" i="20" s="1"/>
  <c r="AZ194" i="20" s="1"/>
  <c r="AZ19" i="24" s="1"/>
  <c r="AP11" i="22"/>
  <c r="AM171" i="20"/>
  <c r="AM27" i="25" s="1"/>
  <c r="AO141" i="20"/>
  <c r="AO150" i="20" s="1"/>
  <c r="AO152" i="20" s="1"/>
  <c r="AO234" i="20"/>
  <c r="AO10" i="24" s="1"/>
  <c r="AL30" i="28"/>
  <c r="AN153" i="20"/>
  <c r="AN173" i="20"/>
  <c r="AN174" i="20" s="1"/>
  <c r="AN165" i="20"/>
  <c r="AN18" i="24" s="1"/>
  <c r="AO25" i="28"/>
  <c r="AP40" i="20"/>
  <c r="AM27" i="28"/>
  <c r="AM39" i="28" s="1"/>
  <c r="AO142" i="20"/>
  <c r="AO164" i="20"/>
  <c r="AN44" i="20"/>
  <c r="AN46" i="20" s="1"/>
  <c r="AN47" i="20" s="1"/>
  <c r="AN143" i="20"/>
  <c r="AN193" i="20" s="1"/>
  <c r="AN194" i="20" s="1"/>
  <c r="AN19" i="24" s="1"/>
  <c r="AO24" i="28"/>
  <c r="AQ151" i="20"/>
  <c r="AQ235" i="20"/>
  <c r="AQ11" i="24" s="1"/>
  <c r="AP42" i="20"/>
  <c r="AO28" i="28" s="1"/>
  <c r="AO29" i="28" s="1"/>
  <c r="AN26" i="28"/>
  <c r="AP140" i="20"/>
  <c r="AO43" i="20"/>
  <c r="AI42" i="28"/>
  <c r="BA142" i="20"/>
  <c r="BA6" i="24" s="1"/>
  <c r="AY27" i="28"/>
  <c r="BA164" i="20"/>
  <c r="AZ165" i="20"/>
  <c r="AZ173" i="20"/>
  <c r="AZ174" i="20" s="1"/>
  <c r="AQ56" i="20"/>
  <c r="AR3" i="25"/>
  <c r="AP215" i="20"/>
  <c r="AP198" i="20"/>
  <c r="AP199" i="20" s="1"/>
  <c r="AQ149" i="20"/>
  <c r="AQ156" i="20" s="1"/>
  <c r="AQ163" i="20" s="1"/>
  <c r="AQ176" i="20" s="1"/>
  <c r="AQ168" i="20"/>
  <c r="AQ26" i="25" s="1"/>
  <c r="AO18" i="22"/>
  <c r="AO19" i="22"/>
  <c r="AP242" i="20"/>
  <c r="AP239" i="20"/>
  <c r="AP15" i="22" s="1"/>
  <c r="AP240" i="20"/>
  <c r="AP16" i="22" s="1"/>
  <c r="AP241" i="20"/>
  <c r="AP238" i="20"/>
  <c r="AP14" i="22" s="1"/>
  <c r="AQ233" i="20"/>
  <c r="AQ192" i="20"/>
  <c r="AR35" i="20"/>
  <c r="AR38" i="20" s="1"/>
  <c r="AS167" i="20" s="1"/>
  <c r="AR139" i="20"/>
  <c r="AR4" i="24" s="1"/>
  <c r="BB5" i="25" l="1"/>
  <c r="AP5" i="25"/>
  <c r="AP166" i="20"/>
  <c r="AO6" i="24"/>
  <c r="AO8" i="24" s="1"/>
  <c r="AL29" i="25"/>
  <c r="AL41" i="24"/>
  <c r="AJ44" i="28" s="1"/>
  <c r="AZ25" i="25"/>
  <c r="AN25" i="25"/>
  <c r="AN17" i="24"/>
  <c r="AO7" i="25"/>
  <c r="AQ23" i="25"/>
  <c r="AL43" i="28"/>
  <c r="AN28" i="25"/>
  <c r="AO22" i="25"/>
  <c r="AX43" i="28"/>
  <c r="AZ28" i="25"/>
  <c r="AM20" i="24"/>
  <c r="AN169" i="20"/>
  <c r="AP41" i="20"/>
  <c r="BB41" i="20"/>
  <c r="AM218" i="20"/>
  <c r="AJ42" i="28"/>
  <c r="AO165" i="20"/>
  <c r="AO18" i="24" s="1"/>
  <c r="AO173" i="20"/>
  <c r="AO174" i="20" s="1"/>
  <c r="BB164" i="20"/>
  <c r="AZ27" i="28"/>
  <c r="BB142" i="20"/>
  <c r="BB6" i="24" s="1"/>
  <c r="AO153" i="20"/>
  <c r="AM30" i="28"/>
  <c r="BA165" i="20"/>
  <c r="BA173" i="20"/>
  <c r="BA174" i="20" s="1"/>
  <c r="AP141" i="20"/>
  <c r="AP150" i="20" s="1"/>
  <c r="AP152" i="20" s="1"/>
  <c r="AP234" i="20"/>
  <c r="AP10" i="24" s="1"/>
  <c r="AP25" i="28"/>
  <c r="AQ40" i="20"/>
  <c r="AR39" i="20"/>
  <c r="AQ22" i="28"/>
  <c r="AQ11" i="22"/>
  <c r="AN171" i="20"/>
  <c r="AN27" i="25" s="1"/>
  <c r="AO10" i="22"/>
  <c r="AK42" i="28"/>
  <c r="AP24" i="28"/>
  <c r="AR151" i="20"/>
  <c r="AR235" i="20"/>
  <c r="AR11" i="24" s="1"/>
  <c r="AQ42" i="20"/>
  <c r="AP28" i="28" s="1"/>
  <c r="AP29" i="28" s="1"/>
  <c r="BA143" i="20"/>
  <c r="BA193" i="20" s="1"/>
  <c r="BA194" i="20" s="1"/>
  <c r="BA19" i="24" s="1"/>
  <c r="AN27" i="28"/>
  <c r="AP164" i="20"/>
  <c r="AP142" i="20"/>
  <c r="AO44" i="20"/>
  <c r="AO46" i="20" s="1"/>
  <c r="AO47" i="20" s="1"/>
  <c r="AO143" i="20"/>
  <c r="AO193" i="20" s="1"/>
  <c r="AO194" i="20" s="1"/>
  <c r="AO19" i="24" s="1"/>
  <c r="AQ140" i="20"/>
  <c r="AO26" i="28"/>
  <c r="AP43" i="20"/>
  <c r="AM216" i="20"/>
  <c r="AM51" i="24" s="1"/>
  <c r="AI35" i="28"/>
  <c r="AP20" i="28"/>
  <c r="AP21" i="28"/>
  <c r="AR56" i="20"/>
  <c r="AS3" i="25"/>
  <c r="AQ215" i="20"/>
  <c r="AQ198" i="20"/>
  <c r="AQ199" i="20" s="1"/>
  <c r="AR149" i="20"/>
  <c r="AR156" i="20" s="1"/>
  <c r="AR163" i="20" s="1"/>
  <c r="AR176" i="20" s="1"/>
  <c r="AR168" i="20"/>
  <c r="AR26" i="25" s="1"/>
  <c r="AP19" i="22"/>
  <c r="AP18" i="22"/>
  <c r="AP7" i="25" s="1"/>
  <c r="AQ241" i="20"/>
  <c r="AQ242" i="20"/>
  <c r="AQ238" i="20"/>
  <c r="AQ14" i="22" s="1"/>
  <c r="AQ239" i="20"/>
  <c r="AQ15" i="22" s="1"/>
  <c r="AQ240" i="20"/>
  <c r="AQ16" i="22" s="1"/>
  <c r="AR233" i="20"/>
  <c r="AR192" i="20"/>
  <c r="AS35" i="20"/>
  <c r="AS38" i="20" s="1"/>
  <c r="AT167" i="20" s="1"/>
  <c r="AS139" i="20"/>
  <c r="AS4" i="24" s="1"/>
  <c r="BC5" i="25" l="1"/>
  <c r="AQ5" i="25"/>
  <c r="AQ166" i="20"/>
  <c r="AP6" i="24"/>
  <c r="AP8" i="24" s="1"/>
  <c r="AM29" i="25"/>
  <c r="AM41" i="24"/>
  <c r="AK44" i="28" s="1"/>
  <c r="BA25" i="25"/>
  <c r="AO25" i="25"/>
  <c r="AO17" i="24"/>
  <c r="AM43" i="28"/>
  <c r="AO28" i="25"/>
  <c r="AY43" i="28"/>
  <c r="BA28" i="25"/>
  <c r="AR23" i="25"/>
  <c r="AP22" i="25"/>
  <c r="AO169" i="20"/>
  <c r="AJ35" i="28"/>
  <c r="AN20" i="24"/>
  <c r="AQ41" i="20"/>
  <c r="BC41" i="20"/>
  <c r="AQ164" i="20"/>
  <c r="AO27" i="28"/>
  <c r="AQ142" i="20"/>
  <c r="AP44" i="20"/>
  <c r="AP46" i="20" s="1"/>
  <c r="AP47" i="20" s="1"/>
  <c r="AN39" i="28"/>
  <c r="AR11" i="22"/>
  <c r="AQ24" i="28"/>
  <c r="AS151" i="20"/>
  <c r="AS235" i="20"/>
  <c r="AS11" i="24" s="1"/>
  <c r="AR42" i="20"/>
  <c r="AQ28" i="28" s="1"/>
  <c r="AQ29" i="28" s="1"/>
  <c r="BA27" i="28"/>
  <c r="BC142" i="20"/>
  <c r="BC6" i="24" s="1"/>
  <c r="BC164" i="20"/>
  <c r="AN218" i="20"/>
  <c r="AN41" i="24" s="1"/>
  <c r="AS39" i="20"/>
  <c r="AR22" i="28"/>
  <c r="AQ141" i="20"/>
  <c r="AQ150" i="20" s="1"/>
  <c r="AQ152" i="20" s="1"/>
  <c r="AQ234" i="20"/>
  <c r="AQ10" i="24" s="1"/>
  <c r="AP173" i="20"/>
  <c r="AP174" i="20" s="1"/>
  <c r="AP165" i="20"/>
  <c r="AP18" i="24" s="1"/>
  <c r="AL42" i="28"/>
  <c r="AQ25" i="28"/>
  <c r="AR40" i="20"/>
  <c r="BB143" i="20"/>
  <c r="BB193" i="20" s="1"/>
  <c r="BB194" i="20" s="1"/>
  <c r="BB19" i="24" s="1"/>
  <c r="AO171" i="20"/>
  <c r="AO27" i="25" s="1"/>
  <c r="AP26" i="28"/>
  <c r="AR140" i="20"/>
  <c r="AQ43" i="20"/>
  <c r="AP10" i="22"/>
  <c r="AP143" i="20"/>
  <c r="AP193" i="20" s="1"/>
  <c r="AP194" i="20" s="1"/>
  <c r="AP19" i="24" s="1"/>
  <c r="AN216" i="20"/>
  <c r="AN51" i="24" s="1"/>
  <c r="AQ20" i="28"/>
  <c r="AQ21" i="28"/>
  <c r="AP153" i="20"/>
  <c r="AN30" i="28"/>
  <c r="BB165" i="20"/>
  <c r="BB173" i="20"/>
  <c r="BB174" i="20" s="1"/>
  <c r="AR215" i="20"/>
  <c r="AR198" i="20"/>
  <c r="AR199" i="20" s="1"/>
  <c r="AS56" i="20"/>
  <c r="AT3" i="25"/>
  <c r="AS149" i="20"/>
  <c r="AS156" i="20" s="1"/>
  <c r="AS163" i="20" s="1"/>
  <c r="AS176" i="20" s="1"/>
  <c r="AS168" i="20"/>
  <c r="AS26" i="25" s="1"/>
  <c r="AQ18" i="22"/>
  <c r="AQ19" i="22"/>
  <c r="AR240" i="20"/>
  <c r="AR16" i="22" s="1"/>
  <c r="AR241" i="20"/>
  <c r="AR242" i="20"/>
  <c r="AR238" i="20"/>
  <c r="AR14" i="22" s="1"/>
  <c r="AR239" i="20"/>
  <c r="AR15" i="22" s="1"/>
  <c r="AS233" i="20"/>
  <c r="AS192" i="20"/>
  <c r="AT35" i="20"/>
  <c r="AT38" i="20" s="1"/>
  <c r="AU167" i="20" s="1"/>
  <c r="AT139" i="20"/>
  <c r="AT4" i="24" s="1"/>
  <c r="BD5" i="25" l="1"/>
  <c r="AR5" i="25"/>
  <c r="AR166" i="20"/>
  <c r="AQ6" i="24"/>
  <c r="AQ8" i="24" s="1"/>
  <c r="BB25" i="25"/>
  <c r="AP25" i="25"/>
  <c r="AP17" i="24"/>
  <c r="AQ7" i="25"/>
  <c r="AZ43" i="28"/>
  <c r="BB28" i="25"/>
  <c r="AQ22" i="25"/>
  <c r="AL44" i="28"/>
  <c r="AN29" i="25"/>
  <c r="AN43" i="28"/>
  <c r="AP28" i="25"/>
  <c r="AS23" i="25"/>
  <c r="AO20" i="24"/>
  <c r="AK35" i="28"/>
  <c r="AP169" i="20"/>
  <c r="AR41" i="20"/>
  <c r="AV41" i="20"/>
  <c r="BD41" i="20"/>
  <c r="AT41" i="20"/>
  <c r="AO218" i="20"/>
  <c r="AO216" i="20"/>
  <c r="AO51" i="24" s="1"/>
  <c r="AQ26" i="28"/>
  <c r="AS140" i="20"/>
  <c r="AR43" i="20"/>
  <c r="AR20" i="28"/>
  <c r="AR21" i="28"/>
  <c r="BC143" i="20"/>
  <c r="BC193" i="20" s="1"/>
  <c r="BC194" i="20" s="1"/>
  <c r="BC19" i="24" s="1"/>
  <c r="AS11" i="22"/>
  <c r="AT39" i="20"/>
  <c r="AS25" i="28" s="1"/>
  <c r="AS22" i="28"/>
  <c r="AQ143" i="20"/>
  <c r="AQ193" i="20" s="1"/>
  <c r="AQ194" i="20" s="1"/>
  <c r="AQ19" i="24" s="1"/>
  <c r="AR142" i="20"/>
  <c r="AP27" i="28"/>
  <c r="AR164" i="20"/>
  <c r="AQ44" i="20"/>
  <c r="AQ46" i="20" s="1"/>
  <c r="AQ47" i="20" s="1"/>
  <c r="AM42" i="28"/>
  <c r="AQ10" i="22"/>
  <c r="AR24" i="28"/>
  <c r="AT235" i="20"/>
  <c r="AT11" i="24" s="1"/>
  <c r="AT151" i="20"/>
  <c r="AS42" i="20"/>
  <c r="AR28" i="28" s="1"/>
  <c r="AR29" i="28" s="1"/>
  <c r="BC173" i="20"/>
  <c r="BC174" i="20" s="1"/>
  <c r="BC165" i="20"/>
  <c r="AO39" i="28"/>
  <c r="AP171" i="20"/>
  <c r="AP27" i="25" s="1"/>
  <c r="AR141" i="20"/>
  <c r="AR150" i="20" s="1"/>
  <c r="AR152" i="20" s="1"/>
  <c r="AR234" i="20"/>
  <c r="AR10" i="24" s="1"/>
  <c r="AR25" i="28"/>
  <c r="AS40" i="20"/>
  <c r="BB27" i="28"/>
  <c r="BD164" i="20"/>
  <c r="BD142" i="20"/>
  <c r="BD6" i="24" s="1"/>
  <c r="AO30" i="28"/>
  <c r="AQ153" i="20"/>
  <c r="AQ165" i="20"/>
  <c r="AQ18" i="24" s="1"/>
  <c r="AQ173" i="20"/>
  <c r="AQ174" i="20" s="1"/>
  <c r="AT56" i="20"/>
  <c r="AU3" i="25"/>
  <c r="AS215" i="20"/>
  <c r="AS198" i="20"/>
  <c r="AS199" i="20" s="1"/>
  <c r="AT149" i="20"/>
  <c r="AT156" i="20" s="1"/>
  <c r="AT163" i="20" s="1"/>
  <c r="AT176" i="20" s="1"/>
  <c r="AT168" i="20"/>
  <c r="AT26" i="25" s="1"/>
  <c r="AR19" i="22"/>
  <c r="AR18" i="22"/>
  <c r="AS239" i="20"/>
  <c r="AS15" i="22" s="1"/>
  <c r="AS238" i="20"/>
  <c r="AS14" i="22" s="1"/>
  <c r="AS241" i="20"/>
  <c r="AS240" i="20"/>
  <c r="AS16" i="22" s="1"/>
  <c r="AS242" i="20"/>
  <c r="AT233" i="20"/>
  <c r="AT192" i="20"/>
  <c r="AU35" i="20"/>
  <c r="AU38" i="20" s="1"/>
  <c r="AV167" i="20" s="1"/>
  <c r="AU139" i="20"/>
  <c r="AU4" i="24" s="1"/>
  <c r="AR7" i="25" l="1"/>
  <c r="AU5" i="25"/>
  <c r="AU166" i="20"/>
  <c r="BE5" i="25"/>
  <c r="AW5" i="25"/>
  <c r="AS5" i="25"/>
  <c r="AS166" i="20"/>
  <c r="AR6" i="24"/>
  <c r="AR8" i="24" s="1"/>
  <c r="AO29" i="25"/>
  <c r="AO41" i="24"/>
  <c r="AM44" i="28" s="1"/>
  <c r="AQ25" i="25"/>
  <c r="AQ17" i="24"/>
  <c r="BC25" i="25"/>
  <c r="AO43" i="28"/>
  <c r="AQ28" i="25"/>
  <c r="BA43" i="28"/>
  <c r="BC28" i="25"/>
  <c r="AR22" i="25"/>
  <c r="AT23" i="25"/>
  <c r="AP20" i="24"/>
  <c r="AQ169" i="20"/>
  <c r="AU41" i="20"/>
  <c r="AS41" i="20"/>
  <c r="AW41" i="20"/>
  <c r="BE41" i="20"/>
  <c r="AQ171" i="20"/>
  <c r="AQ27" i="25" s="1"/>
  <c r="AR153" i="20"/>
  <c r="AP30" i="28"/>
  <c r="AU39" i="20"/>
  <c r="AT25" i="28" s="1"/>
  <c r="AT22" i="28"/>
  <c r="AP218" i="20"/>
  <c r="AP41" i="24" s="1"/>
  <c r="AR165" i="20"/>
  <c r="AR18" i="24" s="1"/>
  <c r="AR173" i="20"/>
  <c r="AR174" i="20" s="1"/>
  <c r="AS24" i="28"/>
  <c r="AU151" i="20"/>
  <c r="AU152" i="20" s="1"/>
  <c r="AU235" i="20"/>
  <c r="AU11" i="24" s="1"/>
  <c r="AT42" i="20"/>
  <c r="AS28" i="28" s="1"/>
  <c r="AS29" i="28" s="1"/>
  <c r="BD143" i="20"/>
  <c r="BD193" i="20" s="1"/>
  <c r="BD194" i="20" s="1"/>
  <c r="BD19" i="24" s="1"/>
  <c r="AP216" i="20"/>
  <c r="AP51" i="24" s="1"/>
  <c r="AP39" i="28"/>
  <c r="AQ27" i="28"/>
  <c r="AS142" i="20"/>
  <c r="AS164" i="20"/>
  <c r="AR44" i="20"/>
  <c r="AR46" i="20" s="1"/>
  <c r="AR47" i="20" s="1"/>
  <c r="BD173" i="20"/>
  <c r="BD174" i="20" s="1"/>
  <c r="BD165" i="20"/>
  <c r="AU164" i="20"/>
  <c r="AS27" i="28"/>
  <c r="AU142" i="20"/>
  <c r="AU6" i="24" s="1"/>
  <c r="AL35" i="28"/>
  <c r="AS141" i="20"/>
  <c r="AS150" i="20" s="1"/>
  <c r="AS152" i="20" s="1"/>
  <c r="AS234" i="20"/>
  <c r="AS10" i="24" s="1"/>
  <c r="BE142" i="20"/>
  <c r="BE6" i="24" s="1"/>
  <c r="BC27" i="28"/>
  <c r="BE164" i="20"/>
  <c r="AR26" i="28"/>
  <c r="AT140" i="20"/>
  <c r="BB43" i="20"/>
  <c r="CD43" i="20"/>
  <c r="BQ43" i="20"/>
  <c r="BY43" i="20"/>
  <c r="BX43" i="20"/>
  <c r="BZ43" i="20"/>
  <c r="BC43" i="20"/>
  <c r="BL43" i="20"/>
  <c r="AZ43" i="20"/>
  <c r="AW43" i="20"/>
  <c r="BN43" i="20"/>
  <c r="AU43" i="20"/>
  <c r="AT43" i="20"/>
  <c r="BR43" i="20"/>
  <c r="BS43" i="20"/>
  <c r="AV43" i="20"/>
  <c r="BG43" i="20"/>
  <c r="BJ43" i="20"/>
  <c r="CE43" i="20"/>
  <c r="BK43" i="20"/>
  <c r="BI43" i="20"/>
  <c r="BT43" i="20"/>
  <c r="BU43" i="20"/>
  <c r="CA43" i="20"/>
  <c r="BV43" i="20"/>
  <c r="CC43" i="20"/>
  <c r="BP43" i="20"/>
  <c r="BM43" i="20"/>
  <c r="AY43" i="20"/>
  <c r="CB43" i="20"/>
  <c r="BF43" i="20"/>
  <c r="BO43" i="20"/>
  <c r="CF43" i="20"/>
  <c r="BW43" i="20"/>
  <c r="BE43" i="20"/>
  <c r="AX43" i="20"/>
  <c r="BH43" i="20"/>
  <c r="AS43" i="20"/>
  <c r="BD43" i="20"/>
  <c r="BA43" i="20"/>
  <c r="AR10" i="22"/>
  <c r="AN42" i="28"/>
  <c r="AT11" i="22"/>
  <c r="AR143" i="20"/>
  <c r="AR193" i="20" s="1"/>
  <c r="AR194" i="20" s="1"/>
  <c r="AR19" i="24" s="1"/>
  <c r="AS20" i="28"/>
  <c r="AS21" i="28"/>
  <c r="AU27" i="28"/>
  <c r="AW164" i="20"/>
  <c r="AW142" i="20"/>
  <c r="AW6" i="24" s="1"/>
  <c r="AU56" i="20"/>
  <c r="AV3" i="25"/>
  <c r="AT215" i="20"/>
  <c r="AT198" i="20"/>
  <c r="AT199" i="20" s="1"/>
  <c r="AU149" i="20"/>
  <c r="AU156" i="20" s="1"/>
  <c r="AU163" i="20" s="1"/>
  <c r="AU176" i="20" s="1"/>
  <c r="AU168" i="20"/>
  <c r="AU26" i="25" s="1"/>
  <c r="AS19" i="22"/>
  <c r="AT242" i="20"/>
  <c r="AT238" i="20"/>
  <c r="AT14" i="22" s="1"/>
  <c r="AT239" i="20"/>
  <c r="AT15" i="22" s="1"/>
  <c r="AT241" i="20"/>
  <c r="AT240" i="20"/>
  <c r="AT16" i="22" s="1"/>
  <c r="AS18" i="22"/>
  <c r="AS7" i="25" s="1"/>
  <c r="AU233" i="20"/>
  <c r="AU192" i="20"/>
  <c r="AV35" i="20"/>
  <c r="AV38" i="20" s="1"/>
  <c r="AW167" i="20" s="1"/>
  <c r="AV139" i="20"/>
  <c r="AV4" i="24" s="1"/>
  <c r="AT5" i="25" l="1"/>
  <c r="AT166" i="20"/>
  <c r="AW166" i="20"/>
  <c r="AV5" i="25"/>
  <c r="AV166" i="20"/>
  <c r="BF5" i="25"/>
  <c r="AX5" i="25"/>
  <c r="AS6" i="24"/>
  <c r="AS8" i="24" s="1"/>
  <c r="BD25" i="25"/>
  <c r="AR25" i="25"/>
  <c r="AR17" i="24"/>
  <c r="AM35" i="28"/>
  <c r="BB43" i="28"/>
  <c r="BD28" i="25"/>
  <c r="AP43" i="28"/>
  <c r="AR28" i="25"/>
  <c r="AN44" i="28"/>
  <c r="AP29" i="25"/>
  <c r="AU23" i="25"/>
  <c r="AS22" i="25"/>
  <c r="AQ20" i="24"/>
  <c r="AR169" i="20"/>
  <c r="AV44" i="20"/>
  <c r="AV46" i="20" s="1"/>
  <c r="AV47" i="20" s="1"/>
  <c r="BD44" i="20"/>
  <c r="BD46" i="20" s="1"/>
  <c r="BD47" i="20" s="1"/>
  <c r="BA44" i="20"/>
  <c r="BA46" i="20" s="1"/>
  <c r="BA47" i="20" s="1"/>
  <c r="AX44" i="20"/>
  <c r="AX46" i="20" s="1"/>
  <c r="AX47" i="20" s="1"/>
  <c r="AQ216" i="20"/>
  <c r="AQ51" i="24" s="1"/>
  <c r="AW143" i="20"/>
  <c r="AW193" i="20" s="1"/>
  <c r="AW194" i="20" s="1"/>
  <c r="AV164" i="20"/>
  <c r="AT27" i="28"/>
  <c r="AV142" i="20"/>
  <c r="AV6" i="24" s="1"/>
  <c r="AU44" i="20"/>
  <c r="AU46" i="20" s="1"/>
  <c r="AU47" i="20" s="1"/>
  <c r="AS153" i="20"/>
  <c r="AQ30" i="28"/>
  <c r="AU143" i="20"/>
  <c r="AU193" i="20" s="1"/>
  <c r="AU194" i="20" s="1"/>
  <c r="AU19" i="24" s="1"/>
  <c r="BB44" i="20"/>
  <c r="BB46" i="20" s="1"/>
  <c r="BB47" i="20" s="1"/>
  <c r="AS173" i="20"/>
  <c r="AS174" i="20" s="1"/>
  <c r="AS165" i="20"/>
  <c r="AS18" i="24" s="1"/>
  <c r="AT20" i="28"/>
  <c r="AT21" i="28"/>
  <c r="AO42" i="28"/>
  <c r="AW165" i="20"/>
  <c r="AW173" i="20"/>
  <c r="AW174" i="20" s="1"/>
  <c r="AT141" i="20"/>
  <c r="AT234" i="20"/>
  <c r="AT10" i="24" s="1"/>
  <c r="C140" i="20"/>
  <c r="AT142" i="20"/>
  <c r="AT164" i="20"/>
  <c r="AR27" i="28"/>
  <c r="AR39" i="28" s="1"/>
  <c r="AS44" i="20"/>
  <c r="AS46" i="20" s="1"/>
  <c r="AS47" i="20" s="1"/>
  <c r="AY44" i="20"/>
  <c r="AY46" i="20" s="1"/>
  <c r="AY47" i="20" s="1"/>
  <c r="BC44" i="20"/>
  <c r="BC46" i="20" s="1"/>
  <c r="BC47" i="20" s="1"/>
  <c r="AZ44" i="20"/>
  <c r="AZ46" i="20" s="1"/>
  <c r="AZ47" i="20" s="1"/>
  <c r="BE143" i="20"/>
  <c r="BE193" i="20" s="1"/>
  <c r="BE194" i="20" s="1"/>
  <c r="BE19" i="24" s="1"/>
  <c r="AS143" i="20"/>
  <c r="AS193" i="20" s="1"/>
  <c r="AS194" i="20" s="1"/>
  <c r="AS19" i="24" s="1"/>
  <c r="AU153" i="20"/>
  <c r="AS30" i="28"/>
  <c r="AR171" i="20"/>
  <c r="AR27" i="25" s="1"/>
  <c r="AQ218" i="20"/>
  <c r="AQ41" i="24" s="1"/>
  <c r="AQ39" i="28"/>
  <c r="AT24" i="28"/>
  <c r="AV151" i="20"/>
  <c r="AV152" i="20" s="1"/>
  <c r="AV235" i="20"/>
  <c r="AV11" i="24" s="1"/>
  <c r="AU42" i="20"/>
  <c r="AT28" i="28" s="1"/>
  <c r="AT29" i="28" s="1"/>
  <c r="AV39" i="20"/>
  <c r="AU25" i="28" s="1"/>
  <c r="AU22" i="28"/>
  <c r="AX142" i="20"/>
  <c r="AX6" i="24" s="1"/>
  <c r="AV27" i="28"/>
  <c r="AX164" i="20"/>
  <c r="AW44" i="20"/>
  <c r="AW46" i="20" s="1"/>
  <c r="AW47" i="20" s="1"/>
  <c r="BF142" i="20"/>
  <c r="BF6" i="24" s="1"/>
  <c r="BD27" i="28"/>
  <c r="BF164" i="20"/>
  <c r="CB44" i="20"/>
  <c r="CB46" i="20" s="1"/>
  <c r="CB47" i="20" s="1"/>
  <c r="BQ44" i="20"/>
  <c r="BQ46" i="20" s="1"/>
  <c r="BQ47" i="20" s="1"/>
  <c r="BG44" i="20"/>
  <c r="BG46" i="20" s="1"/>
  <c r="BG47" i="20" s="1"/>
  <c r="BX44" i="20"/>
  <c r="BX46" i="20" s="1"/>
  <c r="BX47" i="20" s="1"/>
  <c r="BV44" i="20"/>
  <c r="BV46" i="20" s="1"/>
  <c r="BV47" i="20" s="1"/>
  <c r="CF44" i="20"/>
  <c r="CF46" i="20" s="1"/>
  <c r="CF47" i="20" s="1"/>
  <c r="CA44" i="20"/>
  <c r="CA46" i="20" s="1"/>
  <c r="CA47" i="20" s="1"/>
  <c r="BU44" i="20"/>
  <c r="BU46" i="20" s="1"/>
  <c r="BU47" i="20" s="1"/>
  <c r="BL44" i="20"/>
  <c r="BL46" i="20" s="1"/>
  <c r="BL47" i="20" s="1"/>
  <c r="BK44" i="20"/>
  <c r="BK46" i="20" s="1"/>
  <c r="BK47" i="20" s="1"/>
  <c r="CC44" i="20"/>
  <c r="CC46" i="20" s="1"/>
  <c r="CC47" i="20" s="1"/>
  <c r="BI44" i="20"/>
  <c r="BI46" i="20" s="1"/>
  <c r="BI47" i="20" s="1"/>
  <c r="CD44" i="20"/>
  <c r="CD46" i="20" s="1"/>
  <c r="CD47" i="20" s="1"/>
  <c r="BR44" i="20"/>
  <c r="BR46" i="20" s="1"/>
  <c r="BR47" i="20" s="1"/>
  <c r="BH44" i="20"/>
  <c r="BH46" i="20" s="1"/>
  <c r="BH47" i="20" s="1"/>
  <c r="BS44" i="20"/>
  <c r="BS46" i="20" s="1"/>
  <c r="BS47" i="20" s="1"/>
  <c r="BF44" i="20"/>
  <c r="BF46" i="20" s="1"/>
  <c r="BF47" i="20" s="1"/>
  <c r="BW44" i="20"/>
  <c r="BW46" i="20" s="1"/>
  <c r="BW47" i="20" s="1"/>
  <c r="BM44" i="20"/>
  <c r="BM46" i="20" s="1"/>
  <c r="BM47" i="20" s="1"/>
  <c r="BE44" i="20"/>
  <c r="BE46" i="20" s="1"/>
  <c r="BE47" i="20" s="1"/>
  <c r="CE44" i="20"/>
  <c r="CE46" i="20" s="1"/>
  <c r="CE47" i="20" s="1"/>
  <c r="BY44" i="20"/>
  <c r="BY46" i="20" s="1"/>
  <c r="BY47" i="20" s="1"/>
  <c r="BO44" i="20"/>
  <c r="BO46" i="20" s="1"/>
  <c r="BO47" i="20" s="1"/>
  <c r="BT44" i="20"/>
  <c r="BT46" i="20" s="1"/>
  <c r="BT47" i="20" s="1"/>
  <c r="BN44" i="20"/>
  <c r="BN46" i="20" s="1"/>
  <c r="BN47" i="20" s="1"/>
  <c r="BZ44" i="20"/>
  <c r="BZ46" i="20" s="1"/>
  <c r="BZ47" i="20" s="1"/>
  <c r="BP44" i="20"/>
  <c r="BP46" i="20" s="1"/>
  <c r="BP47" i="20" s="1"/>
  <c r="BJ44" i="20"/>
  <c r="BJ46" i="20" s="1"/>
  <c r="BJ47" i="20" s="1"/>
  <c r="BE173" i="20"/>
  <c r="BE174" i="20" s="1"/>
  <c r="BE165" i="20"/>
  <c r="AS10" i="22"/>
  <c r="AT44" i="20"/>
  <c r="AT46" i="20" s="1"/>
  <c r="AT47" i="20" s="1"/>
  <c r="AU173" i="20"/>
  <c r="AU174" i="20" s="1"/>
  <c r="AU165" i="20"/>
  <c r="AU18" i="24" s="1"/>
  <c r="AU11" i="22"/>
  <c r="AU215" i="20"/>
  <c r="AU198" i="20"/>
  <c r="AU199" i="20" s="1"/>
  <c r="AV56" i="20"/>
  <c r="AW3" i="25"/>
  <c r="AV149" i="20"/>
  <c r="AV156" i="20" s="1"/>
  <c r="AV163" i="20" s="1"/>
  <c r="AV176" i="20" s="1"/>
  <c r="AV168" i="20"/>
  <c r="AV26" i="25" s="1"/>
  <c r="AT19" i="22"/>
  <c r="AT18" i="22"/>
  <c r="AU241" i="20"/>
  <c r="AU8" i="24" s="1"/>
  <c r="AU239" i="20"/>
  <c r="AU15" i="22" s="1"/>
  <c r="AU240" i="20"/>
  <c r="AU16" i="22" s="1"/>
  <c r="AU242" i="20"/>
  <c r="AU238" i="20"/>
  <c r="AU14" i="22" s="1"/>
  <c r="AV233" i="20"/>
  <c r="AV192" i="20"/>
  <c r="AW35" i="20"/>
  <c r="AW38" i="20" s="1"/>
  <c r="AX167" i="20" s="1"/>
  <c r="AW139" i="20"/>
  <c r="AW4" i="24" s="1"/>
  <c r="AX166" i="20" l="1"/>
  <c r="AT6" i="24"/>
  <c r="AT8" i="24" s="1"/>
  <c r="AW25" i="25"/>
  <c r="AU25" i="25"/>
  <c r="AU17" i="24"/>
  <c r="AS25" i="25"/>
  <c r="AS17" i="24"/>
  <c r="BE25" i="25"/>
  <c r="AT7" i="25"/>
  <c r="AT22" i="25"/>
  <c r="AS43" i="28"/>
  <c r="AU28" i="25"/>
  <c r="BC43" i="28"/>
  <c r="BE28" i="25"/>
  <c r="AV23" i="25"/>
  <c r="AO44" i="28"/>
  <c r="AQ29" i="25"/>
  <c r="AQ43" i="28"/>
  <c r="AS28" i="25"/>
  <c r="AR20" i="24"/>
  <c r="AS169" i="20"/>
  <c r="C10" i="30"/>
  <c r="AU169" i="20"/>
  <c r="BB39" i="28"/>
  <c r="AX39" i="28"/>
  <c r="D52" i="20"/>
  <c r="C53" i="20" s="1"/>
  <c r="D57" i="20" s="1"/>
  <c r="AU39" i="28"/>
  <c r="AW39" i="20"/>
  <c r="AV25" i="28" s="1"/>
  <c r="AV22" i="28"/>
  <c r="AV153" i="20"/>
  <c r="AT30" i="28"/>
  <c r="BF165" i="20"/>
  <c r="BF173" i="20"/>
  <c r="BF174" i="20" s="1"/>
  <c r="C164" i="20"/>
  <c r="AZ39" i="28"/>
  <c r="AT10" i="22"/>
  <c r="C10" i="22" s="1"/>
  <c r="AT39" i="28"/>
  <c r="AU171" i="20"/>
  <c r="BQ39" i="28"/>
  <c r="BG39" i="28"/>
  <c r="BI39" i="28"/>
  <c r="BL39" i="28"/>
  <c r="BV39" i="28"/>
  <c r="BF39" i="28"/>
  <c r="BT39" i="28"/>
  <c r="BK39" i="28"/>
  <c r="BZ39" i="28"/>
  <c r="BJ39" i="28"/>
  <c r="BU39" i="28"/>
  <c r="BX39" i="28"/>
  <c r="BR39" i="28"/>
  <c r="CC39" i="28"/>
  <c r="CB39" i="28"/>
  <c r="BD39" i="28"/>
  <c r="CA39" i="28"/>
  <c r="BY39" i="28"/>
  <c r="BP39" i="28"/>
  <c r="BW39" i="28"/>
  <c r="BH39" i="28"/>
  <c r="BN39" i="28"/>
  <c r="BM39" i="28"/>
  <c r="BS39" i="28"/>
  <c r="BE39" i="28"/>
  <c r="BO39" i="28"/>
  <c r="AX173" i="20"/>
  <c r="AX174" i="20" s="1"/>
  <c r="AX165" i="20"/>
  <c r="AN35" i="28"/>
  <c r="AV11" i="22"/>
  <c r="AR216" i="20"/>
  <c r="AR51" i="24" s="1"/>
  <c r="AT173" i="20"/>
  <c r="AT174" i="20" s="1"/>
  <c r="AT165" i="20"/>
  <c r="AT18" i="24" s="1"/>
  <c r="AT150" i="20"/>
  <c r="AT152" i="20" s="1"/>
  <c r="C141" i="20"/>
  <c r="BC39" i="28"/>
  <c r="AV165" i="20"/>
  <c r="AV18" i="24" s="1"/>
  <c r="AV173" i="20"/>
  <c r="AV174" i="20" s="1"/>
  <c r="AX143" i="20"/>
  <c r="AX193" i="20" s="1"/>
  <c r="AX194" i="20" s="1"/>
  <c r="AX19" i="24" s="1"/>
  <c r="AV143" i="20"/>
  <c r="AV193" i="20" s="1"/>
  <c r="AV194" i="20" s="1"/>
  <c r="AV19" i="24" s="1"/>
  <c r="AU20" i="28"/>
  <c r="AU21" i="28"/>
  <c r="AS39" i="28"/>
  <c r="BF143" i="20"/>
  <c r="C142" i="20"/>
  <c r="AV39" i="28"/>
  <c r="AW39" i="28"/>
  <c r="AU24" i="28"/>
  <c r="AW151" i="20"/>
  <c r="AW152" i="20" s="1"/>
  <c r="AW235" i="20"/>
  <c r="AW11" i="24" s="1"/>
  <c r="AV42" i="20"/>
  <c r="AU28" i="28" s="1"/>
  <c r="AU29" i="28" s="1"/>
  <c r="BA39" i="28"/>
  <c r="AR218" i="20"/>
  <c r="AR41" i="24" s="1"/>
  <c r="AT143" i="20"/>
  <c r="AT193" i="20" s="1"/>
  <c r="AT194" i="20" s="1"/>
  <c r="AT19" i="24" s="1"/>
  <c r="AS171" i="20"/>
  <c r="AS27" i="25" s="1"/>
  <c r="AY39" i="28"/>
  <c r="AV215" i="20"/>
  <c r="AV198" i="20"/>
  <c r="AV199" i="20" s="1"/>
  <c r="AW56" i="20"/>
  <c r="AX3" i="25"/>
  <c r="AW149" i="20"/>
  <c r="AW156" i="20" s="1"/>
  <c r="AW163" i="20" s="1"/>
  <c r="AW176" i="20" s="1"/>
  <c r="AW168" i="20"/>
  <c r="AW18" i="24" s="1"/>
  <c r="AU18" i="22"/>
  <c r="AU19" i="22"/>
  <c r="AV240" i="20"/>
  <c r="AV16" i="22" s="1"/>
  <c r="AV241" i="20"/>
  <c r="AV8" i="24" s="1"/>
  <c r="AV242" i="20"/>
  <c r="AV238" i="20"/>
  <c r="AV14" i="22" s="1"/>
  <c r="AV239" i="20"/>
  <c r="AV15" i="22" s="1"/>
  <c r="AW233" i="20"/>
  <c r="AW192" i="20"/>
  <c r="AX35" i="20"/>
  <c r="AX38" i="20" s="1"/>
  <c r="AX139" i="20"/>
  <c r="AX4" i="24" s="1"/>
  <c r="AW17" i="24" l="1"/>
  <c r="AY167" i="20"/>
  <c r="AY166" i="20"/>
  <c r="AX25" i="25"/>
  <c r="AT25" i="25"/>
  <c r="AT17" i="24"/>
  <c r="BF25" i="25"/>
  <c r="AV25" i="25"/>
  <c r="AV17" i="24"/>
  <c r="AU7" i="25"/>
  <c r="AW169" i="20"/>
  <c r="AW26" i="25"/>
  <c r="AP44" i="28"/>
  <c r="AR29" i="25"/>
  <c r="AT43" i="28"/>
  <c r="AV28" i="25"/>
  <c r="AW23" i="25"/>
  <c r="AR43" i="28"/>
  <c r="AT28" i="25"/>
  <c r="AV43" i="28"/>
  <c r="AX28" i="25"/>
  <c r="AU216" i="20"/>
  <c r="AU51" i="24" s="1"/>
  <c r="AU27" i="25"/>
  <c r="AU20" i="24"/>
  <c r="AT169" i="20"/>
  <c r="AS20" i="24"/>
  <c r="AV169" i="20"/>
  <c r="AV171" i="20"/>
  <c r="AU218" i="20"/>
  <c r="AV58" i="20"/>
  <c r="AQ57" i="20"/>
  <c r="AM58" i="20"/>
  <c r="AG58" i="20"/>
  <c r="AC57" i="20"/>
  <c r="W58" i="20"/>
  <c r="Q58" i="20"/>
  <c r="M58" i="20"/>
  <c r="G58" i="20"/>
  <c r="K57" i="20"/>
  <c r="AT58" i="20"/>
  <c r="AR58" i="20"/>
  <c r="AP58" i="20"/>
  <c r="AN57" i="20"/>
  <c r="AL58" i="20"/>
  <c r="AJ58" i="20"/>
  <c r="AH58" i="20"/>
  <c r="AF57" i="20"/>
  <c r="AD58" i="20"/>
  <c r="AB57" i="20"/>
  <c r="Z58" i="20"/>
  <c r="X57" i="20"/>
  <c r="V58" i="20"/>
  <c r="T57" i="20"/>
  <c r="R58" i="20"/>
  <c r="P58" i="20"/>
  <c r="N58" i="20"/>
  <c r="L58" i="20"/>
  <c r="F57" i="20"/>
  <c r="E58" i="20"/>
  <c r="G57" i="20"/>
  <c r="H57" i="20"/>
  <c r="AO58" i="20"/>
  <c r="AK58" i="20"/>
  <c r="AE57" i="20"/>
  <c r="AA58" i="20"/>
  <c r="U58" i="20"/>
  <c r="O58" i="20"/>
  <c r="I57" i="20"/>
  <c r="AV57" i="20"/>
  <c r="AR57" i="20"/>
  <c r="AN58" i="20"/>
  <c r="AL57" i="20"/>
  <c r="AH57" i="20"/>
  <c r="AF58" i="20"/>
  <c r="AD57" i="20"/>
  <c r="AB58" i="20"/>
  <c r="Z57" i="20"/>
  <c r="X58" i="20"/>
  <c r="V57" i="20"/>
  <c r="T58" i="20"/>
  <c r="R57" i="20"/>
  <c r="P57" i="20"/>
  <c r="N57" i="20"/>
  <c r="L57" i="20"/>
  <c r="D58" i="20"/>
  <c r="C57" i="20"/>
  <c r="E57" i="20"/>
  <c r="F58" i="20"/>
  <c r="AS58" i="20"/>
  <c r="AI57" i="20"/>
  <c r="Y58" i="20"/>
  <c r="S58" i="20"/>
  <c r="H58" i="20"/>
  <c r="AT57" i="20"/>
  <c r="AP57" i="20"/>
  <c r="AJ57" i="20"/>
  <c r="AS57" i="20"/>
  <c r="AQ58" i="20"/>
  <c r="AO57" i="20"/>
  <c r="AM57" i="20"/>
  <c r="AK57" i="20"/>
  <c r="AI58" i="20"/>
  <c r="AG57" i="20"/>
  <c r="AE58" i="20"/>
  <c r="AC58" i="20"/>
  <c r="AA57" i="20"/>
  <c r="Y57" i="20"/>
  <c r="W57" i="20"/>
  <c r="U57" i="20"/>
  <c r="S57" i="20"/>
  <c r="Q57" i="20"/>
  <c r="O57" i="20"/>
  <c r="M57" i="20"/>
  <c r="J58" i="20"/>
  <c r="I58" i="20"/>
  <c r="K58" i="20"/>
  <c r="C58" i="20"/>
  <c r="J57" i="20"/>
  <c r="AU57" i="20"/>
  <c r="AU58" i="20"/>
  <c r="AP42" i="28"/>
  <c r="AO35" i="28"/>
  <c r="AT153" i="20"/>
  <c r="AR30" i="28"/>
  <c r="C165" i="20"/>
  <c r="E158" i="20"/>
  <c r="E3" i="22"/>
  <c r="AS218" i="20"/>
  <c r="AS41" i="24" s="1"/>
  <c r="BF193" i="20"/>
  <c r="BF194" i="20" s="1"/>
  <c r="C143" i="20"/>
  <c r="AW11" i="22"/>
  <c r="AT171" i="20"/>
  <c r="AT27" i="25" s="1"/>
  <c r="AV24" i="28"/>
  <c r="AX151" i="20"/>
  <c r="AX152" i="20" s="1"/>
  <c r="AX235" i="20"/>
  <c r="AX11" i="24" s="1"/>
  <c r="AW42" i="20"/>
  <c r="AV28" i="28" s="1"/>
  <c r="AV29" i="28" s="1"/>
  <c r="AX39" i="20"/>
  <c r="AW25" i="28" s="1"/>
  <c r="AW22" i="28"/>
  <c r="AS216" i="20"/>
  <c r="AS51" i="24" s="1"/>
  <c r="AW153" i="20"/>
  <c r="AU30" i="28"/>
  <c r="AV21" i="28"/>
  <c r="AV20" i="28"/>
  <c r="AS42" i="28"/>
  <c r="AX56" i="20"/>
  <c r="AY3" i="25"/>
  <c r="AW215" i="20"/>
  <c r="AW198" i="20"/>
  <c r="AW57" i="20"/>
  <c r="AW58" i="20"/>
  <c r="AX149" i="20"/>
  <c r="AX156" i="20" s="1"/>
  <c r="AX163" i="20" s="1"/>
  <c r="AX176" i="20" s="1"/>
  <c r="AX168" i="20"/>
  <c r="AX18" i="24" s="1"/>
  <c r="AV18" i="22"/>
  <c r="AV19" i="22"/>
  <c r="AW239" i="20"/>
  <c r="AW15" i="22" s="1"/>
  <c r="AW238" i="20"/>
  <c r="AW14" i="22" s="1"/>
  <c r="AW240" i="20"/>
  <c r="AW16" i="22" s="1"/>
  <c r="AW241" i="20"/>
  <c r="AW8" i="24" s="1"/>
  <c r="AW242" i="20"/>
  <c r="AW171" i="20"/>
  <c r="AW27" i="25" s="1"/>
  <c r="AX233" i="20"/>
  <c r="AX192" i="20"/>
  <c r="AY35" i="20"/>
  <c r="AY38" i="20" s="1"/>
  <c r="AY139" i="20"/>
  <c r="AY4" i="24" s="1"/>
  <c r="AV7" i="25" l="1"/>
  <c r="AZ167" i="20"/>
  <c r="AZ166" i="20"/>
  <c r="AX17" i="24"/>
  <c r="AX20" i="24" s="1"/>
  <c r="AU29" i="25"/>
  <c r="AU41" i="24"/>
  <c r="AS44" i="28" s="1"/>
  <c r="AX169" i="20"/>
  <c r="AX26" i="25"/>
  <c r="AS29" i="25"/>
  <c r="AX23" i="25"/>
  <c r="AV216" i="20"/>
  <c r="AV51" i="24" s="1"/>
  <c r="AV27" i="25"/>
  <c r="AV20" i="24"/>
  <c r="AT20" i="24"/>
  <c r="C11" i="30"/>
  <c r="E7" i="22"/>
  <c r="E6" i="22" s="1"/>
  <c r="K144" i="20"/>
  <c r="K145" i="20" s="1"/>
  <c r="T3" i="22"/>
  <c r="AB158" i="20"/>
  <c r="AJ5" i="22"/>
  <c r="AJ25" i="22" s="1"/>
  <c r="AR5" i="22"/>
  <c r="AR25" i="22" s="1"/>
  <c r="AU3" i="22"/>
  <c r="AJ158" i="20"/>
  <c r="D158" i="20"/>
  <c r="Q158" i="20"/>
  <c r="Y5" i="22"/>
  <c r="Y25" i="22" s="1"/>
  <c r="AG5" i="22"/>
  <c r="AG25" i="22" s="1"/>
  <c r="AS158" i="20"/>
  <c r="V5" i="22"/>
  <c r="V4" i="22" s="1"/>
  <c r="AP5" i="22"/>
  <c r="AP4" i="22" s="1"/>
  <c r="F5" i="22"/>
  <c r="F25" i="22" s="1"/>
  <c r="Q5" i="22"/>
  <c r="Q25" i="22" s="1"/>
  <c r="Y3" i="22"/>
  <c r="AG3" i="22"/>
  <c r="AO3" i="22"/>
  <c r="L3" i="22"/>
  <c r="X144" i="20"/>
  <c r="X177" i="20" s="1"/>
  <c r="X182" i="20" s="1"/>
  <c r="X183" i="20" s="1"/>
  <c r="AR3" i="22"/>
  <c r="AX25" i="30"/>
  <c r="AV25" i="30"/>
  <c r="D144" i="20"/>
  <c r="D145" i="20" s="1"/>
  <c r="N158" i="20"/>
  <c r="V3" i="22"/>
  <c r="AD5" i="22"/>
  <c r="AD4" i="22" s="1"/>
  <c r="AL158" i="20"/>
  <c r="AT3" i="22"/>
  <c r="I144" i="20"/>
  <c r="I177" i="20" s="1"/>
  <c r="I182" i="20" s="1"/>
  <c r="I183" i="20" s="1"/>
  <c r="AT5" i="22"/>
  <c r="AT25" i="22" s="1"/>
  <c r="E144" i="20"/>
  <c r="E237" i="20" s="1"/>
  <c r="E12" i="24" s="1"/>
  <c r="S3" i="22"/>
  <c r="AA3" i="22"/>
  <c r="AI158" i="20"/>
  <c r="AW3" i="22"/>
  <c r="AB144" i="20"/>
  <c r="AB177" i="20" s="1"/>
  <c r="AB182" i="20" s="1"/>
  <c r="AB183" i="20" s="1"/>
  <c r="G3" i="22"/>
  <c r="S5" i="22"/>
  <c r="S4" i="22" s="1"/>
  <c r="AA5" i="22"/>
  <c r="AA25" i="22" s="1"/>
  <c r="AI5" i="22"/>
  <c r="AI25" i="22" s="1"/>
  <c r="AQ144" i="20"/>
  <c r="AQ177" i="20" s="1"/>
  <c r="AQ182" i="20" s="1"/>
  <c r="AQ183" i="20" s="1"/>
  <c r="H5" i="22"/>
  <c r="H4" i="22" s="1"/>
  <c r="AD158" i="20"/>
  <c r="AW144" i="20"/>
  <c r="AW237" i="20" s="1"/>
  <c r="AW12" i="24" s="1"/>
  <c r="L5" i="22"/>
  <c r="L4" i="22" s="1"/>
  <c r="P158" i="20"/>
  <c r="X158" i="20"/>
  <c r="AF5" i="22"/>
  <c r="AF25" i="22" s="1"/>
  <c r="AN158" i="20"/>
  <c r="AK3" i="22"/>
  <c r="T5" i="22"/>
  <c r="T4" i="22" s="1"/>
  <c r="G5" i="22"/>
  <c r="G4" i="22" s="1"/>
  <c r="M158" i="20"/>
  <c r="U144" i="20"/>
  <c r="U145" i="20" s="1"/>
  <c r="AC5" i="22"/>
  <c r="AC25" i="22" s="1"/>
  <c r="AM3" i="22"/>
  <c r="J3" i="22"/>
  <c r="AF158" i="20"/>
  <c r="I3" i="22"/>
  <c r="M144" i="20"/>
  <c r="M177" i="20" s="1"/>
  <c r="M182" i="20" s="1"/>
  <c r="M183" i="20" s="1"/>
  <c r="U158" i="20"/>
  <c r="AC158" i="20"/>
  <c r="AK5" i="22"/>
  <c r="AK25" i="22" s="1"/>
  <c r="AS144" i="20"/>
  <c r="AS145" i="20" s="1"/>
  <c r="N144" i="20"/>
  <c r="N145" i="20" s="1"/>
  <c r="AH144" i="20"/>
  <c r="AH177" i="20" s="1"/>
  <c r="AH182" i="20" s="1"/>
  <c r="AH183" i="20" s="1"/>
  <c r="J5" i="22"/>
  <c r="J25" i="22" s="1"/>
  <c r="R158" i="20"/>
  <c r="Z3" i="22"/>
  <c r="AH158" i="20"/>
  <c r="AP3" i="22"/>
  <c r="AQ3" i="22"/>
  <c r="Z144" i="20"/>
  <c r="Z237" i="20" s="1"/>
  <c r="Z12" i="24" s="1"/>
  <c r="O158" i="20"/>
  <c r="W3" i="22"/>
  <c r="AE3" i="22"/>
  <c r="AO5" i="22"/>
  <c r="AO4" i="22" s="1"/>
  <c r="P5" i="22"/>
  <c r="P4" i="22" s="1"/>
  <c r="AL5" i="22"/>
  <c r="AL25" i="22" s="1"/>
  <c r="H3" i="22"/>
  <c r="O144" i="20"/>
  <c r="O177" i="20" s="1"/>
  <c r="O182" i="20" s="1"/>
  <c r="O183" i="20" s="1"/>
  <c r="W5" i="22"/>
  <c r="W25" i="22" s="1"/>
  <c r="AE144" i="20"/>
  <c r="AE145" i="20" s="1"/>
  <c r="AM144" i="20"/>
  <c r="AM177" i="20" s="1"/>
  <c r="AM182" i="20" s="1"/>
  <c r="AM183" i="20" s="1"/>
  <c r="AU5" i="22"/>
  <c r="AU25" i="22" s="1"/>
  <c r="R144" i="20"/>
  <c r="R177" i="20" s="1"/>
  <c r="R182" i="20" s="1"/>
  <c r="R183" i="20" s="1"/>
  <c r="AN144" i="20"/>
  <c r="AN145" i="20" s="1"/>
  <c r="AM5" i="22"/>
  <c r="AM4" i="22" s="1"/>
  <c r="Y158" i="20"/>
  <c r="X5" i="22"/>
  <c r="X4" i="22" s="1"/>
  <c r="AS5" i="22"/>
  <c r="AS4" i="22" s="1"/>
  <c r="AO158" i="20"/>
  <c r="AP144" i="20"/>
  <c r="AP145" i="20" s="1"/>
  <c r="D59" i="20"/>
  <c r="D61" i="20" s="1"/>
  <c r="AV218" i="20"/>
  <c r="F144" i="20"/>
  <c r="F177" i="20" s="1"/>
  <c r="F182" i="20" s="1"/>
  <c r="F183" i="20" s="1"/>
  <c r="Y144" i="20"/>
  <c r="Y177" i="20" s="1"/>
  <c r="Y182" i="20" s="1"/>
  <c r="Y183" i="20" s="1"/>
  <c r="AJ144" i="20"/>
  <c r="AJ177" i="20" s="1"/>
  <c r="AJ182" i="20" s="1"/>
  <c r="AJ183" i="20" s="1"/>
  <c r="L158" i="20"/>
  <c r="Q144" i="20"/>
  <c r="AG158" i="20"/>
  <c r="AS3" i="22"/>
  <c r="V144" i="20"/>
  <c r="V145" i="20" s="1"/>
  <c r="AJ3" i="22"/>
  <c r="AR158" i="20"/>
  <c r="K5" i="22"/>
  <c r="K25" i="22" s="1"/>
  <c r="C59" i="20"/>
  <c r="C61" i="20" s="1"/>
  <c r="Q3" i="22"/>
  <c r="AG144" i="20"/>
  <c r="AG177" i="20" s="1"/>
  <c r="AG182" i="20" s="1"/>
  <c r="AG183" i="20" s="1"/>
  <c r="D3" i="22"/>
  <c r="AB3" i="22"/>
  <c r="T158" i="20"/>
  <c r="AE5" i="22"/>
  <c r="AE25" i="22" s="1"/>
  <c r="S144" i="20"/>
  <c r="S237" i="20" s="1"/>
  <c r="S12" i="24" s="1"/>
  <c r="H144" i="20"/>
  <c r="H145" i="20" s="1"/>
  <c r="G158" i="20"/>
  <c r="AD3" i="22"/>
  <c r="AN3" i="22"/>
  <c r="G59" i="20"/>
  <c r="G61" i="20" s="1"/>
  <c r="AA144" i="20"/>
  <c r="AA237" i="20" s="1"/>
  <c r="AA12" i="24" s="1"/>
  <c r="AI144" i="20"/>
  <c r="AQ5" i="22"/>
  <c r="AQ25" i="22" s="1"/>
  <c r="AW5" i="22"/>
  <c r="AW4" i="22" s="1"/>
  <c r="H158" i="20"/>
  <c r="O5" i="22"/>
  <c r="O4" i="22" s="1"/>
  <c r="AU144" i="20"/>
  <c r="AU177" i="20" s="1"/>
  <c r="AU182" i="20" s="1"/>
  <c r="AU183" i="20" s="1"/>
  <c r="R5" i="22"/>
  <c r="R25" i="22" s="1"/>
  <c r="AN5" i="22"/>
  <c r="AN4" i="22" s="1"/>
  <c r="AI3" i="22"/>
  <c r="AW158" i="20"/>
  <c r="AL3" i="22"/>
  <c r="AP158" i="20"/>
  <c r="AO144" i="20"/>
  <c r="AO177" i="20" s="1"/>
  <c r="AO182" i="20" s="1"/>
  <c r="AO183" i="20" s="1"/>
  <c r="AH3" i="22"/>
  <c r="W158" i="20"/>
  <c r="W144" i="20"/>
  <c r="W145" i="20" s="1"/>
  <c r="P144" i="20"/>
  <c r="P177" i="20" s="1"/>
  <c r="P182" i="20" s="1"/>
  <c r="P183" i="20" s="1"/>
  <c r="V158" i="20"/>
  <c r="C60" i="20"/>
  <c r="C62" i="20" s="1"/>
  <c r="I5" i="22"/>
  <c r="I25" i="22" s="1"/>
  <c r="AT144" i="20"/>
  <c r="AT237" i="20" s="1"/>
  <c r="AT12" i="24" s="1"/>
  <c r="E60" i="20"/>
  <c r="E62" i="20" s="1"/>
  <c r="N3" i="22"/>
  <c r="AD144" i="20"/>
  <c r="AD145" i="20" s="1"/>
  <c r="AR144" i="20"/>
  <c r="AR237" i="20" s="1"/>
  <c r="AR12" i="24" s="1"/>
  <c r="S158" i="20"/>
  <c r="AA158" i="20"/>
  <c r="AU158" i="20"/>
  <c r="AT158" i="20"/>
  <c r="D5" i="22"/>
  <c r="D4" i="22" s="1"/>
  <c r="E5" i="22"/>
  <c r="E25" i="22" s="1"/>
  <c r="AQ60" i="20"/>
  <c r="AQ62" i="20" s="1"/>
  <c r="F59" i="20"/>
  <c r="F61" i="20" s="1"/>
  <c r="J144" i="20"/>
  <c r="J237" i="20" s="1"/>
  <c r="J12" i="24" s="1"/>
  <c r="AB5" i="22"/>
  <c r="AB4" i="22" s="1"/>
  <c r="D60" i="20"/>
  <c r="D62" i="20" s="1"/>
  <c r="Z158" i="20"/>
  <c r="AQ158" i="20"/>
  <c r="R3" i="22"/>
  <c r="AE158" i="20"/>
  <c r="Z5" i="22"/>
  <c r="Z4" i="22" s="1"/>
  <c r="AL144" i="20"/>
  <c r="AL237" i="20" s="1"/>
  <c r="AL12" i="24" s="1"/>
  <c r="AA60" i="20"/>
  <c r="AA62" i="20" s="1"/>
  <c r="J60" i="20"/>
  <c r="J62" i="20" s="1"/>
  <c r="AK144" i="20"/>
  <c r="AK177" i="20" s="1"/>
  <c r="AK182" i="20" s="1"/>
  <c r="AK183" i="20" s="1"/>
  <c r="N5" i="22"/>
  <c r="N25" i="22" s="1"/>
  <c r="AF3" i="22"/>
  <c r="AM60" i="20"/>
  <c r="AM62" i="20" s="1"/>
  <c r="W60" i="20"/>
  <c r="W62" i="20" s="1"/>
  <c r="L144" i="20"/>
  <c r="L177" i="20" s="1"/>
  <c r="L182" i="20" s="1"/>
  <c r="L183" i="20" s="1"/>
  <c r="AS59" i="20"/>
  <c r="AS61" i="20" s="1"/>
  <c r="AM158" i="20"/>
  <c r="Q59" i="20"/>
  <c r="Q61" i="20" s="1"/>
  <c r="AC3" i="22"/>
  <c r="T144" i="20"/>
  <c r="AI60" i="20"/>
  <c r="AI62" i="20" s="1"/>
  <c r="R60" i="20"/>
  <c r="R62" i="20" s="1"/>
  <c r="AC59" i="20"/>
  <c r="AC61" i="20" s="1"/>
  <c r="H59" i="20"/>
  <c r="H61" i="20" s="1"/>
  <c r="M3" i="22"/>
  <c r="U3" i="22"/>
  <c r="AE60" i="20"/>
  <c r="AE62" i="20" s="1"/>
  <c r="I60" i="20"/>
  <c r="I62" i="20" s="1"/>
  <c r="M59" i="20"/>
  <c r="M61" i="20" s="1"/>
  <c r="I59" i="20"/>
  <c r="I61" i="20" s="1"/>
  <c r="U5" i="22"/>
  <c r="U4" i="22" s="1"/>
  <c r="P60" i="20"/>
  <c r="P62" i="20" s="1"/>
  <c r="AU60" i="20"/>
  <c r="AU62" i="20" s="1"/>
  <c r="X3" i="22"/>
  <c r="AF144" i="20"/>
  <c r="AF177" i="20" s="1"/>
  <c r="AF182" i="20" s="1"/>
  <c r="AF183" i="20" s="1"/>
  <c r="AH5" i="22"/>
  <c r="AH4" i="22" s="1"/>
  <c r="AT60" i="20"/>
  <c r="AT62" i="20" s="1"/>
  <c r="AP60" i="20"/>
  <c r="AP62" i="20" s="1"/>
  <c r="AL60" i="20"/>
  <c r="AL62" i="20" s="1"/>
  <c r="AH60" i="20"/>
  <c r="AH62" i="20" s="1"/>
  <c r="AD60" i="20"/>
  <c r="AD62" i="20" s="1"/>
  <c r="Z60" i="20"/>
  <c r="Z62" i="20" s="1"/>
  <c r="V60" i="20"/>
  <c r="V62" i="20" s="1"/>
  <c r="Q60" i="20"/>
  <c r="Q62" i="20" s="1"/>
  <c r="G60" i="20"/>
  <c r="G62" i="20" s="1"/>
  <c r="F60" i="20"/>
  <c r="F62" i="20" s="1"/>
  <c r="P3" i="22"/>
  <c r="G144" i="20"/>
  <c r="G145" i="20" s="1"/>
  <c r="AO59" i="20"/>
  <c r="AO61" i="20" s="1"/>
  <c r="Y59" i="20"/>
  <c r="Y61" i="20" s="1"/>
  <c r="AC144" i="20"/>
  <c r="AC177" i="20" s="1"/>
  <c r="AC182" i="20" s="1"/>
  <c r="AC183" i="20" s="1"/>
  <c r="J59" i="20"/>
  <c r="J61" i="20" s="1"/>
  <c r="AP35" i="28"/>
  <c r="M5" i="22"/>
  <c r="M25" i="22" s="1"/>
  <c r="F3" i="22"/>
  <c r="AK59" i="20"/>
  <c r="AK61" i="20" s="1"/>
  <c r="U59" i="20"/>
  <c r="U61" i="20" s="1"/>
  <c r="E59" i="20"/>
  <c r="E61" i="20" s="1"/>
  <c r="O3" i="22"/>
  <c r="T60" i="20"/>
  <c r="T62" i="20" s="1"/>
  <c r="I158" i="20"/>
  <c r="N60" i="20"/>
  <c r="N62" i="20" s="1"/>
  <c r="AK158" i="20"/>
  <c r="J158" i="20"/>
  <c r="M60" i="20"/>
  <c r="M62" i="20" s="1"/>
  <c r="AS60" i="20"/>
  <c r="AS62" i="20" s="1"/>
  <c r="AO60" i="20"/>
  <c r="AO62" i="20" s="1"/>
  <c r="AK60" i="20"/>
  <c r="AK62" i="20" s="1"/>
  <c r="AG60" i="20"/>
  <c r="AG62" i="20" s="1"/>
  <c r="AC60" i="20"/>
  <c r="AC62" i="20" s="1"/>
  <c r="Y60" i="20"/>
  <c r="Y62" i="20" s="1"/>
  <c r="U60" i="20"/>
  <c r="U62" i="20" s="1"/>
  <c r="O60" i="20"/>
  <c r="O62" i="20" s="1"/>
  <c r="H60" i="20"/>
  <c r="H62" i="20" s="1"/>
  <c r="AV60" i="20"/>
  <c r="AV62" i="20" s="1"/>
  <c r="AR60" i="20"/>
  <c r="AR62" i="20" s="1"/>
  <c r="AN60" i="20"/>
  <c r="AN62" i="20" s="1"/>
  <c r="AJ60" i="20"/>
  <c r="AJ62" i="20" s="1"/>
  <c r="AF60" i="20"/>
  <c r="AF62" i="20" s="1"/>
  <c r="AB60" i="20"/>
  <c r="AB62" i="20" s="1"/>
  <c r="X60" i="20"/>
  <c r="X62" i="20" s="1"/>
  <c r="S60" i="20"/>
  <c r="S62" i="20" s="1"/>
  <c r="L60" i="20"/>
  <c r="L62" i="20" s="1"/>
  <c r="K60" i="20"/>
  <c r="K62" i="20" s="1"/>
  <c r="F158" i="20"/>
  <c r="AG59" i="20"/>
  <c r="AG61" i="20" s="1"/>
  <c r="AU59" i="20"/>
  <c r="AU61" i="20" s="1"/>
  <c r="AV59" i="20"/>
  <c r="AV61" i="20" s="1"/>
  <c r="K158" i="20"/>
  <c r="AQ59" i="20"/>
  <c r="AQ61" i="20" s="1"/>
  <c r="AM59" i="20"/>
  <c r="AM61" i="20" s="1"/>
  <c r="AI59" i="20"/>
  <c r="AI61" i="20" s="1"/>
  <c r="AE59" i="20"/>
  <c r="AE61" i="20" s="1"/>
  <c r="AA59" i="20"/>
  <c r="AA61" i="20" s="1"/>
  <c r="W59" i="20"/>
  <c r="W61" i="20" s="1"/>
  <c r="S59" i="20"/>
  <c r="S61" i="20" s="1"/>
  <c r="O59" i="20"/>
  <c r="O61" i="20" s="1"/>
  <c r="K59" i="20"/>
  <c r="K61" i="20" s="1"/>
  <c r="AT59" i="20"/>
  <c r="AT61" i="20" s="1"/>
  <c r="AP59" i="20"/>
  <c r="AP61" i="20" s="1"/>
  <c r="AL59" i="20"/>
  <c r="AL61" i="20" s="1"/>
  <c r="AH59" i="20"/>
  <c r="AH61" i="20" s="1"/>
  <c r="AD59" i="20"/>
  <c r="AD61" i="20" s="1"/>
  <c r="Z59" i="20"/>
  <c r="Z61" i="20" s="1"/>
  <c r="V59" i="20"/>
  <c r="V61" i="20" s="1"/>
  <c r="R59" i="20"/>
  <c r="R61" i="20" s="1"/>
  <c r="N59" i="20"/>
  <c r="N61" i="20" s="1"/>
  <c r="K3" i="22"/>
  <c r="AR59" i="20"/>
  <c r="AR61" i="20" s="1"/>
  <c r="AN59" i="20"/>
  <c r="AN61" i="20" s="1"/>
  <c r="AJ59" i="20"/>
  <c r="AJ61" i="20" s="1"/>
  <c r="AF59" i="20"/>
  <c r="AF61" i="20" s="1"/>
  <c r="AB59" i="20"/>
  <c r="AB61" i="20" s="1"/>
  <c r="X59" i="20"/>
  <c r="X61" i="20" s="1"/>
  <c r="T59" i="20"/>
  <c r="T61" i="20" s="1"/>
  <c r="P59" i="20"/>
  <c r="P61" i="20" s="1"/>
  <c r="L59" i="20"/>
  <c r="L61" i="20" s="1"/>
  <c r="AV144" i="20"/>
  <c r="AV5" i="22"/>
  <c r="AV158" i="20"/>
  <c r="AV3" i="22"/>
  <c r="AQ42" i="28"/>
  <c r="AW20" i="28"/>
  <c r="AW21" i="28"/>
  <c r="AY39" i="20"/>
  <c r="AX25" i="28" s="1"/>
  <c r="AX22" i="28"/>
  <c r="AW24" i="28"/>
  <c r="AY151" i="20"/>
  <c r="AY152" i="20" s="1"/>
  <c r="AY235" i="20"/>
  <c r="AY11" i="24" s="1"/>
  <c r="AX42" i="20"/>
  <c r="AW28" i="28" s="1"/>
  <c r="AW29" i="28" s="1"/>
  <c r="AX153" i="20"/>
  <c r="AV30" i="28"/>
  <c r="AT218" i="20"/>
  <c r="AT41" i="24" s="1"/>
  <c r="AX11" i="22"/>
  <c r="C11" i="22" s="1"/>
  <c r="AT216" i="20"/>
  <c r="AT51" i="24" s="1"/>
  <c r="AR42" i="28"/>
  <c r="AT42" i="28"/>
  <c r="AY56" i="20"/>
  <c r="AZ3" i="25"/>
  <c r="AX215" i="20"/>
  <c r="AX198" i="20"/>
  <c r="AX199" i="20" s="1"/>
  <c r="AX5" i="22"/>
  <c r="AX144" i="20"/>
  <c r="AW60" i="20"/>
  <c r="AW62" i="20" s="1"/>
  <c r="AX3" i="22"/>
  <c r="AX158" i="20"/>
  <c r="AW59" i="20"/>
  <c r="AW61" i="20" s="1"/>
  <c r="AX58" i="20"/>
  <c r="AX57" i="20"/>
  <c r="AW216" i="20"/>
  <c r="AW51" i="24" s="1"/>
  <c r="AY149" i="20"/>
  <c r="AY156" i="20" s="1"/>
  <c r="AY163" i="20" s="1"/>
  <c r="AY176" i="20" s="1"/>
  <c r="AY168" i="20"/>
  <c r="AW18" i="22"/>
  <c r="AW19" i="22"/>
  <c r="AX242" i="20"/>
  <c r="AX238" i="20"/>
  <c r="AX14" i="22" s="1"/>
  <c r="AX239" i="20"/>
  <c r="AX15" i="22" s="1"/>
  <c r="C15" i="22" s="1"/>
  <c r="AX240" i="20"/>
  <c r="AX16" i="22" s="1"/>
  <c r="C16" i="22" s="1"/>
  <c r="AX241" i="20"/>
  <c r="AX8" i="24" s="1"/>
  <c r="AX171" i="20"/>
  <c r="AX27" i="25" s="1"/>
  <c r="AY233" i="20"/>
  <c r="AY192" i="20"/>
  <c r="AZ35" i="20"/>
  <c r="AZ38" i="20" s="1"/>
  <c r="AZ139" i="20"/>
  <c r="AZ4" i="24" s="1"/>
  <c r="BA167" i="20" l="1"/>
  <c r="BA166" i="20"/>
  <c r="AY18" i="24"/>
  <c r="AY17" i="24"/>
  <c r="AV29" i="25"/>
  <c r="AV41" i="24"/>
  <c r="AT44" i="28" s="1"/>
  <c r="AW7" i="25"/>
  <c r="AY169" i="20"/>
  <c r="AY26" i="25"/>
  <c r="AW159" i="20"/>
  <c r="AU31" i="28" s="1"/>
  <c r="D177" i="20"/>
  <c r="D182" i="20" s="1"/>
  <c r="D183" i="20" s="1"/>
  <c r="O237" i="20"/>
  <c r="S14" i="24"/>
  <c r="S15" i="24" s="1"/>
  <c r="S21" i="24" s="1"/>
  <c r="S39" i="24" s="1"/>
  <c r="S42" i="24" s="1"/>
  <c r="S31" i="25"/>
  <c r="AR14" i="24"/>
  <c r="AR15" i="24" s="1"/>
  <c r="AR21" i="24" s="1"/>
  <c r="AR39" i="24" s="1"/>
  <c r="AR42" i="24" s="1"/>
  <c r="AR31" i="25"/>
  <c r="AT14" i="24"/>
  <c r="AT15" i="24" s="1"/>
  <c r="AT21" i="24" s="1"/>
  <c r="AT39" i="24" s="1"/>
  <c r="AT31" i="25"/>
  <c r="Z14" i="24"/>
  <c r="Z15" i="24" s="1"/>
  <c r="Z21" i="24" s="1"/>
  <c r="Z39" i="24" s="1"/>
  <c r="Z42" i="24" s="1"/>
  <c r="Z31" i="25"/>
  <c r="AA14" i="24"/>
  <c r="AA15" i="24" s="1"/>
  <c r="AA21" i="24" s="1"/>
  <c r="AA39" i="24" s="1"/>
  <c r="AA42" i="24" s="1"/>
  <c r="AA31" i="25"/>
  <c r="AW14" i="24"/>
  <c r="AW15" i="24" s="1"/>
  <c r="AW31" i="25"/>
  <c r="AL14" i="24"/>
  <c r="AL15" i="24" s="1"/>
  <c r="AL21" i="24" s="1"/>
  <c r="AL39" i="24" s="1"/>
  <c r="AL42" i="24" s="1"/>
  <c r="AL31" i="25"/>
  <c r="J14" i="24"/>
  <c r="J15" i="24" s="1"/>
  <c r="J21" i="24" s="1"/>
  <c r="J39" i="24" s="1"/>
  <c r="J42" i="24" s="1"/>
  <c r="J31" i="25"/>
  <c r="AR44" i="28"/>
  <c r="AT29" i="25"/>
  <c r="AY23" i="25"/>
  <c r="E14" i="24"/>
  <c r="E15" i="24" s="1"/>
  <c r="E21" i="24" s="1"/>
  <c r="E39" i="24" s="1"/>
  <c r="E42" i="24" s="1"/>
  <c r="E31" i="25"/>
  <c r="F4" i="22"/>
  <c r="N237" i="20"/>
  <c r="Z145" i="20"/>
  <c r="Z178" i="20" s="1"/>
  <c r="I145" i="20"/>
  <c r="I157" i="20" s="1"/>
  <c r="AK4" i="22"/>
  <c r="AS35" i="28"/>
  <c r="U177" i="20"/>
  <c r="U182" i="20" s="1"/>
  <c r="U183" i="20" s="1"/>
  <c r="AQ237" i="20"/>
  <c r="AQ12" i="24" s="1"/>
  <c r="AQ159" i="20"/>
  <c r="AO31" i="28" s="1"/>
  <c r="AO25" i="22"/>
  <c r="L25" i="22"/>
  <c r="I237" i="20"/>
  <c r="I12" i="24" s="1"/>
  <c r="N177" i="20"/>
  <c r="N182" i="20" s="1"/>
  <c r="N183" i="20" s="1"/>
  <c r="AU4" i="22"/>
  <c r="AG4" i="22"/>
  <c r="Z177" i="20"/>
  <c r="Z182" i="20" s="1"/>
  <c r="Z183" i="20" s="1"/>
  <c r="O145" i="20"/>
  <c r="O178" i="20" s="1"/>
  <c r="AQ145" i="20"/>
  <c r="AQ178" i="20" s="1"/>
  <c r="Z159" i="20"/>
  <c r="X31" i="28" s="1"/>
  <c r="X145" i="20"/>
  <c r="X178" i="20" s="1"/>
  <c r="E159" i="20"/>
  <c r="C31" i="28" s="1"/>
  <c r="AE237" i="20"/>
  <c r="AE12" i="24" s="1"/>
  <c r="AE159" i="20"/>
  <c r="AC31" i="28" s="1"/>
  <c r="AR4" i="22"/>
  <c r="AN237" i="20"/>
  <c r="H25" i="22"/>
  <c r="K237" i="20"/>
  <c r="K12" i="24" s="1"/>
  <c r="X237" i="20"/>
  <c r="X12" i="24" s="1"/>
  <c r="AC4" i="22"/>
  <c r="AA4" i="22"/>
  <c r="AL4" i="22"/>
  <c r="V25" i="22"/>
  <c r="E177" i="20"/>
  <c r="E182" i="20" s="1"/>
  <c r="E183" i="20" s="1"/>
  <c r="AN177" i="20"/>
  <c r="AN182" i="20" s="1"/>
  <c r="AN183" i="20" s="1"/>
  <c r="K177" i="20"/>
  <c r="K182" i="20" s="1"/>
  <c r="K183" i="20" s="1"/>
  <c r="D159" i="20"/>
  <c r="B31" i="28" s="1"/>
  <c r="AJ4" i="22"/>
  <c r="AD25" i="22"/>
  <c r="S25" i="22"/>
  <c r="Q159" i="20"/>
  <c r="O31" i="28" s="1"/>
  <c r="G25" i="22"/>
  <c r="D237" i="20"/>
  <c r="D12" i="24" s="1"/>
  <c r="X159" i="20"/>
  <c r="V31" i="28" s="1"/>
  <c r="T25" i="22"/>
  <c r="AS237" i="20"/>
  <c r="J4" i="22"/>
  <c r="E145" i="20"/>
  <c r="E178" i="20" s="1"/>
  <c r="AN159" i="20"/>
  <c r="AL31" i="28" s="1"/>
  <c r="AE177" i="20"/>
  <c r="AE182" i="20" s="1"/>
  <c r="AE183" i="20" s="1"/>
  <c r="AH145" i="20"/>
  <c r="AH157" i="20" s="1"/>
  <c r="AW177" i="20"/>
  <c r="AW182" i="20" s="1"/>
  <c r="AW183" i="20" s="1"/>
  <c r="AB237" i="20"/>
  <c r="AB12" i="24" s="1"/>
  <c r="AP25" i="22"/>
  <c r="AW145" i="20"/>
  <c r="AW157" i="20" s="1"/>
  <c r="M159" i="20"/>
  <c r="K31" i="28" s="1"/>
  <c r="AF4" i="22"/>
  <c r="AI4" i="22"/>
  <c r="AB159" i="20"/>
  <c r="Z31" i="28" s="1"/>
  <c r="Y4" i="22"/>
  <c r="I159" i="20"/>
  <c r="G31" i="28" s="1"/>
  <c r="R159" i="20"/>
  <c r="P31" i="28" s="1"/>
  <c r="O159" i="20"/>
  <c r="M31" i="28" s="1"/>
  <c r="U159" i="20"/>
  <c r="S31" i="28" s="1"/>
  <c r="N159" i="20"/>
  <c r="L31" i="28" s="1"/>
  <c r="U237" i="20"/>
  <c r="AB145" i="20"/>
  <c r="AB157" i="20" s="1"/>
  <c r="AS177" i="20"/>
  <c r="AS182" i="20" s="1"/>
  <c r="AS183" i="20" s="1"/>
  <c r="M145" i="20"/>
  <c r="M178" i="20" s="1"/>
  <c r="AM145" i="20"/>
  <c r="AT4" i="22"/>
  <c r="AH159" i="20"/>
  <c r="AF31" i="28" s="1"/>
  <c r="R237" i="20"/>
  <c r="P25" i="22"/>
  <c r="W4" i="22"/>
  <c r="M237" i="20"/>
  <c r="AM237" i="20"/>
  <c r="AH237" i="20"/>
  <c r="R145" i="20"/>
  <c r="R157" i="20" s="1"/>
  <c r="K159" i="20"/>
  <c r="I31" i="28" s="1"/>
  <c r="AM159" i="20"/>
  <c r="AK31" i="28" s="1"/>
  <c r="AI159" i="20"/>
  <c r="AG31" i="28" s="1"/>
  <c r="AS159" i="20"/>
  <c r="AQ31" i="28" s="1"/>
  <c r="Q4" i="22"/>
  <c r="AI7" i="22"/>
  <c r="AI6" i="22" s="1"/>
  <c r="AD7" i="22"/>
  <c r="AD6" i="22" s="1"/>
  <c r="D7" i="22"/>
  <c r="D6" i="22" s="1"/>
  <c r="AN25" i="30"/>
  <c r="AU25" i="30"/>
  <c r="AE25" i="30"/>
  <c r="O25" i="30"/>
  <c r="AL25" i="30"/>
  <c r="AO25" i="30"/>
  <c r="Z25" i="30"/>
  <c r="J25" i="30"/>
  <c r="N25" i="30"/>
  <c r="AK25" i="30"/>
  <c r="AC25" i="30"/>
  <c r="T25" i="30"/>
  <c r="L25" i="30"/>
  <c r="AQ25" i="30"/>
  <c r="AA25" i="30"/>
  <c r="E25" i="30"/>
  <c r="I25" i="30"/>
  <c r="D25" i="30"/>
  <c r="C5" i="30"/>
  <c r="D4" i="30"/>
  <c r="X25" i="30"/>
  <c r="F25" i="30"/>
  <c r="V25" i="30"/>
  <c r="AG25" i="30"/>
  <c r="AR25" i="30"/>
  <c r="K25" i="30"/>
  <c r="M7" i="22"/>
  <c r="M6" i="22" s="1"/>
  <c r="AY25" i="30"/>
  <c r="K7" i="22"/>
  <c r="K6" i="22" s="1"/>
  <c r="AF7" i="22"/>
  <c r="AF6" i="22" s="1"/>
  <c r="R7" i="22"/>
  <c r="R6" i="22" s="1"/>
  <c r="AS7" i="22"/>
  <c r="AS6" i="22" s="1"/>
  <c r="W7" i="22"/>
  <c r="W6" i="22" s="1"/>
  <c r="AP7" i="22"/>
  <c r="AP6" i="22" s="1"/>
  <c r="Z7" i="22"/>
  <c r="Z6" i="22" s="1"/>
  <c r="I7" i="22"/>
  <c r="I6" i="22" s="1"/>
  <c r="J7" i="22"/>
  <c r="J6" i="22" s="1"/>
  <c r="G7" i="22"/>
  <c r="G6" i="22" s="1"/>
  <c r="AW7" i="22"/>
  <c r="AW6" i="22" s="1"/>
  <c r="AA7" i="22"/>
  <c r="AA6" i="22" s="1"/>
  <c r="V7" i="22"/>
  <c r="V6" i="22" s="1"/>
  <c r="AO7" i="22"/>
  <c r="AO6" i="22" s="1"/>
  <c r="Y7" i="22"/>
  <c r="Y6" i="22" s="1"/>
  <c r="AU34" i="28"/>
  <c r="AV7" i="22"/>
  <c r="AV6" i="22" s="1"/>
  <c r="O7" i="22"/>
  <c r="O6" i="22" s="1"/>
  <c r="F7" i="22"/>
  <c r="F6" i="22" s="1"/>
  <c r="P7" i="22"/>
  <c r="P6" i="22" s="1"/>
  <c r="AC7" i="22"/>
  <c r="AC6" i="22" s="1"/>
  <c r="N7" i="22"/>
  <c r="N6" i="22" s="1"/>
  <c r="AL7" i="22"/>
  <c r="AL6" i="22" s="1"/>
  <c r="R25" i="30"/>
  <c r="AM25" i="30"/>
  <c r="W25" i="30"/>
  <c r="P25" i="30"/>
  <c r="AH25" i="30"/>
  <c r="AS25" i="30"/>
  <c r="M25" i="30"/>
  <c r="U25" i="30"/>
  <c r="G25" i="30"/>
  <c r="AF25" i="30"/>
  <c r="AW25" i="30"/>
  <c r="H25" i="30"/>
  <c r="AI25" i="30"/>
  <c r="S25" i="30"/>
  <c r="AB25" i="30"/>
  <c r="AT25" i="30"/>
  <c r="AD25" i="30"/>
  <c r="Q25" i="30"/>
  <c r="AP25" i="30"/>
  <c r="Y25" i="30"/>
  <c r="C3" i="30"/>
  <c r="AJ25" i="30"/>
  <c r="X7" i="22"/>
  <c r="X6" i="22" s="1"/>
  <c r="U7" i="22"/>
  <c r="U6" i="22" s="1"/>
  <c r="AH7" i="22"/>
  <c r="AH6" i="22" s="1"/>
  <c r="AN7" i="22"/>
  <c r="AN6" i="22" s="1"/>
  <c r="AB7" i="22"/>
  <c r="AB6" i="22" s="1"/>
  <c r="Q7" i="22"/>
  <c r="Q6" i="22" s="1"/>
  <c r="AJ7" i="22"/>
  <c r="AJ6" i="22" s="1"/>
  <c r="H7" i="22"/>
  <c r="H6" i="22" s="1"/>
  <c r="AE7" i="22"/>
  <c r="AE6" i="22" s="1"/>
  <c r="AQ7" i="22"/>
  <c r="AQ6" i="22" s="1"/>
  <c r="AM7" i="22"/>
  <c r="AM6" i="22" s="1"/>
  <c r="AK7" i="22"/>
  <c r="AK6" i="22" s="1"/>
  <c r="S7" i="22"/>
  <c r="S6" i="22" s="1"/>
  <c r="AT7" i="22"/>
  <c r="AT6" i="22" s="1"/>
  <c r="AR7" i="22"/>
  <c r="AR6" i="22" s="1"/>
  <c r="L7" i="22"/>
  <c r="L6" i="22" s="1"/>
  <c r="AG7" i="22"/>
  <c r="AG6" i="22" s="1"/>
  <c r="AU7" i="22"/>
  <c r="AU6" i="22" s="1"/>
  <c r="T7" i="22"/>
  <c r="T6" i="22" s="1"/>
  <c r="AM25" i="22"/>
  <c r="X25" i="22"/>
  <c r="AS25" i="22"/>
  <c r="Q177" i="20"/>
  <c r="Q182" i="20" s="1"/>
  <c r="Q183" i="20" s="1"/>
  <c r="F145" i="20"/>
  <c r="Y237" i="20"/>
  <c r="Y12" i="24" s="1"/>
  <c r="AG145" i="20"/>
  <c r="AJ145" i="20"/>
  <c r="Y145" i="20"/>
  <c r="AP177" i="20"/>
  <c r="AP182" i="20" s="1"/>
  <c r="AP183" i="20" s="1"/>
  <c r="AP159" i="20"/>
  <c r="AN31" i="28" s="1"/>
  <c r="Y159" i="20"/>
  <c r="W31" i="28" s="1"/>
  <c r="AP237" i="20"/>
  <c r="AP12" i="24" s="1"/>
  <c r="AG237" i="20"/>
  <c r="AG12" i="24" s="1"/>
  <c r="H237" i="20"/>
  <c r="H12" i="24" s="1"/>
  <c r="AJ159" i="20"/>
  <c r="AH31" i="28" s="1"/>
  <c r="AJ237" i="20"/>
  <c r="AJ12" i="24" s="1"/>
  <c r="K4" i="22"/>
  <c r="F237" i="20"/>
  <c r="F12" i="24" s="1"/>
  <c r="F159" i="20"/>
  <c r="D31" i="28" s="1"/>
  <c r="L159" i="20"/>
  <c r="J31" i="28" s="1"/>
  <c r="W237" i="20"/>
  <c r="W12" i="24" s="1"/>
  <c r="AO145" i="20"/>
  <c r="V177" i="20"/>
  <c r="V182" i="20" s="1"/>
  <c r="V183" i="20" s="1"/>
  <c r="AE4" i="22"/>
  <c r="AR145" i="20"/>
  <c r="V237" i="20"/>
  <c r="V12" i="24" s="1"/>
  <c r="P237" i="20"/>
  <c r="P12" i="24" s="1"/>
  <c r="AN25" i="22"/>
  <c r="AA177" i="20"/>
  <c r="AA182" i="20" s="1"/>
  <c r="AA183" i="20" s="1"/>
  <c r="AA145" i="20"/>
  <c r="W177" i="20"/>
  <c r="W182" i="20" s="1"/>
  <c r="W183" i="20" s="1"/>
  <c r="G237" i="20"/>
  <c r="G12" i="24" s="1"/>
  <c r="AD177" i="20"/>
  <c r="AD182" i="20" s="1"/>
  <c r="AD183" i="20" s="1"/>
  <c r="AA159" i="20"/>
  <c r="Y31" i="28" s="1"/>
  <c r="Q145" i="20"/>
  <c r="Q237" i="20"/>
  <c r="Q12" i="24" s="1"/>
  <c r="AU145" i="20"/>
  <c r="W159" i="20"/>
  <c r="U31" i="28" s="1"/>
  <c r="O25" i="22"/>
  <c r="AT145" i="20"/>
  <c r="AG159" i="20"/>
  <c r="AE31" i="28" s="1"/>
  <c r="AI177" i="20"/>
  <c r="AI182" i="20" s="1"/>
  <c r="AI183" i="20" s="1"/>
  <c r="T159" i="20"/>
  <c r="R31" i="28" s="1"/>
  <c r="E4" i="22"/>
  <c r="V159" i="20"/>
  <c r="T31" i="28" s="1"/>
  <c r="AF159" i="20"/>
  <c r="AD31" i="28" s="1"/>
  <c r="AL145" i="20"/>
  <c r="H177" i="20"/>
  <c r="H182" i="20" s="1"/>
  <c r="H183" i="20" s="1"/>
  <c r="S145" i="20"/>
  <c r="M4" i="22"/>
  <c r="H159" i="20"/>
  <c r="F31" i="28" s="1"/>
  <c r="AC145" i="20"/>
  <c r="J159" i="20"/>
  <c r="H31" i="28" s="1"/>
  <c r="R4" i="22"/>
  <c r="U25" i="22"/>
  <c r="AK145" i="20"/>
  <c r="P159" i="20"/>
  <c r="N31" i="28" s="1"/>
  <c r="AT159" i="20"/>
  <c r="AR31" i="28" s="1"/>
  <c r="AR159" i="20"/>
  <c r="AP31" i="28" s="1"/>
  <c r="AO237" i="20"/>
  <c r="AO12" i="24" s="1"/>
  <c r="AI237" i="20"/>
  <c r="AI12" i="24" s="1"/>
  <c r="P145" i="20"/>
  <c r="AT177" i="20"/>
  <c r="AT182" i="20" s="1"/>
  <c r="AT183" i="20" s="1"/>
  <c r="AR177" i="20"/>
  <c r="AR182" i="20" s="1"/>
  <c r="AR183" i="20" s="1"/>
  <c r="AO159" i="20"/>
  <c r="AM31" i="28" s="1"/>
  <c r="AI145" i="20"/>
  <c r="Z25" i="22"/>
  <c r="AQ4" i="22"/>
  <c r="S159" i="20"/>
  <c r="Q31" i="28" s="1"/>
  <c r="D25" i="22"/>
  <c r="S177" i="20"/>
  <c r="S182" i="20" s="1"/>
  <c r="S183" i="20" s="1"/>
  <c r="AK237" i="20"/>
  <c r="AK12" i="24" s="1"/>
  <c r="AU237" i="20"/>
  <c r="AU12" i="24" s="1"/>
  <c r="AK159" i="20"/>
  <c r="AI31" i="28" s="1"/>
  <c r="AC237" i="20"/>
  <c r="AC12" i="24" s="1"/>
  <c r="J177" i="20"/>
  <c r="J182" i="20" s="1"/>
  <c r="J183" i="20" s="1"/>
  <c r="L145" i="20"/>
  <c r="AL159" i="20"/>
  <c r="AJ31" i="28" s="1"/>
  <c r="AF145" i="20"/>
  <c r="AC159" i="20"/>
  <c r="AA31" i="28" s="1"/>
  <c r="J145" i="20"/>
  <c r="L237" i="20"/>
  <c r="L12" i="24" s="1"/>
  <c r="AL177" i="20"/>
  <c r="AL182" i="20" s="1"/>
  <c r="AL183" i="20" s="1"/>
  <c r="AF237" i="20"/>
  <c r="AF12" i="24" s="1"/>
  <c r="N4" i="22"/>
  <c r="AU159" i="20"/>
  <c r="AS31" i="28" s="1"/>
  <c r="T145" i="20"/>
  <c r="AD237" i="20"/>
  <c r="AD12" i="24" s="1"/>
  <c r="I4" i="22"/>
  <c r="AD159" i="20"/>
  <c r="AB31" i="28" s="1"/>
  <c r="T177" i="20"/>
  <c r="T182" i="20" s="1"/>
  <c r="T183" i="20" s="1"/>
  <c r="AB25" i="22"/>
  <c r="G159" i="20"/>
  <c r="E31" i="28" s="1"/>
  <c r="G177" i="20"/>
  <c r="G182" i="20" s="1"/>
  <c r="G183" i="20" s="1"/>
  <c r="AH25" i="22"/>
  <c r="T237" i="20"/>
  <c r="T12" i="24" s="1"/>
  <c r="AV4" i="22"/>
  <c r="AV25" i="22"/>
  <c r="AV159" i="20"/>
  <c r="AT31" i="28" s="1"/>
  <c r="AV177" i="20"/>
  <c r="AV182" i="20" s="1"/>
  <c r="AV183" i="20" s="1"/>
  <c r="AV237" i="20"/>
  <c r="AV12" i="24" s="1"/>
  <c r="AV145" i="20"/>
  <c r="G157" i="20"/>
  <c r="G178" i="20"/>
  <c r="AJ34" i="28"/>
  <c r="AL13" i="22"/>
  <c r="W178" i="20"/>
  <c r="W157" i="20"/>
  <c r="AE157" i="20"/>
  <c r="AE178" i="20"/>
  <c r="K178" i="20"/>
  <c r="K157" i="20"/>
  <c r="X34" i="28"/>
  <c r="Z13" i="22"/>
  <c r="AX21" i="28"/>
  <c r="AX20" i="28"/>
  <c r="V157" i="20"/>
  <c r="V178" i="20"/>
  <c r="AN157" i="20"/>
  <c r="AN178" i="20"/>
  <c r="D157" i="20"/>
  <c r="D178" i="20"/>
  <c r="H34" i="28"/>
  <c r="J13" i="22"/>
  <c r="AR34" i="28"/>
  <c r="AT13" i="22"/>
  <c r="N157" i="20"/>
  <c r="N178" i="20"/>
  <c r="Y34" i="28"/>
  <c r="AA13" i="22"/>
  <c r="AP34" i="28"/>
  <c r="AR13" i="22"/>
  <c r="AD157" i="20"/>
  <c r="AD178" i="20"/>
  <c r="AZ39" i="20"/>
  <c r="AY25" i="28" s="1"/>
  <c r="AY22" i="28"/>
  <c r="AQ44" i="28"/>
  <c r="AQ35" i="28"/>
  <c r="H178" i="20"/>
  <c r="H157" i="20"/>
  <c r="AP178" i="20"/>
  <c r="AP157" i="20"/>
  <c r="AY11" i="22"/>
  <c r="AX24" i="28"/>
  <c r="AZ151" i="20"/>
  <c r="AZ152" i="20" s="1"/>
  <c r="AZ235" i="20"/>
  <c r="AZ11" i="24" s="1"/>
  <c r="AY42" i="20"/>
  <c r="AX28" i="28" s="1"/>
  <c r="AX29" i="28" s="1"/>
  <c r="AS157" i="20"/>
  <c r="AS178" i="20"/>
  <c r="Q34" i="28"/>
  <c r="S13" i="22"/>
  <c r="U178" i="20"/>
  <c r="U157" i="20"/>
  <c r="AY153" i="20"/>
  <c r="AW30" i="28"/>
  <c r="C34" i="28"/>
  <c r="E13" i="22"/>
  <c r="AU42" i="28"/>
  <c r="AY5" i="22"/>
  <c r="AY144" i="20"/>
  <c r="AX60" i="20"/>
  <c r="AX62" i="20" s="1"/>
  <c r="AW13" i="22"/>
  <c r="AZ56" i="20"/>
  <c r="BA3" i="25"/>
  <c r="AX177" i="20"/>
  <c r="AX182" i="20" s="1"/>
  <c r="AX183" i="20" s="1"/>
  <c r="AX237" i="20"/>
  <c r="AX12" i="24" s="1"/>
  <c r="AX145" i="20"/>
  <c r="AX159" i="20"/>
  <c r="AV31" i="28" s="1"/>
  <c r="AY58" i="20"/>
  <c r="AY57" i="20"/>
  <c r="AY215" i="20"/>
  <c r="AY198" i="20"/>
  <c r="AY199" i="20" s="1"/>
  <c r="AX7" i="22"/>
  <c r="C3" i="22"/>
  <c r="AX4" i="22"/>
  <c r="AX25" i="22"/>
  <c r="C5" i="22"/>
  <c r="AY3" i="22"/>
  <c r="AY158" i="20"/>
  <c r="AX59" i="20"/>
  <c r="AX61" i="20" s="1"/>
  <c r="AX216" i="20"/>
  <c r="AX51" i="24" s="1"/>
  <c r="C14" i="22"/>
  <c r="AZ149" i="20"/>
  <c r="AZ156" i="20" s="1"/>
  <c r="AZ163" i="20" s="1"/>
  <c r="AZ176" i="20" s="1"/>
  <c r="AZ168" i="20"/>
  <c r="AX18" i="22"/>
  <c r="AX19" i="22"/>
  <c r="C19" i="22" s="1"/>
  <c r="AY241" i="20"/>
  <c r="AY8" i="24" s="1"/>
  <c r="AY242" i="20"/>
  <c r="AY238" i="20"/>
  <c r="AY14" i="22" s="1"/>
  <c r="AY239" i="20"/>
  <c r="AY15" i="22" s="1"/>
  <c r="AY240" i="20"/>
  <c r="AY16" i="22" s="1"/>
  <c r="AX218" i="20"/>
  <c r="AX41" i="24" s="1"/>
  <c r="AY171" i="20"/>
  <c r="AY27" i="25" s="1"/>
  <c r="AZ233" i="20"/>
  <c r="AZ192" i="20"/>
  <c r="BA35" i="20"/>
  <c r="BA38" i="20" s="1"/>
  <c r="BA139" i="20"/>
  <c r="BA4" i="24" s="1"/>
  <c r="BB167" i="20" l="1"/>
  <c r="BB166" i="20"/>
  <c r="AZ18" i="24"/>
  <c r="AZ17" i="24"/>
  <c r="AM31" i="25"/>
  <c r="AM12" i="24"/>
  <c r="AM14" i="24" s="1"/>
  <c r="AM15" i="24" s="1"/>
  <c r="AM21" i="24" s="1"/>
  <c r="AM39" i="24" s="1"/>
  <c r="M31" i="25"/>
  <c r="M12" i="24"/>
  <c r="M14" i="24" s="1"/>
  <c r="M15" i="24" s="1"/>
  <c r="M21" i="24" s="1"/>
  <c r="M39" i="24" s="1"/>
  <c r="AL34" i="28"/>
  <c r="AL36" i="28" s="1"/>
  <c r="AN12" i="24"/>
  <c r="AN14" i="24" s="1"/>
  <c r="AN15" i="24" s="1"/>
  <c r="AN21" i="24" s="1"/>
  <c r="AN39" i="24" s="1"/>
  <c r="AN42" i="24" s="1"/>
  <c r="N13" i="22"/>
  <c r="N12" i="24"/>
  <c r="N14" i="24" s="1"/>
  <c r="N15" i="24" s="1"/>
  <c r="N21" i="24" s="1"/>
  <c r="N39" i="24" s="1"/>
  <c r="N42" i="24" s="1"/>
  <c r="R31" i="25"/>
  <c r="R12" i="24"/>
  <c r="R14" i="24" s="1"/>
  <c r="R15" i="24" s="1"/>
  <c r="R21" i="24" s="1"/>
  <c r="R39" i="24" s="1"/>
  <c r="O12" i="24"/>
  <c r="O14" i="24" s="1"/>
  <c r="O15" i="24" s="1"/>
  <c r="O21" i="24" s="1"/>
  <c r="O39" i="24" s="1"/>
  <c r="O42" i="24" s="1"/>
  <c r="AS31" i="25"/>
  <c r="AS12" i="24"/>
  <c r="AS14" i="24" s="1"/>
  <c r="AS15" i="24" s="1"/>
  <c r="AS21" i="24" s="1"/>
  <c r="AS39" i="24" s="1"/>
  <c r="AH31" i="25"/>
  <c r="AH12" i="24"/>
  <c r="AH14" i="24" s="1"/>
  <c r="AH15" i="24" s="1"/>
  <c r="AH21" i="24" s="1"/>
  <c r="AH39" i="24" s="1"/>
  <c r="U31" i="25"/>
  <c r="U12" i="24"/>
  <c r="U14" i="24" s="1"/>
  <c r="U15" i="24" s="1"/>
  <c r="U21" i="24" s="1"/>
  <c r="U39" i="24" s="1"/>
  <c r="AB160" i="20"/>
  <c r="AX7" i="25"/>
  <c r="AY20" i="24"/>
  <c r="AW160" i="20"/>
  <c r="AZ169" i="20"/>
  <c r="AZ26" i="25"/>
  <c r="Z157" i="20"/>
  <c r="Z160" i="20" s="1"/>
  <c r="AT35" i="28"/>
  <c r="O13" i="22"/>
  <c r="O31" i="25"/>
  <c r="M34" i="28"/>
  <c r="M37" i="28" s="1"/>
  <c r="M38" i="28" s="1"/>
  <c r="O157" i="20"/>
  <c r="O160" i="20" s="1"/>
  <c r="L34" i="28"/>
  <c r="L37" i="28" s="1"/>
  <c r="L38" i="28" s="1"/>
  <c r="AN13" i="22"/>
  <c r="AQ157" i="20"/>
  <c r="AQ160" i="20" s="1"/>
  <c r="AQ34" i="28"/>
  <c r="AQ36" i="28" s="1"/>
  <c r="AT42" i="24"/>
  <c r="AD14" i="24"/>
  <c r="AD15" i="24" s="1"/>
  <c r="AD21" i="24" s="1"/>
  <c r="AD39" i="24" s="1"/>
  <c r="AD42" i="24" s="1"/>
  <c r="AD31" i="25"/>
  <c r="AF14" i="24"/>
  <c r="AF15" i="24" s="1"/>
  <c r="AF21" i="24" s="1"/>
  <c r="AF39" i="24" s="1"/>
  <c r="AF42" i="24" s="1"/>
  <c r="AF31" i="25"/>
  <c r="AO14" i="24"/>
  <c r="AO15" i="24" s="1"/>
  <c r="AO21" i="24" s="1"/>
  <c r="AO39" i="24" s="1"/>
  <c r="AO42" i="24" s="1"/>
  <c r="AO31" i="25"/>
  <c r="K14" i="24"/>
  <c r="K15" i="24" s="1"/>
  <c r="K21" i="24" s="1"/>
  <c r="K39" i="24" s="1"/>
  <c r="K42" i="24" s="1"/>
  <c r="K31" i="25"/>
  <c r="AX14" i="24"/>
  <c r="AX15" i="24" s="1"/>
  <c r="AX21" i="24" s="1"/>
  <c r="AX39" i="24" s="1"/>
  <c r="AX31" i="25"/>
  <c r="AC14" i="24"/>
  <c r="AC15" i="24" s="1"/>
  <c r="AC21" i="24" s="1"/>
  <c r="AC39" i="24" s="1"/>
  <c r="AC42" i="24" s="1"/>
  <c r="AC31" i="25"/>
  <c r="P14" i="24"/>
  <c r="P15" i="24" s="1"/>
  <c r="P21" i="24" s="1"/>
  <c r="P39" i="24" s="1"/>
  <c r="P42" i="24" s="1"/>
  <c r="P31" i="25"/>
  <c r="AK14" i="24"/>
  <c r="AK15" i="24" s="1"/>
  <c r="AK21" i="24" s="1"/>
  <c r="AK39" i="24" s="1"/>
  <c r="AK42" i="24" s="1"/>
  <c r="AK31" i="25"/>
  <c r="AP14" i="24"/>
  <c r="AP15" i="24" s="1"/>
  <c r="AP21" i="24" s="1"/>
  <c r="AP39" i="24" s="1"/>
  <c r="AP42" i="24" s="1"/>
  <c r="AP31" i="25"/>
  <c r="L14" i="24"/>
  <c r="L15" i="24" s="1"/>
  <c r="L21" i="24" s="1"/>
  <c r="L39" i="24" s="1"/>
  <c r="L42" i="24" s="1"/>
  <c r="L31" i="25"/>
  <c r="V14" i="24"/>
  <c r="V15" i="24" s="1"/>
  <c r="V21" i="24" s="1"/>
  <c r="V39" i="24" s="1"/>
  <c r="V42" i="24" s="1"/>
  <c r="V31" i="25"/>
  <c r="F14" i="24"/>
  <c r="F15" i="24" s="1"/>
  <c r="F21" i="24" s="1"/>
  <c r="F39" i="24" s="1"/>
  <c r="F42" i="24" s="1"/>
  <c r="F31" i="25"/>
  <c r="H14" i="24"/>
  <c r="H15" i="24" s="1"/>
  <c r="H21" i="24" s="1"/>
  <c r="H39" i="24" s="1"/>
  <c r="H42" i="24" s="1"/>
  <c r="H31" i="25"/>
  <c r="AN31" i="25"/>
  <c r="N31" i="25"/>
  <c r="AZ23" i="25"/>
  <c r="T14" i="24"/>
  <c r="T15" i="24" s="1"/>
  <c r="T21" i="24" s="1"/>
  <c r="T39" i="24" s="1"/>
  <c r="T42" i="24" s="1"/>
  <c r="T31" i="25"/>
  <c r="Q14" i="24"/>
  <c r="Q15" i="24" s="1"/>
  <c r="Q21" i="24" s="1"/>
  <c r="Q39" i="24" s="1"/>
  <c r="Q42" i="24" s="1"/>
  <c r="Q31" i="25"/>
  <c r="G14" i="24"/>
  <c r="G15" i="24" s="1"/>
  <c r="G21" i="24" s="1"/>
  <c r="G39" i="24" s="1"/>
  <c r="G42" i="24" s="1"/>
  <c r="G31" i="25"/>
  <c r="AJ14" i="24"/>
  <c r="AJ15" i="24" s="1"/>
  <c r="AJ21" i="24" s="1"/>
  <c r="AJ39" i="24" s="1"/>
  <c r="AJ42" i="24" s="1"/>
  <c r="AJ31" i="25"/>
  <c r="AE14" i="24"/>
  <c r="AE15" i="24" s="1"/>
  <c r="AE21" i="24" s="1"/>
  <c r="AE39" i="24" s="1"/>
  <c r="AE42" i="24" s="1"/>
  <c r="AE31" i="25"/>
  <c r="AV44" i="28"/>
  <c r="AX29" i="25"/>
  <c r="AC34" i="28"/>
  <c r="AC36" i="28" s="1"/>
  <c r="AV14" i="24"/>
  <c r="AV15" i="24" s="1"/>
  <c r="AV21" i="24" s="1"/>
  <c r="AV39" i="24" s="1"/>
  <c r="AV42" i="24" s="1"/>
  <c r="AV31" i="25"/>
  <c r="AU14" i="24"/>
  <c r="AU15" i="24" s="1"/>
  <c r="AU21" i="24" s="1"/>
  <c r="AU39" i="24" s="1"/>
  <c r="AU42" i="24" s="1"/>
  <c r="AU31" i="25"/>
  <c r="AI14" i="24"/>
  <c r="AI15" i="24" s="1"/>
  <c r="AI21" i="24" s="1"/>
  <c r="AI39" i="24" s="1"/>
  <c r="AI42" i="24" s="1"/>
  <c r="AI31" i="25"/>
  <c r="W14" i="24"/>
  <c r="W15" i="24" s="1"/>
  <c r="W21" i="24" s="1"/>
  <c r="W39" i="24" s="1"/>
  <c r="W42" i="24" s="1"/>
  <c r="W31" i="25"/>
  <c r="AG14" i="24"/>
  <c r="AG15" i="24" s="1"/>
  <c r="AG21" i="24" s="1"/>
  <c r="AG39" i="24" s="1"/>
  <c r="AG42" i="24" s="1"/>
  <c r="AG31" i="25"/>
  <c r="Y14" i="24"/>
  <c r="Y15" i="24" s="1"/>
  <c r="Y21" i="24" s="1"/>
  <c r="Y39" i="24" s="1"/>
  <c r="Y42" i="24" s="1"/>
  <c r="Y31" i="25"/>
  <c r="AB14" i="24"/>
  <c r="AB15" i="24" s="1"/>
  <c r="AB21" i="24" s="1"/>
  <c r="AB39" i="24" s="1"/>
  <c r="AB42" i="24" s="1"/>
  <c r="AB31" i="25"/>
  <c r="X14" i="24"/>
  <c r="X15" i="24" s="1"/>
  <c r="X21" i="24" s="1"/>
  <c r="X39" i="24" s="1"/>
  <c r="X42" i="24" s="1"/>
  <c r="X31" i="25"/>
  <c r="I14" i="24"/>
  <c r="I15" i="24" s="1"/>
  <c r="I21" i="24" s="1"/>
  <c r="I39" i="24" s="1"/>
  <c r="I42" i="24" s="1"/>
  <c r="I31" i="25"/>
  <c r="AQ14" i="24"/>
  <c r="AQ15" i="24" s="1"/>
  <c r="AQ21" i="24" s="1"/>
  <c r="AQ39" i="24" s="1"/>
  <c r="AQ42" i="24" s="1"/>
  <c r="AQ31" i="25"/>
  <c r="D14" i="24"/>
  <c r="D15" i="24" s="1"/>
  <c r="D21" i="24" s="1"/>
  <c r="E157" i="27" s="1"/>
  <c r="E159" i="27" s="1"/>
  <c r="D31" i="25"/>
  <c r="I178" i="20"/>
  <c r="AE13" i="22"/>
  <c r="G34" i="28"/>
  <c r="G36" i="28" s="1"/>
  <c r="AO34" i="28"/>
  <c r="AO37" i="28" s="1"/>
  <c r="X157" i="20"/>
  <c r="X160" i="20" s="1"/>
  <c r="I13" i="22"/>
  <c r="AQ13" i="22"/>
  <c r="AE160" i="20"/>
  <c r="U160" i="20"/>
  <c r="I34" i="28"/>
  <c r="I37" i="28" s="1"/>
  <c r="I38" i="28" s="1"/>
  <c r="E157" i="20"/>
  <c r="E160" i="20" s="1"/>
  <c r="V34" i="28"/>
  <c r="V36" i="28" s="1"/>
  <c r="Z34" i="28"/>
  <c r="Z36" i="28" s="1"/>
  <c r="D160" i="20"/>
  <c r="X13" i="22"/>
  <c r="AH178" i="20"/>
  <c r="AH13" i="22"/>
  <c r="D13" i="22"/>
  <c r="AM13" i="22"/>
  <c r="R13" i="22"/>
  <c r="AB178" i="20"/>
  <c r="K13" i="22"/>
  <c r="K34" i="28"/>
  <c r="K37" i="28" s="1"/>
  <c r="P34" i="28"/>
  <c r="P36" i="28" s="1"/>
  <c r="M157" i="20"/>
  <c r="M160" i="20" s="1"/>
  <c r="M13" i="22"/>
  <c r="AH160" i="20"/>
  <c r="B34" i="28"/>
  <c r="B36" i="28" s="1"/>
  <c r="K160" i="20"/>
  <c r="AN160" i="20"/>
  <c r="AK34" i="28"/>
  <c r="AK36" i="28" s="1"/>
  <c r="AB13" i="22"/>
  <c r="N160" i="20"/>
  <c r="I160" i="20"/>
  <c r="AS13" i="22"/>
  <c r="R178" i="20"/>
  <c r="AW178" i="20"/>
  <c r="AS160" i="20"/>
  <c r="AF34" i="28"/>
  <c r="AF36" i="28" s="1"/>
  <c r="AM178" i="20"/>
  <c r="S34" i="28"/>
  <c r="S37" i="28" s="1"/>
  <c r="S38" i="28" s="1"/>
  <c r="AM157" i="20"/>
  <c r="AM160" i="20" s="1"/>
  <c r="R160" i="20"/>
  <c r="U13" i="22"/>
  <c r="AY7" i="22"/>
  <c r="AY6" i="22" s="1"/>
  <c r="T13" i="22"/>
  <c r="AI34" i="28"/>
  <c r="AI36" i="28" s="1"/>
  <c r="AO13" i="22"/>
  <c r="AK178" i="20"/>
  <c r="AC178" i="20"/>
  <c r="AT157" i="20"/>
  <c r="AT160" i="20" s="1"/>
  <c r="O34" i="28"/>
  <c r="O37" i="28" s="1"/>
  <c r="O38" i="28" s="1"/>
  <c r="AE34" i="28"/>
  <c r="AE37" i="28" s="1"/>
  <c r="AE38" i="28" s="1"/>
  <c r="W34" i="28"/>
  <c r="W37" i="28" s="1"/>
  <c r="C7" i="30"/>
  <c r="D6" i="30"/>
  <c r="C6" i="30" s="1"/>
  <c r="T157" i="20"/>
  <c r="T160" i="20" s="1"/>
  <c r="AF157" i="20"/>
  <c r="AF160" i="20" s="1"/>
  <c r="AL178" i="20"/>
  <c r="Q178" i="20"/>
  <c r="N34" i="28"/>
  <c r="N36" i="28" s="1"/>
  <c r="AJ13" i="22"/>
  <c r="Y178" i="20"/>
  <c r="F178" i="20"/>
  <c r="AV34" i="28"/>
  <c r="J34" i="28"/>
  <c r="J37" i="28" s="1"/>
  <c r="J38" i="28" s="1"/>
  <c r="AI157" i="20"/>
  <c r="AI160" i="20" s="1"/>
  <c r="P178" i="20"/>
  <c r="AA157" i="20"/>
  <c r="AA160" i="20" s="1"/>
  <c r="T34" i="28"/>
  <c r="T36" i="28" s="1"/>
  <c r="AO157" i="20"/>
  <c r="AO160" i="20" s="1"/>
  <c r="AJ178" i="20"/>
  <c r="C4" i="30"/>
  <c r="AZ25" i="30"/>
  <c r="J178" i="20"/>
  <c r="L157" i="20"/>
  <c r="L160" i="20" s="1"/>
  <c r="AU13" i="22"/>
  <c r="AG34" i="28"/>
  <c r="AG37" i="28" s="1"/>
  <c r="AG38" i="28" s="1"/>
  <c r="S157" i="20"/>
  <c r="S160" i="20" s="1"/>
  <c r="AU178" i="20"/>
  <c r="AR178" i="20"/>
  <c r="W13" i="22"/>
  <c r="D34" i="28"/>
  <c r="D37" i="28" s="1"/>
  <c r="D38" i="28" s="1"/>
  <c r="F34" i="28"/>
  <c r="F37" i="28" s="1"/>
  <c r="F38" i="28" s="1"/>
  <c r="AG157" i="20"/>
  <c r="AG160" i="20" s="1"/>
  <c r="AN34" i="28"/>
  <c r="AN37" i="28" s="1"/>
  <c r="F157" i="20"/>
  <c r="F160" i="20" s="1"/>
  <c r="AJ157" i="20"/>
  <c r="AJ160" i="20" s="1"/>
  <c r="AG13" i="22"/>
  <c r="Y13" i="22"/>
  <c r="U34" i="28"/>
  <c r="U37" i="28" s="1"/>
  <c r="U38" i="28" s="1"/>
  <c r="AG178" i="20"/>
  <c r="Y157" i="20"/>
  <c r="Y160" i="20" s="1"/>
  <c r="H13" i="22"/>
  <c r="AP160" i="20"/>
  <c r="AP13" i="22"/>
  <c r="AH34" i="28"/>
  <c r="AH36" i="28" s="1"/>
  <c r="F13" i="22"/>
  <c r="AA178" i="20"/>
  <c r="AO178" i="20"/>
  <c r="AT178" i="20"/>
  <c r="E34" i="28"/>
  <c r="E37" i="28" s="1"/>
  <c r="Q13" i="22"/>
  <c r="G13" i="22"/>
  <c r="P13" i="22"/>
  <c r="AR157" i="20"/>
  <c r="AR160" i="20" s="1"/>
  <c r="AU157" i="20"/>
  <c r="AU160" i="20" s="1"/>
  <c r="V160" i="20"/>
  <c r="V13" i="22"/>
  <c r="H160" i="20"/>
  <c r="Q157" i="20"/>
  <c r="Q160" i="20" s="1"/>
  <c r="AC13" i="22"/>
  <c r="AI178" i="20"/>
  <c r="P157" i="20"/>
  <c r="P160" i="20" s="1"/>
  <c r="W160" i="20"/>
  <c r="J157" i="20"/>
  <c r="J160" i="20" s="1"/>
  <c r="S178" i="20"/>
  <c r="AS34" i="28"/>
  <c r="AS37" i="28" s="1"/>
  <c r="AS38" i="28" s="1"/>
  <c r="AK157" i="20"/>
  <c r="AK160" i="20" s="1"/>
  <c r="AI13" i="22"/>
  <c r="L178" i="20"/>
  <c r="AB34" i="28"/>
  <c r="AB37" i="28" s="1"/>
  <c r="AB38" i="28" s="1"/>
  <c r="AC157" i="20"/>
  <c r="AC160" i="20" s="1"/>
  <c r="AM34" i="28"/>
  <c r="AM36" i="28" s="1"/>
  <c r="T178" i="20"/>
  <c r="AL157" i="20"/>
  <c r="AL160" i="20" s="1"/>
  <c r="AA34" i="28"/>
  <c r="AA36" i="28" s="1"/>
  <c r="AD34" i="28"/>
  <c r="AD37" i="28" s="1"/>
  <c r="AD38" i="28" s="1"/>
  <c r="R34" i="28"/>
  <c r="R36" i="28" s="1"/>
  <c r="AF13" i="22"/>
  <c r="AD13" i="22"/>
  <c r="AK13" i="22"/>
  <c r="AF178" i="20"/>
  <c r="AD160" i="20"/>
  <c r="L13" i="22"/>
  <c r="G160" i="20"/>
  <c r="C4" i="22"/>
  <c r="AV178" i="20"/>
  <c r="AV157" i="20"/>
  <c r="AV160" i="20" s="1"/>
  <c r="AT34" i="28"/>
  <c r="AV13" i="22"/>
  <c r="AR35" i="28"/>
  <c r="AR36" i="28" s="1"/>
  <c r="T157" i="27"/>
  <c r="T159" i="27" s="1"/>
  <c r="AY21" i="28"/>
  <c r="AY20" i="28"/>
  <c r="AS157" i="27"/>
  <c r="AS159" i="27" s="1"/>
  <c r="K157" i="27"/>
  <c r="K159" i="27" s="1"/>
  <c r="AJ37" i="28"/>
  <c r="AJ38" i="28" s="1"/>
  <c r="AJ36" i="28"/>
  <c r="BA39" i="20"/>
  <c r="AZ25" i="28" s="1"/>
  <c r="AZ22" i="28"/>
  <c r="C37" i="28"/>
  <c r="C38" i="28" s="1"/>
  <c r="C36" i="28"/>
  <c r="AZ153" i="20"/>
  <c r="AX30" i="28"/>
  <c r="AB157" i="27"/>
  <c r="AB159" i="27" s="1"/>
  <c r="H37" i="28"/>
  <c r="H36" i="28"/>
  <c r="AM157" i="27"/>
  <c r="AM159" i="27" s="1"/>
  <c r="F157" i="27"/>
  <c r="F159" i="27" s="1"/>
  <c r="AY24" i="28"/>
  <c r="BA151" i="20"/>
  <c r="BA152" i="20" s="1"/>
  <c r="BA235" i="20"/>
  <c r="BA11" i="24" s="1"/>
  <c r="AZ42" i="20"/>
  <c r="AY28" i="28" s="1"/>
  <c r="AY29" i="28" s="1"/>
  <c r="X37" i="28"/>
  <c r="X38" i="28" s="1"/>
  <c r="X36" i="28"/>
  <c r="Q36" i="28"/>
  <c r="Q37" i="28"/>
  <c r="AZ11" i="22"/>
  <c r="AP37" i="28"/>
  <c r="AP38" i="28" s="1"/>
  <c r="AP36" i="28"/>
  <c r="Y37" i="28"/>
  <c r="Y38" i="28" s="1"/>
  <c r="Y36" i="28"/>
  <c r="AA157" i="27"/>
  <c r="AA159" i="27" s="1"/>
  <c r="AV42" i="28"/>
  <c r="BA56" i="20"/>
  <c r="BB3" i="25"/>
  <c r="AZ3" i="22"/>
  <c r="AZ158" i="20"/>
  <c r="AY59" i="20"/>
  <c r="AY61" i="20" s="1"/>
  <c r="AX178" i="20"/>
  <c r="AX157" i="20"/>
  <c r="AX160" i="20" s="1"/>
  <c r="AZ58" i="20"/>
  <c r="AZ57" i="20"/>
  <c r="AX6" i="22"/>
  <c r="C7" i="22"/>
  <c r="AZ5" i="22"/>
  <c r="AZ144" i="20"/>
  <c r="AY60" i="20"/>
  <c r="AY62" i="20" s="1"/>
  <c r="AX13" i="22"/>
  <c r="AY177" i="20"/>
  <c r="AY182" i="20" s="1"/>
  <c r="AY183" i="20" s="1"/>
  <c r="AY145" i="20"/>
  <c r="AY159" i="20"/>
  <c r="AW31" i="28" s="1"/>
  <c r="AY237" i="20"/>
  <c r="AY12" i="24" s="1"/>
  <c r="AZ215" i="20"/>
  <c r="AZ198" i="20"/>
  <c r="AZ199" i="20" s="1"/>
  <c r="AY4" i="22"/>
  <c r="AY25" i="22"/>
  <c r="AY216" i="20"/>
  <c r="AY51" i="24" s="1"/>
  <c r="C18" i="22"/>
  <c r="BA149" i="20"/>
  <c r="BA156" i="20" s="1"/>
  <c r="BA163" i="20" s="1"/>
  <c r="BA176" i="20" s="1"/>
  <c r="BA168" i="20"/>
  <c r="AY19" i="22"/>
  <c r="AY18" i="22"/>
  <c r="AZ240" i="20"/>
  <c r="AZ16" i="22" s="1"/>
  <c r="AZ239" i="20"/>
  <c r="AZ15" i="22" s="1"/>
  <c r="AZ238" i="20"/>
  <c r="AZ14" i="22" s="1"/>
  <c r="AZ241" i="20"/>
  <c r="AZ8" i="24" s="1"/>
  <c r="AZ242" i="20"/>
  <c r="AY218" i="20"/>
  <c r="AY41" i="24" s="1"/>
  <c r="AZ171" i="20"/>
  <c r="AZ27" i="25" s="1"/>
  <c r="BA233" i="20"/>
  <c r="BA192" i="20"/>
  <c r="BB35" i="20"/>
  <c r="BB38" i="20" s="1"/>
  <c r="BB139" i="20"/>
  <c r="BB4" i="24" s="1"/>
  <c r="BC167" i="20" l="1"/>
  <c r="BC166" i="20"/>
  <c r="BA18" i="24"/>
  <c r="BA17" i="24"/>
  <c r="M36" i="28"/>
  <c r="AL37" i="28"/>
  <c r="AL38" i="28" s="1"/>
  <c r="P157" i="27"/>
  <c r="P159" i="27" s="1"/>
  <c r="D17" i="30"/>
  <c r="AY7" i="25"/>
  <c r="AT37" i="28"/>
  <c r="AT38" i="28" s="1"/>
  <c r="U157" i="27"/>
  <c r="U159" i="27" s="1"/>
  <c r="AQ37" i="28"/>
  <c r="AQ38" i="28" s="1"/>
  <c r="AZ20" i="24"/>
  <c r="BA169" i="20"/>
  <c r="BA26" i="25"/>
  <c r="K36" i="28"/>
  <c r="AC157" i="27"/>
  <c r="AC159" i="27" s="1"/>
  <c r="AC167" i="27" s="1"/>
  <c r="L36" i="28"/>
  <c r="AR157" i="27"/>
  <c r="AR159" i="27" s="1"/>
  <c r="AF157" i="27"/>
  <c r="AF159" i="27" s="1"/>
  <c r="AF167" i="27" s="1"/>
  <c r="AF187" i="27" s="1"/>
  <c r="AF45" i="27" s="1"/>
  <c r="AE6" i="25" s="1"/>
  <c r="AE4" i="25" s="1"/>
  <c r="Q157" i="27"/>
  <c r="Q159" i="27" s="1"/>
  <c r="H157" i="27"/>
  <c r="H159" i="27" s="1"/>
  <c r="H179" i="27" s="1"/>
  <c r="O157" i="27"/>
  <c r="O159" i="27" s="1"/>
  <c r="AC37" i="28"/>
  <c r="AC38" i="28" s="1"/>
  <c r="AQ157" i="27"/>
  <c r="AQ159" i="27" s="1"/>
  <c r="AQ177" i="27" s="1"/>
  <c r="G37" i="28"/>
  <c r="G38" i="28" s="1"/>
  <c r="AD157" i="27"/>
  <c r="AD159" i="27" s="1"/>
  <c r="AD167" i="27" s="1"/>
  <c r="D39" i="24"/>
  <c r="D42" i="24" s="1"/>
  <c r="L157" i="27"/>
  <c r="L159" i="27" s="1"/>
  <c r="L179" i="27" s="1"/>
  <c r="I36" i="28"/>
  <c r="J157" i="27"/>
  <c r="J159" i="27" s="1"/>
  <c r="J179" i="27" s="1"/>
  <c r="AV157" i="27"/>
  <c r="AV159" i="27" s="1"/>
  <c r="R157" i="27"/>
  <c r="R159" i="27" s="1"/>
  <c r="Z157" i="27"/>
  <c r="Z159" i="27" s="1"/>
  <c r="Z167" i="27" s="1"/>
  <c r="Z187" i="27" s="1"/>
  <c r="Z45" i="27" s="1"/>
  <c r="Y6" i="25" s="1"/>
  <c r="Y4" i="25" s="1"/>
  <c r="AO157" i="27"/>
  <c r="AO159" i="27" s="1"/>
  <c r="AO177" i="27" s="1"/>
  <c r="AX42" i="24"/>
  <c r="BA23" i="25"/>
  <c r="Y157" i="27"/>
  <c r="Y159" i="27" s="1"/>
  <c r="Y167" i="27" s="1"/>
  <c r="V37" i="28"/>
  <c r="V38" i="28" s="1"/>
  <c r="AP157" i="27"/>
  <c r="AP159" i="27" s="1"/>
  <c r="AE157" i="27"/>
  <c r="AE159" i="27" s="1"/>
  <c r="AE177" i="27" s="1"/>
  <c r="AW44" i="28"/>
  <c r="AY29" i="25"/>
  <c r="AO36" i="28"/>
  <c r="AY14" i="24"/>
  <c r="AY15" i="24" s="1"/>
  <c r="AY21" i="24" s="1"/>
  <c r="AY39" i="24" s="1"/>
  <c r="AY31" i="25"/>
  <c r="AY157" i="27"/>
  <c r="AY159" i="27" s="1"/>
  <c r="Z37" i="28"/>
  <c r="Z38" i="28" s="1"/>
  <c r="AN157" i="27"/>
  <c r="AN159" i="27" s="1"/>
  <c r="AN167" i="27" s="1"/>
  <c r="P37" i="28"/>
  <c r="P38" i="28" s="1"/>
  <c r="N157" i="27"/>
  <c r="N159" i="27" s="1"/>
  <c r="R42" i="24"/>
  <c r="M42" i="24"/>
  <c r="AS42" i="24"/>
  <c r="AH42" i="24"/>
  <c r="AM42" i="24"/>
  <c r="AI157" i="27"/>
  <c r="AI159" i="27" s="1"/>
  <c r="S157" i="27"/>
  <c r="S159" i="27" s="1"/>
  <c r="U42" i="24"/>
  <c r="AF37" i="28"/>
  <c r="AF38" i="28" s="1"/>
  <c r="B37" i="28"/>
  <c r="B38" i="28" s="1"/>
  <c r="S36" i="28"/>
  <c r="D36" i="28"/>
  <c r="J36" i="28"/>
  <c r="AK37" i="28"/>
  <c r="AK38" i="28" s="1"/>
  <c r="AT157" i="27"/>
  <c r="AT159" i="27" s="1"/>
  <c r="AT177" i="27" s="1"/>
  <c r="V157" i="27"/>
  <c r="V159" i="27" s="1"/>
  <c r="AG36" i="28"/>
  <c r="W36" i="28"/>
  <c r="AI37" i="28"/>
  <c r="AI38" i="28" s="1"/>
  <c r="F36" i="28"/>
  <c r="AE36" i="28"/>
  <c r="O36" i="28"/>
  <c r="T37" i="28"/>
  <c r="T38" i="28" s="1"/>
  <c r="N37" i="28"/>
  <c r="C13" i="30"/>
  <c r="AZ7" i="22"/>
  <c r="AZ6" i="22" s="1"/>
  <c r="AW34" i="28"/>
  <c r="BA25" i="30"/>
  <c r="AK157" i="27"/>
  <c r="AK159" i="27" s="1"/>
  <c r="AK177" i="27" s="1"/>
  <c r="AH157" i="27"/>
  <c r="AH159" i="27" s="1"/>
  <c r="AH167" i="27" s="1"/>
  <c r="AN36" i="28"/>
  <c r="U36" i="28"/>
  <c r="W157" i="27"/>
  <c r="W159" i="27" s="1"/>
  <c r="X157" i="27"/>
  <c r="X159" i="27" s="1"/>
  <c r="G157" i="27"/>
  <c r="G159" i="27" s="1"/>
  <c r="G169" i="27" s="1"/>
  <c r="G189" i="27" s="1"/>
  <c r="AH37" i="28"/>
  <c r="AH38" i="28" s="1"/>
  <c r="I157" i="27"/>
  <c r="I159" i="27" s="1"/>
  <c r="I179" i="27" s="1"/>
  <c r="M157" i="27"/>
  <c r="M159" i="27" s="1"/>
  <c r="E36" i="28"/>
  <c r="AJ157" i="27"/>
  <c r="AJ159" i="27" s="1"/>
  <c r="AJ167" i="27" s="1"/>
  <c r="AJ187" i="27" s="1"/>
  <c r="AJ45" i="27" s="1"/>
  <c r="AI6" i="25" s="1"/>
  <c r="AI4" i="25" s="1"/>
  <c r="AB36" i="28"/>
  <c r="AA37" i="28"/>
  <c r="AA38" i="28" s="1"/>
  <c r="AL157" i="27"/>
  <c r="AL159" i="27" s="1"/>
  <c r="AL177" i="27" s="1"/>
  <c r="AM37" i="28"/>
  <c r="AM38" i="28" s="1"/>
  <c r="AS36" i="28"/>
  <c r="AD36" i="28"/>
  <c r="AG157" i="27"/>
  <c r="AG159" i="27" s="1"/>
  <c r="AG167" i="27" s="1"/>
  <c r="AG187" i="27" s="1"/>
  <c r="AG45" i="27" s="1"/>
  <c r="AF6" i="25" s="1"/>
  <c r="AF4" i="25" s="1"/>
  <c r="R37" i="28"/>
  <c r="R38" i="28" s="1"/>
  <c r="AR37" i="28"/>
  <c r="AR38" i="28" s="1"/>
  <c r="C13" i="22"/>
  <c r="AU157" i="27"/>
  <c r="AU159" i="27" s="1"/>
  <c r="AU177" i="27" s="1"/>
  <c r="AT36" i="28"/>
  <c r="AW157" i="27"/>
  <c r="AW159" i="27" s="1"/>
  <c r="BB39" i="20"/>
  <c r="BA25" i="28" s="1"/>
  <c r="BA22" i="28"/>
  <c r="E170" i="27"/>
  <c r="E188" i="27" s="1"/>
  <c r="E179" i="27"/>
  <c r="E177" i="27"/>
  <c r="E167" i="27"/>
  <c r="E169" i="27"/>
  <c r="E189" i="27" s="1"/>
  <c r="AM167" i="27"/>
  <c r="AM177" i="27"/>
  <c r="W38" i="28"/>
  <c r="AA167" i="27"/>
  <c r="AA177" i="27"/>
  <c r="Q38" i="28"/>
  <c r="AO38" i="28"/>
  <c r="BA153" i="20"/>
  <c r="AY30" i="28"/>
  <c r="F179" i="27"/>
  <c r="F169" i="27"/>
  <c r="F189" i="27" s="1"/>
  <c r="H38" i="28"/>
  <c r="E38" i="28"/>
  <c r="AZ20" i="28"/>
  <c r="AZ21" i="28"/>
  <c r="AN38" i="28"/>
  <c r="AS177" i="27"/>
  <c r="AS167" i="27"/>
  <c r="AS187" i="27" s="1"/>
  <c r="AS45" i="27" s="1"/>
  <c r="AR6" i="25" s="1"/>
  <c r="AR4" i="25" s="1"/>
  <c r="K38" i="28"/>
  <c r="BA11" i="22"/>
  <c r="AB177" i="27"/>
  <c r="AB167" i="27"/>
  <c r="AB187" i="27" s="1"/>
  <c r="AB45" i="27" s="1"/>
  <c r="AA6" i="25" s="1"/>
  <c r="AA4" i="25" s="1"/>
  <c r="AZ24" i="28"/>
  <c r="BB151" i="20"/>
  <c r="BB152" i="20" s="1"/>
  <c r="BB235" i="20"/>
  <c r="BB11" i="24" s="1"/>
  <c r="BA42" i="20"/>
  <c r="AZ28" i="28" s="1"/>
  <c r="AZ29" i="28" s="1"/>
  <c r="K179" i="27"/>
  <c r="K169" i="27"/>
  <c r="K189" i="27" s="1"/>
  <c r="AV35" i="28"/>
  <c r="AW42" i="28"/>
  <c r="AY157" i="20"/>
  <c r="AY160" i="20" s="1"/>
  <c r="AY178" i="20"/>
  <c r="C6" i="22"/>
  <c r="AY13" i="22"/>
  <c r="AZ177" i="20"/>
  <c r="AZ182" i="20" s="1"/>
  <c r="AZ183" i="20" s="1"/>
  <c r="AZ145" i="20"/>
  <c r="AZ237" i="20"/>
  <c r="AZ12" i="24" s="1"/>
  <c r="AZ159" i="20"/>
  <c r="AX31" i="28" s="1"/>
  <c r="BA3" i="22"/>
  <c r="BA158" i="20"/>
  <c r="AZ59" i="20"/>
  <c r="AZ61" i="20" s="1"/>
  <c r="BB56" i="20"/>
  <c r="BC3" i="25"/>
  <c r="BA215" i="20"/>
  <c r="BA198" i="20"/>
  <c r="BA199" i="20" s="1"/>
  <c r="AZ25" i="22"/>
  <c r="AZ4" i="22"/>
  <c r="BA5" i="22"/>
  <c r="BA144" i="20"/>
  <c r="AZ60" i="20"/>
  <c r="AZ62" i="20" s="1"/>
  <c r="BA57" i="20"/>
  <c r="BA58" i="20"/>
  <c r="AZ216" i="20"/>
  <c r="AZ51" i="24" s="1"/>
  <c r="BB149" i="20"/>
  <c r="BB156" i="20" s="1"/>
  <c r="BB163" i="20" s="1"/>
  <c r="BB176" i="20" s="1"/>
  <c r="AZ19" i="22"/>
  <c r="AZ18" i="22"/>
  <c r="AZ7" i="25" s="1"/>
  <c r="BA239" i="20"/>
  <c r="BA15" i="22" s="1"/>
  <c r="BA238" i="20"/>
  <c r="BA14" i="22" s="1"/>
  <c r="BA240" i="20"/>
  <c r="BA16" i="22" s="1"/>
  <c r="BA241" i="20"/>
  <c r="BA8" i="24" s="1"/>
  <c r="BA242" i="20"/>
  <c r="AZ218" i="20"/>
  <c r="AZ41" i="24" s="1"/>
  <c r="BB233" i="20"/>
  <c r="BA171" i="20"/>
  <c r="BA27" i="25" s="1"/>
  <c r="BB192" i="20"/>
  <c r="BC35" i="20"/>
  <c r="BC38" i="20" s="1"/>
  <c r="BC139" i="20"/>
  <c r="BC4" i="24" s="1"/>
  <c r="BD167" i="20" l="1"/>
  <c r="BD166" i="20"/>
  <c r="AF177" i="27"/>
  <c r="AQ167" i="27"/>
  <c r="AQ187" i="27" s="1"/>
  <c r="AQ45" i="27" s="1"/>
  <c r="AP6" i="25" s="1"/>
  <c r="AP4" i="25" s="1"/>
  <c r="AC177" i="27"/>
  <c r="BA20" i="24"/>
  <c r="H169" i="27"/>
  <c r="H189" i="27" s="1"/>
  <c r="J169" i="27"/>
  <c r="J189" i="27" s="1"/>
  <c r="AD177" i="27"/>
  <c r="Y177" i="27"/>
  <c r="L169" i="27"/>
  <c r="L189" i="27" s="1"/>
  <c r="AY42" i="24"/>
  <c r="AO167" i="27"/>
  <c r="AO187" i="27" s="1"/>
  <c r="AO45" i="27" s="1"/>
  <c r="AN6" i="25" s="1"/>
  <c r="AN4" i="25" s="1"/>
  <c r="Z177" i="27"/>
  <c r="AN177" i="27"/>
  <c r="AZ14" i="24"/>
  <c r="AZ15" i="24" s="1"/>
  <c r="AZ21" i="24" s="1"/>
  <c r="AZ39" i="24" s="1"/>
  <c r="AZ31" i="25"/>
  <c r="AE167" i="27"/>
  <c r="AE187" i="27" s="1"/>
  <c r="AE45" i="27" s="1"/>
  <c r="AD6" i="25" s="1"/>
  <c r="AD4" i="25" s="1"/>
  <c r="BB23" i="25"/>
  <c r="AX44" i="28"/>
  <c r="AZ29" i="25"/>
  <c r="K40" i="28"/>
  <c r="K41" i="28" s="1"/>
  <c r="H40" i="28"/>
  <c r="H41" i="28" s="1"/>
  <c r="D40" i="28"/>
  <c r="D41" i="28" s="1"/>
  <c r="J40" i="28"/>
  <c r="J41" i="28" s="1"/>
  <c r="F40" i="28"/>
  <c r="F41" i="28" s="1"/>
  <c r="G40" i="28"/>
  <c r="G41" i="28" s="1"/>
  <c r="M40" i="28"/>
  <c r="M41" i="28" s="1"/>
  <c r="B40" i="28"/>
  <c r="B41" i="28" s="1"/>
  <c r="E40" i="28"/>
  <c r="E41" i="28" s="1"/>
  <c r="C40" i="28"/>
  <c r="C41" i="28" s="1"/>
  <c r="P40" i="28"/>
  <c r="P41" i="28" s="1"/>
  <c r="L40" i="28"/>
  <c r="L41" i="28" s="1"/>
  <c r="I40" i="28"/>
  <c r="I41" i="28" s="1"/>
  <c r="AT167" i="27"/>
  <c r="AT187" i="27" s="1"/>
  <c r="AT45" i="27" s="1"/>
  <c r="AS6" i="25" s="1"/>
  <c r="AS4" i="25" s="1"/>
  <c r="N40" i="28"/>
  <c r="N41" i="28" s="1"/>
  <c r="N38" i="28"/>
  <c r="Q40" i="28"/>
  <c r="Q41" i="28" s="1"/>
  <c r="O40" i="28"/>
  <c r="O41" i="28" s="1"/>
  <c r="BA7" i="22"/>
  <c r="BA6" i="22" s="1"/>
  <c r="BB25" i="30"/>
  <c r="AX34" i="28"/>
  <c r="AK167" i="27"/>
  <c r="AK187" i="27" s="1"/>
  <c r="AK45" i="27" s="1"/>
  <c r="AJ6" i="25" s="1"/>
  <c r="AJ4" i="25" s="1"/>
  <c r="AH177" i="27"/>
  <c r="G179" i="27"/>
  <c r="I169" i="27"/>
  <c r="I189" i="27" s="1"/>
  <c r="AJ177" i="27"/>
  <c r="AF40" i="28"/>
  <c r="AF41" i="28" s="1"/>
  <c r="AL167" i="27"/>
  <c r="AL187" i="27" s="1"/>
  <c r="AL45" i="27" s="1"/>
  <c r="AK6" i="25" s="1"/>
  <c r="AK4" i="25" s="1"/>
  <c r="AJ40" i="28"/>
  <c r="AJ41" i="28" s="1"/>
  <c r="T40" i="28"/>
  <c r="T41" i="28" s="1"/>
  <c r="AB40" i="28"/>
  <c r="AB41" i="28" s="1"/>
  <c r="X40" i="28"/>
  <c r="X41" i="28" s="1"/>
  <c r="AO40" i="28"/>
  <c r="AO41" i="28" s="1"/>
  <c r="AG177" i="27"/>
  <c r="AT40" i="28"/>
  <c r="AT41" i="28" s="1"/>
  <c r="AR40" i="28"/>
  <c r="AR41" i="28" s="1"/>
  <c r="AM40" i="28"/>
  <c r="AM41" i="28" s="1"/>
  <c r="AI40" i="28"/>
  <c r="AI41" i="28" s="1"/>
  <c r="AE40" i="28"/>
  <c r="AE41" i="28" s="1"/>
  <c r="AA40" i="28"/>
  <c r="AA41" i="28" s="1"/>
  <c r="W40" i="28"/>
  <c r="W41" i="28" s="1"/>
  <c r="S40" i="28"/>
  <c r="S41" i="28" s="1"/>
  <c r="AN40" i="28"/>
  <c r="AN41" i="28" s="1"/>
  <c r="AQ40" i="28"/>
  <c r="AQ41" i="28" s="1"/>
  <c r="AL40" i="28"/>
  <c r="AL41" i="28" s="1"/>
  <c r="AH40" i="28"/>
  <c r="AH41" i="28" s="1"/>
  <c r="AD40" i="28"/>
  <c r="AD41" i="28" s="1"/>
  <c r="Z40" i="28"/>
  <c r="Z41" i="28" s="1"/>
  <c r="V40" i="28"/>
  <c r="V41" i="28" s="1"/>
  <c r="R40" i="28"/>
  <c r="R41" i="28" s="1"/>
  <c r="AP40" i="28"/>
  <c r="AP41" i="28" s="1"/>
  <c r="AK40" i="28"/>
  <c r="AK41" i="28" s="1"/>
  <c r="AG40" i="28"/>
  <c r="AG41" i="28" s="1"/>
  <c r="AC40" i="28"/>
  <c r="AC41" i="28" s="1"/>
  <c r="Y40" i="28"/>
  <c r="Y41" i="28" s="1"/>
  <c r="U40" i="28"/>
  <c r="U41" i="28" s="1"/>
  <c r="AS40" i="28"/>
  <c r="AS41" i="28" s="1"/>
  <c r="AU167" i="27"/>
  <c r="AU187" i="27" s="1"/>
  <c r="AU45" i="27" s="1"/>
  <c r="AT6" i="25" s="1"/>
  <c r="AT4" i="25" s="1"/>
  <c r="BB168" i="20"/>
  <c r="BB18" i="24" s="1"/>
  <c r="AC187" i="27"/>
  <c r="AC45" i="27" s="1"/>
  <c r="AB6" i="25" s="1"/>
  <c r="AB4" i="25" s="1"/>
  <c r="AA187" i="27"/>
  <c r="AA45" i="27" s="1"/>
  <c r="Z6" i="25" s="1"/>
  <c r="Z4" i="25" s="1"/>
  <c r="AM187" i="27"/>
  <c r="AM45" i="27" s="1"/>
  <c r="AL6" i="25" s="1"/>
  <c r="AL4" i="25" s="1"/>
  <c r="Y187" i="27"/>
  <c r="Y45" i="27" s="1"/>
  <c r="X6" i="25" s="1"/>
  <c r="X4" i="25" s="1"/>
  <c r="AD187" i="27"/>
  <c r="AD45" i="27" s="1"/>
  <c r="AC6" i="25" s="1"/>
  <c r="AC4" i="25" s="1"/>
  <c r="AN187" i="27"/>
  <c r="AN45" i="27" s="1"/>
  <c r="AM6" i="25" s="1"/>
  <c r="AM4" i="25" s="1"/>
  <c r="E180" i="27"/>
  <c r="E178" i="27"/>
  <c r="E163" i="27" s="1"/>
  <c r="BB153" i="20"/>
  <c r="AZ30" i="28"/>
  <c r="BB11" i="22"/>
  <c r="E168" i="27"/>
  <c r="E175" i="27"/>
  <c r="E171" i="27"/>
  <c r="E187" i="27"/>
  <c r="E45" i="27" s="1"/>
  <c r="D6" i="25" s="1"/>
  <c r="D4" i="25" s="1"/>
  <c r="BC39" i="20"/>
  <c r="BB25" i="28" s="1"/>
  <c r="BB22" i="28"/>
  <c r="BA24" i="28"/>
  <c r="BC151" i="20"/>
  <c r="BC152" i="20" s="1"/>
  <c r="BC235" i="20"/>
  <c r="BB42" i="20"/>
  <c r="BA28" i="28" s="1"/>
  <c r="BA29" i="28" s="1"/>
  <c r="AH187" i="27"/>
  <c r="AH45" i="27" s="1"/>
  <c r="AG6" i="25" s="1"/>
  <c r="AG4" i="25" s="1"/>
  <c r="E46" i="27"/>
  <c r="D30" i="25" s="1"/>
  <c r="D9" i="25" s="1"/>
  <c r="BA20" i="28"/>
  <c r="BA21" i="28"/>
  <c r="AV37" i="28"/>
  <c r="AV36" i="28"/>
  <c r="AX42" i="28"/>
  <c r="AW35" i="28"/>
  <c r="AZ157" i="27"/>
  <c r="AZ159" i="27" s="1"/>
  <c r="BA177" i="20"/>
  <c r="BA182" i="20" s="1"/>
  <c r="BA183" i="20" s="1"/>
  <c r="BA237" i="20"/>
  <c r="BA12" i="24" s="1"/>
  <c r="BA159" i="20"/>
  <c r="AY31" i="28" s="1"/>
  <c r="BA145" i="20"/>
  <c r="AZ13" i="22"/>
  <c r="BB5" i="22"/>
  <c r="BB144" i="20"/>
  <c r="BA60" i="20"/>
  <c r="BA62" i="20" s="1"/>
  <c r="BA4" i="22"/>
  <c r="BA25" i="22"/>
  <c r="AZ157" i="20"/>
  <c r="AZ160" i="20" s="1"/>
  <c r="AZ178" i="20"/>
  <c r="BC56" i="20"/>
  <c r="BD3" i="25"/>
  <c r="BB3" i="22"/>
  <c r="BB158" i="20"/>
  <c r="BA59" i="20"/>
  <c r="BA61" i="20" s="1"/>
  <c r="BB215" i="20"/>
  <c r="BB198" i="20"/>
  <c r="BB199" i="20" s="1"/>
  <c r="BB57" i="20"/>
  <c r="BB58" i="20"/>
  <c r="BA216" i="20"/>
  <c r="BA51" i="24" s="1"/>
  <c r="BC149" i="20"/>
  <c r="BC156" i="20" s="1"/>
  <c r="BC163" i="20" s="1"/>
  <c r="BC176" i="20" s="1"/>
  <c r="BC168" i="20"/>
  <c r="BA18" i="22"/>
  <c r="BA19" i="22"/>
  <c r="BB242" i="20"/>
  <c r="BB238" i="20"/>
  <c r="BB14" i="22" s="1"/>
  <c r="BB239" i="20"/>
  <c r="BB15" i="22" s="1"/>
  <c r="BB240" i="20"/>
  <c r="BB16" i="22" s="1"/>
  <c r="BB241" i="20"/>
  <c r="BB8" i="24" s="1"/>
  <c r="BA218" i="20"/>
  <c r="BA41" i="24" s="1"/>
  <c r="BC233" i="20"/>
  <c r="BC192" i="20"/>
  <c r="BD35" i="20"/>
  <c r="BD38" i="20" s="1"/>
  <c r="BD139" i="20"/>
  <c r="BD4" i="24" s="1"/>
  <c r="BE167" i="20" l="1"/>
  <c r="BE166" i="20"/>
  <c r="BC18" i="24"/>
  <c r="BC17" i="24"/>
  <c r="BB26" i="25"/>
  <c r="BB17" i="24"/>
  <c r="BA7" i="25"/>
  <c r="BC169" i="20"/>
  <c r="BC26" i="25"/>
  <c r="AZ42" i="24"/>
  <c r="AY44" i="28"/>
  <c r="BA29" i="25"/>
  <c r="BA14" i="24"/>
  <c r="BA15" i="24" s="1"/>
  <c r="BA21" i="24" s="1"/>
  <c r="BA39" i="24" s="1"/>
  <c r="BA31" i="25"/>
  <c r="BC11" i="24"/>
  <c r="BC23" i="25"/>
  <c r="BB7" i="22"/>
  <c r="BB6" i="22" s="1"/>
  <c r="BC25" i="30"/>
  <c r="AY34" i="28"/>
  <c r="BB169" i="20"/>
  <c r="BB171" i="20"/>
  <c r="E183" i="27"/>
  <c r="BC11" i="22"/>
  <c r="BB20" i="28"/>
  <c r="BB21" i="28"/>
  <c r="D33" i="25"/>
  <c r="D36" i="25"/>
  <c r="D40" i="25"/>
  <c r="E181" i="27"/>
  <c r="F177" i="27" s="1"/>
  <c r="F180" i="27" s="1"/>
  <c r="BD39" i="20"/>
  <c r="BC25" i="28" s="1"/>
  <c r="BC22" i="28"/>
  <c r="E173" i="27"/>
  <c r="F167" i="27" s="1"/>
  <c r="F170" i="27"/>
  <c r="F188" i="27" s="1"/>
  <c r="F46" i="27" s="1"/>
  <c r="E30" i="25" s="1"/>
  <c r="E9" i="25" s="1"/>
  <c r="BC153" i="20"/>
  <c r="BA30" i="28"/>
  <c r="BB24" i="28"/>
  <c r="BD151" i="20"/>
  <c r="BD152" i="20" s="1"/>
  <c r="BD235" i="20"/>
  <c r="BC42" i="20"/>
  <c r="BB28" i="28" s="1"/>
  <c r="BB29" i="28" s="1"/>
  <c r="E40" i="27"/>
  <c r="E162" i="27"/>
  <c r="E164" i="27" s="1"/>
  <c r="E185" i="27"/>
  <c r="E43" i="27" s="1"/>
  <c r="E172" i="27"/>
  <c r="AY42" i="28"/>
  <c r="AV38" i="28"/>
  <c r="AX35" i="28"/>
  <c r="AW37" i="28"/>
  <c r="AW36" i="28"/>
  <c r="BA157" i="27"/>
  <c r="BA159" i="27" s="1"/>
  <c r="BD56" i="20"/>
  <c r="BE3" i="25"/>
  <c r="BC5" i="22"/>
  <c r="BC144" i="20"/>
  <c r="BB60" i="20"/>
  <c r="BB62" i="20" s="1"/>
  <c r="BC57" i="20"/>
  <c r="BC58" i="20"/>
  <c r="BB177" i="20"/>
  <c r="BB182" i="20" s="1"/>
  <c r="BB183" i="20" s="1"/>
  <c r="BB145" i="20"/>
  <c r="BB237" i="20"/>
  <c r="BB12" i="24" s="1"/>
  <c r="BB159" i="20"/>
  <c r="AZ31" i="28" s="1"/>
  <c r="BA13" i="22"/>
  <c r="BC3" i="22"/>
  <c r="BC158" i="20"/>
  <c r="BB59" i="20"/>
  <c r="BB61" i="20" s="1"/>
  <c r="BB4" i="22"/>
  <c r="BB25" i="22"/>
  <c r="BA157" i="20"/>
  <c r="BA160" i="20" s="1"/>
  <c r="BA178" i="20"/>
  <c r="BC215" i="20"/>
  <c r="BC198" i="20"/>
  <c r="BC199" i="20" s="1"/>
  <c r="BD149" i="20"/>
  <c r="BD156" i="20" s="1"/>
  <c r="BD163" i="20" s="1"/>
  <c r="BD176" i="20" s="1"/>
  <c r="BD168" i="20"/>
  <c r="BB18" i="22"/>
  <c r="BC241" i="20"/>
  <c r="BC7" i="24" s="1"/>
  <c r="BC8" i="24" s="1"/>
  <c r="BC242" i="20"/>
  <c r="BC238" i="20"/>
  <c r="BC14" i="22" s="1"/>
  <c r="BC239" i="20"/>
  <c r="BC15" i="22" s="1"/>
  <c r="BC240" i="20"/>
  <c r="BC16" i="22" s="1"/>
  <c r="BB19" i="22"/>
  <c r="BC171" i="20"/>
  <c r="BC27" i="25" s="1"/>
  <c r="BD233" i="20"/>
  <c r="BD192" i="20"/>
  <c r="BE35" i="20"/>
  <c r="BE38" i="20" s="1"/>
  <c r="BE139" i="20"/>
  <c r="BE4" i="24" s="1"/>
  <c r="BF167" i="20" l="1"/>
  <c r="BF166" i="20"/>
  <c r="BD18" i="24"/>
  <c r="BD17" i="24"/>
  <c r="BB7" i="25"/>
  <c r="BD169" i="20"/>
  <c r="BD26" i="25"/>
  <c r="BC20" i="24"/>
  <c r="BA42" i="24"/>
  <c r="BB216" i="20"/>
  <c r="BB51" i="24" s="1"/>
  <c r="BB27" i="25"/>
  <c r="BB14" i="24"/>
  <c r="BB15" i="24" s="1"/>
  <c r="BB31" i="25"/>
  <c r="BD11" i="24"/>
  <c r="BD23" i="25"/>
  <c r="BB20" i="24"/>
  <c r="BD25" i="30"/>
  <c r="BC7" i="22"/>
  <c r="BC6" i="22" s="1"/>
  <c r="AZ34" i="28"/>
  <c r="C108" i="20"/>
  <c r="C108" i="29"/>
  <c r="BB218" i="20"/>
  <c r="F168" i="27"/>
  <c r="F185" i="27" s="1"/>
  <c r="F43" i="27" s="1"/>
  <c r="D46" i="24"/>
  <c r="E42" i="27"/>
  <c r="BD153" i="20"/>
  <c r="BB30" i="28"/>
  <c r="BC24" i="28"/>
  <c r="BE151" i="20"/>
  <c r="BE152" i="20" s="1"/>
  <c r="BE235" i="20"/>
  <c r="BD42" i="20"/>
  <c r="BC28" i="28" s="1"/>
  <c r="BC29" i="28" s="1"/>
  <c r="D37" i="25"/>
  <c r="F181" i="27"/>
  <c r="G177" i="27" s="1"/>
  <c r="G178" i="27" s="1"/>
  <c r="G163" i="27" s="1"/>
  <c r="D53" i="24"/>
  <c r="D34" i="25"/>
  <c r="D43" i="25" s="1"/>
  <c r="BD11" i="22"/>
  <c r="F175" i="27"/>
  <c r="F40" i="27" s="1"/>
  <c r="E46" i="24" s="1"/>
  <c r="E49" i="24" s="1"/>
  <c r="E52" i="24" s="1"/>
  <c r="F187" i="27"/>
  <c r="F45" i="27" s="1"/>
  <c r="E6" i="25" s="1"/>
  <c r="E4" i="25" s="1"/>
  <c r="F171" i="27"/>
  <c r="BC20" i="28"/>
  <c r="BC21" i="28"/>
  <c r="F178" i="27"/>
  <c r="F163" i="27" s="1"/>
  <c r="BE39" i="20"/>
  <c r="BD25" i="28" s="1"/>
  <c r="BD22" i="28"/>
  <c r="AZ42" i="28"/>
  <c r="AW38" i="28"/>
  <c r="AY35" i="28"/>
  <c r="AX36" i="28"/>
  <c r="AX37" i="28"/>
  <c r="BE56" i="20"/>
  <c r="BF3" i="25"/>
  <c r="BC177" i="20"/>
  <c r="BC182" i="20" s="1"/>
  <c r="BC183" i="20" s="1"/>
  <c r="BC237" i="20"/>
  <c r="BC12" i="24" s="1"/>
  <c r="BC145" i="20"/>
  <c r="BC159" i="20"/>
  <c r="BA31" i="28" s="1"/>
  <c r="BD215" i="20"/>
  <c r="BD198" i="20"/>
  <c r="BD199" i="20" s="1"/>
  <c r="BD5" i="22"/>
  <c r="BD144" i="20"/>
  <c r="BC60" i="20"/>
  <c r="BC62" i="20" s="1"/>
  <c r="BC4" i="22"/>
  <c r="BC25" i="22"/>
  <c r="BB157" i="27"/>
  <c r="BB159" i="27" s="1"/>
  <c r="BB13" i="22"/>
  <c r="BD3" i="22"/>
  <c r="BD158" i="20"/>
  <c r="BC59" i="20"/>
  <c r="BC61" i="20" s="1"/>
  <c r="BB157" i="20"/>
  <c r="BB160" i="20" s="1"/>
  <c r="BB178" i="20"/>
  <c r="BD58" i="20"/>
  <c r="BD57" i="20"/>
  <c r="BC216" i="20"/>
  <c r="BC51" i="24" s="1"/>
  <c r="BE149" i="20"/>
  <c r="BE156" i="20" s="1"/>
  <c r="BE163" i="20" s="1"/>
  <c r="BE176" i="20" s="1"/>
  <c r="BE168" i="20"/>
  <c r="BC19" i="22"/>
  <c r="BD240" i="20"/>
  <c r="BD16" i="22" s="1"/>
  <c r="BD241" i="20"/>
  <c r="BD7" i="24" s="1"/>
  <c r="BD8" i="24" s="1"/>
  <c r="BD242" i="20"/>
  <c r="BD238" i="20"/>
  <c r="BD14" i="22" s="1"/>
  <c r="BD239" i="20"/>
  <c r="BD15" i="22" s="1"/>
  <c r="BC18" i="22"/>
  <c r="BC218" i="20"/>
  <c r="BC41" i="24" s="1"/>
  <c r="BE233" i="20"/>
  <c r="BD171" i="20"/>
  <c r="BD27" i="25" s="1"/>
  <c r="BE192" i="20"/>
  <c r="BF35" i="20"/>
  <c r="BF38" i="20" s="1"/>
  <c r="BF139" i="20"/>
  <c r="BF4" i="24" s="1"/>
  <c r="BG167" i="20" l="1"/>
  <c r="BG166" i="20"/>
  <c r="BE18" i="24"/>
  <c r="BE17" i="24"/>
  <c r="BB29" i="25"/>
  <c r="BB41" i="24"/>
  <c r="BC7" i="25"/>
  <c r="BD20" i="24"/>
  <c r="BE169" i="20"/>
  <c r="BE26" i="25"/>
  <c r="BB21" i="24"/>
  <c r="BB39" i="24" s="1"/>
  <c r="BE11" i="24"/>
  <c r="BE23" i="25"/>
  <c r="BC14" i="24"/>
  <c r="BC15" i="24" s="1"/>
  <c r="BC21" i="24" s="1"/>
  <c r="BC39" i="24" s="1"/>
  <c r="BC31" i="25"/>
  <c r="BA44" i="28"/>
  <c r="BC29" i="25"/>
  <c r="D49" i="24"/>
  <c r="D52" i="24" s="1"/>
  <c r="BD7" i="22"/>
  <c r="BD6" i="22" s="1"/>
  <c r="BA34" i="28"/>
  <c r="BE25" i="30"/>
  <c r="D108" i="20"/>
  <c r="D108" i="29"/>
  <c r="F172" i="27"/>
  <c r="F162" i="27"/>
  <c r="F164" i="27" s="1"/>
  <c r="F183" i="27"/>
  <c r="G180" i="27"/>
  <c r="G181" i="27" s="1"/>
  <c r="H177" i="27" s="1"/>
  <c r="H180" i="27" s="1"/>
  <c r="BE11" i="22"/>
  <c r="BF39" i="20"/>
  <c r="BE25" i="28" s="1"/>
  <c r="BE22" i="28"/>
  <c r="BD21" i="28"/>
  <c r="BD20" i="28"/>
  <c r="F173" i="27"/>
  <c r="G167" i="27" s="1"/>
  <c r="G170" i="27"/>
  <c r="G188" i="27" s="1"/>
  <c r="G46" i="27" s="1"/>
  <c r="F30" i="25" s="1"/>
  <c r="F9" i="25" s="1"/>
  <c r="G183" i="27"/>
  <c r="E33" i="25"/>
  <c r="E36" i="25"/>
  <c r="E40" i="25"/>
  <c r="BE153" i="20"/>
  <c r="BC30" i="28"/>
  <c r="BD24" i="28"/>
  <c r="BF151" i="20"/>
  <c r="BF152" i="20" s="1"/>
  <c r="BF235" i="20"/>
  <c r="BE42" i="20"/>
  <c r="BD28" i="28" s="1"/>
  <c r="BD29" i="28" s="1"/>
  <c r="F42" i="27"/>
  <c r="AY36" i="28"/>
  <c r="AY37" i="28"/>
  <c r="AX38" i="28"/>
  <c r="BA42" i="28"/>
  <c r="BC13" i="22"/>
  <c r="BE3" i="22"/>
  <c r="BE158" i="20"/>
  <c r="BD59" i="20"/>
  <c r="BD61" i="20" s="1"/>
  <c r="BF56" i="20"/>
  <c r="BG3" i="25"/>
  <c r="BE215" i="20"/>
  <c r="BE198" i="20"/>
  <c r="BE199" i="20" s="1"/>
  <c r="BE5" i="22"/>
  <c r="BE144" i="20"/>
  <c r="BD60" i="20"/>
  <c r="BD62" i="20" s="1"/>
  <c r="BD177" i="20"/>
  <c r="BD182" i="20" s="1"/>
  <c r="BD183" i="20" s="1"/>
  <c r="BD159" i="20"/>
  <c r="BB31" i="28" s="1"/>
  <c r="BD145" i="20"/>
  <c r="BD237" i="20"/>
  <c r="BD12" i="24" s="1"/>
  <c r="BD25" i="22"/>
  <c r="BD4" i="22"/>
  <c r="BC157" i="20"/>
  <c r="BC160" i="20" s="1"/>
  <c r="BC178" i="20"/>
  <c r="BE57" i="20"/>
  <c r="BE58" i="20"/>
  <c r="BD218" i="20"/>
  <c r="BD41" i="24" s="1"/>
  <c r="BF149" i="20"/>
  <c r="BF156" i="20" s="1"/>
  <c r="BF163" i="20" s="1"/>
  <c r="BF176" i="20" s="1"/>
  <c r="BF168" i="20"/>
  <c r="BD19" i="22"/>
  <c r="BE239" i="20"/>
  <c r="BE15" i="22" s="1"/>
  <c r="BE238" i="20"/>
  <c r="BE14" i="22" s="1"/>
  <c r="BE240" i="20"/>
  <c r="BE16" i="22" s="1"/>
  <c r="BE242" i="20"/>
  <c r="BE241" i="20"/>
  <c r="BE7" i="24" s="1"/>
  <c r="BE8" i="24" s="1"/>
  <c r="BD18" i="22"/>
  <c r="BD7" i="25" s="1"/>
  <c r="BD216" i="20"/>
  <c r="BD51" i="24" s="1"/>
  <c r="BF233" i="20"/>
  <c r="BE171" i="20"/>
  <c r="BE27" i="25" s="1"/>
  <c r="BF192" i="20"/>
  <c r="BG35" i="20"/>
  <c r="BG38" i="20" s="1"/>
  <c r="BG139" i="20"/>
  <c r="BG4" i="24" s="1"/>
  <c r="BH167" i="20" l="1"/>
  <c r="BH166" i="20"/>
  <c r="BF18" i="24"/>
  <c r="BF17" i="24"/>
  <c r="BE20" i="24"/>
  <c r="BF169" i="20"/>
  <c r="BF26" i="25"/>
  <c r="BC157" i="27"/>
  <c r="BC159" i="27" s="1"/>
  <c r="BC169" i="27" s="1"/>
  <c r="BB42" i="24"/>
  <c r="BC42" i="24"/>
  <c r="BF11" i="24"/>
  <c r="BF23" i="25"/>
  <c r="BB44" i="28"/>
  <c r="BD29" i="25"/>
  <c r="BD14" i="24"/>
  <c r="BD15" i="24" s="1"/>
  <c r="BD21" i="24" s="1"/>
  <c r="BD39" i="24" s="1"/>
  <c r="BD31" i="25"/>
  <c r="AZ44" i="28"/>
  <c r="BB34" i="28"/>
  <c r="BE7" i="22"/>
  <c r="BE6" i="22" s="1"/>
  <c r="BF25" i="30"/>
  <c r="AZ35" i="28"/>
  <c r="AZ36" i="28" s="1"/>
  <c r="G168" i="27"/>
  <c r="G172" i="27" s="1"/>
  <c r="H181" i="27"/>
  <c r="I177" i="27" s="1"/>
  <c r="BF11" i="22"/>
  <c r="E37" i="25"/>
  <c r="G175" i="27"/>
  <c r="G40" i="27" s="1"/>
  <c r="F46" i="24" s="1"/>
  <c r="F49" i="24" s="1"/>
  <c r="F52" i="24" s="1"/>
  <c r="G187" i="27"/>
  <c r="G45" i="27" s="1"/>
  <c r="F6" i="25" s="1"/>
  <c r="F4" i="25" s="1"/>
  <c r="G171" i="27"/>
  <c r="BE20" i="28"/>
  <c r="BE21" i="28"/>
  <c r="H178" i="27"/>
  <c r="H163" i="27" s="1"/>
  <c r="E53" i="24"/>
  <c r="E34" i="25"/>
  <c r="E43" i="25" s="1"/>
  <c r="BG39" i="20"/>
  <c r="BF25" i="28" s="1"/>
  <c r="BF22" i="28"/>
  <c r="BF153" i="20"/>
  <c r="BD30" i="28"/>
  <c r="BE24" i="28"/>
  <c r="BG151" i="20"/>
  <c r="BG152" i="20" s="1"/>
  <c r="BG235" i="20"/>
  <c r="BF42" i="20"/>
  <c r="BE28" i="28" s="1"/>
  <c r="BE29" i="28" s="1"/>
  <c r="BB42" i="28"/>
  <c r="AY38" i="28"/>
  <c r="BA35" i="28"/>
  <c r="BG56" i="20"/>
  <c r="BH3" i="25"/>
  <c r="BD13" i="22"/>
  <c r="BF5" i="22"/>
  <c r="BF144" i="20"/>
  <c r="BE60" i="20"/>
  <c r="BE62" i="20" s="1"/>
  <c r="BD157" i="20"/>
  <c r="BD160" i="20" s="1"/>
  <c r="BD178" i="20"/>
  <c r="BE177" i="20"/>
  <c r="BE182" i="20" s="1"/>
  <c r="BE183" i="20" s="1"/>
  <c r="BE159" i="20"/>
  <c r="BC31" i="28" s="1"/>
  <c r="BE145" i="20"/>
  <c r="BE237" i="20"/>
  <c r="BE12" i="24" s="1"/>
  <c r="BF215" i="20"/>
  <c r="BF198" i="20"/>
  <c r="BF3" i="22"/>
  <c r="BF158" i="20"/>
  <c r="BE59" i="20"/>
  <c r="BE61" i="20" s="1"/>
  <c r="BE4" i="22"/>
  <c r="BE25" i="22"/>
  <c r="BF57" i="20"/>
  <c r="BF58" i="20"/>
  <c r="BD157" i="27"/>
  <c r="BD159" i="27" s="1"/>
  <c r="BE216" i="20"/>
  <c r="BE51" i="24" s="1"/>
  <c r="BG149" i="20"/>
  <c r="BG156" i="20" s="1"/>
  <c r="BG163" i="20" s="1"/>
  <c r="BG176" i="20" s="1"/>
  <c r="BG168" i="20"/>
  <c r="BE18" i="22"/>
  <c r="BE19" i="22"/>
  <c r="BF242" i="20"/>
  <c r="BF239" i="20"/>
  <c r="BF15" i="22" s="1"/>
  <c r="BF240" i="20"/>
  <c r="BF16" i="22" s="1"/>
  <c r="BF241" i="20"/>
  <c r="BF7" i="24" s="1"/>
  <c r="BF8" i="24" s="1"/>
  <c r="BF238" i="20"/>
  <c r="BF14" i="22" s="1"/>
  <c r="BE218" i="20"/>
  <c r="BE41" i="24" s="1"/>
  <c r="BF171" i="20"/>
  <c r="BF27" i="25" s="1"/>
  <c r="BG233" i="20"/>
  <c r="BG192" i="20"/>
  <c r="BH35" i="20"/>
  <c r="BH38" i="20" s="1"/>
  <c r="BH139" i="20"/>
  <c r="BH4" i="24" s="1"/>
  <c r="BI167" i="20" l="1"/>
  <c r="BI166" i="20"/>
  <c r="BC179" i="27"/>
  <c r="BE7" i="25"/>
  <c r="BG169" i="20"/>
  <c r="BG26" i="25"/>
  <c r="BG17" i="24"/>
  <c r="BG18" i="24"/>
  <c r="BD42" i="24"/>
  <c r="BC44" i="28"/>
  <c r="BE29" i="25"/>
  <c r="BG11" i="24"/>
  <c r="BG23" i="25"/>
  <c r="BE14" i="24"/>
  <c r="BE15" i="24" s="1"/>
  <c r="BE21" i="24" s="1"/>
  <c r="BE39" i="24" s="1"/>
  <c r="BE31" i="25"/>
  <c r="BG25" i="30"/>
  <c r="BC34" i="28"/>
  <c r="BF7" i="22"/>
  <c r="BF6" i="22" s="1"/>
  <c r="AZ37" i="28"/>
  <c r="AZ38" i="28" s="1"/>
  <c r="G185" i="27"/>
  <c r="G43" i="27" s="1"/>
  <c r="G162" i="27"/>
  <c r="G164" i="27" s="1"/>
  <c r="H183" i="27"/>
  <c r="BG11" i="22"/>
  <c r="F33" i="25"/>
  <c r="F40" i="25"/>
  <c r="F36" i="25"/>
  <c r="BF24" i="28"/>
  <c r="BH151" i="20"/>
  <c r="BH152" i="20" s="1"/>
  <c r="BH235" i="20"/>
  <c r="BG42" i="20"/>
  <c r="BF28" i="28" s="1"/>
  <c r="BF29" i="28" s="1"/>
  <c r="G42" i="27"/>
  <c r="G173" i="27"/>
  <c r="H167" i="27" s="1"/>
  <c r="H170" i="27"/>
  <c r="H188" i="27" s="1"/>
  <c r="H46" i="27" s="1"/>
  <c r="G30" i="25" s="1"/>
  <c r="G9" i="25" s="1"/>
  <c r="BG153" i="20"/>
  <c r="BE30" i="28"/>
  <c r="I180" i="27"/>
  <c r="BH39" i="20"/>
  <c r="BG25" i="28" s="1"/>
  <c r="BG22" i="28"/>
  <c r="BF20" i="28"/>
  <c r="BF21" i="28"/>
  <c r="I178" i="27"/>
  <c r="I163" i="27" s="1"/>
  <c r="BA36" i="28"/>
  <c r="BA37" i="28"/>
  <c r="BB35" i="28"/>
  <c r="BC42" i="28"/>
  <c r="BE157" i="27"/>
  <c r="BE159" i="27" s="1"/>
  <c r="BG215" i="20"/>
  <c r="BG198" i="20"/>
  <c r="BG199" i="20" s="1"/>
  <c r="BE13" i="22"/>
  <c r="BF177" i="20"/>
  <c r="BF182" i="20" s="1"/>
  <c r="BF183" i="20" s="1"/>
  <c r="BF159" i="20"/>
  <c r="BD31" i="28" s="1"/>
  <c r="BF237" i="20"/>
  <c r="BF12" i="24" s="1"/>
  <c r="BF145" i="20"/>
  <c r="BE157" i="20"/>
  <c r="BE160" i="20" s="1"/>
  <c r="BE178" i="20"/>
  <c r="BF4" i="22"/>
  <c r="BF25" i="22"/>
  <c r="BG5" i="22"/>
  <c r="BG144" i="20"/>
  <c r="BF60" i="20"/>
  <c r="BF62" i="20" s="1"/>
  <c r="BH56" i="20"/>
  <c r="BI3" i="25"/>
  <c r="BG3" i="22"/>
  <c r="BG158" i="20"/>
  <c r="BF59" i="20"/>
  <c r="BF61" i="20" s="1"/>
  <c r="BG57" i="20"/>
  <c r="BG58" i="20"/>
  <c r="BH149" i="20"/>
  <c r="BH156" i="20" s="1"/>
  <c r="BH163" i="20" s="1"/>
  <c r="BH176" i="20" s="1"/>
  <c r="BH168" i="20"/>
  <c r="BF19" i="22"/>
  <c r="BF18" i="22"/>
  <c r="BG241" i="20"/>
  <c r="BG7" i="24" s="1"/>
  <c r="BG8" i="24" s="1"/>
  <c r="BG242" i="20"/>
  <c r="BG13" i="24" s="1"/>
  <c r="BG238" i="20"/>
  <c r="BG14" i="22" s="1"/>
  <c r="BG239" i="20"/>
  <c r="BG15" i="22" s="1"/>
  <c r="BG240" i="20"/>
  <c r="BG16" i="22" s="1"/>
  <c r="BG171" i="20"/>
  <c r="BG27" i="25" s="1"/>
  <c r="BH233" i="20"/>
  <c r="BH192" i="20"/>
  <c r="BI35" i="20"/>
  <c r="BI38" i="20" s="1"/>
  <c r="BI139" i="20"/>
  <c r="BI4" i="24" s="1"/>
  <c r="BJ167" i="20" l="1"/>
  <c r="BJ166" i="20"/>
  <c r="BE42" i="24"/>
  <c r="BF7" i="25"/>
  <c r="BG20" i="24"/>
  <c r="BH169" i="20"/>
  <c r="BH26" i="25"/>
  <c r="BH17" i="24"/>
  <c r="BH18" i="24"/>
  <c r="BF14" i="24"/>
  <c r="BF15" i="24" s="1"/>
  <c r="BF31" i="25"/>
  <c r="BH11" i="24"/>
  <c r="BH23" i="25"/>
  <c r="BD34" i="28"/>
  <c r="BG7" i="22"/>
  <c r="BG6" i="22" s="1"/>
  <c r="E108" i="20"/>
  <c r="E108" i="29"/>
  <c r="BG24" i="28"/>
  <c r="BI151" i="20"/>
  <c r="BI152" i="20" s="1"/>
  <c r="BI235" i="20"/>
  <c r="BH42" i="20"/>
  <c r="BG28" i="28" s="1"/>
  <c r="BG29" i="28" s="1"/>
  <c r="I183" i="27"/>
  <c r="BH153" i="20"/>
  <c r="BF30" i="28"/>
  <c r="F37" i="25"/>
  <c r="I181" i="27"/>
  <c r="J177" i="27" s="1"/>
  <c r="J180" i="27" s="1"/>
  <c r="H175" i="27"/>
  <c r="H40" i="27" s="1"/>
  <c r="G46" i="24" s="1"/>
  <c r="G49" i="24" s="1"/>
  <c r="G52" i="24" s="1"/>
  <c r="H187" i="27"/>
  <c r="H45" i="27" s="1"/>
  <c r="G6" i="25" s="1"/>
  <c r="G4" i="25" s="1"/>
  <c r="H171" i="27"/>
  <c r="BI39" i="20"/>
  <c r="BH25" i="28" s="1"/>
  <c r="BH22" i="28"/>
  <c r="BG20" i="28"/>
  <c r="BG21" i="28"/>
  <c r="H168" i="27"/>
  <c r="F53" i="24"/>
  <c r="F34" i="25"/>
  <c r="F43" i="25" s="1"/>
  <c r="BC35" i="28"/>
  <c r="BD42" i="28"/>
  <c r="BA38" i="28"/>
  <c r="BB36" i="28"/>
  <c r="BB37" i="28"/>
  <c r="BF157" i="27"/>
  <c r="BF159" i="27" s="1"/>
  <c r="BH144" i="20"/>
  <c r="BG60" i="20"/>
  <c r="BG62" i="20" s="1"/>
  <c r="BF157" i="20"/>
  <c r="BF160" i="20" s="1"/>
  <c r="BF178" i="20"/>
  <c r="BH158" i="20"/>
  <c r="BG59" i="20"/>
  <c r="BG61" i="20" s="1"/>
  <c r="BG177" i="20"/>
  <c r="BG182" i="20" s="1"/>
  <c r="BG183" i="20" s="1"/>
  <c r="BG159" i="20"/>
  <c r="BE31" i="28" s="1"/>
  <c r="BG145" i="20"/>
  <c r="BG237" i="20"/>
  <c r="BF13" i="22"/>
  <c r="BH57" i="20"/>
  <c r="BH58" i="20"/>
  <c r="BG4" i="22"/>
  <c r="BG25" i="22"/>
  <c r="BI56" i="20"/>
  <c r="BJ3" i="25"/>
  <c r="BH215" i="20"/>
  <c r="BH198" i="20"/>
  <c r="BH199" i="20" s="1"/>
  <c r="BG216" i="20"/>
  <c r="BG51" i="24" s="1"/>
  <c r="BI149" i="20"/>
  <c r="BI156" i="20" s="1"/>
  <c r="BI163" i="20" s="1"/>
  <c r="BI176" i="20" s="1"/>
  <c r="BI168" i="20"/>
  <c r="BG19" i="22"/>
  <c r="BG18" i="22"/>
  <c r="BH240" i="20"/>
  <c r="BH241" i="20"/>
  <c r="BH7" i="24" s="1"/>
  <c r="BH8" i="24" s="1"/>
  <c r="BH238" i="20"/>
  <c r="BH239" i="20"/>
  <c r="BH242" i="20"/>
  <c r="BH13" i="24" s="1"/>
  <c r="BG218" i="20"/>
  <c r="BG41" i="24" s="1"/>
  <c r="BH171" i="20"/>
  <c r="BH27" i="25" s="1"/>
  <c r="BI233" i="20"/>
  <c r="BI192" i="20"/>
  <c r="BJ35" i="20"/>
  <c r="BJ38" i="20" s="1"/>
  <c r="BJ139" i="20"/>
  <c r="BJ4" i="24" s="1"/>
  <c r="BG7" i="25" l="1"/>
  <c r="BK167" i="20"/>
  <c r="BK166" i="20"/>
  <c r="BH20" i="24"/>
  <c r="BI169" i="20"/>
  <c r="BI26" i="25"/>
  <c r="BI18" i="24"/>
  <c r="BI17" i="24"/>
  <c r="BI11" i="24"/>
  <c r="BI23" i="25"/>
  <c r="BG29" i="25"/>
  <c r="BG12" i="24"/>
  <c r="BG14" i="24" s="1"/>
  <c r="BG15" i="24" s="1"/>
  <c r="BG21" i="24" s="1"/>
  <c r="BG39" i="24" s="1"/>
  <c r="BG31" i="25"/>
  <c r="BE34" i="28"/>
  <c r="BH24" i="28"/>
  <c r="BJ151" i="20"/>
  <c r="BJ152" i="20" s="1"/>
  <c r="BJ235" i="20"/>
  <c r="BI42" i="20"/>
  <c r="BH28" i="28" s="1"/>
  <c r="BH29" i="28" s="1"/>
  <c r="H173" i="27"/>
  <c r="I167" i="27" s="1"/>
  <c r="I170" i="27"/>
  <c r="I188" i="27" s="1"/>
  <c r="I46" i="27" s="1"/>
  <c r="H30" i="25" s="1"/>
  <c r="H9" i="25" s="1"/>
  <c r="H42" i="27"/>
  <c r="J181" i="27"/>
  <c r="K177" i="27" s="1"/>
  <c r="K180" i="27" s="1"/>
  <c r="BH21" i="28"/>
  <c r="BH20" i="28"/>
  <c r="J178" i="27"/>
  <c r="J163" i="27" s="1"/>
  <c r="BI153" i="20"/>
  <c r="BG30" i="28"/>
  <c r="BJ39" i="20"/>
  <c r="BI25" i="28" s="1"/>
  <c r="BI22" i="28"/>
  <c r="H185" i="27"/>
  <c r="H43" i="27" s="1"/>
  <c r="H162" i="27"/>
  <c r="H164" i="27" s="1"/>
  <c r="H172" i="27"/>
  <c r="G36" i="25"/>
  <c r="G33" i="25"/>
  <c r="G40" i="25"/>
  <c r="BE42" i="28"/>
  <c r="BB38" i="28"/>
  <c r="BC37" i="28"/>
  <c r="BC36" i="28"/>
  <c r="BI144" i="20"/>
  <c r="BH60" i="20"/>
  <c r="BH62" i="20" s="1"/>
  <c r="BH177" i="20"/>
  <c r="BH182" i="20" s="1"/>
  <c r="BH183" i="20" s="1"/>
  <c r="BH145" i="20"/>
  <c r="BH159" i="20"/>
  <c r="BF31" i="28" s="1"/>
  <c r="BH237" i="20"/>
  <c r="BH31" i="25" s="1"/>
  <c r="BJ56" i="20"/>
  <c r="BK3" i="25"/>
  <c r="BI57" i="20"/>
  <c r="BI58" i="20"/>
  <c r="BI158" i="20"/>
  <c r="BH59" i="20"/>
  <c r="BH61" i="20" s="1"/>
  <c r="BG13" i="22"/>
  <c r="BI215" i="20"/>
  <c r="BI198" i="20"/>
  <c r="BI199" i="20" s="1"/>
  <c r="BG157" i="20"/>
  <c r="BG160" i="20" s="1"/>
  <c r="BG178" i="20"/>
  <c r="BH216" i="20"/>
  <c r="BH51" i="24" s="1"/>
  <c r="BJ149" i="20"/>
  <c r="BJ156" i="20" s="1"/>
  <c r="BJ163" i="20" s="1"/>
  <c r="BJ176" i="20" s="1"/>
  <c r="BJ168" i="20"/>
  <c r="BI239" i="20"/>
  <c r="BI238" i="20"/>
  <c r="BI240" i="20"/>
  <c r="BI241" i="20"/>
  <c r="BI7" i="24" s="1"/>
  <c r="BI8" i="24" s="1"/>
  <c r="BI242" i="20"/>
  <c r="BI13" i="24" s="1"/>
  <c r="BH218" i="20"/>
  <c r="BH41" i="24" s="1"/>
  <c r="BJ233" i="20"/>
  <c r="BI171" i="20"/>
  <c r="BI27" i="25" s="1"/>
  <c r="BJ192" i="20"/>
  <c r="BK35" i="20"/>
  <c r="BK38" i="20" s="1"/>
  <c r="BK139" i="20"/>
  <c r="BK4" i="24" s="1"/>
  <c r="BL167" i="20" l="1"/>
  <c r="BL166" i="20"/>
  <c r="BI20" i="24"/>
  <c r="BJ169" i="20"/>
  <c r="BJ26" i="25"/>
  <c r="BJ18" i="24"/>
  <c r="BJ17" i="24"/>
  <c r="BG42" i="24"/>
  <c r="BF44" i="28"/>
  <c r="BH29" i="25"/>
  <c r="BJ11" i="24"/>
  <c r="BJ23" i="25"/>
  <c r="BF34" i="28"/>
  <c r="BH12" i="24"/>
  <c r="BH14" i="24" s="1"/>
  <c r="BH15" i="24" s="1"/>
  <c r="BH21" i="24" s="1"/>
  <c r="BH39" i="24" s="1"/>
  <c r="F108" i="20"/>
  <c r="F108" i="29"/>
  <c r="J183" i="27"/>
  <c r="I168" i="27"/>
  <c r="I185" i="27" s="1"/>
  <c r="I43" i="27" s="1"/>
  <c r="G53" i="24"/>
  <c r="G34" i="25"/>
  <c r="G43" i="25" s="1"/>
  <c r="K178" i="27"/>
  <c r="K163" i="27" s="1"/>
  <c r="BK39" i="20"/>
  <c r="BJ25" i="28" s="1"/>
  <c r="BJ22" i="28"/>
  <c r="I187" i="27"/>
  <c r="I45" i="27" s="1"/>
  <c r="H6" i="25" s="1"/>
  <c r="H4" i="25" s="1"/>
  <c r="I175" i="27"/>
  <c r="I40" i="27" s="1"/>
  <c r="H46" i="24" s="1"/>
  <c r="H49" i="24" s="1"/>
  <c r="H52" i="24" s="1"/>
  <c r="I171" i="27"/>
  <c r="BJ153" i="20"/>
  <c r="BH30" i="28"/>
  <c r="BI24" i="28"/>
  <c r="BK151" i="20"/>
  <c r="BK152" i="20" s="1"/>
  <c r="BK235" i="20"/>
  <c r="BJ42" i="20"/>
  <c r="BI28" i="28" s="1"/>
  <c r="BI29" i="28" s="1"/>
  <c r="K181" i="27"/>
  <c r="L177" i="27" s="1"/>
  <c r="G37" i="25"/>
  <c r="BI20" i="28"/>
  <c r="BI21" i="28"/>
  <c r="BC38" i="28"/>
  <c r="BF42" i="28"/>
  <c r="BE44" i="28"/>
  <c r="BE35" i="28"/>
  <c r="BK56" i="20"/>
  <c r="BL3" i="25"/>
  <c r="BJ57" i="20"/>
  <c r="BJ58" i="20"/>
  <c r="BJ215" i="20"/>
  <c r="BJ198" i="20"/>
  <c r="BJ199" i="20" s="1"/>
  <c r="BH157" i="27"/>
  <c r="BH159" i="27" s="1"/>
  <c r="BJ144" i="20"/>
  <c r="BI60" i="20"/>
  <c r="BI62" i="20" s="1"/>
  <c r="BJ158" i="20"/>
  <c r="BI59" i="20"/>
  <c r="BI61" i="20" s="1"/>
  <c r="BH178" i="20"/>
  <c r="BH157" i="20"/>
  <c r="BH160" i="20" s="1"/>
  <c r="BI177" i="20"/>
  <c r="BI182" i="20" s="1"/>
  <c r="BI183" i="20" s="1"/>
  <c r="BI237" i="20"/>
  <c r="BI31" i="25" s="1"/>
  <c r="BI145" i="20"/>
  <c r="BI159" i="20"/>
  <c r="BG31" i="28" s="1"/>
  <c r="BI216" i="20"/>
  <c r="BK149" i="20"/>
  <c r="BK156" i="20" s="1"/>
  <c r="BK163" i="20" s="1"/>
  <c r="BK176" i="20" s="1"/>
  <c r="BK168" i="20"/>
  <c r="BJ242" i="20"/>
  <c r="BJ13" i="24" s="1"/>
  <c r="BJ238" i="20"/>
  <c r="BJ239" i="20"/>
  <c r="BJ240" i="20"/>
  <c r="BJ241" i="20"/>
  <c r="BJ7" i="24" s="1"/>
  <c r="BJ8" i="24" s="1"/>
  <c r="BI218" i="20"/>
  <c r="BI41" i="24" s="1"/>
  <c r="BK233" i="20"/>
  <c r="BJ171" i="20"/>
  <c r="BJ27" i="25" s="1"/>
  <c r="BK192" i="20"/>
  <c r="BL35" i="20"/>
  <c r="BL38" i="20" s="1"/>
  <c r="BL139" i="20"/>
  <c r="BL4" i="24" s="1"/>
  <c r="BI51" i="24" l="1"/>
  <c r="BM167" i="20"/>
  <c r="BM166" i="20"/>
  <c r="BJ20" i="24"/>
  <c r="BK169" i="20"/>
  <c r="BK26" i="25"/>
  <c r="BK18" i="24"/>
  <c r="BK17" i="24"/>
  <c r="BG44" i="28"/>
  <c r="BI29" i="25"/>
  <c r="BK11" i="24"/>
  <c r="BK23" i="25"/>
  <c r="BH42" i="24"/>
  <c r="BG34" i="28"/>
  <c r="BI12" i="24"/>
  <c r="BI14" i="24" s="1"/>
  <c r="BI15" i="24" s="1"/>
  <c r="BI21" i="24" s="1"/>
  <c r="BI39" i="24" s="1"/>
  <c r="G108" i="20"/>
  <c r="G108" i="29"/>
  <c r="K183" i="27"/>
  <c r="I172" i="27"/>
  <c r="I162" i="27"/>
  <c r="I164" i="27" s="1"/>
  <c r="BK153" i="20"/>
  <c r="BI30" i="28"/>
  <c r="BL39" i="20"/>
  <c r="BK25" i="28" s="1"/>
  <c r="BK22" i="28"/>
  <c r="BJ20" i="28"/>
  <c r="BJ21" i="28"/>
  <c r="L178" i="27"/>
  <c r="L163" i="27" s="1"/>
  <c r="H40" i="25"/>
  <c r="H33" i="25"/>
  <c r="H36" i="25"/>
  <c r="BJ24" i="28"/>
  <c r="BL151" i="20"/>
  <c r="BL152" i="20" s="1"/>
  <c r="BL235" i="20"/>
  <c r="BK42" i="20"/>
  <c r="BJ28" i="28" s="1"/>
  <c r="BJ29" i="28" s="1"/>
  <c r="L180" i="27"/>
  <c r="I173" i="27"/>
  <c r="J167" i="27" s="1"/>
  <c r="J170" i="27"/>
  <c r="J188" i="27" s="1"/>
  <c r="J46" i="27" s="1"/>
  <c r="I30" i="25" s="1"/>
  <c r="I9" i="25" s="1"/>
  <c r="I42" i="27"/>
  <c r="BE36" i="28"/>
  <c r="BE37" i="28"/>
  <c r="BE38" i="28" s="1"/>
  <c r="BG42" i="28"/>
  <c r="BF35" i="28"/>
  <c r="BI157" i="27"/>
  <c r="BI159" i="27" s="1"/>
  <c r="BH169" i="27"/>
  <c r="BH179" i="27"/>
  <c r="BK158" i="20"/>
  <c r="BJ59" i="20"/>
  <c r="BJ61" i="20" s="1"/>
  <c r="BJ177" i="20"/>
  <c r="BJ182" i="20" s="1"/>
  <c r="BJ183" i="20" s="1"/>
  <c r="BJ237" i="20"/>
  <c r="BJ31" i="25" s="1"/>
  <c r="BJ145" i="20"/>
  <c r="BJ159" i="20"/>
  <c r="BH31" i="28" s="1"/>
  <c r="BL56" i="20"/>
  <c r="BM3" i="25"/>
  <c r="BK215" i="20"/>
  <c r="BK198" i="20"/>
  <c r="BK199" i="20" s="1"/>
  <c r="BI157" i="20"/>
  <c r="BI160" i="20" s="1"/>
  <c r="BI178" i="20"/>
  <c r="BK144" i="20"/>
  <c r="BJ60" i="20"/>
  <c r="BJ62" i="20" s="1"/>
  <c r="BK57" i="20"/>
  <c r="BK58" i="20"/>
  <c r="BJ218" i="20"/>
  <c r="BJ41" i="24" s="1"/>
  <c r="BL149" i="20"/>
  <c r="BL156" i="20" s="1"/>
  <c r="BL163" i="20" s="1"/>
  <c r="BL176" i="20" s="1"/>
  <c r="BL168" i="20"/>
  <c r="BK241" i="20"/>
  <c r="BK7" i="24" s="1"/>
  <c r="BK8" i="24" s="1"/>
  <c r="BK239" i="20"/>
  <c r="BK240" i="20"/>
  <c r="BK242" i="20"/>
  <c r="BK13" i="24" s="1"/>
  <c r="BK238" i="20"/>
  <c r="BJ216" i="20"/>
  <c r="BJ51" i="24" s="1"/>
  <c r="BK171" i="20"/>
  <c r="BK27" i="25" s="1"/>
  <c r="BL233" i="20"/>
  <c r="BL192" i="20"/>
  <c r="BM35" i="20"/>
  <c r="BM38" i="20" s="1"/>
  <c r="BM139" i="20"/>
  <c r="BM4" i="24" s="1"/>
  <c r="BN167" i="20" l="1"/>
  <c r="BN166" i="20"/>
  <c r="BK20" i="24"/>
  <c r="BL169" i="20"/>
  <c r="BL26" i="25"/>
  <c r="BL17" i="24"/>
  <c r="BL18" i="24"/>
  <c r="BH44" i="28"/>
  <c r="BJ29" i="25"/>
  <c r="BL11" i="24"/>
  <c r="BL23" i="25"/>
  <c r="BH34" i="28"/>
  <c r="BJ12" i="24"/>
  <c r="BJ14" i="24" s="1"/>
  <c r="BJ15" i="24" s="1"/>
  <c r="BJ21" i="24" s="1"/>
  <c r="BJ39" i="24" s="1"/>
  <c r="BI42" i="24"/>
  <c r="J168" i="27"/>
  <c r="J162" i="27" s="1"/>
  <c r="J164" i="27" s="1"/>
  <c r="L183" i="27"/>
  <c r="BM39" i="20"/>
  <c r="BL25" i="28" s="1"/>
  <c r="BL22" i="28"/>
  <c r="BL153" i="20"/>
  <c r="BJ30" i="28"/>
  <c r="H53" i="24"/>
  <c r="H34" i="25"/>
  <c r="H43" i="25" s="1"/>
  <c r="BK20" i="28"/>
  <c r="BK21" i="28"/>
  <c r="J187" i="27"/>
  <c r="J45" i="27" s="1"/>
  <c r="I6" i="25" s="1"/>
  <c r="I4" i="25" s="1"/>
  <c r="J175" i="27"/>
  <c r="J40" i="27" s="1"/>
  <c r="I46" i="24" s="1"/>
  <c r="I49" i="24" s="1"/>
  <c r="I52" i="24" s="1"/>
  <c r="J171" i="27"/>
  <c r="L181" i="27"/>
  <c r="M177" i="27" s="1"/>
  <c r="H37" i="25"/>
  <c r="BK24" i="28"/>
  <c r="BM151" i="20"/>
  <c r="BM152" i="20" s="1"/>
  <c r="BM235" i="20"/>
  <c r="BL42" i="20"/>
  <c r="BK28" i="28" s="1"/>
  <c r="BK29" i="28" s="1"/>
  <c r="BH42" i="28"/>
  <c r="BG35" i="28"/>
  <c r="BF36" i="28"/>
  <c r="BF37" i="28"/>
  <c r="BF38" i="28" s="1"/>
  <c r="BI179" i="27"/>
  <c r="BI169" i="27"/>
  <c r="BI189" i="27" s="1"/>
  <c r="BJ157" i="27"/>
  <c r="BJ159" i="27" s="1"/>
  <c r="BJ179" i="27" s="1"/>
  <c r="BL158" i="20"/>
  <c r="BK59" i="20"/>
  <c r="BK61" i="20" s="1"/>
  <c r="BM56" i="20"/>
  <c r="BN3" i="25"/>
  <c r="BL57" i="20"/>
  <c r="BL58" i="20"/>
  <c r="BL215" i="20"/>
  <c r="BL198" i="20"/>
  <c r="BL199" i="20" s="1"/>
  <c r="BK177" i="20"/>
  <c r="BK182" i="20" s="1"/>
  <c r="BK183" i="20" s="1"/>
  <c r="BK145" i="20"/>
  <c r="BK159" i="20"/>
  <c r="BI31" i="28" s="1"/>
  <c r="BK237" i="20"/>
  <c r="BK31" i="25" s="1"/>
  <c r="BH189" i="27"/>
  <c r="BL144" i="20"/>
  <c r="BK60" i="20"/>
  <c r="BK62" i="20" s="1"/>
  <c r="BJ157" i="20"/>
  <c r="BJ160" i="20" s="1"/>
  <c r="BJ178" i="20"/>
  <c r="BK216" i="20"/>
  <c r="BK51" i="24" s="1"/>
  <c r="BM149" i="20"/>
  <c r="BM156" i="20" s="1"/>
  <c r="BM163" i="20" s="1"/>
  <c r="BM176" i="20" s="1"/>
  <c r="BM168" i="20"/>
  <c r="BL240" i="20"/>
  <c r="BL241" i="20"/>
  <c r="BL7" i="24" s="1"/>
  <c r="BL8" i="24" s="1"/>
  <c r="BL242" i="20"/>
  <c r="BL13" i="24" s="1"/>
  <c r="BL238" i="20"/>
  <c r="BL239" i="20"/>
  <c r="BK218" i="20"/>
  <c r="BK41" i="24" s="1"/>
  <c r="BM233" i="20"/>
  <c r="BL171" i="20"/>
  <c r="BL27" i="25" s="1"/>
  <c r="BM192" i="20"/>
  <c r="BN35" i="20"/>
  <c r="BN38" i="20" s="1"/>
  <c r="BN139" i="20"/>
  <c r="BN4" i="24" s="1"/>
  <c r="BO167" i="20" l="1"/>
  <c r="BO166" i="20"/>
  <c r="BL20" i="24"/>
  <c r="BM169" i="20"/>
  <c r="BM26" i="25"/>
  <c r="BM17" i="24"/>
  <c r="BM18" i="24"/>
  <c r="BI44" i="28"/>
  <c r="BK29" i="25"/>
  <c r="BM11" i="24"/>
  <c r="BM23" i="25"/>
  <c r="BI34" i="28"/>
  <c r="BK12" i="24"/>
  <c r="BK14" i="24" s="1"/>
  <c r="BK15" i="24" s="1"/>
  <c r="BK21" i="24" s="1"/>
  <c r="BK39" i="24" s="1"/>
  <c r="BJ42" i="24"/>
  <c r="BK157" i="27"/>
  <c r="BK159" i="27" s="1"/>
  <c r="BK179" i="27" s="1"/>
  <c r="J185" i="27"/>
  <c r="J43" i="27" s="1"/>
  <c r="J172" i="27"/>
  <c r="BN39" i="20"/>
  <c r="BM25" i="28" s="1"/>
  <c r="BM22" i="28"/>
  <c r="BM153" i="20"/>
  <c r="BK30" i="28"/>
  <c r="J173" i="27"/>
  <c r="K167" i="27" s="1"/>
  <c r="K170" i="27"/>
  <c r="K188" i="27" s="1"/>
  <c r="K46" i="27" s="1"/>
  <c r="J30" i="25" s="1"/>
  <c r="J9" i="25" s="1"/>
  <c r="J42" i="27"/>
  <c r="BL24" i="28"/>
  <c r="BN151" i="20"/>
  <c r="BN152" i="20" s="1"/>
  <c r="BN235" i="20"/>
  <c r="BM42" i="20"/>
  <c r="BL28" i="28" s="1"/>
  <c r="BL29" i="28" s="1"/>
  <c r="I40" i="25"/>
  <c r="I36" i="25"/>
  <c r="I37" i="25" s="1"/>
  <c r="I33" i="25"/>
  <c r="M178" i="27"/>
  <c r="M179" i="27" s="1"/>
  <c r="M180" i="27" s="1"/>
  <c r="BL21" i="28"/>
  <c r="BL20" i="28"/>
  <c r="BH35" i="28"/>
  <c r="BI42" i="28"/>
  <c r="BG36" i="28"/>
  <c r="BG37" i="28"/>
  <c r="BG38" i="28" s="1"/>
  <c r="BJ169" i="27"/>
  <c r="BL177" i="20"/>
  <c r="BL182" i="20" s="1"/>
  <c r="BL183" i="20" s="1"/>
  <c r="BL145" i="20"/>
  <c r="BL159" i="20"/>
  <c r="BJ31" i="28" s="1"/>
  <c r="BL237" i="20"/>
  <c r="BL31" i="25" s="1"/>
  <c r="BM215" i="20"/>
  <c r="BM198" i="20"/>
  <c r="BM199" i="20" s="1"/>
  <c r="BN56" i="20"/>
  <c r="BO3" i="25"/>
  <c r="BK157" i="20"/>
  <c r="BK160" i="20" s="1"/>
  <c r="BK178" i="20"/>
  <c r="BM144" i="20"/>
  <c r="BL60" i="20"/>
  <c r="BL62" i="20" s="1"/>
  <c r="BM158" i="20"/>
  <c r="BL59" i="20"/>
  <c r="BL61" i="20" s="1"/>
  <c r="BM57" i="20"/>
  <c r="BM58" i="20"/>
  <c r="BL216" i="20"/>
  <c r="BL51" i="24" s="1"/>
  <c r="BF199" i="20"/>
  <c r="BN149" i="20"/>
  <c r="BN156" i="20" s="1"/>
  <c r="BN163" i="20" s="1"/>
  <c r="BN176" i="20" s="1"/>
  <c r="BN168" i="20"/>
  <c r="BM239" i="20"/>
  <c r="BM238" i="20"/>
  <c r="BM240" i="20"/>
  <c r="BM242" i="20"/>
  <c r="BM13" i="24" s="1"/>
  <c r="BM241" i="20"/>
  <c r="BM7" i="24" s="1"/>
  <c r="BM8" i="24" s="1"/>
  <c r="BL218" i="20"/>
  <c r="BL41" i="24" s="1"/>
  <c r="BN233" i="20"/>
  <c r="BM171" i="20"/>
  <c r="BM27" i="25" s="1"/>
  <c r="BN192" i="20"/>
  <c r="BO35" i="20"/>
  <c r="BO38" i="20" s="1"/>
  <c r="BO139" i="20"/>
  <c r="BO4" i="24" s="1"/>
  <c r="BP167" i="20" l="1"/>
  <c r="BP166" i="20"/>
  <c r="BM20" i="24"/>
  <c r="BN169" i="20"/>
  <c r="BN26" i="25"/>
  <c r="BN18" i="24"/>
  <c r="BN17" i="24"/>
  <c r="BK169" i="27"/>
  <c r="BK189" i="27" s="1"/>
  <c r="BJ44" i="28"/>
  <c r="BL29" i="25"/>
  <c r="BN11" i="24"/>
  <c r="BN23" i="25"/>
  <c r="BJ34" i="28"/>
  <c r="BL12" i="24"/>
  <c r="BL14" i="24" s="1"/>
  <c r="BL15" i="24" s="1"/>
  <c r="BL21" i="24" s="1"/>
  <c r="BL39" i="24" s="1"/>
  <c r="BK42" i="24"/>
  <c r="H108" i="20"/>
  <c r="H108" i="29"/>
  <c r="K168" i="27"/>
  <c r="K185" i="27" s="1"/>
  <c r="K43" i="27" s="1"/>
  <c r="K187" i="27"/>
  <c r="K45" i="27" s="1"/>
  <c r="J6" i="25" s="1"/>
  <c r="J4" i="25" s="1"/>
  <c r="K175" i="27"/>
  <c r="K40" i="27" s="1"/>
  <c r="J46" i="24" s="1"/>
  <c r="J49" i="24" s="1"/>
  <c r="J52" i="24" s="1"/>
  <c r="K171" i="27"/>
  <c r="M163" i="27"/>
  <c r="M183" i="27"/>
  <c r="BM24" i="28"/>
  <c r="BO151" i="20"/>
  <c r="BO152" i="20" s="1"/>
  <c r="BO235" i="20"/>
  <c r="BN42" i="20"/>
  <c r="BM28" i="28" s="1"/>
  <c r="BM29" i="28" s="1"/>
  <c r="BM20" i="28"/>
  <c r="BM21" i="28"/>
  <c r="BO39" i="20"/>
  <c r="BN25" i="28" s="1"/>
  <c r="BN22" i="28"/>
  <c r="I53" i="24"/>
  <c r="I34" i="25"/>
  <c r="I43" i="25" s="1"/>
  <c r="BN153" i="20"/>
  <c r="BL30" i="28"/>
  <c r="M181" i="27"/>
  <c r="N177" i="27" s="1"/>
  <c r="BH36" i="28"/>
  <c r="BH37" i="28"/>
  <c r="BH38" i="28" s="1"/>
  <c r="BI35" i="28"/>
  <c r="BJ42" i="28"/>
  <c r="BJ189" i="27"/>
  <c r="BO56" i="20"/>
  <c r="BP3" i="25"/>
  <c r="BN158" i="20"/>
  <c r="BM59" i="20"/>
  <c r="BM61" i="20" s="1"/>
  <c r="BL157" i="20"/>
  <c r="BL160" i="20" s="1"/>
  <c r="BL178" i="20"/>
  <c r="BN215" i="20"/>
  <c r="BN198" i="20"/>
  <c r="BN199" i="20" s="1"/>
  <c r="BL157" i="27"/>
  <c r="BL159" i="27" s="1"/>
  <c r="BN144" i="20"/>
  <c r="BM60" i="20"/>
  <c r="BM62" i="20" s="1"/>
  <c r="BM177" i="20"/>
  <c r="BM182" i="20" s="1"/>
  <c r="BM183" i="20" s="1"/>
  <c r="BM145" i="20"/>
  <c r="BM159" i="20"/>
  <c r="BK31" i="28" s="1"/>
  <c r="BM237" i="20"/>
  <c r="BM31" i="25" s="1"/>
  <c r="BN57" i="20"/>
  <c r="BN58" i="20"/>
  <c r="BM216" i="20"/>
  <c r="BM51" i="24" s="1"/>
  <c r="AW25" i="22"/>
  <c r="BO149" i="20"/>
  <c r="BO156" i="20" s="1"/>
  <c r="BO163" i="20" s="1"/>
  <c r="BO176" i="20" s="1"/>
  <c r="BO168" i="20"/>
  <c r="BN242" i="20"/>
  <c r="BN13" i="24" s="1"/>
  <c r="BN238" i="20"/>
  <c r="BN240" i="20"/>
  <c r="BN241" i="20"/>
  <c r="BN7" i="24" s="1"/>
  <c r="BN8" i="24" s="1"/>
  <c r="BN239" i="20"/>
  <c r="BM218" i="20"/>
  <c r="BM41" i="24" s="1"/>
  <c r="BN171" i="20"/>
  <c r="BN27" i="25" s="1"/>
  <c r="BO192" i="20"/>
  <c r="BO233" i="20"/>
  <c r="BP35" i="20"/>
  <c r="BP38" i="20" s="1"/>
  <c r="BP139" i="20"/>
  <c r="BP4" i="24" s="1"/>
  <c r="BQ167" i="20" l="1"/>
  <c r="BQ166" i="20"/>
  <c r="BN20" i="24"/>
  <c r="BO169" i="20"/>
  <c r="BO26" i="25"/>
  <c r="BO18" i="24"/>
  <c r="BO17" i="24"/>
  <c r="BK44" i="28"/>
  <c r="BM29" i="25"/>
  <c r="BO11" i="24"/>
  <c r="BO23" i="25"/>
  <c r="BL42" i="24"/>
  <c r="BK34" i="28"/>
  <c r="BM12" i="24"/>
  <c r="BM14" i="24" s="1"/>
  <c r="BM15" i="24" s="1"/>
  <c r="BM21" i="24" s="1"/>
  <c r="BM39" i="24" s="1"/>
  <c r="I108" i="20"/>
  <c r="I108" i="29"/>
  <c r="K172" i="27"/>
  <c r="K162" i="27"/>
  <c r="K164" i="27" s="1"/>
  <c r="N178" i="27"/>
  <c r="BN21" i="28"/>
  <c r="BN20" i="28"/>
  <c r="K173" i="27"/>
  <c r="L167" i="27" s="1"/>
  <c r="L170" i="27"/>
  <c r="L188" i="27" s="1"/>
  <c r="L46" i="27" s="1"/>
  <c r="K30" i="25" s="1"/>
  <c r="K9" i="25" s="1"/>
  <c r="K42" i="27"/>
  <c r="BP39" i="20"/>
  <c r="BO25" i="28" s="1"/>
  <c r="BO22" i="28"/>
  <c r="J40" i="25"/>
  <c r="J33" i="25"/>
  <c r="J36" i="25"/>
  <c r="J37" i="25" s="1"/>
  <c r="BN24" i="28"/>
  <c r="C167" i="20"/>
  <c r="BP151" i="20"/>
  <c r="BP152" i="20" s="1"/>
  <c r="C166" i="20"/>
  <c r="BP235" i="20"/>
  <c r="BO42" i="20"/>
  <c r="BN28" i="28" s="1"/>
  <c r="BN29" i="28" s="1"/>
  <c r="BO153" i="20"/>
  <c r="BM30" i="28"/>
  <c r="BI36" i="28"/>
  <c r="BI37" i="28"/>
  <c r="BK42" i="28"/>
  <c r="BJ35" i="28"/>
  <c r="BM157" i="27"/>
  <c r="BM159" i="27" s="1"/>
  <c r="BO215" i="20"/>
  <c r="BO198" i="20"/>
  <c r="BO199" i="20" s="1"/>
  <c r="BL179" i="27"/>
  <c r="BL169" i="27"/>
  <c r="BN177" i="20"/>
  <c r="BN182" i="20" s="1"/>
  <c r="BN183" i="20" s="1"/>
  <c r="BN145" i="20"/>
  <c r="BN237" i="20"/>
  <c r="BN31" i="25" s="1"/>
  <c r="BN159" i="20"/>
  <c r="BL31" i="28" s="1"/>
  <c r="BO144" i="20"/>
  <c r="BN60" i="20"/>
  <c r="BN62" i="20" s="1"/>
  <c r="BM178" i="20"/>
  <c r="BM157" i="20"/>
  <c r="BM160" i="20" s="1"/>
  <c r="BP56" i="20"/>
  <c r="BQ3" i="25"/>
  <c r="BO158" i="20"/>
  <c r="BN59" i="20"/>
  <c r="BN61" i="20" s="1"/>
  <c r="BO57" i="20"/>
  <c r="BO58" i="20"/>
  <c r="BN216" i="20"/>
  <c r="BN51" i="24" s="1"/>
  <c r="BP149" i="20"/>
  <c r="BP156" i="20" s="1"/>
  <c r="BP163" i="20" s="1"/>
  <c r="BP176" i="20" s="1"/>
  <c r="BP168" i="20"/>
  <c r="BO241" i="20"/>
  <c r="BO7" i="24" s="1"/>
  <c r="BO8" i="24" s="1"/>
  <c r="BO242" i="20"/>
  <c r="BO13" i="24" s="1"/>
  <c r="BO238" i="20"/>
  <c r="BO239" i="20"/>
  <c r="BO240" i="20"/>
  <c r="BN218" i="20"/>
  <c r="BN41" i="24" s="1"/>
  <c r="BP192" i="20"/>
  <c r="BP233" i="20"/>
  <c r="BO171" i="20"/>
  <c r="BO27" i="25" s="1"/>
  <c r="BQ35" i="20"/>
  <c r="BQ38" i="20" s="1"/>
  <c r="BQ139" i="20"/>
  <c r="BQ4" i="24" s="1"/>
  <c r="BR167" i="20" l="1"/>
  <c r="BR166" i="20"/>
  <c r="BO20" i="24"/>
  <c r="BP169" i="20"/>
  <c r="BP26" i="25"/>
  <c r="BP18" i="24"/>
  <c r="BP17" i="24"/>
  <c r="BP11" i="24"/>
  <c r="BP23" i="25"/>
  <c r="BL44" i="28"/>
  <c r="BN29" i="25"/>
  <c r="BL34" i="28"/>
  <c r="BN12" i="24"/>
  <c r="BN14" i="24" s="1"/>
  <c r="BN15" i="24" s="1"/>
  <c r="BN21" i="24" s="1"/>
  <c r="BN39" i="24" s="1"/>
  <c r="BM42" i="24"/>
  <c r="N163" i="27"/>
  <c r="N179" i="27"/>
  <c r="N180" i="27" s="1"/>
  <c r="C170" i="20"/>
  <c r="BO24" i="28"/>
  <c r="BQ151" i="20"/>
  <c r="BQ152" i="20" s="1"/>
  <c r="BQ235" i="20"/>
  <c r="BP42" i="20"/>
  <c r="BO28" i="28" s="1"/>
  <c r="BO29" i="28" s="1"/>
  <c r="BQ39" i="20"/>
  <c r="BP25" i="28" s="1"/>
  <c r="BP22" i="28"/>
  <c r="BP153" i="20"/>
  <c r="BN30" i="28"/>
  <c r="BO20" i="28"/>
  <c r="BO21" i="28"/>
  <c r="L175" i="27"/>
  <c r="L40" i="27" s="1"/>
  <c r="K46" i="24" s="1"/>
  <c r="K49" i="24" s="1"/>
  <c r="K52" i="24" s="1"/>
  <c r="L187" i="27"/>
  <c r="L45" i="27" s="1"/>
  <c r="K6" i="25" s="1"/>
  <c r="K4" i="25" s="1"/>
  <c r="L171" i="27"/>
  <c r="M169" i="27" s="1"/>
  <c r="M189" i="27" s="1"/>
  <c r="J53" i="24"/>
  <c r="J34" i="25"/>
  <c r="J43" i="25" s="1"/>
  <c r="L168" i="27"/>
  <c r="BJ36" i="28"/>
  <c r="BJ37" i="28"/>
  <c r="BJ38" i="28" s="1"/>
  <c r="BI38" i="28"/>
  <c r="BK35" i="28"/>
  <c r="BL42" i="28"/>
  <c r="BM167" i="27"/>
  <c r="BM177" i="27"/>
  <c r="BM179" i="27"/>
  <c r="BM169" i="27"/>
  <c r="BM189" i="27" s="1"/>
  <c r="BN157" i="27"/>
  <c r="BN159" i="27" s="1"/>
  <c r="BN169" i="27" s="1"/>
  <c r="BP144" i="20"/>
  <c r="BO60" i="20"/>
  <c r="BO62" i="20" s="1"/>
  <c r="BL189" i="27"/>
  <c r="BP158" i="20"/>
  <c r="BO59" i="20"/>
  <c r="BO61" i="20" s="1"/>
  <c r="BP57" i="20"/>
  <c r="BP58" i="20"/>
  <c r="BO177" i="20"/>
  <c r="BO182" i="20" s="1"/>
  <c r="BO183" i="20" s="1"/>
  <c r="BO145" i="20"/>
  <c r="BO237" i="20"/>
  <c r="BO31" i="25" s="1"/>
  <c r="BO159" i="20"/>
  <c r="BM31" i="28" s="1"/>
  <c r="BN157" i="20"/>
  <c r="BN160" i="20" s="1"/>
  <c r="BN178" i="20"/>
  <c r="BQ56" i="20"/>
  <c r="BR3" i="25"/>
  <c r="BP215" i="20"/>
  <c r="BP198" i="20"/>
  <c r="BP199" i="20" s="1"/>
  <c r="BO216" i="20"/>
  <c r="BO51" i="24" s="1"/>
  <c r="BQ149" i="20"/>
  <c r="BQ156" i="20" s="1"/>
  <c r="BQ163" i="20" s="1"/>
  <c r="BQ176" i="20" s="1"/>
  <c r="BQ168" i="20"/>
  <c r="BP240" i="20"/>
  <c r="BP239" i="20"/>
  <c r="BP241" i="20"/>
  <c r="BP7" i="24" s="1"/>
  <c r="BP8" i="24" s="1"/>
  <c r="BP238" i="20"/>
  <c r="BP242" i="20"/>
  <c r="BP13" i="24" s="1"/>
  <c r="BO218" i="20"/>
  <c r="BO41" i="24" s="1"/>
  <c r="BQ192" i="20"/>
  <c r="BQ233" i="20"/>
  <c r="C168" i="20"/>
  <c r="BP171" i="20"/>
  <c r="BP27" i="25" s="1"/>
  <c r="BR35" i="20"/>
  <c r="BR38" i="20" s="1"/>
  <c r="BR139" i="20"/>
  <c r="BS167" i="20" l="1"/>
  <c r="BS166" i="20"/>
  <c r="BR168" i="20"/>
  <c r="BR26" i="25" s="1"/>
  <c r="BR4" i="24"/>
  <c r="BP20" i="24"/>
  <c r="BR169" i="20"/>
  <c r="BQ169" i="20"/>
  <c r="BQ26" i="25"/>
  <c r="BQ17" i="24"/>
  <c r="BQ18" i="24"/>
  <c r="BM44" i="28"/>
  <c r="BO29" i="25"/>
  <c r="BQ11" i="24"/>
  <c r="BQ23" i="25"/>
  <c r="BM34" i="28"/>
  <c r="BO12" i="24"/>
  <c r="BO14" i="24" s="1"/>
  <c r="BO15" i="24" s="1"/>
  <c r="BO21" i="24" s="1"/>
  <c r="BO39" i="24" s="1"/>
  <c r="BN42" i="24"/>
  <c r="BY179" i="20"/>
  <c r="BY180" i="20" s="1"/>
  <c r="N183" i="27"/>
  <c r="N181" i="27"/>
  <c r="O177" i="27" s="1"/>
  <c r="BC8" i="22"/>
  <c r="BI179" i="20"/>
  <c r="BI180" i="20" s="1"/>
  <c r="AR179" i="20"/>
  <c r="AR180" i="20" s="1"/>
  <c r="BD179" i="20"/>
  <c r="BD180" i="20" s="1"/>
  <c r="H179" i="20"/>
  <c r="H180" i="20" s="1"/>
  <c r="BM179" i="20"/>
  <c r="BM180" i="20" s="1"/>
  <c r="BA8" i="22"/>
  <c r="BF179" i="20"/>
  <c r="BF180" i="20" s="1"/>
  <c r="AU179" i="20"/>
  <c r="AU180" i="20" s="1"/>
  <c r="BG179" i="20"/>
  <c r="BG180" i="20" s="1"/>
  <c r="BE179" i="20"/>
  <c r="BE180" i="20" s="1"/>
  <c r="BC179" i="20"/>
  <c r="BC180" i="20" s="1"/>
  <c r="BB8" i="22"/>
  <c r="AX179" i="20"/>
  <c r="AX180" i="20" s="1"/>
  <c r="AF179" i="20"/>
  <c r="AF180" i="20" s="1"/>
  <c r="Y179" i="20"/>
  <c r="Y180" i="20" s="1"/>
  <c r="AO179" i="20"/>
  <c r="AO180" i="20" s="1"/>
  <c r="BN179" i="20"/>
  <c r="BN180" i="20" s="1"/>
  <c r="BL179" i="20"/>
  <c r="BL180" i="20" s="1"/>
  <c r="BJ179" i="20"/>
  <c r="BJ180" i="20" s="1"/>
  <c r="BG8" i="22"/>
  <c r="BE8" i="22"/>
  <c r="BB179" i="20"/>
  <c r="BB180" i="20" s="1"/>
  <c r="AZ179" i="20"/>
  <c r="AZ180" i="20" s="1"/>
  <c r="K179" i="20"/>
  <c r="K180" i="20" s="1"/>
  <c r="L179" i="20"/>
  <c r="L180" i="20" s="1"/>
  <c r="R179" i="20"/>
  <c r="R180" i="20" s="1"/>
  <c r="X179" i="20"/>
  <c r="X180" i="20" s="1"/>
  <c r="BK179" i="20"/>
  <c r="BK180" i="20" s="1"/>
  <c r="BH179" i="20"/>
  <c r="BH180" i="20" s="1"/>
  <c r="BF8" i="22"/>
  <c r="BD8" i="22"/>
  <c r="BA179" i="20"/>
  <c r="BA180" i="20" s="1"/>
  <c r="AZ8" i="22"/>
  <c r="AI179" i="20"/>
  <c r="AI180" i="20" s="1"/>
  <c r="F179" i="20"/>
  <c r="F180" i="20" s="1"/>
  <c r="N179" i="20"/>
  <c r="N180" i="20" s="1"/>
  <c r="AB179" i="20"/>
  <c r="AB180" i="20" s="1"/>
  <c r="I179" i="20"/>
  <c r="I180" i="20" s="1"/>
  <c r="AX8" i="22"/>
  <c r="AW179" i="20"/>
  <c r="AW180" i="20" s="1"/>
  <c r="F8" i="22"/>
  <c r="AY8" i="22"/>
  <c r="AT179" i="20"/>
  <c r="AT180" i="20" s="1"/>
  <c r="V179" i="20"/>
  <c r="V180" i="20" s="1"/>
  <c r="AA179" i="20"/>
  <c r="AA180" i="20" s="1"/>
  <c r="S179" i="20"/>
  <c r="S180" i="20" s="1"/>
  <c r="AS179" i="20"/>
  <c r="AS180" i="20" s="1"/>
  <c r="AG179" i="20"/>
  <c r="AG180" i="20" s="1"/>
  <c r="E179" i="20"/>
  <c r="E180" i="20" s="1"/>
  <c r="AL179" i="20"/>
  <c r="AL180" i="20" s="1"/>
  <c r="AO8" i="22"/>
  <c r="AY179" i="20"/>
  <c r="AY180" i="20" s="1"/>
  <c r="W179" i="20"/>
  <c r="W180" i="20" s="1"/>
  <c r="Q179" i="20"/>
  <c r="Q180" i="20" s="1"/>
  <c r="AD179" i="20"/>
  <c r="AD180" i="20" s="1"/>
  <c r="O179" i="20"/>
  <c r="O180" i="20" s="1"/>
  <c r="D179" i="20"/>
  <c r="D180" i="20" s="1"/>
  <c r="AH179" i="20"/>
  <c r="AH180" i="20" s="1"/>
  <c r="AC179" i="20"/>
  <c r="AC180" i="20" s="1"/>
  <c r="J179" i="20"/>
  <c r="J180" i="20" s="1"/>
  <c r="M179" i="20"/>
  <c r="M180" i="20" s="1"/>
  <c r="P179" i="20"/>
  <c r="P180" i="20" s="1"/>
  <c r="AM179" i="20"/>
  <c r="AM180" i="20" s="1"/>
  <c r="AV179" i="20"/>
  <c r="AV180" i="20" s="1"/>
  <c r="AJ8" i="22"/>
  <c r="G8" i="22"/>
  <c r="AE179" i="20"/>
  <c r="AE180" i="20" s="1"/>
  <c r="AK8" i="22"/>
  <c r="AT8" i="22"/>
  <c r="AD8" i="22"/>
  <c r="T179" i="20"/>
  <c r="T180" i="20" s="1"/>
  <c r="L8" i="22"/>
  <c r="M8" i="22"/>
  <c r="AI8" i="22"/>
  <c r="Q8" i="22"/>
  <c r="AP8" i="22"/>
  <c r="D8" i="22"/>
  <c r="D17" i="22" s="1"/>
  <c r="S8" i="22"/>
  <c r="K8" i="22"/>
  <c r="U8" i="22"/>
  <c r="AE8" i="22"/>
  <c r="AR8" i="22"/>
  <c r="R8" i="22"/>
  <c r="H8" i="22"/>
  <c r="AU8" i="22"/>
  <c r="AQ8" i="22"/>
  <c r="AG8" i="22"/>
  <c r="AF8" i="22"/>
  <c r="CB179" i="20"/>
  <c r="CB180" i="20" s="1"/>
  <c r="AK179" i="20"/>
  <c r="AK180" i="20" s="1"/>
  <c r="AN179" i="20"/>
  <c r="AN180" i="20" s="1"/>
  <c r="AJ179" i="20"/>
  <c r="AJ180" i="20" s="1"/>
  <c r="AQ179" i="20"/>
  <c r="AQ180" i="20" s="1"/>
  <c r="AP179" i="20"/>
  <c r="AP180" i="20" s="1"/>
  <c r="Z179" i="20"/>
  <c r="Z180" i="20" s="1"/>
  <c r="G179" i="20"/>
  <c r="G180" i="20" s="1"/>
  <c r="U179" i="20"/>
  <c r="U180" i="20" s="1"/>
  <c r="J8" i="22"/>
  <c r="AB8" i="22"/>
  <c r="AS8" i="22"/>
  <c r="AM8" i="22"/>
  <c r="E8" i="22"/>
  <c r="T8" i="22"/>
  <c r="I8" i="22"/>
  <c r="AC8" i="22"/>
  <c r="AL8" i="22"/>
  <c r="CF179" i="20"/>
  <c r="CF180" i="20" s="1"/>
  <c r="BT179" i="20"/>
  <c r="BT180" i="20" s="1"/>
  <c r="W8" i="22"/>
  <c r="Y8" i="22"/>
  <c r="P8" i="22"/>
  <c r="X8" i="22"/>
  <c r="BZ179" i="20"/>
  <c r="BZ180" i="20" s="1"/>
  <c r="BS179" i="20"/>
  <c r="BS180" i="20" s="1"/>
  <c r="AA8" i="22"/>
  <c r="AH8" i="22"/>
  <c r="AN8" i="22"/>
  <c r="BX179" i="20"/>
  <c r="BX180" i="20" s="1"/>
  <c r="BV179" i="20"/>
  <c r="BV180" i="20" s="1"/>
  <c r="O8" i="22"/>
  <c r="N8" i="22"/>
  <c r="V8" i="22"/>
  <c r="Z8" i="22"/>
  <c r="CE179" i="20"/>
  <c r="CE180" i="20" s="1"/>
  <c r="CC179" i="20"/>
  <c r="CC180" i="20" s="1"/>
  <c r="AV8" i="22"/>
  <c r="BU179" i="20"/>
  <c r="BU180" i="20" s="1"/>
  <c r="BW179" i="20"/>
  <c r="BW180" i="20" s="1"/>
  <c r="CA179" i="20"/>
  <c r="CA180" i="20" s="1"/>
  <c r="CD179" i="20"/>
  <c r="CD180" i="20" s="1"/>
  <c r="L172" i="27"/>
  <c r="L185" i="27"/>
  <c r="L43" i="27" s="1"/>
  <c r="L162" i="27"/>
  <c r="L164" i="27" s="1"/>
  <c r="L173" i="27"/>
  <c r="M167" i="27" s="1"/>
  <c r="M170" i="27"/>
  <c r="M188" i="27" s="1"/>
  <c r="M46" i="27" s="1"/>
  <c r="L30" i="25" s="1"/>
  <c r="L9" i="25" s="1"/>
  <c r="BP24" i="28"/>
  <c r="BR151" i="20"/>
  <c r="BR152" i="20" s="1"/>
  <c r="BQ42" i="20"/>
  <c r="BP28" i="28" s="1"/>
  <c r="BP29" i="28" s="1"/>
  <c r="BQ153" i="20"/>
  <c r="BO30" i="28"/>
  <c r="BS3" i="25"/>
  <c r="BR39" i="20"/>
  <c r="BQ25" i="28" s="1"/>
  <c r="BQ22" i="28"/>
  <c r="K33" i="25"/>
  <c r="K40" i="25"/>
  <c r="K36" i="25"/>
  <c r="K37" i="25" s="1"/>
  <c r="L42" i="27"/>
  <c r="BP20" i="28"/>
  <c r="BP21" i="28"/>
  <c r="BL35" i="28"/>
  <c r="BM42" i="28"/>
  <c r="BK37" i="28"/>
  <c r="BK36" i="28"/>
  <c r="BM187" i="27"/>
  <c r="BM45" i="27" s="1"/>
  <c r="BL6" i="25" s="1"/>
  <c r="BL4" i="25" s="1"/>
  <c r="BN179" i="27"/>
  <c r="BN177" i="27"/>
  <c r="BN167" i="27"/>
  <c r="BO157" i="27"/>
  <c r="BO159" i="27" s="1"/>
  <c r="BQ215" i="20"/>
  <c r="BQ198" i="20"/>
  <c r="BQ199" i="20" s="1"/>
  <c r="BO178" i="20"/>
  <c r="BO179" i="20" s="1"/>
  <c r="BO180" i="20" s="1"/>
  <c r="BO157" i="20"/>
  <c r="BO160" i="20" s="1"/>
  <c r="BQ57" i="20"/>
  <c r="BQ58" i="20"/>
  <c r="BQ144" i="20"/>
  <c r="BP60" i="20"/>
  <c r="BP62" i="20" s="1"/>
  <c r="BQ158" i="20"/>
  <c r="BP59" i="20"/>
  <c r="BP61" i="20" s="1"/>
  <c r="BP177" i="20"/>
  <c r="BP182" i="20" s="1"/>
  <c r="BP183" i="20" s="1"/>
  <c r="BP237" i="20"/>
  <c r="BP31" i="25" s="1"/>
  <c r="BP145" i="20"/>
  <c r="BP159" i="20"/>
  <c r="BN31" i="28" s="1"/>
  <c r="C144" i="20"/>
  <c r="BN189" i="27"/>
  <c r="BP216" i="20"/>
  <c r="BP51" i="24" s="1"/>
  <c r="BR149" i="20"/>
  <c r="BR156" i="20" s="1"/>
  <c r="BR163" i="20" s="1"/>
  <c r="BR176" i="20" s="1"/>
  <c r="BQ239" i="20"/>
  <c r="BQ238" i="20"/>
  <c r="BQ240" i="20"/>
  <c r="BQ241" i="20"/>
  <c r="BQ7" i="24" s="1"/>
  <c r="BQ8" i="24" s="1"/>
  <c r="BQ242" i="20"/>
  <c r="BQ13" i="24" s="1"/>
  <c r="BP218" i="20"/>
  <c r="BP41" i="24" s="1"/>
  <c r="BR192" i="20"/>
  <c r="BQ171" i="20"/>
  <c r="BQ27" i="25" s="1"/>
  <c r="BS35" i="20"/>
  <c r="BS38" i="20" s="1"/>
  <c r="BS139" i="20"/>
  <c r="BR17" i="24" l="1"/>
  <c r="BR18" i="24"/>
  <c r="BT167" i="20"/>
  <c r="BT166" i="20"/>
  <c r="AN17" i="22"/>
  <c r="AN20" i="22" s="1"/>
  <c r="AN21" i="22" s="1"/>
  <c r="AN22" i="22" s="1"/>
  <c r="W17" i="22"/>
  <c r="W20" i="22" s="1"/>
  <c r="W21" i="22" s="1"/>
  <c r="W22" i="22" s="1"/>
  <c r="W23" i="22" s="1"/>
  <c r="AM17" i="22"/>
  <c r="AM20" i="22" s="1"/>
  <c r="AM21" i="22" s="1"/>
  <c r="AM22" i="22" s="1"/>
  <c r="AM24" i="22" s="1"/>
  <c r="AU17" i="22"/>
  <c r="AU20" i="22" s="1"/>
  <c r="AU21" i="22" s="1"/>
  <c r="AU22" i="22" s="1"/>
  <c r="M17" i="22"/>
  <c r="M20" i="22" s="1"/>
  <c r="M21" i="22" s="1"/>
  <c r="M22" i="22" s="1"/>
  <c r="M23" i="22" s="1"/>
  <c r="AZ17" i="22"/>
  <c r="AZ20" i="22" s="1"/>
  <c r="AZ21" i="22" s="1"/>
  <c r="AZ22" i="22" s="1"/>
  <c r="AZ24" i="22" s="1"/>
  <c r="AV17" i="22"/>
  <c r="AV20" i="22" s="1"/>
  <c r="AV21" i="22" s="1"/>
  <c r="AV22" i="22" s="1"/>
  <c r="AT45" i="28" s="1"/>
  <c r="V17" i="22"/>
  <c r="V20" i="22" s="1"/>
  <c r="V21" i="22" s="1"/>
  <c r="V22" i="22" s="1"/>
  <c r="Y17" i="22"/>
  <c r="Y20" i="22" s="1"/>
  <c r="Y21" i="22" s="1"/>
  <c r="Y22" i="22" s="1"/>
  <c r="Y24" i="22" s="1"/>
  <c r="AL17" i="22"/>
  <c r="AL20" i="22" s="1"/>
  <c r="AL21" i="22" s="1"/>
  <c r="AL22" i="22" s="1"/>
  <c r="E17" i="22"/>
  <c r="E20" i="22" s="1"/>
  <c r="E21" i="22" s="1"/>
  <c r="E22" i="22" s="1"/>
  <c r="E23" i="22" s="1"/>
  <c r="J17" i="22"/>
  <c r="J20" i="22" s="1"/>
  <c r="J21" i="22" s="1"/>
  <c r="J22" i="22" s="1"/>
  <c r="AQ17" i="22"/>
  <c r="AQ20" i="22" s="1"/>
  <c r="AQ21" i="22" s="1"/>
  <c r="AQ22" i="22" s="1"/>
  <c r="AR17" i="22"/>
  <c r="AR20" i="22" s="1"/>
  <c r="AR21" i="22" s="1"/>
  <c r="AR22" i="22" s="1"/>
  <c r="S17" i="22"/>
  <c r="S20" i="22" s="1"/>
  <c r="S21" i="22" s="1"/>
  <c r="S22" i="22" s="1"/>
  <c r="Q45" i="28" s="1"/>
  <c r="AI17" i="22"/>
  <c r="AI20" i="22" s="1"/>
  <c r="AI21" i="22" s="1"/>
  <c r="AI22" i="22" s="1"/>
  <c r="AD17" i="22"/>
  <c r="AD20" i="22" s="1"/>
  <c r="AD21" i="22" s="1"/>
  <c r="AD22" i="22" s="1"/>
  <c r="G17" i="22"/>
  <c r="G20" i="22" s="1"/>
  <c r="G21" i="22" s="1"/>
  <c r="G22" i="22" s="1"/>
  <c r="AY17" i="22"/>
  <c r="AY20" i="22" s="1"/>
  <c r="AY21" i="22" s="1"/>
  <c r="AY22" i="22" s="1"/>
  <c r="AY23" i="22" s="1"/>
  <c r="BF17" i="22"/>
  <c r="BF20" i="22" s="1"/>
  <c r="BF21" i="22" s="1"/>
  <c r="BF22" i="22" s="1"/>
  <c r="BF23" i="22" s="1"/>
  <c r="BA17" i="22"/>
  <c r="BA20" i="22" s="1"/>
  <c r="BA21" i="22" s="1"/>
  <c r="BA22" i="22" s="1"/>
  <c r="BA24" i="22" s="1"/>
  <c r="N17" i="22"/>
  <c r="N20" i="22" s="1"/>
  <c r="N21" i="22" s="1"/>
  <c r="N22" i="22" s="1"/>
  <c r="AC17" i="22"/>
  <c r="AC20" i="22" s="1"/>
  <c r="AC21" i="22" s="1"/>
  <c r="AC22" i="22" s="1"/>
  <c r="AC23" i="22" s="1"/>
  <c r="AE17" i="22"/>
  <c r="AE20" i="22" s="1"/>
  <c r="AE21" i="22" s="1"/>
  <c r="AE22" i="22" s="1"/>
  <c r="AT17" i="22"/>
  <c r="AT20" i="22" s="1"/>
  <c r="AT21" i="22" s="1"/>
  <c r="AT22" i="22" s="1"/>
  <c r="F17" i="22"/>
  <c r="F20" i="22" s="1"/>
  <c r="F21" i="22" s="1"/>
  <c r="F22" i="22" s="1"/>
  <c r="BE17" i="22"/>
  <c r="BE20" i="22" s="1"/>
  <c r="BE21" i="22" s="1"/>
  <c r="BE22" i="22" s="1"/>
  <c r="O17" i="22"/>
  <c r="O20" i="22" s="1"/>
  <c r="O21" i="22" s="1"/>
  <c r="O22" i="22" s="1"/>
  <c r="AH17" i="22"/>
  <c r="AH20" i="22" s="1"/>
  <c r="AH21" i="22" s="1"/>
  <c r="AH22" i="22" s="1"/>
  <c r="AH23" i="22" s="1"/>
  <c r="X17" i="22"/>
  <c r="X20" i="22" s="1"/>
  <c r="X21" i="22" s="1"/>
  <c r="X22" i="22" s="1"/>
  <c r="I17" i="22"/>
  <c r="I20" i="22" s="1"/>
  <c r="I21" i="22" s="1"/>
  <c r="I22" i="22" s="1"/>
  <c r="G45" i="28" s="1"/>
  <c r="AS17" i="22"/>
  <c r="AS20" i="22" s="1"/>
  <c r="AS21" i="22" s="1"/>
  <c r="AS22" i="22" s="1"/>
  <c r="AF17" i="22"/>
  <c r="AF20" i="22" s="1"/>
  <c r="AF21" i="22" s="1"/>
  <c r="AF22" i="22" s="1"/>
  <c r="AD45" i="28" s="1"/>
  <c r="H17" i="22"/>
  <c r="H20" i="22" s="1"/>
  <c r="H21" i="22" s="1"/>
  <c r="H22" i="22" s="1"/>
  <c r="U17" i="22"/>
  <c r="U20" i="22" s="1"/>
  <c r="U21" i="22" s="1"/>
  <c r="U22" i="22" s="1"/>
  <c r="U24" i="22" s="1"/>
  <c r="AP17" i="22"/>
  <c r="AP20" i="22" s="1"/>
  <c r="AP21" i="22" s="1"/>
  <c r="AP22" i="22" s="1"/>
  <c r="L17" i="22"/>
  <c r="L20" i="22" s="1"/>
  <c r="L21" i="22" s="1"/>
  <c r="L22" i="22" s="1"/>
  <c r="J45" i="28" s="1"/>
  <c r="AK17" i="22"/>
  <c r="AK20" i="22" s="1"/>
  <c r="AK21" i="22" s="1"/>
  <c r="AK22" i="22" s="1"/>
  <c r="BG17" i="22"/>
  <c r="BG20" i="22" s="1"/>
  <c r="BG21" i="22" s="1"/>
  <c r="BG22" i="22" s="1"/>
  <c r="BG24" i="22" s="1"/>
  <c r="BB17" i="22"/>
  <c r="BB20" i="22" s="1"/>
  <c r="BB21" i="22" s="1"/>
  <c r="BB22" i="22" s="1"/>
  <c r="BC17" i="22"/>
  <c r="BC20" i="22" s="1"/>
  <c r="BC21" i="22" s="1"/>
  <c r="BC22" i="22" s="1"/>
  <c r="BC24" i="22" s="1"/>
  <c r="AJ17" i="22"/>
  <c r="AJ20" i="22" s="1"/>
  <c r="AJ21" i="22" s="1"/>
  <c r="AJ22" i="22" s="1"/>
  <c r="Z17" i="22"/>
  <c r="Z20" i="22" s="1"/>
  <c r="Z21" i="22" s="1"/>
  <c r="Z22" i="22" s="1"/>
  <c r="X45" i="28" s="1"/>
  <c r="AA17" i="22"/>
  <c r="AA20" i="22" s="1"/>
  <c r="AA21" i="22" s="1"/>
  <c r="AA22" i="22" s="1"/>
  <c r="P17" i="22"/>
  <c r="P20" i="22" s="1"/>
  <c r="P21" i="22" s="1"/>
  <c r="P22" i="22" s="1"/>
  <c r="P23" i="22" s="1"/>
  <c r="T17" i="22"/>
  <c r="T20" i="22" s="1"/>
  <c r="T21" i="22" s="1"/>
  <c r="T22" i="22" s="1"/>
  <c r="AB17" i="22"/>
  <c r="AB20" i="22" s="1"/>
  <c r="AB21" i="22" s="1"/>
  <c r="AB22" i="22" s="1"/>
  <c r="AG17" i="22"/>
  <c r="AG20" i="22" s="1"/>
  <c r="AG21" i="22" s="1"/>
  <c r="AG22" i="22" s="1"/>
  <c r="AG24" i="22" s="1"/>
  <c r="R17" i="22"/>
  <c r="R20" i="22" s="1"/>
  <c r="R21" i="22" s="1"/>
  <c r="R22" i="22" s="1"/>
  <c r="P45" i="28" s="1"/>
  <c r="K17" i="22"/>
  <c r="K20" i="22" s="1"/>
  <c r="K21" i="22" s="1"/>
  <c r="K22" i="22" s="1"/>
  <c r="Q17" i="22"/>
  <c r="Q20" i="22" s="1"/>
  <c r="Q21" i="22" s="1"/>
  <c r="Q22" i="22" s="1"/>
  <c r="Q23" i="22" s="1"/>
  <c r="AO17" i="22"/>
  <c r="AO20" i="22" s="1"/>
  <c r="AO21" i="22" s="1"/>
  <c r="AO22" i="22" s="1"/>
  <c r="AX17" i="22"/>
  <c r="AX20" i="22" s="1"/>
  <c r="AX21" i="22" s="1"/>
  <c r="AX22" i="22" s="1"/>
  <c r="BD17" i="22"/>
  <c r="BD20" i="22" s="1"/>
  <c r="BD21" i="22" s="1"/>
  <c r="BD22" i="22" s="1"/>
  <c r="BS168" i="20"/>
  <c r="BS18" i="24" s="1"/>
  <c r="BS4" i="24"/>
  <c r="BQ20" i="24"/>
  <c r="BN44" i="28"/>
  <c r="BP29" i="25"/>
  <c r="BN34" i="28"/>
  <c r="BP12" i="24"/>
  <c r="BP14" i="24" s="1"/>
  <c r="BP15" i="24" s="1"/>
  <c r="BP21" i="24" s="1"/>
  <c r="BP39" i="24" s="1"/>
  <c r="BO42" i="24"/>
  <c r="J108" i="20"/>
  <c r="J108" i="29"/>
  <c r="O178" i="27"/>
  <c r="BQ24" i="28"/>
  <c r="BS151" i="20"/>
  <c r="BS152" i="20" s="1"/>
  <c r="BR42" i="20"/>
  <c r="BQ28" i="28" s="1"/>
  <c r="BQ29" i="28" s="1"/>
  <c r="BT3" i="25"/>
  <c r="BS39" i="20"/>
  <c r="BR25" i="28" s="1"/>
  <c r="BR22" i="28"/>
  <c r="K53" i="24"/>
  <c r="K34" i="25"/>
  <c r="K43" i="25" s="1"/>
  <c r="BR153" i="20"/>
  <c r="BP30" i="28"/>
  <c r="M168" i="27"/>
  <c r="M175" i="27"/>
  <c r="M40" i="27" s="1"/>
  <c r="L46" i="24" s="1"/>
  <c r="L49" i="24" s="1"/>
  <c r="L52" i="24" s="1"/>
  <c r="M187" i="27"/>
  <c r="M45" i="27" s="1"/>
  <c r="L6" i="25" s="1"/>
  <c r="L4" i="25" s="1"/>
  <c r="M171" i="27"/>
  <c r="N169" i="27" s="1"/>
  <c r="N189" i="27" s="1"/>
  <c r="BQ20" i="28"/>
  <c r="BQ21" i="28"/>
  <c r="BM35" i="28"/>
  <c r="BK38" i="28"/>
  <c r="BN42" i="28"/>
  <c r="BL37" i="28"/>
  <c r="BL36" i="28"/>
  <c r="BO177" i="27"/>
  <c r="BO167" i="27"/>
  <c r="BN187" i="27"/>
  <c r="BN45" i="27" s="1"/>
  <c r="BM6" i="25" s="1"/>
  <c r="BM4" i="25" s="1"/>
  <c r="BO169" i="27"/>
  <c r="BO189" i="27" s="1"/>
  <c r="BO179" i="27"/>
  <c r="BQ177" i="20"/>
  <c r="BQ182" i="20" s="1"/>
  <c r="BQ183" i="20" s="1"/>
  <c r="BQ145" i="20"/>
  <c r="BQ237" i="20"/>
  <c r="BQ31" i="25" s="1"/>
  <c r="BQ159" i="20"/>
  <c r="BO31" i="28" s="1"/>
  <c r="BP157" i="20"/>
  <c r="BP160" i="20" s="1"/>
  <c r="BP178" i="20"/>
  <c r="BP179" i="20" s="1"/>
  <c r="BP180" i="20" s="1"/>
  <c r="C145" i="20"/>
  <c r="BR144" i="20"/>
  <c r="BQ60" i="20"/>
  <c r="BQ62" i="20" s="1"/>
  <c r="BR215" i="20"/>
  <c r="BR198" i="20"/>
  <c r="BR199" i="20" s="1"/>
  <c r="BP157" i="27"/>
  <c r="BP159" i="27" s="1"/>
  <c r="BR158" i="20"/>
  <c r="BQ59" i="20"/>
  <c r="BQ61" i="20" s="1"/>
  <c r="BQ216" i="20"/>
  <c r="BQ51" i="24" s="1"/>
  <c r="BS149" i="20"/>
  <c r="BS156" i="20" s="1"/>
  <c r="BS163" i="20" s="1"/>
  <c r="BS176" i="20" s="1"/>
  <c r="BQ218" i="20"/>
  <c r="BQ41" i="24" s="1"/>
  <c r="BS192" i="20"/>
  <c r="BT35" i="20"/>
  <c r="BT38" i="20" s="1"/>
  <c r="BT139" i="20"/>
  <c r="BR171" i="20"/>
  <c r="BR27" i="25" s="1"/>
  <c r="BR20" i="24" l="1"/>
  <c r="BR21" i="24" s="1"/>
  <c r="BR39" i="24" s="1"/>
  <c r="BS17" i="24"/>
  <c r="BS20" i="24" s="1"/>
  <c r="BS21" i="24" s="1"/>
  <c r="BS39" i="24" s="1"/>
  <c r="BS169" i="20"/>
  <c r="AV24" i="22"/>
  <c r="AV23" i="22"/>
  <c r="BU167" i="20"/>
  <c r="BU166" i="20"/>
  <c r="BS26" i="25"/>
  <c r="BA23" i="22"/>
  <c r="Q24" i="22"/>
  <c r="AY45" i="28"/>
  <c r="AM23" i="22"/>
  <c r="AK45" i="28"/>
  <c r="Z24" i="22"/>
  <c r="O45" i="28"/>
  <c r="Z23" i="22"/>
  <c r="S45" i="28"/>
  <c r="U23" i="22"/>
  <c r="AO24" i="22"/>
  <c r="AM45" i="28"/>
  <c r="AO23" i="22"/>
  <c r="M45" i="28"/>
  <c r="O24" i="22"/>
  <c r="O23" i="22"/>
  <c r="AS23" i="22"/>
  <c r="AS24" i="22"/>
  <c r="J24" i="22"/>
  <c r="J23" i="22"/>
  <c r="H45" i="28"/>
  <c r="X23" i="22"/>
  <c r="X24" i="22"/>
  <c r="V45" i="28"/>
  <c r="AJ24" i="22"/>
  <c r="AJ23" i="22"/>
  <c r="AH45" i="28"/>
  <c r="F24" i="22"/>
  <c r="D45" i="28"/>
  <c r="F23" i="22"/>
  <c r="AJ45" i="28"/>
  <c r="AL23" i="22"/>
  <c r="AL24" i="22"/>
  <c r="R45" i="28"/>
  <c r="T24" i="22"/>
  <c r="T23" i="22"/>
  <c r="BD23" i="22"/>
  <c r="BB45" i="28"/>
  <c r="BD24" i="22"/>
  <c r="AI45" i="28"/>
  <c r="AK24" i="22"/>
  <c r="AK23" i="22"/>
  <c r="L45" i="28"/>
  <c r="N24" i="22"/>
  <c r="N23" i="22"/>
  <c r="AP45" i="28"/>
  <c r="AR23" i="22"/>
  <c r="AR24" i="22"/>
  <c r="K23" i="22"/>
  <c r="I45" i="28"/>
  <c r="K24" i="22"/>
  <c r="H24" i="22"/>
  <c r="H23" i="22"/>
  <c r="F45" i="28"/>
  <c r="E45" i="28"/>
  <c r="G24" i="22"/>
  <c r="G23" i="22"/>
  <c r="AX24" i="22"/>
  <c r="AV45" i="28"/>
  <c r="AX23" i="22"/>
  <c r="P24" i="22"/>
  <c r="N45" i="28"/>
  <c r="V23" i="22"/>
  <c r="T45" i="28"/>
  <c r="AF45" i="28"/>
  <c r="AB23" i="22"/>
  <c r="AB24" i="22"/>
  <c r="Z45" i="28"/>
  <c r="BE45" i="28"/>
  <c r="BG23" i="22"/>
  <c r="I24" i="22"/>
  <c r="I23" i="22"/>
  <c r="AA45" i="28"/>
  <c r="AC24" i="22"/>
  <c r="S24" i="22"/>
  <c r="S23" i="22"/>
  <c r="L23" i="22"/>
  <c r="L24" i="22"/>
  <c r="AE24" i="22"/>
  <c r="AC45" i="28"/>
  <c r="AE23" i="22"/>
  <c r="AG45" i="28"/>
  <c r="AI24" i="22"/>
  <c r="AI23" i="22"/>
  <c r="AU23" i="22"/>
  <c r="AS45" i="28"/>
  <c r="V24" i="22"/>
  <c r="AH24" i="22"/>
  <c r="AU24" i="22"/>
  <c r="R24" i="22"/>
  <c r="R23" i="22"/>
  <c r="AA23" i="22"/>
  <c r="AA24" i="22"/>
  <c r="Y45" i="28"/>
  <c r="BC23" i="22"/>
  <c r="BA45" i="28"/>
  <c r="AP23" i="22"/>
  <c r="AP24" i="22"/>
  <c r="AN45" i="28"/>
  <c r="AF24" i="22"/>
  <c r="AF23" i="22"/>
  <c r="AT23" i="22"/>
  <c r="AR45" i="28"/>
  <c r="AT24" i="22"/>
  <c r="BF24" i="22"/>
  <c r="BD45" i="28"/>
  <c r="AD23" i="22"/>
  <c r="AD24" i="22"/>
  <c r="AB45" i="28"/>
  <c r="Y23" i="22"/>
  <c r="W45" i="28"/>
  <c r="AX45" i="28"/>
  <c r="AZ23" i="22"/>
  <c r="U45" i="28"/>
  <c r="W24" i="22"/>
  <c r="BB24" i="22"/>
  <c r="BB23" i="22"/>
  <c r="AZ45" i="28"/>
  <c r="AQ23" i="22"/>
  <c r="AO45" i="28"/>
  <c r="AQ24" i="22"/>
  <c r="AQ45" i="28"/>
  <c r="AG23" i="22"/>
  <c r="AE45" i="28"/>
  <c r="BC45" i="28"/>
  <c r="BE23" i="22"/>
  <c r="BE24" i="22"/>
  <c r="AY24" i="22"/>
  <c r="AW45" i="28"/>
  <c r="E24" i="22"/>
  <c r="C45" i="28"/>
  <c r="M24" i="22"/>
  <c r="K45" i="28"/>
  <c r="AN23" i="22"/>
  <c r="AN24" i="22"/>
  <c r="AL45" i="28"/>
  <c r="BT168" i="20"/>
  <c r="BT17" i="24" s="1"/>
  <c r="BT4" i="24"/>
  <c r="BO44" i="28"/>
  <c r="BQ29" i="25"/>
  <c r="BO34" i="28"/>
  <c r="BQ12" i="24"/>
  <c r="BQ14" i="24" s="1"/>
  <c r="BQ15" i="24" s="1"/>
  <c r="BQ21" i="24" s="1"/>
  <c r="BQ39" i="24" s="1"/>
  <c r="BP42" i="24"/>
  <c r="J23" i="30"/>
  <c r="J24" i="30"/>
  <c r="AH23" i="30"/>
  <c r="AH24" i="30"/>
  <c r="E24" i="30"/>
  <c r="E23" i="30"/>
  <c r="AP23" i="30"/>
  <c r="AP24" i="30"/>
  <c r="AX23" i="30"/>
  <c r="AX24" i="30"/>
  <c r="BC23" i="30"/>
  <c r="BC24" i="30"/>
  <c r="S24" i="30"/>
  <c r="S23" i="30"/>
  <c r="Z23" i="30"/>
  <c r="Z24" i="30"/>
  <c r="AU23" i="30"/>
  <c r="AU24" i="30"/>
  <c r="R23" i="30"/>
  <c r="R24" i="30"/>
  <c r="O23" i="30"/>
  <c r="O24" i="30"/>
  <c r="AA24" i="30"/>
  <c r="AA23" i="30"/>
  <c r="U24" i="30"/>
  <c r="U23" i="30"/>
  <c r="AY24" i="30"/>
  <c r="AY23" i="30"/>
  <c r="AI24" i="30"/>
  <c r="AI23" i="30"/>
  <c r="AS24" i="30"/>
  <c r="AS23" i="30"/>
  <c r="AK24" i="30"/>
  <c r="AK23" i="30"/>
  <c r="AC24" i="30"/>
  <c r="AC23" i="30"/>
  <c r="W23" i="30"/>
  <c r="W24" i="30"/>
  <c r="BG24" i="30"/>
  <c r="BG23" i="30"/>
  <c r="K24" i="30"/>
  <c r="K23" i="30"/>
  <c r="AQ24" i="30"/>
  <c r="AQ23" i="30"/>
  <c r="M24" i="30"/>
  <c r="M23" i="30"/>
  <c r="AE23" i="30"/>
  <c r="AE24" i="30"/>
  <c r="BF23" i="30"/>
  <c r="BF24" i="30"/>
  <c r="AM23" i="30"/>
  <c r="AM24" i="30"/>
  <c r="BA24" i="30"/>
  <c r="BA23" i="30"/>
  <c r="AR23" i="30"/>
  <c r="AR24" i="30"/>
  <c r="AV24" i="30"/>
  <c r="AV23" i="30"/>
  <c r="Q24" i="30"/>
  <c r="Q23" i="30"/>
  <c r="AW24" i="30"/>
  <c r="AW23" i="30"/>
  <c r="F23" i="30"/>
  <c r="F24" i="30"/>
  <c r="X24" i="30"/>
  <c r="X23" i="30"/>
  <c r="AF24" i="30"/>
  <c r="AF23" i="30"/>
  <c r="AZ23" i="30"/>
  <c r="AZ24" i="30"/>
  <c r="P24" i="30"/>
  <c r="P23" i="30"/>
  <c r="BE24" i="30"/>
  <c r="BE23" i="30"/>
  <c r="AB23" i="30"/>
  <c r="AB24" i="30"/>
  <c r="H24" i="30"/>
  <c r="H23" i="30"/>
  <c r="AO24" i="30"/>
  <c r="AO23" i="30"/>
  <c r="I24" i="30"/>
  <c r="I23" i="30"/>
  <c r="L23" i="30"/>
  <c r="L24" i="30"/>
  <c r="AJ23" i="30"/>
  <c r="AJ24" i="30"/>
  <c r="AD23" i="30"/>
  <c r="AD24" i="30"/>
  <c r="N23" i="30"/>
  <c r="N24" i="30"/>
  <c r="AG24" i="30"/>
  <c r="AG23" i="30"/>
  <c r="Y24" i="30"/>
  <c r="Y23" i="30"/>
  <c r="BD24" i="30"/>
  <c r="BD23" i="30"/>
  <c r="T23" i="30"/>
  <c r="T24" i="30"/>
  <c r="V23" i="30"/>
  <c r="V24" i="30"/>
  <c r="AL23" i="30"/>
  <c r="AL24" i="30"/>
  <c r="D20" i="30"/>
  <c r="D21" i="30" s="1"/>
  <c r="AN24" i="30"/>
  <c r="AN23" i="30"/>
  <c r="AT23" i="30"/>
  <c r="AT24" i="30"/>
  <c r="BB23" i="30"/>
  <c r="BB24" i="30"/>
  <c r="O163" i="27"/>
  <c r="O179" i="27"/>
  <c r="O180" i="27" s="1"/>
  <c r="L33" i="25"/>
  <c r="L36" i="25"/>
  <c r="L37" i="25" s="1"/>
  <c r="L40" i="25"/>
  <c r="M173" i="27"/>
  <c r="N167" i="27" s="1"/>
  <c r="N170" i="27"/>
  <c r="N188" i="27" s="1"/>
  <c r="N46" i="27" s="1"/>
  <c r="M30" i="25" s="1"/>
  <c r="M9" i="25" s="1"/>
  <c r="BR24" i="28"/>
  <c r="BT151" i="20"/>
  <c r="BT152" i="20" s="1"/>
  <c r="BS42" i="20"/>
  <c r="BR28" i="28" s="1"/>
  <c r="BR29" i="28" s="1"/>
  <c r="BS153" i="20"/>
  <c r="BQ30" i="28"/>
  <c r="M42" i="27"/>
  <c r="BR21" i="28"/>
  <c r="BR20" i="28"/>
  <c r="BU3" i="25"/>
  <c r="BT39" i="20"/>
  <c r="BS25" i="28" s="1"/>
  <c r="BS22" i="28"/>
  <c r="M162" i="27"/>
  <c r="M164" i="27" s="1"/>
  <c r="M185" i="27"/>
  <c r="M43" i="27" s="1"/>
  <c r="M172" i="27"/>
  <c r="BL38" i="28"/>
  <c r="BP42" i="28"/>
  <c r="BN35" i="28"/>
  <c r="BO42" i="28"/>
  <c r="BM37" i="28"/>
  <c r="BM38" i="28" s="1"/>
  <c r="BM36" i="28"/>
  <c r="BO187" i="27"/>
  <c r="BO45" i="27" s="1"/>
  <c r="BN6" i="25" s="1"/>
  <c r="BN4" i="25" s="1"/>
  <c r="BP177" i="27"/>
  <c r="BP167" i="27"/>
  <c r="BQ157" i="27"/>
  <c r="BQ159" i="27" s="1"/>
  <c r="BS215" i="20"/>
  <c r="BS198" i="20"/>
  <c r="BS199" i="20" s="1"/>
  <c r="BQ157" i="20"/>
  <c r="BQ160" i="20" s="1"/>
  <c r="BQ178" i="20"/>
  <c r="BQ179" i="20" s="1"/>
  <c r="BQ180" i="20" s="1"/>
  <c r="BP179" i="27"/>
  <c r="BP169" i="27"/>
  <c r="BR177" i="20"/>
  <c r="BR182" i="20" s="1"/>
  <c r="BR183" i="20" s="1"/>
  <c r="BR145" i="20"/>
  <c r="BR159" i="20"/>
  <c r="BP31" i="28" s="1"/>
  <c r="BR216" i="20"/>
  <c r="BT149" i="20"/>
  <c r="BT156" i="20" s="1"/>
  <c r="BT163" i="20" s="1"/>
  <c r="BT176" i="20" s="1"/>
  <c r="BR218" i="20"/>
  <c r="BT192" i="20"/>
  <c r="BU35" i="20"/>
  <c r="BU38" i="20" s="1"/>
  <c r="BU139" i="20"/>
  <c r="BS171" i="20"/>
  <c r="BS27" i="25" s="1"/>
  <c r="BS157" i="27" l="1"/>
  <c r="BS159" i="27" s="1"/>
  <c r="BS167" i="27" s="1"/>
  <c r="BS187" i="27" s="1"/>
  <c r="BS45" i="27" s="1"/>
  <c r="BR6" i="25" s="1"/>
  <c r="BR4" i="25" s="1"/>
  <c r="BV167" i="20"/>
  <c r="BV166" i="20"/>
  <c r="BT18" i="24"/>
  <c r="BT20" i="24" s="1"/>
  <c r="BT21" i="24" s="1"/>
  <c r="BT39" i="24" s="1"/>
  <c r="BT26" i="25"/>
  <c r="BT169" i="20"/>
  <c r="BQ42" i="24"/>
  <c r="K108" i="20"/>
  <c r="K108" i="29"/>
  <c r="O183" i="27"/>
  <c r="O181" i="27"/>
  <c r="P177" i="27" s="1"/>
  <c r="P178" i="27" s="1"/>
  <c r="N168" i="27"/>
  <c r="N162" i="27" s="1"/>
  <c r="N164" i="27" s="1"/>
  <c r="BT153" i="20"/>
  <c r="BR30" i="28"/>
  <c r="BT157" i="27"/>
  <c r="BT159" i="27" s="1"/>
  <c r="BT177" i="27" s="1"/>
  <c r="BS24" i="28"/>
  <c r="BU151" i="20"/>
  <c r="BU152" i="20" s="1"/>
  <c r="BT42" i="20"/>
  <c r="BS28" i="28" s="1"/>
  <c r="BS29" i="28" s="1"/>
  <c r="N187" i="27"/>
  <c r="N45" i="27" s="1"/>
  <c r="M6" i="25" s="1"/>
  <c r="M4" i="25" s="1"/>
  <c r="N175" i="27"/>
  <c r="N40" i="27" s="1"/>
  <c r="M46" i="24" s="1"/>
  <c r="M49" i="24" s="1"/>
  <c r="M52" i="24" s="1"/>
  <c r="N171" i="27"/>
  <c r="O169" i="27" s="1"/>
  <c r="O189" i="27" s="1"/>
  <c r="BV3" i="25"/>
  <c r="BU39" i="20"/>
  <c r="BT25" i="28" s="1"/>
  <c r="BT22" i="28"/>
  <c r="BS21" i="28"/>
  <c r="BS20" i="28"/>
  <c r="L53" i="24"/>
  <c r="L34" i="25"/>
  <c r="L43" i="25" s="1"/>
  <c r="BQ42" i="28"/>
  <c r="BN36" i="28"/>
  <c r="BN37" i="28"/>
  <c r="BO35" i="28"/>
  <c r="BQ169" i="27"/>
  <c r="BQ189" i="27" s="1"/>
  <c r="BQ177" i="27"/>
  <c r="BQ167" i="27"/>
  <c r="BP187" i="27"/>
  <c r="BP45" i="27" s="1"/>
  <c r="BO6" i="25" s="1"/>
  <c r="BO4" i="25" s="1"/>
  <c r="BQ179" i="27"/>
  <c r="BR157" i="27"/>
  <c r="BR159" i="27" s="1"/>
  <c r="BP189" i="27"/>
  <c r="BR157" i="20"/>
  <c r="BR160" i="20" s="1"/>
  <c r="BR178" i="20"/>
  <c r="BR179" i="20" s="1"/>
  <c r="BR180" i="20" s="1"/>
  <c r="BT215" i="20"/>
  <c r="BT198" i="20"/>
  <c r="BT199" i="20" s="1"/>
  <c r="BS216" i="20"/>
  <c r="BS51" i="24" s="1"/>
  <c r="BU149" i="20"/>
  <c r="BU156" i="20" s="1"/>
  <c r="BU163" i="20" s="1"/>
  <c r="BU176" i="20" s="1"/>
  <c r="BU168" i="20"/>
  <c r="BU26" i="25" s="1"/>
  <c r="BS218" i="20"/>
  <c r="BS41" i="24" s="1"/>
  <c r="BV35" i="20"/>
  <c r="BV38" i="20" s="1"/>
  <c r="BV139" i="20"/>
  <c r="BT171" i="20"/>
  <c r="BT27" i="25" s="1"/>
  <c r="BU192" i="20"/>
  <c r="BS169" i="27" l="1"/>
  <c r="BS189" i="27" s="1"/>
  <c r="BS179" i="27"/>
  <c r="BS177" i="27"/>
  <c r="BW167" i="20"/>
  <c r="BW166" i="20"/>
  <c r="BS42" i="24"/>
  <c r="BS29" i="25"/>
  <c r="D22" i="30"/>
  <c r="BU169" i="20"/>
  <c r="P163" i="27"/>
  <c r="P179" i="27"/>
  <c r="P180" i="27" s="1"/>
  <c r="P181" i="27" s="1"/>
  <c r="Q177" i="27" s="1"/>
  <c r="N172" i="27"/>
  <c r="N185" i="27"/>
  <c r="N43" i="27" s="1"/>
  <c r="BT167" i="27"/>
  <c r="BT187" i="27" s="1"/>
  <c r="BT45" i="27" s="1"/>
  <c r="BS6" i="25" s="1"/>
  <c r="BS4" i="25" s="1"/>
  <c r="BT179" i="27"/>
  <c r="N42" i="27"/>
  <c r="BW3" i="25"/>
  <c r="BV39" i="20"/>
  <c r="BU25" i="28" s="1"/>
  <c r="BU22" i="28"/>
  <c r="BT21" i="28"/>
  <c r="BT20" i="28"/>
  <c r="N173" i="27"/>
  <c r="O167" i="27" s="1"/>
  <c r="BU153" i="20"/>
  <c r="BS30" i="28"/>
  <c r="BT169" i="27"/>
  <c r="BT189" i="27" s="1"/>
  <c r="BT24" i="28"/>
  <c r="BV151" i="20"/>
  <c r="BV152" i="20" s="1"/>
  <c r="BU42" i="20"/>
  <c r="BT28" i="28" s="1"/>
  <c r="BT29" i="28" s="1"/>
  <c r="M36" i="25"/>
  <c r="M40" i="25"/>
  <c r="M33" i="25"/>
  <c r="BO36" i="28"/>
  <c r="BO37" i="28"/>
  <c r="BR42" i="28"/>
  <c r="BN38" i="28"/>
  <c r="BR167" i="27"/>
  <c r="BR177" i="27"/>
  <c r="BQ187" i="27"/>
  <c r="BQ45" i="27" s="1"/>
  <c r="BP6" i="25" s="1"/>
  <c r="BP4" i="25" s="1"/>
  <c r="BR169" i="27"/>
  <c r="BR189" i="27" s="1"/>
  <c r="BR179" i="27"/>
  <c r="BU215" i="20"/>
  <c r="BU198" i="20"/>
  <c r="BU199" i="20" s="1"/>
  <c r="BU157" i="27"/>
  <c r="BU159" i="27" s="1"/>
  <c r="BT216" i="20"/>
  <c r="BT51" i="24" s="1"/>
  <c r="BV149" i="20"/>
  <c r="BV156" i="20" s="1"/>
  <c r="BV163" i="20" s="1"/>
  <c r="BV176" i="20" s="1"/>
  <c r="BV168" i="20"/>
  <c r="BV26" i="25" s="1"/>
  <c r="BT218" i="20"/>
  <c r="BT41" i="24" s="1"/>
  <c r="BV192" i="20"/>
  <c r="BU171" i="20"/>
  <c r="BU27" i="25" s="1"/>
  <c r="BW35" i="20"/>
  <c r="BW38" i="20" s="1"/>
  <c r="BW139" i="20"/>
  <c r="BX167" i="20" l="1"/>
  <c r="BX166" i="20"/>
  <c r="BT42" i="24"/>
  <c r="BT29" i="25"/>
  <c r="D23" i="30"/>
  <c r="D24" i="30"/>
  <c r="L108" i="20"/>
  <c r="L108" i="29"/>
  <c r="BV169" i="20"/>
  <c r="P183" i="27"/>
  <c r="Q178" i="27"/>
  <c r="Q163" i="27" s="1"/>
  <c r="O168" i="27"/>
  <c r="BX3" i="25"/>
  <c r="BW39" i="20"/>
  <c r="BV25" i="28" s="1"/>
  <c r="BV22" i="28"/>
  <c r="M37" i="25"/>
  <c r="BV153" i="20"/>
  <c r="BT30" i="28"/>
  <c r="BU24" i="28"/>
  <c r="BW151" i="20"/>
  <c r="BW152" i="20" s="1"/>
  <c r="BV42" i="20"/>
  <c r="BU28" i="28" s="1"/>
  <c r="BU29" i="28" s="1"/>
  <c r="M53" i="24"/>
  <c r="M34" i="25"/>
  <c r="M43" i="25" s="1"/>
  <c r="O187" i="27"/>
  <c r="O45" i="27" s="1"/>
  <c r="N6" i="25" s="1"/>
  <c r="N4" i="25" s="1"/>
  <c r="O171" i="27"/>
  <c r="P169" i="27" s="1"/>
  <c r="P189" i="27" s="1"/>
  <c r="BU20" i="28"/>
  <c r="BU21" i="28"/>
  <c r="BQ44" i="28"/>
  <c r="BQ35" i="28"/>
  <c r="BO38" i="28"/>
  <c r="BU177" i="27"/>
  <c r="BU167" i="27"/>
  <c r="BU187" i="27" s="1"/>
  <c r="BU45" i="27" s="1"/>
  <c r="BT6" i="25" s="1"/>
  <c r="BT4" i="25" s="1"/>
  <c r="BR187" i="27"/>
  <c r="BR45" i="27" s="1"/>
  <c r="BQ6" i="25" s="1"/>
  <c r="BQ4" i="25" s="1"/>
  <c r="BV215" i="20"/>
  <c r="BV198" i="20"/>
  <c r="BV199" i="20" s="1"/>
  <c r="BU216" i="20"/>
  <c r="BU169" i="27"/>
  <c r="BU179" i="27"/>
  <c r="BW149" i="20"/>
  <c r="BW156" i="20" s="1"/>
  <c r="BW163" i="20" s="1"/>
  <c r="BW176" i="20" s="1"/>
  <c r="BW168" i="20"/>
  <c r="BW26" i="25" s="1"/>
  <c r="BU218" i="20"/>
  <c r="BU29" i="25" s="1"/>
  <c r="BW192" i="20"/>
  <c r="BX35" i="20"/>
  <c r="BX38" i="20" s="1"/>
  <c r="BX139" i="20"/>
  <c r="BV171" i="20"/>
  <c r="BV27" i="25" s="1"/>
  <c r="BY167" i="20" l="1"/>
  <c r="BY166" i="20"/>
  <c r="O185" i="27"/>
  <c r="O43" i="27" s="1"/>
  <c r="M108" i="20" s="1"/>
  <c r="O170" i="27"/>
  <c r="O172" i="27" s="1"/>
  <c r="BW169" i="20"/>
  <c r="Q179" i="27"/>
  <c r="Q180" i="27" s="1"/>
  <c r="Q181" i="27" s="1"/>
  <c r="R177" i="27" s="1"/>
  <c r="R178" i="27" s="1"/>
  <c r="R163" i="27" s="1"/>
  <c r="O162" i="27"/>
  <c r="O164" i="27" s="1"/>
  <c r="BW153" i="20"/>
  <c r="BU30" i="28"/>
  <c r="BV24" i="28"/>
  <c r="BX151" i="20"/>
  <c r="BX152" i="20" s="1"/>
  <c r="BW42" i="20"/>
  <c r="BV28" i="28" s="1"/>
  <c r="BV29" i="28" s="1"/>
  <c r="O173" i="27"/>
  <c r="P167" i="27" s="1"/>
  <c r="BV21" i="28"/>
  <c r="BV20" i="28"/>
  <c r="BY3" i="25"/>
  <c r="BX39" i="20"/>
  <c r="BW25" i="28" s="1"/>
  <c r="BW22" i="28"/>
  <c r="BR44" i="28"/>
  <c r="BR35" i="28"/>
  <c r="BQ37" i="28"/>
  <c r="BQ38" i="28" s="1"/>
  <c r="BQ36" i="28"/>
  <c r="BW215" i="20"/>
  <c r="BW198" i="20"/>
  <c r="BW199" i="20" s="1"/>
  <c r="BV216" i="20"/>
  <c r="BU189" i="27"/>
  <c r="BX149" i="20"/>
  <c r="BX156" i="20" s="1"/>
  <c r="BX163" i="20" s="1"/>
  <c r="BX176" i="20" s="1"/>
  <c r="BX168" i="20"/>
  <c r="BX26" i="25" s="1"/>
  <c r="BV218" i="20"/>
  <c r="BV29" i="25" s="1"/>
  <c r="BX192" i="20"/>
  <c r="BY35" i="20"/>
  <c r="BY38" i="20" s="1"/>
  <c r="BY139" i="20"/>
  <c r="BW171" i="20"/>
  <c r="BW27" i="25" s="1"/>
  <c r="BZ167" i="20" l="1"/>
  <c r="BZ166" i="20"/>
  <c r="M108" i="29"/>
  <c r="O188" i="27"/>
  <c r="O46" i="27" s="1"/>
  <c r="N30" i="25" s="1"/>
  <c r="N9" i="25" s="1"/>
  <c r="O175" i="27"/>
  <c r="O40" i="27" s="1"/>
  <c r="BX169" i="20"/>
  <c r="R179" i="27"/>
  <c r="R180" i="27" s="1"/>
  <c r="R181" i="27" s="1"/>
  <c r="S177" i="27" s="1"/>
  <c r="S178" i="27" s="1"/>
  <c r="S163" i="27" s="1"/>
  <c r="Q183" i="27"/>
  <c r="P187" i="27"/>
  <c r="P45" i="27" s="1"/>
  <c r="O6" i="25" s="1"/>
  <c r="O4" i="25" s="1"/>
  <c r="P171" i="27"/>
  <c r="Q169" i="27" s="1"/>
  <c r="Q189" i="27" s="1"/>
  <c r="BW24" i="28"/>
  <c r="BY151" i="20"/>
  <c r="BY152" i="20" s="1"/>
  <c r="BX42" i="20"/>
  <c r="BW28" i="28" s="1"/>
  <c r="BW29" i="28" s="1"/>
  <c r="BW20" i="28"/>
  <c r="BW21" i="28"/>
  <c r="BZ3" i="25"/>
  <c r="BY39" i="20"/>
  <c r="BX25" i="28" s="1"/>
  <c r="BX22" i="28"/>
  <c r="P168" i="27"/>
  <c r="P170" i="27" s="1"/>
  <c r="BX153" i="20"/>
  <c r="BV30" i="28"/>
  <c r="BR37" i="28"/>
  <c r="BR36" i="28"/>
  <c r="BX215" i="20"/>
  <c r="BX198" i="20"/>
  <c r="BX199" i="20" s="1"/>
  <c r="BW216" i="20"/>
  <c r="BY149" i="20"/>
  <c r="BY156" i="20" s="1"/>
  <c r="BY163" i="20" s="1"/>
  <c r="BY176" i="20" s="1"/>
  <c r="BY168" i="20"/>
  <c r="BY26" i="25" s="1"/>
  <c r="BW218" i="20"/>
  <c r="BW29" i="25" s="1"/>
  <c r="BY192" i="20"/>
  <c r="BZ35" i="20"/>
  <c r="BZ38" i="20" s="1"/>
  <c r="BZ139" i="20"/>
  <c r="BX171" i="20"/>
  <c r="BX27" i="25" s="1"/>
  <c r="CA167" i="20" l="1"/>
  <c r="CA166" i="20"/>
  <c r="N46" i="24"/>
  <c r="N49" i="24" s="1"/>
  <c r="N52" i="24" s="1"/>
  <c r="O42" i="27"/>
  <c r="N36" i="25"/>
  <c r="N37" i="25" s="1"/>
  <c r="N33" i="25"/>
  <c r="N40" i="25"/>
  <c r="P188" i="27"/>
  <c r="P46" i="27" s="1"/>
  <c r="O30" i="25" s="1"/>
  <c r="O9" i="25" s="1"/>
  <c r="O36" i="25" s="1"/>
  <c r="P175" i="27"/>
  <c r="P40" i="27" s="1"/>
  <c r="O46" i="24" s="1"/>
  <c r="O49" i="24" s="1"/>
  <c r="O52" i="24" s="1"/>
  <c r="BY169" i="20"/>
  <c r="R183" i="27"/>
  <c r="S179" i="27"/>
  <c r="S180" i="27" s="1"/>
  <c r="BY153" i="20"/>
  <c r="BW30" i="28"/>
  <c r="P172" i="27"/>
  <c r="P162" i="27"/>
  <c r="P164" i="27" s="1"/>
  <c r="P185" i="27"/>
  <c r="P43" i="27" s="1"/>
  <c r="BX24" i="28"/>
  <c r="BZ151" i="20"/>
  <c r="BZ152" i="20" s="1"/>
  <c r="BY42" i="20"/>
  <c r="BX28" i="28" s="1"/>
  <c r="BX29" i="28" s="1"/>
  <c r="BX20" i="28"/>
  <c r="BX21" i="28"/>
  <c r="CA3" i="25"/>
  <c r="BZ39" i="20"/>
  <c r="BY25" i="28" s="1"/>
  <c r="BY22" i="28"/>
  <c r="P173" i="27"/>
  <c r="Q167" i="27" s="1"/>
  <c r="BR38" i="28"/>
  <c r="BY215" i="20"/>
  <c r="BY198" i="20"/>
  <c r="BY199" i="20" s="1"/>
  <c r="BX216" i="20"/>
  <c r="BZ149" i="20"/>
  <c r="BZ156" i="20" s="1"/>
  <c r="BZ163" i="20" s="1"/>
  <c r="BZ176" i="20" s="1"/>
  <c r="BZ168" i="20"/>
  <c r="BZ26" i="25" s="1"/>
  <c r="BX218" i="20"/>
  <c r="BX29" i="25" s="1"/>
  <c r="CA35" i="20"/>
  <c r="CA38" i="20" s="1"/>
  <c r="CA139" i="20"/>
  <c r="BZ192" i="20"/>
  <c r="BY171" i="20"/>
  <c r="BY27" i="25" s="1"/>
  <c r="CB167" i="20" l="1"/>
  <c r="CB166" i="20"/>
  <c r="N53" i="24"/>
  <c r="N34" i="25"/>
  <c r="N43" i="25" s="1"/>
  <c r="O33" i="25"/>
  <c r="O34" i="25" s="1"/>
  <c r="O43" i="25" s="1"/>
  <c r="P42" i="27"/>
  <c r="O40" i="25"/>
  <c r="N108" i="20"/>
  <c r="N108" i="29"/>
  <c r="BZ169" i="20"/>
  <c r="S183" i="27"/>
  <c r="S181" i="27"/>
  <c r="T177" i="27" s="1"/>
  <c r="T178" i="27" s="1"/>
  <c r="CB3" i="25"/>
  <c r="CA39" i="20"/>
  <c r="BZ25" i="28" s="1"/>
  <c r="BZ22" i="28"/>
  <c r="BY24" i="28"/>
  <c r="CA151" i="20"/>
  <c r="CA152" i="20" s="1"/>
  <c r="BZ42" i="20"/>
  <c r="BY28" i="28" s="1"/>
  <c r="BY29" i="28" s="1"/>
  <c r="BY21" i="28"/>
  <c r="BY20" i="28"/>
  <c r="Q168" i="27"/>
  <c r="Q170" i="27" s="1"/>
  <c r="Q188" i="27" s="1"/>
  <c r="Q46" i="27" s="1"/>
  <c r="P30" i="25" s="1"/>
  <c r="P9" i="25" s="1"/>
  <c r="Q187" i="27"/>
  <c r="Q45" i="27" s="1"/>
  <c r="P6" i="25" s="1"/>
  <c r="P4" i="25" s="1"/>
  <c r="Q171" i="27"/>
  <c r="R169" i="27" s="1"/>
  <c r="R189" i="27" s="1"/>
  <c r="BZ153" i="20"/>
  <c r="BX30" i="28"/>
  <c r="O37" i="25"/>
  <c r="BZ215" i="20"/>
  <c r="BZ198" i="20"/>
  <c r="BZ199" i="20" s="1"/>
  <c r="BY216" i="20"/>
  <c r="CA149" i="20"/>
  <c r="CA156" i="20" s="1"/>
  <c r="CA163" i="20" s="1"/>
  <c r="CA176" i="20" s="1"/>
  <c r="CA168" i="20"/>
  <c r="CA26" i="25" s="1"/>
  <c r="BY218" i="20"/>
  <c r="BY29" i="25" s="1"/>
  <c r="BZ171" i="20"/>
  <c r="BZ27" i="25" s="1"/>
  <c r="CA192" i="20"/>
  <c r="CB35" i="20"/>
  <c r="CB38" i="20" s="1"/>
  <c r="CB139" i="20"/>
  <c r="CC167" i="20" l="1"/>
  <c r="CC166" i="20"/>
  <c r="O53" i="24"/>
  <c r="Q175" i="27"/>
  <c r="Q40" i="27" s="1"/>
  <c r="P46" i="24" s="1"/>
  <c r="P49" i="24" s="1"/>
  <c r="P52" i="24" s="1"/>
  <c r="CA169" i="20"/>
  <c r="T163" i="27"/>
  <c r="T179" i="27"/>
  <c r="T180" i="27" s="1"/>
  <c r="CC3" i="25"/>
  <c r="CB39" i="20"/>
  <c r="CA25" i="28" s="1"/>
  <c r="CA22" i="28"/>
  <c r="P36" i="25"/>
  <c r="P33" i="25"/>
  <c r="P40" i="25"/>
  <c r="Q162" i="27"/>
  <c r="Q164" i="27" s="1"/>
  <c r="Q185" i="27"/>
  <c r="Q43" i="27" s="1"/>
  <c r="Q172" i="27"/>
  <c r="CA153" i="20"/>
  <c r="BY30" i="28"/>
  <c r="BZ24" i="28"/>
  <c r="CB151" i="20"/>
  <c r="CB152" i="20" s="1"/>
  <c r="CA42" i="20"/>
  <c r="BZ28" i="28" s="1"/>
  <c r="BZ29" i="28" s="1"/>
  <c r="Q173" i="27"/>
  <c r="R167" i="27" s="1"/>
  <c r="BZ21" i="28"/>
  <c r="BZ20" i="28"/>
  <c r="CA215" i="20"/>
  <c r="CA198" i="20"/>
  <c r="CA199" i="20" s="1"/>
  <c r="BZ216" i="20"/>
  <c r="CB149" i="20"/>
  <c r="CB156" i="20" s="1"/>
  <c r="CB163" i="20" s="1"/>
  <c r="CB176" i="20" s="1"/>
  <c r="CB168" i="20"/>
  <c r="CB26" i="25" s="1"/>
  <c r="BZ218" i="20"/>
  <c r="BZ29" i="25" s="1"/>
  <c r="CB192" i="20"/>
  <c r="CA171" i="20"/>
  <c r="CA27" i="25" s="1"/>
  <c r="CC35" i="20"/>
  <c r="CC38" i="20" s="1"/>
  <c r="CC139" i="20"/>
  <c r="CD167" i="20" l="1"/>
  <c r="CD166" i="20"/>
  <c r="Q42" i="27"/>
  <c r="O108" i="20"/>
  <c r="O108" i="29"/>
  <c r="CB169" i="20"/>
  <c r="T183" i="27"/>
  <c r="T181" i="27"/>
  <c r="U177" i="27" s="1"/>
  <c r="U178" i="27" s="1"/>
  <c r="U163" i="27" s="1"/>
  <c r="R168" i="27"/>
  <c r="CD3" i="25"/>
  <c r="CC39" i="20"/>
  <c r="CB25" i="28" s="1"/>
  <c r="CB22" i="28"/>
  <c r="CA24" i="28"/>
  <c r="CC151" i="20"/>
  <c r="CC152" i="20" s="1"/>
  <c r="CB42" i="20"/>
  <c r="CA28" i="28" s="1"/>
  <c r="CA29" i="28" s="1"/>
  <c r="R187" i="27"/>
  <c r="R45" i="27" s="1"/>
  <c r="Q6" i="25" s="1"/>
  <c r="Q4" i="25" s="1"/>
  <c r="R171" i="27"/>
  <c r="S169" i="27" s="1"/>
  <c r="S189" i="27" s="1"/>
  <c r="P37" i="25"/>
  <c r="CB153" i="20"/>
  <c r="BZ30" i="28"/>
  <c r="P53" i="24"/>
  <c r="P34" i="25"/>
  <c r="P43" i="25" s="1"/>
  <c r="CA20" i="28"/>
  <c r="CA21" i="28"/>
  <c r="CB215" i="20"/>
  <c r="CB198" i="20"/>
  <c r="CB199" i="20" s="1"/>
  <c r="CA218" i="20"/>
  <c r="CA29" i="25" s="1"/>
  <c r="CC149" i="20"/>
  <c r="CC156" i="20" s="1"/>
  <c r="CC163" i="20" s="1"/>
  <c r="CC176" i="20" s="1"/>
  <c r="CC168" i="20"/>
  <c r="CC26" i="25" s="1"/>
  <c r="CA216" i="20"/>
  <c r="CD35" i="20"/>
  <c r="CD38" i="20" s="1"/>
  <c r="CD139" i="20"/>
  <c r="CC192" i="20"/>
  <c r="CB171" i="20"/>
  <c r="CB27" i="25" s="1"/>
  <c r="CE167" i="20" l="1"/>
  <c r="CE166" i="20"/>
  <c r="R170" i="27"/>
  <c r="CC169" i="20"/>
  <c r="U179" i="27"/>
  <c r="U180" i="27" s="1"/>
  <c r="R162" i="27"/>
  <c r="R164" i="27" s="1"/>
  <c r="R185" i="27"/>
  <c r="R43" i="27" s="1"/>
  <c r="CE3" i="25"/>
  <c r="CD39" i="20"/>
  <c r="CC25" i="28" s="1"/>
  <c r="CC22" i="28"/>
  <c r="R173" i="27"/>
  <c r="S167" i="27" s="1"/>
  <c r="CC153" i="20"/>
  <c r="CA30" i="28"/>
  <c r="CB24" i="28"/>
  <c r="CD151" i="20"/>
  <c r="CD152" i="20" s="1"/>
  <c r="CC42" i="20"/>
  <c r="CB28" i="28" s="1"/>
  <c r="CB29" i="28" s="1"/>
  <c r="CB20" i="28"/>
  <c r="CB21" i="28"/>
  <c r="CC215" i="20"/>
  <c r="CC198" i="20"/>
  <c r="CC199" i="20" s="1"/>
  <c r="CB216" i="20"/>
  <c r="CD149" i="20"/>
  <c r="CD156" i="20" s="1"/>
  <c r="CD163" i="20" s="1"/>
  <c r="CD176" i="20" s="1"/>
  <c r="CD168" i="20"/>
  <c r="CD26" i="25" s="1"/>
  <c r="CB218" i="20"/>
  <c r="CB29" i="25" s="1"/>
  <c r="CC171" i="20"/>
  <c r="CC27" i="25" s="1"/>
  <c r="CD192" i="20"/>
  <c r="CE35" i="20"/>
  <c r="CE38" i="20" s="1"/>
  <c r="CE139" i="20"/>
  <c r="CF167" i="20" l="1"/>
  <c r="CF166" i="20"/>
  <c r="R188" i="27"/>
  <c r="R46" i="27" s="1"/>
  <c r="Q30" i="25" s="1"/>
  <c r="Q9" i="25" s="1"/>
  <c r="R175" i="27"/>
  <c r="R40" i="27" s="1"/>
  <c r="R172" i="27"/>
  <c r="P108" i="20"/>
  <c r="P108" i="29"/>
  <c r="CD169" i="20"/>
  <c r="U183" i="27"/>
  <c r="U181" i="27"/>
  <c r="V177" i="27" s="1"/>
  <c r="V178" i="27" s="1"/>
  <c r="CF3" i="25"/>
  <c r="CE39" i="20"/>
  <c r="CD153" i="20"/>
  <c r="CB30" i="28"/>
  <c r="S187" i="27"/>
  <c r="S45" i="27" s="1"/>
  <c r="R6" i="25" s="1"/>
  <c r="R4" i="25" s="1"/>
  <c r="S171" i="27"/>
  <c r="CC24" i="28"/>
  <c r="CE151" i="20"/>
  <c r="CE152" i="20" s="1"/>
  <c r="CD42" i="20"/>
  <c r="CC28" i="28" s="1"/>
  <c r="CC29" i="28" s="1"/>
  <c r="CC21" i="28"/>
  <c r="CC20" i="28"/>
  <c r="CD215" i="20"/>
  <c r="CD198" i="20"/>
  <c r="CD199" i="20" s="1"/>
  <c r="CC216" i="20"/>
  <c r="CE149" i="20"/>
  <c r="CE156" i="20" s="1"/>
  <c r="CE163" i="20" s="1"/>
  <c r="CE176" i="20" s="1"/>
  <c r="CE168" i="20"/>
  <c r="CE26" i="25" s="1"/>
  <c r="CC218" i="20"/>
  <c r="CC29" i="25" s="1"/>
  <c r="CD171" i="20"/>
  <c r="CD27" i="25" s="1"/>
  <c r="CE192" i="20"/>
  <c r="CF35" i="20"/>
  <c r="CF38" i="20" s="1"/>
  <c r="CF139" i="20"/>
  <c r="S168" i="27" l="1"/>
  <c r="Q46" i="24"/>
  <c r="Q49" i="24" s="1"/>
  <c r="Q52" i="24" s="1"/>
  <c r="R42" i="27"/>
  <c r="Q36" i="25"/>
  <c r="Q37" i="25" s="1"/>
  <c r="Q33" i="25"/>
  <c r="Q40" i="25"/>
  <c r="CE169" i="20"/>
  <c r="V163" i="27"/>
  <c r="V179" i="27"/>
  <c r="V180" i="27" s="1"/>
  <c r="D60" i="28"/>
  <c r="C51" i="28"/>
  <c r="D51" i="28"/>
  <c r="C54" i="28"/>
  <c r="D71" i="28"/>
  <c r="E61" i="28"/>
  <c r="E52" i="28"/>
  <c r="F60" i="28"/>
  <c r="E51" i="28"/>
  <c r="D55" i="28"/>
  <c r="C55" i="28"/>
  <c r="E58" i="28"/>
  <c r="E55" i="28"/>
  <c r="E71" i="28"/>
  <c r="C71" i="28"/>
  <c r="F54" i="28"/>
  <c r="C72" i="28"/>
  <c r="O55" i="28"/>
  <c r="S59" i="28"/>
  <c r="S72" i="28"/>
  <c r="S64" i="28"/>
  <c r="S62" i="28"/>
  <c r="W62" i="28"/>
  <c r="CE153" i="20"/>
  <c r="CC30" i="28"/>
  <c r="D58" i="28" s="1"/>
  <c r="S173" i="27"/>
  <c r="T167" i="27" s="1"/>
  <c r="T169" i="27"/>
  <c r="T189" i="27" s="1"/>
  <c r="CF151" i="20"/>
  <c r="CF152" i="20" s="1"/>
  <c r="CF153" i="20" s="1"/>
  <c r="CE42" i="20"/>
  <c r="CG3" i="25"/>
  <c r="CF42" i="20"/>
  <c r="CF39" i="20"/>
  <c r="AL73" i="28"/>
  <c r="Z71" i="28"/>
  <c r="Y70" i="28"/>
  <c r="AA64" i="28"/>
  <c r="Z72" i="28"/>
  <c r="C52" i="28"/>
  <c r="V71" i="28"/>
  <c r="AN58" i="28"/>
  <c r="AB63" i="28"/>
  <c r="AA63" i="28"/>
  <c r="Z70" i="28"/>
  <c r="B71" i="28"/>
  <c r="I51" i="28"/>
  <c r="AR62" i="28"/>
  <c r="AL55" i="28"/>
  <c r="AJ55" i="28"/>
  <c r="BD66" i="28"/>
  <c r="AQ64" i="28"/>
  <c r="AF66" i="28"/>
  <c r="AO51" i="28"/>
  <c r="AK58" i="28"/>
  <c r="V73" i="28"/>
  <c r="X54" i="28"/>
  <c r="W54" i="28"/>
  <c r="AD59" i="28"/>
  <c r="AZ70" i="28"/>
  <c r="T52" i="28"/>
  <c r="BD61" i="28"/>
  <c r="AQ65" i="28"/>
  <c r="Y58" i="28"/>
  <c r="P51" i="28"/>
  <c r="O61" i="28"/>
  <c r="BA64" i="28"/>
  <c r="AU61" i="28"/>
  <c r="AN51" i="28"/>
  <c r="W51" i="28"/>
  <c r="AB70" i="28"/>
  <c r="N60" i="28"/>
  <c r="AL71" i="28"/>
  <c r="AL51" i="28"/>
  <c r="AU71" i="28"/>
  <c r="AF71" i="28"/>
  <c r="U55" i="28"/>
  <c r="AI66" i="28"/>
  <c r="Q54" i="28"/>
  <c r="V60" i="28"/>
  <c r="AC70" i="28"/>
  <c r="AJ51" i="28"/>
  <c r="AH62" i="28"/>
  <c r="AO60" i="28"/>
  <c r="AI65" i="28"/>
  <c r="AQ60" i="28"/>
  <c r="AH59" i="28"/>
  <c r="AQ55" i="28"/>
  <c r="M60" i="28"/>
  <c r="AY60" i="28"/>
  <c r="AI73" i="28"/>
  <c r="AN71" i="28"/>
  <c r="AT71" i="28"/>
  <c r="BA63" i="28"/>
  <c r="BC61" i="28"/>
  <c r="AP61" i="28"/>
  <c r="AY59" i="28"/>
  <c r="BD51" i="28"/>
  <c r="AN61" i="28"/>
  <c r="Q52" i="28"/>
  <c r="AK61" i="28"/>
  <c r="BD58" i="28"/>
  <c r="AW51" i="28"/>
  <c r="AR65" i="28"/>
  <c r="AU66" i="28"/>
  <c r="AS63" i="28"/>
  <c r="AY66" i="28"/>
  <c r="AC64" i="28"/>
  <c r="AV66" i="28"/>
  <c r="AP70" i="28"/>
  <c r="X73" i="28"/>
  <c r="AT66" i="28"/>
  <c r="AD52" i="28"/>
  <c r="U60" i="28"/>
  <c r="AF70" i="28"/>
  <c r="AY65" i="28"/>
  <c r="AL58" i="28"/>
  <c r="AQ61" i="28"/>
  <c r="I61" i="28"/>
  <c r="AA52" i="28"/>
  <c r="AE55" i="28"/>
  <c r="AD64" i="28"/>
  <c r="AT72" i="28"/>
  <c r="AL54" i="28"/>
  <c r="AD70" i="28"/>
  <c r="AQ54" i="28"/>
  <c r="U71" i="28"/>
  <c r="BD70" i="28"/>
  <c r="AO63" i="28"/>
  <c r="AZ65" i="28"/>
  <c r="AV65" i="28"/>
  <c r="AV55" i="28"/>
  <c r="AU65" i="28"/>
  <c r="AS52" i="28"/>
  <c r="R61" i="28"/>
  <c r="AJ60" i="28"/>
  <c r="AB73" i="28"/>
  <c r="BA62" i="28"/>
  <c r="I60" i="28"/>
  <c r="AM62" i="28"/>
  <c r="AR63" i="28"/>
  <c r="AH65" i="28"/>
  <c r="BA65" i="28"/>
  <c r="BB55" i="28"/>
  <c r="AH55" i="28"/>
  <c r="AC62" i="28"/>
  <c r="AP72" i="28"/>
  <c r="AD63" i="28"/>
  <c r="Y54" i="28"/>
  <c r="AX52" i="28"/>
  <c r="BA61" i="28"/>
  <c r="AT58" i="28"/>
  <c r="AZ63" i="28"/>
  <c r="AB51" i="28"/>
  <c r="AG51" i="28"/>
  <c r="AM65" i="28"/>
  <c r="Q61" i="28"/>
  <c r="AQ63" i="28"/>
  <c r="AW54" i="28"/>
  <c r="AY58" i="28"/>
  <c r="AH63" i="28"/>
  <c r="AH64" i="28"/>
  <c r="AF54" i="28"/>
  <c r="AW65" i="28"/>
  <c r="AW72" i="28"/>
  <c r="T60" i="28"/>
  <c r="X55" i="28"/>
  <c r="AO55" i="28"/>
  <c r="AO71" i="28"/>
  <c r="AQ59" i="28"/>
  <c r="AD55" i="28"/>
  <c r="L61" i="28"/>
  <c r="AB52" i="28"/>
  <c r="X71" i="28"/>
  <c r="AJ61" i="28"/>
  <c r="AV61" i="28"/>
  <c r="AP52" i="28"/>
  <c r="M51" i="28"/>
  <c r="AW52" i="28"/>
  <c r="AY54" i="28"/>
  <c r="O52" i="28"/>
  <c r="AR61" i="28"/>
  <c r="AK63" i="28"/>
  <c r="AN55" i="28"/>
  <c r="AN59" i="28"/>
  <c r="Z55" i="28"/>
  <c r="AL63" i="28"/>
  <c r="Z59" i="28"/>
  <c r="AR70" i="28"/>
  <c r="I52" i="28"/>
  <c r="AE59" i="28"/>
  <c r="AM66" i="28"/>
  <c r="T61" i="28"/>
  <c r="AH61" i="28"/>
  <c r="BD54" i="28"/>
  <c r="AJ70" i="28"/>
  <c r="Y51" i="28"/>
  <c r="AQ71" i="28"/>
  <c r="AX72" i="28"/>
  <c r="AY52" i="28"/>
  <c r="AK55" i="28"/>
  <c r="X51" i="28"/>
  <c r="BD71" i="28"/>
  <c r="AA54" i="28"/>
  <c r="U54" i="28"/>
  <c r="Z65" i="28"/>
  <c r="B55" i="28"/>
  <c r="AT65" i="28"/>
  <c r="AO70" i="28"/>
  <c r="AV59" i="28"/>
  <c r="AT60" i="28"/>
  <c r="AF51" i="28"/>
  <c r="AI61" i="28"/>
  <c r="AR59" i="28"/>
  <c r="AN73" i="28"/>
  <c r="AV71" i="28"/>
  <c r="AA70" i="28"/>
  <c r="AG65" i="28"/>
  <c r="X60" i="28"/>
  <c r="AJ73" i="28"/>
  <c r="Y61" i="28"/>
  <c r="AE65" i="28"/>
  <c r="AJ66" i="28"/>
  <c r="AJ62" i="28"/>
  <c r="BC58" i="28"/>
  <c r="AF59" i="28"/>
  <c r="AL59" i="28"/>
  <c r="AD66" i="28"/>
  <c r="AL72" i="28"/>
  <c r="U61" i="28"/>
  <c r="AQ72" i="28"/>
  <c r="BB65" i="28"/>
  <c r="BD64" i="28"/>
  <c r="AL64" i="28"/>
  <c r="AP59" i="28"/>
  <c r="AE73" i="28"/>
  <c r="T51" i="28"/>
  <c r="AU64" i="28"/>
  <c r="AN62" i="28"/>
  <c r="AB66" i="28"/>
  <c r="AS55" i="28"/>
  <c r="AX51" i="28"/>
  <c r="AM59" i="28"/>
  <c r="AK70" i="28"/>
  <c r="AU70" i="28"/>
  <c r="AO73" i="28"/>
  <c r="AZ71" i="28"/>
  <c r="AI62" i="28"/>
  <c r="AV54" i="28"/>
  <c r="AZ58" i="28"/>
  <c r="AS71" i="28"/>
  <c r="Z73" i="28"/>
  <c r="AK66" i="28"/>
  <c r="AH60" i="28"/>
  <c r="AX70" i="28"/>
  <c r="AI72" i="28"/>
  <c r="AH54" i="28"/>
  <c r="BC51" i="28"/>
  <c r="AT59" i="28"/>
  <c r="B60" i="28"/>
  <c r="AI60" i="28"/>
  <c r="BB72" i="28"/>
  <c r="AD62" i="28"/>
  <c r="H61" i="28"/>
  <c r="AX62" i="28"/>
  <c r="AO59" i="28"/>
  <c r="AB64" i="28"/>
  <c r="S60" i="28"/>
  <c r="BC54" i="28"/>
  <c r="AC66" i="28"/>
  <c r="Q51" i="28"/>
  <c r="AW60" i="28"/>
  <c r="BA55" i="28"/>
  <c r="Z64" i="28"/>
  <c r="AQ62" i="28"/>
  <c r="S61" i="28"/>
  <c r="AZ52" i="28"/>
  <c r="BD52" i="28"/>
  <c r="BB58" i="28"/>
  <c r="J52" i="28"/>
  <c r="V61" i="28"/>
  <c r="W60" i="28"/>
  <c r="AT70" i="28"/>
  <c r="G60" i="28"/>
  <c r="S54" i="28"/>
  <c r="AP54" i="28"/>
  <c r="AP53" i="28" s="1"/>
  <c r="Y71" i="28"/>
  <c r="BB66" i="28"/>
  <c r="BC62" i="28"/>
  <c r="AE62" i="28"/>
  <c r="AV73" i="28"/>
  <c r="AC60" i="28"/>
  <c r="AK64" i="28"/>
  <c r="AX64" i="28"/>
  <c r="B52" i="28"/>
  <c r="AR71" i="28"/>
  <c r="AX63" i="28"/>
  <c r="AU63" i="28"/>
  <c r="AS51" i="28"/>
  <c r="AB54" i="28"/>
  <c r="AK62" i="28"/>
  <c r="AR58" i="28"/>
  <c r="AV58" i="28"/>
  <c r="AP71" i="28"/>
  <c r="Z54" i="28"/>
  <c r="Y72" i="28"/>
  <c r="BA51" i="28"/>
  <c r="AM55" i="28"/>
  <c r="AF64" i="28"/>
  <c r="AZ66" i="28"/>
  <c r="AU51" i="28"/>
  <c r="AX55" i="28"/>
  <c r="AI71" i="28"/>
  <c r="B51" i="28"/>
  <c r="AE51" i="28"/>
  <c r="BC70" i="28"/>
  <c r="BC71" i="28"/>
  <c r="AR54" i="28"/>
  <c r="Q58" i="28"/>
  <c r="AM63" i="28"/>
  <c r="K61" i="28"/>
  <c r="BB60" i="28"/>
  <c r="AG52" i="28"/>
  <c r="AV62" i="28"/>
  <c r="AI58" i="28"/>
  <c r="AE72" i="28"/>
  <c r="BB63" i="28"/>
  <c r="AL66" i="28"/>
  <c r="AR64" i="28"/>
  <c r="AS60" i="28"/>
  <c r="AH70" i="28"/>
  <c r="H60" i="28"/>
  <c r="AM72" i="28"/>
  <c r="AH66" i="28"/>
  <c r="AG61" i="28"/>
  <c r="AS65" i="28"/>
  <c r="AS70" i="28"/>
  <c r="H51" i="28"/>
  <c r="Y52" i="28"/>
  <c r="Y53" i="28" s="1"/>
  <c r="U51" i="28"/>
  <c r="AD51" i="28"/>
  <c r="AE60" i="28"/>
  <c r="AB71" i="28"/>
  <c r="AU59" i="28"/>
  <c r="AC61" i="28"/>
  <c r="AT64" i="28"/>
  <c r="BA70" i="28"/>
  <c r="AS73" i="28"/>
  <c r="AF65" i="28"/>
  <c r="AY70" i="28"/>
  <c r="AG72" i="28"/>
  <c r="AU52" i="28"/>
  <c r="AV60" i="28"/>
  <c r="BC59" i="28"/>
  <c r="AB55" i="28"/>
  <c r="AK60" i="28"/>
  <c r="BB51" i="28"/>
  <c r="AM52" i="28"/>
  <c r="AV64" i="28"/>
  <c r="AW73" i="28"/>
  <c r="AH73" i="28"/>
  <c r="AD65" i="28"/>
  <c r="AA66" i="28"/>
  <c r="AG54" i="28"/>
  <c r="AG53" i="28" s="1"/>
  <c r="AE66" i="28"/>
  <c r="L51" i="28"/>
  <c r="AM73" i="28"/>
  <c r="AY71" i="28"/>
  <c r="W61" i="28"/>
  <c r="AU62" i="28"/>
  <c r="AI70" i="28"/>
  <c r="AS72" i="28"/>
  <c r="AW58" i="28"/>
  <c r="AX59" i="28"/>
  <c r="AL60" i="28"/>
  <c r="AI55" i="28"/>
  <c r="BC63" i="28"/>
  <c r="AQ58" i="28"/>
  <c r="AT73" i="28"/>
  <c r="AJ52" i="28"/>
  <c r="AG71" i="28"/>
  <c r="BB61" i="28"/>
  <c r="AG64" i="28"/>
  <c r="AX58" i="28"/>
  <c r="Z63" i="28"/>
  <c r="AN52" i="28"/>
  <c r="AJ65" i="28"/>
  <c r="AN66" i="28"/>
  <c r="AZ51" i="28"/>
  <c r="AW70" i="28"/>
  <c r="AU54" i="28"/>
  <c r="AX60" i="28"/>
  <c r="BC52" i="28"/>
  <c r="AG70" i="28"/>
  <c r="AV51" i="28"/>
  <c r="B61" i="28"/>
  <c r="AT55" i="28"/>
  <c r="AU73" i="28"/>
  <c r="AN72" i="28"/>
  <c r="AN60" i="28"/>
  <c r="BB52" i="28"/>
  <c r="AK52" i="28"/>
  <c r="Y65" i="28"/>
  <c r="W73" i="28"/>
  <c r="BB54" i="28"/>
  <c r="BB53" i="28" s="1"/>
  <c r="AH52" i="28"/>
  <c r="J61" i="28"/>
  <c r="AZ54" i="28"/>
  <c r="AZ53" i="28" s="1"/>
  <c r="R51" i="28"/>
  <c r="AZ59" i="28"/>
  <c r="AR55" i="28"/>
  <c r="AA59" i="28"/>
  <c r="R60" i="28"/>
  <c r="BC64" i="28"/>
  <c r="Z58" i="28"/>
  <c r="B58" i="28"/>
  <c r="AD71" i="28"/>
  <c r="AC73" i="28"/>
  <c r="P61" i="28"/>
  <c r="AN54" i="28"/>
  <c r="AK54" i="28"/>
  <c r="AT51" i="28"/>
  <c r="AO58" i="28"/>
  <c r="K60" i="28"/>
  <c r="AP51" i="28"/>
  <c r="AC54" i="28"/>
  <c r="BC66" i="28"/>
  <c r="BD55" i="28"/>
  <c r="X62" i="28"/>
  <c r="BB71" i="28"/>
  <c r="AC52" i="28"/>
  <c r="AD54" i="28"/>
  <c r="AD53" i="28" s="1"/>
  <c r="AK71" i="28"/>
  <c r="AI54" i="28"/>
  <c r="AF52" i="28"/>
  <c r="T54" i="28"/>
  <c r="AE63" i="28"/>
  <c r="AM54" i="28"/>
  <c r="AY51" i="28"/>
  <c r="AI59" i="28"/>
  <c r="AF62" i="28"/>
  <c r="U73" i="28"/>
  <c r="BB62" i="28"/>
  <c r="AG58" i="28"/>
  <c r="AH72" i="28"/>
  <c r="AT63" i="28"/>
  <c r="AC58" i="28"/>
  <c r="G52" i="28"/>
  <c r="AR73" i="28"/>
  <c r="AM70" i="28"/>
  <c r="AM60" i="28"/>
  <c r="AN63" i="28"/>
  <c r="AS62" i="28"/>
  <c r="AP60" i="28"/>
  <c r="AA55" i="28"/>
  <c r="AM61" i="28"/>
  <c r="AM58" i="28"/>
  <c r="W55" i="28"/>
  <c r="BB73" i="28"/>
  <c r="BA60" i="28"/>
  <c r="Y55" i="28"/>
  <c r="AS59" i="28"/>
  <c r="AK51" i="28"/>
  <c r="AC65" i="28"/>
  <c r="V58" i="28"/>
  <c r="AW66" i="28"/>
  <c r="AB61" i="28"/>
  <c r="BD59" i="28"/>
  <c r="Q60" i="28"/>
  <c r="AS58" i="28"/>
  <c r="AJ59" i="28"/>
  <c r="AW59" i="28"/>
  <c r="AF58" i="28"/>
  <c r="AB72" i="28"/>
  <c r="AO66" i="28"/>
  <c r="Y66" i="28"/>
  <c r="AJ63" i="28"/>
  <c r="X52" i="28"/>
  <c r="X53" i="28" s="1"/>
  <c r="AO52" i="28"/>
  <c r="AT61" i="28"/>
  <c r="B54" i="28"/>
  <c r="T58" i="28"/>
  <c r="AE54" i="28"/>
  <c r="AY63" i="28"/>
  <c r="AJ71" i="28"/>
  <c r="AJ64" i="28"/>
  <c r="O60" i="28"/>
  <c r="AB60" i="28"/>
  <c r="AS61" i="28"/>
  <c r="Y63" i="28"/>
  <c r="AW61" i="28"/>
  <c r="AQ73" i="28"/>
  <c r="AN70" i="28"/>
  <c r="AP66" i="28"/>
  <c r="AP62" i="28"/>
  <c r="AF72" i="28"/>
  <c r="AV70" i="28"/>
  <c r="AK65" i="28"/>
  <c r="AV52" i="28"/>
  <c r="AJ72" i="28"/>
  <c r="BD65" i="28"/>
  <c r="BC73" i="28"/>
  <c r="AL70" i="28"/>
  <c r="AV63" i="28"/>
  <c r="AE70" i="28"/>
  <c r="AT52" i="28"/>
  <c r="AX61" i="28"/>
  <c r="AZ62" i="28"/>
  <c r="N61" i="28"/>
  <c r="V51" i="28"/>
  <c r="BA66" i="28"/>
  <c r="AF61" i="28"/>
  <c r="AU60" i="28"/>
  <c r="AI51" i="28"/>
  <c r="AZ55" i="28"/>
  <c r="BB59" i="28"/>
  <c r="D61" i="28"/>
  <c r="L60" i="28"/>
  <c r="BA58" i="28"/>
  <c r="J60" i="28"/>
  <c r="AG55" i="28"/>
  <c r="AX54" i="28"/>
  <c r="AX53" i="28" s="1"/>
  <c r="BC60" i="28"/>
  <c r="AW64" i="28"/>
  <c r="AA65" i="28"/>
  <c r="AO64" i="28"/>
  <c r="Y64" i="28"/>
  <c r="AX71" i="28"/>
  <c r="AA71" i="28"/>
  <c r="AT54" i="28"/>
  <c r="AT53" i="28" s="1"/>
  <c r="AE58" i="28"/>
  <c r="AI63" i="28"/>
  <c r="AY62" i="28"/>
  <c r="Z66" i="28"/>
  <c r="AZ64" i="28"/>
  <c r="AW71" i="28"/>
  <c r="AA62" i="28"/>
  <c r="BD63" i="28"/>
  <c r="AH51" i="28"/>
  <c r="AB62" i="28"/>
  <c r="AY55" i="28"/>
  <c r="E60" i="28"/>
  <c r="AO65" i="28"/>
  <c r="AS66" i="28"/>
  <c r="AQ52" i="28"/>
  <c r="AG60" i="28"/>
  <c r="AR51" i="28"/>
  <c r="W71" i="28"/>
  <c r="AY73" i="28"/>
  <c r="K51" i="28"/>
  <c r="U52" i="28"/>
  <c r="U53" i="28" s="1"/>
  <c r="AJ54" i="28"/>
  <c r="AJ53" i="28" s="1"/>
  <c r="AR52" i="28"/>
  <c r="AC72" i="28"/>
  <c r="AK59" i="28"/>
  <c r="AP58" i="28"/>
  <c r="AO72" i="28"/>
  <c r="C61" i="28"/>
  <c r="AC63" i="28"/>
  <c r="M61" i="28"/>
  <c r="BA59" i="28"/>
  <c r="P52" i="28"/>
  <c r="AT62" i="28"/>
  <c r="AL65" i="28"/>
  <c r="R52" i="28"/>
  <c r="AB59" i="28"/>
  <c r="V55" i="28"/>
  <c r="AY61" i="28"/>
  <c r="L52" i="28"/>
  <c r="AN65" i="28"/>
  <c r="BA72" i="28"/>
  <c r="AA61" i="28"/>
  <c r="N52" i="28"/>
  <c r="AV72" i="28"/>
  <c r="BA71" i="28"/>
  <c r="Z61" i="28"/>
  <c r="BA54" i="28"/>
  <c r="AZ61" i="28"/>
  <c r="K52" i="28"/>
  <c r="AW55" i="28"/>
  <c r="AZ60" i="28"/>
  <c r="AR60" i="28"/>
  <c r="Z51" i="28"/>
  <c r="AQ51" i="28"/>
  <c r="AD61" i="28"/>
  <c r="AS64" i="28"/>
  <c r="AP73" i="28"/>
  <c r="G51" i="28"/>
  <c r="AG73" i="28"/>
  <c r="AA73" i="28"/>
  <c r="BC65" i="28"/>
  <c r="AC51" i="28"/>
  <c r="P60" i="28"/>
  <c r="AG66" i="28"/>
  <c r="F61" i="28"/>
  <c r="AG62" i="28"/>
  <c r="AQ70" i="28"/>
  <c r="AE64" i="28"/>
  <c r="BB64" i="28"/>
  <c r="AU72" i="28"/>
  <c r="S52" i="28"/>
  <c r="S53" i="28" s="1"/>
  <c r="AL62" i="28"/>
  <c r="S51" i="28"/>
  <c r="Y60" i="28"/>
  <c r="AL52" i="28"/>
  <c r="BA52" i="28"/>
  <c r="O51" i="28"/>
  <c r="W52" i="28"/>
  <c r="AA72" i="28"/>
  <c r="AD72" i="28"/>
  <c r="AX65" i="28"/>
  <c r="AM71" i="28"/>
  <c r="AF55" i="28"/>
  <c r="AC59" i="28"/>
  <c r="Y62" i="28"/>
  <c r="AC55" i="28"/>
  <c r="AG59" i="28"/>
  <c r="Y59" i="28"/>
  <c r="AJ58" i="28"/>
  <c r="BC72" i="28"/>
  <c r="AO54" i="28"/>
  <c r="R54" i="28"/>
  <c r="AE52" i="28"/>
  <c r="X61" i="28"/>
  <c r="AR66" i="28"/>
  <c r="C60" i="28"/>
  <c r="AX66" i="28"/>
  <c r="AH58" i="28"/>
  <c r="G61" i="28"/>
  <c r="N51" i="28"/>
  <c r="AD73" i="28"/>
  <c r="AY72" i="28"/>
  <c r="AI52" i="28"/>
  <c r="AD60" i="28"/>
  <c r="AE61" i="28"/>
  <c r="AP65" i="28"/>
  <c r="J51" i="28"/>
  <c r="BD73" i="28"/>
  <c r="BD60" i="28"/>
  <c r="AW62" i="28"/>
  <c r="AD58" i="28"/>
  <c r="AF60" i="28"/>
  <c r="AE71" i="28"/>
  <c r="AQ66" i="28"/>
  <c r="AA60" i="28"/>
  <c r="AC71" i="28"/>
  <c r="AK73" i="28"/>
  <c r="AA51" i="28"/>
  <c r="BB70" i="28"/>
  <c r="AF63" i="28"/>
  <c r="AY64" i="28"/>
  <c r="AM64" i="28"/>
  <c r="BC55" i="28"/>
  <c r="Y73" i="28"/>
  <c r="F52" i="28"/>
  <c r="AX73" i="28"/>
  <c r="Z62" i="28"/>
  <c r="AO62" i="28"/>
  <c r="Z60" i="28"/>
  <c r="AZ73" i="28"/>
  <c r="AL61" i="28"/>
  <c r="AU55" i="28"/>
  <c r="AN64" i="28"/>
  <c r="AR72" i="28"/>
  <c r="BD72" i="28"/>
  <c r="AM51" i="28"/>
  <c r="BA73" i="28"/>
  <c r="AH71" i="28"/>
  <c r="V54" i="28"/>
  <c r="AK72" i="28"/>
  <c r="H52" i="28"/>
  <c r="F51" i="28"/>
  <c r="AP64" i="28"/>
  <c r="AW63" i="28"/>
  <c r="AU58" i="28"/>
  <c r="AO61" i="28"/>
  <c r="AP63" i="28"/>
  <c r="AP55" i="28"/>
  <c r="AF73" i="28"/>
  <c r="AG63" i="28"/>
  <c r="AS54" i="28"/>
  <c r="BD62" i="28"/>
  <c r="J54" i="28"/>
  <c r="M54" i="28"/>
  <c r="AB65" i="28"/>
  <c r="I54" i="28"/>
  <c r="AI64" i="28"/>
  <c r="B72" i="28"/>
  <c r="AZ72" i="28"/>
  <c r="K54" i="28"/>
  <c r="L54" i="28"/>
  <c r="B70" i="28"/>
  <c r="G55" i="28"/>
  <c r="F71" i="28"/>
  <c r="I55" i="28"/>
  <c r="N55" i="28"/>
  <c r="S55" i="28"/>
  <c r="G54" i="28"/>
  <c r="J55" i="28"/>
  <c r="K58" i="28"/>
  <c r="H54" i="28"/>
  <c r="N58" i="28"/>
  <c r="G58" i="28"/>
  <c r="P55" i="28"/>
  <c r="G71" i="28"/>
  <c r="L55" i="28"/>
  <c r="C58" i="28"/>
  <c r="H55" i="28"/>
  <c r="R71" i="28"/>
  <c r="H71" i="28"/>
  <c r="B63" i="28"/>
  <c r="M58" i="28"/>
  <c r="L71" i="28"/>
  <c r="S71" i="28"/>
  <c r="J58" i="28"/>
  <c r="H58" i="28"/>
  <c r="Q55" i="28"/>
  <c r="E54" i="28"/>
  <c r="O58" i="28"/>
  <c r="R55" i="28"/>
  <c r="C70" i="28"/>
  <c r="C63" i="28"/>
  <c r="P71" i="28"/>
  <c r="D63" i="28"/>
  <c r="E72" i="28"/>
  <c r="D72" i="28"/>
  <c r="D70" i="28"/>
  <c r="E70" i="28"/>
  <c r="F58" i="28"/>
  <c r="E63" i="28"/>
  <c r="F70" i="28"/>
  <c r="F63" i="28"/>
  <c r="G63" i="28"/>
  <c r="G70" i="28"/>
  <c r="F72" i="28"/>
  <c r="G72" i="28"/>
  <c r="H63" i="28"/>
  <c r="H72" i="28"/>
  <c r="H70" i="28"/>
  <c r="I58" i="28"/>
  <c r="I71" i="28"/>
  <c r="I70" i="28"/>
  <c r="I63" i="28"/>
  <c r="I72" i="28"/>
  <c r="J70" i="28"/>
  <c r="J71" i="28"/>
  <c r="K55" i="28"/>
  <c r="K71" i="28"/>
  <c r="J72" i="28"/>
  <c r="K63" i="28"/>
  <c r="L58" i="28"/>
  <c r="J63" i="28"/>
  <c r="N54" i="28"/>
  <c r="N53" i="28" s="1"/>
  <c r="M52" i="28"/>
  <c r="M55" i="28"/>
  <c r="K70" i="28"/>
  <c r="O54" i="28"/>
  <c r="O53" i="28" s="1"/>
  <c r="K72" i="28"/>
  <c r="L70" i="28"/>
  <c r="M63" i="28"/>
  <c r="L63" i="28"/>
  <c r="M71" i="28"/>
  <c r="M72" i="28"/>
  <c r="L72" i="28"/>
  <c r="N71" i="28"/>
  <c r="M70" i="28"/>
  <c r="O71" i="28"/>
  <c r="P70" i="28"/>
  <c r="F55" i="28"/>
  <c r="N72" i="28"/>
  <c r="N70" i="28"/>
  <c r="O70" i="28"/>
  <c r="P59" i="28"/>
  <c r="P58" i="28"/>
  <c r="D54" i="28"/>
  <c r="O66" i="28"/>
  <c r="N63" i="28"/>
  <c r="B59" i="28"/>
  <c r="N62" i="28"/>
  <c r="P54" i="28"/>
  <c r="O59" i="28"/>
  <c r="P72" i="28"/>
  <c r="G59" i="28"/>
  <c r="L59" i="28"/>
  <c r="E59" i="28"/>
  <c r="E66" i="28"/>
  <c r="D59" i="28"/>
  <c r="H59" i="28"/>
  <c r="T55" i="28"/>
  <c r="J59" i="28"/>
  <c r="B64" i="28"/>
  <c r="S58" i="28"/>
  <c r="O63" i="28"/>
  <c r="M59" i="28"/>
  <c r="M66" i="28"/>
  <c r="I59" i="28"/>
  <c r="N59" i="28"/>
  <c r="K59" i="28"/>
  <c r="L66" i="28"/>
  <c r="L62" i="28"/>
  <c r="P62" i="28"/>
  <c r="F62" i="28"/>
  <c r="C62" i="28"/>
  <c r="F59" i="28"/>
  <c r="R58" i="28"/>
  <c r="O65" i="28"/>
  <c r="J65" i="28"/>
  <c r="H62" i="28"/>
  <c r="P64" i="28"/>
  <c r="K62" i="28"/>
  <c r="O72" i="28"/>
  <c r="C59" i="28"/>
  <c r="G65" i="28"/>
  <c r="C64" i="28"/>
  <c r="C65" i="28"/>
  <c r="J62" i="28"/>
  <c r="B62" i="28"/>
  <c r="Q59" i="28"/>
  <c r="C66" i="28"/>
  <c r="K65" i="28"/>
  <c r="B66" i="28"/>
  <c r="D62" i="28"/>
  <c r="M64" i="28"/>
  <c r="H65" i="28"/>
  <c r="N65" i="28"/>
  <c r="Q70" i="28"/>
  <c r="F65" i="28"/>
  <c r="I66" i="28"/>
  <c r="I62" i="28"/>
  <c r="J66" i="28"/>
  <c r="P63" i="28"/>
  <c r="D65" i="28"/>
  <c r="E64" i="28"/>
  <c r="G66" i="28"/>
  <c r="M65" i="28"/>
  <c r="I65" i="28"/>
  <c r="G62" i="28"/>
  <c r="D66" i="28"/>
  <c r="G64" i="28"/>
  <c r="L65" i="28"/>
  <c r="F64" i="28"/>
  <c r="B65" i="28"/>
  <c r="O62" i="28"/>
  <c r="M62" i="28"/>
  <c r="J64" i="28"/>
  <c r="N64" i="28"/>
  <c r="I64" i="28"/>
  <c r="O64" i="28"/>
  <c r="E62" i="28"/>
  <c r="E65" i="28"/>
  <c r="L64" i="28"/>
  <c r="K66" i="28"/>
  <c r="K64" i="28"/>
  <c r="H66" i="28"/>
  <c r="F66" i="28"/>
  <c r="D64" i="28"/>
  <c r="N66" i="28"/>
  <c r="R59" i="28"/>
  <c r="H64" i="28"/>
  <c r="P65" i="28"/>
  <c r="P66" i="28"/>
  <c r="R72" i="28"/>
  <c r="Q62" i="28"/>
  <c r="R70" i="28"/>
  <c r="U58" i="28"/>
  <c r="R62" i="28"/>
  <c r="S70" i="28"/>
  <c r="R64" i="28"/>
  <c r="T70" i="28"/>
  <c r="R66" i="28"/>
  <c r="T59" i="28"/>
  <c r="S63" i="28"/>
  <c r="V52" i="28"/>
  <c r="R65" i="28"/>
  <c r="R63" i="28"/>
  <c r="T62" i="28"/>
  <c r="U59" i="28"/>
  <c r="S66" i="28"/>
  <c r="S65" i="28"/>
  <c r="U62" i="28"/>
  <c r="W58" i="28"/>
  <c r="U72" i="28"/>
  <c r="U70" i="28"/>
  <c r="U64" i="28"/>
  <c r="S73" i="28"/>
  <c r="O73" i="28"/>
  <c r="N73" i="28"/>
  <c r="G73" i="28"/>
  <c r="C73" i="28"/>
  <c r="V59" i="28"/>
  <c r="V70" i="28"/>
  <c r="H73" i="28"/>
  <c r="V72" i="28"/>
  <c r="M73" i="28"/>
  <c r="V62" i="28"/>
  <c r="E73" i="28"/>
  <c r="U63" i="28"/>
  <c r="W70" i="28"/>
  <c r="X58" i="28"/>
  <c r="P73" i="28"/>
  <c r="U66" i="28"/>
  <c r="D73" i="28"/>
  <c r="J73" i="28"/>
  <c r="R73" i="28"/>
  <c r="F73" i="28"/>
  <c r="V63" i="28"/>
  <c r="K73" i="28"/>
  <c r="I73" i="28"/>
  <c r="U65" i="28"/>
  <c r="L73" i="28"/>
  <c r="W64" i="28"/>
  <c r="W59" i="28"/>
  <c r="T73" i="28"/>
  <c r="X59" i="28"/>
  <c r="V64" i="28"/>
  <c r="W66" i="28"/>
  <c r="W72" i="28"/>
  <c r="V66" i="28"/>
  <c r="Z52" i="28"/>
  <c r="W63" i="28"/>
  <c r="V65" i="28"/>
  <c r="X70" i="28"/>
  <c r="D52" i="28"/>
  <c r="AA58" i="28"/>
  <c r="W65" i="28"/>
  <c r="CE215" i="20"/>
  <c r="CE198" i="20"/>
  <c r="CE199" i="20" s="1"/>
  <c r="CD216" i="20"/>
  <c r="CF149" i="20"/>
  <c r="CF156" i="20" s="1"/>
  <c r="CF163" i="20" s="1"/>
  <c r="CF176" i="20" s="1"/>
  <c r="CF168" i="20"/>
  <c r="CF26" i="25" s="1"/>
  <c r="CD218" i="20"/>
  <c r="CD29" i="25" s="1"/>
  <c r="CE171" i="20"/>
  <c r="CE27" i="25" s="1"/>
  <c r="CF192" i="20"/>
  <c r="W53" i="28" l="1"/>
  <c r="AM53" i="28"/>
  <c r="Q53" i="24"/>
  <c r="Q34" i="25"/>
  <c r="Q43" i="25" s="1"/>
  <c r="S162" i="27"/>
  <c r="S164" i="27" s="1"/>
  <c r="S185" i="27"/>
  <c r="S43" i="27" s="1"/>
  <c r="S170" i="27"/>
  <c r="S172" i="27" s="1"/>
  <c r="I53" i="28"/>
  <c r="CF169" i="20"/>
  <c r="AO53" i="28"/>
  <c r="AA53" i="28"/>
  <c r="E53" i="28"/>
  <c r="AU53" i="28"/>
  <c r="V183" i="27"/>
  <c r="V181" i="27"/>
  <c r="W177" i="27" s="1"/>
  <c r="W178" i="27" s="1"/>
  <c r="J53" i="28"/>
  <c r="AB58" i="28"/>
  <c r="G53" i="28"/>
  <c r="B53" i="28"/>
  <c r="L53" i="28"/>
  <c r="AB53" i="28"/>
  <c r="D68" i="28"/>
  <c r="H53" i="28"/>
  <c r="K53" i="28"/>
  <c r="F53" i="28"/>
  <c r="C53" i="28"/>
  <c r="O68" i="28"/>
  <c r="AI53" i="28"/>
  <c r="AC53" i="28"/>
  <c r="AR53" i="28"/>
  <c r="AQ53" i="28"/>
  <c r="Q53" i="28"/>
  <c r="H68" i="28"/>
  <c r="L68" i="28"/>
  <c r="I68" i="28"/>
  <c r="G68" i="28"/>
  <c r="P53" i="28"/>
  <c r="AS53" i="28"/>
  <c r="V53" i="28"/>
  <c r="BA53" i="28"/>
  <c r="R53" i="28"/>
  <c r="AK53" i="28"/>
  <c r="Z53" i="28"/>
  <c r="BC53" i="28"/>
  <c r="AH53" i="28"/>
  <c r="AV53" i="28"/>
  <c r="T53" i="28"/>
  <c r="M68" i="28"/>
  <c r="B68" i="28"/>
  <c r="C68" i="28"/>
  <c r="M53" i="28"/>
  <c r="AN53" i="28"/>
  <c r="AY53" i="28"/>
  <c r="AL53" i="28"/>
  <c r="T187" i="27"/>
  <c r="T45" i="27" s="1"/>
  <c r="S6" i="25" s="1"/>
  <c r="S4" i="25" s="1"/>
  <c r="T171" i="27"/>
  <c r="P68" i="28"/>
  <c r="N68" i="28"/>
  <c r="BD67" i="28"/>
  <c r="K68" i="28"/>
  <c r="J68" i="28"/>
  <c r="F68" i="28"/>
  <c r="E68" i="28"/>
  <c r="D53" i="28"/>
  <c r="AE53" i="28"/>
  <c r="B56" i="28"/>
  <c r="B57" i="28" s="1"/>
  <c r="J56" i="28"/>
  <c r="J57" i="28" s="1"/>
  <c r="I56" i="28"/>
  <c r="I57" i="28" s="1"/>
  <c r="D56" i="28"/>
  <c r="D57" i="28" s="1"/>
  <c r="L56" i="28"/>
  <c r="L57" i="28" s="1"/>
  <c r="K56" i="28"/>
  <c r="K57" i="28" s="1"/>
  <c r="H56" i="28"/>
  <c r="H57" i="28" s="1"/>
  <c r="E56" i="28"/>
  <c r="E57" i="28" s="1"/>
  <c r="G56" i="28"/>
  <c r="G57" i="28" s="1"/>
  <c r="C56" i="28"/>
  <c r="C57" i="28" s="1"/>
  <c r="F56" i="28"/>
  <c r="F57" i="28" s="1"/>
  <c r="AD56" i="28"/>
  <c r="AD57" i="28" s="1"/>
  <c r="M56" i="28"/>
  <c r="M57" i="28" s="1"/>
  <c r="BA56" i="28"/>
  <c r="BA57" i="28" s="1"/>
  <c r="AT56" i="28"/>
  <c r="AT57" i="28" s="1"/>
  <c r="AQ56" i="28"/>
  <c r="AQ57" i="28" s="1"/>
  <c r="O56" i="28"/>
  <c r="O57" i="28" s="1"/>
  <c r="AM56" i="28"/>
  <c r="AM57" i="28" s="1"/>
  <c r="AW56" i="28"/>
  <c r="AW57" i="28" s="1"/>
  <c r="AI56" i="28"/>
  <c r="AI57" i="28" s="1"/>
  <c r="Q56" i="28"/>
  <c r="Q57" i="28" s="1"/>
  <c r="AS56" i="28"/>
  <c r="AS57" i="28" s="1"/>
  <c r="AP56" i="28"/>
  <c r="AP57" i="28" s="1"/>
  <c r="N56" i="28"/>
  <c r="N57" i="28" s="1"/>
  <c r="AV56" i="28"/>
  <c r="AV57" i="28" s="1"/>
  <c r="AK56" i="28"/>
  <c r="AK57" i="28" s="1"/>
  <c r="Z56" i="28"/>
  <c r="Z57" i="28" s="1"/>
  <c r="X56" i="28"/>
  <c r="X57" i="28" s="1"/>
  <c r="AG56" i="28"/>
  <c r="AG57" i="28" s="1"/>
  <c r="U56" i="28"/>
  <c r="U57" i="28" s="1"/>
  <c r="AU56" i="28"/>
  <c r="AU57" i="28" s="1"/>
  <c r="R56" i="28"/>
  <c r="R57" i="28" s="1"/>
  <c r="BB56" i="28"/>
  <c r="BB57" i="28" s="1"/>
  <c r="AX56" i="28"/>
  <c r="AX57" i="28" s="1"/>
  <c r="AJ56" i="28"/>
  <c r="AJ57" i="28" s="1"/>
  <c r="AZ56" i="28"/>
  <c r="AZ57" i="28" s="1"/>
  <c r="AL56" i="28"/>
  <c r="AL57" i="28" s="1"/>
  <c r="BC56" i="28"/>
  <c r="BC57" i="28" s="1"/>
  <c r="S56" i="28"/>
  <c r="S57" i="28" s="1"/>
  <c r="AH56" i="28"/>
  <c r="AH57" i="28" s="1"/>
  <c r="AO56" i="28"/>
  <c r="AO57" i="28" s="1"/>
  <c r="P56" i="28"/>
  <c r="P57" i="28" s="1"/>
  <c r="AC56" i="28"/>
  <c r="AC57" i="28" s="1"/>
  <c r="AE56" i="28"/>
  <c r="AE57" i="28" s="1"/>
  <c r="T56" i="28"/>
  <c r="T57" i="28" s="1"/>
  <c r="AY56" i="28"/>
  <c r="AY57" i="28" s="1"/>
  <c r="V56" i="28"/>
  <c r="V57" i="28" s="1"/>
  <c r="W56" i="28"/>
  <c r="W57" i="28" s="1"/>
  <c r="AB56" i="28"/>
  <c r="AB57" i="28" s="1"/>
  <c r="AR56" i="28"/>
  <c r="AR57" i="28" s="1"/>
  <c r="AN56" i="28"/>
  <c r="AN57" i="28" s="1"/>
  <c r="AA56" i="28"/>
  <c r="AA57" i="28" s="1"/>
  <c r="AF56" i="28"/>
  <c r="AF57" i="28" s="1"/>
  <c r="Y56" i="28"/>
  <c r="Y57" i="28" s="1"/>
  <c r="BD56" i="28"/>
  <c r="BD57" i="28" s="1"/>
  <c r="E67" i="28"/>
  <c r="C67" i="28"/>
  <c r="B67" i="28"/>
  <c r="D67" i="28"/>
  <c r="K67" i="28"/>
  <c r="L67" i="28"/>
  <c r="BB67" i="28"/>
  <c r="AJ67" i="28"/>
  <c r="AF67" i="28"/>
  <c r="AR67" i="28"/>
  <c r="F67" i="28"/>
  <c r="W67" i="28"/>
  <c r="AS67" i="28"/>
  <c r="G67" i="28"/>
  <c r="M67" i="28"/>
  <c r="N67" i="28"/>
  <c r="H67" i="28"/>
  <c r="AO67" i="28"/>
  <c r="AI67" i="28"/>
  <c r="O67" i="28"/>
  <c r="I67" i="28"/>
  <c r="J67" i="28"/>
  <c r="AZ67" i="28"/>
  <c r="AT67" i="28"/>
  <c r="S67" i="28"/>
  <c r="AL67" i="28"/>
  <c r="AM67" i="28"/>
  <c r="X67" i="28"/>
  <c r="AG67" i="28"/>
  <c r="BC67" i="28"/>
  <c r="AE67" i="28"/>
  <c r="AB67" i="28"/>
  <c r="AX67" i="28"/>
  <c r="AU67" i="28"/>
  <c r="Q67" i="28"/>
  <c r="AV67" i="28"/>
  <c r="Z67" i="28"/>
  <c r="AP67" i="28"/>
  <c r="AH67" i="28"/>
  <c r="AN67" i="28"/>
  <c r="BA67" i="28"/>
  <c r="T67" i="28"/>
  <c r="AY67" i="28"/>
  <c r="R67" i="28"/>
  <c r="AD67" i="28"/>
  <c r="AK67" i="28"/>
  <c r="AQ67" i="28"/>
  <c r="AW67" i="28"/>
  <c r="P67" i="28"/>
  <c r="AC67" i="28"/>
  <c r="U67" i="28"/>
  <c r="AA67" i="28"/>
  <c r="V67" i="28"/>
  <c r="Y67" i="28"/>
  <c r="BD53" i="28"/>
  <c r="AF53" i="28"/>
  <c r="AW53" i="28"/>
  <c r="CF215" i="20"/>
  <c r="CF198" i="20"/>
  <c r="CF199" i="20" s="1"/>
  <c r="CE216" i="20"/>
  <c r="CE218" i="20"/>
  <c r="CE29" i="25" s="1"/>
  <c r="CF171" i="20"/>
  <c r="CF27" i="25" s="1"/>
  <c r="Q108" i="20" l="1"/>
  <c r="Q108" i="29"/>
  <c r="T168" i="27"/>
  <c r="S188" i="27"/>
  <c r="S46" i="27" s="1"/>
  <c r="R30" i="25" s="1"/>
  <c r="R9" i="25" s="1"/>
  <c r="S175" i="27"/>
  <c r="S40" i="27" s="1"/>
  <c r="C206" i="20"/>
  <c r="C202" i="20" s="1"/>
  <c r="C207" i="20" s="1"/>
  <c r="C208" i="20" s="1"/>
  <c r="C209" i="20" s="1"/>
  <c r="AW195" i="20" s="1"/>
  <c r="D206" i="20"/>
  <c r="D202" i="20" s="1"/>
  <c r="D207" i="20" s="1"/>
  <c r="D208" i="20" s="1"/>
  <c r="D209" i="20" s="1"/>
  <c r="AW196" i="20" s="1"/>
  <c r="W179" i="27"/>
  <c r="W163" i="27"/>
  <c r="D69" i="28"/>
  <c r="O69" i="28"/>
  <c r="E69" i="28"/>
  <c r="G69" i="28"/>
  <c r="F69" i="28"/>
  <c r="I69" i="28"/>
  <c r="J69" i="28"/>
  <c r="N69" i="28"/>
  <c r="T173" i="27"/>
  <c r="U167" i="27" s="1"/>
  <c r="U169" i="27"/>
  <c r="U189" i="27" s="1"/>
  <c r="C69" i="28"/>
  <c r="L69" i="28"/>
  <c r="M69" i="28"/>
  <c r="K69" i="28"/>
  <c r="P69" i="28"/>
  <c r="B69" i="28"/>
  <c r="H69" i="28"/>
  <c r="CF216" i="20"/>
  <c r="CF218" i="20"/>
  <c r="CF29" i="25" s="1"/>
  <c r="AW19" i="24" l="1"/>
  <c r="AW28" i="25"/>
  <c r="AW218" i="20"/>
  <c r="AW199" i="20"/>
  <c r="R46" i="24"/>
  <c r="R49" i="24" s="1"/>
  <c r="R52" i="24" s="1"/>
  <c r="S42" i="27"/>
  <c r="R36" i="25"/>
  <c r="R37" i="25" s="1"/>
  <c r="R40" i="25"/>
  <c r="R33" i="25"/>
  <c r="T185" i="27"/>
  <c r="T43" i="27" s="1"/>
  <c r="T162" i="27"/>
  <c r="T164" i="27" s="1"/>
  <c r="T170" i="27"/>
  <c r="AW9" i="22"/>
  <c r="C9" i="22" s="1"/>
  <c r="C25" i="22" s="1"/>
  <c r="BF19" i="24"/>
  <c r="D210" i="20"/>
  <c r="D211" i="20" s="1"/>
  <c r="BF216" i="20"/>
  <c r="BF51" i="24" s="1"/>
  <c r="W180" i="27"/>
  <c r="W181" i="27" s="1"/>
  <c r="X177" i="27" s="1"/>
  <c r="X178" i="27" s="1"/>
  <c r="W183" i="27"/>
  <c r="U187" i="27"/>
  <c r="U45" i="27" s="1"/>
  <c r="T6" i="25" s="1"/>
  <c r="T4" i="25" s="1"/>
  <c r="U171" i="27"/>
  <c r="AW41" i="24" l="1"/>
  <c r="AU44" i="28" s="1"/>
  <c r="Q72" i="28" s="1"/>
  <c r="AW29" i="25"/>
  <c r="AU43" i="28"/>
  <c r="Q71" i="28" s="1"/>
  <c r="AW20" i="24"/>
  <c r="AW21" i="24" s="1"/>
  <c r="R53" i="24"/>
  <c r="R34" i="25"/>
  <c r="R43" i="25" s="1"/>
  <c r="T188" i="27"/>
  <c r="T46" i="27" s="1"/>
  <c r="S30" i="25" s="1"/>
  <c r="S9" i="25" s="1"/>
  <c r="T175" i="27"/>
  <c r="T40" i="27" s="1"/>
  <c r="T172" i="27"/>
  <c r="R108" i="20"/>
  <c r="R108" i="29"/>
  <c r="C210" i="20"/>
  <c r="C211" i="20" s="1"/>
  <c r="AW8" i="22"/>
  <c r="AW17" i="22" s="1"/>
  <c r="BF28" i="25"/>
  <c r="BF218" i="20"/>
  <c r="BF20" i="24"/>
  <c r="BF21" i="24" s="1"/>
  <c r="BD43" i="28"/>
  <c r="T71" i="28" s="1"/>
  <c r="U173" i="27"/>
  <c r="V167" i="27" s="1"/>
  <c r="V169" i="27"/>
  <c r="V189" i="27" s="1"/>
  <c r="X163" i="27"/>
  <c r="X179" i="27"/>
  <c r="AU35" i="28" l="1"/>
  <c r="AU37" i="28" s="1"/>
  <c r="AW39" i="24"/>
  <c r="AW42" i="24" s="1"/>
  <c r="AX157" i="27"/>
  <c r="AX159" i="27" s="1"/>
  <c r="BF29" i="25"/>
  <c r="BF41" i="24"/>
  <c r="BD35" i="28" s="1"/>
  <c r="U168" i="27"/>
  <c r="S46" i="24"/>
  <c r="S49" i="24" s="1"/>
  <c r="S52" i="24" s="1"/>
  <c r="T42" i="27"/>
  <c r="S33" i="25"/>
  <c r="S36" i="25"/>
  <c r="S37" i="25" s="1"/>
  <c r="S40" i="25"/>
  <c r="C8" i="22"/>
  <c r="AW20" i="22"/>
  <c r="BF39" i="24"/>
  <c r="C54" i="24" s="1"/>
  <c r="BG157" i="27"/>
  <c r="BG159" i="27" s="1"/>
  <c r="V187" i="27"/>
  <c r="V45" i="27" s="1"/>
  <c r="U6" i="25" s="1"/>
  <c r="U4" i="25" s="1"/>
  <c r="V171" i="27"/>
  <c r="X180" i="27"/>
  <c r="X183" i="27"/>
  <c r="Q63" i="28" l="1"/>
  <c r="AU36" i="28"/>
  <c r="Q64" i="28" s="1"/>
  <c r="S68" i="28" s="1"/>
  <c r="S69" i="28" s="1"/>
  <c r="AU38" i="28"/>
  <c r="Q66" i="28" s="1"/>
  <c r="AU40" i="28"/>
  <c r="AU41" i="28" s="1"/>
  <c r="AV40" i="28"/>
  <c r="AV41" i="28" s="1"/>
  <c r="AW40" i="28"/>
  <c r="AW41" i="28" s="1"/>
  <c r="AX40" i="28"/>
  <c r="AX41" i="28" s="1"/>
  <c r="AY40" i="28"/>
  <c r="AY41" i="28" s="1"/>
  <c r="BA40" i="28"/>
  <c r="BA41" i="28" s="1"/>
  <c r="AZ40" i="28"/>
  <c r="AZ41" i="28" s="1"/>
  <c r="BB40" i="28"/>
  <c r="BB41" i="28" s="1"/>
  <c r="BC40" i="28"/>
  <c r="BC41" i="28" s="1"/>
  <c r="Q65" i="28"/>
  <c r="BD37" i="28"/>
  <c r="BE40" i="28" s="1"/>
  <c r="BE41" i="28" s="1"/>
  <c r="T63" i="28"/>
  <c r="S53" i="24"/>
  <c r="S34" i="25"/>
  <c r="S43" i="25" s="1"/>
  <c r="U185" i="27"/>
  <c r="U43" i="27" s="1"/>
  <c r="U162" i="27"/>
  <c r="U164" i="27" s="1"/>
  <c r="U170" i="27"/>
  <c r="U172" i="27" s="1"/>
  <c r="BD36" i="28"/>
  <c r="T64" i="28" s="1"/>
  <c r="BD44" i="28"/>
  <c r="T72" i="28" s="1"/>
  <c r="F2" i="20"/>
  <c r="F2" i="29"/>
  <c r="AW21" i="22"/>
  <c r="BG40" i="28"/>
  <c r="BG41" i="28" s="1"/>
  <c r="BF42" i="24"/>
  <c r="C55" i="24" s="1"/>
  <c r="V173" i="27"/>
  <c r="W167" i="27" s="1"/>
  <c r="W169" i="27"/>
  <c r="W189" i="27" s="1"/>
  <c r="X181" i="27"/>
  <c r="Y178" i="27"/>
  <c r="BD38" i="28" l="1"/>
  <c r="T66" i="28" s="1"/>
  <c r="T65" i="28"/>
  <c r="BH40" i="28"/>
  <c r="BH41" i="28" s="1"/>
  <c r="T68" i="28"/>
  <c r="T69" i="28" s="1"/>
  <c r="R68" i="28"/>
  <c r="R69" i="28" s="1"/>
  <c r="Q68" i="28"/>
  <c r="Q69" i="28" s="1"/>
  <c r="BJ40" i="28"/>
  <c r="BJ41" i="28" s="1"/>
  <c r="BO40" i="28"/>
  <c r="BO41" i="28" s="1"/>
  <c r="BL40" i="28"/>
  <c r="BL41" i="28" s="1"/>
  <c r="BM40" i="28"/>
  <c r="BM41" i="28" s="1"/>
  <c r="BK40" i="28"/>
  <c r="BK41" i="28" s="1"/>
  <c r="BD40" i="28"/>
  <c r="BD41" i="28" s="1"/>
  <c r="BF40" i="28"/>
  <c r="BF41" i="28" s="1"/>
  <c r="BI40" i="28"/>
  <c r="BI41" i="28" s="1"/>
  <c r="BN40" i="28"/>
  <c r="BN41" i="28" s="1"/>
  <c r="U188" i="27"/>
  <c r="U46" i="27" s="1"/>
  <c r="T30" i="25" s="1"/>
  <c r="T9" i="25" s="1"/>
  <c r="U175" i="27"/>
  <c r="U40" i="27" s="1"/>
  <c r="V168" i="27"/>
  <c r="S108" i="29"/>
  <c r="S108" i="20"/>
  <c r="V68" i="28"/>
  <c r="V69" i="28" s="1"/>
  <c r="W68" i="28"/>
  <c r="W69" i="28" s="1"/>
  <c r="U68" i="28"/>
  <c r="U69" i="28" s="1"/>
  <c r="AW22" i="22"/>
  <c r="F3" i="20"/>
  <c r="F3" i="29"/>
  <c r="W187" i="27"/>
  <c r="W45" i="27" s="1"/>
  <c r="V6" i="25" s="1"/>
  <c r="V4" i="25" s="1"/>
  <c r="W171" i="27"/>
  <c r="Y179" i="27"/>
  <c r="Y180" i="27" s="1"/>
  <c r="Y163" i="27"/>
  <c r="V185" i="27" l="1"/>
  <c r="V43" i="27" s="1"/>
  <c r="V162" i="27"/>
  <c r="V164" i="27" s="1"/>
  <c r="V170" i="27"/>
  <c r="T46" i="24"/>
  <c r="T49" i="24" s="1"/>
  <c r="T52" i="24" s="1"/>
  <c r="U42" i="27"/>
  <c r="T40" i="25"/>
  <c r="T33" i="25"/>
  <c r="T36" i="25"/>
  <c r="T37" i="25" s="1"/>
  <c r="AU45" i="28"/>
  <c r="Q73" i="28" s="1"/>
  <c r="AW23" i="22"/>
  <c r="AW24" i="22"/>
  <c r="Y183" i="27"/>
  <c r="X169" i="27"/>
  <c r="X189" i="27" s="1"/>
  <c r="W173" i="27"/>
  <c r="X167" i="27" s="1"/>
  <c r="Y181" i="27"/>
  <c r="Z178" i="27"/>
  <c r="Z179" i="27" s="1"/>
  <c r="Z180" i="27" s="1"/>
  <c r="V188" i="27" l="1"/>
  <c r="V46" i="27" s="1"/>
  <c r="U30" i="25" s="1"/>
  <c r="U9" i="25" s="1"/>
  <c r="V175" i="27"/>
  <c r="V40" i="27" s="1"/>
  <c r="V172" i="27"/>
  <c r="T53" i="24"/>
  <c r="T34" i="25"/>
  <c r="T43" i="25" s="1"/>
  <c r="T108" i="20"/>
  <c r="T108" i="29"/>
  <c r="Z181" i="27"/>
  <c r="AA178" i="27"/>
  <c r="AA179" i="27" s="1"/>
  <c r="AA180" i="27" s="1"/>
  <c r="Z163" i="27"/>
  <c r="Z183" i="27"/>
  <c r="X187" i="27"/>
  <c r="X45" i="27" s="1"/>
  <c r="W6" i="25" s="1"/>
  <c r="W4" i="25" s="1"/>
  <c r="X171" i="27"/>
  <c r="W168" i="27" l="1"/>
  <c r="U46" i="24"/>
  <c r="U49" i="24" s="1"/>
  <c r="U52" i="24" s="1"/>
  <c r="V42" i="27"/>
  <c r="U40" i="25"/>
  <c r="U33" i="25"/>
  <c r="U36" i="25"/>
  <c r="U37" i="25" s="1"/>
  <c r="X173" i="27"/>
  <c r="Y169" i="27"/>
  <c r="AA163" i="27"/>
  <c r="AA183" i="27"/>
  <c r="AB178" i="27"/>
  <c r="AB179" i="27" s="1"/>
  <c r="AB180" i="27" s="1"/>
  <c r="AA181" i="27"/>
  <c r="U53" i="24" l="1"/>
  <c r="U34" i="25"/>
  <c r="U43" i="25" s="1"/>
  <c r="W162" i="27"/>
  <c r="W164" i="27" s="1"/>
  <c r="W185" i="27"/>
  <c r="W43" i="27" s="1"/>
  <c r="W170" i="27"/>
  <c r="W172" i="27" s="1"/>
  <c r="Y189" i="27"/>
  <c r="Y171" i="27"/>
  <c r="AB181" i="27"/>
  <c r="AC178" i="27"/>
  <c r="AC179" i="27" s="1"/>
  <c r="AC180" i="27" s="1"/>
  <c r="AB163" i="27"/>
  <c r="AB183" i="27"/>
  <c r="X168" i="27" l="1"/>
  <c r="X170" i="27" s="1"/>
  <c r="U108" i="20"/>
  <c r="U108" i="29"/>
  <c r="W188" i="27"/>
  <c r="W46" i="27" s="1"/>
  <c r="V30" i="25" s="1"/>
  <c r="V9" i="25" s="1"/>
  <c r="W175" i="27"/>
  <c r="W40" i="27" s="1"/>
  <c r="AC181" i="27"/>
  <c r="AD178" i="27"/>
  <c r="AD179" i="27" s="1"/>
  <c r="AD180" i="27" s="1"/>
  <c r="AC163" i="27"/>
  <c r="AC183" i="27"/>
  <c r="Y173" i="27"/>
  <c r="Z169" i="27"/>
  <c r="X172" i="27" l="1"/>
  <c r="Y168" i="27" s="1"/>
  <c r="X175" i="27"/>
  <c r="X40" i="27" s="1"/>
  <c r="X188" i="27"/>
  <c r="X46" i="27" s="1"/>
  <c r="W30" i="25" s="1"/>
  <c r="W9" i="25" s="1"/>
  <c r="V33" i="25"/>
  <c r="V40" i="25"/>
  <c r="V36" i="25"/>
  <c r="V37" i="25" s="1"/>
  <c r="V46" i="24"/>
  <c r="V49" i="24" s="1"/>
  <c r="V52" i="24" s="1"/>
  <c r="W42" i="27"/>
  <c r="X162" i="27"/>
  <c r="X164" i="27" s="1"/>
  <c r="X185" i="27"/>
  <c r="X43" i="27" s="1"/>
  <c r="AD181" i="27"/>
  <c r="AE178" i="27"/>
  <c r="AE179" i="27" s="1"/>
  <c r="AE180" i="27" s="1"/>
  <c r="Z189" i="27"/>
  <c r="Z171" i="27"/>
  <c r="AD163" i="27"/>
  <c r="AD183" i="27"/>
  <c r="V108" i="20" l="1"/>
  <c r="V108" i="29"/>
  <c r="V53" i="24"/>
  <c r="V34" i="25"/>
  <c r="V43" i="25" s="1"/>
  <c r="W33" i="25"/>
  <c r="W40" i="25"/>
  <c r="W36" i="25"/>
  <c r="W46" i="24"/>
  <c r="W49" i="24" s="1"/>
  <c r="W52" i="24" s="1"/>
  <c r="X42" i="27"/>
  <c r="Y170" i="27"/>
  <c r="Y185" i="27"/>
  <c r="Y43" i="27" s="1"/>
  <c r="Y162" i="27"/>
  <c r="Y164" i="27" s="1"/>
  <c r="AF178" i="27"/>
  <c r="AF179" i="27" s="1"/>
  <c r="AF180" i="27" s="1"/>
  <c r="AE181" i="27"/>
  <c r="AA169" i="27"/>
  <c r="Z173" i="27"/>
  <c r="AE163" i="27"/>
  <c r="AE183" i="27"/>
  <c r="W53" i="24" l="1"/>
  <c r="W34" i="25"/>
  <c r="W43" i="25" s="1"/>
  <c r="W108" i="20"/>
  <c r="W108" i="29"/>
  <c r="Y188" i="27"/>
  <c r="Y46" i="27" s="1"/>
  <c r="X30" i="25" s="1"/>
  <c r="X9" i="25" s="1"/>
  <c r="Y175" i="27"/>
  <c r="Y40" i="27" s="1"/>
  <c r="Y172" i="27"/>
  <c r="W37" i="25"/>
  <c r="AG178" i="27"/>
  <c r="AG179" i="27" s="1"/>
  <c r="AG180" i="27" s="1"/>
  <c r="AF181" i="27"/>
  <c r="AA189" i="27"/>
  <c r="AA171" i="27"/>
  <c r="AF163" i="27"/>
  <c r="AF183" i="27"/>
  <c r="X33" i="25" l="1"/>
  <c r="X36" i="25"/>
  <c r="X37" i="25" s="1"/>
  <c r="X40" i="25"/>
  <c r="Z168" i="27"/>
  <c r="X46" i="24"/>
  <c r="X49" i="24" s="1"/>
  <c r="X52" i="24" s="1"/>
  <c r="Y42" i="27"/>
  <c r="AH178" i="27"/>
  <c r="AH179" i="27" s="1"/>
  <c r="AH180" i="27" s="1"/>
  <c r="AG181" i="27"/>
  <c r="AB169" i="27"/>
  <c r="AA173" i="27"/>
  <c r="AG163" i="27"/>
  <c r="AG183" i="27"/>
  <c r="Z185" i="27" l="1"/>
  <c r="Z43" i="27" s="1"/>
  <c r="Z162" i="27"/>
  <c r="Z164" i="27" s="1"/>
  <c r="Z170" i="27"/>
  <c r="Z172" i="27" s="1"/>
  <c r="X53" i="24"/>
  <c r="X34" i="25"/>
  <c r="X43" i="25" s="1"/>
  <c r="AH181" i="27"/>
  <c r="AI177" i="27" s="1"/>
  <c r="AB189" i="27"/>
  <c r="AB171" i="27"/>
  <c r="AH163" i="27"/>
  <c r="AH183" i="27"/>
  <c r="AA168" i="27" l="1"/>
  <c r="AA170" i="27" s="1"/>
  <c r="Z188" i="27"/>
  <c r="Z46" i="27" s="1"/>
  <c r="Y30" i="25" s="1"/>
  <c r="Y9" i="25" s="1"/>
  <c r="Z175" i="27"/>
  <c r="Z40" i="27" s="1"/>
  <c r="X108" i="20"/>
  <c r="X108" i="29"/>
  <c r="AC169" i="27"/>
  <c r="AB173" i="27"/>
  <c r="AI178" i="27"/>
  <c r="AA188" i="27" l="1"/>
  <c r="AA46" i="27" s="1"/>
  <c r="Z30" i="25" s="1"/>
  <c r="Z9" i="25" s="1"/>
  <c r="AA175" i="27"/>
  <c r="AA40" i="27" s="1"/>
  <c r="Y46" i="24"/>
  <c r="Y49" i="24" s="1"/>
  <c r="Y52" i="24" s="1"/>
  <c r="Z42" i="27"/>
  <c r="Y36" i="25"/>
  <c r="Y37" i="25" s="1"/>
  <c r="Y33" i="25"/>
  <c r="Y40" i="25"/>
  <c r="AA185" i="27"/>
  <c r="AA43" i="27" s="1"/>
  <c r="AA162" i="27"/>
  <c r="AA164" i="27" s="1"/>
  <c r="AA172" i="27"/>
  <c r="AI163" i="27"/>
  <c r="AI179" i="27"/>
  <c r="AI180" i="27" s="1"/>
  <c r="AC189" i="27"/>
  <c r="AC171" i="27"/>
  <c r="Y53" i="24" l="1"/>
  <c r="Y34" i="25"/>
  <c r="Y43" i="25" s="1"/>
  <c r="AB168" i="27"/>
  <c r="AB170" i="27" s="1"/>
  <c r="Y108" i="20"/>
  <c r="Y108" i="29"/>
  <c r="Z46" i="24"/>
  <c r="Z49" i="24" s="1"/>
  <c r="Z52" i="24" s="1"/>
  <c r="AA42" i="27"/>
  <c r="Z36" i="25"/>
  <c r="Z37" i="25" s="1"/>
  <c r="Z33" i="25"/>
  <c r="Z40" i="25"/>
  <c r="AI181" i="27"/>
  <c r="AJ178" i="27"/>
  <c r="AJ179" i="27" s="1"/>
  <c r="AJ180" i="27" s="1"/>
  <c r="AD169" i="27"/>
  <c r="AC173" i="27"/>
  <c r="AI183" i="27"/>
  <c r="AB188" i="27" l="1"/>
  <c r="AB46" i="27" s="1"/>
  <c r="AA30" i="25" s="1"/>
  <c r="AA9" i="25" s="1"/>
  <c r="AB175" i="27"/>
  <c r="AB40" i="27" s="1"/>
  <c r="Z34" i="25"/>
  <c r="Z43" i="25" s="1"/>
  <c r="Z53" i="24"/>
  <c r="AB185" i="27"/>
  <c r="AB43" i="27" s="1"/>
  <c r="AB162" i="27"/>
  <c r="AB164" i="27" s="1"/>
  <c r="AB172" i="27"/>
  <c r="AC168" i="27" s="1"/>
  <c r="AK178" i="27"/>
  <c r="AK179" i="27" s="1"/>
  <c r="AK180" i="27" s="1"/>
  <c r="AJ181" i="27"/>
  <c r="AJ163" i="27"/>
  <c r="AJ183" i="27"/>
  <c r="AD189" i="27"/>
  <c r="AD171" i="27"/>
  <c r="Z108" i="29" l="1"/>
  <c r="Z108" i="20"/>
  <c r="AA46" i="24"/>
  <c r="AA49" i="24" s="1"/>
  <c r="AA52" i="24" s="1"/>
  <c r="AB42" i="27"/>
  <c r="AC170" i="27"/>
  <c r="AC162" i="27"/>
  <c r="AC164" i="27" s="1"/>
  <c r="AC185" i="27"/>
  <c r="AC43" i="27" s="1"/>
  <c r="AA40" i="25"/>
  <c r="AA33" i="25"/>
  <c r="AA36" i="25"/>
  <c r="AK181" i="27"/>
  <c r="AL178" i="27"/>
  <c r="AK163" i="27"/>
  <c r="AK183" i="27"/>
  <c r="AD173" i="27"/>
  <c r="AE169" i="27"/>
  <c r="AC188" i="27" l="1"/>
  <c r="AC46" i="27" s="1"/>
  <c r="AB30" i="25" s="1"/>
  <c r="AB9" i="25" s="1"/>
  <c r="AC175" i="27"/>
  <c r="AC40" i="27" s="1"/>
  <c r="AA37" i="25"/>
  <c r="AA53" i="24"/>
  <c r="AA34" i="25"/>
  <c r="AA43" i="25" s="1"/>
  <c r="AA108" i="29"/>
  <c r="AA108" i="20"/>
  <c r="AC172" i="27"/>
  <c r="AL163" i="27"/>
  <c r="AE189" i="27"/>
  <c r="AE171" i="27"/>
  <c r="AL179" i="27"/>
  <c r="AL180" i="27" s="1"/>
  <c r="AD168" i="27" l="1"/>
  <c r="AD170" i="27" s="1"/>
  <c r="AB46" i="24"/>
  <c r="AB49" i="24" s="1"/>
  <c r="AB52" i="24" s="1"/>
  <c r="AC42" i="27"/>
  <c r="AB36" i="25"/>
  <c r="AB37" i="25" s="1"/>
  <c r="AB40" i="25"/>
  <c r="AB33" i="25"/>
  <c r="AL181" i="27"/>
  <c r="AM178" i="27"/>
  <c r="AF169" i="27"/>
  <c r="AE173" i="27"/>
  <c r="AL183" i="27"/>
  <c r="AD188" i="27" l="1"/>
  <c r="AD46" i="27" s="1"/>
  <c r="AC30" i="25" s="1"/>
  <c r="AC9" i="25" s="1"/>
  <c r="AD175" i="27"/>
  <c r="AD40" i="27" s="1"/>
  <c r="AB53" i="24"/>
  <c r="AB34" i="25"/>
  <c r="AB43" i="25" s="1"/>
  <c r="AD162" i="27"/>
  <c r="AD164" i="27" s="1"/>
  <c r="AD185" i="27"/>
  <c r="AD43" i="27" s="1"/>
  <c r="AD172" i="27"/>
  <c r="AF189" i="27"/>
  <c r="AF171" i="27"/>
  <c r="AM179" i="27"/>
  <c r="AM180" i="27" s="1"/>
  <c r="AM163" i="27"/>
  <c r="AB108" i="29" l="1"/>
  <c r="AB108" i="20"/>
  <c r="AC46" i="24"/>
  <c r="AC49" i="24" s="1"/>
  <c r="AC52" i="24" s="1"/>
  <c r="AD42" i="27"/>
  <c r="AE168" i="27"/>
  <c r="AC33" i="25"/>
  <c r="AC36" i="25"/>
  <c r="AC37" i="25" s="1"/>
  <c r="AC40" i="25"/>
  <c r="AM183" i="27"/>
  <c r="AN178" i="27"/>
  <c r="AN179" i="27" s="1"/>
  <c r="AN180" i="27" s="1"/>
  <c r="AM181" i="27"/>
  <c r="AF173" i="27"/>
  <c r="AG169" i="27"/>
  <c r="AC53" i="24" l="1"/>
  <c r="AC34" i="25"/>
  <c r="AC43" i="25" s="1"/>
  <c r="AE162" i="27"/>
  <c r="AE164" i="27" s="1"/>
  <c r="AE185" i="27"/>
  <c r="AE43" i="27" s="1"/>
  <c r="AE170" i="27"/>
  <c r="AE172" i="27" s="1"/>
  <c r="AF168" i="27" s="1"/>
  <c r="AO178" i="27"/>
  <c r="AO179" i="27" s="1"/>
  <c r="AO180" i="27" s="1"/>
  <c r="AN181" i="27"/>
  <c r="AG189" i="27"/>
  <c r="AG171" i="27"/>
  <c r="AN163" i="27"/>
  <c r="AN183" i="27"/>
  <c r="AC108" i="20" l="1"/>
  <c r="AC108" i="29"/>
  <c r="AF170" i="27"/>
  <c r="AF185" i="27"/>
  <c r="AF43" i="27" s="1"/>
  <c r="AF162" i="27"/>
  <c r="AF164" i="27" s="1"/>
  <c r="AE188" i="27"/>
  <c r="AE46" i="27" s="1"/>
  <c r="AD30" i="25" s="1"/>
  <c r="AD9" i="25" s="1"/>
  <c r="AE175" i="27"/>
  <c r="AE40" i="27" s="1"/>
  <c r="AO181" i="27"/>
  <c r="AP177" i="27" s="1"/>
  <c r="AH169" i="27"/>
  <c r="AG173" i="27"/>
  <c r="AO163" i="27"/>
  <c r="AO183" i="27"/>
  <c r="AD108" i="20" l="1"/>
  <c r="AD108" i="29"/>
  <c r="AF188" i="27"/>
  <c r="AF46" i="27" s="1"/>
  <c r="AE30" i="25" s="1"/>
  <c r="AE9" i="25" s="1"/>
  <c r="AF175" i="27"/>
  <c r="AF40" i="27" s="1"/>
  <c r="AD46" i="24"/>
  <c r="AD49" i="24" s="1"/>
  <c r="AD52" i="24" s="1"/>
  <c r="AE42" i="27"/>
  <c r="AD33" i="25"/>
  <c r="AD40" i="25"/>
  <c r="AD36" i="25"/>
  <c r="AD37" i="25" s="1"/>
  <c r="AF172" i="27"/>
  <c r="AP178" i="27"/>
  <c r="AH189" i="27"/>
  <c r="AH171" i="27"/>
  <c r="AE46" i="24" l="1"/>
  <c r="AE49" i="24" s="1"/>
  <c r="AE52" i="24" s="1"/>
  <c r="AF42" i="27"/>
  <c r="AE33" i="25"/>
  <c r="AE53" i="24" s="1"/>
  <c r="AE36" i="25"/>
  <c r="AE37" i="25" s="1"/>
  <c r="AE40" i="25"/>
  <c r="AG168" i="27"/>
  <c r="AD53" i="24"/>
  <c r="AD34" i="25"/>
  <c r="AD43" i="25" s="1"/>
  <c r="AI169" i="27"/>
  <c r="AI189" i="27" s="1"/>
  <c r="AH173" i="27"/>
  <c r="AI167" i="27" s="1"/>
  <c r="AP163" i="27"/>
  <c r="AP179" i="27"/>
  <c r="AP180" i="27" s="1"/>
  <c r="BC182" i="27"/>
  <c r="AE34" i="25" l="1"/>
  <c r="AE43" i="25" s="1"/>
  <c r="AG185" i="27"/>
  <c r="AG43" i="27" s="1"/>
  <c r="AG162" i="27"/>
  <c r="AG164" i="27" s="1"/>
  <c r="AG170" i="27"/>
  <c r="AI187" i="27"/>
  <c r="AI45" i="27" s="1"/>
  <c r="AH6" i="25" s="1"/>
  <c r="AH4" i="25" s="1"/>
  <c r="AI171" i="27"/>
  <c r="AP183" i="27"/>
  <c r="AP181" i="27"/>
  <c r="AQ178" i="27"/>
  <c r="AQ179" i="27" s="1"/>
  <c r="AQ180" i="27" s="1"/>
  <c r="AQ181" i="27" s="1"/>
  <c r="AR177" i="27" s="1"/>
  <c r="AG188" i="27" l="1"/>
  <c r="AG46" i="27" s="1"/>
  <c r="AF30" i="25" s="1"/>
  <c r="AF9" i="25" s="1"/>
  <c r="AG175" i="27"/>
  <c r="AG40" i="27" s="1"/>
  <c r="AG172" i="27"/>
  <c r="AE108" i="29"/>
  <c r="AE108" i="20"/>
  <c r="AR178" i="27"/>
  <c r="AI173" i="27"/>
  <c r="AJ169" i="27"/>
  <c r="AQ163" i="27"/>
  <c r="AQ183" i="27"/>
  <c r="BD179" i="27"/>
  <c r="AH168" i="27" l="1"/>
  <c r="AH170" i="27" s="1"/>
  <c r="AF46" i="24"/>
  <c r="AF49" i="24" s="1"/>
  <c r="AF52" i="24" s="1"/>
  <c r="AG42" i="27"/>
  <c r="AF33" i="25"/>
  <c r="AF36" i="25"/>
  <c r="AF37" i="25" s="1"/>
  <c r="AF40" i="25"/>
  <c r="AJ189" i="27"/>
  <c r="AJ171" i="27"/>
  <c r="AR179" i="27"/>
  <c r="AR163" i="27"/>
  <c r="AF53" i="24" l="1"/>
  <c r="AF34" i="25"/>
  <c r="AF43" i="25" s="1"/>
  <c r="AH188" i="27"/>
  <c r="AH46" i="27" s="1"/>
  <c r="AG30" i="25" s="1"/>
  <c r="AG9" i="25" s="1"/>
  <c r="AH175" i="27"/>
  <c r="AH40" i="27" s="1"/>
  <c r="AH162" i="27"/>
  <c r="AH164" i="27" s="1"/>
  <c r="AH185" i="27"/>
  <c r="AH43" i="27" s="1"/>
  <c r="AH172" i="27"/>
  <c r="AR180" i="27"/>
  <c r="AR183" i="27"/>
  <c r="AK169" i="27"/>
  <c r="AJ173" i="27"/>
  <c r="BE179" i="27"/>
  <c r="AG33" i="25" l="1"/>
  <c r="AG36" i="25"/>
  <c r="AG37" i="25" s="1"/>
  <c r="AG40" i="25"/>
  <c r="AH42" i="27"/>
  <c r="AG46" i="24"/>
  <c r="AG49" i="24" s="1"/>
  <c r="AG52" i="24" s="1"/>
  <c r="AI168" i="27"/>
  <c r="AF108" i="20"/>
  <c r="AF108" i="29"/>
  <c r="AK189" i="27"/>
  <c r="AK171" i="27"/>
  <c r="AS178" i="27"/>
  <c r="AS179" i="27" s="1"/>
  <c r="AS180" i="27" s="1"/>
  <c r="AR181" i="27"/>
  <c r="BD169" i="27"/>
  <c r="BD189" i="27" s="1"/>
  <c r="BC174" i="27"/>
  <c r="AI185" i="27" l="1"/>
  <c r="AI43" i="27" s="1"/>
  <c r="AI162" i="27"/>
  <c r="AI164" i="27" s="1"/>
  <c r="AI170" i="27"/>
  <c r="AG53" i="24"/>
  <c r="AG34" i="25"/>
  <c r="AG43" i="25" s="1"/>
  <c r="AL169" i="27"/>
  <c r="AK173" i="27"/>
  <c r="AS163" i="27"/>
  <c r="AS183" i="27"/>
  <c r="AS181" i="27"/>
  <c r="AT178" i="27"/>
  <c r="BF179" i="27"/>
  <c r="BC189" i="27"/>
  <c r="AI175" i="27" l="1"/>
  <c r="AI40" i="27" s="1"/>
  <c r="AI188" i="27"/>
  <c r="AI46" i="27" s="1"/>
  <c r="AH30" i="25" s="1"/>
  <c r="AH9" i="25" s="1"/>
  <c r="AI172" i="27"/>
  <c r="AJ168" i="27" s="1"/>
  <c r="AG108" i="20"/>
  <c r="AG108" i="29"/>
  <c r="AT163" i="27"/>
  <c r="AT179" i="27"/>
  <c r="AT180" i="27" s="1"/>
  <c r="AL189" i="27"/>
  <c r="AL171" i="27"/>
  <c r="BE169" i="27"/>
  <c r="BE189" i="27" s="1"/>
  <c r="AJ170" i="27" l="1"/>
  <c r="AJ172" i="27" s="1"/>
  <c r="AK168" i="27" s="1"/>
  <c r="AJ162" i="27"/>
  <c r="AJ164" i="27" s="1"/>
  <c r="AJ185" i="27"/>
  <c r="AJ43" i="27" s="1"/>
  <c r="AH33" i="25"/>
  <c r="AH40" i="25"/>
  <c r="AH36" i="25"/>
  <c r="AH37" i="25" s="1"/>
  <c r="AH46" i="24"/>
  <c r="AH49" i="24" s="1"/>
  <c r="AH52" i="24" s="1"/>
  <c r="AI42" i="27"/>
  <c r="AT183" i="27"/>
  <c r="AT181" i="27"/>
  <c r="AU178" i="27"/>
  <c r="AM169" i="27"/>
  <c r="AL173" i="27"/>
  <c r="AH34" i="25" l="1"/>
  <c r="AH43" i="25" s="1"/>
  <c r="AH53" i="24"/>
  <c r="AK170" i="27"/>
  <c r="AK172" i="27" s="1"/>
  <c r="AL168" i="27" s="1"/>
  <c r="AL170" i="27" s="1"/>
  <c r="AL175" i="27" s="1"/>
  <c r="AL40" i="27" s="1"/>
  <c r="AK46" i="24" s="1"/>
  <c r="AK49" i="24" s="1"/>
  <c r="AK52" i="24" s="1"/>
  <c r="AK162" i="27"/>
  <c r="AK164" i="27" s="1"/>
  <c r="AK185" i="27"/>
  <c r="AK43" i="27" s="1"/>
  <c r="AH108" i="20"/>
  <c r="AH108" i="29"/>
  <c r="AJ175" i="27"/>
  <c r="AJ40" i="27" s="1"/>
  <c r="AJ188" i="27"/>
  <c r="AJ46" i="27" s="1"/>
  <c r="AI30" i="25" s="1"/>
  <c r="AI9" i="25" s="1"/>
  <c r="AM189" i="27"/>
  <c r="AM171" i="27"/>
  <c r="AU179" i="27"/>
  <c r="AU180" i="27" s="1"/>
  <c r="AU163" i="27"/>
  <c r="BF169" i="27"/>
  <c r="BF189" i="27" s="1"/>
  <c r="AL162" i="27" l="1"/>
  <c r="AL164" i="27" s="1"/>
  <c r="AI108" i="29"/>
  <c r="AI108" i="20"/>
  <c r="AI36" i="25"/>
  <c r="AI37" i="25" s="1"/>
  <c r="AI33" i="25"/>
  <c r="AI40" i="25"/>
  <c r="AK175" i="27"/>
  <c r="AK40" i="27" s="1"/>
  <c r="AK188" i="27"/>
  <c r="AK46" i="27" s="1"/>
  <c r="AJ30" i="25" s="1"/>
  <c r="AJ9" i="25" s="1"/>
  <c r="AL188" i="27"/>
  <c r="AL46" i="27" s="1"/>
  <c r="AK30" i="25" s="1"/>
  <c r="AK9" i="25" s="1"/>
  <c r="AK33" i="25" s="1"/>
  <c r="AI46" i="24"/>
  <c r="AI49" i="24" s="1"/>
  <c r="AI52" i="24" s="1"/>
  <c r="AJ42" i="27"/>
  <c r="AL172" i="27"/>
  <c r="AM168" i="27" s="1"/>
  <c r="AM170" i="27" s="1"/>
  <c r="AL185" i="27"/>
  <c r="AL43" i="27" s="1"/>
  <c r="AJ108" i="20" s="1"/>
  <c r="AU183" i="27"/>
  <c r="AU181" i="27"/>
  <c r="AV177" i="27" s="1"/>
  <c r="AV178" i="27" s="1"/>
  <c r="AV163" i="27" s="1"/>
  <c r="AL42" i="27"/>
  <c r="AM173" i="27"/>
  <c r="AN169" i="27"/>
  <c r="AK40" i="25" l="1"/>
  <c r="AK36" i="25"/>
  <c r="AJ46" i="24"/>
  <c r="AJ49" i="24" s="1"/>
  <c r="AJ52" i="24" s="1"/>
  <c r="AK42" i="27"/>
  <c r="AI53" i="24"/>
  <c r="AI34" i="25"/>
  <c r="AI43" i="25" s="1"/>
  <c r="AJ108" i="29"/>
  <c r="AJ36" i="25"/>
  <c r="AJ37" i="25" s="1"/>
  <c r="AJ40" i="25"/>
  <c r="AJ33" i="25"/>
  <c r="AJ53" i="24" s="1"/>
  <c r="AM188" i="27"/>
  <c r="AM46" i="27" s="1"/>
  <c r="AL30" i="25" s="1"/>
  <c r="AL9" i="25" s="1"/>
  <c r="AM175" i="27"/>
  <c r="AM40" i="27" s="1"/>
  <c r="AL46" i="24" s="1"/>
  <c r="AL49" i="24" s="1"/>
  <c r="AL52" i="24" s="1"/>
  <c r="AK53" i="24"/>
  <c r="AN189" i="27"/>
  <c r="AN171" i="27"/>
  <c r="AV179" i="27"/>
  <c r="AV183" i="27" s="1"/>
  <c r="AM185" i="27"/>
  <c r="AM43" i="27" s="1"/>
  <c r="AM162" i="27"/>
  <c r="AM164" i="27" s="1"/>
  <c r="AM172" i="27"/>
  <c r="AJ34" i="25" l="1"/>
  <c r="AJ43" i="25" s="1"/>
  <c r="AK37" i="25"/>
  <c r="AK34" i="25"/>
  <c r="AK43" i="25" s="1"/>
  <c r="AK108" i="20"/>
  <c r="AK108" i="29"/>
  <c r="AN168" i="27"/>
  <c r="AN170" i="27" s="1"/>
  <c r="AN173" i="27"/>
  <c r="AO169" i="27"/>
  <c r="AM42" i="27"/>
  <c r="AV180" i="27"/>
  <c r="AL33" i="25"/>
  <c r="AL40" i="25"/>
  <c r="AL36" i="25"/>
  <c r="AO189" i="27" l="1"/>
  <c r="AO171" i="27"/>
  <c r="AL37" i="25"/>
  <c r="AV181" i="27"/>
  <c r="AW177" i="27" s="1"/>
  <c r="AW178" i="27" s="1"/>
  <c r="AW163" i="27" s="1"/>
  <c r="AN188" i="27"/>
  <c r="AN46" i="27" s="1"/>
  <c r="AM30" i="25" s="1"/>
  <c r="AM9" i="25" s="1"/>
  <c r="AN175" i="27"/>
  <c r="AN40" i="27" s="1"/>
  <c r="AM46" i="24" s="1"/>
  <c r="AM49" i="24" s="1"/>
  <c r="AM52" i="24" s="1"/>
  <c r="AL53" i="24"/>
  <c r="AL34" i="25"/>
  <c r="AL43" i="25" s="1"/>
  <c r="AN162" i="27"/>
  <c r="AN164" i="27" s="1"/>
  <c r="AN185" i="27"/>
  <c r="AN43" i="27" s="1"/>
  <c r="AN172" i="27"/>
  <c r="AL108" i="20" l="1"/>
  <c r="AL108" i="29"/>
  <c r="AW179" i="27"/>
  <c r="AW183" i="27" s="1"/>
  <c r="AO168" i="27"/>
  <c r="AO170" i="27" s="1"/>
  <c r="AN42" i="27"/>
  <c r="AO173" i="27"/>
  <c r="AP167" i="27" s="1"/>
  <c r="AP169" i="27"/>
  <c r="AP189" i="27" s="1"/>
  <c r="AM40" i="25"/>
  <c r="AM36" i="25"/>
  <c r="AM33" i="25"/>
  <c r="AW180" i="27" l="1"/>
  <c r="AW181" i="27" s="1"/>
  <c r="AX177" i="27" s="1"/>
  <c r="AX178" i="27" s="1"/>
  <c r="AX163" i="27" s="1"/>
  <c r="AO188" i="27"/>
  <c r="AO46" i="27" s="1"/>
  <c r="AN30" i="25" s="1"/>
  <c r="AN9" i="25" s="1"/>
  <c r="AO175" i="27"/>
  <c r="AO40" i="27" s="1"/>
  <c r="AN46" i="24" s="1"/>
  <c r="AN49" i="24" s="1"/>
  <c r="AN52" i="24" s="1"/>
  <c r="AM37" i="25"/>
  <c r="AM53" i="24"/>
  <c r="AM34" i="25"/>
  <c r="AM43" i="25" s="1"/>
  <c r="AP187" i="27"/>
  <c r="AP45" i="27" s="1"/>
  <c r="AO6" i="25" s="1"/>
  <c r="AO4" i="25" s="1"/>
  <c r="AP171" i="27"/>
  <c r="AO162" i="27"/>
  <c r="AO164" i="27" s="1"/>
  <c r="AO185" i="27"/>
  <c r="AO43" i="27" s="1"/>
  <c r="AO172" i="27"/>
  <c r="AP168" i="27" s="1"/>
  <c r="AM108" i="20" l="1"/>
  <c r="AM108" i="29"/>
  <c r="AP170" i="27"/>
  <c r="AP172" i="27" s="1"/>
  <c r="AQ168" i="27" s="1"/>
  <c r="AP162" i="27"/>
  <c r="AP164" i="27" s="1"/>
  <c r="AP185" i="27"/>
  <c r="AP43" i="27" s="1"/>
  <c r="AQ169" i="27"/>
  <c r="AP173" i="27"/>
  <c r="AO42" i="27"/>
  <c r="AX179" i="27"/>
  <c r="AX180" i="27" s="1"/>
  <c r="AN40" i="25"/>
  <c r="AN33" i="25"/>
  <c r="AN36" i="25"/>
  <c r="AN108" i="20" l="1"/>
  <c r="AN108" i="29"/>
  <c r="AN53" i="24"/>
  <c r="AN34" i="25"/>
  <c r="AN43" i="25" s="1"/>
  <c r="AQ189" i="27"/>
  <c r="AQ171" i="27"/>
  <c r="AX181" i="27"/>
  <c r="AY177" i="27" s="1"/>
  <c r="AX183" i="27"/>
  <c r="AQ170" i="27"/>
  <c r="AQ188" i="27" s="1"/>
  <c r="AQ185" i="27"/>
  <c r="AQ43" i="27" s="1"/>
  <c r="AQ162" i="27"/>
  <c r="AQ164" i="27" s="1"/>
  <c r="AN37" i="25"/>
  <c r="AP188" i="27"/>
  <c r="AP46" i="27" s="1"/>
  <c r="AO30" i="25" s="1"/>
  <c r="AO9" i="25" s="1"/>
  <c r="AP175" i="27"/>
  <c r="AP40" i="27" s="1"/>
  <c r="AO46" i="24" s="1"/>
  <c r="AO49" i="24" s="1"/>
  <c r="AO52" i="24" s="1"/>
  <c r="AO108" i="20" l="1"/>
  <c r="AO108" i="29"/>
  <c r="AQ173" i="27"/>
  <c r="AR167" i="27" s="1"/>
  <c r="AR169" i="27"/>
  <c r="AR189" i="27" s="1"/>
  <c r="AY178" i="27"/>
  <c r="AQ46" i="27"/>
  <c r="AP30" i="25" s="1"/>
  <c r="AP9" i="25" s="1"/>
  <c r="AQ175" i="27"/>
  <c r="AQ40" i="27" s="1"/>
  <c r="AP46" i="24" s="1"/>
  <c r="AP49" i="24" s="1"/>
  <c r="AP52" i="24" s="1"/>
  <c r="AP42" i="27"/>
  <c r="AO33" i="25"/>
  <c r="AO36" i="25"/>
  <c r="AO40" i="25"/>
  <c r="AQ172" i="27"/>
  <c r="AR168" i="27" l="1"/>
  <c r="AR162" i="27" s="1"/>
  <c r="AR164" i="27" s="1"/>
  <c r="AO53" i="24"/>
  <c r="AO34" i="25"/>
  <c r="AO43" i="25" s="1"/>
  <c r="AP33" i="25"/>
  <c r="AP36" i="25"/>
  <c r="AP40" i="25"/>
  <c r="AO37" i="25"/>
  <c r="AQ42" i="27"/>
  <c r="AY163" i="27"/>
  <c r="AY179" i="27"/>
  <c r="AY180" i="27" s="1"/>
  <c r="AR187" i="27"/>
  <c r="AR45" i="27" s="1"/>
  <c r="AQ6" i="25" s="1"/>
  <c r="AQ4" i="25" s="1"/>
  <c r="AR171" i="27"/>
  <c r="AR170" i="27" l="1"/>
  <c r="AR185" i="27"/>
  <c r="AR43" i="27" s="1"/>
  <c r="AP37" i="25"/>
  <c r="AP53" i="24"/>
  <c r="AP34" i="25"/>
  <c r="AP43" i="25" s="1"/>
  <c r="AR173" i="27"/>
  <c r="AS169" i="27"/>
  <c r="AY181" i="27"/>
  <c r="AZ177" i="27" s="1"/>
  <c r="AZ178" i="27" s="1"/>
  <c r="AZ163" i="27" s="1"/>
  <c r="AY183" i="27"/>
  <c r="AP108" i="20" l="1"/>
  <c r="AP108" i="29"/>
  <c r="AR188" i="27"/>
  <c r="AR46" i="27" s="1"/>
  <c r="AQ30" i="25" s="1"/>
  <c r="AQ9" i="25" s="1"/>
  <c r="AR172" i="27"/>
  <c r="AR175" i="27"/>
  <c r="AR40" i="27" s="1"/>
  <c r="AQ46" i="24" s="1"/>
  <c r="AQ49" i="24" s="1"/>
  <c r="AQ52" i="24" s="1"/>
  <c r="AZ179" i="27"/>
  <c r="AZ180" i="27" s="1"/>
  <c r="AS189" i="27"/>
  <c r="AS171" i="27"/>
  <c r="AR42" i="27" l="1"/>
  <c r="AS168" i="27"/>
  <c r="AS170" i="27" s="1"/>
  <c r="AQ36" i="25"/>
  <c r="AQ37" i="25" s="1"/>
  <c r="AQ33" i="25"/>
  <c r="AQ40" i="25"/>
  <c r="AZ181" i="27"/>
  <c r="BA177" i="27" s="1"/>
  <c r="BA178" i="27" s="1"/>
  <c r="BA163" i="27" s="1"/>
  <c r="AZ183" i="27"/>
  <c r="AT169" i="27"/>
  <c r="AS173" i="27"/>
  <c r="AS188" i="27" l="1"/>
  <c r="AS46" i="27" s="1"/>
  <c r="AR30" i="25" s="1"/>
  <c r="AR9" i="25" s="1"/>
  <c r="AS175" i="27"/>
  <c r="AS40" i="27" s="1"/>
  <c r="AR46" i="24" s="1"/>
  <c r="AR49" i="24" s="1"/>
  <c r="AR52" i="24" s="1"/>
  <c r="AQ53" i="24"/>
  <c r="AQ34" i="25"/>
  <c r="AQ43" i="25" s="1"/>
  <c r="AS162" i="27"/>
  <c r="AS164" i="27" s="1"/>
  <c r="AS185" i="27"/>
  <c r="AS43" i="27" s="1"/>
  <c r="AS172" i="27"/>
  <c r="AT168" i="27" s="1"/>
  <c r="AT170" i="27" s="1"/>
  <c r="AT188" i="27" s="1"/>
  <c r="AT189" i="27"/>
  <c r="AT171" i="27"/>
  <c r="BA179" i="27"/>
  <c r="BA180" i="27" s="1"/>
  <c r="AQ108" i="20" l="1"/>
  <c r="AQ108" i="29"/>
  <c r="AT172" i="27"/>
  <c r="AU168" i="27" s="1"/>
  <c r="AU185" i="27" s="1"/>
  <c r="AU43" i="27" s="1"/>
  <c r="AT162" i="27"/>
  <c r="AT164" i="27" s="1"/>
  <c r="AT175" i="27"/>
  <c r="AT40" i="27" s="1"/>
  <c r="AS42" i="27"/>
  <c r="AT185" i="27"/>
  <c r="AT43" i="27" s="1"/>
  <c r="AR40" i="25"/>
  <c r="AR36" i="25"/>
  <c r="AR37" i="25" s="1"/>
  <c r="AR33" i="25"/>
  <c r="BA183" i="27"/>
  <c r="BA181" i="27"/>
  <c r="BB177" i="27" s="1"/>
  <c r="BB178" i="27" s="1"/>
  <c r="BB163" i="27" s="1"/>
  <c r="AT46" i="27"/>
  <c r="AS30" i="25" s="1"/>
  <c r="AS9" i="25" s="1"/>
  <c r="AU169" i="27"/>
  <c r="AT173" i="27"/>
  <c r="AT42" i="27" l="1"/>
  <c r="AS46" i="24"/>
  <c r="AS49" i="24" s="1"/>
  <c r="AS52" i="24" s="1"/>
  <c r="AU162" i="27"/>
  <c r="AU164" i="27" s="1"/>
  <c r="AU170" i="27"/>
  <c r="AU188" i="27" s="1"/>
  <c r="AR34" i="25"/>
  <c r="AR43" i="25" s="1"/>
  <c r="AR53" i="24"/>
  <c r="BB179" i="27"/>
  <c r="BB183" i="27" s="1"/>
  <c r="AU189" i="27"/>
  <c r="AU171" i="27"/>
  <c r="AS36" i="25"/>
  <c r="AS40" i="25"/>
  <c r="AS33" i="25"/>
  <c r="AU175" i="27" l="1"/>
  <c r="AU40" i="27" s="1"/>
  <c r="AT46" i="24" s="1"/>
  <c r="AT49" i="24" s="1"/>
  <c r="AT52" i="24" s="1"/>
  <c r="AU46" i="27"/>
  <c r="AU172" i="27"/>
  <c r="BB180" i="27"/>
  <c r="BB181" i="27" s="1"/>
  <c r="BC177" i="27" s="1"/>
  <c r="BC180" i="27" s="1"/>
  <c r="AS37" i="25"/>
  <c r="AV169" i="27"/>
  <c r="AV189" i="27" s="1"/>
  <c r="AU173" i="27"/>
  <c r="AV167" i="27" s="1"/>
  <c r="AS53" i="24"/>
  <c r="AS34" i="25"/>
  <c r="AS43" i="25" s="1"/>
  <c r="AT30" i="25" l="1"/>
  <c r="AT9" i="25" s="1"/>
  <c r="AT33" i="25" s="1"/>
  <c r="AV168" i="27"/>
  <c r="AV185" i="27" s="1"/>
  <c r="AV43" i="27" s="1"/>
  <c r="AU42" i="27"/>
  <c r="BC181" i="27"/>
  <c r="BD177" i="27" s="1"/>
  <c r="BD180" i="27" s="1"/>
  <c r="AV187" i="27"/>
  <c r="AV45" i="27" s="1"/>
  <c r="AU6" i="25" s="1"/>
  <c r="AU4" i="25" s="1"/>
  <c r="AV171" i="27"/>
  <c r="BC178" i="27"/>
  <c r="BC163" i="27" s="1"/>
  <c r="AT36" i="25" l="1"/>
  <c r="AT37" i="25" s="1"/>
  <c r="AT53" i="24"/>
  <c r="AT34" i="25"/>
  <c r="AT43" i="25" s="1"/>
  <c r="AT40" i="25"/>
  <c r="AV170" i="27"/>
  <c r="AV188" i="27" s="1"/>
  <c r="AV46" i="27" s="1"/>
  <c r="AV162" i="27"/>
  <c r="AV164" i="27" s="1"/>
  <c r="BC183" i="27"/>
  <c r="AW169" i="27"/>
  <c r="AW189" i="27" s="1"/>
  <c r="AV173" i="27"/>
  <c r="AW167" i="27" s="1"/>
  <c r="BD181" i="27"/>
  <c r="BE177" i="27" s="1"/>
  <c r="BE180" i="27" s="1"/>
  <c r="BD178" i="27"/>
  <c r="BD163" i="27" s="1"/>
  <c r="AU30" i="25" l="1"/>
  <c r="AU9" i="25" s="1"/>
  <c r="AU33" i="25" s="1"/>
  <c r="AV172" i="27"/>
  <c r="AW168" i="27" s="1"/>
  <c r="AV175" i="27"/>
  <c r="AV40" i="27" s="1"/>
  <c r="AU46" i="24" s="1"/>
  <c r="AU49" i="24" s="1"/>
  <c r="AU52" i="24" s="1"/>
  <c r="BD183" i="27"/>
  <c r="AW187" i="27"/>
  <c r="AW45" i="27" s="1"/>
  <c r="AV6" i="25" s="1"/>
  <c r="AV4" i="25" s="1"/>
  <c r="AW171" i="27"/>
  <c r="BE181" i="27"/>
  <c r="BF177" i="27" s="1"/>
  <c r="BF180" i="27" s="1"/>
  <c r="BE178" i="27"/>
  <c r="BE163" i="27" s="1"/>
  <c r="AU36" i="25" l="1"/>
  <c r="AU37" i="25" s="1"/>
  <c r="AU53" i="24"/>
  <c r="AU34" i="25"/>
  <c r="AU43" i="25" s="1"/>
  <c r="AU40" i="25"/>
  <c r="AV42" i="27"/>
  <c r="BE183" i="27"/>
  <c r="AX169" i="27"/>
  <c r="AX189" i="27" s="1"/>
  <c r="AW173" i="27"/>
  <c r="AX167" i="27" s="1"/>
  <c r="BF181" i="27"/>
  <c r="BG177" i="27" s="1"/>
  <c r="AW170" i="27"/>
  <c r="AW172" i="27" s="1"/>
  <c r="AW162" i="27"/>
  <c r="AW164" i="27" s="1"/>
  <c r="AW185" i="27"/>
  <c r="AW43" i="27" s="1"/>
  <c r="BF178" i="27"/>
  <c r="BF163" i="27" s="1"/>
  <c r="AX168" i="27" l="1"/>
  <c r="AX170" i="27" s="1"/>
  <c r="AX188" i="27" s="1"/>
  <c r="AX46" i="27" s="1"/>
  <c r="AW30" i="25" s="1"/>
  <c r="AW9" i="25" s="1"/>
  <c r="AW188" i="27"/>
  <c r="AW46" i="27" s="1"/>
  <c r="AV30" i="25" s="1"/>
  <c r="AV9" i="25" s="1"/>
  <c r="AW175" i="27"/>
  <c r="AW40" i="27" s="1"/>
  <c r="AV46" i="24" s="1"/>
  <c r="AV49" i="24" s="1"/>
  <c r="AV52" i="24" s="1"/>
  <c r="AX187" i="27"/>
  <c r="AX45" i="27" s="1"/>
  <c r="AW6" i="25" s="1"/>
  <c r="AW4" i="25" s="1"/>
  <c r="AX171" i="27"/>
  <c r="BF183" i="27"/>
  <c r="BG178" i="27"/>
  <c r="BG163" i="27" l="1"/>
  <c r="BG179" i="27"/>
  <c r="BG180" i="27" s="1"/>
  <c r="BG181" i="27" s="1"/>
  <c r="BH177" i="27" s="1"/>
  <c r="BH180" i="27" s="1"/>
  <c r="BH181" i="27" s="1"/>
  <c r="BI177" i="27" s="1"/>
  <c r="AX185" i="27"/>
  <c r="AX43" i="27" s="1"/>
  <c r="AX162" i="27"/>
  <c r="AX164" i="27" s="1"/>
  <c r="AX175" i="27"/>
  <c r="AX40" i="27" s="1"/>
  <c r="AX172" i="27"/>
  <c r="AV40" i="25"/>
  <c r="AV36" i="25"/>
  <c r="AV33" i="25"/>
  <c r="AW36" i="25"/>
  <c r="AW40" i="25"/>
  <c r="AW33" i="25"/>
  <c r="AW42" i="27"/>
  <c r="AY169" i="27"/>
  <c r="AY189" i="27" s="1"/>
  <c r="AX173" i="27"/>
  <c r="AY167" i="27" s="1"/>
  <c r="AX42" i="27" l="1"/>
  <c r="AW46" i="24"/>
  <c r="AW49" i="24" s="1"/>
  <c r="AW52" i="24" s="1"/>
  <c r="BH178" i="27"/>
  <c r="BH163" i="27" s="1"/>
  <c r="BG183" i="27"/>
  <c r="AW37" i="25"/>
  <c r="AY187" i="27"/>
  <c r="AY45" i="27" s="1"/>
  <c r="AX6" i="25" s="1"/>
  <c r="AX4" i="25" s="1"/>
  <c r="AY171" i="27"/>
  <c r="AW53" i="24"/>
  <c r="AW34" i="25"/>
  <c r="AW43" i="25" s="1"/>
  <c r="BI178" i="27"/>
  <c r="BI163" i="27" s="1"/>
  <c r="AV53" i="24"/>
  <c r="AV34" i="25"/>
  <c r="AV43" i="25" s="1"/>
  <c r="AV37" i="25"/>
  <c r="AY168" i="27"/>
  <c r="BI180" i="27"/>
  <c r="BH183" i="27" l="1"/>
  <c r="AZ169" i="27"/>
  <c r="AZ189" i="27" s="1"/>
  <c r="AY173" i="27"/>
  <c r="AZ167" i="27" s="1"/>
  <c r="BI181" i="27"/>
  <c r="BJ177" i="27" s="1"/>
  <c r="BI183" i="27"/>
  <c r="AY162" i="27"/>
  <c r="AY164" i="27" s="1"/>
  <c r="AY185" i="27"/>
  <c r="AY43" i="27" s="1"/>
  <c r="AY170" i="27"/>
  <c r="BJ178" i="27" l="1"/>
  <c r="BJ163" i="27" s="1"/>
  <c r="AY172" i="27"/>
  <c r="AZ168" i="27" s="1"/>
  <c r="AY188" i="27"/>
  <c r="AY46" i="27" s="1"/>
  <c r="AX30" i="25" s="1"/>
  <c r="AX9" i="25" s="1"/>
  <c r="AY175" i="27"/>
  <c r="AY40" i="27" s="1"/>
  <c r="AX46" i="24" s="1"/>
  <c r="AX49" i="24" s="1"/>
  <c r="AX52" i="24" s="1"/>
  <c r="AZ187" i="27"/>
  <c r="AZ45" i="27" s="1"/>
  <c r="AY6" i="25" s="1"/>
  <c r="AY4" i="25" s="1"/>
  <c r="AZ171" i="27"/>
  <c r="BJ180" i="27"/>
  <c r="AZ170" i="27" l="1"/>
  <c r="AZ172" i="27" s="1"/>
  <c r="AZ162" i="27"/>
  <c r="AZ164" i="27" s="1"/>
  <c r="AZ185" i="27"/>
  <c r="AZ43" i="27" s="1"/>
  <c r="BJ181" i="27"/>
  <c r="BK177" i="27" s="1"/>
  <c r="BK178" i="27" s="1"/>
  <c r="BK163" i="27" s="1"/>
  <c r="BJ183" i="27"/>
  <c r="AY42" i="27"/>
  <c r="BA169" i="27"/>
  <c r="BA189" i="27" s="1"/>
  <c r="AZ173" i="27"/>
  <c r="BA167" i="27" s="1"/>
  <c r="AX36" i="25"/>
  <c r="AX33" i="25"/>
  <c r="AX40" i="25"/>
  <c r="BA168" i="27" l="1"/>
  <c r="BA162" i="27" s="1"/>
  <c r="BA164" i="27" s="1"/>
  <c r="BA170" i="27"/>
  <c r="BA188" i="27" s="1"/>
  <c r="BA46" i="27" s="1"/>
  <c r="AZ30" i="25" s="1"/>
  <c r="AZ9" i="25" s="1"/>
  <c r="AX53" i="24"/>
  <c r="AX34" i="25"/>
  <c r="AX43" i="25" s="1"/>
  <c r="BA187" i="27"/>
  <c r="BA45" i="27" s="1"/>
  <c r="AZ6" i="25" s="1"/>
  <c r="AZ4" i="25" s="1"/>
  <c r="BA171" i="27"/>
  <c r="AX37" i="25"/>
  <c r="BK180" i="27"/>
  <c r="BK183" i="27"/>
  <c r="AZ188" i="27"/>
  <c r="AZ46" i="27" s="1"/>
  <c r="AY30" i="25" s="1"/>
  <c r="AY9" i="25" s="1"/>
  <c r="AZ175" i="27"/>
  <c r="AZ40" i="27" s="1"/>
  <c r="AY46" i="24" s="1"/>
  <c r="AY49" i="24" s="1"/>
  <c r="AY52" i="24" s="1"/>
  <c r="BA185" i="27" l="1"/>
  <c r="BA43" i="27" s="1"/>
  <c r="BA175" i="27"/>
  <c r="BA40" i="27" s="1"/>
  <c r="BA172" i="27"/>
  <c r="BK181" i="27"/>
  <c r="BL177" i="27" s="1"/>
  <c r="BL178" i="27" s="1"/>
  <c r="BL163" i="27" s="1"/>
  <c r="AY40" i="25"/>
  <c r="AY36" i="25"/>
  <c r="AY33" i="25"/>
  <c r="BB169" i="27"/>
  <c r="BB189" i="27" s="1"/>
  <c r="BA173" i="27"/>
  <c r="BB167" i="27" s="1"/>
  <c r="AZ42" i="27"/>
  <c r="AZ33" i="25"/>
  <c r="AZ40" i="25"/>
  <c r="AZ36" i="25"/>
  <c r="BA42" i="27" l="1"/>
  <c r="AZ46" i="24"/>
  <c r="AZ49" i="24" s="1"/>
  <c r="AZ52" i="24" s="1"/>
  <c r="AZ37" i="25"/>
  <c r="BB168" i="27"/>
  <c r="BB170" i="27" s="1"/>
  <c r="BB188" i="27" s="1"/>
  <c r="BB46" i="27" s="1"/>
  <c r="BA30" i="25" s="1"/>
  <c r="BA9" i="25" s="1"/>
  <c r="BB187" i="27"/>
  <c r="BB45" i="27" s="1"/>
  <c r="BA6" i="25" s="1"/>
  <c r="BA4" i="25" s="1"/>
  <c r="BB171" i="27"/>
  <c r="AZ53" i="24"/>
  <c r="AZ34" i="25"/>
  <c r="AZ43" i="25" s="1"/>
  <c r="AY37" i="25"/>
  <c r="AY53" i="24"/>
  <c r="AY34" i="25"/>
  <c r="AY43" i="25" s="1"/>
  <c r="BL180" i="27"/>
  <c r="BL183" i="27"/>
  <c r="BB172" i="27" l="1"/>
  <c r="BB162" i="27"/>
  <c r="BB164" i="27" s="1"/>
  <c r="BB175" i="27"/>
  <c r="BB40" i="27" s="1"/>
  <c r="BB185" i="27"/>
  <c r="BB43" i="27" s="1"/>
  <c r="BB173" i="27"/>
  <c r="BC167" i="27" s="1"/>
  <c r="BC170" i="27"/>
  <c r="BC188" i="27" s="1"/>
  <c r="BC46" i="27" s="1"/>
  <c r="BB30" i="25" s="1"/>
  <c r="BB9" i="25" s="1"/>
  <c r="BM178" i="27"/>
  <c r="BM180" i="27"/>
  <c r="BL181" i="27"/>
  <c r="BA33" i="25"/>
  <c r="BA36" i="25"/>
  <c r="BA40" i="25"/>
  <c r="CN185" i="27"/>
  <c r="CN43" i="27" s="1"/>
  <c r="BB42" i="27" l="1"/>
  <c r="BA46" i="24"/>
  <c r="BA49" i="24" s="1"/>
  <c r="BA52" i="24" s="1"/>
  <c r="BC168" i="27"/>
  <c r="BC172" i="27" s="1"/>
  <c r="BM183" i="27"/>
  <c r="BM163" i="27"/>
  <c r="BA37" i="25"/>
  <c r="BA53" i="24"/>
  <c r="BA34" i="25"/>
  <c r="BA43" i="25" s="1"/>
  <c r="BN178" i="27"/>
  <c r="BM181" i="27"/>
  <c r="BN180" i="27"/>
  <c r="BC187" i="27"/>
  <c r="BC45" i="27" s="1"/>
  <c r="BC175" i="27"/>
  <c r="BC40" i="27" s="1"/>
  <c r="BB46" i="24" s="1"/>
  <c r="BB49" i="24" s="1"/>
  <c r="BB52" i="24" s="1"/>
  <c r="BC171" i="27"/>
  <c r="CO188" i="27"/>
  <c r="CO46" i="27" s="1"/>
  <c r="CN30" i="25" s="1"/>
  <c r="CN9" i="25" s="1"/>
  <c r="CO185" i="27"/>
  <c r="CO43" i="27" s="1"/>
  <c r="BB6" i="25" l="1"/>
  <c r="BB4" i="25" s="1"/>
  <c r="BB36" i="25" s="1"/>
  <c r="BB37" i="25" s="1"/>
  <c r="BC162" i="27"/>
  <c r="BC164" i="27" s="1"/>
  <c r="BC185" i="27"/>
  <c r="BC43" i="27" s="1"/>
  <c r="BO180" i="27"/>
  <c r="BN181" i="27"/>
  <c r="BO178" i="27"/>
  <c r="BD170" i="27"/>
  <c r="BD188" i="27" s="1"/>
  <c r="BD46" i="27" s="1"/>
  <c r="BC30" i="25" s="1"/>
  <c r="BC9" i="25" s="1"/>
  <c r="BC173" i="27"/>
  <c r="BD167" i="27" s="1"/>
  <c r="BD168" i="27" s="1"/>
  <c r="BC42" i="27"/>
  <c r="BN183" i="27"/>
  <c r="BN163" i="27"/>
  <c r="CP188" i="27"/>
  <c r="CP46" i="27" s="1"/>
  <c r="CO30" i="25" s="1"/>
  <c r="CO9" i="25" s="1"/>
  <c r="CP185" i="27"/>
  <c r="CP43" i="27" s="1"/>
  <c r="BB33" i="25" l="1"/>
  <c r="BB34" i="25" s="1"/>
  <c r="BB43" i="25" s="1"/>
  <c r="BB40" i="25"/>
  <c r="BO183" i="27"/>
  <c r="BO163" i="27"/>
  <c r="BD162" i="27"/>
  <c r="BD164" i="27" s="1"/>
  <c r="BD185" i="27"/>
  <c r="BD43" i="27" s="1"/>
  <c r="BD172" i="27"/>
  <c r="BD175" i="27"/>
  <c r="BD40" i="27" s="1"/>
  <c r="BC46" i="24" s="1"/>
  <c r="BC49" i="24" s="1"/>
  <c r="BC52" i="24" s="1"/>
  <c r="BD187" i="27"/>
  <c r="BD45" i="27" s="1"/>
  <c r="BC6" i="25" s="1"/>
  <c r="BC4" i="25" s="1"/>
  <c r="BD171" i="27"/>
  <c r="BO181" i="27"/>
  <c r="BP180" i="27"/>
  <c r="BP178" i="27"/>
  <c r="CN33" i="25"/>
  <c r="CN40" i="25"/>
  <c r="CN36" i="25"/>
  <c r="CQ188" i="27"/>
  <c r="CQ46" i="27" s="1"/>
  <c r="CP30" i="25" s="1"/>
  <c r="CP9" i="25" s="1"/>
  <c r="CQ185" i="27"/>
  <c r="CQ43" i="27" s="1"/>
  <c r="BB53" i="24" l="1"/>
  <c r="BD173" i="27"/>
  <c r="BE167" i="27" s="1"/>
  <c r="BE170" i="27"/>
  <c r="BE188" i="27" s="1"/>
  <c r="BE46" i="27" s="1"/>
  <c r="BD30" i="25" s="1"/>
  <c r="BD9" i="25" s="1"/>
  <c r="BP183" i="27"/>
  <c r="BP163" i="27"/>
  <c r="BC40" i="25"/>
  <c r="BC36" i="25"/>
  <c r="BC37" i="25" s="1"/>
  <c r="BC33" i="25"/>
  <c r="BQ178" i="27"/>
  <c r="BQ180" i="27"/>
  <c r="BP181" i="27"/>
  <c r="BD42" i="27"/>
  <c r="CR188" i="27"/>
  <c r="CR46" i="27" s="1"/>
  <c r="CR185" i="27"/>
  <c r="CR43" i="27" s="1"/>
  <c r="CO40" i="25"/>
  <c r="CO36" i="25"/>
  <c r="CO33" i="25"/>
  <c r="BQ183" i="27" l="1"/>
  <c r="BQ163" i="27"/>
  <c r="BE187" i="27"/>
  <c r="BE45" i="27" s="1"/>
  <c r="BD6" i="25" s="1"/>
  <c r="BD4" i="25" s="1"/>
  <c r="BE175" i="27"/>
  <c r="BE40" i="27" s="1"/>
  <c r="BD46" i="24" s="1"/>
  <c r="BD49" i="24" s="1"/>
  <c r="BD52" i="24" s="1"/>
  <c r="BE171" i="27"/>
  <c r="BC53" i="24"/>
  <c r="BC34" i="25"/>
  <c r="BC43" i="25" s="1"/>
  <c r="BE168" i="27"/>
  <c r="BR180" i="27"/>
  <c r="BR178" i="27"/>
  <c r="BQ181" i="27"/>
  <c r="CS188" i="27"/>
  <c r="CS46" i="27" s="1"/>
  <c r="CS185" i="27"/>
  <c r="CS43" i="27" s="1"/>
  <c r="CP33" i="25"/>
  <c r="CP36" i="25"/>
  <c r="CP40" i="25"/>
  <c r="BE185" i="27" l="1"/>
  <c r="BE43" i="27" s="1"/>
  <c r="BE162" i="27"/>
  <c r="BE164" i="27" s="1"/>
  <c r="BE172" i="27"/>
  <c r="BE42" i="27"/>
  <c r="BD36" i="25"/>
  <c r="BD37" i="25" s="1"/>
  <c r="BD40" i="25"/>
  <c r="BD33" i="25"/>
  <c r="BR163" i="27"/>
  <c r="BR183" i="27"/>
  <c r="BS180" i="27"/>
  <c r="BR181" i="27"/>
  <c r="BS178" i="27"/>
  <c r="BF170" i="27"/>
  <c r="BF188" i="27" s="1"/>
  <c r="BF46" i="27" s="1"/>
  <c r="BE30" i="25" s="1"/>
  <c r="BE9" i="25" s="1"/>
  <c r="BE173" i="27"/>
  <c r="BF167" i="27" s="1"/>
  <c r="CT188" i="27"/>
  <c r="CT46" i="27" s="1"/>
  <c r="CT185" i="27"/>
  <c r="CT43" i="27" s="1"/>
  <c r="BF168" i="27" l="1"/>
  <c r="BF175" i="27"/>
  <c r="BF40" i="27" s="1"/>
  <c r="BE46" i="24" s="1"/>
  <c r="BE49" i="24" s="1"/>
  <c r="BE52" i="24" s="1"/>
  <c r="BF187" i="27"/>
  <c r="BF45" i="27" s="1"/>
  <c r="BE6" i="25" s="1"/>
  <c r="BE4" i="25" s="1"/>
  <c r="BF171" i="27"/>
  <c r="BG169" i="27" s="1"/>
  <c r="BG189" i="27" s="1"/>
  <c r="BT180" i="27"/>
  <c r="BT178" i="27"/>
  <c r="BS181" i="27"/>
  <c r="BS183" i="27"/>
  <c r="BS163" i="27"/>
  <c r="BD53" i="24"/>
  <c r="BD34" i="25"/>
  <c r="BD43" i="25" s="1"/>
  <c r="CU188" i="27"/>
  <c r="CU46" i="27" s="1"/>
  <c r="CU185" i="27"/>
  <c r="CU43" i="27" s="1"/>
  <c r="BF173" i="27" l="1"/>
  <c r="BG167" i="27" s="1"/>
  <c r="BE33" i="25"/>
  <c r="BE40" i="25"/>
  <c r="BE36" i="25"/>
  <c r="BE37" i="25" s="1"/>
  <c r="BT163" i="27"/>
  <c r="BT183" i="27"/>
  <c r="BF42" i="27"/>
  <c r="BU178" i="27"/>
  <c r="BU180" i="27"/>
  <c r="BT181" i="27"/>
  <c r="BF162" i="27"/>
  <c r="BF164" i="27" s="1"/>
  <c r="BF185" i="27"/>
  <c r="BF43" i="27" s="1"/>
  <c r="BF172" i="27"/>
  <c r="CV188" i="27"/>
  <c r="CV46" i="27" s="1"/>
  <c r="CV185" i="27"/>
  <c r="CV43" i="27" s="1"/>
  <c r="BG187" i="27" l="1"/>
  <c r="BG45" i="27" s="1"/>
  <c r="BF6" i="25" s="1"/>
  <c r="BF4" i="25" s="1"/>
  <c r="BG171" i="27"/>
  <c r="BV180" i="27"/>
  <c r="BV178" i="27"/>
  <c r="BU181" i="27"/>
  <c r="BE53" i="24"/>
  <c r="BE34" i="25"/>
  <c r="BE43" i="25" s="1"/>
  <c r="BU183" i="27"/>
  <c r="BU163" i="27"/>
  <c r="BG168" i="27"/>
  <c r="CW188" i="27"/>
  <c r="CW46" i="27" s="1"/>
  <c r="CW185" i="27"/>
  <c r="CW43" i="27" s="1"/>
  <c r="BG170" i="27" l="1"/>
  <c r="BG172" i="27" s="1"/>
  <c r="BG185" i="27"/>
  <c r="BG43" i="27" s="1"/>
  <c r="BG162" i="27"/>
  <c r="BG164" i="27" s="1"/>
  <c r="BH170" i="27"/>
  <c r="BH188" i="27" s="1"/>
  <c r="BH46" i="27" s="1"/>
  <c r="BG30" i="25" s="1"/>
  <c r="BG9" i="25" s="1"/>
  <c r="BG173" i="27"/>
  <c r="BH167" i="27" s="1"/>
  <c r="BW180" i="27"/>
  <c r="BW178" i="27"/>
  <c r="BV181" i="27"/>
  <c r="BV183" i="27"/>
  <c r="BV163" i="27"/>
  <c r="CX188" i="27"/>
  <c r="CX46" i="27" s="1"/>
  <c r="CX185" i="27"/>
  <c r="CX43" i="27" s="1"/>
  <c r="BH168" i="27" l="1"/>
  <c r="BH162" i="27" s="1"/>
  <c r="BH164" i="27" s="1"/>
  <c r="BX180" i="27"/>
  <c r="BX178" i="27"/>
  <c r="BW181" i="27"/>
  <c r="BW163" i="27"/>
  <c r="BW183" i="27"/>
  <c r="BH175" i="27"/>
  <c r="BH40" i="27" s="1"/>
  <c r="BG46" i="24" s="1"/>
  <c r="BG49" i="24" s="1"/>
  <c r="BG52" i="24" s="1"/>
  <c r="BH187" i="27"/>
  <c r="BH45" i="27" s="1"/>
  <c r="BG6" i="25" s="1"/>
  <c r="BG4" i="25" s="1"/>
  <c r="BH171" i="27"/>
  <c r="BG188" i="27"/>
  <c r="BG46" i="27" s="1"/>
  <c r="BF30" i="25" s="1"/>
  <c r="BF9" i="25" s="1"/>
  <c r="BG175" i="27"/>
  <c r="BG40" i="27" s="1"/>
  <c r="BF46" i="24" s="1"/>
  <c r="BF49" i="24" s="1"/>
  <c r="BF52" i="24" s="1"/>
  <c r="CY188" i="27"/>
  <c r="CY46" i="27" s="1"/>
  <c r="CY185" i="27"/>
  <c r="CY43" i="27" s="1"/>
  <c r="BH185" i="27" l="1"/>
  <c r="BH43" i="27" s="1"/>
  <c r="BH172" i="27"/>
  <c r="BI170" i="27"/>
  <c r="BI188" i="27" s="1"/>
  <c r="BI46" i="27" s="1"/>
  <c r="BH30" i="25" s="1"/>
  <c r="BH9" i="25" s="1"/>
  <c r="BH173" i="27"/>
  <c r="BI167" i="27" s="1"/>
  <c r="BG36" i="25"/>
  <c r="BG40" i="25"/>
  <c r="BG33" i="25"/>
  <c r="BG42" i="27"/>
  <c r="BH42" i="27"/>
  <c r="BX163" i="27"/>
  <c r="BX183" i="27"/>
  <c r="BF40" i="25"/>
  <c r="BF33" i="25"/>
  <c r="BF36" i="25"/>
  <c r="BF37" i="25" s="1"/>
  <c r="BX181" i="27"/>
  <c r="BY178" i="27"/>
  <c r="BY180" i="27"/>
  <c r="CZ188" i="27"/>
  <c r="CZ46" i="27" s="1"/>
  <c r="CZ185" i="27"/>
  <c r="CZ43" i="27" s="1"/>
  <c r="BI168" i="27" l="1"/>
  <c r="BI162" i="27" s="1"/>
  <c r="BI164" i="27" s="1"/>
  <c r="BG37" i="25"/>
  <c r="BZ180" i="27"/>
  <c r="BY181" i="27"/>
  <c r="BZ178" i="27"/>
  <c r="BF53" i="24"/>
  <c r="BF34" i="25"/>
  <c r="BF43" i="25" s="1"/>
  <c r="BG53" i="24"/>
  <c r="BG34" i="25"/>
  <c r="BG43" i="25" s="1"/>
  <c r="BI175" i="27"/>
  <c r="BI40" i="27" s="1"/>
  <c r="BH46" i="24" s="1"/>
  <c r="BH49" i="24" s="1"/>
  <c r="BH52" i="24" s="1"/>
  <c r="BI187" i="27"/>
  <c r="BI45" i="27" s="1"/>
  <c r="BH6" i="25" s="1"/>
  <c r="BH4" i="25" s="1"/>
  <c r="BI171" i="27"/>
  <c r="BY163" i="27"/>
  <c r="BY183" i="27"/>
  <c r="DA188" i="27"/>
  <c r="DA46" i="27" s="1"/>
  <c r="DA185" i="27"/>
  <c r="DA43" i="27" s="1"/>
  <c r="BI172" i="27" l="1"/>
  <c r="BI185" i="27"/>
  <c r="BI43" i="27" s="1"/>
  <c r="BI42" i="27"/>
  <c r="BH36" i="25"/>
  <c r="BH33" i="25"/>
  <c r="BH40" i="25"/>
  <c r="BZ183" i="27"/>
  <c r="BZ163" i="27"/>
  <c r="CA178" i="27"/>
  <c r="BZ181" i="27"/>
  <c r="CA180" i="27"/>
  <c r="BI173" i="27"/>
  <c r="BJ167" i="27" s="1"/>
  <c r="BJ170" i="27"/>
  <c r="BJ188" i="27" s="1"/>
  <c r="BJ46" i="27" s="1"/>
  <c r="BI30" i="25" s="1"/>
  <c r="BI9" i="25" s="1"/>
  <c r="DB188" i="27"/>
  <c r="DB46" i="27" s="1"/>
  <c r="DB185" i="27"/>
  <c r="DB43" i="27" s="1"/>
  <c r="BJ168" i="27" l="1"/>
  <c r="BJ172" i="27" s="1"/>
  <c r="CA183" i="27"/>
  <c r="CA163" i="27"/>
  <c r="BJ187" i="27"/>
  <c r="BJ45" i="27" s="1"/>
  <c r="BI6" i="25" s="1"/>
  <c r="BI4" i="25" s="1"/>
  <c r="BJ175" i="27"/>
  <c r="BJ40" i="27" s="1"/>
  <c r="BI46" i="24" s="1"/>
  <c r="BI49" i="24" s="1"/>
  <c r="BI52" i="24" s="1"/>
  <c r="BJ171" i="27"/>
  <c r="BH37" i="25"/>
  <c r="CA181" i="27"/>
  <c r="CB180" i="27"/>
  <c r="CB178" i="27"/>
  <c r="BH53" i="24"/>
  <c r="BH34" i="25"/>
  <c r="BH43" i="25" s="1"/>
  <c r="DC188" i="27"/>
  <c r="DC46" i="27" s="1"/>
  <c r="DC185" i="27"/>
  <c r="DC43" i="27" s="1"/>
  <c r="BJ162" i="27" l="1"/>
  <c r="BJ164" i="27" s="1"/>
  <c r="BJ185" i="27"/>
  <c r="BJ43" i="27" s="1"/>
  <c r="C56" i="24"/>
  <c r="BJ42" i="27"/>
  <c r="BI33" i="25"/>
  <c r="BI40" i="25"/>
  <c r="BI36" i="25"/>
  <c r="CB163" i="27"/>
  <c r="CB183" i="27"/>
  <c r="CC180" i="27"/>
  <c r="CC178" i="27"/>
  <c r="CB181" i="27"/>
  <c r="BJ173" i="27"/>
  <c r="BK167" i="27" s="1"/>
  <c r="BK168" i="27" s="1"/>
  <c r="BK170" i="27"/>
  <c r="BK188" i="27" s="1"/>
  <c r="BK46" i="27" s="1"/>
  <c r="BJ30" i="25" s="1"/>
  <c r="BJ9" i="25" s="1"/>
  <c r="DD188" i="27"/>
  <c r="DD46" i="27" s="1"/>
  <c r="DD185" i="27"/>
  <c r="DD43" i="27" s="1"/>
  <c r="F4" i="20" l="1"/>
  <c r="F4" i="29"/>
  <c r="BK175" i="27"/>
  <c r="BK40" i="27" s="1"/>
  <c r="BJ46" i="24" s="1"/>
  <c r="BJ49" i="24" s="1"/>
  <c r="BJ52" i="24" s="1"/>
  <c r="BK187" i="27"/>
  <c r="BK45" i="27" s="1"/>
  <c r="BJ6" i="25" s="1"/>
  <c r="BJ4" i="25" s="1"/>
  <c r="BK171" i="27"/>
  <c r="BI53" i="24"/>
  <c r="BI34" i="25"/>
  <c r="BI43" i="25" s="1"/>
  <c r="BK162" i="27"/>
  <c r="BK164" i="27" s="1"/>
  <c r="BK185" i="27"/>
  <c r="BK43" i="27" s="1"/>
  <c r="BK172" i="27"/>
  <c r="CC163" i="27"/>
  <c r="CC183" i="27"/>
  <c r="BI37" i="25"/>
  <c r="CC181" i="27"/>
  <c r="CD180" i="27"/>
  <c r="CD178" i="27"/>
  <c r="DE188" i="27"/>
  <c r="DE46" i="27" s="1"/>
  <c r="DE185" i="27"/>
  <c r="DE43" i="27" s="1"/>
  <c r="CD183" i="27" l="1"/>
  <c r="CD163" i="27"/>
  <c r="CD181" i="27"/>
  <c r="CE178" i="27"/>
  <c r="CE180" i="27"/>
  <c r="BL170" i="27"/>
  <c r="BL188" i="27" s="1"/>
  <c r="BL46" i="27" s="1"/>
  <c r="BK30" i="25" s="1"/>
  <c r="BK9" i="25" s="1"/>
  <c r="BK173" i="27"/>
  <c r="BL167" i="27" s="1"/>
  <c r="BL168" i="27" s="1"/>
  <c r="BJ33" i="25"/>
  <c r="C35" i="25" s="1"/>
  <c r="BJ40" i="25"/>
  <c r="BJ36" i="25"/>
  <c r="C38" i="25" s="1"/>
  <c r="BK42" i="27"/>
  <c r="DF188" i="27"/>
  <c r="DF46" i="27" s="1"/>
  <c r="DF185" i="27"/>
  <c r="DF43" i="27" s="1"/>
  <c r="BL162" i="27" l="1"/>
  <c r="BL164" i="27" s="1"/>
  <c r="BL185" i="27"/>
  <c r="BL43" i="27" s="1"/>
  <c r="BL172" i="27"/>
  <c r="CE183" i="27"/>
  <c r="CE163" i="27"/>
  <c r="BJ37" i="25"/>
  <c r="BL187" i="27"/>
  <c r="BL45" i="27" s="1"/>
  <c r="BK6" i="25" s="1"/>
  <c r="BK4" i="25" s="1"/>
  <c r="BL175" i="27"/>
  <c r="BL40" i="27" s="1"/>
  <c r="BK46" i="24" s="1"/>
  <c r="BK49" i="24" s="1"/>
  <c r="BK52" i="24" s="1"/>
  <c r="BX171" i="27"/>
  <c r="CJ171" i="27"/>
  <c r="CD171" i="27"/>
  <c r="BP171" i="27"/>
  <c r="CA171" i="27"/>
  <c r="BL171" i="27"/>
  <c r="CE171" i="27"/>
  <c r="CM171" i="27"/>
  <c r="BM171" i="27"/>
  <c r="CF171" i="27"/>
  <c r="BS171" i="27"/>
  <c r="BZ171" i="27"/>
  <c r="CH171" i="27"/>
  <c r="BR171" i="27"/>
  <c r="CG171" i="27"/>
  <c r="CK171" i="27"/>
  <c r="BQ171" i="27"/>
  <c r="CC171" i="27"/>
  <c r="CL171" i="27"/>
  <c r="CB171" i="27"/>
  <c r="BW171" i="27"/>
  <c r="BT171" i="27"/>
  <c r="BV171" i="27"/>
  <c r="BO171" i="27"/>
  <c r="CI171" i="27"/>
  <c r="BU171" i="27"/>
  <c r="BN171" i="27"/>
  <c r="BY171" i="27"/>
  <c r="BJ53" i="24"/>
  <c r="C57" i="24" s="1"/>
  <c r="BJ34" i="25"/>
  <c r="BJ43" i="25" s="1"/>
  <c r="CE181" i="27"/>
  <c r="CF180" i="27"/>
  <c r="CF178" i="27"/>
  <c r="DG188" i="27"/>
  <c r="DG46" i="27" s="1"/>
  <c r="DG185" i="27"/>
  <c r="DG43" i="27" s="1"/>
  <c r="CD170" i="27" l="1"/>
  <c r="CC173" i="27"/>
  <c r="CK170" i="27"/>
  <c r="CJ173" i="27"/>
  <c r="CF181" i="27"/>
  <c r="CG178" i="27"/>
  <c r="CG180" i="27"/>
  <c r="CJ170" i="27"/>
  <c r="CI173" i="27"/>
  <c r="BX170" i="27"/>
  <c r="BW173" i="27"/>
  <c r="BR170" i="27"/>
  <c r="BQ173" i="27"/>
  <c r="CI170" i="27"/>
  <c r="CH173" i="27"/>
  <c r="BN170" i="27"/>
  <c r="BM173" i="27"/>
  <c r="CB170" i="27"/>
  <c r="CA173" i="27"/>
  <c r="BX173" i="27"/>
  <c r="BY170" i="27"/>
  <c r="BM168" i="27"/>
  <c r="CF183" i="27"/>
  <c r="CF163" i="27"/>
  <c r="BU170" i="27"/>
  <c r="BT173" i="27"/>
  <c r="BR173" i="27"/>
  <c r="BS170" i="27"/>
  <c r="BL173" i="27"/>
  <c r="BM170" i="27"/>
  <c r="BZ170" i="27"/>
  <c r="BY173" i="27"/>
  <c r="BO173" i="27"/>
  <c r="BP170" i="27"/>
  <c r="CC170" i="27"/>
  <c r="CB173" i="27"/>
  <c r="CL170" i="27"/>
  <c r="CK173" i="27"/>
  <c r="CA170" i="27"/>
  <c r="BZ173" i="27"/>
  <c r="CM173" i="27"/>
  <c r="CN170" i="27"/>
  <c r="BP173" i="27"/>
  <c r="BQ170" i="27"/>
  <c r="BL42" i="27"/>
  <c r="BU173" i="27"/>
  <c r="BV170" i="27"/>
  <c r="CF173" i="27"/>
  <c r="CG170" i="27"/>
  <c r="BN173" i="27"/>
  <c r="BO170" i="27"/>
  <c r="BW170" i="27"/>
  <c r="BV173" i="27"/>
  <c r="CM170" i="27"/>
  <c r="CL173" i="27"/>
  <c r="CG173" i="27"/>
  <c r="CH170" i="27"/>
  <c r="BT170" i="27"/>
  <c r="BS173" i="27"/>
  <c r="CE173" i="27"/>
  <c r="CF170" i="27"/>
  <c r="CD173" i="27"/>
  <c r="CE170" i="27"/>
  <c r="BK40" i="25"/>
  <c r="BK36" i="25"/>
  <c r="BK33" i="25"/>
  <c r="DH188" i="27"/>
  <c r="DH46" i="27" s="1"/>
  <c r="DH185" i="27"/>
  <c r="DH43" i="27" s="1"/>
  <c r="CF175" i="27" l="1"/>
  <c r="CF40" i="27" s="1"/>
  <c r="CF42" i="27" s="1"/>
  <c r="CF188" i="27"/>
  <c r="CF46" i="27" s="1"/>
  <c r="CE30" i="25" s="1"/>
  <c r="CE9" i="25" s="1"/>
  <c r="CA175" i="27"/>
  <c r="CA40" i="27" s="1"/>
  <c r="CA42" i="27" s="1"/>
  <c r="CA188" i="27"/>
  <c r="CA46" i="27" s="1"/>
  <c r="BZ30" i="25" s="1"/>
  <c r="BZ9" i="25" s="1"/>
  <c r="BZ175" i="27"/>
  <c r="BZ40" i="27" s="1"/>
  <c r="BZ42" i="27" s="1"/>
  <c r="BZ188" i="27"/>
  <c r="BZ46" i="27" s="1"/>
  <c r="BY30" i="25" s="1"/>
  <c r="BY9" i="25" s="1"/>
  <c r="BK53" i="24"/>
  <c r="BK34" i="25"/>
  <c r="BK43" i="25" s="1"/>
  <c r="BT175" i="27"/>
  <c r="BT40" i="27" s="1"/>
  <c r="BS46" i="24" s="1"/>
  <c r="BS49" i="24" s="1"/>
  <c r="BS52" i="24" s="1"/>
  <c r="BT188" i="27"/>
  <c r="BT46" i="27" s="1"/>
  <c r="BS30" i="25" s="1"/>
  <c r="BS9" i="25" s="1"/>
  <c r="BO175" i="27"/>
  <c r="BO40" i="27" s="1"/>
  <c r="BN46" i="24" s="1"/>
  <c r="BN49" i="24" s="1"/>
  <c r="BN52" i="24" s="1"/>
  <c r="BO188" i="27"/>
  <c r="BO46" i="27" s="1"/>
  <c r="BN30" i="25" s="1"/>
  <c r="BN9" i="25" s="1"/>
  <c r="BV175" i="27"/>
  <c r="BV40" i="27" s="1"/>
  <c r="BV42" i="27" s="1"/>
  <c r="BV188" i="27"/>
  <c r="BV46" i="27" s="1"/>
  <c r="BU30" i="25" s="1"/>
  <c r="BU9" i="25" s="1"/>
  <c r="BQ188" i="27"/>
  <c r="BQ46" i="27" s="1"/>
  <c r="BP30" i="25" s="1"/>
  <c r="BP9" i="25" s="1"/>
  <c r="BQ175" i="27"/>
  <c r="BQ40" i="27" s="1"/>
  <c r="BP46" i="24" s="1"/>
  <c r="BP49" i="24" s="1"/>
  <c r="BP52" i="24" s="1"/>
  <c r="BS175" i="27"/>
  <c r="BS40" i="27" s="1"/>
  <c r="BR46" i="24" s="1"/>
  <c r="BR49" i="24" s="1"/>
  <c r="BS188" i="27"/>
  <c r="BS46" i="27" s="1"/>
  <c r="BR30" i="25" s="1"/>
  <c r="BN175" i="27"/>
  <c r="BN40" i="27" s="1"/>
  <c r="BM46" i="24" s="1"/>
  <c r="BM49" i="24" s="1"/>
  <c r="BM52" i="24" s="1"/>
  <c r="BN188" i="27"/>
  <c r="BN46" i="27" s="1"/>
  <c r="BM30" i="25" s="1"/>
  <c r="BM9" i="25" s="1"/>
  <c r="BR175" i="27"/>
  <c r="BR40" i="27" s="1"/>
  <c r="BQ46" i="24" s="1"/>
  <c r="BQ49" i="24" s="1"/>
  <c r="BQ52" i="24" s="1"/>
  <c r="BR188" i="27"/>
  <c r="BR46" i="27" s="1"/>
  <c r="BQ30" i="25" s="1"/>
  <c r="BQ9" i="25" s="1"/>
  <c r="CJ175" i="27"/>
  <c r="CJ40" i="27" s="1"/>
  <c r="CJ42" i="27" s="1"/>
  <c r="CJ188" i="27"/>
  <c r="CJ46" i="27" s="1"/>
  <c r="CI30" i="25" s="1"/>
  <c r="CI9" i="25" s="1"/>
  <c r="BK37" i="25"/>
  <c r="CM188" i="27"/>
  <c r="CK175" i="27"/>
  <c r="CK40" i="27" s="1"/>
  <c r="CK42" i="27" s="1"/>
  <c r="CK188" i="27"/>
  <c r="CK46" i="27" s="1"/>
  <c r="CJ30" i="25" s="1"/>
  <c r="CJ9" i="25" s="1"/>
  <c r="CG175" i="27"/>
  <c r="CG40" i="27" s="1"/>
  <c r="CG42" i="27" s="1"/>
  <c r="CG188" i="27"/>
  <c r="CG46" i="27" s="1"/>
  <c r="CF30" i="25" s="1"/>
  <c r="CF9" i="25" s="1"/>
  <c r="CN175" i="27"/>
  <c r="CN188" i="27"/>
  <c r="CN46" i="27" s="1"/>
  <c r="CM30" i="25" s="1"/>
  <c r="CM9" i="25" s="1"/>
  <c r="BP175" i="27"/>
  <c r="BP40" i="27" s="1"/>
  <c r="BO46" i="24" s="1"/>
  <c r="BO49" i="24" s="1"/>
  <c r="BO52" i="24" s="1"/>
  <c r="BP188" i="27"/>
  <c r="BP46" i="27" s="1"/>
  <c r="BO30" i="25" s="1"/>
  <c r="BO9" i="25" s="1"/>
  <c r="BM188" i="27"/>
  <c r="BM46" i="27" s="1"/>
  <c r="BL30" i="25" s="1"/>
  <c r="BL9" i="25" s="1"/>
  <c r="BM175" i="27"/>
  <c r="BM40" i="27" s="1"/>
  <c r="BL46" i="24" s="1"/>
  <c r="BL49" i="24" s="1"/>
  <c r="BL52" i="24" s="1"/>
  <c r="BM185" i="27"/>
  <c r="BM43" i="27" s="1"/>
  <c r="BM162" i="27"/>
  <c r="BM164" i="27" s="1"/>
  <c r="BM172" i="27"/>
  <c r="BN168" i="27" s="1"/>
  <c r="CB175" i="27"/>
  <c r="CB40" i="27" s="1"/>
  <c r="CB42" i="27" s="1"/>
  <c r="CB188" i="27"/>
  <c r="CB46" i="27" s="1"/>
  <c r="CA30" i="25" s="1"/>
  <c r="CA9" i="25" s="1"/>
  <c r="CI175" i="27"/>
  <c r="CI40" i="27" s="1"/>
  <c r="CI42" i="27" s="1"/>
  <c r="CI188" i="27"/>
  <c r="CI46" i="27" s="1"/>
  <c r="CH30" i="25" s="1"/>
  <c r="CH9" i="25" s="1"/>
  <c r="BX175" i="27"/>
  <c r="BX40" i="27" s="1"/>
  <c r="BX42" i="27" s="1"/>
  <c r="BX188" i="27"/>
  <c r="BX46" i="27" s="1"/>
  <c r="BW30" i="25" s="1"/>
  <c r="BW9" i="25" s="1"/>
  <c r="CG163" i="27"/>
  <c r="CG183" i="27"/>
  <c r="CH175" i="27"/>
  <c r="CH40" i="27" s="1"/>
  <c r="CH42" i="27" s="1"/>
  <c r="CH188" i="27"/>
  <c r="CH46" i="27" s="1"/>
  <c r="CG30" i="25" s="1"/>
  <c r="CG9" i="25" s="1"/>
  <c r="CC175" i="27"/>
  <c r="CC40" i="27" s="1"/>
  <c r="CC42" i="27" s="1"/>
  <c r="CC188" i="27"/>
  <c r="CC46" i="27" s="1"/>
  <c r="CB30" i="25" s="1"/>
  <c r="CB9" i="25" s="1"/>
  <c r="CH180" i="27"/>
  <c r="CG181" i="27"/>
  <c r="CH178" i="27"/>
  <c r="CE175" i="27"/>
  <c r="CE40" i="27" s="1"/>
  <c r="CE42" i="27" s="1"/>
  <c r="CE188" i="27"/>
  <c r="CE46" i="27" s="1"/>
  <c r="CD30" i="25" s="1"/>
  <c r="CD9" i="25" s="1"/>
  <c r="BW175" i="27"/>
  <c r="BW40" i="27" s="1"/>
  <c r="BW42" i="27" s="1"/>
  <c r="BW188" i="27"/>
  <c r="BW46" i="27" s="1"/>
  <c r="BV30" i="25" s="1"/>
  <c r="BV9" i="25" s="1"/>
  <c r="CL175" i="27"/>
  <c r="CL40" i="27" s="1"/>
  <c r="CL42" i="27" s="1"/>
  <c r="CL188" i="27"/>
  <c r="CL46" i="27" s="1"/>
  <c r="CK30" i="25" s="1"/>
  <c r="CK9" i="25" s="1"/>
  <c r="BU188" i="27"/>
  <c r="BU46" i="27" s="1"/>
  <c r="BT30" i="25" s="1"/>
  <c r="BT9" i="25" s="1"/>
  <c r="BU175" i="27"/>
  <c r="BU40" i="27" s="1"/>
  <c r="BT46" i="24" s="1"/>
  <c r="BT49" i="24" s="1"/>
  <c r="BT52" i="24" s="1"/>
  <c r="BY175" i="27"/>
  <c r="BY40" i="27" s="1"/>
  <c r="BY42" i="27" s="1"/>
  <c r="BY188" i="27"/>
  <c r="BY46" i="27" s="1"/>
  <c r="BX30" i="25" s="1"/>
  <c r="BX9" i="25" s="1"/>
  <c r="CD175" i="27"/>
  <c r="CD40" i="27" s="1"/>
  <c r="CD42" i="27" s="1"/>
  <c r="CD188" i="27"/>
  <c r="CD46" i="27" s="1"/>
  <c r="CC30" i="25" s="1"/>
  <c r="CC9" i="25" s="1"/>
  <c r="DI188" i="27"/>
  <c r="DI46" i="27" s="1"/>
  <c r="DI185" i="27"/>
  <c r="DI43" i="27" s="1"/>
  <c r="CA36" i="25" l="1"/>
  <c r="CA40" i="25"/>
  <c r="CA33" i="25"/>
  <c r="BP36" i="25"/>
  <c r="BP40" i="25"/>
  <c r="BP33" i="25"/>
  <c r="BX33" i="25"/>
  <c r="BX36" i="25"/>
  <c r="BX40" i="25"/>
  <c r="CK40" i="25"/>
  <c r="CK36" i="25"/>
  <c r="CK33" i="25"/>
  <c r="CD36" i="25"/>
  <c r="CD33" i="25"/>
  <c r="CD40" i="25"/>
  <c r="CH181" i="27"/>
  <c r="CI178" i="27"/>
  <c r="CI180" i="27"/>
  <c r="BM42" i="27"/>
  <c r="CM33" i="25"/>
  <c r="CM36" i="25"/>
  <c r="CM40" i="25"/>
  <c r="CJ40" i="25"/>
  <c r="CJ33" i="25"/>
  <c r="CJ36" i="25"/>
  <c r="BQ40" i="25"/>
  <c r="BQ33" i="25"/>
  <c r="BQ36" i="25"/>
  <c r="BU40" i="25"/>
  <c r="BU33" i="25"/>
  <c r="BU36" i="25"/>
  <c r="BS40" i="25"/>
  <c r="BS36" i="25"/>
  <c r="BS33" i="25"/>
  <c r="BW40" i="25"/>
  <c r="BW33" i="25"/>
  <c r="BW36" i="25"/>
  <c r="BP42" i="27"/>
  <c r="BO42" i="27"/>
  <c r="CB40" i="25"/>
  <c r="CB33" i="25"/>
  <c r="CB36" i="25"/>
  <c r="CH36" i="25"/>
  <c r="CH40" i="25"/>
  <c r="CH33" i="25"/>
  <c r="BN185" i="27"/>
  <c r="BN43" i="27" s="1"/>
  <c r="BN162" i="27"/>
  <c r="BN164" i="27" s="1"/>
  <c r="BN172" i="27"/>
  <c r="BO168" i="27" s="1"/>
  <c r="BL33" i="25"/>
  <c r="BL36" i="25"/>
  <c r="BL40" i="25"/>
  <c r="BR42" i="27"/>
  <c r="BS42" i="27"/>
  <c r="BT42" i="27"/>
  <c r="BY40" i="25"/>
  <c r="BY36" i="25"/>
  <c r="BY33" i="25"/>
  <c r="CE40" i="25"/>
  <c r="CE33" i="25"/>
  <c r="CE36" i="25"/>
  <c r="BT36" i="25"/>
  <c r="BT40" i="25"/>
  <c r="BT33" i="25"/>
  <c r="CG33" i="25"/>
  <c r="CG40" i="25"/>
  <c r="CG36" i="25"/>
  <c r="BN42" i="27"/>
  <c r="BZ36" i="25"/>
  <c r="BZ33" i="25"/>
  <c r="BZ40" i="25"/>
  <c r="CC33" i="25"/>
  <c r="CC36" i="25"/>
  <c r="CC40" i="25"/>
  <c r="BU42" i="27"/>
  <c r="BV33" i="25"/>
  <c r="BV36" i="25"/>
  <c r="BV40" i="25"/>
  <c r="CH183" i="27"/>
  <c r="CH163" i="27"/>
  <c r="BO40" i="25"/>
  <c r="BO33" i="25"/>
  <c r="BO36" i="25"/>
  <c r="CF33" i="25"/>
  <c r="CF36" i="25"/>
  <c r="CF40" i="25"/>
  <c r="CI33" i="25"/>
  <c r="CI40" i="25"/>
  <c r="CI36" i="25"/>
  <c r="BM40" i="25"/>
  <c r="BM36" i="25"/>
  <c r="BM33" i="25"/>
  <c r="BQ42" i="27"/>
  <c r="BN33" i="25"/>
  <c r="BN40" i="25"/>
  <c r="BN36" i="25"/>
  <c r="DJ188" i="27"/>
  <c r="DJ46" i="27" s="1"/>
  <c r="DJ185" i="27"/>
  <c r="DJ43" i="27" s="1"/>
  <c r="BM37" i="25" l="1"/>
  <c r="BN37" i="25"/>
  <c r="BL53" i="24"/>
  <c r="BL34" i="25"/>
  <c r="BL43" i="25" s="1"/>
  <c r="BN53" i="24"/>
  <c r="BN34" i="25"/>
  <c r="BN43" i="25" s="1"/>
  <c r="BO37" i="25"/>
  <c r="BO53" i="24"/>
  <c r="BO34" i="25"/>
  <c r="BO43" i="25" s="1"/>
  <c r="BT53" i="24"/>
  <c r="BL37" i="25"/>
  <c r="BQ53" i="24"/>
  <c r="BQ34" i="25"/>
  <c r="BQ43" i="25" s="1"/>
  <c r="BP37" i="25"/>
  <c r="BM53" i="24"/>
  <c r="BM34" i="25"/>
  <c r="BM43" i="25" s="1"/>
  <c r="BO185" i="27"/>
  <c r="BO43" i="27" s="1"/>
  <c r="BO162" i="27"/>
  <c r="BO164" i="27" s="1"/>
  <c r="BO172" i="27"/>
  <c r="BP168" i="27" s="1"/>
  <c r="BS53" i="24"/>
  <c r="CJ178" i="27"/>
  <c r="CI181" i="27"/>
  <c r="CJ180" i="27"/>
  <c r="BP53" i="24"/>
  <c r="BP34" i="25"/>
  <c r="BP43" i="25" s="1"/>
  <c r="BQ37" i="25"/>
  <c r="CI183" i="27"/>
  <c r="CI163" i="27"/>
  <c r="DK188" i="27"/>
  <c r="DK46" i="27" s="1"/>
  <c r="DK185" i="27"/>
  <c r="DK43" i="27" s="1"/>
  <c r="CJ181" i="27" l="1"/>
  <c r="CK180" i="27"/>
  <c r="CK178" i="27"/>
  <c r="BP162" i="27"/>
  <c r="BP164" i="27" s="1"/>
  <c r="BP185" i="27"/>
  <c r="BP43" i="27" s="1"/>
  <c r="BP172" i="27"/>
  <c r="BQ168" i="27" s="1"/>
  <c r="CJ163" i="27"/>
  <c r="CJ183" i="27"/>
  <c r="DL188" i="27"/>
  <c r="DL46" i="27" s="1"/>
  <c r="DL185" i="27"/>
  <c r="DL43" i="27" s="1"/>
  <c r="BQ185" i="27" l="1"/>
  <c r="BQ43" i="27" s="1"/>
  <c r="BQ162" i="27"/>
  <c r="BQ164" i="27" s="1"/>
  <c r="BQ172" i="27"/>
  <c r="BR168" i="27" s="1"/>
  <c r="CL180" i="27"/>
  <c r="CL178" i="27"/>
  <c r="CK181" i="27"/>
  <c r="CK183" i="27"/>
  <c r="CK163" i="27"/>
  <c r="DM188" i="27"/>
  <c r="DM46" i="27" s="1"/>
  <c r="DM185" i="27"/>
  <c r="DM43" i="27" s="1"/>
  <c r="BR162" i="27" l="1"/>
  <c r="BR164" i="27" s="1"/>
  <c r="BR185" i="27"/>
  <c r="BR43" i="27" s="1"/>
  <c r="BR172" i="27"/>
  <c r="BS168" i="27" s="1"/>
  <c r="CM178" i="27"/>
  <c r="CL181" i="27"/>
  <c r="CL163" i="27"/>
  <c r="CL183" i="27"/>
  <c r="DN188" i="27"/>
  <c r="DN46" i="27" s="1"/>
  <c r="DN185" i="27"/>
  <c r="DN43" i="27" s="1"/>
  <c r="BS185" i="27" l="1"/>
  <c r="BS43" i="27" s="1"/>
  <c r="BS162" i="27"/>
  <c r="BS164" i="27" s="1"/>
  <c r="BS172" i="27"/>
  <c r="BT168" i="27" s="1"/>
  <c r="CM182" i="27"/>
  <c r="CM180" i="27" s="1"/>
  <c r="CM163" i="27"/>
  <c r="DO188" i="27"/>
  <c r="DO46" i="27" s="1"/>
  <c r="DO185" i="27"/>
  <c r="DO43" i="27" s="1"/>
  <c r="BT162" i="27" l="1"/>
  <c r="BT164" i="27" s="1"/>
  <c r="BT185" i="27"/>
  <c r="BT43" i="27" s="1"/>
  <c r="BT172" i="27"/>
  <c r="BU168" i="27" s="1"/>
  <c r="CM181" i="27"/>
  <c r="CN178" i="27"/>
  <c r="CN180" i="27"/>
  <c r="CM183" i="27"/>
  <c r="DP188" i="27"/>
  <c r="DP46" i="27" s="1"/>
  <c r="DP185" i="27"/>
  <c r="DP43" i="27" s="1"/>
  <c r="BU185" i="27" l="1"/>
  <c r="BU43" i="27" s="1"/>
  <c r="BU162" i="27"/>
  <c r="BU164" i="27" s="1"/>
  <c r="BU172" i="27"/>
  <c r="BV168" i="27" s="1"/>
  <c r="CO180" i="27"/>
  <c r="CN181" i="27"/>
  <c r="CO178" i="27"/>
  <c r="CN163" i="27"/>
  <c r="CN183" i="27"/>
  <c r="DQ188" i="27"/>
  <c r="DQ46" i="27" s="1"/>
  <c r="DQ185" i="27"/>
  <c r="DQ43" i="27" s="1"/>
  <c r="BV185" i="27" l="1"/>
  <c r="BV43" i="27" s="1"/>
  <c r="BV162" i="27"/>
  <c r="BV164" i="27" s="1"/>
  <c r="BV172" i="27"/>
  <c r="BW168" i="27" s="1"/>
  <c r="CP180" i="27"/>
  <c r="CO181" i="27"/>
  <c r="CP178" i="27"/>
  <c r="CO163" i="27"/>
  <c r="CO183" i="27"/>
  <c r="DR188" i="27"/>
  <c r="DR46" i="27" s="1"/>
  <c r="DR185" i="27"/>
  <c r="DR43" i="27" s="1"/>
  <c r="CQ180" i="27" l="1"/>
  <c r="CP181" i="27"/>
  <c r="CQ178" i="27"/>
  <c r="BW185" i="27"/>
  <c r="BW43" i="27" s="1"/>
  <c r="BW162" i="27"/>
  <c r="BW164" i="27" s="1"/>
  <c r="BW172" i="27"/>
  <c r="BX168" i="27" s="1"/>
  <c r="CP163" i="27"/>
  <c r="CP183" i="27"/>
  <c r="DS188" i="27"/>
  <c r="DS46" i="27" s="1"/>
  <c r="DS185" i="27"/>
  <c r="DS43" i="27" s="1"/>
  <c r="BX162" i="27" l="1"/>
  <c r="BX164" i="27" s="1"/>
  <c r="BX185" i="27"/>
  <c r="BX43" i="27" s="1"/>
  <c r="BX172" i="27"/>
  <c r="BY168" i="27" s="1"/>
  <c r="CQ183" i="27"/>
  <c r="CQ163" i="27"/>
  <c r="CR180" i="27"/>
  <c r="CR178" i="27"/>
  <c r="CQ181" i="27"/>
  <c r="DT188" i="27"/>
  <c r="DT46" i="27" s="1"/>
  <c r="DT185" i="27"/>
  <c r="DT43" i="27" s="1"/>
  <c r="CR183" i="27" l="1"/>
  <c r="CR163" i="27"/>
  <c r="BY185" i="27"/>
  <c r="BY43" i="27" s="1"/>
  <c r="BY162" i="27"/>
  <c r="BY164" i="27" s="1"/>
  <c r="BY172" i="27"/>
  <c r="BZ168" i="27" s="1"/>
  <c r="CR181" i="27"/>
  <c r="CS180" i="27"/>
  <c r="CS178" i="27"/>
  <c r="DU188" i="27"/>
  <c r="DU46" i="27" s="1"/>
  <c r="DU185" i="27"/>
  <c r="DU43" i="27" s="1"/>
  <c r="CS181" i="27" l="1"/>
  <c r="CT178" i="27"/>
  <c r="CT180" i="27"/>
  <c r="CS183" i="27"/>
  <c r="CS163" i="27"/>
  <c r="BZ162" i="27"/>
  <c r="BZ164" i="27" s="1"/>
  <c r="BZ185" i="27"/>
  <c r="BZ43" i="27" s="1"/>
  <c r="BZ172" i="27"/>
  <c r="CA168" i="27" s="1"/>
  <c r="DV188" i="27"/>
  <c r="DV46" i="27" s="1"/>
  <c r="DV185" i="27"/>
  <c r="DV43" i="27" s="1"/>
  <c r="CA162" i="27" l="1"/>
  <c r="CA164" i="27" s="1"/>
  <c r="CA185" i="27"/>
  <c r="CA43" i="27" s="1"/>
  <c r="CA172" i="27"/>
  <c r="CB168" i="27" s="1"/>
  <c r="CU178" i="27"/>
  <c r="CU180" i="27"/>
  <c r="CT181" i="27"/>
  <c r="CT183" i="27"/>
  <c r="CT163" i="27"/>
  <c r="DW188" i="27"/>
  <c r="DW46" i="27" s="1"/>
  <c r="DW185" i="27"/>
  <c r="DW43" i="27" s="1"/>
  <c r="CV178" i="27" l="1"/>
  <c r="CV180" i="27"/>
  <c r="CU181" i="27"/>
  <c r="CU163" i="27"/>
  <c r="CU183" i="27"/>
  <c r="CB162" i="27"/>
  <c r="CB164" i="27" s="1"/>
  <c r="CB185" i="27"/>
  <c r="CB43" i="27" s="1"/>
  <c r="CB172" i="27"/>
  <c r="CC168" i="27" s="1"/>
  <c r="DX188" i="27"/>
  <c r="DX46" i="27" s="1"/>
  <c r="DX185" i="27"/>
  <c r="DX43" i="27" s="1"/>
  <c r="CC185" i="27" l="1"/>
  <c r="CC43" i="27" s="1"/>
  <c r="CC162" i="27"/>
  <c r="CC164" i="27" s="1"/>
  <c r="CC172" i="27"/>
  <c r="CD168" i="27" s="1"/>
  <c r="CW180" i="27"/>
  <c r="CW178" i="27"/>
  <c r="CV181" i="27"/>
  <c r="CV183" i="27"/>
  <c r="CV163" i="27"/>
  <c r="DY188" i="27"/>
  <c r="DY46" i="27" s="1"/>
  <c r="DY185" i="27"/>
  <c r="DY43" i="27" s="1"/>
  <c r="CD185" i="27" l="1"/>
  <c r="CD43" i="27" s="1"/>
  <c r="CD162" i="27"/>
  <c r="CD164" i="27" s="1"/>
  <c r="CD172" i="27"/>
  <c r="CE168" i="27" s="1"/>
  <c r="CX178" i="27"/>
  <c r="CX180" i="27"/>
  <c r="CW181" i="27"/>
  <c r="CW163" i="27"/>
  <c r="CW183" i="27"/>
  <c r="DZ188" i="27"/>
  <c r="DZ46" i="27" s="1"/>
  <c r="DZ185" i="27"/>
  <c r="DZ43" i="27" s="1"/>
  <c r="CE185" i="27" l="1"/>
  <c r="CE43" i="27" s="1"/>
  <c r="CE162" i="27"/>
  <c r="CE164" i="27" s="1"/>
  <c r="CE172" i="27"/>
  <c r="CF168" i="27" s="1"/>
  <c r="CX183" i="27"/>
  <c r="CX163" i="27"/>
  <c r="CX181" i="27"/>
  <c r="CY178" i="27"/>
  <c r="CY180" i="27"/>
  <c r="EA188" i="27"/>
  <c r="EA46" i="27" s="1"/>
  <c r="EA185" i="27"/>
  <c r="EA43" i="27" s="1"/>
  <c r="CY181" i="27" l="1"/>
  <c r="CZ180" i="27"/>
  <c r="CZ178" i="27"/>
  <c r="CY163" i="27"/>
  <c r="CY183" i="27"/>
  <c r="CF162" i="27"/>
  <c r="CF164" i="27" s="1"/>
  <c r="CF185" i="27"/>
  <c r="CF43" i="27" s="1"/>
  <c r="CF172" i="27"/>
  <c r="CG168" i="27" s="1"/>
  <c r="EB188" i="27"/>
  <c r="EB46" i="27" s="1"/>
  <c r="EB185" i="27"/>
  <c r="EB43" i="27" s="1"/>
  <c r="CZ163" i="27" l="1"/>
  <c r="CZ183" i="27"/>
  <c r="CG185" i="27"/>
  <c r="CG43" i="27" s="1"/>
  <c r="CG162" i="27"/>
  <c r="CG164" i="27" s="1"/>
  <c r="CG172" i="27"/>
  <c r="CH168" i="27" s="1"/>
  <c r="DA180" i="27"/>
  <c r="CZ181" i="27"/>
  <c r="DA178" i="27"/>
  <c r="EC188" i="27"/>
  <c r="EC46" i="27" s="1"/>
  <c r="EC185" i="27"/>
  <c r="EC43" i="27" s="1"/>
  <c r="DA163" i="27" l="1"/>
  <c r="DA183" i="27"/>
  <c r="DA181" i="27"/>
  <c r="DB178" i="27"/>
  <c r="DB180" i="27"/>
  <c r="CH162" i="27"/>
  <c r="CH164" i="27" s="1"/>
  <c r="CH185" i="27"/>
  <c r="CH43" i="27" s="1"/>
  <c r="CH172" i="27"/>
  <c r="CI168" i="27" s="1"/>
  <c r="ED188" i="27"/>
  <c r="ED46" i="27" s="1"/>
  <c r="ED185" i="27"/>
  <c r="ED43" i="27" s="1"/>
  <c r="CI185" i="27" l="1"/>
  <c r="CI43" i="27" s="1"/>
  <c r="CI162" i="27"/>
  <c r="CI164" i="27" s="1"/>
  <c r="CI172" i="27"/>
  <c r="CJ168" i="27" s="1"/>
  <c r="DB183" i="27"/>
  <c r="DB163" i="27"/>
  <c r="DC180" i="27"/>
  <c r="DC178" i="27"/>
  <c r="DB181" i="27"/>
  <c r="EE188" i="27"/>
  <c r="EE46" i="27" s="1"/>
  <c r="EE185" i="27"/>
  <c r="EE43" i="27" s="1"/>
  <c r="CJ162" i="27" l="1"/>
  <c r="CJ164" i="27" s="1"/>
  <c r="CJ185" i="27"/>
  <c r="CJ43" i="27" s="1"/>
  <c r="CJ172" i="27"/>
  <c r="CK168" i="27" s="1"/>
  <c r="DC181" i="27"/>
  <c r="DD180" i="27"/>
  <c r="DD178" i="27"/>
  <c r="DC163" i="27"/>
  <c r="DC183" i="27"/>
  <c r="EF188" i="27"/>
  <c r="EF46" i="27" s="1"/>
  <c r="EF185" i="27"/>
  <c r="EF43" i="27" s="1"/>
  <c r="CK185" i="27" l="1"/>
  <c r="CK43" i="27" s="1"/>
  <c r="CK162" i="27"/>
  <c r="CK164" i="27" s="1"/>
  <c r="CK172" i="27"/>
  <c r="CL168" i="27" s="1"/>
  <c r="DD183" i="27"/>
  <c r="DD163" i="27"/>
  <c r="DD181" i="27"/>
  <c r="DE180" i="27"/>
  <c r="DE178" i="27"/>
  <c r="EG188" i="27"/>
  <c r="EG46" i="27" s="1"/>
  <c r="EG185" i="27"/>
  <c r="EG43" i="27" s="1"/>
  <c r="DE163" i="27" l="1"/>
  <c r="DE183" i="27"/>
  <c r="DF178" i="27"/>
  <c r="DE181" i="27"/>
  <c r="DF180" i="27"/>
  <c r="CL162" i="27"/>
  <c r="CL164" i="27" s="1"/>
  <c r="CL185" i="27"/>
  <c r="CL43" i="27" s="1"/>
  <c r="CL172" i="27"/>
  <c r="CM168" i="27" s="1"/>
  <c r="EH188" i="27"/>
  <c r="EH46" i="27" s="1"/>
  <c r="EH185" i="27"/>
  <c r="EH43" i="27" s="1"/>
  <c r="DF183" i="27" l="1"/>
  <c r="DF163" i="27"/>
  <c r="CM185" i="27"/>
  <c r="CM43" i="27" s="1"/>
  <c r="CM162" i="27"/>
  <c r="CM164" i="27" s="1"/>
  <c r="CM172" i="27"/>
  <c r="CM174" i="27"/>
  <c r="DG180" i="27"/>
  <c r="DF181" i="27"/>
  <c r="DG178" i="27"/>
  <c r="EI188" i="27"/>
  <c r="EI46" i="27" s="1"/>
  <c r="EI185" i="27"/>
  <c r="EI43" i="27" s="1"/>
  <c r="CM189" i="27" l="1"/>
  <c r="CM46" i="27" s="1"/>
  <c r="CL30" i="25" s="1"/>
  <c r="CL9" i="25" s="1"/>
  <c r="CM175" i="27"/>
  <c r="CM40" i="27" s="1"/>
  <c r="CM42" i="27" s="1"/>
  <c r="DG183" i="27"/>
  <c r="DG163" i="27"/>
  <c r="DH178" i="27"/>
  <c r="DG181" i="27"/>
  <c r="DH180" i="27"/>
  <c r="EJ188" i="27"/>
  <c r="EJ46" i="27" s="1"/>
  <c r="EJ185" i="27"/>
  <c r="EJ43" i="27" s="1"/>
  <c r="DH183" i="27" l="1"/>
  <c r="DH163" i="27"/>
  <c r="DH181" i="27"/>
  <c r="DI178" i="27"/>
  <c r="DI180" i="27"/>
  <c r="CL36" i="25"/>
  <c r="CL33" i="25"/>
  <c r="CL40" i="25"/>
  <c r="EK188" i="27"/>
  <c r="EK46" i="27" s="1"/>
  <c r="EK185" i="27"/>
  <c r="EK43" i="27" s="1"/>
  <c r="DI183" i="27" l="1"/>
  <c r="DI163" i="27"/>
  <c r="DI181" i="27"/>
  <c r="DJ178" i="27"/>
  <c r="DJ180" i="27"/>
  <c r="DK180" i="27" l="1"/>
  <c r="DJ181" i="27"/>
  <c r="DK178" i="27"/>
  <c r="DJ183" i="27"/>
  <c r="DJ163" i="27"/>
  <c r="DK163" i="27" l="1"/>
  <c r="DK183" i="27"/>
  <c r="DL178" i="27"/>
  <c r="DL180" i="27"/>
  <c r="DK181" i="27"/>
  <c r="DM178" i="27" l="1"/>
  <c r="DM180" i="27"/>
  <c r="DL181" i="27"/>
  <c r="DL183" i="27"/>
  <c r="DL163" i="27"/>
  <c r="DM181" i="27" l="1"/>
  <c r="DN178" i="27"/>
  <c r="DN180" i="27"/>
  <c r="DM163" i="27"/>
  <c r="DM183" i="27"/>
  <c r="DN181" i="27" l="1"/>
  <c r="DO180" i="27"/>
  <c r="DO178" i="27"/>
  <c r="DN163" i="27"/>
  <c r="DN183" i="27"/>
  <c r="DP180" i="27" l="1"/>
  <c r="DO181" i="27"/>
  <c r="DP178" i="27"/>
  <c r="DO163" i="27"/>
  <c r="DO183" i="27"/>
  <c r="DP183" i="27" l="1"/>
  <c r="DP163" i="27"/>
  <c r="DP181" i="27"/>
  <c r="DQ180" i="27"/>
  <c r="DQ178" i="27"/>
  <c r="DQ163" i="27" l="1"/>
  <c r="DQ183" i="27"/>
  <c r="DR178" i="27"/>
  <c r="DQ181" i="27"/>
  <c r="DR180" i="27"/>
  <c r="DR163" i="27" l="1"/>
  <c r="DR183" i="27"/>
  <c r="DS180" i="27"/>
  <c r="DS178" i="27"/>
  <c r="DR181" i="27"/>
  <c r="DS183" i="27" l="1"/>
  <c r="DS163" i="27"/>
  <c r="DT178" i="27"/>
  <c r="DS181" i="27"/>
  <c r="DT180" i="27"/>
  <c r="DT181" i="27" l="1"/>
  <c r="DU178" i="27"/>
  <c r="DU180" i="27"/>
  <c r="DT163" i="27"/>
  <c r="DT183" i="27"/>
  <c r="DU181" i="27" l="1"/>
  <c r="DV178" i="27"/>
  <c r="DV180" i="27"/>
  <c r="DU183" i="27"/>
  <c r="DU163" i="27"/>
  <c r="DV181" i="27" l="1"/>
  <c r="DW180" i="27"/>
  <c r="DW178" i="27"/>
  <c r="DV163" i="27"/>
  <c r="DV183" i="27"/>
  <c r="DW163" i="27" l="1"/>
  <c r="DW183" i="27"/>
  <c r="DX180" i="27"/>
  <c r="DX178" i="27"/>
  <c r="DW181" i="27"/>
  <c r="DY180" i="27" l="1"/>
  <c r="DY178" i="27"/>
  <c r="DX181" i="27"/>
  <c r="DX183" i="27"/>
  <c r="DX163" i="27"/>
  <c r="DY183" i="27" l="1"/>
  <c r="DY163" i="27"/>
  <c r="DY181" i="27"/>
  <c r="DZ178" i="27"/>
  <c r="DZ180" i="27"/>
  <c r="EA180" i="27" l="1"/>
  <c r="DZ181" i="27"/>
  <c r="EA178" i="27"/>
  <c r="DZ163" i="27"/>
  <c r="DZ183" i="27"/>
  <c r="EA183" i="27" l="1"/>
  <c r="EA163" i="27"/>
  <c r="EA181" i="27"/>
  <c r="EB178" i="27"/>
  <c r="EB180" i="27"/>
  <c r="EB183" i="27" l="1"/>
  <c r="EB163" i="27"/>
  <c r="EC180" i="27"/>
  <c r="EB181" i="27"/>
  <c r="EC178" i="27"/>
  <c r="ED178" i="27" l="1"/>
  <c r="EC181" i="27"/>
  <c r="ED180" i="27"/>
  <c r="EC183" i="27"/>
  <c r="EC163" i="27"/>
  <c r="ED163" i="27" l="1"/>
  <c r="ED183" i="27"/>
  <c r="EE180" i="27"/>
  <c r="ED181" i="27"/>
  <c r="EE178" i="27"/>
  <c r="EE183" i="27" l="1"/>
  <c r="EE163" i="27"/>
  <c r="EF178" i="27"/>
  <c r="EE181" i="27"/>
  <c r="EF180" i="27"/>
  <c r="EG178" i="27" l="1"/>
  <c r="EG180" i="27"/>
  <c r="EF181" i="27"/>
  <c r="EF183" i="27"/>
  <c r="EF163" i="27"/>
  <c r="EH180" i="27" l="1"/>
  <c r="EG181" i="27"/>
  <c r="EH178" i="27"/>
  <c r="EG163" i="27"/>
  <c r="EG183" i="27"/>
  <c r="EH163" i="27" l="1"/>
  <c r="EH183" i="27"/>
  <c r="EI178" i="27"/>
  <c r="EI180" i="27"/>
  <c r="EH181" i="27"/>
  <c r="EJ178" i="27" l="1"/>
  <c r="EI181" i="27"/>
  <c r="EJ180" i="27"/>
  <c r="EI183" i="27"/>
  <c r="EI163" i="27"/>
  <c r="EJ163" i="27" l="1"/>
  <c r="EJ183" i="27"/>
  <c r="EK178" i="27"/>
  <c r="EK180" i="27"/>
  <c r="EK181" i="27" s="1"/>
  <c r="EJ181" i="27"/>
  <c r="EK163" i="27" l="1"/>
  <c r="EK183" i="27"/>
  <c r="D20" i="22"/>
  <c r="C20" i="22" s="1"/>
  <c r="F9" i="20" s="1"/>
  <c r="C17" i="22"/>
  <c r="D21" i="22" l="1"/>
  <c r="C21" i="22" s="1"/>
  <c r="BI217" i="20" s="1"/>
  <c r="F9" i="29"/>
  <c r="BR217" i="29" l="1"/>
  <c r="BI219" i="20"/>
  <c r="BR41" i="24" s="1"/>
  <c r="BR219" i="29"/>
  <c r="D22" i="22"/>
  <c r="BR51" i="24" l="1"/>
  <c r="BR52" i="24" s="1"/>
  <c r="BR29" i="25"/>
  <c r="BR9" i="25" s="1"/>
  <c r="BR33" i="25" s="1"/>
  <c r="BP44" i="28"/>
  <c r="X72" i="28" s="1"/>
  <c r="C22" i="22"/>
  <c r="B45" i="28"/>
  <c r="B73" i="28" s="1"/>
  <c r="D23" i="22"/>
  <c r="C23" i="22" s="1"/>
  <c r="C27" i="22" s="1"/>
  <c r="D24" i="22"/>
  <c r="C24" i="22" s="1"/>
  <c r="BR40" i="25" l="1"/>
  <c r="BP35" i="28"/>
  <c r="BP36" i="28" s="1"/>
  <c r="X64" i="28" s="1"/>
  <c r="BR42" i="24"/>
  <c r="BR36" i="25"/>
  <c r="CI37" i="25" s="1"/>
  <c r="F7" i="29"/>
  <c r="G2" i="30" s="1"/>
  <c r="G9" i="30" s="1"/>
  <c r="C31" i="22"/>
  <c r="F7" i="20"/>
  <c r="BR34" i="25"/>
  <c r="BR43" i="25" s="1"/>
  <c r="CN34" i="25"/>
  <c r="CN43" i="25" s="1"/>
  <c r="CP34" i="25"/>
  <c r="CP43" i="25" s="1"/>
  <c r="CJ34" i="25"/>
  <c r="CJ43" i="25" s="1"/>
  <c r="BW34" i="25"/>
  <c r="BW43" i="25" s="1"/>
  <c r="CK34" i="25"/>
  <c r="CK43" i="25" s="1"/>
  <c r="CG34" i="25"/>
  <c r="CG43" i="25" s="1"/>
  <c r="CD34" i="25"/>
  <c r="CD43" i="25" s="1"/>
  <c r="CI34" i="25"/>
  <c r="CI43" i="25" s="1"/>
  <c r="BT34" i="25"/>
  <c r="BT43" i="25" s="1"/>
  <c r="BY34" i="25"/>
  <c r="BY43" i="25" s="1"/>
  <c r="CA34" i="25"/>
  <c r="CA43" i="25" s="1"/>
  <c r="BR53" i="24"/>
  <c r="CF34" i="25"/>
  <c r="CF43" i="25" s="1"/>
  <c r="BZ34" i="25"/>
  <c r="BZ43" i="25" s="1"/>
  <c r="CH34" i="25"/>
  <c r="CH43" i="25" s="1"/>
  <c r="BS34" i="25"/>
  <c r="BS43" i="25" s="1"/>
  <c r="CB34" i="25"/>
  <c r="CB43" i="25" s="1"/>
  <c r="BU34" i="25"/>
  <c r="BU43" i="25" s="1"/>
  <c r="CC34" i="25"/>
  <c r="CC43" i="25" s="1"/>
  <c r="BV34" i="25"/>
  <c r="BV43" i="25" s="1"/>
  <c r="CE34" i="25"/>
  <c r="CE43" i="25" s="1"/>
  <c r="CO34" i="25"/>
  <c r="CO43" i="25" s="1"/>
  <c r="BX34" i="25"/>
  <c r="BX43" i="25" s="1"/>
  <c r="CL34" i="25"/>
  <c r="CL43" i="25" s="1"/>
  <c r="CM34" i="25"/>
  <c r="CM43" i="25" s="1"/>
  <c r="CO37" i="25"/>
  <c r="BY37" i="25"/>
  <c r="CA37" i="25" l="1"/>
  <c r="BU37" i="25"/>
  <c r="BT37" i="25"/>
  <c r="CD37" i="25"/>
  <c r="CN37" i="25"/>
  <c r="CB37" i="25"/>
  <c r="BR37" i="25"/>
  <c r="CM37" i="25"/>
  <c r="X63" i="28"/>
  <c r="BP37" i="28"/>
  <c r="BQ40" i="28" s="1"/>
  <c r="BQ41" i="28" s="1"/>
  <c r="BZ37" i="25"/>
  <c r="BS37" i="25"/>
  <c r="CE37" i="25"/>
  <c r="CP37" i="25"/>
  <c r="BX37" i="25"/>
  <c r="CG37" i="25"/>
  <c r="BV37" i="25"/>
  <c r="CC37" i="25"/>
  <c r="CH37" i="25"/>
  <c r="CJ37" i="25"/>
  <c r="BW37" i="25"/>
  <c r="CF37" i="25"/>
  <c r="CL37" i="25"/>
  <c r="CK37" i="25"/>
  <c r="F8" i="20"/>
  <c r="F8" i="29"/>
  <c r="G8" i="30"/>
  <c r="G17" i="30" s="1"/>
  <c r="C9" i="30"/>
  <c r="C25" i="30" s="1"/>
  <c r="AS68" i="28"/>
  <c r="AS69" i="28" s="1"/>
  <c r="AP68" i="28"/>
  <c r="AP69" i="28" s="1"/>
  <c r="X68" i="28"/>
  <c r="X69" i="28" s="1"/>
  <c r="BC68" i="28"/>
  <c r="BC69" i="28" s="1"/>
  <c r="AK68" i="28"/>
  <c r="AK69" i="28" s="1"/>
  <c r="BD68" i="28"/>
  <c r="BD69" i="28" s="1"/>
  <c r="AE68" i="28"/>
  <c r="AE69" i="28" s="1"/>
  <c r="AC68" i="28"/>
  <c r="AC69" i="28" s="1"/>
  <c r="AL68" i="28"/>
  <c r="AL69" i="28" s="1"/>
  <c r="AW68" i="28"/>
  <c r="AW69" i="28" s="1"/>
  <c r="Y68" i="28"/>
  <c r="Y69" i="28" s="1"/>
  <c r="AA68" i="28"/>
  <c r="AA69" i="28" s="1"/>
  <c r="AD68" i="28"/>
  <c r="AD69" i="28" s="1"/>
  <c r="Z68" i="28"/>
  <c r="Z69" i="28" s="1"/>
  <c r="AH68" i="28"/>
  <c r="AH69" i="28" s="1"/>
  <c r="AI68" i="28"/>
  <c r="AI69" i="28" s="1"/>
  <c r="AV68" i="28"/>
  <c r="AV69" i="28" s="1"/>
  <c r="AM68" i="28"/>
  <c r="AM69" i="28" s="1"/>
  <c r="AU68" i="28"/>
  <c r="AU69" i="28" s="1"/>
  <c r="AR68" i="28"/>
  <c r="AR69" i="28" s="1"/>
  <c r="AX68" i="28"/>
  <c r="AX69" i="28" s="1"/>
  <c r="AQ68" i="28"/>
  <c r="AQ69" i="28" s="1"/>
  <c r="AY68" i="28"/>
  <c r="AY69" i="28" s="1"/>
  <c r="AT68" i="28"/>
  <c r="AT69" i="28" s="1"/>
  <c r="BA68" i="28"/>
  <c r="BA69" i="28" s="1"/>
  <c r="AO68" i="28"/>
  <c r="AO69" i="28" s="1"/>
  <c r="AF68" i="28"/>
  <c r="AF69" i="28" s="1"/>
  <c r="AN68" i="28"/>
  <c r="AN69" i="28" s="1"/>
  <c r="BB68" i="28"/>
  <c r="BB69" i="28" s="1"/>
  <c r="AJ68" i="28"/>
  <c r="AJ69" i="28" s="1"/>
  <c r="AG68" i="28"/>
  <c r="AG69" i="28" s="1"/>
  <c r="AB68" i="28"/>
  <c r="AB69" i="28" s="1"/>
  <c r="AZ68" i="28"/>
  <c r="AZ69" i="28" s="1"/>
  <c r="C44" i="25"/>
  <c r="X65" i="28" l="1"/>
  <c r="CC40" i="28"/>
  <c r="CC41" i="28" s="1"/>
  <c r="BW40" i="28"/>
  <c r="BW41" i="28" s="1"/>
  <c r="BR40" i="28"/>
  <c r="BR41" i="28" s="1"/>
  <c r="BS40" i="28"/>
  <c r="BS41" i="28" s="1"/>
  <c r="BY40" i="28"/>
  <c r="BY41" i="28" s="1"/>
  <c r="BX40" i="28"/>
  <c r="BX41" i="28" s="1"/>
  <c r="BU40" i="28"/>
  <c r="BU41" i="28" s="1"/>
  <c r="CA40" i="28"/>
  <c r="CA41" i="28" s="1"/>
  <c r="CB40" i="28"/>
  <c r="CB41" i="28" s="1"/>
  <c r="BP38" i="28"/>
  <c r="X66" i="28" s="1"/>
  <c r="BZ40" i="28"/>
  <c r="BZ41" i="28" s="1"/>
  <c r="BT40" i="28"/>
  <c r="BT41" i="28" s="1"/>
  <c r="BV40" i="28"/>
  <c r="BV41" i="28" s="1"/>
  <c r="BP40" i="28"/>
  <c r="BP41" i="28" s="1"/>
  <c r="C8" i="30"/>
  <c r="C28" i="30"/>
  <c r="C28" i="22"/>
  <c r="C17" i="30" l="1"/>
  <c r="G20" i="30"/>
  <c r="AE30" i="22"/>
  <c r="O30" i="22"/>
  <c r="AA30" i="22"/>
  <c r="AK30" i="22"/>
  <c r="AI30" i="22"/>
  <c r="R30" i="22"/>
  <c r="AT30" i="22"/>
  <c r="Q30" i="22"/>
  <c r="AS30" i="22"/>
  <c r="AW30" i="22"/>
  <c r="F30" i="22"/>
  <c r="V30" i="22"/>
  <c r="L30" i="22"/>
  <c r="AF30" i="22"/>
  <c r="AX30" i="22"/>
  <c r="X30" i="22"/>
  <c r="Y30" i="22"/>
  <c r="AD30" i="22"/>
  <c r="N30" i="22"/>
  <c r="AL30" i="22"/>
  <c r="AR30" i="22"/>
  <c r="AM30" i="22"/>
  <c r="AB30" i="22"/>
  <c r="P30" i="22"/>
  <c r="S30" i="22"/>
  <c r="AP30" i="22"/>
  <c r="AH30" i="22"/>
  <c r="H30" i="22"/>
  <c r="AC30" i="22"/>
  <c r="AQ30" i="22"/>
  <c r="E30" i="22"/>
  <c r="G30" i="22"/>
  <c r="AO30" i="22"/>
  <c r="I30" i="22"/>
  <c r="W30" i="22"/>
  <c r="AJ30" i="22"/>
  <c r="M30" i="22"/>
  <c r="U30" i="22"/>
  <c r="T30" i="22"/>
  <c r="AU30" i="22"/>
  <c r="Z30" i="22"/>
  <c r="AV30" i="22"/>
  <c r="AN30" i="22"/>
  <c r="AG30" i="22"/>
  <c r="J30" i="22"/>
  <c r="K30" i="22"/>
  <c r="D30" i="22"/>
  <c r="C29" i="22"/>
  <c r="AB30" i="30"/>
  <c r="K30" i="30"/>
  <c r="J30" i="30"/>
  <c r="S30" i="30"/>
  <c r="I30" i="30"/>
  <c r="W30" i="30"/>
  <c r="P30" i="30"/>
  <c r="AJ30" i="30"/>
  <c r="F30" i="30"/>
  <c r="L30" i="30"/>
  <c r="Q30" i="30"/>
  <c r="AW30" i="30"/>
  <c r="AP30" i="30"/>
  <c r="AR30" i="30"/>
  <c r="AT30" i="30"/>
  <c r="AU30" i="30"/>
  <c r="AD30" i="30"/>
  <c r="AK30" i="30"/>
  <c r="AM30" i="30"/>
  <c r="AI30" i="30"/>
  <c r="AF30" i="30"/>
  <c r="Y30" i="30"/>
  <c r="R30" i="30"/>
  <c r="U30" i="30"/>
  <c r="AG30" i="30"/>
  <c r="AV30" i="30"/>
  <c r="M30" i="30"/>
  <c r="E30" i="30"/>
  <c r="AH30" i="30"/>
  <c r="AO30" i="30"/>
  <c r="AN30" i="30"/>
  <c r="AX30" i="30"/>
  <c r="AS30" i="30"/>
  <c r="AA30" i="30"/>
  <c r="AL30" i="30"/>
  <c r="H30" i="30"/>
  <c r="T30" i="30"/>
  <c r="AQ30" i="30"/>
  <c r="Z30" i="30"/>
  <c r="AC30" i="30"/>
  <c r="D30" i="30"/>
  <c r="N30" i="30"/>
  <c r="AE30" i="30"/>
  <c r="X30" i="30"/>
  <c r="O30" i="30"/>
  <c r="V30" i="30"/>
  <c r="C20" i="30" l="1"/>
  <c r="G21" i="30"/>
  <c r="C21" i="30" s="1"/>
  <c r="F5" i="20"/>
  <c r="F5" i="29"/>
  <c r="C30" i="22"/>
  <c r="G22" i="30" l="1"/>
  <c r="G24" i="30" s="1"/>
  <c r="C24" i="30" s="1"/>
  <c r="F6" i="29"/>
  <c r="F6" i="20"/>
  <c r="G23" i="30" l="1"/>
  <c r="G30" i="30" s="1"/>
  <c r="C22" i="30"/>
  <c r="C31" i="30" s="1"/>
  <c r="C23" i="30" l="1"/>
  <c r="C27" i="30" s="1"/>
  <c r="C29" i="30" s="1"/>
  <c r="C30" i="3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songwenbing</author>
  </authors>
  <commentList>
    <comment ref="A9" authorId="0" shapeId="0" xr:uid="{C5A3D201-9EF6-B744-A46D-87442AA27F73}">
      <text>
        <r>
          <rPr>
            <sz val="11"/>
            <rFont val="宋体"/>
            <family val="3"/>
            <charset val="134"/>
          </rPr>
          <t>根据年度计划数据、实际填列，确保土地增值税与每年计划表中的结算口径下土地增值税金额一致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songwenbing</author>
  </authors>
  <commentList>
    <comment ref="A9" authorId="0" shapeId="0" xr:uid="{4C0E2ACD-E0BE-6A4F-A141-0CAC0D3DB29F}">
      <text>
        <r>
          <rPr>
            <sz val="11"/>
            <rFont val="宋体"/>
            <family val="3"/>
            <charset val="134"/>
          </rPr>
          <t>根据年度计划数据、实际填列，确保土地增值税与每年计划表中的结算口径下土地增值税金额一致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yijinping</author>
  </authors>
  <commentList>
    <comment ref="A28" authorId="0" shapeId="0" xr:uid="{C81DEB9C-8EEA-0943-B42F-0B46A6181FC9}">
      <text>
        <r>
          <rPr>
            <b/>
            <sz val="9"/>
            <color rgb="FF000000"/>
            <rFont val="Tahoma"/>
            <family val="2"/>
          </rPr>
          <t>yijinping: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宋体"/>
            <family val="3"/>
            <charset val="134"/>
          </rPr>
          <t>请根据项目实际情况确定汇算清缴时间，填入对应时间段</t>
        </r>
      </text>
    </comment>
    <comment ref="A29" authorId="0" shapeId="0" xr:uid="{96F10153-8D32-A643-9563-C6471EE4EFFE}">
      <text>
        <r>
          <rPr>
            <b/>
            <sz val="9"/>
            <color indexed="81"/>
            <rFont val="Tahoma"/>
            <family val="2"/>
          </rPr>
          <t>yijinping: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请根据项目实际情况确定清缴时间，填入对应时间段</t>
        </r>
      </text>
    </comment>
    <comment ref="A30" authorId="0" shapeId="0" xr:uid="{4F4DE241-68BC-3442-8D6C-16729E4D90F5}">
      <text>
        <r>
          <rPr>
            <b/>
            <sz val="9"/>
            <color indexed="81"/>
            <rFont val="Tahoma"/>
            <family val="2"/>
          </rPr>
          <t>yijinping: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请根据实际还款约定日期填列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2" authorId="0" shapeId="0" xr:uid="{B588FDD0-73EC-B94F-BE57-9AEFA8C66B5C}">
      <text>
        <r>
          <rPr>
            <sz val="9"/>
            <color rgb="FF000000"/>
            <rFont val="Tahoma"/>
            <family val="2"/>
            <charset val="134"/>
          </rPr>
          <t xml:space="preserve">
</t>
        </r>
        <r>
          <rPr>
            <sz val="9"/>
            <color rgb="FF000000"/>
            <rFont val="宋体"/>
            <charset val="134"/>
          </rPr>
          <t>招商及推广</t>
        </r>
      </text>
    </comment>
  </commentList>
</comments>
</file>

<file path=xl/sharedStrings.xml><?xml version="1.0" encoding="utf-8"?>
<sst xmlns="http://schemas.openxmlformats.org/spreadsheetml/2006/main" count="1099" uniqueCount="427">
  <si>
    <t>建筑面积</t>
  </si>
  <si>
    <t>基地面积</t>
  </si>
  <si>
    <t>产品业态</t>
  </si>
  <si>
    <t>土地证时间</t>
  </si>
  <si>
    <t>开工</t>
  </si>
  <si>
    <t>开盘</t>
  </si>
  <si>
    <t>竣工</t>
  </si>
  <si>
    <t>交付</t>
  </si>
  <si>
    <t>销售结束</t>
  </si>
  <si>
    <t>增值税清算</t>
  </si>
  <si>
    <t>住宅-别墅-精装</t>
  </si>
  <si>
    <t>销售计划</t>
  </si>
  <si>
    <t>供应面积</t>
  </si>
  <si>
    <t>供应比例</t>
  </si>
  <si>
    <t>销售比例</t>
  </si>
  <si>
    <t>销售面积</t>
  </si>
  <si>
    <t>销售单价</t>
  </si>
  <si>
    <t>销售总额</t>
  </si>
  <si>
    <t>销售回款</t>
  </si>
  <si>
    <t>次</t>
  </si>
  <si>
    <t>支付时间</t>
  </si>
  <si>
    <t>支付比例</t>
  </si>
  <si>
    <t>1st</t>
  </si>
  <si>
    <t>2nd</t>
  </si>
  <si>
    <t>3rd</t>
  </si>
  <si>
    <t>4th</t>
  </si>
  <si>
    <t>结转面积</t>
  </si>
  <si>
    <t>结转金额</t>
  </si>
  <si>
    <t>累积回款</t>
  </si>
  <si>
    <t>累积销售额</t>
  </si>
  <si>
    <t>累积回款比例</t>
  </si>
  <si>
    <t>结转条件</t>
  </si>
  <si>
    <t>回款比例</t>
  </si>
  <si>
    <t>累积销售面积</t>
  </si>
  <si>
    <t>累积结转金额</t>
  </si>
  <si>
    <t>累积结转面积</t>
  </si>
  <si>
    <t>开发成本</t>
  </si>
  <si>
    <t>土地总成本</t>
  </si>
  <si>
    <r>
      <rPr>
        <sz val="10"/>
        <rFont val="Times"/>
        <family val="1"/>
      </rPr>
      <t>2</t>
    </r>
    <r>
      <rPr>
        <sz val="10"/>
        <rFont val="宋体"/>
        <family val="3"/>
        <charset val="134"/>
      </rPr>
      <t>、前期费用</t>
    </r>
  </si>
  <si>
    <r>
      <rPr>
        <sz val="10"/>
        <rFont val="Times"/>
        <family val="1"/>
      </rPr>
      <t>3</t>
    </r>
    <r>
      <rPr>
        <sz val="10"/>
        <rFont val="宋体"/>
        <family val="3"/>
        <charset val="134"/>
      </rPr>
      <t>、基础设施费</t>
    </r>
  </si>
  <si>
    <r>
      <rPr>
        <sz val="10"/>
        <rFont val="Times"/>
        <family val="1"/>
      </rPr>
      <t>4</t>
    </r>
    <r>
      <rPr>
        <sz val="10"/>
        <rFont val="宋体"/>
        <family val="3"/>
        <charset val="134"/>
      </rPr>
      <t>、建安及装修工程费</t>
    </r>
  </si>
  <si>
    <r>
      <rPr>
        <sz val="10"/>
        <rFont val="Times"/>
        <family val="1"/>
      </rPr>
      <t>5</t>
    </r>
    <r>
      <rPr>
        <sz val="10"/>
        <rFont val="宋体"/>
        <family val="3"/>
        <charset val="134"/>
      </rPr>
      <t>、园林环境工程费</t>
    </r>
  </si>
  <si>
    <r>
      <rPr>
        <sz val="10"/>
        <rFont val="Times"/>
        <family val="1"/>
      </rPr>
      <t>6</t>
    </r>
    <r>
      <rPr>
        <sz val="10"/>
        <rFont val="宋体"/>
        <family val="3"/>
        <charset val="134"/>
      </rPr>
      <t>、公共配套设施费</t>
    </r>
  </si>
  <si>
    <r>
      <rPr>
        <sz val="10"/>
        <rFont val="Times"/>
        <family val="1"/>
      </rPr>
      <t>7</t>
    </r>
    <r>
      <rPr>
        <sz val="10"/>
        <rFont val="宋体"/>
        <family val="3"/>
        <charset val="134"/>
      </rPr>
      <t>、工程后续成本</t>
    </r>
  </si>
  <si>
    <r>
      <rPr>
        <sz val="10"/>
        <rFont val="Times"/>
        <family val="1"/>
      </rPr>
      <t>8</t>
    </r>
    <r>
      <rPr>
        <sz val="10"/>
        <rFont val="宋体"/>
        <family val="3"/>
        <charset val="134"/>
      </rPr>
      <t>、开发间接费用</t>
    </r>
  </si>
  <si>
    <r>
      <rPr>
        <sz val="10"/>
        <rFont val="Times"/>
        <family val="1"/>
      </rPr>
      <t>9</t>
    </r>
    <r>
      <rPr>
        <sz val="10"/>
        <rFont val="宋体"/>
        <family val="3"/>
        <charset val="134"/>
      </rPr>
      <t>、资本化利息</t>
    </r>
  </si>
  <si>
    <r>
      <rPr>
        <sz val="10"/>
        <rFont val="Times"/>
        <family val="1"/>
      </rPr>
      <t>10</t>
    </r>
    <r>
      <rPr>
        <sz val="10"/>
        <rFont val="宋体"/>
        <family val="3"/>
        <charset val="134"/>
      </rPr>
      <t>、不可预见费</t>
    </r>
  </si>
  <si>
    <t>其他费用1</t>
  </si>
  <si>
    <t>其他费用2</t>
  </si>
  <si>
    <t>支付进度</t>
  </si>
  <si>
    <t>税费支出</t>
  </si>
  <si>
    <t>增值税税率</t>
  </si>
  <si>
    <t>预缴率</t>
  </si>
  <si>
    <t>进项税额</t>
  </si>
  <si>
    <t>土地成本</t>
  </si>
  <si>
    <t>销项税金</t>
  </si>
  <si>
    <t>进项税金</t>
  </si>
  <si>
    <t>清算-现金流</t>
  </si>
  <si>
    <t>销售毛利</t>
  </si>
  <si>
    <t>结转毛利</t>
  </si>
  <si>
    <t>销售额（含税）</t>
  </si>
  <si>
    <t>对应成本（不含税含溢价）</t>
  </si>
  <si>
    <t>附加税率</t>
  </si>
  <si>
    <t>结转金额（含税）</t>
  </si>
  <si>
    <t>销售毛利率</t>
  </si>
  <si>
    <t>结转毛利率</t>
  </si>
  <si>
    <t>土地增值税</t>
  </si>
  <si>
    <t>可扣除项目</t>
  </si>
  <si>
    <t>开发费用</t>
  </si>
  <si>
    <t>加计扣除</t>
  </si>
  <si>
    <t>税金</t>
  </si>
  <si>
    <t>增值额</t>
  </si>
  <si>
    <t>增值比例</t>
  </si>
  <si>
    <t>按税法规定计算应纳税额</t>
  </si>
  <si>
    <t>清算口径应缴土增税总额</t>
  </si>
  <si>
    <t>土增税汇算清缴率</t>
  </si>
  <si>
    <t>土增税预缴率</t>
  </si>
  <si>
    <t>土增税清算</t>
  </si>
  <si>
    <t>所得税清缴</t>
  </si>
  <si>
    <t>开发费用扣除比例</t>
  </si>
  <si>
    <t>加计扣除比例</t>
  </si>
  <si>
    <r>
      <rPr>
        <sz val="10"/>
        <color indexed="8"/>
        <rFont val="微软雅黑"/>
        <family val="2"/>
        <charset val="134"/>
      </rPr>
      <t>开发结转面积合计：</t>
    </r>
  </si>
  <si>
    <r>
      <rPr>
        <sz val="10"/>
        <color indexed="8"/>
        <rFont val="微软雅黑"/>
        <family val="2"/>
        <charset val="134"/>
      </rPr>
      <t>一、营业收入</t>
    </r>
  </si>
  <si>
    <r>
      <rPr>
        <sz val="10"/>
        <color indexed="8"/>
        <rFont val="微软雅黑"/>
        <family val="2"/>
        <charset val="134"/>
      </rPr>
      <t>二、营业总成本</t>
    </r>
  </si>
  <si>
    <r>
      <t xml:space="preserve">        </t>
    </r>
    <r>
      <rPr>
        <sz val="10"/>
        <color indexed="8"/>
        <rFont val="微软雅黑"/>
        <family val="2"/>
        <charset val="134"/>
      </rPr>
      <t>其中：主营业务成本</t>
    </r>
  </si>
  <si>
    <r>
      <t xml:space="preserve">        </t>
    </r>
    <r>
      <rPr>
        <sz val="10"/>
        <color indexed="8"/>
        <rFont val="微软雅黑"/>
        <family val="2"/>
        <charset val="134"/>
      </rPr>
      <t>营业税金及附加</t>
    </r>
  </si>
  <si>
    <r>
      <rPr>
        <sz val="10"/>
        <color indexed="8"/>
        <rFont val="微软雅黑"/>
        <family val="2"/>
        <charset val="134"/>
      </rPr>
      <t>其中：土地增值税</t>
    </r>
  </si>
  <si>
    <r>
      <t xml:space="preserve">        </t>
    </r>
    <r>
      <rPr>
        <sz val="10"/>
        <color indexed="8"/>
        <rFont val="微软雅黑"/>
        <family val="2"/>
        <charset val="134"/>
      </rPr>
      <t>销售费用</t>
    </r>
  </si>
  <si>
    <r>
      <t xml:space="preserve">        </t>
    </r>
    <r>
      <rPr>
        <sz val="10"/>
        <color indexed="8"/>
        <rFont val="微软雅黑"/>
        <family val="2"/>
        <charset val="134"/>
      </rPr>
      <t>管理费用</t>
    </r>
  </si>
  <si>
    <r>
      <t xml:space="preserve">        </t>
    </r>
    <r>
      <rPr>
        <sz val="10"/>
        <color indexed="8"/>
        <rFont val="微软雅黑"/>
        <family val="2"/>
        <charset val="134"/>
      </rPr>
      <t>财务费用</t>
    </r>
  </si>
  <si>
    <r>
      <t xml:space="preserve">        </t>
    </r>
    <r>
      <rPr>
        <sz val="10"/>
        <color indexed="8"/>
        <rFont val="微软雅黑"/>
        <family val="2"/>
        <charset val="134"/>
      </rPr>
      <t>资产减值损失</t>
    </r>
  </si>
  <si>
    <r>
      <rPr>
        <sz val="10"/>
        <color indexed="8"/>
        <rFont val="微软雅黑"/>
        <family val="2"/>
        <charset val="134"/>
      </rPr>
      <t>加：公允价值变动收益（损失以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</si>
  <si>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t xml:space="preserve">        </t>
    </r>
    <r>
      <rPr>
        <sz val="10"/>
        <color indexed="8"/>
        <rFont val="微软雅黑"/>
        <family val="2"/>
        <charset val="134"/>
      </rPr>
      <t>投资收益（损失以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</si>
  <si>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rPr>
        <sz val="10"/>
        <color indexed="8"/>
        <rFont val="微软雅黑"/>
        <family val="2"/>
        <charset val="134"/>
      </rPr>
      <t>三、营业利润（亏损以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</si>
  <si>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t xml:space="preserve">        </t>
    </r>
    <r>
      <rPr>
        <sz val="10"/>
        <color indexed="8"/>
        <rFont val="微软雅黑"/>
        <family val="2"/>
        <charset val="134"/>
      </rPr>
      <t>加：营业外收入</t>
    </r>
  </si>
  <si>
    <r>
      <t xml:space="preserve">        </t>
    </r>
    <r>
      <rPr>
        <sz val="10"/>
        <color indexed="8"/>
        <rFont val="微软雅黑"/>
        <family val="2"/>
        <charset val="134"/>
      </rPr>
      <t>减：营业外支出</t>
    </r>
  </si>
  <si>
    <r>
      <rPr>
        <sz val="10"/>
        <color indexed="8"/>
        <rFont val="微软雅黑"/>
        <family val="2"/>
        <charset val="134"/>
      </rPr>
      <t>四、利润总额（亏损以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</si>
  <si>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t xml:space="preserve">        </t>
    </r>
    <r>
      <rPr>
        <sz val="10"/>
        <color indexed="8"/>
        <rFont val="微软雅黑"/>
        <family val="2"/>
        <charset val="134"/>
      </rPr>
      <t>减：所得税费用</t>
    </r>
  </si>
  <si>
    <r>
      <rPr>
        <sz val="10"/>
        <color indexed="8"/>
        <rFont val="微软雅黑"/>
        <family val="2"/>
        <charset val="134"/>
      </rPr>
      <t>五、净利润（净亏损以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</si>
  <si>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t xml:space="preserve">        </t>
    </r>
    <r>
      <rPr>
        <sz val="10"/>
        <color indexed="8"/>
        <rFont val="微软雅黑"/>
        <family val="2"/>
        <charset val="134"/>
      </rPr>
      <t>其中：归属于母公司股东的净利润</t>
    </r>
  </si>
  <si>
    <r>
      <t xml:space="preserve">        </t>
    </r>
    <r>
      <rPr>
        <sz val="10"/>
        <color indexed="8"/>
        <rFont val="微软雅黑"/>
        <family val="2"/>
        <charset val="134"/>
      </rPr>
      <t>少数股东损益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</si>
  <si>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土增税税负率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</si>
  <si>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项目溢价（如有）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</si>
  <si>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考虑溢价及优先分利后的归属母公司净利润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</si>
  <si>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平均股东投入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</si>
  <si>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股东投入报酬率（</t>
    </r>
    <r>
      <rPr>
        <b/>
        <sz val="10"/>
        <color rgb="FFFF0000"/>
        <rFont val="Arial"/>
        <family val="2"/>
      </rPr>
      <t>ROE</t>
    </r>
    <r>
      <rPr>
        <b/>
        <sz val="10"/>
        <color rgb="FFFF0000"/>
        <rFont val="微软雅黑"/>
        <family val="2"/>
        <charset val="134"/>
      </rPr>
      <t>）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</si>
  <si>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年化股东投入报酬率（年化</t>
    </r>
    <r>
      <rPr>
        <b/>
        <sz val="10"/>
        <color rgb="FFFF0000"/>
        <rFont val="Arial"/>
        <family val="2"/>
      </rPr>
      <t>ROE</t>
    </r>
    <r>
      <rPr>
        <b/>
        <sz val="10"/>
        <color rgb="FFFF0000"/>
        <rFont val="微软雅黑"/>
        <family val="2"/>
        <charset val="134"/>
      </rPr>
      <t>）</t>
    </r>
  </si>
  <si>
    <t>合计</t>
  </si>
  <si>
    <t>销售额（不含税）</t>
  </si>
  <si>
    <t>有效税率</t>
  </si>
  <si>
    <t>结转金额（不含税）</t>
  </si>
  <si>
    <t>销售费用</t>
  </si>
  <si>
    <t>管理费用</t>
  </si>
  <si>
    <t>项目管理费</t>
  </si>
  <si>
    <t>财务费用</t>
  </si>
  <si>
    <t>财产减值损失</t>
  </si>
  <si>
    <t>公允价值变动收益</t>
  </si>
  <si>
    <t>项目投资收益</t>
  </si>
  <si>
    <t>营业外收入</t>
  </si>
  <si>
    <t>营业外支出</t>
  </si>
  <si>
    <t>销售额</t>
  </si>
  <si>
    <t>成本</t>
  </si>
  <si>
    <t>月份数</t>
  </si>
  <si>
    <t>发展纲要利润表科目</t>
  </si>
  <si>
    <t>科目</t>
  </si>
  <si>
    <t>合计汇总</t>
  </si>
  <si>
    <t>月度利润表</t>
  </si>
  <si>
    <t>当月结转面积</t>
  </si>
  <si>
    <t>一、营业收入</t>
  </si>
  <si>
    <t>主营业务收入</t>
  </si>
  <si>
    <t xml:space="preserve">        其中：主营业务收入</t>
  </si>
  <si>
    <t>当月结转金额</t>
  </si>
  <si>
    <t>二、营业总成本</t>
  </si>
  <si>
    <t>主营业务成本</t>
  </si>
  <si>
    <t xml:space="preserve">        其中：主营业务成本</t>
  </si>
  <si>
    <t>(1-10项目单方成本（含溢价）-1-10项单方进项税）x结转面积</t>
  </si>
  <si>
    <r>
      <t xml:space="preserve">       </t>
    </r>
    <r>
      <rPr>
        <sz val="10"/>
        <color indexed="8"/>
        <rFont val="微软雅黑"/>
        <family val="2"/>
        <charset val="134"/>
      </rPr>
      <t>税金及附加</t>
    </r>
  </si>
  <si>
    <t>当月结转金额（不含税）x 有效增值税率x（1+附加税率）+土增税</t>
  </si>
  <si>
    <t>其中：土地增值税</t>
  </si>
  <si>
    <t>结算月为土增税总额，其他月份数值为0，结算时间为交付后一年</t>
  </si>
  <si>
    <t>销售额x3%</t>
  </si>
  <si>
    <t>开发成本2-7项 x 2%</t>
  </si>
  <si>
    <t>结转金额x3%</t>
  </si>
  <si>
    <t>用户直接录入</t>
  </si>
  <si>
    <t>加：公允价值变动收益（损失以“-”号填列）</t>
  </si>
  <si>
    <t xml:space="preserve">        投资收益（损失以“-”号填列）</t>
  </si>
  <si>
    <t>三、营业利润（亏损以“-”号填列）</t>
  </si>
  <si>
    <t>营业收入-营业总成本-税金及附加-销售费用-管理费用-财务费用-项目管理费+公允价值变动收益+投资收益</t>
  </si>
  <si>
    <t>四、利润总额（亏损以“-”号填列）</t>
  </si>
  <si>
    <t>营业利润+营业外收入-营业外支出</t>
  </si>
  <si>
    <t>利润总额x所得税率</t>
  </si>
  <si>
    <t>五、净利润（净亏损以“-”号填列）</t>
  </si>
  <si>
    <t>利润总额-所得税费用</t>
  </si>
  <si>
    <t xml:space="preserve">        其中：归属于母公司股东的净利润</t>
  </si>
  <si>
    <t>净利润x复地持股比例</t>
  </si>
  <si>
    <t xml:space="preserve">        少数股东损益</t>
  </si>
  <si>
    <t>净利润x（1-复地持股比例）</t>
  </si>
  <si>
    <t xml:space="preserve">     土增税税负率</t>
  </si>
  <si>
    <t xml:space="preserve">     项目溢价（如有）</t>
  </si>
  <si>
    <t>项目收购时土地流转产生的溢价/折扣</t>
  </si>
  <si>
    <t xml:space="preserve">     考虑溢价及优先分利后的归属母公司净利润</t>
  </si>
  <si>
    <t>归属股东净利润-溢价-优先分利</t>
  </si>
  <si>
    <t xml:space="preserve">     平均股东投入</t>
  </si>
  <si>
    <t>融资后现金流&lt;0之和/融资后现金流&lt;0的期数</t>
  </si>
  <si>
    <t xml:space="preserve">     股东投入报酬率（ROE）</t>
  </si>
  <si>
    <t>净利润/平均股东投入</t>
  </si>
  <si>
    <t xml:space="preserve">     年化股东投入报酬率（年化ROE）</t>
  </si>
  <si>
    <t>净利润/平均股东投入/总年数</t>
  </si>
  <si>
    <t>所得税率</t>
  </si>
  <si>
    <t>复星持股比例</t>
  </si>
  <si>
    <t>1期</t>
  </si>
  <si>
    <t>11. 其他费用1</t>
  </si>
  <si>
    <t>12. 其他费用2</t>
  </si>
  <si>
    <t>营业税</t>
  </si>
  <si>
    <t>营业税率</t>
  </si>
  <si>
    <t>附加税</t>
  </si>
  <si>
    <r>
      <t xml:space="preserve">        </t>
    </r>
    <r>
      <rPr>
        <sz val="10"/>
        <color indexed="8"/>
        <rFont val="微软雅黑"/>
        <family val="2"/>
        <charset val="134"/>
      </rPr>
      <t>其中：主营业务收入</t>
    </r>
  </si>
  <si>
    <t>销售业态现金流表科目</t>
  </si>
  <si>
    <t>收入为正数</t>
  </si>
  <si>
    <t>支出为负数</t>
  </si>
  <si>
    <t>月度现金流表</t>
  </si>
  <si>
    <t>销售收入</t>
  </si>
  <si>
    <t>总收入</t>
  </si>
  <si>
    <t>销售收入+营业外收入</t>
  </si>
  <si>
    <t>总费用支出</t>
  </si>
  <si>
    <t>销售费用+管理费用+项目管理费+营业外支出</t>
  </si>
  <si>
    <t/>
  </si>
  <si>
    <t>净销售收入</t>
  </si>
  <si>
    <t>销售收入+销售费用</t>
  </si>
  <si>
    <t>税务支出</t>
  </si>
  <si>
    <t>土增税预缴+清算</t>
  </si>
  <si>
    <t>总税务支出</t>
  </si>
  <si>
    <t>增值税及附加+土增税</t>
  </si>
  <si>
    <t>息税前净利润</t>
  </si>
  <si>
    <t>净销售收入+税务支出</t>
  </si>
  <si>
    <t>土地/项目收购成本</t>
  </si>
  <si>
    <t>土地支付现金流</t>
  </si>
  <si>
    <t>开发成本支付现金流（含资本化利息）</t>
  </si>
  <si>
    <t>总开发成本</t>
  </si>
  <si>
    <t>土地+开发</t>
  </si>
  <si>
    <t>税前项目现金流</t>
  </si>
  <si>
    <t>息税前净利润+总成本</t>
  </si>
  <si>
    <t>企业所得税(非融资)</t>
  </si>
  <si>
    <t>所得税预缴+清算</t>
  </si>
  <si>
    <t>税后项目现金流</t>
  </si>
  <si>
    <t>税前项目现金流+所得税</t>
  </si>
  <si>
    <t>项目融资</t>
  </si>
  <si>
    <t>利息支出+还款</t>
  </si>
  <si>
    <t>税前股本权益现金流</t>
  </si>
  <si>
    <t>企业所得税(融资)</t>
  </si>
  <si>
    <t>税后股本权益现金流</t>
  </si>
  <si>
    <t>增值税</t>
  </si>
  <si>
    <t>（增值税预缴+清算）x（附加税率）</t>
  </si>
  <si>
    <t>（增值税预缴+清算）</t>
  </si>
  <si>
    <t>开发成本支付比例</t>
  </si>
  <si>
    <t>土地支付进度</t>
  </si>
  <si>
    <t>（当期销售回款（含税）-当期预缴增值税-当期增值税清算）x20%-当期附加税-当期土增税）x税率（25%）</t>
  </si>
  <si>
    <t>融资</t>
  </si>
  <si>
    <t>非融资</t>
  </si>
  <si>
    <t>土增税清算(融资)</t>
  </si>
  <si>
    <t>土增税清算（非融资）</t>
  </si>
  <si>
    <t>所得税清算-融资</t>
  </si>
  <si>
    <t>所得税清算-非融资</t>
  </si>
  <si>
    <t>所得税预缴-融资</t>
  </si>
  <si>
    <t>所得税预缴-非融资</t>
  </si>
  <si>
    <t>已售未结转面积</t>
  </si>
  <si>
    <t>已售未结转金额</t>
  </si>
  <si>
    <t>原始成本</t>
  </si>
  <si>
    <t>收购溢价</t>
  </si>
  <si>
    <t>收购费用</t>
  </si>
  <si>
    <t>元/平方米</t>
  </si>
  <si>
    <t>销售回款（含税）</t>
  </si>
  <si>
    <t>销售回款（不含税）</t>
  </si>
  <si>
    <t>销售毛利（不含税）</t>
  </si>
  <si>
    <t>结转毛利（不含税）</t>
  </si>
  <si>
    <t>增值税预缴税金</t>
  </si>
  <si>
    <t>增值税-利润表</t>
  </si>
  <si>
    <t>增值税-现金流表</t>
  </si>
  <si>
    <t>财务费用扣除比例</t>
  </si>
  <si>
    <t>土增税预缴</t>
  </si>
  <si>
    <t>土增税-现金流表口径</t>
  </si>
  <si>
    <t>开发成本（含土地成本不溢价）</t>
  </si>
  <si>
    <t>预估利润率</t>
  </si>
  <si>
    <t>开发类型</t>
  </si>
  <si>
    <t>普通住宅</t>
  </si>
  <si>
    <t>土增税</t>
  </si>
  <si>
    <t>土地增值税-利润表口径</t>
  </si>
  <si>
    <t>当月结转金额（不含税）x 有效增值税率x（1+附加税率）+土增税；</t>
  </si>
  <si>
    <t>结算月为土增税应纳税额，其他月份数值为0，结算时间为交付后一年；用户录入</t>
  </si>
  <si>
    <t>销售额x销售费用比例（3%）</t>
  </si>
  <si>
    <t>当月结转金额（不含税）</t>
  </si>
  <si>
    <t>前期费用</t>
  </si>
  <si>
    <t>基础设施费</t>
  </si>
  <si>
    <t>建安及装修工程费</t>
  </si>
  <si>
    <t>园林环境工程费</t>
  </si>
  <si>
    <t>公共配套设施费</t>
  </si>
  <si>
    <t>工程后续成本</t>
  </si>
  <si>
    <t>开发间接费用</t>
  </si>
  <si>
    <t>不可预见费</t>
  </si>
  <si>
    <r>
      <rPr>
        <sz val="10"/>
        <rFont val="宋体"/>
        <family val="3"/>
        <charset val="134"/>
      </rPr>
      <t>资本化利息</t>
    </r>
    <r>
      <rPr>
        <sz val="10"/>
        <rFont val="Times"/>
        <family val="1"/>
      </rPr>
      <t>-自定义</t>
    </r>
  </si>
  <si>
    <r>
      <rPr>
        <sz val="10"/>
        <rFont val="宋体"/>
        <family val="3"/>
        <charset val="134"/>
      </rPr>
      <t>资本化利息</t>
    </r>
    <r>
      <rPr>
        <sz val="10"/>
        <rFont val="Times"/>
        <family val="1"/>
      </rPr>
      <t>-系统计算</t>
    </r>
  </si>
  <si>
    <t>成本-利润表</t>
  </si>
  <si>
    <t>主营成本</t>
  </si>
  <si>
    <t>资本化利息</t>
  </si>
  <si>
    <t>土地贷款</t>
  </si>
  <si>
    <t>开发贷款</t>
  </si>
  <si>
    <t>缺口贷款</t>
  </si>
  <si>
    <t>现金流入</t>
  </si>
  <si>
    <t>融资进款</t>
  </si>
  <si>
    <t>其他</t>
  </si>
  <si>
    <t>现金流出</t>
  </si>
  <si>
    <t>资本化财务费用</t>
  </si>
  <si>
    <t>销售费用</t>
    <phoneticPr fontId="11" type="noConversion"/>
  </si>
  <si>
    <t>管理费用</t>
    <phoneticPr fontId="11" type="noConversion"/>
  </si>
  <si>
    <t>财务费用</t>
    <phoneticPr fontId="11" type="noConversion"/>
  </si>
  <si>
    <t>预缴增值税</t>
    <phoneticPr fontId="6" type="noConversion"/>
  </si>
  <si>
    <t>期末增值税清算调整</t>
    <phoneticPr fontId="6" type="noConversion"/>
  </si>
  <si>
    <t>土地增值税（清算口径）</t>
  </si>
  <si>
    <t>所得税</t>
  </si>
  <si>
    <t>融资还款</t>
  </si>
  <si>
    <t>融资状态项目净现金流</t>
    <phoneticPr fontId="6" type="noConversion"/>
  </si>
  <si>
    <t>融资状态累计净现金流量</t>
    <phoneticPr fontId="6" type="noConversion"/>
  </si>
  <si>
    <t>项目融资IRR</t>
    <phoneticPr fontId="6" type="noConversion"/>
  </si>
  <si>
    <t>非融资状态项目净现金流</t>
    <phoneticPr fontId="6" type="noConversion"/>
  </si>
  <si>
    <t>非融资状态累计净现金流量</t>
    <phoneticPr fontId="6" type="noConversion"/>
  </si>
  <si>
    <t>项目非融资IRR</t>
    <phoneticPr fontId="6" type="noConversion"/>
  </si>
  <si>
    <t>其中：经营性现金流</t>
    <phoneticPr fontId="11" type="noConversion"/>
  </si>
  <si>
    <t>股东借款利息</t>
    <phoneticPr fontId="11" type="noConversion"/>
  </si>
  <si>
    <t>扣除股东利息后的累计净现金流</t>
    <phoneticPr fontId="11" type="noConversion"/>
  </si>
  <si>
    <t>平均股东投入</t>
    <phoneticPr fontId="11" type="noConversion"/>
  </si>
  <si>
    <t>营业外收入-营业外支出</t>
  </si>
  <si>
    <t>全周期年数</t>
  </si>
  <si>
    <t>融资计划</t>
  </si>
  <si>
    <t>Step 4</t>
  </si>
  <si>
    <t>Land/Acquisition Loan</t>
  </si>
  <si>
    <t>Development Loan</t>
  </si>
  <si>
    <t>Cash Deficiency Loan</t>
  </si>
  <si>
    <t>Term Loan</t>
  </si>
  <si>
    <t>Plain</t>
  </si>
  <si>
    <t>Compound</t>
  </si>
  <si>
    <t>Starting</t>
  </si>
  <si>
    <t>Completion</t>
  </si>
  <si>
    <t>Mortgage</t>
  </si>
  <si>
    <t>Initial Time</t>
  </si>
  <si>
    <t>Loan 1</t>
  </si>
  <si>
    <t>Total Development Cost</t>
  </si>
  <si>
    <t>Yuan</t>
  </si>
  <si>
    <t>% Total Cost</t>
  </si>
  <si>
    <t>LTV Ratio</t>
  </si>
  <si>
    <t>Total LTV Ratio</t>
  </si>
  <si>
    <t>Loan amount</t>
  </si>
  <si>
    <t>Loan Withdraw Ratio</t>
  </si>
  <si>
    <t>Ratio</t>
  </si>
  <si>
    <t>Withdraw Arrangement</t>
  </si>
  <si>
    <t>Equal Proportion(EP)</t>
  </si>
  <si>
    <t xml:space="preserve">Interest Rate </t>
  </si>
  <si>
    <t>Interest Rate</t>
  </si>
  <si>
    <t>Equity First(EF)</t>
  </si>
  <si>
    <t>Interest Payment Method</t>
  </si>
  <si>
    <t>Debt First(DF)</t>
  </si>
  <si>
    <t>Cash Deficiency loan</t>
  </si>
  <si>
    <t>Interest payment method</t>
  </si>
  <si>
    <t>Principal Repayment Times</t>
  </si>
  <si>
    <t>Self-Setting(SS)</t>
  </si>
  <si>
    <t>Repayment Time</t>
  </si>
  <si>
    <t>Repayment Amount</t>
  </si>
  <si>
    <t>Ist</t>
  </si>
  <si>
    <t>Final</t>
  </si>
  <si>
    <t>Final Repayment</t>
  </si>
  <si>
    <t>Repayment</t>
  </si>
  <si>
    <t>Debt Service</t>
  </si>
  <si>
    <t>Debt Service-Land Loan</t>
  </si>
  <si>
    <t>Debt Service-Construction Loan</t>
  </si>
  <si>
    <t>Debt Service-Cash Deficiency Loan</t>
  </si>
  <si>
    <t>Debt Service-Term Loan</t>
  </si>
  <si>
    <t>Total debt</t>
  </si>
  <si>
    <t>Capitalized Interest</t>
  </si>
  <si>
    <t>Land Loan 1</t>
  </si>
  <si>
    <t>Loan</t>
  </si>
  <si>
    <t xml:space="preserve"> Interest </t>
  </si>
  <si>
    <t xml:space="preserve"> Loan Repayment </t>
  </si>
  <si>
    <t xml:space="preserve"> Accumulated Loan </t>
  </si>
  <si>
    <t>Remaining Loan Quota Balance</t>
  </si>
  <si>
    <t xml:space="preserve"> Final Settlelment </t>
  </si>
  <si>
    <t xml:space="preserve"> Final Settlement </t>
  </si>
  <si>
    <t xml:space="preserve"> Loan Principle </t>
  </si>
  <si>
    <t xml:space="preserve"> Repayment </t>
  </si>
  <si>
    <t>Development Loan 1</t>
  </si>
  <si>
    <t>Equity</t>
  </si>
  <si>
    <t>Debt</t>
  </si>
  <si>
    <t>Equity Balance</t>
  </si>
  <si>
    <t>Debt Balance</t>
  </si>
  <si>
    <t>Loan Principal-EF</t>
  </si>
  <si>
    <t>Interest</t>
  </si>
  <si>
    <t>Loan Repayment</t>
  </si>
  <si>
    <t>Accumulated Loan</t>
  </si>
  <si>
    <t>Interest-Plain</t>
  </si>
  <si>
    <t>Principal-DF</t>
  </si>
  <si>
    <t>Principal-EP</t>
  </si>
  <si>
    <t>Principal-SS</t>
  </si>
  <si>
    <t>Construction Loan</t>
  </si>
  <si>
    <t>Final Settlelment</t>
  </si>
  <si>
    <t>Loan Principle</t>
  </si>
  <si>
    <t>息税前净利润Net Profit Before Tax</t>
  </si>
  <si>
    <t>Development Costs</t>
  </si>
  <si>
    <t>Project Cash Flow Surplus/Deficit</t>
  </si>
  <si>
    <t>Debt Interest-Land Loan</t>
  </si>
  <si>
    <t>Debt Interest-Cash Deficiency Loan(Compound)</t>
  </si>
  <si>
    <t>Debt Interest-Cash Deficiency Loan(Plain)</t>
  </si>
  <si>
    <t>Cash Flow after Debt Service</t>
  </si>
  <si>
    <t>Loan interest</t>
  </si>
  <si>
    <t>Loan Repayment-Principal</t>
  </si>
  <si>
    <t>Loan Repayment-Interest</t>
  </si>
  <si>
    <t>Accumulated Construction loan-Principal</t>
  </si>
  <si>
    <t>Accumulated Construction loan-Interest</t>
  </si>
  <si>
    <t>Accumulated Construction loan</t>
  </si>
  <si>
    <t>Total Repayment</t>
  </si>
  <si>
    <t>Principal</t>
  </si>
  <si>
    <t xml:space="preserve"> Debt Service </t>
  </si>
  <si>
    <t>Shareholder loan</t>
  </si>
  <si>
    <t>No</t>
  </si>
  <si>
    <t>股东贷款利息</t>
  </si>
  <si>
    <t>Yes</t>
  </si>
  <si>
    <t>融资流入</t>
  </si>
  <si>
    <t>融资流出</t>
  </si>
  <si>
    <t>Loan Principal</t>
  </si>
  <si>
    <t>Interest Payment</t>
  </si>
  <si>
    <t>本金流入</t>
  </si>
  <si>
    <t>首次结转</t>
  </si>
  <si>
    <t>后续结转</t>
  </si>
  <si>
    <t>敏感性分析</t>
  </si>
  <si>
    <t>贷款利率</t>
  </si>
  <si>
    <t>总面积</t>
  </si>
  <si>
    <t>总销售面积</t>
  </si>
  <si>
    <t>总销售额</t>
  </si>
  <si>
    <t>总投资</t>
  </si>
  <si>
    <t>总成本</t>
  </si>
  <si>
    <t>总利润</t>
  </si>
  <si>
    <t>税前非融资IRR</t>
  </si>
  <si>
    <t>税后非融资IRR</t>
  </si>
  <si>
    <t>融资IRR</t>
  </si>
  <si>
    <t>ROE</t>
  </si>
  <si>
    <t>1期合计</t>
  </si>
  <si>
    <t>单体1</t>
  </si>
  <si>
    <t>单体2</t>
  </si>
  <si>
    <t>销售均价</t>
  </si>
  <si>
    <t>供应计划</t>
  </si>
  <si>
    <t>销售价格</t>
  </si>
  <si>
    <t>库存面积</t>
  </si>
  <si>
    <t>当月支出</t>
  </si>
  <si>
    <t>当月净现金流</t>
  </si>
  <si>
    <t>累计回款</t>
  </si>
  <si>
    <t>累计支出</t>
  </si>
  <si>
    <t>净利润</t>
  </si>
  <si>
    <t>累计销售面积</t>
  </si>
  <si>
    <t>销售及其他费用</t>
  </si>
  <si>
    <t>累计净现金流</t>
  </si>
  <si>
    <t>当期净现金流</t>
  </si>
  <si>
    <t>当期支出</t>
  </si>
  <si>
    <t>总支出</t>
  </si>
  <si>
    <t>财务费用自定义</t>
  </si>
  <si>
    <t>非融资IRR-税后</t>
  </si>
  <si>
    <t>非融资IRR-税前</t>
  </si>
  <si>
    <t>年华ROE</t>
  </si>
  <si>
    <t>净利润率</t>
  </si>
  <si>
    <t>EBITDA</t>
  </si>
  <si>
    <t>Fenghe only 1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</si>
</sst>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1" formatCode="_(* #,##0_);_(* \(#,##0\);_(* &quot;-&quot;_);_(@_)"/>
    <numFmt numFmtId="43" formatCode="_(* #,##0.00_);_(* \(#,##0.00\);_(* &quot;-&quot;??_);_(@_)"/>
    <numFmt numFmtId="164" formatCode="_ * #,##0.00_ ;_ * \-#,##0.00_ ;_ * &quot;-&quot;??_ ;_ @_ "/>
    <numFmt numFmtId="165" formatCode="_(* #,##0_);_(* \(#,##0\);_(* &quot;-&quot;??_);_(@_)"/>
    <numFmt numFmtId="166" formatCode="m/d/yyyy;@"/>
    <numFmt numFmtId="167" formatCode="0_);[Red]\(0\)"/>
    <numFmt numFmtId="168" formatCode="0.0%"/>
    <numFmt numFmtId="169" formatCode="#,##0_ "/>
    <numFmt numFmtId="170" formatCode="_ * #,##0_ ;_ * \-#,##0_ ;_ * &quot;-&quot;??_ ;_ @_ "/>
    <numFmt numFmtId="171" formatCode="dd/mm/yy;@"/>
    <numFmt numFmtId="172" formatCode="_-* #,##0.00_-;\-* #,##0.00_-;_-* &quot;-&quot;??_-;_-@_-"/>
    <numFmt numFmtId="173" formatCode="_-* #,##0_-;\-* #,##0_-;_-* &quot;-&quot;??_-;_-@_-"/>
    <numFmt numFmtId="174" formatCode="mm\-yyyy"/>
    <numFmt numFmtId="175" formatCode="_(* #,##0.0_);_(* \(#,##0.0\);_(* &quot;-&quot;_);_(@_)"/>
    <numFmt numFmtId="176" formatCode="&quot;Y&quot;General"/>
    <numFmt numFmtId="177" formatCode="&quot;M&quot;General"/>
    <numFmt numFmtId="178" formatCode="0.0000"/>
  </numFmts>
  <fonts count="48">
    <font>
      <sz val="12"/>
      <color theme="1"/>
      <name val="宋体"/>
      <family val="2"/>
      <scheme val="minor"/>
    </font>
    <font>
      <u/>
      <sz val="12"/>
      <color theme="10"/>
      <name val="宋体"/>
      <family val="2"/>
      <scheme val="minor"/>
    </font>
    <font>
      <u/>
      <sz val="12"/>
      <color theme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2"/>
      <scheme val="minor"/>
    </font>
    <font>
      <sz val="12"/>
      <color rgb="FF0000FF"/>
      <name val="宋体"/>
      <family val="2"/>
      <scheme val="minor"/>
    </font>
    <font>
      <sz val="12"/>
      <name val="宋体"/>
      <family val="3"/>
      <charset val="134"/>
    </font>
    <font>
      <sz val="10"/>
      <name val="Times"/>
      <family val="1"/>
    </font>
    <font>
      <sz val="10"/>
      <name val="宋体"/>
      <family val="3"/>
      <charset val="134"/>
    </font>
    <font>
      <sz val="12"/>
      <name val="Times"/>
      <family val="1"/>
    </font>
    <font>
      <sz val="10"/>
      <name val="微软雅黑"/>
      <family val="2"/>
      <charset val="134"/>
    </font>
    <font>
      <sz val="10"/>
      <color indexed="8"/>
      <name val="Arial"/>
      <family val="2"/>
    </font>
    <font>
      <sz val="10"/>
      <color indexed="8"/>
      <name val="微软雅黑"/>
      <family val="2"/>
      <charset val="134"/>
    </font>
    <font>
      <b/>
      <sz val="10"/>
      <color rgb="FFFF0000"/>
      <name val="Arial"/>
      <family val="2"/>
    </font>
    <font>
      <b/>
      <sz val="10"/>
      <color rgb="FFFF0000"/>
      <name val="微软雅黑"/>
      <family val="2"/>
      <charset val="134"/>
    </font>
    <font>
      <sz val="11"/>
      <name val="宋体"/>
      <family val="3"/>
      <charset val="134"/>
    </font>
    <font>
      <sz val="28"/>
      <color theme="0"/>
      <name val="微软雅黑"/>
      <family val="2"/>
      <charset val="134"/>
    </font>
    <font>
      <sz val="28"/>
      <color theme="0"/>
      <name val="宋体"/>
      <family val="2"/>
      <scheme val="minor"/>
    </font>
    <font>
      <sz val="28"/>
      <color theme="1"/>
      <name val="微软雅黑"/>
      <family val="2"/>
      <charset val="134"/>
    </font>
    <font>
      <sz val="28"/>
      <color theme="1"/>
      <name val="宋体"/>
      <family val="2"/>
      <scheme val="minor"/>
    </font>
    <font>
      <b/>
      <sz val="10"/>
      <color theme="0"/>
      <name val="微软雅黑"/>
      <family val="2"/>
      <charset val="134"/>
    </font>
    <font>
      <sz val="10"/>
      <color theme="1"/>
      <name val="微软雅黑"/>
      <family val="2"/>
      <charset val="134"/>
    </font>
    <font>
      <sz val="9"/>
      <color rgb="FF000000"/>
      <name val="Tahoma"/>
      <family val="2"/>
      <charset val="134"/>
    </font>
    <font>
      <sz val="9"/>
      <color rgb="FF000000"/>
      <name val="宋体"/>
      <charset val="134"/>
    </font>
    <font>
      <b/>
      <sz val="12"/>
      <color theme="1"/>
      <name val="Heiti TC Light"/>
    </font>
    <font>
      <sz val="12"/>
      <color theme="1"/>
      <name val="Heiti TC Light"/>
    </font>
    <font>
      <sz val="12"/>
      <name val="宋体"/>
      <family val="2"/>
      <scheme val="minor"/>
    </font>
    <font>
      <sz val="10"/>
      <name val="Times"/>
      <family val="3"/>
      <charset val="134"/>
    </font>
    <font>
      <b/>
      <sz val="12"/>
      <color theme="1"/>
      <name val="宋体"/>
      <family val="2"/>
      <scheme val="minor"/>
    </font>
    <font>
      <sz val="12"/>
      <color theme="0"/>
      <name val="宋体"/>
      <family val="2"/>
      <scheme val="minor"/>
    </font>
    <font>
      <b/>
      <sz val="10"/>
      <name val="微软雅黑"/>
      <family val="2"/>
      <charset val="134"/>
    </font>
    <font>
      <b/>
      <sz val="8"/>
      <name val="宋体"/>
      <family val="3"/>
      <charset val="134"/>
    </font>
    <font>
      <b/>
      <sz val="9"/>
      <color rgb="FFFF0000"/>
      <name val="黑体"/>
      <family val="3"/>
      <charset val="134"/>
    </font>
    <font>
      <b/>
      <sz val="9"/>
      <name val="黑体"/>
      <family val="3"/>
      <charset val="134"/>
    </font>
    <font>
      <sz val="9"/>
      <name val="宋体"/>
      <family val="3"/>
      <charset val="134"/>
    </font>
    <font>
      <b/>
      <sz val="10"/>
      <color rgb="FFFF0000"/>
      <name val="黑体"/>
      <family val="3"/>
      <charset val="134"/>
    </font>
    <font>
      <b/>
      <sz val="10"/>
      <color theme="1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9"/>
      <color rgb="FF000000"/>
      <name val="宋体"/>
      <family val="3"/>
      <charset val="134"/>
    </font>
    <font>
      <sz val="11"/>
      <color theme="1"/>
      <name val="Times New Roman"/>
      <family val="1"/>
    </font>
    <font>
      <sz val="12"/>
      <color rgb="FF000000"/>
      <name val="宋体"/>
      <family val="2"/>
      <scheme val="minor"/>
    </font>
    <font>
      <b/>
      <sz val="12"/>
      <color rgb="FF000000"/>
      <name val="宋体"/>
      <family val="2"/>
      <scheme val="minor"/>
    </font>
    <font>
      <sz val="12"/>
      <color rgb="FFFF0000"/>
      <name val="宋体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EF73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rgb="FF000000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114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164" fontId="3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6" fillId="0" borderId="0" applyFont="0" applyFill="0" applyBorder="0" applyAlignment="0" applyProtection="0">
      <alignment vertical="center"/>
    </xf>
    <xf numFmtId="172" fontId="4" fillId="0" borderId="0" applyFont="0" applyFill="0" applyBorder="0" applyAlignment="0" applyProtection="0"/>
  </cellStyleXfs>
  <cellXfs count="200">
    <xf numFmtId="0" fontId="0" fillId="0" borderId="0" xfId="0"/>
    <xf numFmtId="9" fontId="0" fillId="0" borderId="0" xfId="111" applyFont="1"/>
    <xf numFmtId="43" fontId="0" fillId="0" borderId="0" xfId="110" applyFont="1"/>
    <xf numFmtId="165" fontId="0" fillId="0" borderId="0" xfId="110" applyNumberFormat="1" applyFont="1"/>
    <xf numFmtId="14" fontId="0" fillId="0" borderId="0" xfId="0" applyNumberFormat="1"/>
    <xf numFmtId="0" fontId="0" fillId="0" borderId="0" xfId="0" applyNumberFormat="1"/>
    <xf numFmtId="165" fontId="0" fillId="0" borderId="0" xfId="0" applyNumberFormat="1"/>
    <xf numFmtId="9" fontId="0" fillId="0" borderId="0" xfId="0" applyNumberFormat="1"/>
    <xf numFmtId="0" fontId="5" fillId="0" borderId="0" xfId="0" applyFont="1"/>
    <xf numFmtId="9" fontId="5" fillId="0" borderId="0" xfId="0" applyNumberFormat="1" applyFont="1"/>
    <xf numFmtId="165" fontId="5" fillId="0" borderId="0" xfId="110" applyNumberFormat="1" applyFont="1"/>
    <xf numFmtId="0" fontId="0" fillId="0" borderId="0" xfId="0" applyAlignment="1">
      <alignment horizontal="right"/>
    </xf>
    <xf numFmtId="166" fontId="0" fillId="0" borderId="0" xfId="0" applyNumberFormat="1"/>
    <xf numFmtId="43" fontId="0" fillId="0" borderId="0" xfId="0" applyNumberFormat="1"/>
    <xf numFmtId="164" fontId="7" fillId="0" borderId="1" xfId="112" applyFont="1" applyBorder="1">
      <alignment vertical="center"/>
    </xf>
    <xf numFmtId="164" fontId="7" fillId="5" borderId="1" xfId="112" applyFont="1" applyFill="1" applyBorder="1">
      <alignment vertical="center"/>
    </xf>
    <xf numFmtId="164" fontId="7" fillId="0" borderId="2" xfId="112" applyFont="1" applyFill="1" applyBorder="1">
      <alignment vertical="center"/>
    </xf>
    <xf numFmtId="164" fontId="7" fillId="0" borderId="0" xfId="112" applyFont="1" applyFill="1" applyBorder="1">
      <alignment vertical="center"/>
    </xf>
    <xf numFmtId="164" fontId="9" fillId="0" borderId="0" xfId="112" applyFont="1" applyFill="1" applyBorder="1">
      <alignment vertical="center"/>
    </xf>
    <xf numFmtId="167" fontId="10" fillId="0" borderId="0" xfId="0" applyNumberFormat="1" applyFont="1" applyAlignment="1" applyProtection="1">
      <alignment horizontal="left" vertical="center" wrapText="1"/>
      <protection locked="0"/>
    </xf>
    <xf numFmtId="49" fontId="0" fillId="0" borderId="0" xfId="0" applyNumberFormat="1"/>
    <xf numFmtId="168" fontId="0" fillId="0" borderId="0" xfId="111" applyNumberFormat="1" applyFont="1"/>
    <xf numFmtId="169" fontId="11" fillId="0" borderId="3" xfId="110" applyNumberFormat="1" applyFont="1" applyBorder="1" applyAlignment="1" applyProtection="1">
      <alignment horizontal="left"/>
      <protection locked="0"/>
    </xf>
    <xf numFmtId="169" fontId="11" fillId="0" borderId="3" xfId="110" applyNumberFormat="1" applyFont="1" applyBorder="1" applyProtection="1">
      <protection locked="0"/>
    </xf>
    <xf numFmtId="169" fontId="13" fillId="0" borderId="3" xfId="110" applyNumberFormat="1" applyFont="1" applyBorder="1" applyProtection="1">
      <protection locked="0"/>
    </xf>
    <xf numFmtId="169" fontId="13" fillId="0" borderId="3" xfId="110" applyNumberFormat="1" applyFont="1" applyBorder="1" applyAlignment="1" applyProtection="1">
      <alignment horizontal="left"/>
      <protection locked="0"/>
    </xf>
    <xf numFmtId="169" fontId="11" fillId="0" borderId="0" xfId="110" applyNumberFormat="1" applyFont="1" applyBorder="1" applyProtection="1">
      <protection locked="0"/>
    </xf>
    <xf numFmtId="169" fontId="13" fillId="0" borderId="0" xfId="110" applyNumberFormat="1" applyFont="1" applyBorder="1" applyProtection="1">
      <protection locked="0"/>
    </xf>
    <xf numFmtId="169" fontId="13" fillId="0" borderId="0" xfId="110" applyNumberFormat="1" applyFont="1" applyBorder="1" applyAlignment="1" applyProtection="1">
      <alignment horizontal="left"/>
      <protection locked="0"/>
    </xf>
    <xf numFmtId="0" fontId="0" fillId="0" borderId="0" xfId="110" applyNumberFormat="1" applyFont="1"/>
    <xf numFmtId="169" fontId="11" fillId="0" borderId="3" xfId="110" applyNumberFormat="1" applyFont="1" applyBorder="1" applyAlignment="1" applyProtection="1">
      <alignment horizontal="left" indent="2"/>
      <protection locked="0"/>
    </xf>
    <xf numFmtId="0" fontId="16" fillId="6" borderId="0" xfId="0" applyFont="1" applyFill="1" applyAlignment="1">
      <alignment vertical="center"/>
    </xf>
    <xf numFmtId="0" fontId="17" fillId="6" borderId="0" xfId="0" applyFont="1" applyFill="1"/>
    <xf numFmtId="0" fontId="18" fillId="0" borderId="0" xfId="0" applyFont="1" applyAlignment="1">
      <alignment vertical="center"/>
    </xf>
    <xf numFmtId="0" fontId="19" fillId="0" borderId="0" xfId="0" applyFont="1"/>
    <xf numFmtId="170" fontId="20" fillId="7" borderId="0" xfId="110" applyNumberFormat="1" applyFont="1" applyFill="1" applyAlignment="1" applyProtection="1">
      <alignment horizontal="center" vertical="center" wrapText="1"/>
      <protection locked="0"/>
    </xf>
    <xf numFmtId="170" fontId="10" fillId="0" borderId="0" xfId="110" applyNumberFormat="1" applyFont="1" applyAlignment="1">
      <alignment vertical="center"/>
    </xf>
    <xf numFmtId="170" fontId="10" fillId="0" borderId="0" xfId="110" applyNumberFormat="1" applyFont="1"/>
    <xf numFmtId="0" fontId="0" fillId="5" borderId="0" xfId="0" applyFill="1"/>
    <xf numFmtId="170" fontId="10" fillId="0" borderId="0" xfId="110" applyNumberFormat="1" applyFont="1" applyAlignment="1">
      <alignment horizontal="left" vertical="center" indent="2"/>
    </xf>
    <xf numFmtId="169" fontId="14" fillId="0" borderId="3" xfId="110" applyNumberFormat="1" applyFont="1" applyBorder="1" applyProtection="1">
      <protection locked="0"/>
    </xf>
    <xf numFmtId="169" fontId="14" fillId="0" borderId="3" xfId="110" applyNumberFormat="1" applyFont="1" applyBorder="1" applyAlignment="1" applyProtection="1">
      <alignment horizontal="left"/>
      <protection locked="0"/>
    </xf>
    <xf numFmtId="169" fontId="14" fillId="0" borderId="4" xfId="110" applyNumberFormat="1" applyFont="1" applyBorder="1" applyAlignment="1" applyProtection="1">
      <alignment horizontal="left" wrapText="1"/>
      <protection locked="0"/>
    </xf>
    <xf numFmtId="0" fontId="21" fillId="0" borderId="0" xfId="0" applyFont="1" applyAlignment="1">
      <alignment vertical="center"/>
    </xf>
    <xf numFmtId="0" fontId="24" fillId="0" borderId="0" xfId="0" applyFont="1"/>
    <xf numFmtId="0" fontId="25" fillId="0" borderId="0" xfId="0" applyFont="1"/>
    <xf numFmtId="171" fontId="0" fillId="0" borderId="0" xfId="0" applyNumberFormat="1"/>
    <xf numFmtId="43" fontId="0" fillId="0" borderId="0" xfId="110" applyNumberFormat="1" applyFont="1"/>
    <xf numFmtId="0" fontId="0" fillId="8" borderId="0" xfId="0" applyFill="1"/>
    <xf numFmtId="0" fontId="0" fillId="9" borderId="0" xfId="0" applyFill="1"/>
    <xf numFmtId="0" fontId="0" fillId="4" borderId="0" xfId="0" applyFill="1"/>
    <xf numFmtId="166" fontId="0" fillId="4" borderId="0" xfId="0" applyNumberFormat="1" applyFill="1"/>
    <xf numFmtId="0" fontId="0" fillId="3" borderId="0" xfId="0" applyFill="1"/>
    <xf numFmtId="0" fontId="0" fillId="2" borderId="0" xfId="0" applyFill="1"/>
    <xf numFmtId="164" fontId="7" fillId="0" borderId="2" xfId="112" applyFont="1" applyBorder="1">
      <alignment vertical="center"/>
    </xf>
    <xf numFmtId="9" fontId="26" fillId="0" borderId="0" xfId="0" applyNumberFormat="1" applyFont="1"/>
    <xf numFmtId="165" fontId="5" fillId="0" borderId="0" xfId="0" applyNumberFormat="1" applyFont="1"/>
    <xf numFmtId="0" fontId="0" fillId="0" borderId="0" xfId="0" applyAlignment="1">
      <alignment horizontal="left"/>
    </xf>
    <xf numFmtId="164" fontId="7" fillId="0" borderId="0" xfId="112" applyFont="1" applyBorder="1">
      <alignment vertical="center"/>
    </xf>
    <xf numFmtId="164" fontId="8" fillId="0" borderId="1" xfId="112" applyFont="1" applyBorder="1">
      <alignment vertical="center"/>
    </xf>
    <xf numFmtId="164" fontId="8" fillId="5" borderId="1" xfId="112" applyFont="1" applyFill="1" applyBorder="1">
      <alignment vertical="center"/>
    </xf>
    <xf numFmtId="164" fontId="27" fillId="0" borderId="1" xfId="112" applyFont="1" applyBorder="1">
      <alignment vertical="center"/>
    </xf>
    <xf numFmtId="164" fontId="27" fillId="0" borderId="0" xfId="112" applyFont="1" applyBorder="1">
      <alignment vertical="center"/>
    </xf>
    <xf numFmtId="165" fontId="11" fillId="0" borderId="0" xfId="110" applyNumberFormat="1" applyFont="1" applyBorder="1" applyAlignment="1" applyProtection="1">
      <alignment horizontal="left"/>
      <protection locked="0"/>
    </xf>
    <xf numFmtId="43" fontId="30" fillId="10" borderId="0" xfId="110" applyFont="1" applyFill="1" applyAlignment="1" applyProtection="1">
      <alignment vertical="center" wrapText="1"/>
      <protection locked="0"/>
    </xf>
    <xf numFmtId="0" fontId="31" fillId="0" borderId="5" xfId="0" applyFont="1" applyBorder="1" applyAlignment="1" applyProtection="1">
      <alignment horizontal="left" vertical="center"/>
      <protection locked="0"/>
    </xf>
    <xf numFmtId="0" fontId="32" fillId="0" borderId="3" xfId="0" applyFont="1" applyBorder="1" applyAlignment="1" applyProtection="1">
      <alignment horizontal="center" vertical="center"/>
      <protection locked="0"/>
    </xf>
    <xf numFmtId="0" fontId="33" fillId="0" borderId="3" xfId="0" applyFont="1" applyBorder="1" applyAlignment="1" applyProtection="1">
      <alignment horizontal="left" vertical="center"/>
      <protection locked="0"/>
    </xf>
    <xf numFmtId="2" fontId="34" fillId="0" borderId="3" xfId="0" applyNumberFormat="1" applyFont="1" applyBorder="1" applyAlignment="1" applyProtection="1">
      <alignment horizontal="left" vertical="center"/>
      <protection locked="0"/>
    </xf>
    <xf numFmtId="2" fontId="34" fillId="0" borderId="3" xfId="0" applyNumberFormat="1" applyFont="1" applyBorder="1" applyAlignment="1" applyProtection="1">
      <alignment vertical="center"/>
      <protection locked="0"/>
    </xf>
    <xf numFmtId="2" fontId="33" fillId="0" borderId="3" xfId="0" applyNumberFormat="1" applyFont="1" applyBorder="1" applyAlignment="1" applyProtection="1">
      <alignment horizontal="left" vertical="center"/>
      <protection locked="0"/>
    </xf>
    <xf numFmtId="164" fontId="8" fillId="5" borderId="3" xfId="112" applyFont="1" applyFill="1" applyBorder="1" applyProtection="1">
      <alignment vertical="center"/>
      <protection locked="0"/>
    </xf>
    <xf numFmtId="2" fontId="34" fillId="0" borderId="6" xfId="0" applyNumberFormat="1" applyFont="1" applyBorder="1" applyAlignment="1" applyProtection="1">
      <alignment horizontal="left" vertical="center"/>
      <protection locked="0"/>
    </xf>
    <xf numFmtId="0" fontId="33" fillId="0" borderId="3" xfId="0" applyFont="1" applyBorder="1" applyAlignment="1" applyProtection="1">
      <alignment horizontal="justify" vertical="center"/>
      <protection locked="0"/>
    </xf>
    <xf numFmtId="0" fontId="33" fillId="0" borderId="7" xfId="0" applyFont="1" applyBorder="1" applyAlignment="1" applyProtection="1">
      <alignment horizontal="justify" vertical="center"/>
      <protection locked="0"/>
    </xf>
    <xf numFmtId="2" fontId="35" fillId="0" borderId="4" xfId="0" applyNumberFormat="1" applyFont="1" applyBorder="1" applyAlignment="1" applyProtection="1">
      <alignment horizontal="left" vertical="center"/>
      <protection locked="0"/>
    </xf>
    <xf numFmtId="0" fontId="0" fillId="0" borderId="0" xfId="0" applyAlignment="1" applyProtection="1">
      <alignment vertical="center"/>
      <protection locked="0"/>
    </xf>
    <xf numFmtId="0" fontId="36" fillId="0" borderId="1" xfId="0" applyFont="1" applyBorder="1" applyAlignment="1" applyProtection="1">
      <alignment vertical="center"/>
      <protection locked="0"/>
    </xf>
    <xf numFmtId="0" fontId="37" fillId="0" borderId="1" xfId="0" applyFont="1" applyBorder="1" applyAlignment="1" applyProtection="1">
      <alignment vertical="center"/>
      <protection locked="0"/>
    </xf>
    <xf numFmtId="170" fontId="44" fillId="5" borderId="1" xfId="110" applyNumberFormat="1" applyFont="1" applyFill="1" applyBorder="1" applyAlignment="1">
      <alignment vertical="center"/>
    </xf>
    <xf numFmtId="9" fontId="13" fillId="0" borderId="0" xfId="111" applyFont="1" applyBorder="1" applyAlignment="1" applyProtection="1">
      <alignment horizontal="right"/>
      <protection locked="0"/>
    </xf>
    <xf numFmtId="0" fontId="4" fillId="10" borderId="0" xfId="0" applyFont="1" applyFill="1"/>
    <xf numFmtId="0" fontId="0" fillId="11" borderId="5" xfId="0" applyFill="1" applyBorder="1"/>
    <xf numFmtId="0" fontId="29" fillId="12" borderId="8" xfId="0" applyFont="1" applyFill="1" applyBorder="1"/>
    <xf numFmtId="0" fontId="0" fillId="11" borderId="8" xfId="0" applyFill="1" applyBorder="1"/>
    <xf numFmtId="0" fontId="0" fillId="11" borderId="9" xfId="0" applyFill="1" applyBorder="1"/>
    <xf numFmtId="0" fontId="4" fillId="11" borderId="8" xfId="0" applyFont="1" applyFill="1" applyBorder="1"/>
    <xf numFmtId="0" fontId="4" fillId="11" borderId="9" xfId="0" applyFont="1" applyFill="1" applyBorder="1"/>
    <xf numFmtId="0" fontId="0" fillId="11" borderId="10" xfId="0" applyFill="1" applyBorder="1"/>
    <xf numFmtId="0" fontId="0" fillId="11" borderId="0" xfId="0" applyFill="1"/>
    <xf numFmtId="0" fontId="0" fillId="11" borderId="11" xfId="0" applyFill="1" applyBorder="1"/>
    <xf numFmtId="0" fontId="4" fillId="11" borderId="0" xfId="0" applyFont="1" applyFill="1"/>
    <xf numFmtId="0" fontId="4" fillId="11" borderId="11" xfId="0" applyFont="1" applyFill="1" applyBorder="1"/>
    <xf numFmtId="173" fontId="0" fillId="11" borderId="0" xfId="0" applyNumberFormat="1" applyFill="1"/>
    <xf numFmtId="174" fontId="0" fillId="11" borderId="0" xfId="0" applyNumberFormat="1" applyFill="1"/>
    <xf numFmtId="174" fontId="5" fillId="11" borderId="0" xfId="0" applyNumberFormat="1" applyFont="1" applyFill="1"/>
    <xf numFmtId="174" fontId="5" fillId="11" borderId="0" xfId="0" applyNumberFormat="1" applyFont="1" applyFill="1" applyProtection="1">
      <protection locked="0"/>
    </xf>
    <xf numFmtId="0" fontId="5" fillId="11" borderId="10" xfId="0" applyFont="1" applyFill="1" applyBorder="1"/>
    <xf numFmtId="0" fontId="5" fillId="11" borderId="0" xfId="0" applyFont="1" applyFill="1"/>
    <xf numFmtId="0" fontId="28" fillId="11" borderId="0" xfId="0" applyFont="1" applyFill="1"/>
    <xf numFmtId="0" fontId="29" fillId="13" borderId="0" xfId="0" applyFont="1" applyFill="1"/>
    <xf numFmtId="0" fontId="0" fillId="11" borderId="11" xfId="0" applyFill="1" applyBorder="1" applyProtection="1">
      <protection hidden="1"/>
    </xf>
    <xf numFmtId="9" fontId="5" fillId="11" borderId="0" xfId="0" applyNumberFormat="1" applyFont="1" applyFill="1"/>
    <xf numFmtId="41" fontId="0" fillId="11" borderId="0" xfId="0" applyNumberFormat="1" applyFill="1"/>
    <xf numFmtId="168" fontId="5" fillId="11" borderId="0" xfId="0" applyNumberFormat="1" applyFont="1" applyFill="1"/>
    <xf numFmtId="0" fontId="0" fillId="0" borderId="0" xfId="0" applyProtection="1">
      <protection hidden="1"/>
    </xf>
    <xf numFmtId="0" fontId="28" fillId="0" borderId="0" xfId="0" applyFont="1" applyProtection="1">
      <protection hidden="1"/>
    </xf>
    <xf numFmtId="174" fontId="26" fillId="0" borderId="0" xfId="0" applyNumberFormat="1" applyFont="1" applyProtection="1">
      <protection hidden="1"/>
    </xf>
    <xf numFmtId="173" fontId="0" fillId="0" borderId="0" xfId="0" applyNumberFormat="1" applyProtection="1">
      <protection hidden="1"/>
    </xf>
    <xf numFmtId="41" fontId="0" fillId="0" borderId="0" xfId="0" applyNumberFormat="1" applyProtection="1">
      <protection hidden="1"/>
    </xf>
    <xf numFmtId="0" fontId="0" fillId="5" borderId="0" xfId="0" applyFill="1" applyProtection="1">
      <protection hidden="1"/>
    </xf>
    <xf numFmtId="0" fontId="28" fillId="5" borderId="0" xfId="0" applyFont="1" applyFill="1" applyProtection="1">
      <protection hidden="1"/>
    </xf>
    <xf numFmtId="176" fontId="26" fillId="5" borderId="0" xfId="0" applyNumberFormat="1" applyFont="1" applyFill="1" applyProtection="1">
      <protection hidden="1"/>
    </xf>
    <xf numFmtId="177" fontId="26" fillId="0" borderId="0" xfId="0" applyNumberFormat="1" applyFont="1" applyProtection="1">
      <protection hidden="1"/>
    </xf>
    <xf numFmtId="173" fontId="45" fillId="0" borderId="0" xfId="0" applyNumberFormat="1" applyFont="1" applyProtection="1">
      <protection hidden="1"/>
    </xf>
    <xf numFmtId="0" fontId="45" fillId="0" borderId="0" xfId="0" applyFont="1" applyProtection="1">
      <protection hidden="1"/>
    </xf>
    <xf numFmtId="41" fontId="26" fillId="0" borderId="0" xfId="0" applyNumberFormat="1" applyFont="1" applyProtection="1">
      <protection hidden="1"/>
    </xf>
    <xf numFmtId="41" fontId="45" fillId="0" borderId="0" xfId="0" applyNumberFormat="1" applyFont="1" applyProtection="1">
      <protection hidden="1"/>
    </xf>
    <xf numFmtId="173" fontId="46" fillId="0" borderId="0" xfId="0" applyNumberFormat="1" applyFont="1" applyProtection="1">
      <protection hidden="1"/>
    </xf>
    <xf numFmtId="176" fontId="26" fillId="0" borderId="0" xfId="0" applyNumberFormat="1" applyFont="1" applyProtection="1">
      <protection hidden="1"/>
    </xf>
    <xf numFmtId="0" fontId="0" fillId="14" borderId="0" xfId="0" applyFill="1" applyProtection="1">
      <protection hidden="1"/>
    </xf>
    <xf numFmtId="173" fontId="0" fillId="14" borderId="0" xfId="0" applyNumberFormat="1" applyFill="1" applyProtection="1">
      <protection hidden="1"/>
    </xf>
    <xf numFmtId="0" fontId="0" fillId="15" borderId="0" xfId="0" applyFill="1" applyProtection="1">
      <protection hidden="1"/>
    </xf>
    <xf numFmtId="0" fontId="28" fillId="15" borderId="0" xfId="0" applyFont="1" applyFill="1" applyProtection="1">
      <protection hidden="1"/>
    </xf>
    <xf numFmtId="41" fontId="0" fillId="15" borderId="0" xfId="0" applyNumberFormat="1" applyFill="1" applyProtection="1">
      <protection hidden="1"/>
    </xf>
    <xf numFmtId="0" fontId="0" fillId="16" borderId="0" xfId="0" applyFill="1" applyProtection="1">
      <protection hidden="1"/>
    </xf>
    <xf numFmtId="0" fontId="0" fillId="17" borderId="0" xfId="0" applyFill="1" applyProtection="1">
      <protection hidden="1"/>
    </xf>
    <xf numFmtId="173" fontId="0" fillId="16" borderId="0" xfId="0" applyNumberFormat="1" applyFill="1" applyProtection="1">
      <protection hidden="1"/>
    </xf>
    <xf numFmtId="41" fontId="0" fillId="17" borderId="0" xfId="0" applyNumberFormat="1" applyFill="1" applyProtection="1">
      <protection hidden="1"/>
    </xf>
    <xf numFmtId="0" fontId="0" fillId="18" borderId="0" xfId="0" applyFill="1" applyProtection="1">
      <protection hidden="1"/>
    </xf>
    <xf numFmtId="173" fontId="46" fillId="19" borderId="0" xfId="0" applyNumberFormat="1" applyFont="1" applyFill="1" applyProtection="1">
      <protection hidden="1"/>
    </xf>
    <xf numFmtId="173" fontId="5" fillId="11" borderId="0" xfId="113" applyNumberFormat="1" applyFont="1" applyFill="1"/>
    <xf numFmtId="173" fontId="0" fillId="11" borderId="0" xfId="113" applyNumberFormat="1" applyFont="1" applyFill="1"/>
    <xf numFmtId="165" fontId="5" fillId="11" borderId="0" xfId="113" applyNumberFormat="1" applyFont="1" applyFill="1"/>
    <xf numFmtId="41" fontId="0" fillId="11" borderId="0" xfId="113" applyNumberFormat="1" applyFont="1" applyFill="1"/>
    <xf numFmtId="0" fontId="4" fillId="0" borderId="0" xfId="113" applyNumberFormat="1" applyAlignment="1" applyProtection="1">
      <alignment vertical="top"/>
      <protection hidden="1"/>
    </xf>
    <xf numFmtId="41" fontId="0" fillId="0" borderId="0" xfId="113" applyNumberFormat="1" applyFont="1" applyProtection="1">
      <protection hidden="1"/>
    </xf>
    <xf numFmtId="175" fontId="0" fillId="0" borderId="0" xfId="113" applyNumberFormat="1" applyFont="1" applyProtection="1">
      <protection hidden="1"/>
    </xf>
    <xf numFmtId="0" fontId="0" fillId="0" borderId="0" xfId="113" applyNumberFormat="1" applyFont="1" applyAlignment="1" applyProtection="1">
      <alignment vertical="top"/>
      <protection hidden="1"/>
    </xf>
    <xf numFmtId="173" fontId="0" fillId="0" borderId="0" xfId="113" applyNumberFormat="1" applyFont="1" applyProtection="1">
      <protection hidden="1"/>
    </xf>
    <xf numFmtId="173" fontId="28" fillId="0" borderId="0" xfId="113" applyNumberFormat="1" applyFont="1" applyProtection="1">
      <protection hidden="1"/>
    </xf>
    <xf numFmtId="0" fontId="28" fillId="0" borderId="0" xfId="113" applyNumberFormat="1" applyFont="1" applyProtection="1">
      <protection hidden="1"/>
    </xf>
    <xf numFmtId="0" fontId="0" fillId="5" borderId="0" xfId="113" applyNumberFormat="1" applyFont="1" applyFill="1" applyProtection="1">
      <protection hidden="1"/>
    </xf>
    <xf numFmtId="41" fontId="0" fillId="5" borderId="0" xfId="113" applyNumberFormat="1" applyFont="1" applyFill="1" applyProtection="1">
      <protection hidden="1"/>
    </xf>
    <xf numFmtId="0" fontId="0" fillId="14" borderId="0" xfId="113" applyNumberFormat="1" applyFont="1" applyFill="1" applyProtection="1">
      <protection hidden="1"/>
    </xf>
    <xf numFmtId="173" fontId="0" fillId="14" borderId="0" xfId="113" applyNumberFormat="1" applyFont="1" applyFill="1" applyProtection="1">
      <protection hidden="1"/>
    </xf>
    <xf numFmtId="173" fontId="28" fillId="5" borderId="0" xfId="113" applyNumberFormat="1" applyFont="1" applyFill="1" applyProtection="1">
      <protection hidden="1"/>
    </xf>
    <xf numFmtId="173" fontId="0" fillId="5" borderId="0" xfId="113" applyNumberFormat="1" applyFont="1" applyFill="1" applyProtection="1">
      <protection hidden="1"/>
    </xf>
    <xf numFmtId="173" fontId="4" fillId="0" borderId="0" xfId="113" applyNumberFormat="1" applyProtection="1">
      <protection hidden="1"/>
    </xf>
    <xf numFmtId="41" fontId="28" fillId="0" borderId="0" xfId="113" applyNumberFormat="1" applyFont="1" applyProtection="1">
      <protection hidden="1"/>
    </xf>
    <xf numFmtId="41" fontId="4" fillId="0" borderId="0" xfId="113" applyNumberFormat="1" applyProtection="1">
      <protection hidden="1"/>
    </xf>
    <xf numFmtId="172" fontId="0" fillId="0" borderId="0" xfId="113" applyFont="1" applyProtection="1">
      <protection hidden="1"/>
    </xf>
    <xf numFmtId="41" fontId="5" fillId="0" borderId="0" xfId="113" applyNumberFormat="1" applyFont="1" applyProtection="1">
      <protection hidden="1"/>
    </xf>
    <xf numFmtId="173" fontId="0" fillId="17" borderId="0" xfId="113" applyNumberFormat="1" applyFont="1" applyFill="1" applyProtection="1">
      <protection hidden="1"/>
    </xf>
    <xf numFmtId="0" fontId="0" fillId="16" borderId="0" xfId="113" applyNumberFormat="1" applyFont="1" applyFill="1" applyProtection="1">
      <protection hidden="1"/>
    </xf>
    <xf numFmtId="173" fontId="26" fillId="0" borderId="0" xfId="113" applyNumberFormat="1" applyFont="1" applyProtection="1">
      <protection hidden="1"/>
    </xf>
    <xf numFmtId="41" fontId="0" fillId="17" borderId="0" xfId="113" applyNumberFormat="1" applyFont="1" applyFill="1" applyProtection="1">
      <protection hidden="1"/>
    </xf>
    <xf numFmtId="0" fontId="5" fillId="11" borderId="0" xfId="0" applyFont="1" applyFill="1" applyAlignment="1">
      <alignment horizontal="center"/>
    </xf>
    <xf numFmtId="165" fontId="0" fillId="0" borderId="0" xfId="110" applyNumberFormat="1" applyFont="1" applyProtection="1">
      <protection hidden="1"/>
    </xf>
    <xf numFmtId="165" fontId="26" fillId="11" borderId="0" xfId="110" applyNumberFormat="1" applyFont="1" applyFill="1"/>
    <xf numFmtId="0" fontId="26" fillId="11" borderId="0" xfId="0" applyFont="1" applyFill="1"/>
    <xf numFmtId="173" fontId="26" fillId="11" borderId="0" xfId="113" applyNumberFormat="1" applyFont="1" applyFill="1"/>
    <xf numFmtId="166" fontId="0" fillId="0" borderId="0" xfId="0" applyNumberFormat="1" applyFont="1"/>
    <xf numFmtId="0" fontId="0" fillId="0" borderId="0" xfId="0" applyNumberFormat="1" applyFont="1"/>
    <xf numFmtId="10" fontId="0" fillId="0" borderId="0" xfId="111" applyNumberFormat="1" applyFont="1"/>
    <xf numFmtId="165" fontId="47" fillId="0" borderId="0" xfId="110" applyNumberFormat="1" applyFont="1"/>
    <xf numFmtId="165" fontId="0" fillId="5" borderId="0" xfId="110" applyNumberFormat="1" applyFont="1" applyFill="1"/>
    <xf numFmtId="166" fontId="0" fillId="5" borderId="0" xfId="0" applyNumberFormat="1" applyFill="1"/>
    <xf numFmtId="165" fontId="0" fillId="5" borderId="0" xfId="0" applyNumberFormat="1" applyFill="1"/>
    <xf numFmtId="178" fontId="0" fillId="0" borderId="0" xfId="0" applyNumberFormat="1"/>
    <xf numFmtId="43" fontId="26" fillId="0" borderId="0" xfId="110" applyNumberFormat="1" applyFont="1"/>
    <xf numFmtId="43" fontId="26" fillId="0" borderId="0" xfId="110" applyFont="1"/>
    <xf numFmtId="43" fontId="5" fillId="0" borderId="0" xfId="110" applyNumberFormat="1" applyFont="1"/>
    <xf numFmtId="0" fontId="5" fillId="11" borderId="0" xfId="0" applyNumberFormat="1" applyFont="1" applyFill="1"/>
    <xf numFmtId="164" fontId="7" fillId="0" borderId="1" xfId="112" applyFont="1" applyFill="1" applyBorder="1">
      <alignment vertical="center"/>
    </xf>
    <xf numFmtId="10" fontId="0" fillId="0" borderId="0" xfId="0" applyNumberFormat="1"/>
    <xf numFmtId="169" fontId="13" fillId="0" borderId="7" xfId="110" applyNumberFormat="1" applyFont="1" applyFill="1" applyBorder="1" applyProtection="1">
      <protection locked="0"/>
    </xf>
    <xf numFmtId="0" fontId="5" fillId="5" borderId="0" xfId="0" applyFont="1" applyFill="1"/>
    <xf numFmtId="9" fontId="5" fillId="5" borderId="0" xfId="0" applyNumberFormat="1" applyFont="1" applyFill="1"/>
    <xf numFmtId="0" fontId="26" fillId="5" borderId="0" xfId="0" applyFont="1" applyFill="1"/>
    <xf numFmtId="0" fontId="0" fillId="5" borderId="0" xfId="0" applyNumberFormat="1" applyFill="1"/>
    <xf numFmtId="165" fontId="5" fillId="5" borderId="0" xfId="110" applyNumberFormat="1" applyFont="1" applyFill="1"/>
    <xf numFmtId="0" fontId="0" fillId="16" borderId="0" xfId="0" applyFill="1"/>
    <xf numFmtId="165" fontId="0" fillId="16" borderId="0" xfId="110" applyNumberFormat="1" applyFont="1" applyFill="1"/>
    <xf numFmtId="0" fontId="0" fillId="0" borderId="0" xfId="0" applyFill="1"/>
    <xf numFmtId="165" fontId="0" fillId="0" borderId="0" xfId="110" applyNumberFormat="1" applyFont="1" applyFill="1"/>
    <xf numFmtId="14" fontId="5" fillId="5" borderId="0" xfId="0" applyNumberFormat="1" applyFont="1" applyFill="1"/>
    <xf numFmtId="14" fontId="0" fillId="5" borderId="0" xfId="0" applyNumberFormat="1" applyFont="1" applyFill="1"/>
    <xf numFmtId="165" fontId="0" fillId="8" borderId="0" xfId="110" applyNumberFormat="1" applyFont="1" applyFill="1"/>
    <xf numFmtId="0" fontId="5" fillId="5" borderId="0" xfId="0" applyFont="1" applyFill="1" applyAlignment="1">
      <alignment horizontal="right"/>
    </xf>
    <xf numFmtId="165" fontId="0" fillId="8" borderId="0" xfId="0" applyNumberFormat="1" applyFill="1"/>
    <xf numFmtId="164" fontId="8" fillId="8" borderId="1" xfId="112" applyFont="1" applyFill="1" applyBorder="1">
      <alignment vertical="center"/>
    </xf>
    <xf numFmtId="164" fontId="7" fillId="8" borderId="2" xfId="112" applyFont="1" applyFill="1" applyBorder="1">
      <alignment vertical="center"/>
    </xf>
    <xf numFmtId="164" fontId="27" fillId="8" borderId="1" xfId="112" applyFont="1" applyFill="1" applyBorder="1">
      <alignment vertical="center"/>
    </xf>
    <xf numFmtId="0" fontId="5" fillId="5" borderId="0" xfId="0" applyNumberFormat="1" applyFont="1" applyFill="1"/>
    <xf numFmtId="0" fontId="5" fillId="5" borderId="0" xfId="110" applyNumberFormat="1" applyFont="1" applyFill="1"/>
    <xf numFmtId="0" fontId="0" fillId="5" borderId="0" xfId="110" applyNumberFormat="1" applyFont="1" applyFill="1"/>
    <xf numFmtId="165" fontId="0" fillId="8" borderId="0" xfId="110" applyNumberFormat="1" applyFont="1" applyFill="1" applyAlignment="1">
      <alignment horizontal="right"/>
    </xf>
    <xf numFmtId="43" fontId="0" fillId="8" borderId="0" xfId="110" applyFont="1" applyFill="1"/>
    <xf numFmtId="43" fontId="0" fillId="16" borderId="0" xfId="110" applyNumberFormat="1" applyFont="1" applyFill="1"/>
  </cellXfs>
  <cellStyles count="114">
    <cellStyle name="Comma" xfId="110" builtinId="3"/>
    <cellStyle name="Comma 2" xfId="113" xr:uid="{CC7AAEC9-1263-6F44-85E5-B81817AE73FC}"/>
    <cellStyle name="Comma 3" xfId="31" xr:uid="{00000000-0005-0000-0000-000001000000}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Normal" xfId="0" builtinId="0"/>
    <cellStyle name="Percent" xfId="111" builtinId="5"/>
    <cellStyle name="千位分隔 3" xfId="112" xr:uid="{85DA365F-6BDD-A643-B833-3CD7FD6F1EB8}"/>
  </cellStyles>
  <dxfs count="3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0000FF"/>
      <color rgb="FF244A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发展纲要报告!$A$23</c:f>
              <c:strCache>
                <c:ptCount val="1"/>
                <c:pt idx="0">
                  <c:v> 供应计划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发展纲要报告!$B$22:$BN$22</c:f>
              <c:numCache>
                <c:formatCode>m/d/yyyy;@</c:formatCode>
                <c:ptCount val="6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</c:numCache>
            </c:numRef>
          </c:cat>
          <c:val>
            <c:numRef>
              <c:f>发展纲要报告!$B$23:$BN$23</c:f>
              <c:numCache>
                <c:formatCode>_(* #,##0_);_(* \(#,##0\);_(* "-"??_);_(@_)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100000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C5-0440-9CF5-3CDDA5676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发展纲要报告!$A$53</c:f>
              <c:strCache>
                <c:ptCount val="1"/>
                <c:pt idx="0">
                  <c:v>销售价格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发展纲要报告!$B$47:$P$47</c:f>
              <c:strCache>
                <c:ptCount val="15"/>
                <c:pt idx="0">
                  <c:v>2015Q4</c:v>
                </c:pt>
                <c:pt idx="1">
                  <c:v>2016Q1</c:v>
                </c:pt>
                <c:pt idx="2">
                  <c:v>2016Q2</c:v>
                </c:pt>
                <c:pt idx="3">
                  <c:v>2016Q3</c:v>
                </c:pt>
                <c:pt idx="4">
                  <c:v>2016Q4</c:v>
                </c:pt>
                <c:pt idx="5">
                  <c:v>2017Q1</c:v>
                </c:pt>
                <c:pt idx="6">
                  <c:v>2017Q2</c:v>
                </c:pt>
                <c:pt idx="7">
                  <c:v>2017Q3</c:v>
                </c:pt>
                <c:pt idx="8">
                  <c:v>2017Q4</c:v>
                </c:pt>
                <c:pt idx="9">
                  <c:v>2018Q1</c:v>
                </c:pt>
                <c:pt idx="10">
                  <c:v>2018Q2</c:v>
                </c:pt>
                <c:pt idx="11">
                  <c:v>2018Q3</c:v>
                </c:pt>
                <c:pt idx="12">
                  <c:v>2018Q4</c:v>
                </c:pt>
                <c:pt idx="13">
                  <c:v>2019Q1</c:v>
                </c:pt>
                <c:pt idx="14">
                  <c:v>2019Q2</c:v>
                </c:pt>
              </c:strCache>
            </c:strRef>
          </c:cat>
          <c:val>
            <c:numRef>
              <c:f>发展纲要报告!$B$53:$P$53</c:f>
              <c:numCache>
                <c:formatCode>_(* #,##0_);_(* \(#,##0\);_(* "-"??_);_(@_)</c:formatCode>
                <c:ptCount val="15"/>
                <c:pt idx="0">
                  <c:v>0</c:v>
                </c:pt>
                <c:pt idx="1">
                  <c:v>18000</c:v>
                </c:pt>
                <c:pt idx="2">
                  <c:v>18000</c:v>
                </c:pt>
                <c:pt idx="3">
                  <c:v>18000</c:v>
                </c:pt>
                <c:pt idx="4">
                  <c:v>18000</c:v>
                </c:pt>
                <c:pt idx="5">
                  <c:v>19000</c:v>
                </c:pt>
                <c:pt idx="6">
                  <c:v>19000</c:v>
                </c:pt>
                <c:pt idx="7">
                  <c:v>19000</c:v>
                </c:pt>
                <c:pt idx="8">
                  <c:v>19000.000000000004</c:v>
                </c:pt>
                <c:pt idx="9">
                  <c:v>20000</c:v>
                </c:pt>
                <c:pt idx="10">
                  <c:v>20000</c:v>
                </c:pt>
                <c:pt idx="11">
                  <c:v>20000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F2-EB4C-B9F0-9DD2FD08E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catAx>
        <c:axId val="9375746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Algn val="ctr"/>
        <c:lblOffset val="100"/>
        <c:noMultiLvlLbl val="0"/>
      </c:cat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发展纲要报告!$A$26</c:f>
              <c:strCache>
                <c:ptCount val="1"/>
                <c:pt idx="0">
                  <c:v>销售总额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发展纲要报告!$B$26:$BD$26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32727240</c:v>
                </c:pt>
                <c:pt idx="5">
                  <c:v>32727240</c:v>
                </c:pt>
                <c:pt idx="6">
                  <c:v>32727240</c:v>
                </c:pt>
                <c:pt idx="7">
                  <c:v>32727240</c:v>
                </c:pt>
                <c:pt idx="8">
                  <c:v>32727240</c:v>
                </c:pt>
                <c:pt idx="9">
                  <c:v>32727240</c:v>
                </c:pt>
                <c:pt idx="10">
                  <c:v>32727240</c:v>
                </c:pt>
                <c:pt idx="11">
                  <c:v>32727240</c:v>
                </c:pt>
                <c:pt idx="12">
                  <c:v>32727240</c:v>
                </c:pt>
                <c:pt idx="13">
                  <c:v>32727240</c:v>
                </c:pt>
                <c:pt idx="14">
                  <c:v>32727600.000000015</c:v>
                </c:pt>
                <c:pt idx="15">
                  <c:v>79166540</c:v>
                </c:pt>
                <c:pt idx="16">
                  <c:v>79166540</c:v>
                </c:pt>
                <c:pt idx="17">
                  <c:v>79166540</c:v>
                </c:pt>
                <c:pt idx="18">
                  <c:v>79166540</c:v>
                </c:pt>
                <c:pt idx="19">
                  <c:v>79166540</c:v>
                </c:pt>
                <c:pt idx="20">
                  <c:v>79166540</c:v>
                </c:pt>
                <c:pt idx="21">
                  <c:v>79166540</c:v>
                </c:pt>
                <c:pt idx="22">
                  <c:v>79166540</c:v>
                </c:pt>
                <c:pt idx="23">
                  <c:v>79166540</c:v>
                </c:pt>
                <c:pt idx="24">
                  <c:v>79166540</c:v>
                </c:pt>
                <c:pt idx="25">
                  <c:v>79166540</c:v>
                </c:pt>
                <c:pt idx="26">
                  <c:v>79168060.000000104</c:v>
                </c:pt>
                <c:pt idx="27">
                  <c:v>85714200</c:v>
                </c:pt>
                <c:pt idx="28">
                  <c:v>85714200</c:v>
                </c:pt>
                <c:pt idx="29">
                  <c:v>85714200</c:v>
                </c:pt>
                <c:pt idx="30">
                  <c:v>85714200</c:v>
                </c:pt>
                <c:pt idx="31">
                  <c:v>85714200</c:v>
                </c:pt>
                <c:pt idx="32">
                  <c:v>85714200</c:v>
                </c:pt>
                <c:pt idx="33">
                  <c:v>85714200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32-2447-AAD5-2E9D3D54F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发展纲要报告!$A$27</c:f>
              <c:strCache>
                <c:ptCount val="1"/>
                <c:pt idx="0">
                  <c:v>销售回款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发展纲要报告!$B$27:$BD$27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3272724</c:v>
                </c:pt>
                <c:pt idx="5">
                  <c:v>3272724</c:v>
                </c:pt>
                <c:pt idx="6">
                  <c:v>9818172</c:v>
                </c:pt>
                <c:pt idx="7">
                  <c:v>9818172</c:v>
                </c:pt>
                <c:pt idx="8">
                  <c:v>29454516</c:v>
                </c:pt>
                <c:pt idx="9">
                  <c:v>29454516</c:v>
                </c:pt>
                <c:pt idx="10">
                  <c:v>29454516</c:v>
                </c:pt>
                <c:pt idx="11">
                  <c:v>29454516</c:v>
                </c:pt>
                <c:pt idx="12">
                  <c:v>29454516</c:v>
                </c:pt>
                <c:pt idx="13">
                  <c:v>29454516</c:v>
                </c:pt>
                <c:pt idx="14">
                  <c:v>29454552</c:v>
                </c:pt>
                <c:pt idx="15">
                  <c:v>34098446</c:v>
                </c:pt>
                <c:pt idx="16">
                  <c:v>37371242</c:v>
                </c:pt>
                <c:pt idx="17">
                  <c:v>46659030</c:v>
                </c:pt>
                <c:pt idx="18">
                  <c:v>46659246.000000007</c:v>
                </c:pt>
                <c:pt idx="19">
                  <c:v>74522610</c:v>
                </c:pt>
                <c:pt idx="20">
                  <c:v>74522610</c:v>
                </c:pt>
                <c:pt idx="21">
                  <c:v>74522610</c:v>
                </c:pt>
                <c:pt idx="22">
                  <c:v>74522610</c:v>
                </c:pt>
                <c:pt idx="23">
                  <c:v>74522610</c:v>
                </c:pt>
                <c:pt idx="24">
                  <c:v>74522610</c:v>
                </c:pt>
                <c:pt idx="25">
                  <c:v>74522610</c:v>
                </c:pt>
                <c:pt idx="26">
                  <c:v>74522798.000000015</c:v>
                </c:pt>
                <c:pt idx="27">
                  <c:v>79821306</c:v>
                </c:pt>
                <c:pt idx="28">
                  <c:v>79821610.00000003</c:v>
                </c:pt>
                <c:pt idx="29">
                  <c:v>81130838</c:v>
                </c:pt>
                <c:pt idx="30">
                  <c:v>81131750.00000006</c:v>
                </c:pt>
                <c:pt idx="31">
                  <c:v>85059434</c:v>
                </c:pt>
                <c:pt idx="32">
                  <c:v>85059434</c:v>
                </c:pt>
                <c:pt idx="33">
                  <c:v>85059434</c:v>
                </c:pt>
                <c:pt idx="34">
                  <c:v>76488014</c:v>
                </c:pt>
                <c:pt idx="35">
                  <c:v>76488014</c:v>
                </c:pt>
                <c:pt idx="36">
                  <c:v>59345174</c:v>
                </c:pt>
                <c:pt idx="37">
                  <c:v>59345174</c:v>
                </c:pt>
                <c:pt idx="38">
                  <c:v>7916806.0000000112</c:v>
                </c:pt>
                <c:pt idx="39">
                  <c:v>8571420</c:v>
                </c:pt>
                <c:pt idx="40">
                  <c:v>8571420</c:v>
                </c:pt>
                <c:pt idx="41">
                  <c:v>8571420</c:v>
                </c:pt>
                <c:pt idx="42">
                  <c:v>8571420</c:v>
                </c:pt>
                <c:pt idx="43">
                  <c:v>8571420</c:v>
                </c:pt>
                <c:pt idx="44">
                  <c:v>8571420</c:v>
                </c:pt>
                <c:pt idx="45">
                  <c:v>8571420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4F-7947-8948-16E261273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库存</a:t>
            </a:r>
            <a:r>
              <a:rPr lang="zh-CN" altLang="en-US"/>
              <a:t> </a:t>
            </a:r>
            <a:r>
              <a:rPr lang="en-US" altLang="zh-CN"/>
              <a:t>vs</a:t>
            </a:r>
            <a:r>
              <a:rPr lang="zh-CN" altLang="en-US"/>
              <a:t> 累计销售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发展纲要报告!$A$28</c:f>
              <c:strCache>
                <c:ptCount val="1"/>
                <c:pt idx="0">
                  <c:v>累计销售面积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发展纲要报告!$B$28:$BD$28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1818.18</c:v>
                </c:pt>
                <c:pt idx="5">
                  <c:v>3636.36</c:v>
                </c:pt>
                <c:pt idx="6">
                  <c:v>5454.54</c:v>
                </c:pt>
                <c:pt idx="7">
                  <c:v>7272.72</c:v>
                </c:pt>
                <c:pt idx="8">
                  <c:v>9090.9</c:v>
                </c:pt>
                <c:pt idx="9">
                  <c:v>10909.08</c:v>
                </c:pt>
                <c:pt idx="10">
                  <c:v>12727.26</c:v>
                </c:pt>
                <c:pt idx="11">
                  <c:v>14545.44</c:v>
                </c:pt>
                <c:pt idx="12">
                  <c:v>16363.62</c:v>
                </c:pt>
                <c:pt idx="13">
                  <c:v>18181.8</c:v>
                </c:pt>
                <c:pt idx="14">
                  <c:v>20000</c:v>
                </c:pt>
                <c:pt idx="15">
                  <c:v>24166.66</c:v>
                </c:pt>
                <c:pt idx="16">
                  <c:v>28333.32</c:v>
                </c:pt>
                <c:pt idx="17">
                  <c:v>32499.98</c:v>
                </c:pt>
                <c:pt idx="18">
                  <c:v>36666.639999999999</c:v>
                </c:pt>
                <c:pt idx="19">
                  <c:v>40833.300000000003</c:v>
                </c:pt>
                <c:pt idx="20">
                  <c:v>44999.960000000006</c:v>
                </c:pt>
                <c:pt idx="21">
                  <c:v>49166.62000000001</c:v>
                </c:pt>
                <c:pt idx="22">
                  <c:v>53333.280000000013</c:v>
                </c:pt>
                <c:pt idx="23">
                  <c:v>57499.940000000017</c:v>
                </c:pt>
                <c:pt idx="24">
                  <c:v>61666.60000000002</c:v>
                </c:pt>
                <c:pt idx="25">
                  <c:v>65833.260000000024</c:v>
                </c:pt>
                <c:pt idx="26">
                  <c:v>70000.000000000029</c:v>
                </c:pt>
                <c:pt idx="27">
                  <c:v>74285.710000000036</c:v>
                </c:pt>
                <c:pt idx="28">
                  <c:v>78571.420000000042</c:v>
                </c:pt>
                <c:pt idx="29">
                  <c:v>82857.130000000048</c:v>
                </c:pt>
                <c:pt idx="30">
                  <c:v>87142.840000000055</c:v>
                </c:pt>
                <c:pt idx="31">
                  <c:v>91428.550000000061</c:v>
                </c:pt>
                <c:pt idx="32">
                  <c:v>95714.260000000068</c:v>
                </c:pt>
                <c:pt idx="33">
                  <c:v>99999.970000000074</c:v>
                </c:pt>
                <c:pt idx="34">
                  <c:v>99999.970000000074</c:v>
                </c:pt>
                <c:pt idx="35">
                  <c:v>99999.970000000074</c:v>
                </c:pt>
                <c:pt idx="36">
                  <c:v>99999.970000000074</c:v>
                </c:pt>
                <c:pt idx="37">
                  <c:v>99999.970000000074</c:v>
                </c:pt>
                <c:pt idx="38">
                  <c:v>99999.970000000074</c:v>
                </c:pt>
                <c:pt idx="39">
                  <c:v>99999.970000000074</c:v>
                </c:pt>
                <c:pt idx="40">
                  <c:v>99999.970000000074</c:v>
                </c:pt>
                <c:pt idx="41">
                  <c:v>99999.970000000074</c:v>
                </c:pt>
                <c:pt idx="42">
                  <c:v>99999.970000000074</c:v>
                </c:pt>
                <c:pt idx="43">
                  <c:v>99999.970000000074</c:v>
                </c:pt>
                <c:pt idx="44">
                  <c:v>99999.970000000074</c:v>
                </c:pt>
                <c:pt idx="45">
                  <c:v>99999.970000000074</c:v>
                </c:pt>
                <c:pt idx="46">
                  <c:v>99999.970000000074</c:v>
                </c:pt>
                <c:pt idx="47">
                  <c:v>99999.970000000074</c:v>
                </c:pt>
                <c:pt idx="48">
                  <c:v>99999.970000000074</c:v>
                </c:pt>
                <c:pt idx="49">
                  <c:v>99999.970000000074</c:v>
                </c:pt>
                <c:pt idx="50">
                  <c:v>99999.970000000074</c:v>
                </c:pt>
                <c:pt idx="51">
                  <c:v>99999.970000000074</c:v>
                </c:pt>
                <c:pt idx="52">
                  <c:v>99999.970000000074</c:v>
                </c:pt>
                <c:pt idx="53">
                  <c:v>99999.970000000074</c:v>
                </c:pt>
                <c:pt idx="54">
                  <c:v>99999.970000000074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7A-6844-B9E3-B38CCDEDE460}"/>
            </c:ext>
          </c:extLst>
        </c:ser>
        <c:ser>
          <c:idx val="1"/>
          <c:order val="1"/>
          <c:tx>
            <c:strRef>
              <c:f>发展纲要报告!$A$29</c:f>
              <c:strCache>
                <c:ptCount val="1"/>
                <c:pt idx="0">
                  <c:v>库存面积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发展纲要报告!$B$29:$BD$29</c:f>
              <c:numCache>
                <c:formatCode>_(* #,##0_);_(* \(#,##0\);_(* "-"??_);_(@_)</c:formatCode>
                <c:ptCount val="55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98181.82</c:v>
                </c:pt>
                <c:pt idx="5">
                  <c:v>96363.64</c:v>
                </c:pt>
                <c:pt idx="6">
                  <c:v>94545.46</c:v>
                </c:pt>
                <c:pt idx="7">
                  <c:v>92727.28</c:v>
                </c:pt>
                <c:pt idx="8">
                  <c:v>90909.1</c:v>
                </c:pt>
                <c:pt idx="9">
                  <c:v>89090.92</c:v>
                </c:pt>
                <c:pt idx="10">
                  <c:v>87272.74</c:v>
                </c:pt>
                <c:pt idx="11">
                  <c:v>85454.56</c:v>
                </c:pt>
                <c:pt idx="12">
                  <c:v>83636.38</c:v>
                </c:pt>
                <c:pt idx="13">
                  <c:v>81818.2</c:v>
                </c:pt>
                <c:pt idx="14">
                  <c:v>80000</c:v>
                </c:pt>
                <c:pt idx="15">
                  <c:v>75833.34</c:v>
                </c:pt>
                <c:pt idx="16">
                  <c:v>71666.679999999993</c:v>
                </c:pt>
                <c:pt idx="17">
                  <c:v>67500.02</c:v>
                </c:pt>
                <c:pt idx="18">
                  <c:v>63333.36</c:v>
                </c:pt>
                <c:pt idx="19">
                  <c:v>59166.7</c:v>
                </c:pt>
                <c:pt idx="20">
                  <c:v>55000.039999999994</c:v>
                </c:pt>
                <c:pt idx="21">
                  <c:v>50833.37999999999</c:v>
                </c:pt>
                <c:pt idx="22">
                  <c:v>46666.719999999987</c:v>
                </c:pt>
                <c:pt idx="23">
                  <c:v>42500.059999999983</c:v>
                </c:pt>
                <c:pt idx="24">
                  <c:v>38333.39999999998</c:v>
                </c:pt>
                <c:pt idx="25">
                  <c:v>34166.739999999976</c:v>
                </c:pt>
                <c:pt idx="26">
                  <c:v>29999.999999999971</c:v>
                </c:pt>
                <c:pt idx="27">
                  <c:v>25714.289999999964</c:v>
                </c:pt>
                <c:pt idx="28">
                  <c:v>21428.579999999958</c:v>
                </c:pt>
                <c:pt idx="29">
                  <c:v>17142.869999999952</c:v>
                </c:pt>
                <c:pt idx="30">
                  <c:v>12857.159999999945</c:v>
                </c:pt>
                <c:pt idx="31">
                  <c:v>8571.4499999999389</c:v>
                </c:pt>
                <c:pt idx="32">
                  <c:v>4285.7399999999325</c:v>
                </c:pt>
                <c:pt idx="33">
                  <c:v>2.9999999926076271E-2</c:v>
                </c:pt>
                <c:pt idx="34">
                  <c:v>2.9999999926076271E-2</c:v>
                </c:pt>
                <c:pt idx="35">
                  <c:v>2.9999999926076271E-2</c:v>
                </c:pt>
                <c:pt idx="36">
                  <c:v>2.9999999926076271E-2</c:v>
                </c:pt>
                <c:pt idx="37">
                  <c:v>2.9999999926076271E-2</c:v>
                </c:pt>
                <c:pt idx="38">
                  <c:v>2.9999999926076271E-2</c:v>
                </c:pt>
                <c:pt idx="39">
                  <c:v>2.9999999926076271E-2</c:v>
                </c:pt>
                <c:pt idx="40">
                  <c:v>2.9999999926076271E-2</c:v>
                </c:pt>
                <c:pt idx="41">
                  <c:v>2.9999999926076271E-2</c:v>
                </c:pt>
                <c:pt idx="42">
                  <c:v>2.9999999926076271E-2</c:v>
                </c:pt>
                <c:pt idx="43">
                  <c:v>2.9999999926076271E-2</c:v>
                </c:pt>
                <c:pt idx="44">
                  <c:v>2.9999999926076271E-2</c:v>
                </c:pt>
                <c:pt idx="45">
                  <c:v>2.9999999926076271E-2</c:v>
                </c:pt>
                <c:pt idx="46">
                  <c:v>2.9999999926076271E-2</c:v>
                </c:pt>
                <c:pt idx="47">
                  <c:v>2.9999999926076271E-2</c:v>
                </c:pt>
                <c:pt idx="48">
                  <c:v>2.9999999926076271E-2</c:v>
                </c:pt>
                <c:pt idx="49">
                  <c:v>2.9999999926076271E-2</c:v>
                </c:pt>
                <c:pt idx="50">
                  <c:v>2.9999999926076271E-2</c:v>
                </c:pt>
                <c:pt idx="51">
                  <c:v>2.9999999926076271E-2</c:v>
                </c:pt>
                <c:pt idx="52">
                  <c:v>2.9999999926076271E-2</c:v>
                </c:pt>
                <c:pt idx="53">
                  <c:v>2.9999999926076271E-2</c:v>
                </c:pt>
                <c:pt idx="54">
                  <c:v>2.9999999926076271E-2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7A-6844-B9E3-B38CCDEDE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发展纲要报告!$A$30</c:f>
              <c:strCache>
                <c:ptCount val="1"/>
                <c:pt idx="0">
                  <c:v>销售毛利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发展纲要报告!$B$30:$BD$30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13007126.44615439</c:v>
                </c:pt>
                <c:pt idx="5">
                  <c:v>13007126.44615439</c:v>
                </c:pt>
                <c:pt idx="6">
                  <c:v>13007126.44615439</c:v>
                </c:pt>
                <c:pt idx="7">
                  <c:v>13007126.44615439</c:v>
                </c:pt>
                <c:pt idx="8">
                  <c:v>13007126.44615439</c:v>
                </c:pt>
                <c:pt idx="9">
                  <c:v>13007126.44615439</c:v>
                </c:pt>
                <c:pt idx="10">
                  <c:v>13007126.44615439</c:v>
                </c:pt>
                <c:pt idx="11">
                  <c:v>13007126.44615439</c:v>
                </c:pt>
                <c:pt idx="12">
                  <c:v>13007126.44615439</c:v>
                </c:pt>
                <c:pt idx="13">
                  <c:v>13007126.44615439</c:v>
                </c:pt>
                <c:pt idx="14">
                  <c:v>13007269.524688385</c:v>
                </c:pt>
                <c:pt idx="15">
                  <c:v>33550398.475499187</c:v>
                </c:pt>
                <c:pt idx="16">
                  <c:v>33550398.475499187</c:v>
                </c:pt>
                <c:pt idx="17">
                  <c:v>33550398.475499187</c:v>
                </c:pt>
                <c:pt idx="18">
                  <c:v>33550398.475499187</c:v>
                </c:pt>
                <c:pt idx="19">
                  <c:v>33550398.475499187</c:v>
                </c:pt>
                <c:pt idx="20">
                  <c:v>33550398.475499187</c:v>
                </c:pt>
                <c:pt idx="21">
                  <c:v>33550398.475499187</c:v>
                </c:pt>
                <c:pt idx="22">
                  <c:v>33550398.475499187</c:v>
                </c:pt>
                <c:pt idx="23">
                  <c:v>33550398.475499187</c:v>
                </c:pt>
                <c:pt idx="24">
                  <c:v>33550398.475499187</c:v>
                </c:pt>
                <c:pt idx="25">
                  <c:v>33550398.475499187</c:v>
                </c:pt>
                <c:pt idx="26">
                  <c:v>33551042.644180637</c:v>
                </c:pt>
                <c:pt idx="27">
                  <c:v>38358348.794506781</c:v>
                </c:pt>
                <c:pt idx="28">
                  <c:v>38358348.794506781</c:v>
                </c:pt>
                <c:pt idx="29">
                  <c:v>38358348.794506781</c:v>
                </c:pt>
                <c:pt idx="30">
                  <c:v>38358348.794506781</c:v>
                </c:pt>
                <c:pt idx="31">
                  <c:v>38358348.794506781</c:v>
                </c:pt>
                <c:pt idx="32">
                  <c:v>38358348.794506781</c:v>
                </c:pt>
                <c:pt idx="33">
                  <c:v>38358348.794506781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3F-4A43-96A6-0708088DF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发展纲要报告!$A$31</c:f>
              <c:strCache>
                <c:ptCount val="1"/>
                <c:pt idx="0">
                  <c:v>结转毛利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发展纲要报告!$B$31:$BD$31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344380924.83922726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33550398.475499179</c:v>
                </c:pt>
                <c:pt idx="26">
                  <c:v>33550398.475499179</c:v>
                </c:pt>
                <c:pt idx="27">
                  <c:v>33550398.475499179</c:v>
                </c:pt>
                <c:pt idx="28">
                  <c:v>33550398.475499179</c:v>
                </c:pt>
                <c:pt idx="29">
                  <c:v>33550398.475499179</c:v>
                </c:pt>
                <c:pt idx="30">
                  <c:v>33551042.644180629</c:v>
                </c:pt>
                <c:pt idx="31">
                  <c:v>38358348.794506773</c:v>
                </c:pt>
                <c:pt idx="32">
                  <c:v>38358348.794506773</c:v>
                </c:pt>
                <c:pt idx="33">
                  <c:v>38358348.794506773</c:v>
                </c:pt>
                <c:pt idx="34">
                  <c:v>38358348.794506773</c:v>
                </c:pt>
                <c:pt idx="35">
                  <c:v>38358348.794506773</c:v>
                </c:pt>
                <c:pt idx="36">
                  <c:v>38358348.794506773</c:v>
                </c:pt>
                <c:pt idx="37">
                  <c:v>38358348.794506773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39-D045-A240-D8DF71809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发展纲要报告!$A$33</c:f>
              <c:strCache>
                <c:ptCount val="1"/>
                <c:pt idx="0">
                  <c:v>开发成本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发展纲要报告!$B$33:$BP$33</c:f>
              <c:numCache>
                <c:formatCode>_(* #,##0_);_(* \(#,##0\);_(* "-"??_);_(@_)</c:formatCode>
                <c:ptCount val="67"/>
                <c:pt idx="0">
                  <c:v>29603579.998939082</c:v>
                </c:pt>
                <c:pt idx="1">
                  <c:v>29603579.998939082</c:v>
                </c:pt>
                <c:pt idx="2">
                  <c:v>29603579.998939082</c:v>
                </c:pt>
                <c:pt idx="3">
                  <c:v>29603579.998939082</c:v>
                </c:pt>
                <c:pt idx="4">
                  <c:v>29603579.998939082</c:v>
                </c:pt>
                <c:pt idx="5">
                  <c:v>29603579.998939082</c:v>
                </c:pt>
                <c:pt idx="6">
                  <c:v>29603579.998939082</c:v>
                </c:pt>
                <c:pt idx="7">
                  <c:v>29603579.998939082</c:v>
                </c:pt>
                <c:pt idx="8">
                  <c:v>29603579.998939082</c:v>
                </c:pt>
                <c:pt idx="9">
                  <c:v>29603579.998939082</c:v>
                </c:pt>
                <c:pt idx="10">
                  <c:v>29603579.998939082</c:v>
                </c:pt>
                <c:pt idx="11">
                  <c:v>29603579.998939082</c:v>
                </c:pt>
                <c:pt idx="12">
                  <c:v>29603579.998939082</c:v>
                </c:pt>
                <c:pt idx="13">
                  <c:v>29603579.998939082</c:v>
                </c:pt>
                <c:pt idx="14">
                  <c:v>29603579.998939082</c:v>
                </c:pt>
                <c:pt idx="15">
                  <c:v>29603579.998939082</c:v>
                </c:pt>
                <c:pt idx="16">
                  <c:v>29603579.998939082</c:v>
                </c:pt>
                <c:pt idx="17">
                  <c:v>29603579.998939082</c:v>
                </c:pt>
                <c:pt idx="18">
                  <c:v>29603579.998939082</c:v>
                </c:pt>
                <c:pt idx="19">
                  <c:v>29603579.998939082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F8-FD4D-9687-03DE199FA102}"/>
            </c:ext>
          </c:extLst>
        </c:ser>
        <c:ser>
          <c:idx val="1"/>
          <c:order val="1"/>
          <c:tx>
            <c:strRef>
              <c:f>发展纲要报告!$A$34</c:f>
              <c:strCache>
                <c:ptCount val="1"/>
                <c:pt idx="0">
                  <c:v>销售及其他费用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发展纲要报告!$B$34:$BP$34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654544.80000000005</c:v>
                </c:pt>
                <c:pt idx="5">
                  <c:v>654544.80000000005</c:v>
                </c:pt>
                <c:pt idx="6">
                  <c:v>654544.80000000005</c:v>
                </c:pt>
                <c:pt idx="7">
                  <c:v>654544.80000000005</c:v>
                </c:pt>
                <c:pt idx="8">
                  <c:v>654544.80000000005</c:v>
                </c:pt>
                <c:pt idx="9">
                  <c:v>654544.80000000005</c:v>
                </c:pt>
                <c:pt idx="10">
                  <c:v>654544.80000000005</c:v>
                </c:pt>
                <c:pt idx="11">
                  <c:v>654544.80000000005</c:v>
                </c:pt>
                <c:pt idx="12">
                  <c:v>654544.80000000005</c:v>
                </c:pt>
                <c:pt idx="13">
                  <c:v>654544.80000000005</c:v>
                </c:pt>
                <c:pt idx="14">
                  <c:v>654552.00000000035</c:v>
                </c:pt>
                <c:pt idx="15">
                  <c:v>1583330.8</c:v>
                </c:pt>
                <c:pt idx="16">
                  <c:v>1583330.8</c:v>
                </c:pt>
                <c:pt idx="17">
                  <c:v>1583330.8</c:v>
                </c:pt>
                <c:pt idx="18">
                  <c:v>1583330.8</c:v>
                </c:pt>
                <c:pt idx="19">
                  <c:v>1583330.8</c:v>
                </c:pt>
                <c:pt idx="20">
                  <c:v>26633308</c:v>
                </c:pt>
                <c:pt idx="21">
                  <c:v>1583330.8</c:v>
                </c:pt>
                <c:pt idx="22">
                  <c:v>1583330.8</c:v>
                </c:pt>
                <c:pt idx="23">
                  <c:v>1583330.8</c:v>
                </c:pt>
                <c:pt idx="24">
                  <c:v>1583330.8</c:v>
                </c:pt>
                <c:pt idx="25">
                  <c:v>3958327</c:v>
                </c:pt>
                <c:pt idx="26">
                  <c:v>3958357.4000000018</c:v>
                </c:pt>
                <c:pt idx="27">
                  <c:v>4089280.1999999997</c:v>
                </c:pt>
                <c:pt idx="28">
                  <c:v>4089280.1999999997</c:v>
                </c:pt>
                <c:pt idx="29">
                  <c:v>4089280.1999999997</c:v>
                </c:pt>
                <c:pt idx="30">
                  <c:v>4089325.8000000031</c:v>
                </c:pt>
                <c:pt idx="31">
                  <c:v>4285710</c:v>
                </c:pt>
                <c:pt idx="32">
                  <c:v>4285710</c:v>
                </c:pt>
                <c:pt idx="33">
                  <c:v>4285710</c:v>
                </c:pt>
                <c:pt idx="34">
                  <c:v>2571426</c:v>
                </c:pt>
                <c:pt idx="35">
                  <c:v>2571426</c:v>
                </c:pt>
                <c:pt idx="36">
                  <c:v>2571426</c:v>
                </c:pt>
                <c:pt idx="37">
                  <c:v>2571426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F8-FD4D-9687-03DE199FA102}"/>
            </c:ext>
          </c:extLst>
        </c:ser>
        <c:ser>
          <c:idx val="2"/>
          <c:order val="2"/>
          <c:tx>
            <c:strRef>
              <c:f>发展纲要报告!$A$35</c:f>
              <c:strCache>
                <c:ptCount val="1"/>
                <c:pt idx="0">
                  <c:v>税务支出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发展纲要报告!$B$35:$BP$35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283611.28663636366</c:v>
                </c:pt>
                <c:pt idx="5">
                  <c:v>283611.28663636366</c:v>
                </c:pt>
                <c:pt idx="6">
                  <c:v>850833.85990909068</c:v>
                </c:pt>
                <c:pt idx="7">
                  <c:v>850833.85990909068</c:v>
                </c:pt>
                <c:pt idx="8">
                  <c:v>2552501.5797272725</c:v>
                </c:pt>
                <c:pt idx="9">
                  <c:v>2552501.5797272725</c:v>
                </c:pt>
                <c:pt idx="10">
                  <c:v>2552501.5797272725</c:v>
                </c:pt>
                <c:pt idx="11">
                  <c:v>2552501.5797272725</c:v>
                </c:pt>
                <c:pt idx="12">
                  <c:v>2552501.5797272725</c:v>
                </c:pt>
                <c:pt idx="13">
                  <c:v>2552501.5797272725</c:v>
                </c:pt>
                <c:pt idx="14">
                  <c:v>2552504.6994545455</c:v>
                </c:pt>
                <c:pt idx="15">
                  <c:v>2954940.331772727</c:v>
                </c:pt>
                <c:pt idx="16">
                  <c:v>3238557.8578636362</c:v>
                </c:pt>
                <c:pt idx="17">
                  <c:v>4043429.1225000001</c:v>
                </c:pt>
                <c:pt idx="18">
                  <c:v>4043447.8408636367</c:v>
                </c:pt>
                <c:pt idx="19">
                  <c:v>6458061.6347727273</c:v>
                </c:pt>
                <c:pt idx="20">
                  <c:v>6458061.6347727273</c:v>
                </c:pt>
                <c:pt idx="21">
                  <c:v>6458061.6347727273</c:v>
                </c:pt>
                <c:pt idx="22">
                  <c:v>6458061.6347727273</c:v>
                </c:pt>
                <c:pt idx="23">
                  <c:v>6458061.6347727273</c:v>
                </c:pt>
                <c:pt idx="24">
                  <c:v>6458061.6347727273</c:v>
                </c:pt>
                <c:pt idx="25">
                  <c:v>6458061.6347727273</c:v>
                </c:pt>
                <c:pt idx="26">
                  <c:v>6458077.9266818184</c:v>
                </c:pt>
                <c:pt idx="27">
                  <c:v>6917241.8131363634</c:v>
                </c:pt>
                <c:pt idx="28">
                  <c:v>6917268.1575000025</c:v>
                </c:pt>
                <c:pt idx="29">
                  <c:v>7030724.6657727258</c:v>
                </c:pt>
                <c:pt idx="30">
                  <c:v>7030803.6988636423</c:v>
                </c:pt>
                <c:pt idx="31">
                  <c:v>7371173.2236818168</c:v>
                </c:pt>
                <c:pt idx="32">
                  <c:v>7371173.2236818168</c:v>
                </c:pt>
                <c:pt idx="33">
                  <c:v>7371173.2236818168</c:v>
                </c:pt>
                <c:pt idx="34">
                  <c:v>6628381.758681817</c:v>
                </c:pt>
                <c:pt idx="35">
                  <c:v>6628381.758681817</c:v>
                </c:pt>
                <c:pt idx="36">
                  <c:v>5142798.8286818182</c:v>
                </c:pt>
                <c:pt idx="37">
                  <c:v>5142798.8286818182</c:v>
                </c:pt>
                <c:pt idx="38">
                  <c:v>686063.21086363727</c:v>
                </c:pt>
                <c:pt idx="39">
                  <c:v>742791.46499999985</c:v>
                </c:pt>
                <c:pt idx="40">
                  <c:v>742791.46499999985</c:v>
                </c:pt>
                <c:pt idx="41">
                  <c:v>742791.46499999985</c:v>
                </c:pt>
                <c:pt idx="42">
                  <c:v>742791.46499999985</c:v>
                </c:pt>
                <c:pt idx="43">
                  <c:v>742791.46499999985</c:v>
                </c:pt>
                <c:pt idx="44">
                  <c:v>742791.46499999985</c:v>
                </c:pt>
                <c:pt idx="45">
                  <c:v>69558688.65031454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66896606.499922559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191607348.15921146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F8-FD4D-9687-03DE199FA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发展纲要报告!$A$27</c:f>
              <c:strCache>
                <c:ptCount val="1"/>
                <c:pt idx="0">
                  <c:v>销售回款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发展纲要报告!$B$27:$BP$27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3272724</c:v>
                </c:pt>
                <c:pt idx="5">
                  <c:v>3272724</c:v>
                </c:pt>
                <c:pt idx="6">
                  <c:v>9818172</c:v>
                </c:pt>
                <c:pt idx="7">
                  <c:v>9818172</c:v>
                </c:pt>
                <c:pt idx="8">
                  <c:v>29454516</c:v>
                </c:pt>
                <c:pt idx="9">
                  <c:v>29454516</c:v>
                </c:pt>
                <c:pt idx="10">
                  <c:v>29454516</c:v>
                </c:pt>
                <c:pt idx="11">
                  <c:v>29454516</c:v>
                </c:pt>
                <c:pt idx="12">
                  <c:v>29454516</c:v>
                </c:pt>
                <c:pt idx="13">
                  <c:v>29454516</c:v>
                </c:pt>
                <c:pt idx="14">
                  <c:v>29454552</c:v>
                </c:pt>
                <c:pt idx="15">
                  <c:v>34098446</c:v>
                </c:pt>
                <c:pt idx="16">
                  <c:v>37371242</c:v>
                </c:pt>
                <c:pt idx="17">
                  <c:v>46659030</c:v>
                </c:pt>
                <c:pt idx="18">
                  <c:v>46659246.000000007</c:v>
                </c:pt>
                <c:pt idx="19">
                  <c:v>74522610</c:v>
                </c:pt>
                <c:pt idx="20">
                  <c:v>74522610</c:v>
                </c:pt>
                <c:pt idx="21">
                  <c:v>74522610</c:v>
                </c:pt>
                <c:pt idx="22">
                  <c:v>74522610</c:v>
                </c:pt>
                <c:pt idx="23">
                  <c:v>74522610</c:v>
                </c:pt>
                <c:pt idx="24">
                  <c:v>74522610</c:v>
                </c:pt>
                <c:pt idx="25">
                  <c:v>74522610</c:v>
                </c:pt>
                <c:pt idx="26">
                  <c:v>74522798.000000015</c:v>
                </c:pt>
                <c:pt idx="27">
                  <c:v>79821306</c:v>
                </c:pt>
                <c:pt idx="28">
                  <c:v>79821610.00000003</c:v>
                </c:pt>
                <c:pt idx="29">
                  <c:v>81130838</c:v>
                </c:pt>
                <c:pt idx="30">
                  <c:v>81131750.00000006</c:v>
                </c:pt>
                <c:pt idx="31">
                  <c:v>85059434</c:v>
                </c:pt>
                <c:pt idx="32">
                  <c:v>85059434</c:v>
                </c:pt>
                <c:pt idx="33">
                  <c:v>85059434</c:v>
                </c:pt>
                <c:pt idx="34">
                  <c:v>76488014</c:v>
                </c:pt>
                <c:pt idx="35">
                  <c:v>76488014</c:v>
                </c:pt>
                <c:pt idx="36">
                  <c:v>59345174</c:v>
                </c:pt>
                <c:pt idx="37">
                  <c:v>59345174</c:v>
                </c:pt>
                <c:pt idx="38">
                  <c:v>7916806.0000000112</c:v>
                </c:pt>
                <c:pt idx="39">
                  <c:v>8571420</c:v>
                </c:pt>
                <c:pt idx="40">
                  <c:v>8571420</c:v>
                </c:pt>
                <c:pt idx="41">
                  <c:v>8571420</c:v>
                </c:pt>
                <c:pt idx="42">
                  <c:v>8571420</c:v>
                </c:pt>
                <c:pt idx="43">
                  <c:v>8571420</c:v>
                </c:pt>
                <c:pt idx="44">
                  <c:v>8571420</c:v>
                </c:pt>
                <c:pt idx="45">
                  <c:v>8571420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5-0A4C-A392-D5A125ECB6F4}"/>
            </c:ext>
          </c:extLst>
        </c:ser>
        <c:ser>
          <c:idx val="1"/>
          <c:order val="1"/>
          <c:tx>
            <c:strRef>
              <c:f>发展纲要报告!$A$37</c:f>
              <c:strCache>
                <c:ptCount val="1"/>
                <c:pt idx="0">
                  <c:v>当月支出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发展纲要报告!$B$37:$BP$37</c:f>
              <c:numCache>
                <c:formatCode>_(* #,##0_);_(* \(#,##0\);_(* "-"??_);_(@_)</c:formatCode>
                <c:ptCount val="67"/>
                <c:pt idx="0">
                  <c:v>-29603579.998939082</c:v>
                </c:pt>
                <c:pt idx="1">
                  <c:v>-29603579.998939082</c:v>
                </c:pt>
                <c:pt idx="2">
                  <c:v>-29603579.998939082</c:v>
                </c:pt>
                <c:pt idx="3">
                  <c:v>-29603579.998939082</c:v>
                </c:pt>
                <c:pt idx="4">
                  <c:v>-30541736.085575446</c:v>
                </c:pt>
                <c:pt idx="5">
                  <c:v>-30541736.085575446</c:v>
                </c:pt>
                <c:pt idx="6">
                  <c:v>-31108958.658848174</c:v>
                </c:pt>
                <c:pt idx="7">
                  <c:v>-31108958.658848174</c:v>
                </c:pt>
                <c:pt idx="8">
                  <c:v>-32810626.378666356</c:v>
                </c:pt>
                <c:pt idx="9">
                  <c:v>-32810626.378666356</c:v>
                </c:pt>
                <c:pt idx="10">
                  <c:v>-32810626.378666356</c:v>
                </c:pt>
                <c:pt idx="11">
                  <c:v>-32810626.378666356</c:v>
                </c:pt>
                <c:pt idx="12">
                  <c:v>-32810626.378666356</c:v>
                </c:pt>
                <c:pt idx="13">
                  <c:v>-32810626.378666356</c:v>
                </c:pt>
                <c:pt idx="14">
                  <c:v>-32810636.698393628</c:v>
                </c:pt>
                <c:pt idx="15">
                  <c:v>-34141851.130711809</c:v>
                </c:pt>
                <c:pt idx="16">
                  <c:v>-34425468.656802721</c:v>
                </c:pt>
                <c:pt idx="17">
                  <c:v>-35230339.921439081</c:v>
                </c:pt>
                <c:pt idx="18">
                  <c:v>-35230358.639802717</c:v>
                </c:pt>
                <c:pt idx="19">
                  <c:v>-37644972.433711812</c:v>
                </c:pt>
                <c:pt idx="20">
                  <c:v>-33091369.634772725</c:v>
                </c:pt>
                <c:pt idx="21">
                  <c:v>-8041392.4347727271</c:v>
                </c:pt>
                <c:pt idx="22">
                  <c:v>-8041392.4347727271</c:v>
                </c:pt>
                <c:pt idx="23">
                  <c:v>-8041392.4347727271</c:v>
                </c:pt>
                <c:pt idx="24">
                  <c:v>-8041392.4347727271</c:v>
                </c:pt>
                <c:pt idx="25">
                  <c:v>-10416388.634772727</c:v>
                </c:pt>
                <c:pt idx="26">
                  <c:v>-10416435.326681821</c:v>
                </c:pt>
                <c:pt idx="27">
                  <c:v>-11006522.013136363</c:v>
                </c:pt>
                <c:pt idx="28">
                  <c:v>-11006548.357500002</c:v>
                </c:pt>
                <c:pt idx="29">
                  <c:v>-11120004.865772726</c:v>
                </c:pt>
                <c:pt idx="30">
                  <c:v>-11120129.498863645</c:v>
                </c:pt>
                <c:pt idx="31">
                  <c:v>-11656883.223681817</c:v>
                </c:pt>
                <c:pt idx="32">
                  <c:v>-11656883.223681817</c:v>
                </c:pt>
                <c:pt idx="33">
                  <c:v>-11656883.223681817</c:v>
                </c:pt>
                <c:pt idx="34">
                  <c:v>-9199807.758681817</c:v>
                </c:pt>
                <c:pt idx="35">
                  <c:v>-9199807.758681817</c:v>
                </c:pt>
                <c:pt idx="36">
                  <c:v>-7714224.8286818182</c:v>
                </c:pt>
                <c:pt idx="37">
                  <c:v>-7714224.8286818182</c:v>
                </c:pt>
                <c:pt idx="38">
                  <c:v>-686063.21086363727</c:v>
                </c:pt>
                <c:pt idx="39">
                  <c:v>-742791.46499999985</c:v>
                </c:pt>
                <c:pt idx="40">
                  <c:v>-742791.46499999985</c:v>
                </c:pt>
                <c:pt idx="41">
                  <c:v>-742791.46499999985</c:v>
                </c:pt>
                <c:pt idx="42">
                  <c:v>-742791.46499999985</c:v>
                </c:pt>
                <c:pt idx="43">
                  <c:v>-742791.46499999985</c:v>
                </c:pt>
                <c:pt idx="44">
                  <c:v>-742791.46499999985</c:v>
                </c:pt>
                <c:pt idx="45">
                  <c:v>-69558688.65031454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-66896606.499922559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-191607348.15921146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35-0A4C-A392-D5A125ECB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发展纲要报告!$A$41</c:f>
              <c:strCache>
                <c:ptCount val="1"/>
                <c:pt idx="0">
                  <c:v>累计净现金流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发展纲要报告!$B$41:$BP$41</c:f>
              <c:numCache>
                <c:formatCode>_(* #,##0_);_(* \(#,##0\);_(* "-"??_);_(@_)</c:formatCode>
                <c:ptCount val="67"/>
                <c:pt idx="0">
                  <c:v>-29603579.998939082</c:v>
                </c:pt>
                <c:pt idx="1">
                  <c:v>-59207159.997878164</c:v>
                </c:pt>
                <c:pt idx="2">
                  <c:v>-88810739.996817246</c:v>
                </c:pt>
                <c:pt idx="3">
                  <c:v>-118414319.99575633</c:v>
                </c:pt>
                <c:pt idx="4">
                  <c:v>-145683332.08133179</c:v>
                </c:pt>
                <c:pt idx="5">
                  <c:v>-172952344.16690725</c:v>
                </c:pt>
                <c:pt idx="6">
                  <c:v>-194243130.82575542</c:v>
                </c:pt>
                <c:pt idx="7">
                  <c:v>-215533917.48460358</c:v>
                </c:pt>
                <c:pt idx="8">
                  <c:v>-218890027.86326993</c:v>
                </c:pt>
                <c:pt idx="9">
                  <c:v>-222246138.24193627</c:v>
                </c:pt>
                <c:pt idx="10">
                  <c:v>-225602248.62060261</c:v>
                </c:pt>
                <c:pt idx="11">
                  <c:v>-228958358.99926895</c:v>
                </c:pt>
                <c:pt idx="12">
                  <c:v>-232314469.37793529</c:v>
                </c:pt>
                <c:pt idx="13">
                  <c:v>-235670579.75660163</c:v>
                </c:pt>
                <c:pt idx="14">
                  <c:v>-239026664.45499527</c:v>
                </c:pt>
                <c:pt idx="15">
                  <c:v>-239070069.58570707</c:v>
                </c:pt>
                <c:pt idx="16">
                  <c:v>-236124296.24250984</c:v>
                </c:pt>
                <c:pt idx="17">
                  <c:v>-224695606.16394889</c:v>
                </c:pt>
                <c:pt idx="18">
                  <c:v>-213266718.80375159</c:v>
                </c:pt>
                <c:pt idx="19">
                  <c:v>-176389081.23746336</c:v>
                </c:pt>
                <c:pt idx="20">
                  <c:v>-134957840.87223613</c:v>
                </c:pt>
                <c:pt idx="21">
                  <c:v>-68476623.307008862</c:v>
                </c:pt>
                <c:pt idx="22">
                  <c:v>-1995405.7417815924</c:v>
                </c:pt>
                <c:pt idx="23">
                  <c:v>64485811.823445678</c:v>
                </c:pt>
                <c:pt idx="24">
                  <c:v>130967029.38867295</c:v>
                </c:pt>
                <c:pt idx="25">
                  <c:v>195073250.75390017</c:v>
                </c:pt>
                <c:pt idx="26">
                  <c:v>259179613.42721832</c:v>
                </c:pt>
                <c:pt idx="27">
                  <c:v>327994397.41408193</c:v>
                </c:pt>
                <c:pt idx="28">
                  <c:v>396809459.05658197</c:v>
                </c:pt>
                <c:pt idx="29">
                  <c:v>466820292.19080925</c:v>
                </c:pt>
                <c:pt idx="30">
                  <c:v>536831912.69194555</c:v>
                </c:pt>
                <c:pt idx="31">
                  <c:v>610234463.46826375</c:v>
                </c:pt>
                <c:pt idx="32">
                  <c:v>683637014.24458194</c:v>
                </c:pt>
                <c:pt idx="33">
                  <c:v>757039565.02090013</c:v>
                </c:pt>
                <c:pt idx="34">
                  <c:v>824327771.26221836</c:v>
                </c:pt>
                <c:pt idx="35">
                  <c:v>891615977.50353658</c:v>
                </c:pt>
                <c:pt idx="36">
                  <c:v>943246926.67485476</c:v>
                </c:pt>
                <c:pt idx="37">
                  <c:v>994877875.84617293</c:v>
                </c:pt>
                <c:pt idx="38">
                  <c:v>1002108618.6353093</c:v>
                </c:pt>
                <c:pt idx="39">
                  <c:v>1009937247.1703093</c:v>
                </c:pt>
                <c:pt idx="40">
                  <c:v>1017765875.7053093</c:v>
                </c:pt>
                <c:pt idx="41">
                  <c:v>1025594504.2403092</c:v>
                </c:pt>
                <c:pt idx="42">
                  <c:v>1033423132.7753092</c:v>
                </c:pt>
                <c:pt idx="43">
                  <c:v>1041251761.3103092</c:v>
                </c:pt>
                <c:pt idx="44">
                  <c:v>1049080389.8453091</c:v>
                </c:pt>
                <c:pt idx="45">
                  <c:v>988093121.19499457</c:v>
                </c:pt>
                <c:pt idx="46">
                  <c:v>988093121.19499457</c:v>
                </c:pt>
                <c:pt idx="47">
                  <c:v>988093121.19499457</c:v>
                </c:pt>
                <c:pt idx="48">
                  <c:v>988093121.19499457</c:v>
                </c:pt>
                <c:pt idx="49">
                  <c:v>988093121.19499457</c:v>
                </c:pt>
                <c:pt idx="50">
                  <c:v>921196514.69507205</c:v>
                </c:pt>
                <c:pt idx="51">
                  <c:v>921196514.69507205</c:v>
                </c:pt>
                <c:pt idx="52">
                  <c:v>921196514.69507205</c:v>
                </c:pt>
                <c:pt idx="53">
                  <c:v>921196514.69507205</c:v>
                </c:pt>
                <c:pt idx="54">
                  <c:v>921196514.69507205</c:v>
                </c:pt>
                <c:pt idx="55">
                  <c:v>921196514.69507205</c:v>
                </c:pt>
                <c:pt idx="56">
                  <c:v>921196514.69507205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9F-3842-9182-CB201E026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574671"/>
        <c:axId val="937591071"/>
      </c:area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发展纲要报告!$A$45</c:f>
              <c:strCache>
                <c:ptCount val="1"/>
                <c:pt idx="0">
                  <c:v>净利润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发展纲要报告!$B$45:$BP$45</c:f>
              <c:numCache>
                <c:formatCode>_(* #,##0_);_(* \(#,##0\);_(* "-"??_);_(@_)</c:formatCode>
                <c:ptCount val="67"/>
                <c:pt idx="0">
                  <c:v>-69889.677499999991</c:v>
                </c:pt>
                <c:pt idx="1">
                  <c:v>-69889.677499999991</c:v>
                </c:pt>
                <c:pt idx="2">
                  <c:v>-69889.677499999991</c:v>
                </c:pt>
                <c:pt idx="3">
                  <c:v>-17472.419374999998</c:v>
                </c:pt>
                <c:pt idx="4">
                  <c:v>-508381.01937499997</c:v>
                </c:pt>
                <c:pt idx="5">
                  <c:v>-508381.01937499997</c:v>
                </c:pt>
                <c:pt idx="6">
                  <c:v>-508381.01937499997</c:v>
                </c:pt>
                <c:pt idx="7">
                  <c:v>-508381.01937499997</c:v>
                </c:pt>
                <c:pt idx="8">
                  <c:v>-508381.01937499997</c:v>
                </c:pt>
                <c:pt idx="9">
                  <c:v>-508381.01937499997</c:v>
                </c:pt>
                <c:pt idx="10">
                  <c:v>-508381.01937499997</c:v>
                </c:pt>
                <c:pt idx="11">
                  <c:v>-508381.01937499997</c:v>
                </c:pt>
                <c:pt idx="12">
                  <c:v>-508381.01937499997</c:v>
                </c:pt>
                <c:pt idx="13">
                  <c:v>-508381.01937499997</c:v>
                </c:pt>
                <c:pt idx="14">
                  <c:v>-508386.41937500017</c:v>
                </c:pt>
                <c:pt idx="15">
                  <c:v>-1204970.5193750001</c:v>
                </c:pt>
                <c:pt idx="16">
                  <c:v>-1204970.5193750001</c:v>
                </c:pt>
                <c:pt idx="17">
                  <c:v>-1204970.5193750001</c:v>
                </c:pt>
                <c:pt idx="18">
                  <c:v>-1204970.5193750001</c:v>
                </c:pt>
                <c:pt idx="19">
                  <c:v>-1204970.5193750001</c:v>
                </c:pt>
                <c:pt idx="20">
                  <c:v>342076882.26167732</c:v>
                </c:pt>
                <c:pt idx="21">
                  <c:v>-1204970.5193750001</c:v>
                </c:pt>
                <c:pt idx="22">
                  <c:v>-1204970.5193750001</c:v>
                </c:pt>
                <c:pt idx="23">
                  <c:v>-1204970.5193750001</c:v>
                </c:pt>
                <c:pt idx="24">
                  <c:v>-1204970.5193750001</c:v>
                </c:pt>
                <c:pt idx="25">
                  <c:v>31707133.400156993</c:v>
                </c:pt>
                <c:pt idx="26">
                  <c:v>31707110.600156993</c:v>
                </c:pt>
                <c:pt idx="27">
                  <c:v>31608918.500156999</c:v>
                </c:pt>
                <c:pt idx="28">
                  <c:v>31608918.500156999</c:v>
                </c:pt>
                <c:pt idx="29">
                  <c:v>31608918.500156999</c:v>
                </c:pt>
                <c:pt idx="30">
                  <c:v>31609550.413563356</c:v>
                </c:pt>
                <c:pt idx="31">
                  <c:v>35156951.097817414</c:v>
                </c:pt>
                <c:pt idx="32">
                  <c:v>35156951.097817414</c:v>
                </c:pt>
                <c:pt idx="33">
                  <c:v>35156951.097817414</c:v>
                </c:pt>
                <c:pt idx="34">
                  <c:v>36442664.097817414</c:v>
                </c:pt>
                <c:pt idx="35">
                  <c:v>36442664.097817414</c:v>
                </c:pt>
                <c:pt idx="36">
                  <c:v>36442664.097817414</c:v>
                </c:pt>
                <c:pt idx="37">
                  <c:v>36442664.097817414</c:v>
                </c:pt>
                <c:pt idx="38">
                  <c:v>-17472.419374999998</c:v>
                </c:pt>
                <c:pt idx="39">
                  <c:v>-17472.419374999998</c:v>
                </c:pt>
                <c:pt idx="40">
                  <c:v>-17472.419374999998</c:v>
                </c:pt>
                <c:pt idx="41">
                  <c:v>-17472.419374999998</c:v>
                </c:pt>
                <c:pt idx="42">
                  <c:v>-17472.419374999998</c:v>
                </c:pt>
                <c:pt idx="43">
                  <c:v>-17472.419374999998</c:v>
                </c:pt>
                <c:pt idx="44">
                  <c:v>-17472.419374999998</c:v>
                </c:pt>
                <c:pt idx="45">
                  <c:v>-107901539.15014407</c:v>
                </c:pt>
                <c:pt idx="46">
                  <c:v>-17472.419374999998</c:v>
                </c:pt>
                <c:pt idx="47">
                  <c:v>-17472.419374999998</c:v>
                </c:pt>
                <c:pt idx="48">
                  <c:v>-17472.419374999998</c:v>
                </c:pt>
                <c:pt idx="49">
                  <c:v>-17472.419374999998</c:v>
                </c:pt>
                <c:pt idx="50">
                  <c:v>-17472.419374999998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62-0B46-A955-20C82CD78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74</xdr:row>
      <xdr:rowOff>0</xdr:rowOff>
    </xdr:from>
    <xdr:to>
      <xdr:col>9</xdr:col>
      <xdr:colOff>596900</xdr:colOff>
      <xdr:row>87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87D60-F4A5-FF42-9E4E-7A892AA27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</xdr:colOff>
      <xdr:row>88</xdr:row>
      <xdr:rowOff>152400</xdr:rowOff>
    </xdr:from>
    <xdr:to>
      <xdr:col>9</xdr:col>
      <xdr:colOff>596900</xdr:colOff>
      <xdr:row>102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9BFE75-6E04-4F42-BC79-1ABD555015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</xdr:colOff>
      <xdr:row>104</xdr:row>
      <xdr:rowOff>139700</xdr:rowOff>
    </xdr:from>
    <xdr:to>
      <xdr:col>9</xdr:col>
      <xdr:colOff>596900</xdr:colOff>
      <xdr:row>118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5D2127-C97B-3540-A367-049CA118C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120</xdr:row>
      <xdr:rowOff>0</xdr:rowOff>
    </xdr:from>
    <xdr:to>
      <xdr:col>9</xdr:col>
      <xdr:colOff>584200</xdr:colOff>
      <xdr:row>133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AE5764D-B20A-BC48-B9BB-D1BBC82F34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136</xdr:row>
      <xdr:rowOff>0</xdr:rowOff>
    </xdr:from>
    <xdr:to>
      <xdr:col>9</xdr:col>
      <xdr:colOff>584200</xdr:colOff>
      <xdr:row>149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16FA47-5EEE-3547-A31D-25A3113BFA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152</xdr:row>
      <xdr:rowOff>0</xdr:rowOff>
    </xdr:from>
    <xdr:to>
      <xdr:col>9</xdr:col>
      <xdr:colOff>584200</xdr:colOff>
      <xdr:row>165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07AF0B4-1168-EB4C-8E89-FC3605829D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0</xdr:colOff>
      <xdr:row>167</xdr:row>
      <xdr:rowOff>0</xdr:rowOff>
    </xdr:from>
    <xdr:to>
      <xdr:col>9</xdr:col>
      <xdr:colOff>584200</xdr:colOff>
      <xdr:row>180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C2521D2-2BDE-934D-BD11-8295EF522D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0</xdr:colOff>
      <xdr:row>183</xdr:row>
      <xdr:rowOff>0</xdr:rowOff>
    </xdr:from>
    <xdr:to>
      <xdr:col>9</xdr:col>
      <xdr:colOff>584200</xdr:colOff>
      <xdr:row>196</xdr:row>
      <xdr:rowOff>101600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3F578C7-AD7F-5E45-9899-1B31399C11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0</xdr:colOff>
      <xdr:row>199</xdr:row>
      <xdr:rowOff>0</xdr:rowOff>
    </xdr:from>
    <xdr:to>
      <xdr:col>9</xdr:col>
      <xdr:colOff>584200</xdr:colOff>
      <xdr:row>212</xdr:row>
      <xdr:rowOff>101600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F05B685-C371-4041-87CE-210CD8029E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0</xdr:colOff>
      <xdr:row>215</xdr:row>
      <xdr:rowOff>0</xdr:rowOff>
    </xdr:from>
    <xdr:to>
      <xdr:col>9</xdr:col>
      <xdr:colOff>584200</xdr:colOff>
      <xdr:row>228</xdr:row>
      <xdr:rowOff>101600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17E48DB-8ED2-7F48-8178-B686D8A8C0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0</xdr:colOff>
      <xdr:row>231</xdr:row>
      <xdr:rowOff>0</xdr:rowOff>
    </xdr:from>
    <xdr:to>
      <xdr:col>9</xdr:col>
      <xdr:colOff>584200</xdr:colOff>
      <xdr:row>244</xdr:row>
      <xdr:rowOff>101600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A5FFEFF-4508-0449-A349-0EFAA2952B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angwang/Dropbox/Bridge5Asia/B5A/AMSS/project%20managemnet/Software/QA/Scripts/amss1-sales/Base%20model/Loan-v2-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angwang/Dropbox/Bridge5Asia/B5A/AMSS/project%20managemnet/Software/QA/Scripts/amss1-mixeduse/Base%20model/1m20190620-&#27801;&#30424;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microsoft.com/office/2019/04/relationships/externalLinkLongPath" Target="/Users/jasonvan/Library/Containers/com.microsoft.Excel/Data/Documents/E:/Users/liangwang/Dropbox/Bridge5Asia/Work%20Log/Review/WL/Users/liangwang/Dropbox/Bridge5Asia/B5A/AMSS/project%20managemnet/Software/test%20case/Test%20case-Retail-base7.xlsx?0DA570C2" TargetMode="External"/><Relationship Id="rId1" Type="http://schemas.openxmlformats.org/officeDocument/2006/relationships/externalLinkPath" Target="file:///\\0DA570C2\Test%20case-Retail-base7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iangwang\Dropbox\Bridge5Asia\B5A\AMSS\project%20managemnet\Software\Test\Test%20Template\Accurancy%20Test\AMSS1-Mixuse\Retail-Comparison%20Repor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Capital Structure"/>
      <sheetName val="Sheet2"/>
    </sheetNames>
    <sheetDataSet>
      <sheetData sheetId="0" refreshError="1"/>
      <sheetData sheetId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How to use"/>
      <sheetName val="Retail-Monthly Cash Flow"/>
      <sheetName val="Cash Flow Monthly"/>
      <sheetName val="Office-Monthly Cash Flow"/>
      <sheetName val="Sales-Monthly Cash Flow"/>
      <sheetName val="Hotel-Monthly Cash Flow"/>
      <sheetName val="Entry"/>
      <sheetName val="Development Cost"/>
      <sheetName val="Income &amp; Expense"/>
      <sheetName val="Capital Structure"/>
      <sheetName val="Cash Flow Yearly"/>
      <sheetName val="Report"/>
    </sheetNames>
    <sheetDataSet>
      <sheetData sheetId="0" refreshError="1">
        <row r="7">
          <cell r="AB7">
            <v>44166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2D414-2F1D-0144-8C8E-A81E85519833}">
  <dimension ref="A1:CK246"/>
  <sheetViews>
    <sheetView showGridLines="0" tabSelected="1" topLeftCell="AW37" workbookViewId="0">
      <selection activeCell="C170" sqref="C170"/>
    </sheetView>
  </sheetViews>
  <sheetFormatPr defaultColWidth="11" defaultRowHeight="14.25"/>
  <cols>
    <col min="2" max="2" width="25.625" customWidth="1"/>
    <col min="3" max="3" width="16.875" bestFit="1" customWidth="1"/>
    <col min="4" max="4" width="17" customWidth="1"/>
    <col min="5" max="6" width="15.5" bestFit="1" customWidth="1"/>
    <col min="7" max="7" width="14" bestFit="1" customWidth="1"/>
    <col min="8" max="8" width="16" customWidth="1"/>
    <col min="9" max="9" width="14" bestFit="1" customWidth="1"/>
    <col min="10" max="21" width="15" bestFit="1" customWidth="1"/>
    <col min="22" max="25" width="15.125" bestFit="1" customWidth="1"/>
    <col min="26" max="39" width="16.625" bestFit="1" customWidth="1"/>
    <col min="40" max="60" width="16.875" bestFit="1" customWidth="1"/>
    <col min="61" max="61" width="17.125" bestFit="1" customWidth="1"/>
    <col min="62" max="69" width="16.875" bestFit="1" customWidth="1"/>
    <col min="70" max="84" width="16.625" bestFit="1" customWidth="1"/>
  </cols>
  <sheetData>
    <row r="1" spans="1:22">
      <c r="K1" s="38"/>
      <c r="L1" s="38"/>
      <c r="M1" s="180">
        <f>C19</f>
        <v>2015</v>
      </c>
      <c r="N1" s="38">
        <f>M1+1</f>
        <v>2016</v>
      </c>
      <c r="O1" s="38">
        <f t="shared" ref="O1" si="0">N1+1</f>
        <v>2017</v>
      </c>
      <c r="P1" s="38">
        <f t="shared" ref="P1" si="1">O1+1</f>
        <v>2018</v>
      </c>
      <c r="Q1">
        <f t="shared" ref="Q1" si="2">P1+1</f>
        <v>2019</v>
      </c>
      <c r="R1">
        <f t="shared" ref="R1" si="3">Q1+1</f>
        <v>2020</v>
      </c>
      <c r="S1">
        <f t="shared" ref="S1" si="4">R1+1</f>
        <v>2021</v>
      </c>
      <c r="T1">
        <f t="shared" ref="T1" si="5">S1+1</f>
        <v>2022</v>
      </c>
      <c r="U1">
        <f t="shared" ref="U1" si="6">T1+1</f>
        <v>2023</v>
      </c>
    </row>
    <row r="2" spans="1:22">
      <c r="A2" s="48"/>
      <c r="B2" t="s">
        <v>169</v>
      </c>
      <c r="C2" s="9">
        <v>0.8</v>
      </c>
      <c r="E2" t="s">
        <v>422</v>
      </c>
      <c r="F2" s="175">
        <f ca="1">'现金流表-晤桥'!C54</f>
        <v>0.32784475753746811</v>
      </c>
      <c r="H2" s="89" t="s">
        <v>390</v>
      </c>
      <c r="I2" s="89"/>
      <c r="K2" s="38" t="s">
        <v>16</v>
      </c>
      <c r="L2" s="38"/>
      <c r="M2" s="177">
        <v>0</v>
      </c>
      <c r="N2" s="181">
        <v>18000</v>
      </c>
      <c r="O2" s="181">
        <v>19000</v>
      </c>
      <c r="P2" s="181">
        <v>20000</v>
      </c>
    </row>
    <row r="3" spans="1:22">
      <c r="A3" s="48"/>
      <c r="B3" t="s">
        <v>2</v>
      </c>
      <c r="C3" t="s">
        <v>10</v>
      </c>
      <c r="E3" t="s">
        <v>421</v>
      </c>
      <c r="F3" s="175" t="e">
        <f ca="1">'现金流表-晤桥'!C55</f>
        <v>#VALUE!</v>
      </c>
      <c r="H3" s="89" t="s">
        <v>16</v>
      </c>
      <c r="I3" s="102">
        <v>0</v>
      </c>
      <c r="L3" s="11"/>
    </row>
    <row r="4" spans="1:22">
      <c r="A4" s="48"/>
      <c r="B4" t="s">
        <v>0</v>
      </c>
      <c r="C4" s="10">
        <v>100000</v>
      </c>
      <c r="E4" t="s">
        <v>400</v>
      </c>
      <c r="F4" s="175" t="e">
        <f ca="1">'现金流表-晤桥'!C56</f>
        <v>#VALUE!</v>
      </c>
      <c r="H4" s="89" t="s">
        <v>54</v>
      </c>
      <c r="I4" s="102">
        <v>0</v>
      </c>
      <c r="K4" t="s">
        <v>227</v>
      </c>
      <c r="L4" s="10">
        <v>3896.3433983821101</v>
      </c>
    </row>
    <row r="5" spans="1:22">
      <c r="A5" s="48"/>
      <c r="B5" t="s">
        <v>1</v>
      </c>
      <c r="C5" s="10">
        <v>80000</v>
      </c>
      <c r="E5" t="s">
        <v>401</v>
      </c>
      <c r="F5" s="7">
        <f ca="1">'利润表-1'!C29</f>
        <v>0.53149858763949687</v>
      </c>
      <c r="H5" s="89" t="s">
        <v>36</v>
      </c>
      <c r="I5" s="102">
        <v>0</v>
      </c>
      <c r="K5" t="s">
        <v>228</v>
      </c>
      <c r="L5" s="10">
        <v>200</v>
      </c>
      <c r="N5" s="5"/>
    </row>
    <row r="6" spans="1:22">
      <c r="C6" s="8"/>
      <c r="E6" t="s">
        <v>423</v>
      </c>
      <c r="F6" s="7">
        <f ca="1">'利润表-1'!C30</f>
        <v>0.13287464690987422</v>
      </c>
      <c r="H6" s="89" t="s">
        <v>391</v>
      </c>
      <c r="I6" s="102">
        <v>0</v>
      </c>
      <c r="K6" t="s">
        <v>229</v>
      </c>
      <c r="L6" s="8">
        <v>15</v>
      </c>
      <c r="N6" s="11"/>
      <c r="O6" s="11"/>
      <c r="P6" s="11"/>
      <c r="Q6" s="11"/>
      <c r="R6" s="11"/>
      <c r="S6" s="11"/>
      <c r="T6" s="11"/>
      <c r="U6" s="11"/>
      <c r="V6" s="11"/>
    </row>
    <row r="7" spans="1:22">
      <c r="A7" s="49"/>
      <c r="B7" s="38" t="s">
        <v>3</v>
      </c>
      <c r="C7" s="186">
        <v>42278</v>
      </c>
      <c r="E7" t="s">
        <v>413</v>
      </c>
      <c r="F7" s="3">
        <f ca="1">'利润表-1'!C22</f>
        <v>658393660.93872905</v>
      </c>
      <c r="G7" s="9">
        <v>0.05</v>
      </c>
      <c r="H7" s="89" t="s">
        <v>264</v>
      </c>
      <c r="I7" s="102">
        <v>0</v>
      </c>
      <c r="K7" s="174" t="s">
        <v>38</v>
      </c>
      <c r="L7" s="10">
        <v>383.51396025445445</v>
      </c>
      <c r="N7" s="11"/>
      <c r="O7" s="11"/>
      <c r="P7" s="11"/>
      <c r="Q7" s="11"/>
      <c r="R7" s="11"/>
      <c r="S7" s="11"/>
      <c r="T7" s="11"/>
      <c r="U7" s="11"/>
      <c r="V7" s="11"/>
    </row>
    <row r="8" spans="1:22">
      <c r="A8" s="49"/>
      <c r="B8" s="38" t="s">
        <v>4</v>
      </c>
      <c r="C8" s="186">
        <f>EDATE(G10,I10)</f>
        <v>42339</v>
      </c>
      <c r="E8" t="s">
        <v>424</v>
      </c>
      <c r="F8" s="7">
        <f ca="1">'利润表-1'!C31</f>
        <v>0.37917971441907367</v>
      </c>
      <c r="G8" s="9">
        <v>0.05</v>
      </c>
      <c r="H8" s="89" t="s">
        <v>265</v>
      </c>
      <c r="I8" s="102">
        <v>0</v>
      </c>
      <c r="K8" s="174" t="s">
        <v>39</v>
      </c>
      <c r="L8" s="10">
        <v>508.39389603301584</v>
      </c>
      <c r="N8" s="11"/>
      <c r="O8" s="11"/>
      <c r="P8" s="11"/>
      <c r="Q8" s="11"/>
      <c r="R8" s="11"/>
      <c r="S8" s="11"/>
      <c r="T8" s="11"/>
      <c r="U8" s="11"/>
      <c r="V8" s="11"/>
    </row>
    <row r="9" spans="1:22">
      <c r="A9" s="49"/>
      <c r="B9" s="38" t="s">
        <v>5</v>
      </c>
      <c r="C9" s="186">
        <f t="shared" ref="C9:C11" si="7">EDATE(G11,I11)</f>
        <v>42401</v>
      </c>
      <c r="E9" t="s">
        <v>425</v>
      </c>
      <c r="F9" s="3">
        <f ca="1">'利润表-1'!C20</f>
        <v>877951400.82163823</v>
      </c>
      <c r="G9" s="9">
        <v>0.05</v>
      </c>
      <c r="H9" s="89" t="s">
        <v>266</v>
      </c>
      <c r="I9" s="102">
        <v>0</v>
      </c>
      <c r="K9" s="174" t="s">
        <v>40</v>
      </c>
      <c r="L9" s="10">
        <v>3332.7966070370999</v>
      </c>
      <c r="N9" s="11"/>
      <c r="O9" s="11"/>
      <c r="P9" s="11"/>
      <c r="Q9" s="11"/>
      <c r="R9" s="11"/>
      <c r="S9" s="11"/>
      <c r="T9" s="11"/>
      <c r="U9" s="11"/>
      <c r="V9" s="11"/>
    </row>
    <row r="10" spans="1:22">
      <c r="A10" s="49"/>
      <c r="B10" s="38" t="s">
        <v>6</v>
      </c>
      <c r="C10" s="187">
        <f t="shared" si="7"/>
        <v>42795</v>
      </c>
      <c r="G10" s="186">
        <v>42339</v>
      </c>
      <c r="H10" s="89" t="s">
        <v>4</v>
      </c>
      <c r="I10" s="173">
        <v>0</v>
      </c>
      <c r="K10" s="174" t="s">
        <v>41</v>
      </c>
      <c r="L10" s="10">
        <v>0</v>
      </c>
      <c r="N10" s="11"/>
      <c r="O10" s="11"/>
      <c r="P10" s="11"/>
      <c r="Q10" s="11"/>
      <c r="R10" s="11"/>
      <c r="S10" s="11"/>
      <c r="T10" s="11"/>
      <c r="U10" s="11"/>
      <c r="V10" s="11"/>
    </row>
    <row r="11" spans="1:22">
      <c r="A11" s="49"/>
      <c r="B11" s="38" t="s">
        <v>7</v>
      </c>
      <c r="C11" s="187">
        <f t="shared" si="7"/>
        <v>42887</v>
      </c>
      <c r="G11" s="186">
        <v>42401</v>
      </c>
      <c r="H11" s="89" t="s">
        <v>5</v>
      </c>
      <c r="I11" s="173">
        <v>0</v>
      </c>
      <c r="K11" s="174" t="s">
        <v>42</v>
      </c>
      <c r="L11" s="10">
        <v>975.18594262531951</v>
      </c>
      <c r="N11" s="11"/>
      <c r="O11" s="11"/>
      <c r="P11" s="11"/>
      <c r="Q11" s="11"/>
      <c r="R11" s="11"/>
      <c r="S11" s="11"/>
      <c r="T11" s="11"/>
      <c r="U11" s="11"/>
      <c r="V11" s="11"/>
    </row>
    <row r="12" spans="1:22">
      <c r="A12" s="49"/>
      <c r="B12" s="38" t="s">
        <v>8</v>
      </c>
      <c r="C12" s="187">
        <v>43282</v>
      </c>
      <c r="G12" s="186">
        <v>42795</v>
      </c>
      <c r="H12" s="89" t="s">
        <v>6</v>
      </c>
      <c r="I12" s="173">
        <v>0</v>
      </c>
      <c r="K12" s="174" t="s">
        <v>43</v>
      </c>
      <c r="L12" s="10">
        <v>0</v>
      </c>
      <c r="N12" s="11"/>
      <c r="O12" s="11"/>
      <c r="P12" s="11"/>
      <c r="Q12" s="11"/>
      <c r="R12" s="11"/>
      <c r="S12" s="11"/>
      <c r="T12" s="11"/>
      <c r="U12" s="11"/>
      <c r="V12" s="11"/>
    </row>
    <row r="13" spans="1:22">
      <c r="A13" s="49"/>
      <c r="B13" s="38" t="s">
        <v>9</v>
      </c>
      <c r="C13" s="187">
        <v>43800</v>
      </c>
      <c r="D13">
        <f>DATEDIF(C7,C12,"m")</f>
        <v>33</v>
      </c>
      <c r="G13" s="186">
        <v>42887</v>
      </c>
      <c r="H13" s="89" t="s">
        <v>7</v>
      </c>
      <c r="I13" s="173">
        <v>0</v>
      </c>
      <c r="K13" s="174" t="s">
        <v>44</v>
      </c>
      <c r="L13" s="10">
        <v>224.92236521621808</v>
      </c>
      <c r="N13" s="11"/>
      <c r="O13" s="11"/>
      <c r="P13" s="11"/>
      <c r="Q13" s="11"/>
      <c r="R13" s="11"/>
      <c r="S13" s="11"/>
      <c r="T13" s="11"/>
      <c r="U13" s="11"/>
      <c r="V13" s="11"/>
    </row>
    <row r="14" spans="1:22">
      <c r="A14" s="49"/>
      <c r="B14" t="s">
        <v>77</v>
      </c>
      <c r="C14" s="4">
        <f>MAX(EDATE(C11,12),EDATE(C12,F31))</f>
        <v>43647</v>
      </c>
      <c r="K14" s="16" t="s">
        <v>171</v>
      </c>
      <c r="L14" s="10">
        <v>0</v>
      </c>
      <c r="N14" s="11"/>
      <c r="O14" s="11"/>
      <c r="P14" s="11"/>
      <c r="Q14" s="11"/>
      <c r="R14" s="11"/>
      <c r="S14" s="11"/>
      <c r="T14" s="11"/>
      <c r="U14" s="11"/>
      <c r="V14" s="11"/>
    </row>
    <row r="15" spans="1:22">
      <c r="A15" s="49"/>
      <c r="B15" t="s">
        <v>78</v>
      </c>
      <c r="C15" s="4">
        <f>EDATE(C14,12)</f>
        <v>44013</v>
      </c>
      <c r="K15" s="16" t="s">
        <v>172</v>
      </c>
      <c r="L15" s="10">
        <v>0</v>
      </c>
      <c r="N15" s="11"/>
      <c r="O15" s="11"/>
      <c r="P15" s="11"/>
      <c r="Q15" s="11"/>
      <c r="R15" s="11"/>
      <c r="S15" s="11"/>
      <c r="T15" s="11"/>
      <c r="U15" s="11"/>
      <c r="V15" s="11"/>
    </row>
    <row r="16" spans="1:22">
      <c r="B16" t="s">
        <v>291</v>
      </c>
      <c r="C16" s="3">
        <f>YEAR(C13)-YEAR(C7)</f>
        <v>4</v>
      </c>
      <c r="D16">
        <f>DATEDIF(C7,C15,"m")</f>
        <v>57</v>
      </c>
      <c r="K16" s="174" t="s">
        <v>46</v>
      </c>
      <c r="L16" s="10">
        <v>0</v>
      </c>
      <c r="N16" s="11"/>
      <c r="O16" s="11"/>
      <c r="P16" s="11"/>
      <c r="Q16" s="11"/>
      <c r="R16" s="11"/>
      <c r="S16" s="11"/>
      <c r="T16" s="11"/>
      <c r="U16" s="11"/>
      <c r="V16" s="11"/>
    </row>
    <row r="17" spans="1:22">
      <c r="N17" s="11"/>
      <c r="O17" s="11"/>
      <c r="P17" s="11"/>
      <c r="Q17" s="11"/>
      <c r="R17" s="11"/>
      <c r="S17" s="11"/>
      <c r="T17" s="11"/>
      <c r="U17" s="11"/>
      <c r="V17" s="11"/>
    </row>
    <row r="18" spans="1:22">
      <c r="A18" s="50"/>
      <c r="B18" t="s">
        <v>11</v>
      </c>
      <c r="C18">
        <f>IF(OR(C19&lt;YEAR($C$9),C19&gt;YEAR($C$12)),0,IF(C19=YEAR($C$9),13-MONTH($C$9),IF(C19=YEAR($C$12),MONTH($C$12),12)))</f>
        <v>0</v>
      </c>
      <c r="D18">
        <f t="shared" ref="D18:K18" si="8">IF(OR(D19&lt;YEAR($C$9),D19&gt;YEAR($C$12)),0,IF(D19=YEAR($C$9),13-MONTH($C$9),IF(D19=YEAR($C$12),MONTH($C$12),12)))</f>
        <v>11</v>
      </c>
      <c r="E18">
        <f t="shared" si="8"/>
        <v>12</v>
      </c>
      <c r="F18">
        <f t="shared" si="8"/>
        <v>7</v>
      </c>
      <c r="G18">
        <f t="shared" si="8"/>
        <v>0</v>
      </c>
      <c r="H18">
        <f t="shared" si="8"/>
        <v>0</v>
      </c>
      <c r="I18">
        <f t="shared" si="8"/>
        <v>0</v>
      </c>
      <c r="J18">
        <f t="shared" si="8"/>
        <v>0</v>
      </c>
      <c r="K18">
        <f t="shared" si="8"/>
        <v>0</v>
      </c>
    </row>
    <row r="19" spans="1:22">
      <c r="A19" s="50"/>
      <c r="C19" s="5">
        <f>MIN(YEAR(C8),YEAR(C9))</f>
        <v>2015</v>
      </c>
      <c r="D19">
        <f>C19+1</f>
        <v>2016</v>
      </c>
      <c r="E19">
        <f t="shared" ref="E19:K19" si="9">D19+1</f>
        <v>2017</v>
      </c>
      <c r="F19">
        <f t="shared" si="9"/>
        <v>2018</v>
      </c>
      <c r="G19">
        <f t="shared" si="9"/>
        <v>2019</v>
      </c>
      <c r="H19">
        <f t="shared" si="9"/>
        <v>2020</v>
      </c>
      <c r="I19">
        <f t="shared" si="9"/>
        <v>2021</v>
      </c>
      <c r="J19">
        <f t="shared" si="9"/>
        <v>2022</v>
      </c>
      <c r="K19">
        <f t="shared" si="9"/>
        <v>2023</v>
      </c>
      <c r="N19" s="5"/>
    </row>
    <row r="20" spans="1:22">
      <c r="A20" s="50"/>
      <c r="B20" t="s">
        <v>13</v>
      </c>
      <c r="C20" s="8">
        <v>0</v>
      </c>
      <c r="D20" s="9">
        <v>1</v>
      </c>
      <c r="E20" s="8">
        <v>0</v>
      </c>
      <c r="F20" s="8">
        <v>0</v>
      </c>
      <c r="G20" s="9">
        <v>0</v>
      </c>
    </row>
    <row r="21" spans="1:22">
      <c r="A21" s="50"/>
      <c r="B21" t="s">
        <v>12</v>
      </c>
      <c r="C21" s="6">
        <f>C20*$C$4</f>
        <v>0</v>
      </c>
      <c r="D21" s="6">
        <f t="shared" ref="D21:G21" si="10">D20*$C$4</f>
        <v>100000</v>
      </c>
      <c r="E21" s="6">
        <f t="shared" si="10"/>
        <v>0</v>
      </c>
      <c r="F21" s="6">
        <f t="shared" si="10"/>
        <v>0</v>
      </c>
      <c r="G21" s="6">
        <f t="shared" si="10"/>
        <v>0</v>
      </c>
    </row>
    <row r="22" spans="1:22">
      <c r="A22" s="50"/>
    </row>
    <row r="23" spans="1:22">
      <c r="A23" s="50"/>
      <c r="B23" s="38" t="s">
        <v>14</v>
      </c>
      <c r="C23" s="177">
        <v>0</v>
      </c>
      <c r="D23" s="178">
        <v>0.2</v>
      </c>
      <c r="E23" s="178">
        <v>0.5</v>
      </c>
      <c r="F23" s="178">
        <v>0.3</v>
      </c>
    </row>
    <row r="24" spans="1:22">
      <c r="A24" s="50"/>
      <c r="B24" s="38" t="s">
        <v>15</v>
      </c>
      <c r="C24" s="168">
        <f>C23*$C$4</f>
        <v>0</v>
      </c>
      <c r="D24" s="168">
        <f t="shared" ref="D24:F24" si="11">D23*$C$4</f>
        <v>20000</v>
      </c>
      <c r="E24" s="168">
        <f t="shared" si="11"/>
        <v>50000</v>
      </c>
      <c r="F24" s="168">
        <f t="shared" si="11"/>
        <v>30000</v>
      </c>
    </row>
    <row r="25" spans="1:22">
      <c r="A25" s="50"/>
      <c r="B25" s="38" t="s">
        <v>16</v>
      </c>
      <c r="C25" s="179">
        <f>M2*(1+$I$3)</f>
        <v>0</v>
      </c>
      <c r="D25" s="179">
        <f>N2*(1+$I$3)</f>
        <v>18000</v>
      </c>
      <c r="E25" s="179">
        <f>O2*(1+$I$3)</f>
        <v>19000</v>
      </c>
      <c r="F25" s="179">
        <f>P2*(1+$I$3)</f>
        <v>20000</v>
      </c>
    </row>
    <row r="26" spans="1:22">
      <c r="A26" s="50"/>
      <c r="B26" s="38" t="s">
        <v>17</v>
      </c>
      <c r="C26" s="166">
        <f>C24*C25</f>
        <v>0</v>
      </c>
      <c r="D26" s="166">
        <f t="shared" ref="D26:F26" si="12">D24*D25</f>
        <v>360000000</v>
      </c>
      <c r="E26" s="166">
        <f t="shared" si="12"/>
        <v>950000000</v>
      </c>
      <c r="F26" s="166">
        <f t="shared" si="12"/>
        <v>600000000</v>
      </c>
    </row>
    <row r="27" spans="1:22">
      <c r="A27" s="50"/>
    </row>
    <row r="28" spans="1:22">
      <c r="A28" s="50"/>
      <c r="B28" t="s">
        <v>18</v>
      </c>
      <c r="C28">
        <v>4</v>
      </c>
      <c r="D28" t="s">
        <v>19</v>
      </c>
    </row>
    <row r="29" spans="1:22">
      <c r="A29" s="50"/>
      <c r="C29" s="7">
        <f>SUM($C$32:C32)</f>
        <v>0.1</v>
      </c>
      <c r="D29" s="7">
        <f>SUM($C$32:D32)</f>
        <v>0.30000000000000004</v>
      </c>
      <c r="E29" s="7">
        <f>SUM($C$32:E32)</f>
        <v>0.9</v>
      </c>
      <c r="F29" s="7">
        <f>SUM($C$32:F32)</f>
        <v>1</v>
      </c>
    </row>
    <row r="30" spans="1:22">
      <c r="A30" s="50"/>
      <c r="C30" s="11" t="s">
        <v>22</v>
      </c>
      <c r="D30" s="11" t="s">
        <v>23</v>
      </c>
      <c r="E30" s="11" t="s">
        <v>24</v>
      </c>
      <c r="F30" s="11" t="s">
        <v>25</v>
      </c>
    </row>
    <row r="31" spans="1:22">
      <c r="A31" s="50"/>
      <c r="B31" s="38" t="s">
        <v>20</v>
      </c>
      <c r="C31" s="177">
        <v>0</v>
      </c>
      <c r="D31" s="177">
        <v>2</v>
      </c>
      <c r="E31" s="177">
        <v>4</v>
      </c>
      <c r="F31" s="177">
        <v>12</v>
      </c>
    </row>
    <row r="32" spans="1:22">
      <c r="A32" s="50"/>
      <c r="B32" s="38" t="s">
        <v>21</v>
      </c>
      <c r="C32" s="178">
        <v>0.1</v>
      </c>
      <c r="D32" s="178">
        <v>0.2</v>
      </c>
      <c r="E32" s="178">
        <v>0.6</v>
      </c>
      <c r="F32" s="178">
        <v>0.1</v>
      </c>
    </row>
    <row r="33" spans="1:84">
      <c r="A33" s="50"/>
    </row>
    <row r="34" spans="1:84">
      <c r="A34" s="50"/>
      <c r="G34" s="169"/>
    </row>
    <row r="35" spans="1:84" s="12" customFormat="1">
      <c r="A35" s="51"/>
      <c r="C35" s="12">
        <f>C7</f>
        <v>42278</v>
      </c>
      <c r="D35" s="12">
        <f>EDATE(C35,1)</f>
        <v>42309</v>
      </c>
      <c r="E35" s="12">
        <f t="shared" ref="E35:BP35" si="13">EDATE(D35,1)</f>
        <v>42339</v>
      </c>
      <c r="F35" s="12">
        <f t="shared" si="13"/>
        <v>42370</v>
      </c>
      <c r="G35" s="12">
        <f>EDATE(F35,1)</f>
        <v>42401</v>
      </c>
      <c r="H35" s="12">
        <f t="shared" si="13"/>
        <v>42430</v>
      </c>
      <c r="I35" s="12">
        <f t="shared" si="13"/>
        <v>42461</v>
      </c>
      <c r="J35" s="12">
        <f t="shared" si="13"/>
        <v>42491</v>
      </c>
      <c r="K35" s="12">
        <f t="shared" si="13"/>
        <v>42522</v>
      </c>
      <c r="L35" s="12">
        <f t="shared" si="13"/>
        <v>42552</v>
      </c>
      <c r="M35" s="12">
        <f t="shared" si="13"/>
        <v>42583</v>
      </c>
      <c r="N35" s="12">
        <f t="shared" si="13"/>
        <v>42614</v>
      </c>
      <c r="O35" s="12">
        <f t="shared" si="13"/>
        <v>42644</v>
      </c>
      <c r="P35" s="12">
        <f t="shared" si="13"/>
        <v>42675</v>
      </c>
      <c r="Q35" s="12">
        <f t="shared" si="13"/>
        <v>42705</v>
      </c>
      <c r="R35" s="12">
        <f t="shared" si="13"/>
        <v>42736</v>
      </c>
      <c r="S35" s="12">
        <f t="shared" si="13"/>
        <v>42767</v>
      </c>
      <c r="T35" s="12">
        <f t="shared" si="13"/>
        <v>42795</v>
      </c>
      <c r="U35" s="12">
        <f t="shared" si="13"/>
        <v>42826</v>
      </c>
      <c r="V35" s="12">
        <f t="shared" si="13"/>
        <v>42856</v>
      </c>
      <c r="W35" s="12">
        <f t="shared" si="13"/>
        <v>42887</v>
      </c>
      <c r="X35" s="12">
        <f t="shared" si="13"/>
        <v>42917</v>
      </c>
      <c r="Y35" s="12">
        <f t="shared" si="13"/>
        <v>42948</v>
      </c>
      <c r="Z35" s="12">
        <f t="shared" si="13"/>
        <v>42979</v>
      </c>
      <c r="AA35" s="12">
        <f t="shared" si="13"/>
        <v>43009</v>
      </c>
      <c r="AB35" s="12">
        <f t="shared" si="13"/>
        <v>43040</v>
      </c>
      <c r="AC35" s="12">
        <f t="shared" si="13"/>
        <v>43070</v>
      </c>
      <c r="AD35" s="12">
        <f t="shared" si="13"/>
        <v>43101</v>
      </c>
      <c r="AE35" s="12">
        <f t="shared" si="13"/>
        <v>43132</v>
      </c>
      <c r="AF35" s="12">
        <f t="shared" si="13"/>
        <v>43160</v>
      </c>
      <c r="AG35" s="12">
        <f t="shared" si="13"/>
        <v>43191</v>
      </c>
      <c r="AH35" s="12">
        <f t="shared" si="13"/>
        <v>43221</v>
      </c>
      <c r="AI35" s="12">
        <f t="shared" si="13"/>
        <v>43252</v>
      </c>
      <c r="AJ35" s="12">
        <f t="shared" si="13"/>
        <v>43282</v>
      </c>
      <c r="AK35" s="12">
        <f t="shared" si="13"/>
        <v>43313</v>
      </c>
      <c r="AL35" s="12">
        <f t="shared" si="13"/>
        <v>43344</v>
      </c>
      <c r="AM35" s="12">
        <f t="shared" si="13"/>
        <v>43374</v>
      </c>
      <c r="AN35" s="12">
        <f t="shared" si="13"/>
        <v>43405</v>
      </c>
      <c r="AO35" s="12">
        <f t="shared" si="13"/>
        <v>43435</v>
      </c>
      <c r="AP35" s="12">
        <f t="shared" si="13"/>
        <v>43466</v>
      </c>
      <c r="AQ35" s="12">
        <f t="shared" si="13"/>
        <v>43497</v>
      </c>
      <c r="AR35" s="12">
        <f t="shared" si="13"/>
        <v>43525</v>
      </c>
      <c r="AS35" s="12">
        <f t="shared" si="13"/>
        <v>43556</v>
      </c>
      <c r="AT35" s="12">
        <f t="shared" si="13"/>
        <v>43586</v>
      </c>
      <c r="AU35" s="12">
        <f t="shared" si="13"/>
        <v>43617</v>
      </c>
      <c r="AV35" s="12">
        <f t="shared" si="13"/>
        <v>43647</v>
      </c>
      <c r="AW35" s="12">
        <f t="shared" si="13"/>
        <v>43678</v>
      </c>
      <c r="AX35" s="12">
        <f t="shared" si="13"/>
        <v>43709</v>
      </c>
      <c r="AY35" s="12">
        <f t="shared" si="13"/>
        <v>43739</v>
      </c>
      <c r="AZ35" s="12">
        <f t="shared" si="13"/>
        <v>43770</v>
      </c>
      <c r="BA35" s="12">
        <f t="shared" si="13"/>
        <v>43800</v>
      </c>
      <c r="BB35" s="12">
        <f t="shared" si="13"/>
        <v>43831</v>
      </c>
      <c r="BC35" s="12">
        <f t="shared" si="13"/>
        <v>43862</v>
      </c>
      <c r="BD35" s="12">
        <f t="shared" si="13"/>
        <v>43891</v>
      </c>
      <c r="BE35" s="12">
        <f t="shared" si="13"/>
        <v>43922</v>
      </c>
      <c r="BF35" s="12">
        <f t="shared" si="13"/>
        <v>43952</v>
      </c>
      <c r="BG35" s="12">
        <f>EDATE(BF35,1)</f>
        <v>43983</v>
      </c>
      <c r="BH35" s="12">
        <f t="shared" si="13"/>
        <v>44013</v>
      </c>
      <c r="BI35" s="12">
        <f t="shared" si="13"/>
        <v>44044</v>
      </c>
      <c r="BJ35" s="12">
        <f t="shared" si="13"/>
        <v>44075</v>
      </c>
      <c r="BK35" s="12">
        <f t="shared" si="13"/>
        <v>44105</v>
      </c>
      <c r="BL35" s="12">
        <f t="shared" si="13"/>
        <v>44136</v>
      </c>
      <c r="BM35" s="12">
        <f t="shared" si="13"/>
        <v>44166</v>
      </c>
      <c r="BN35" s="12">
        <f t="shared" si="13"/>
        <v>44197</v>
      </c>
      <c r="BO35" s="12">
        <f t="shared" si="13"/>
        <v>44228</v>
      </c>
      <c r="BP35" s="12">
        <f t="shared" si="13"/>
        <v>44256</v>
      </c>
      <c r="BQ35" s="12">
        <f t="shared" ref="BQ35" si="14">EDATE(BP35,1)</f>
        <v>44287</v>
      </c>
      <c r="BR35" s="12">
        <f t="shared" ref="BR35" si="15">EDATE(BQ35,1)</f>
        <v>44317</v>
      </c>
      <c r="BS35" s="12">
        <f t="shared" ref="BS35" si="16">EDATE(BR35,1)</f>
        <v>44348</v>
      </c>
      <c r="BT35" s="12">
        <f t="shared" ref="BT35" si="17">EDATE(BS35,1)</f>
        <v>44378</v>
      </c>
      <c r="BU35" s="12">
        <f t="shared" ref="BU35" si="18">EDATE(BT35,1)</f>
        <v>44409</v>
      </c>
      <c r="BV35" s="12">
        <f t="shared" ref="BV35" si="19">EDATE(BU35,1)</f>
        <v>44440</v>
      </c>
      <c r="BW35" s="12">
        <f t="shared" ref="BW35" si="20">EDATE(BV35,1)</f>
        <v>44470</v>
      </c>
      <c r="BX35" s="12">
        <f t="shared" ref="BX35" si="21">EDATE(BW35,1)</f>
        <v>44501</v>
      </c>
      <c r="BY35" s="12">
        <f t="shared" ref="BY35" si="22">EDATE(BX35,1)</f>
        <v>44531</v>
      </c>
      <c r="BZ35" s="12">
        <f t="shared" ref="BZ35" si="23">EDATE(BY35,1)</f>
        <v>44562</v>
      </c>
      <c r="CA35" s="12">
        <f t="shared" ref="CA35" si="24">EDATE(BZ35,1)</f>
        <v>44593</v>
      </c>
      <c r="CB35" s="12">
        <f t="shared" ref="CB35" si="25">EDATE(CA35,1)</f>
        <v>44621</v>
      </c>
      <c r="CC35" s="12">
        <f t="shared" ref="CC35" si="26">EDATE(CB35,1)</f>
        <v>44652</v>
      </c>
      <c r="CD35" s="12">
        <f t="shared" ref="CD35" si="27">EDATE(CC35,1)</f>
        <v>44682</v>
      </c>
      <c r="CE35" s="12">
        <f t="shared" ref="CE35" si="28">EDATE(CD35,1)</f>
        <v>44713</v>
      </c>
      <c r="CF35" s="12">
        <f t="shared" ref="CF35" si="29">EDATE(CE35,1)</f>
        <v>44743</v>
      </c>
    </row>
    <row r="36" spans="1:84">
      <c r="A36" s="50"/>
      <c r="B36" t="s">
        <v>12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f>D21</f>
        <v>100000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>
      <c r="A37" s="50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 s="182" customFormat="1">
      <c r="B38" s="182" t="s">
        <v>15</v>
      </c>
      <c r="C38" s="183">
        <f t="shared" ref="C38:F38" ca="1" si="30">IF(OR(C35&lt;$C$9,C35&gt;$C$12),0,IF(MONTH(C35)&lt;12,ROUNDDOWN(OFFSET($C$24,0,YEAR(C35)-$C$19)/OFFSET($C$18,0,YEAR(C35)-$C$19),2),OFFSET($C$24,0,YEAR(C35)-$C$19)-ROUNDDOWN(OFFSET($C$24,0,YEAR(C35)-$C$19)/OFFSET($C$18,0,YEAR(C35)-$C$19),2)*(OFFSET($C$18,0,YEAR(C35)-$C$19)-1)))</f>
        <v>0</v>
      </c>
      <c r="D38" s="183">
        <f t="shared" ca="1" si="30"/>
        <v>0</v>
      </c>
      <c r="E38" s="183">
        <f t="shared" ca="1" si="30"/>
        <v>0</v>
      </c>
      <c r="F38" s="183">
        <f t="shared" ca="1" si="30"/>
        <v>0</v>
      </c>
      <c r="G38" s="199">
        <f ca="1">IF(OR(G35&lt;$C$9,G35&gt;$C$12),0,IF(MONTH(G35)&lt;12,ROUNDDOWN(OFFSET($C$24,0,YEAR(G35)-$C$19)/OFFSET($C$18,0,YEAR(G35)-$C$19),2),OFFSET($C$24,0,YEAR(G35)-$C$19)-ROUNDDOWN(OFFSET($C$24,0,YEAR(G35)-$C$19)/OFFSET($C$18,0,YEAR(G35)-$C$19),2)*(OFFSET($C$18,0,YEAR(G35)-$C$19)-1)))</f>
        <v>1818.18</v>
      </c>
      <c r="H38" s="183">
        <f t="shared" ref="H38:BS38" ca="1" si="31">IF(OR(H35&lt;$C$9,H35&gt;$C$12),0,IF(MONTH(H35)&lt;12,ROUNDDOWN(OFFSET($C$24,0,YEAR(H35)-$C$19)/OFFSET($C$18,0,YEAR(H35)-$C$19),2),OFFSET($C$24,0,YEAR(H35)-$C$19)-ROUNDDOWN(OFFSET($C$24,0,YEAR(H35)-$C$19)/OFFSET($C$18,0,YEAR(H35)-$C$19),2)*(OFFSET($C$18,0,YEAR(H35)-$C$19)-1)))</f>
        <v>1818.18</v>
      </c>
      <c r="I38" s="183">
        <f t="shared" ca="1" si="31"/>
        <v>1818.18</v>
      </c>
      <c r="J38" s="183">
        <f t="shared" ca="1" si="31"/>
        <v>1818.18</v>
      </c>
      <c r="K38" s="183">
        <f t="shared" ca="1" si="31"/>
        <v>1818.18</v>
      </c>
      <c r="L38" s="183">
        <f t="shared" ca="1" si="31"/>
        <v>1818.18</v>
      </c>
      <c r="M38" s="183">
        <f t="shared" ca="1" si="31"/>
        <v>1818.18</v>
      </c>
      <c r="N38" s="183">
        <f t="shared" ca="1" si="31"/>
        <v>1818.18</v>
      </c>
      <c r="O38" s="183">
        <f t="shared" ca="1" si="31"/>
        <v>1818.18</v>
      </c>
      <c r="P38" s="183">
        <f t="shared" ca="1" si="31"/>
        <v>1818.18</v>
      </c>
      <c r="Q38" s="183">
        <f t="shared" ca="1" si="31"/>
        <v>1818.2000000000007</v>
      </c>
      <c r="R38" s="183">
        <f t="shared" ca="1" si="31"/>
        <v>4166.66</v>
      </c>
      <c r="S38" s="183">
        <f t="shared" ca="1" si="31"/>
        <v>4166.66</v>
      </c>
      <c r="T38" s="183">
        <f t="shared" ca="1" si="31"/>
        <v>4166.66</v>
      </c>
      <c r="U38" s="183">
        <f t="shared" ca="1" si="31"/>
        <v>4166.66</v>
      </c>
      <c r="V38" s="183">
        <f t="shared" ca="1" si="31"/>
        <v>4166.66</v>
      </c>
      <c r="W38" s="183">
        <f t="shared" ca="1" si="31"/>
        <v>4166.66</v>
      </c>
      <c r="X38" s="183">
        <f t="shared" ca="1" si="31"/>
        <v>4166.66</v>
      </c>
      <c r="Y38" s="183">
        <f t="shared" ca="1" si="31"/>
        <v>4166.66</v>
      </c>
      <c r="Z38" s="183">
        <f t="shared" ca="1" si="31"/>
        <v>4166.66</v>
      </c>
      <c r="AA38" s="183">
        <f t="shared" ca="1" si="31"/>
        <v>4166.66</v>
      </c>
      <c r="AB38" s="183">
        <f t="shared" ca="1" si="31"/>
        <v>4166.66</v>
      </c>
      <c r="AC38" s="183">
        <f t="shared" ca="1" si="31"/>
        <v>4166.7400000000052</v>
      </c>
      <c r="AD38" s="183">
        <f t="shared" ca="1" si="31"/>
        <v>4285.71</v>
      </c>
      <c r="AE38" s="183">
        <f t="shared" ca="1" si="31"/>
        <v>4285.71</v>
      </c>
      <c r="AF38" s="183">
        <f t="shared" ca="1" si="31"/>
        <v>4285.71</v>
      </c>
      <c r="AG38" s="183">
        <f t="shared" ca="1" si="31"/>
        <v>4285.71</v>
      </c>
      <c r="AH38" s="183">
        <f t="shared" ca="1" si="31"/>
        <v>4285.71</v>
      </c>
      <c r="AI38" s="183">
        <f t="shared" ca="1" si="31"/>
        <v>4285.71</v>
      </c>
      <c r="AJ38" s="183">
        <f t="shared" ca="1" si="31"/>
        <v>4285.71</v>
      </c>
      <c r="AK38" s="183">
        <f t="shared" ca="1" si="31"/>
        <v>0</v>
      </c>
      <c r="AL38" s="183">
        <f t="shared" ca="1" si="31"/>
        <v>0</v>
      </c>
      <c r="AM38" s="183">
        <f t="shared" ca="1" si="31"/>
        <v>0</v>
      </c>
      <c r="AN38" s="183">
        <f t="shared" ca="1" si="31"/>
        <v>0</v>
      </c>
      <c r="AO38" s="183">
        <f t="shared" ca="1" si="31"/>
        <v>0</v>
      </c>
      <c r="AP38" s="183">
        <f t="shared" ca="1" si="31"/>
        <v>0</v>
      </c>
      <c r="AQ38" s="183">
        <f t="shared" ca="1" si="31"/>
        <v>0</v>
      </c>
      <c r="AR38" s="183">
        <f t="shared" ca="1" si="31"/>
        <v>0</v>
      </c>
      <c r="AS38" s="183">
        <f t="shared" ca="1" si="31"/>
        <v>0</v>
      </c>
      <c r="AT38" s="183">
        <f t="shared" ca="1" si="31"/>
        <v>0</v>
      </c>
      <c r="AU38" s="183">
        <f t="shared" ca="1" si="31"/>
        <v>0</v>
      </c>
      <c r="AV38" s="183">
        <f t="shared" ca="1" si="31"/>
        <v>0</v>
      </c>
      <c r="AW38" s="183">
        <f t="shared" ca="1" si="31"/>
        <v>0</v>
      </c>
      <c r="AX38" s="183">
        <f t="shared" ca="1" si="31"/>
        <v>0</v>
      </c>
      <c r="AY38" s="183">
        <f t="shared" ca="1" si="31"/>
        <v>0</v>
      </c>
      <c r="AZ38" s="183">
        <f t="shared" ca="1" si="31"/>
        <v>0</v>
      </c>
      <c r="BA38" s="183">
        <f t="shared" ca="1" si="31"/>
        <v>0</v>
      </c>
      <c r="BB38" s="183">
        <f t="shared" ca="1" si="31"/>
        <v>0</v>
      </c>
      <c r="BC38" s="183">
        <f t="shared" ca="1" si="31"/>
        <v>0</v>
      </c>
      <c r="BD38" s="183">
        <f t="shared" ca="1" si="31"/>
        <v>0</v>
      </c>
      <c r="BE38" s="183">
        <f t="shared" ca="1" si="31"/>
        <v>0</v>
      </c>
      <c r="BF38" s="183">
        <f t="shared" ca="1" si="31"/>
        <v>0</v>
      </c>
      <c r="BG38" s="183">
        <f t="shared" ca="1" si="31"/>
        <v>0</v>
      </c>
      <c r="BH38" s="183">
        <f t="shared" ca="1" si="31"/>
        <v>0</v>
      </c>
      <c r="BI38" s="183">
        <f t="shared" ca="1" si="31"/>
        <v>0</v>
      </c>
      <c r="BJ38" s="183">
        <f t="shared" ca="1" si="31"/>
        <v>0</v>
      </c>
      <c r="BK38" s="183">
        <f t="shared" ca="1" si="31"/>
        <v>0</v>
      </c>
      <c r="BL38" s="183">
        <f t="shared" ca="1" si="31"/>
        <v>0</v>
      </c>
      <c r="BM38" s="183">
        <f t="shared" ca="1" si="31"/>
        <v>0</v>
      </c>
      <c r="BN38" s="183">
        <f t="shared" ca="1" si="31"/>
        <v>0</v>
      </c>
      <c r="BO38" s="183">
        <f t="shared" ca="1" si="31"/>
        <v>0</v>
      </c>
      <c r="BP38" s="183">
        <f t="shared" ca="1" si="31"/>
        <v>0</v>
      </c>
      <c r="BQ38" s="183">
        <f t="shared" ca="1" si="31"/>
        <v>0</v>
      </c>
      <c r="BR38" s="183">
        <f t="shared" ca="1" si="31"/>
        <v>0</v>
      </c>
      <c r="BS38" s="183">
        <f t="shared" ca="1" si="31"/>
        <v>0</v>
      </c>
      <c r="BT38" s="183">
        <f t="shared" ref="BT38:CF38" ca="1" si="32">IF(OR(BT35&lt;$C$9,BT35&gt;$C$12),0,IF(MONTH(BT35)&lt;12,ROUNDDOWN(OFFSET($C$24,0,YEAR(BT35)-$C$19)/OFFSET($C$18,0,YEAR(BT35)-$C$19),2),OFFSET($C$24,0,YEAR(BT35)-$C$19)-ROUNDDOWN(OFFSET($C$24,0,YEAR(BT35)-$C$19)/OFFSET($C$18,0,YEAR(BT35)-$C$19),2)*(OFFSET($C$18,0,YEAR(BT35)-$C$19)-1)))</f>
        <v>0</v>
      </c>
      <c r="BU38" s="183">
        <f t="shared" ca="1" si="32"/>
        <v>0</v>
      </c>
      <c r="BV38" s="183">
        <f t="shared" ca="1" si="32"/>
        <v>0</v>
      </c>
      <c r="BW38" s="183">
        <f t="shared" ca="1" si="32"/>
        <v>0</v>
      </c>
      <c r="BX38" s="183">
        <f t="shared" ca="1" si="32"/>
        <v>0</v>
      </c>
      <c r="BY38" s="183">
        <f t="shared" ca="1" si="32"/>
        <v>0</v>
      </c>
      <c r="BZ38" s="183">
        <f t="shared" ca="1" si="32"/>
        <v>0</v>
      </c>
      <c r="CA38" s="183">
        <f t="shared" ca="1" si="32"/>
        <v>0</v>
      </c>
      <c r="CB38" s="183">
        <f t="shared" ca="1" si="32"/>
        <v>0</v>
      </c>
      <c r="CC38" s="183">
        <f t="shared" ca="1" si="32"/>
        <v>0</v>
      </c>
      <c r="CD38" s="183">
        <f t="shared" ca="1" si="32"/>
        <v>0</v>
      </c>
      <c r="CE38" s="183">
        <f t="shared" ca="1" si="32"/>
        <v>0</v>
      </c>
      <c r="CF38" s="183">
        <f t="shared" ca="1" si="32"/>
        <v>0</v>
      </c>
    </row>
    <row r="39" spans="1:84" s="182" customFormat="1">
      <c r="B39" s="182" t="s">
        <v>16</v>
      </c>
      <c r="C39" s="183">
        <f>IF(C35&lt;$C$9,0,HLOOKUP(YEAR(C35),$19:$25,7,FALSE))</f>
        <v>0</v>
      </c>
      <c r="D39" s="183">
        <f t="shared" ref="D39:BO39" si="33">IF(D35&lt;$C$9,0,HLOOKUP(YEAR(D35),$19:$25,7,FALSE))</f>
        <v>0</v>
      </c>
      <c r="E39" s="183">
        <f t="shared" si="33"/>
        <v>0</v>
      </c>
      <c r="F39" s="183">
        <f t="shared" si="33"/>
        <v>0</v>
      </c>
      <c r="G39" s="183">
        <f t="shared" si="33"/>
        <v>18000</v>
      </c>
      <c r="H39" s="183">
        <f t="shared" si="33"/>
        <v>18000</v>
      </c>
      <c r="I39" s="183">
        <f t="shared" si="33"/>
        <v>18000</v>
      </c>
      <c r="J39" s="183">
        <f t="shared" si="33"/>
        <v>18000</v>
      </c>
      <c r="K39" s="183">
        <f t="shared" si="33"/>
        <v>18000</v>
      </c>
      <c r="L39" s="183">
        <f t="shared" si="33"/>
        <v>18000</v>
      </c>
      <c r="M39" s="183">
        <f t="shared" si="33"/>
        <v>18000</v>
      </c>
      <c r="N39" s="183">
        <f t="shared" si="33"/>
        <v>18000</v>
      </c>
      <c r="O39" s="183">
        <f t="shared" si="33"/>
        <v>18000</v>
      </c>
      <c r="P39" s="183">
        <f t="shared" si="33"/>
        <v>18000</v>
      </c>
      <c r="Q39" s="183">
        <f t="shared" si="33"/>
        <v>18000</v>
      </c>
      <c r="R39" s="183">
        <f t="shared" si="33"/>
        <v>19000</v>
      </c>
      <c r="S39" s="183">
        <f t="shared" si="33"/>
        <v>19000</v>
      </c>
      <c r="T39" s="183">
        <f t="shared" si="33"/>
        <v>19000</v>
      </c>
      <c r="U39" s="183">
        <f t="shared" si="33"/>
        <v>19000</v>
      </c>
      <c r="V39" s="183">
        <f>IF(V35&lt;$C$9,0,HLOOKUP(YEAR(V35),$19:$25,7,FALSE))</f>
        <v>19000</v>
      </c>
      <c r="W39" s="183">
        <f t="shared" si="33"/>
        <v>19000</v>
      </c>
      <c r="X39" s="183">
        <f t="shared" si="33"/>
        <v>19000</v>
      </c>
      <c r="Y39" s="183">
        <f t="shared" si="33"/>
        <v>19000</v>
      </c>
      <c r="Z39" s="183">
        <f t="shared" si="33"/>
        <v>19000</v>
      </c>
      <c r="AA39" s="183">
        <f t="shared" si="33"/>
        <v>19000</v>
      </c>
      <c r="AB39" s="183">
        <f t="shared" si="33"/>
        <v>19000</v>
      </c>
      <c r="AC39" s="183">
        <f t="shared" si="33"/>
        <v>19000</v>
      </c>
      <c r="AD39" s="183">
        <f t="shared" si="33"/>
        <v>20000</v>
      </c>
      <c r="AE39" s="183">
        <f t="shared" si="33"/>
        <v>20000</v>
      </c>
      <c r="AF39" s="183">
        <f t="shared" si="33"/>
        <v>20000</v>
      </c>
      <c r="AG39" s="183">
        <f t="shared" si="33"/>
        <v>20000</v>
      </c>
      <c r="AH39" s="183">
        <f t="shared" si="33"/>
        <v>20000</v>
      </c>
      <c r="AI39" s="183">
        <f t="shared" si="33"/>
        <v>20000</v>
      </c>
      <c r="AJ39" s="183">
        <f t="shared" si="33"/>
        <v>20000</v>
      </c>
      <c r="AK39" s="183">
        <f t="shared" si="33"/>
        <v>20000</v>
      </c>
      <c r="AL39" s="183">
        <f t="shared" si="33"/>
        <v>20000</v>
      </c>
      <c r="AM39" s="183">
        <f t="shared" si="33"/>
        <v>20000</v>
      </c>
      <c r="AN39" s="183">
        <f t="shared" si="33"/>
        <v>20000</v>
      </c>
      <c r="AO39" s="183">
        <f t="shared" si="33"/>
        <v>20000</v>
      </c>
      <c r="AP39" s="183">
        <f t="shared" si="33"/>
        <v>0</v>
      </c>
      <c r="AQ39" s="183">
        <f t="shared" si="33"/>
        <v>0</v>
      </c>
      <c r="AR39" s="183">
        <f t="shared" si="33"/>
        <v>0</v>
      </c>
      <c r="AS39" s="183">
        <f t="shared" si="33"/>
        <v>0</v>
      </c>
      <c r="AT39" s="183">
        <f t="shared" si="33"/>
        <v>0</v>
      </c>
      <c r="AU39" s="183">
        <f t="shared" si="33"/>
        <v>0</v>
      </c>
      <c r="AV39" s="183">
        <f t="shared" si="33"/>
        <v>0</v>
      </c>
      <c r="AW39" s="183">
        <f t="shared" si="33"/>
        <v>0</v>
      </c>
      <c r="AX39" s="183">
        <f t="shared" si="33"/>
        <v>0</v>
      </c>
      <c r="AY39" s="183">
        <f t="shared" si="33"/>
        <v>0</v>
      </c>
      <c r="AZ39" s="183">
        <f t="shared" si="33"/>
        <v>0</v>
      </c>
      <c r="BA39" s="183">
        <f t="shared" si="33"/>
        <v>0</v>
      </c>
      <c r="BB39" s="183">
        <f t="shared" si="33"/>
        <v>0</v>
      </c>
      <c r="BC39" s="183">
        <f t="shared" si="33"/>
        <v>0</v>
      </c>
      <c r="BD39" s="183">
        <f t="shared" si="33"/>
        <v>0</v>
      </c>
      <c r="BE39" s="183">
        <f t="shared" si="33"/>
        <v>0</v>
      </c>
      <c r="BF39" s="183">
        <f t="shared" si="33"/>
        <v>0</v>
      </c>
      <c r="BG39" s="183">
        <f t="shared" si="33"/>
        <v>0</v>
      </c>
      <c r="BH39" s="183">
        <f t="shared" si="33"/>
        <v>0</v>
      </c>
      <c r="BI39" s="183">
        <f t="shared" si="33"/>
        <v>0</v>
      </c>
      <c r="BJ39" s="183">
        <f t="shared" si="33"/>
        <v>0</v>
      </c>
      <c r="BK39" s="183">
        <f t="shared" si="33"/>
        <v>0</v>
      </c>
      <c r="BL39" s="183">
        <f t="shared" si="33"/>
        <v>0</v>
      </c>
      <c r="BM39" s="183">
        <f t="shared" si="33"/>
        <v>0</v>
      </c>
      <c r="BN39" s="183">
        <f t="shared" si="33"/>
        <v>0</v>
      </c>
      <c r="BO39" s="183">
        <f t="shared" si="33"/>
        <v>0</v>
      </c>
      <c r="BP39" s="183">
        <f t="shared" ref="BP39:CF39" si="34">IF(BP35&lt;$C$9,0,HLOOKUP(YEAR(BP35),$19:$25,7,FALSE))</f>
        <v>0</v>
      </c>
      <c r="BQ39" s="183">
        <f t="shared" si="34"/>
        <v>0</v>
      </c>
      <c r="BR39" s="183">
        <f t="shared" si="34"/>
        <v>0</v>
      </c>
      <c r="BS39" s="183">
        <f t="shared" si="34"/>
        <v>0</v>
      </c>
      <c r="BT39" s="183">
        <f t="shared" si="34"/>
        <v>0</v>
      </c>
      <c r="BU39" s="183">
        <f t="shared" si="34"/>
        <v>0</v>
      </c>
      <c r="BV39" s="183">
        <f t="shared" si="34"/>
        <v>0</v>
      </c>
      <c r="BW39" s="183">
        <f t="shared" si="34"/>
        <v>0</v>
      </c>
      <c r="BX39" s="183">
        <f t="shared" si="34"/>
        <v>0</v>
      </c>
      <c r="BY39" s="183">
        <f t="shared" si="34"/>
        <v>0</v>
      </c>
      <c r="BZ39" s="183">
        <f t="shared" si="34"/>
        <v>0</v>
      </c>
      <c r="CA39" s="183">
        <f t="shared" si="34"/>
        <v>0</v>
      </c>
      <c r="CB39" s="183">
        <f t="shared" si="34"/>
        <v>0</v>
      </c>
      <c r="CC39" s="183">
        <f t="shared" si="34"/>
        <v>0</v>
      </c>
      <c r="CD39" s="183">
        <f t="shared" si="34"/>
        <v>0</v>
      </c>
      <c r="CE39" s="183">
        <f t="shared" si="34"/>
        <v>0</v>
      </c>
      <c r="CF39" s="183">
        <f t="shared" si="34"/>
        <v>0</v>
      </c>
    </row>
    <row r="40" spans="1:84" s="182" customFormat="1">
      <c r="B40" s="182" t="s">
        <v>17</v>
      </c>
      <c r="C40" s="183">
        <f t="shared" ref="C40:AS40" ca="1" si="35">C39*C38</f>
        <v>0</v>
      </c>
      <c r="D40" s="183">
        <f t="shared" ca="1" si="35"/>
        <v>0</v>
      </c>
      <c r="E40" s="183">
        <f t="shared" ca="1" si="35"/>
        <v>0</v>
      </c>
      <c r="F40" s="183">
        <f t="shared" ca="1" si="35"/>
        <v>0</v>
      </c>
      <c r="G40" s="183">
        <f t="shared" ca="1" si="35"/>
        <v>32727240</v>
      </c>
      <c r="H40" s="183">
        <f t="shared" ca="1" si="35"/>
        <v>32727240</v>
      </c>
      <c r="I40" s="183">
        <f t="shared" ca="1" si="35"/>
        <v>32727240</v>
      </c>
      <c r="J40" s="183">
        <f t="shared" ca="1" si="35"/>
        <v>32727240</v>
      </c>
      <c r="K40" s="183">
        <f t="shared" ca="1" si="35"/>
        <v>32727240</v>
      </c>
      <c r="L40" s="183">
        <f t="shared" ca="1" si="35"/>
        <v>32727240</v>
      </c>
      <c r="M40" s="183">
        <f t="shared" ca="1" si="35"/>
        <v>32727240</v>
      </c>
      <c r="N40" s="183">
        <f t="shared" ca="1" si="35"/>
        <v>32727240</v>
      </c>
      <c r="O40" s="183">
        <f t="shared" ca="1" si="35"/>
        <v>32727240</v>
      </c>
      <c r="P40" s="183">
        <f t="shared" ca="1" si="35"/>
        <v>32727240</v>
      </c>
      <c r="Q40" s="183">
        <f t="shared" ca="1" si="35"/>
        <v>32727600.000000015</v>
      </c>
      <c r="R40" s="183">
        <f t="shared" ca="1" si="35"/>
        <v>79166540</v>
      </c>
      <c r="S40" s="183">
        <f t="shared" ca="1" si="35"/>
        <v>79166540</v>
      </c>
      <c r="T40" s="183">
        <f t="shared" ca="1" si="35"/>
        <v>79166540</v>
      </c>
      <c r="U40" s="183">
        <f t="shared" ca="1" si="35"/>
        <v>79166540</v>
      </c>
      <c r="V40" s="183">
        <f t="shared" ca="1" si="35"/>
        <v>79166540</v>
      </c>
      <c r="W40" s="183">
        <f t="shared" ca="1" si="35"/>
        <v>79166540</v>
      </c>
      <c r="X40" s="183">
        <f t="shared" ca="1" si="35"/>
        <v>79166540</v>
      </c>
      <c r="Y40" s="183">
        <f t="shared" ca="1" si="35"/>
        <v>79166540</v>
      </c>
      <c r="Z40" s="183">
        <f t="shared" ca="1" si="35"/>
        <v>79166540</v>
      </c>
      <c r="AA40" s="183">
        <f t="shared" ca="1" si="35"/>
        <v>79166540</v>
      </c>
      <c r="AB40" s="183">
        <f t="shared" ca="1" si="35"/>
        <v>79166540</v>
      </c>
      <c r="AC40" s="183">
        <f t="shared" ca="1" si="35"/>
        <v>79168060.000000104</v>
      </c>
      <c r="AD40" s="183">
        <f t="shared" ca="1" si="35"/>
        <v>85714200</v>
      </c>
      <c r="AE40" s="183">
        <f t="shared" ca="1" si="35"/>
        <v>85714200</v>
      </c>
      <c r="AF40" s="183">
        <f t="shared" ca="1" si="35"/>
        <v>85714200</v>
      </c>
      <c r="AG40" s="183">
        <f t="shared" ca="1" si="35"/>
        <v>85714200</v>
      </c>
      <c r="AH40" s="183">
        <f t="shared" ca="1" si="35"/>
        <v>85714200</v>
      </c>
      <c r="AI40" s="183">
        <f t="shared" ca="1" si="35"/>
        <v>85714200</v>
      </c>
      <c r="AJ40" s="183">
        <f t="shared" ca="1" si="35"/>
        <v>85714200</v>
      </c>
      <c r="AK40" s="183">
        <f t="shared" ca="1" si="35"/>
        <v>0</v>
      </c>
      <c r="AL40" s="183">
        <f t="shared" ca="1" si="35"/>
        <v>0</v>
      </c>
      <c r="AM40" s="183">
        <f t="shared" ca="1" si="35"/>
        <v>0</v>
      </c>
      <c r="AN40" s="183">
        <f t="shared" ca="1" si="35"/>
        <v>0</v>
      </c>
      <c r="AO40" s="183">
        <f t="shared" ca="1" si="35"/>
        <v>0</v>
      </c>
      <c r="AP40" s="183">
        <f t="shared" ca="1" si="35"/>
        <v>0</v>
      </c>
      <c r="AQ40" s="183">
        <f t="shared" ca="1" si="35"/>
        <v>0</v>
      </c>
      <c r="AR40" s="183">
        <f t="shared" ca="1" si="35"/>
        <v>0</v>
      </c>
      <c r="AS40" s="183">
        <f t="shared" ca="1" si="35"/>
        <v>0</v>
      </c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3"/>
      <c r="BN40" s="183"/>
      <c r="BO40" s="183"/>
      <c r="BP40" s="183"/>
      <c r="BQ40" s="183"/>
      <c r="BR40" s="183"/>
      <c r="BS40" s="183"/>
      <c r="BT40" s="183"/>
      <c r="BU40" s="183"/>
      <c r="BV40" s="183"/>
      <c r="BW40" s="183"/>
      <c r="BX40" s="183"/>
      <c r="BY40" s="183"/>
      <c r="BZ40" s="183"/>
      <c r="CA40" s="183"/>
      <c r="CB40" s="183"/>
      <c r="CC40" s="183"/>
      <c r="CD40" s="183"/>
      <c r="CE40" s="183"/>
      <c r="CF40" s="183"/>
    </row>
    <row r="41" spans="1:84" s="182" customFormat="1">
      <c r="B41" s="182" t="s">
        <v>18</v>
      </c>
      <c r="C41" s="183">
        <f t="shared" ref="C41:F41" ca="1" si="36">IFERROR(C40*$C$32,0)+IFERROR(OFFSET(C40,0,-$D$31)*$D$32,0)+IFERROR(OFFSET(C40,0,-$E$31)*$E$32,0)+IFERROR(OFFSET(C40,0,-$F$31)*$F$32,0)</f>
        <v>0</v>
      </c>
      <c r="D41" s="183">
        <f t="shared" ca="1" si="36"/>
        <v>0</v>
      </c>
      <c r="E41" s="183">
        <f t="shared" ca="1" si="36"/>
        <v>0</v>
      </c>
      <c r="F41" s="183">
        <f t="shared" ca="1" si="36"/>
        <v>0</v>
      </c>
      <c r="G41" s="183">
        <f ca="1">IFERROR(G40*$C$32,0)+IFERROR(OFFSET(G40,0,-$D$31)*$D$32,0)+IFERROR(OFFSET(G40,0,-$E$31)*$E$32,0)+IFERROR(OFFSET(G40,0,-$F$31)*$F$32,0)</f>
        <v>3272724</v>
      </c>
      <c r="H41" s="183">
        <f t="shared" ref="H41:BS41" ca="1" si="37">IFERROR(H40*$C$32,0)+IFERROR(OFFSET(H40,0,-$D$31)*$D$32,0)+IFERROR(OFFSET(H40,0,-$E$31)*$E$32,0)+IFERROR(OFFSET(H40,0,-$F$31)*$F$32,0)</f>
        <v>3272724</v>
      </c>
      <c r="I41" s="183">
        <f t="shared" ca="1" si="37"/>
        <v>9818172</v>
      </c>
      <c r="J41" s="183">
        <f t="shared" ca="1" si="37"/>
        <v>9818172</v>
      </c>
      <c r="K41" s="183">
        <f t="shared" ca="1" si="37"/>
        <v>29454516</v>
      </c>
      <c r="L41" s="183">
        <f t="shared" ca="1" si="37"/>
        <v>29454516</v>
      </c>
      <c r="M41" s="183">
        <f t="shared" ca="1" si="37"/>
        <v>29454516</v>
      </c>
      <c r="N41" s="183">
        <f t="shared" ca="1" si="37"/>
        <v>29454516</v>
      </c>
      <c r="O41" s="183">
        <f t="shared" ca="1" si="37"/>
        <v>29454516</v>
      </c>
      <c r="P41" s="183">
        <f t="shared" ca="1" si="37"/>
        <v>29454516</v>
      </c>
      <c r="Q41" s="183">
        <f t="shared" ca="1" si="37"/>
        <v>29454552</v>
      </c>
      <c r="R41" s="183">
        <f t="shared" ca="1" si="37"/>
        <v>34098446</v>
      </c>
      <c r="S41" s="183">
        <f t="shared" ca="1" si="37"/>
        <v>37371242</v>
      </c>
      <c r="T41" s="183">
        <f t="shared" ca="1" si="37"/>
        <v>46659030</v>
      </c>
      <c r="U41" s="183">
        <f t="shared" ca="1" si="37"/>
        <v>46659246.000000007</v>
      </c>
      <c r="V41" s="183">
        <f t="shared" ca="1" si="37"/>
        <v>74522610</v>
      </c>
      <c r="W41" s="183">
        <f t="shared" ca="1" si="37"/>
        <v>74522610</v>
      </c>
      <c r="X41" s="183">
        <f t="shared" ca="1" si="37"/>
        <v>74522610</v>
      </c>
      <c r="Y41" s="183">
        <f t="shared" ca="1" si="37"/>
        <v>74522610</v>
      </c>
      <c r="Z41" s="183">
        <f t="shared" ca="1" si="37"/>
        <v>74522610</v>
      </c>
      <c r="AA41" s="183">
        <f t="shared" ca="1" si="37"/>
        <v>74522610</v>
      </c>
      <c r="AB41" s="183">
        <f t="shared" ca="1" si="37"/>
        <v>74522610</v>
      </c>
      <c r="AC41" s="183">
        <f t="shared" ca="1" si="37"/>
        <v>74522798.000000015</v>
      </c>
      <c r="AD41" s="183">
        <f t="shared" ca="1" si="37"/>
        <v>79821306</v>
      </c>
      <c r="AE41" s="183">
        <f t="shared" ca="1" si="37"/>
        <v>79821610.00000003</v>
      </c>
      <c r="AF41" s="183">
        <f t="shared" ca="1" si="37"/>
        <v>81130838</v>
      </c>
      <c r="AG41" s="183">
        <f t="shared" ca="1" si="37"/>
        <v>81131750.00000006</v>
      </c>
      <c r="AH41" s="183">
        <f t="shared" ca="1" si="37"/>
        <v>85059434</v>
      </c>
      <c r="AI41" s="183">
        <f t="shared" ca="1" si="37"/>
        <v>85059434</v>
      </c>
      <c r="AJ41" s="183">
        <f t="shared" ca="1" si="37"/>
        <v>85059434</v>
      </c>
      <c r="AK41" s="183">
        <f t="shared" ca="1" si="37"/>
        <v>76488014</v>
      </c>
      <c r="AL41" s="183">
        <f t="shared" ca="1" si="37"/>
        <v>76488014</v>
      </c>
      <c r="AM41" s="183">
        <f t="shared" ca="1" si="37"/>
        <v>59345174</v>
      </c>
      <c r="AN41" s="183">
        <f t="shared" ca="1" si="37"/>
        <v>59345174</v>
      </c>
      <c r="AO41" s="183">
        <f t="shared" ca="1" si="37"/>
        <v>7916806.0000000112</v>
      </c>
      <c r="AP41" s="183">
        <f t="shared" ca="1" si="37"/>
        <v>8571420</v>
      </c>
      <c r="AQ41" s="183">
        <f t="shared" ca="1" si="37"/>
        <v>8571420</v>
      </c>
      <c r="AR41" s="183">
        <f t="shared" ca="1" si="37"/>
        <v>8571420</v>
      </c>
      <c r="AS41" s="183">
        <f t="shared" ca="1" si="37"/>
        <v>8571420</v>
      </c>
      <c r="AT41" s="183">
        <f t="shared" ca="1" si="37"/>
        <v>8571420</v>
      </c>
      <c r="AU41" s="183">
        <f t="shared" ca="1" si="37"/>
        <v>8571420</v>
      </c>
      <c r="AV41" s="183">
        <f t="shared" ca="1" si="37"/>
        <v>8571420</v>
      </c>
      <c r="AW41" s="183">
        <f t="shared" ca="1" si="37"/>
        <v>0</v>
      </c>
      <c r="AX41" s="183">
        <f t="shared" ca="1" si="37"/>
        <v>0</v>
      </c>
      <c r="AY41" s="183">
        <f t="shared" ca="1" si="37"/>
        <v>0</v>
      </c>
      <c r="AZ41" s="183">
        <f t="shared" ca="1" si="37"/>
        <v>0</v>
      </c>
      <c r="BA41" s="183">
        <f t="shared" ca="1" si="37"/>
        <v>0</v>
      </c>
      <c r="BB41" s="183">
        <f t="shared" ca="1" si="37"/>
        <v>0</v>
      </c>
      <c r="BC41" s="183">
        <f t="shared" ca="1" si="37"/>
        <v>0</v>
      </c>
      <c r="BD41" s="183">
        <f t="shared" ca="1" si="37"/>
        <v>0</v>
      </c>
      <c r="BE41" s="183">
        <f t="shared" ca="1" si="37"/>
        <v>0</v>
      </c>
      <c r="BF41" s="183">
        <f t="shared" ca="1" si="37"/>
        <v>0</v>
      </c>
      <c r="BG41" s="183">
        <f t="shared" ca="1" si="37"/>
        <v>0</v>
      </c>
      <c r="BH41" s="183">
        <f t="shared" ca="1" si="37"/>
        <v>0</v>
      </c>
      <c r="BI41" s="183">
        <f t="shared" ca="1" si="37"/>
        <v>0</v>
      </c>
      <c r="BJ41" s="183">
        <f t="shared" ca="1" si="37"/>
        <v>0</v>
      </c>
      <c r="BK41" s="183">
        <f t="shared" ca="1" si="37"/>
        <v>0</v>
      </c>
      <c r="BL41" s="183">
        <f t="shared" ca="1" si="37"/>
        <v>0</v>
      </c>
      <c r="BM41" s="183">
        <f t="shared" ca="1" si="37"/>
        <v>0</v>
      </c>
      <c r="BN41" s="183">
        <f t="shared" ca="1" si="37"/>
        <v>0</v>
      </c>
      <c r="BO41" s="183">
        <f t="shared" ca="1" si="37"/>
        <v>0</v>
      </c>
      <c r="BP41" s="183">
        <f t="shared" ca="1" si="37"/>
        <v>0</v>
      </c>
      <c r="BQ41" s="183">
        <f t="shared" ca="1" si="37"/>
        <v>0</v>
      </c>
      <c r="BR41" s="183">
        <f t="shared" ca="1" si="37"/>
        <v>0</v>
      </c>
      <c r="BS41" s="183">
        <f t="shared" ca="1" si="37"/>
        <v>0</v>
      </c>
      <c r="BT41" s="183">
        <f t="shared" ref="BT41:CF41" ca="1" si="38">IFERROR(BT40*$C$32,0)+IFERROR(OFFSET(BT40,0,-$D$31)*$D$32,0)+IFERROR(OFFSET(BT40,0,-$E$31)*$E$32,0)+IFERROR(OFFSET(BT40,0,-$F$31)*$F$32,0)</f>
        <v>0</v>
      </c>
      <c r="BU41" s="183">
        <f t="shared" ca="1" si="38"/>
        <v>0</v>
      </c>
      <c r="BV41" s="183">
        <f t="shared" ca="1" si="38"/>
        <v>0</v>
      </c>
      <c r="BW41" s="183">
        <f t="shared" ca="1" si="38"/>
        <v>0</v>
      </c>
      <c r="BX41" s="183">
        <f t="shared" ca="1" si="38"/>
        <v>0</v>
      </c>
      <c r="BY41" s="183">
        <f t="shared" ca="1" si="38"/>
        <v>0</v>
      </c>
      <c r="BZ41" s="183">
        <f t="shared" ca="1" si="38"/>
        <v>0</v>
      </c>
      <c r="CA41" s="183">
        <f t="shared" ca="1" si="38"/>
        <v>0</v>
      </c>
      <c r="CB41" s="183">
        <f t="shared" ca="1" si="38"/>
        <v>0</v>
      </c>
      <c r="CC41" s="183">
        <f t="shared" ca="1" si="38"/>
        <v>0</v>
      </c>
      <c r="CD41" s="183">
        <f t="shared" ca="1" si="38"/>
        <v>0</v>
      </c>
      <c r="CE41" s="183">
        <f t="shared" ca="1" si="38"/>
        <v>0</v>
      </c>
      <c r="CF41" s="183">
        <f t="shared" ca="1" si="38"/>
        <v>0</v>
      </c>
    </row>
    <row r="42" spans="1:84" s="184" customFormat="1">
      <c r="A42" s="50"/>
      <c r="B42" s="184" t="s">
        <v>33</v>
      </c>
      <c r="C42" s="185">
        <f ca="1">SUM($C38:C$38)</f>
        <v>0</v>
      </c>
      <c r="D42" s="185">
        <f ca="1">SUM($C38:D$38)</f>
        <v>0</v>
      </c>
      <c r="E42" s="185">
        <f ca="1">SUM($C38:E$38)</f>
        <v>0</v>
      </c>
      <c r="F42" s="185">
        <f ca="1">SUM($C38:F$38)</f>
        <v>0</v>
      </c>
      <c r="G42" s="185">
        <f ca="1">SUM($C38:G$38)</f>
        <v>1818.18</v>
      </c>
      <c r="H42" s="185">
        <f ca="1">SUM($C38:H$38)</f>
        <v>3636.36</v>
      </c>
      <c r="I42" s="185">
        <f ca="1">SUM($C38:I$38)</f>
        <v>5454.54</v>
      </c>
      <c r="J42" s="185">
        <f ca="1">SUM($C38:J$38)</f>
        <v>7272.72</v>
      </c>
      <c r="K42" s="185">
        <f ca="1">SUM($C38:K$38)</f>
        <v>9090.9</v>
      </c>
      <c r="L42" s="185">
        <f ca="1">SUM($C38:L$38)</f>
        <v>10909.08</v>
      </c>
      <c r="M42" s="185">
        <f ca="1">SUM($C38:M$38)</f>
        <v>12727.26</v>
      </c>
      <c r="N42" s="185">
        <f ca="1">SUM($C38:N$38)</f>
        <v>14545.44</v>
      </c>
      <c r="O42" s="185">
        <f ca="1">SUM($C38:O$38)</f>
        <v>16363.62</v>
      </c>
      <c r="P42" s="185">
        <f ca="1">SUM($C38:P$38)</f>
        <v>18181.8</v>
      </c>
      <c r="Q42" s="185">
        <f ca="1">SUM($C38:Q$38)</f>
        <v>20000</v>
      </c>
      <c r="R42" s="185">
        <f ca="1">SUM($C38:R$38)</f>
        <v>24166.66</v>
      </c>
      <c r="S42" s="185">
        <f ca="1">SUM($C38:S$38)</f>
        <v>28333.32</v>
      </c>
      <c r="T42" s="185">
        <f ca="1">SUM($C38:T$38)</f>
        <v>32499.98</v>
      </c>
      <c r="U42" s="185">
        <f ca="1">SUM($C38:U$38)</f>
        <v>36666.639999999999</v>
      </c>
      <c r="V42" s="185">
        <f ca="1">SUM($C38:V$38)</f>
        <v>40833.300000000003</v>
      </c>
      <c r="W42" s="185">
        <f ca="1">SUM($C38:W$38)</f>
        <v>44999.960000000006</v>
      </c>
      <c r="X42" s="185">
        <f ca="1">SUM($C38:X$38)</f>
        <v>49166.62000000001</v>
      </c>
      <c r="Y42" s="185">
        <f ca="1">SUM($C38:Y$38)</f>
        <v>53333.280000000013</v>
      </c>
      <c r="Z42" s="185">
        <f ca="1">SUM($C38:Z$38)</f>
        <v>57499.940000000017</v>
      </c>
      <c r="AA42" s="185">
        <f ca="1">SUM($C38:AA$38)</f>
        <v>61666.60000000002</v>
      </c>
      <c r="AB42" s="185">
        <f ca="1">SUM($C38:AB$38)</f>
        <v>65833.260000000024</v>
      </c>
      <c r="AC42" s="185">
        <f ca="1">SUM($C38:AC$38)</f>
        <v>70000.000000000029</v>
      </c>
      <c r="AD42" s="185">
        <f ca="1">SUM($C38:AD$38)</f>
        <v>74285.710000000036</v>
      </c>
      <c r="AE42" s="185">
        <f ca="1">SUM($C38:AE$38)</f>
        <v>78571.420000000042</v>
      </c>
      <c r="AF42" s="185">
        <f ca="1">SUM($C38:AF$38)</f>
        <v>82857.130000000048</v>
      </c>
      <c r="AG42" s="185">
        <f ca="1">SUM($C38:AG$38)</f>
        <v>87142.840000000055</v>
      </c>
      <c r="AH42" s="185">
        <f ca="1">SUM($C38:AH$38)</f>
        <v>91428.550000000061</v>
      </c>
      <c r="AI42" s="185">
        <f ca="1">SUM($C38:AI$38)</f>
        <v>95714.260000000068</v>
      </c>
      <c r="AJ42" s="185">
        <f ca="1">SUM($C38:AJ$38)</f>
        <v>99999.970000000074</v>
      </c>
      <c r="AK42" s="185">
        <f ca="1">SUM($C38:AK$38)</f>
        <v>99999.970000000074</v>
      </c>
      <c r="AL42" s="185">
        <f ca="1">SUM($C38:AL$38)</f>
        <v>99999.970000000074</v>
      </c>
      <c r="AM42" s="185">
        <f ca="1">SUM($C38:AM$38)</f>
        <v>99999.970000000074</v>
      </c>
      <c r="AN42" s="185">
        <f ca="1">SUM($C38:AN$38)</f>
        <v>99999.970000000074</v>
      </c>
      <c r="AO42" s="185">
        <f ca="1">SUM($C38:AO$38)</f>
        <v>99999.970000000074</v>
      </c>
      <c r="AP42" s="185">
        <f ca="1">SUM($C38:AP$38)</f>
        <v>99999.970000000074</v>
      </c>
      <c r="AQ42" s="185">
        <f ca="1">SUM($C38:AQ$38)</f>
        <v>99999.970000000074</v>
      </c>
      <c r="AR42" s="185">
        <f ca="1">SUM($C38:AR$38)</f>
        <v>99999.970000000074</v>
      </c>
      <c r="AS42" s="185">
        <f ca="1">SUM($C38:AS$38)</f>
        <v>99999.970000000074</v>
      </c>
      <c r="AT42" s="185">
        <f ca="1">SUM($C38:AT$38)</f>
        <v>99999.970000000074</v>
      </c>
      <c r="AU42" s="185">
        <f ca="1">SUM($C38:AU$38)</f>
        <v>99999.970000000074</v>
      </c>
      <c r="AV42" s="185">
        <f ca="1">SUM($C38:AV$38)</f>
        <v>99999.970000000074</v>
      </c>
      <c r="AW42" s="185">
        <f ca="1">SUM($C38:AW$38)</f>
        <v>99999.970000000074</v>
      </c>
      <c r="AX42" s="185">
        <f ca="1">SUM($C38:AX$38)</f>
        <v>99999.970000000074</v>
      </c>
      <c r="AY42" s="185">
        <f ca="1">SUM($C38:AY$38)</f>
        <v>99999.970000000074</v>
      </c>
      <c r="AZ42" s="185">
        <f ca="1">SUM($C38:AZ$38)</f>
        <v>99999.970000000074</v>
      </c>
      <c r="BA42" s="185">
        <f ca="1">SUM($C38:BA$38)</f>
        <v>99999.970000000074</v>
      </c>
      <c r="BB42" s="185">
        <f ca="1">SUM($C38:BB$38)</f>
        <v>99999.970000000074</v>
      </c>
      <c r="BC42" s="185">
        <f ca="1">SUM($C38:BC$38)</f>
        <v>99999.970000000074</v>
      </c>
      <c r="BD42" s="185">
        <f ca="1">SUM($C38:BD$38)</f>
        <v>99999.970000000074</v>
      </c>
      <c r="BE42" s="185">
        <f ca="1">SUM($C38:BE$38)</f>
        <v>99999.970000000074</v>
      </c>
      <c r="BF42" s="185">
        <f ca="1">SUM($C38:BF$38)</f>
        <v>99999.970000000074</v>
      </c>
      <c r="BG42" s="185">
        <f ca="1">SUM($C38:BG$38)</f>
        <v>99999.970000000074</v>
      </c>
      <c r="BH42" s="185">
        <f ca="1">SUM($C38:BH$38)</f>
        <v>99999.970000000074</v>
      </c>
      <c r="BI42" s="185">
        <f ca="1">SUM($C38:BI$38)</f>
        <v>99999.970000000074</v>
      </c>
      <c r="BJ42" s="185">
        <f ca="1">SUM($C38:BJ$38)</f>
        <v>99999.970000000074</v>
      </c>
      <c r="BK42" s="185">
        <f ca="1">SUM($C38:BK$38)</f>
        <v>99999.970000000074</v>
      </c>
      <c r="BL42" s="185">
        <f ca="1">SUM($C38:BL$38)</f>
        <v>99999.970000000074</v>
      </c>
      <c r="BM42" s="185">
        <f ca="1">SUM($C38:BM$38)</f>
        <v>99999.970000000074</v>
      </c>
      <c r="BN42" s="185">
        <f ca="1">SUM($C38:BN$38)</f>
        <v>99999.970000000074</v>
      </c>
      <c r="BO42" s="185">
        <f ca="1">SUM($C38:BO$38)</f>
        <v>99999.970000000074</v>
      </c>
      <c r="BP42" s="185">
        <f ca="1">SUM($C38:BP$38)</f>
        <v>99999.970000000074</v>
      </c>
      <c r="BQ42" s="185">
        <f ca="1">SUM($C38:BQ$38)</f>
        <v>99999.970000000074</v>
      </c>
      <c r="BR42" s="185">
        <f ca="1">SUM($C38:BR$38)</f>
        <v>99999.970000000074</v>
      </c>
      <c r="BS42" s="185">
        <f ca="1">SUM($C38:BS$38)</f>
        <v>99999.970000000074</v>
      </c>
      <c r="BT42" s="185">
        <f ca="1">SUM($C38:BT$38)</f>
        <v>99999.970000000074</v>
      </c>
      <c r="BU42" s="185">
        <f ca="1">SUM($C38:BU$38)</f>
        <v>99999.970000000074</v>
      </c>
      <c r="BV42" s="185">
        <f ca="1">SUM($C38:BV$38)</f>
        <v>99999.970000000074</v>
      </c>
      <c r="BW42" s="185">
        <f ca="1">SUM($C38:BW$38)</f>
        <v>99999.970000000074</v>
      </c>
      <c r="BX42" s="185">
        <f ca="1">SUM($C38:BX$38)</f>
        <v>99999.970000000074</v>
      </c>
      <c r="BY42" s="185">
        <f ca="1">SUM($C38:BY$38)</f>
        <v>99999.970000000074</v>
      </c>
      <c r="BZ42" s="185">
        <f ca="1">SUM($C38:BZ$38)</f>
        <v>99999.970000000074</v>
      </c>
      <c r="CA42" s="185">
        <f ca="1">SUM($C38:CA$38)</f>
        <v>99999.970000000074</v>
      </c>
      <c r="CB42" s="185">
        <f ca="1">SUM($C38:CB$38)</f>
        <v>99999.970000000074</v>
      </c>
      <c r="CC42" s="185">
        <f ca="1">SUM($C38:CC$38)</f>
        <v>99999.970000000074</v>
      </c>
      <c r="CD42" s="185">
        <f ca="1">SUM($C38:CD$38)</f>
        <v>99999.970000000074</v>
      </c>
      <c r="CE42" s="185">
        <f ca="1">SUM($C38:CE$38)</f>
        <v>99999.970000000074</v>
      </c>
      <c r="CF42" s="185">
        <f ca="1">SUM($C38:CF$38)</f>
        <v>99999.970000000074</v>
      </c>
    </row>
    <row r="43" spans="1:84" s="184" customFormat="1">
      <c r="A43" s="50"/>
      <c r="B43" s="184" t="s">
        <v>29</v>
      </c>
      <c r="C43" s="185">
        <f ca="1">SUM($C40:C$40)</f>
        <v>0</v>
      </c>
      <c r="D43" s="185">
        <f ca="1">SUM($C40:D$40)</f>
        <v>0</v>
      </c>
      <c r="E43" s="185">
        <f ca="1">SUM($C40:E$40)</f>
        <v>0</v>
      </c>
      <c r="F43" s="185">
        <f ca="1">SUM($C40:F$40)</f>
        <v>0</v>
      </c>
      <c r="G43" s="185">
        <f ca="1">SUM($C40:G$40)</f>
        <v>32727240</v>
      </c>
      <c r="H43" s="185">
        <f ca="1">SUM($C40:H$40)</f>
        <v>65454480</v>
      </c>
      <c r="I43" s="185">
        <f ca="1">SUM($C40:I$40)</f>
        <v>98181720</v>
      </c>
      <c r="J43" s="185">
        <f ca="1">SUM($C40:J$40)</f>
        <v>130908960</v>
      </c>
      <c r="K43" s="185">
        <f ca="1">SUM($C40:K$40)</f>
        <v>163636200</v>
      </c>
      <c r="L43" s="185">
        <f ca="1">SUM($C40:L$40)</f>
        <v>196363440</v>
      </c>
      <c r="M43" s="185">
        <f ca="1">SUM($C40:M$40)</f>
        <v>229090680</v>
      </c>
      <c r="N43" s="185">
        <f ca="1">SUM($C40:N$40)</f>
        <v>261817920</v>
      </c>
      <c r="O43" s="185">
        <f ca="1">SUM($C40:O$40)</f>
        <v>294545160</v>
      </c>
      <c r="P43" s="185">
        <f ca="1">SUM($C40:P$40)</f>
        <v>327272400</v>
      </c>
      <c r="Q43" s="185">
        <f ca="1">SUM($C40:Q$40)</f>
        <v>360000000</v>
      </c>
      <c r="R43" s="185">
        <f ca="1">SUM($C40:R$40)</f>
        <v>439166540</v>
      </c>
      <c r="S43" s="185">
        <f ca="1">SUM($C40:S$40)</f>
        <v>518333080</v>
      </c>
      <c r="T43" s="185">
        <f ca="1">SUM($C40:T$40)</f>
        <v>597499620</v>
      </c>
      <c r="U43" s="185">
        <f ca="1">SUM($C40:U$40)</f>
        <v>676666160</v>
      </c>
      <c r="V43" s="185">
        <f ca="1">SUM($C40:V$40)</f>
        <v>755832700</v>
      </c>
      <c r="W43" s="185">
        <f ca="1">SUM($C40:W$40)</f>
        <v>834999240</v>
      </c>
      <c r="X43" s="185">
        <f ca="1">SUM($C40:X$40)</f>
        <v>914165780</v>
      </c>
      <c r="Y43" s="185">
        <f ca="1">SUM($C40:Y$40)</f>
        <v>993332320</v>
      </c>
      <c r="Z43" s="185">
        <f ca="1">SUM($C40:Z$40)</f>
        <v>1072498860</v>
      </c>
      <c r="AA43" s="185">
        <f ca="1">SUM($C40:AA$40)</f>
        <v>1151665400</v>
      </c>
      <c r="AB43" s="185">
        <f ca="1">SUM($C40:AB$40)</f>
        <v>1230831940</v>
      </c>
      <c r="AC43" s="185">
        <f ca="1">SUM($C40:AC$40)</f>
        <v>1310000000</v>
      </c>
      <c r="AD43" s="185">
        <f ca="1">SUM($C40:AD$40)</f>
        <v>1395714200</v>
      </c>
      <c r="AE43" s="185">
        <f ca="1">SUM($C40:AE$40)</f>
        <v>1481428400</v>
      </c>
      <c r="AF43" s="185">
        <f ca="1">SUM($C40:AF$40)</f>
        <v>1567142600</v>
      </c>
      <c r="AG43" s="185">
        <f ca="1">SUM($C40:AG$40)</f>
        <v>1652856800</v>
      </c>
      <c r="AH43" s="185">
        <f ca="1">SUM($C40:AH$40)</f>
        <v>1738571000</v>
      </c>
      <c r="AI43" s="185">
        <f ca="1">SUM($C40:AI$40)</f>
        <v>1824285200</v>
      </c>
      <c r="AJ43" s="185">
        <f ca="1">SUM($C40:AJ$40)</f>
        <v>1909999400</v>
      </c>
      <c r="AK43" s="185">
        <f ca="1">SUM($C40:AK$40)</f>
        <v>1909999400</v>
      </c>
      <c r="AL43" s="185">
        <f ca="1">SUM($C40:AL$40)</f>
        <v>1909999400</v>
      </c>
      <c r="AM43" s="185">
        <f ca="1">SUM($C40:AM$40)</f>
        <v>1909999400</v>
      </c>
      <c r="AN43" s="185">
        <f ca="1">SUM($C40:AN$40)</f>
        <v>1909999400</v>
      </c>
      <c r="AO43" s="185">
        <f ca="1">SUM($C40:AO$40)</f>
        <v>1909999400</v>
      </c>
      <c r="AP43" s="185">
        <f ca="1">SUM($C40:AP$40)</f>
        <v>1909999400</v>
      </c>
      <c r="AQ43" s="185">
        <f ca="1">SUM($C40:AQ$40)</f>
        <v>1909999400</v>
      </c>
      <c r="AR43" s="185">
        <f ca="1">SUM($C40:AR$40)</f>
        <v>1909999400</v>
      </c>
      <c r="AS43" s="185">
        <f ca="1">SUM($C40:AS$40)</f>
        <v>1909999400</v>
      </c>
      <c r="AT43" s="185">
        <f ca="1">SUM($C40:AT$40)</f>
        <v>1909999400</v>
      </c>
      <c r="AU43" s="185">
        <f ca="1">SUM($C40:AU$40)</f>
        <v>1909999400</v>
      </c>
      <c r="AV43" s="185">
        <f ca="1">SUM($C40:AV$40)</f>
        <v>1909999400</v>
      </c>
      <c r="AW43" s="185">
        <f ca="1">SUM($C40:AW$40)</f>
        <v>1909999400</v>
      </c>
      <c r="AX43" s="185">
        <f ca="1">SUM($C40:AX$40)</f>
        <v>1909999400</v>
      </c>
      <c r="AY43" s="185">
        <f ca="1">SUM($C40:AY$40)</f>
        <v>1909999400</v>
      </c>
      <c r="AZ43" s="185">
        <f ca="1">SUM($C40:AZ$40)</f>
        <v>1909999400</v>
      </c>
      <c r="BA43" s="185">
        <f ca="1">SUM($C40:BA$40)</f>
        <v>1909999400</v>
      </c>
      <c r="BB43" s="185">
        <f ca="1">SUM($C40:BB$40)</f>
        <v>1909999400</v>
      </c>
      <c r="BC43" s="185">
        <f ca="1">SUM($C40:BC$40)</f>
        <v>1909999400</v>
      </c>
      <c r="BD43" s="185">
        <f ca="1">SUM($C40:BD$40)</f>
        <v>1909999400</v>
      </c>
      <c r="BE43" s="185">
        <f ca="1">SUM($C40:BE$40)</f>
        <v>1909999400</v>
      </c>
      <c r="BF43" s="185">
        <f ca="1">SUM($C40:BF$40)</f>
        <v>1909999400</v>
      </c>
      <c r="BG43" s="185">
        <f ca="1">SUM($C40:BG$40)</f>
        <v>1909999400</v>
      </c>
      <c r="BH43" s="185">
        <f ca="1">SUM($C40:BH$40)</f>
        <v>1909999400</v>
      </c>
      <c r="BI43" s="185">
        <f ca="1">SUM($C40:BI$40)</f>
        <v>1909999400</v>
      </c>
      <c r="BJ43" s="185">
        <f ca="1">SUM($C40:BJ$40)</f>
        <v>1909999400</v>
      </c>
      <c r="BK43" s="185">
        <f ca="1">SUM($C40:BK$40)</f>
        <v>1909999400</v>
      </c>
      <c r="BL43" s="185">
        <f ca="1">SUM($C40:BL$40)</f>
        <v>1909999400</v>
      </c>
      <c r="BM43" s="185">
        <f ca="1">SUM($C40:BM$40)</f>
        <v>1909999400</v>
      </c>
      <c r="BN43" s="185">
        <f ca="1">SUM($C40:BN$40)</f>
        <v>1909999400</v>
      </c>
      <c r="BO43" s="185">
        <f ca="1">SUM($C40:BO$40)</f>
        <v>1909999400</v>
      </c>
      <c r="BP43" s="185">
        <f ca="1">SUM($C40:BP$40)</f>
        <v>1909999400</v>
      </c>
      <c r="BQ43" s="185">
        <f ca="1">SUM($C40:BQ$40)</f>
        <v>1909999400</v>
      </c>
      <c r="BR43" s="185">
        <f ca="1">SUM($C40:BR$40)</f>
        <v>1909999400</v>
      </c>
      <c r="BS43" s="185">
        <f ca="1">SUM($C40:BS$40)</f>
        <v>1909999400</v>
      </c>
      <c r="BT43" s="185">
        <f ca="1">SUM($C40:BT$40)</f>
        <v>1909999400</v>
      </c>
      <c r="BU43" s="185">
        <f ca="1">SUM($C40:BU$40)</f>
        <v>1909999400</v>
      </c>
      <c r="BV43" s="185">
        <f ca="1">SUM($C40:BV$40)</f>
        <v>1909999400</v>
      </c>
      <c r="BW43" s="185">
        <f ca="1">SUM($C40:BW$40)</f>
        <v>1909999400</v>
      </c>
      <c r="BX43" s="185">
        <f ca="1">SUM($C40:BX$40)</f>
        <v>1909999400</v>
      </c>
      <c r="BY43" s="185">
        <f ca="1">SUM($C40:BY$40)</f>
        <v>1909999400</v>
      </c>
      <c r="BZ43" s="185">
        <f ca="1">SUM($C40:BZ$40)</f>
        <v>1909999400</v>
      </c>
      <c r="CA43" s="185">
        <f ca="1">SUM($C40:CA$40)</f>
        <v>1909999400</v>
      </c>
      <c r="CB43" s="185">
        <f ca="1">SUM($C40:CB$40)</f>
        <v>1909999400</v>
      </c>
      <c r="CC43" s="185">
        <f ca="1">SUM($C40:CC$40)</f>
        <v>1909999400</v>
      </c>
      <c r="CD43" s="185">
        <f ca="1">SUM($C40:CD$40)</f>
        <v>1909999400</v>
      </c>
      <c r="CE43" s="185">
        <f ca="1">SUM($C40:CE$40)</f>
        <v>1909999400</v>
      </c>
      <c r="CF43" s="185">
        <f ca="1">SUM($C40:CF$40)</f>
        <v>1909999400</v>
      </c>
    </row>
    <row r="44" spans="1:84" s="184" customFormat="1">
      <c r="A44" s="50"/>
      <c r="B44" s="184" t="s">
        <v>28</v>
      </c>
      <c r="C44" s="185">
        <f ca="1">SUM($C$41:C41)</f>
        <v>0</v>
      </c>
      <c r="D44" s="185">
        <f ca="1">SUM($C$41:D41)</f>
        <v>0</v>
      </c>
      <c r="E44" s="185">
        <f ca="1">SUM($C$41:E41)</f>
        <v>0</v>
      </c>
      <c r="F44" s="185">
        <f ca="1">SUM($C$41:F41)</f>
        <v>0</v>
      </c>
      <c r="G44" s="185">
        <f ca="1">SUM($C$41:G41)</f>
        <v>3272724</v>
      </c>
      <c r="H44" s="185">
        <f ca="1">SUM($C$41:H41)</f>
        <v>6545448</v>
      </c>
      <c r="I44" s="185">
        <f ca="1">SUM($C$41:I41)</f>
        <v>16363620</v>
      </c>
      <c r="J44" s="185">
        <f ca="1">SUM($C$41:J41)</f>
        <v>26181792</v>
      </c>
      <c r="K44" s="185">
        <f ca="1">SUM($C$41:K41)</f>
        <v>55636308</v>
      </c>
      <c r="L44" s="185">
        <f ca="1">SUM($C$41:L41)</f>
        <v>85090824</v>
      </c>
      <c r="M44" s="185">
        <f ca="1">SUM($C$41:M41)</f>
        <v>114545340</v>
      </c>
      <c r="N44" s="185">
        <f ca="1">SUM($C$41:N41)</f>
        <v>143999856</v>
      </c>
      <c r="O44" s="185">
        <f ca="1">SUM($C$41:O41)</f>
        <v>173454372</v>
      </c>
      <c r="P44" s="185">
        <f ca="1">SUM($C$41:P41)</f>
        <v>202908888</v>
      </c>
      <c r="Q44" s="185">
        <f ca="1">SUM($C$41:Q41)</f>
        <v>232363440</v>
      </c>
      <c r="R44" s="185">
        <f ca="1">SUM($C$41:R41)</f>
        <v>266461886</v>
      </c>
      <c r="S44" s="185">
        <f ca="1">SUM($C$41:S41)</f>
        <v>303833128</v>
      </c>
      <c r="T44" s="185">
        <f ca="1">SUM($C$41:T41)</f>
        <v>350492158</v>
      </c>
      <c r="U44" s="185">
        <f ca="1">SUM($C$41:U41)</f>
        <v>397151404</v>
      </c>
      <c r="V44" s="185">
        <f ca="1">SUM($C$41:V41)</f>
        <v>471674014</v>
      </c>
      <c r="W44" s="185">
        <f ca="1">SUM($C$41:W41)</f>
        <v>546196624</v>
      </c>
      <c r="X44" s="185">
        <f ca="1">SUM($C$41:X41)</f>
        <v>620719234</v>
      </c>
      <c r="Y44" s="185">
        <f ca="1">SUM($C$41:Y41)</f>
        <v>695241844</v>
      </c>
      <c r="Z44" s="185">
        <f ca="1">SUM($C$41:Z41)</f>
        <v>769764454</v>
      </c>
      <c r="AA44" s="185">
        <f ca="1">SUM($C$41:AA41)</f>
        <v>844287064</v>
      </c>
      <c r="AB44" s="185">
        <f ca="1">SUM($C$41:AB41)</f>
        <v>918809674</v>
      </c>
      <c r="AC44" s="185">
        <f ca="1">SUM($C$41:AC41)</f>
        <v>993332472</v>
      </c>
      <c r="AD44" s="185">
        <f ca="1">SUM($C$41:AD41)</f>
        <v>1073153778</v>
      </c>
      <c r="AE44" s="185">
        <f ca="1">SUM($C$41:AE41)</f>
        <v>1152975388</v>
      </c>
      <c r="AF44" s="185">
        <f ca="1">SUM($C$41:AF41)</f>
        <v>1234106226</v>
      </c>
      <c r="AG44" s="185">
        <f ca="1">SUM($C$41:AG41)</f>
        <v>1315237976</v>
      </c>
      <c r="AH44" s="185">
        <f ca="1">SUM($C$41:AH41)</f>
        <v>1400297410</v>
      </c>
      <c r="AI44" s="185">
        <f ca="1">SUM($C$41:AI41)</f>
        <v>1485356844</v>
      </c>
      <c r="AJ44" s="185">
        <f ca="1">SUM($C$41:AJ41)</f>
        <v>1570416278</v>
      </c>
      <c r="AK44" s="185">
        <f ca="1">SUM($C$41:AK41)</f>
        <v>1646904292</v>
      </c>
      <c r="AL44" s="185">
        <f ca="1">SUM($C$41:AL41)</f>
        <v>1723392306</v>
      </c>
      <c r="AM44" s="185">
        <f ca="1">SUM($C$41:AM41)</f>
        <v>1782737480</v>
      </c>
      <c r="AN44" s="185">
        <f ca="1">SUM($C$41:AN41)</f>
        <v>1842082654</v>
      </c>
      <c r="AO44" s="185">
        <f ca="1">SUM($C$41:AO41)</f>
        <v>1849999460</v>
      </c>
      <c r="AP44" s="185">
        <f ca="1">SUM($C$41:AP41)</f>
        <v>1858570880</v>
      </c>
      <c r="AQ44" s="185">
        <f ca="1">SUM($C$41:AQ41)</f>
        <v>1867142300</v>
      </c>
      <c r="AR44" s="185">
        <f ca="1">SUM($C$41:AR41)</f>
        <v>1875713720</v>
      </c>
      <c r="AS44" s="185">
        <f ca="1">SUM($C$41:AS41)</f>
        <v>1884285140</v>
      </c>
      <c r="AT44" s="185">
        <f ca="1">SUM($C$41:AT41)</f>
        <v>1892856560</v>
      </c>
      <c r="AU44" s="185">
        <f ca="1">SUM($C$41:AU41)</f>
        <v>1901427980</v>
      </c>
      <c r="AV44" s="185">
        <f ca="1">SUM($C$41:AV41)</f>
        <v>1909999400</v>
      </c>
      <c r="AW44" s="185">
        <f ca="1">SUM($C$41:AW41)</f>
        <v>1909999400</v>
      </c>
      <c r="AX44" s="185">
        <f ca="1">SUM($C$41:AX41)</f>
        <v>1909999400</v>
      </c>
      <c r="AY44" s="185">
        <f ca="1">SUM($C$41:AY41)</f>
        <v>1909999400</v>
      </c>
      <c r="AZ44" s="185">
        <f ca="1">SUM($C$41:AZ41)</f>
        <v>1909999400</v>
      </c>
      <c r="BA44" s="185">
        <f ca="1">SUM($C$41:BA41)</f>
        <v>1909999400</v>
      </c>
      <c r="BB44" s="185">
        <f ca="1">SUM($C$41:BB41)</f>
        <v>1909999400</v>
      </c>
      <c r="BC44" s="185">
        <f ca="1">SUM($C$41:BC41)</f>
        <v>1909999400</v>
      </c>
      <c r="BD44" s="185">
        <f ca="1">SUM($C$41:BD41)</f>
        <v>1909999400</v>
      </c>
      <c r="BE44" s="185">
        <f ca="1">SUM($C$41:BE41)</f>
        <v>1909999400</v>
      </c>
      <c r="BF44" s="185">
        <f ca="1">SUM($C$41:BF41)</f>
        <v>1909999400</v>
      </c>
      <c r="BG44" s="185">
        <f ca="1">SUM($C$41:BG41)</f>
        <v>1909999400</v>
      </c>
      <c r="BH44" s="185">
        <f ca="1">SUM($C$41:BH41)</f>
        <v>1909999400</v>
      </c>
      <c r="BI44" s="185">
        <f ca="1">SUM($C$41:BI41)</f>
        <v>1909999400</v>
      </c>
      <c r="BJ44" s="185">
        <f ca="1">SUM($C$41:BJ41)</f>
        <v>1909999400</v>
      </c>
      <c r="BK44" s="185">
        <f ca="1">SUM($C$41:BK41)</f>
        <v>1909999400</v>
      </c>
      <c r="BL44" s="185">
        <f ca="1">SUM($C$41:BL41)</f>
        <v>1909999400</v>
      </c>
      <c r="BM44" s="185">
        <f ca="1">SUM($C$41:BM41)</f>
        <v>1909999400</v>
      </c>
      <c r="BN44" s="185">
        <f ca="1">SUM($C$41:BN41)</f>
        <v>1909999400</v>
      </c>
      <c r="BO44" s="185">
        <f ca="1">SUM($C$41:BO41)</f>
        <v>1909999400</v>
      </c>
      <c r="BP44" s="185">
        <f ca="1">SUM($C$41:BP41)</f>
        <v>1909999400</v>
      </c>
      <c r="BQ44" s="185">
        <f ca="1">SUM($C$41:BQ41)</f>
        <v>1909999400</v>
      </c>
      <c r="BR44" s="185">
        <f ca="1">SUM($C$41:BR41)</f>
        <v>1909999400</v>
      </c>
      <c r="BS44" s="185">
        <f ca="1">SUM($C$41:BS41)</f>
        <v>1909999400</v>
      </c>
      <c r="BT44" s="185">
        <f ca="1">SUM($C$41:BT41)</f>
        <v>1909999400</v>
      </c>
      <c r="BU44" s="185">
        <f ca="1">SUM($C$41:BU41)</f>
        <v>1909999400</v>
      </c>
      <c r="BV44" s="185">
        <f ca="1">SUM($C$41:BV41)</f>
        <v>1909999400</v>
      </c>
      <c r="BW44" s="185">
        <f ca="1">SUM($C$41:BW41)</f>
        <v>1909999400</v>
      </c>
      <c r="BX44" s="185">
        <f ca="1">SUM($C$41:BX41)</f>
        <v>1909999400</v>
      </c>
      <c r="BY44" s="185">
        <f ca="1">SUM($C$41:BY41)</f>
        <v>1909999400</v>
      </c>
      <c r="BZ44" s="185">
        <f ca="1">SUM($C$41:BZ41)</f>
        <v>1909999400</v>
      </c>
      <c r="CA44" s="185">
        <f ca="1">SUM($C$41:CA41)</f>
        <v>1909999400</v>
      </c>
      <c r="CB44" s="185">
        <f ca="1">SUM($C$41:CB41)</f>
        <v>1909999400</v>
      </c>
      <c r="CC44" s="185">
        <f ca="1">SUM($C$41:CC41)</f>
        <v>1909999400</v>
      </c>
      <c r="CD44" s="185">
        <f ca="1">SUM($C$41:CD41)</f>
        <v>1909999400</v>
      </c>
      <c r="CE44" s="185">
        <f ca="1">SUM($C$41:CE41)</f>
        <v>1909999400</v>
      </c>
      <c r="CF44" s="185">
        <f ca="1">SUM($C$41:CF41)</f>
        <v>1909999400</v>
      </c>
    </row>
    <row r="45" spans="1:84">
      <c r="A45" s="50"/>
    </row>
    <row r="46" spans="1:84">
      <c r="A46" s="50"/>
      <c r="B46" t="s">
        <v>30</v>
      </c>
      <c r="C46" s="1">
        <f ca="1">IF(C43=0,0,C44/C43)</f>
        <v>0</v>
      </c>
      <c r="D46" s="1">
        <f t="shared" ref="D46:BO46" ca="1" si="39">IF(D43=0,0,D44/D43)</f>
        <v>0</v>
      </c>
      <c r="E46" s="1">
        <f t="shared" ca="1" si="39"/>
        <v>0</v>
      </c>
      <c r="F46" s="1">
        <f t="shared" ca="1" si="39"/>
        <v>0</v>
      </c>
      <c r="G46" s="1">
        <f t="shared" ca="1" si="39"/>
        <v>0.1</v>
      </c>
      <c r="H46" s="1">
        <f t="shared" ca="1" si="39"/>
        <v>0.1</v>
      </c>
      <c r="I46" s="1">
        <f t="shared" ca="1" si="39"/>
        <v>0.16666666666666666</v>
      </c>
      <c r="J46" s="1">
        <f t="shared" ca="1" si="39"/>
        <v>0.2</v>
      </c>
      <c r="K46" s="1">
        <f t="shared" ca="1" si="39"/>
        <v>0.34</v>
      </c>
      <c r="L46" s="1">
        <f t="shared" ca="1" si="39"/>
        <v>0.43333333333333335</v>
      </c>
      <c r="M46" s="1">
        <f t="shared" ca="1" si="39"/>
        <v>0.5</v>
      </c>
      <c r="N46" s="1">
        <f t="shared" ca="1" si="39"/>
        <v>0.55000000000000004</v>
      </c>
      <c r="O46" s="1">
        <f t="shared" ca="1" si="39"/>
        <v>0.58888888888888891</v>
      </c>
      <c r="P46" s="1">
        <f t="shared" ca="1" si="39"/>
        <v>0.62</v>
      </c>
      <c r="Q46" s="1">
        <f t="shared" ca="1" si="39"/>
        <v>0.64545399999999997</v>
      </c>
      <c r="R46" s="1">
        <f t="shared" ca="1" si="39"/>
        <v>0.60674450744813113</v>
      </c>
      <c r="S46" s="1">
        <f t="shared" ca="1" si="39"/>
        <v>0.58617352378898913</v>
      </c>
      <c r="T46" s="1">
        <f t="shared" ca="1" si="39"/>
        <v>0.58659812704148662</v>
      </c>
      <c r="U46" s="1">
        <f t="shared" ca="1" si="39"/>
        <v>0.58692369661281718</v>
      </c>
      <c r="V46" s="1">
        <f t="shared" ca="1" si="39"/>
        <v>0.6240455248893042</v>
      </c>
      <c r="W46" s="1">
        <f t="shared" ca="1" si="39"/>
        <v>0.65412828878742457</v>
      </c>
      <c r="X46" s="1">
        <f t="shared" ca="1" si="39"/>
        <v>0.67900073223042756</v>
      </c>
      <c r="Y46" s="1">
        <f t="shared" ca="1" si="39"/>
        <v>0.69990861064502563</v>
      </c>
      <c r="Z46" s="1">
        <f t="shared" ca="1" si="39"/>
        <v>0.71772985754036145</v>
      </c>
      <c r="AA46" s="1">
        <f t="shared" ca="1" si="39"/>
        <v>0.7331010065944501</v>
      </c>
      <c r="AB46" s="1">
        <f t="shared" ca="1" si="39"/>
        <v>0.74649482528053346</v>
      </c>
      <c r="AC46" s="1">
        <f t="shared" ca="1" si="39"/>
        <v>0.75826906259541982</v>
      </c>
      <c r="AD46" s="1">
        <f t="shared" ca="1" si="39"/>
        <v>0.76889221160034049</v>
      </c>
      <c r="AE46" s="1">
        <f t="shared" ca="1" si="39"/>
        <v>0.7782862728971579</v>
      </c>
      <c r="AF46" s="1">
        <f t="shared" ca="1" si="39"/>
        <v>0.78748814945110934</v>
      </c>
      <c r="AG46" s="1">
        <f t="shared" ca="1" si="39"/>
        <v>0.79573619202825074</v>
      </c>
      <c r="AH46" s="1">
        <f t="shared" ca="1" si="39"/>
        <v>0.80543009747660577</v>
      </c>
      <c r="AI46" s="1">
        <f t="shared" ca="1" si="39"/>
        <v>0.81421306493085621</v>
      </c>
      <c r="AJ46" s="1">
        <f t="shared" ca="1" si="39"/>
        <v>0.82220773367782207</v>
      </c>
      <c r="AK46" s="1">
        <f t="shared" ca="1" si="39"/>
        <v>0.86225382688601893</v>
      </c>
      <c r="AL46" s="1">
        <f t="shared" ca="1" si="39"/>
        <v>0.90229992009421578</v>
      </c>
      <c r="AM46" s="1">
        <f t="shared" ca="1" si="39"/>
        <v>0.9333707015824193</v>
      </c>
      <c r="AN46" s="1">
        <f t="shared" ca="1" si="39"/>
        <v>0.96444148307062294</v>
      </c>
      <c r="AO46" s="1">
        <f t="shared" ca="1" si="39"/>
        <v>0.96858640898002379</v>
      </c>
      <c r="AP46" s="1">
        <f t="shared" ca="1" si="39"/>
        <v>0.97307406484002035</v>
      </c>
      <c r="AQ46" s="1">
        <f t="shared" ca="1" si="39"/>
        <v>0.97756172070001701</v>
      </c>
      <c r="AR46" s="1">
        <f t="shared" ca="1" si="39"/>
        <v>0.98204937656001356</v>
      </c>
      <c r="AS46" s="1">
        <f t="shared" ca="1" si="39"/>
        <v>0.98653703242001023</v>
      </c>
      <c r="AT46" s="1">
        <f t="shared" ca="1" si="39"/>
        <v>0.99102468828000678</v>
      </c>
      <c r="AU46" s="1">
        <f t="shared" ca="1" si="39"/>
        <v>0.99551234414000345</v>
      </c>
      <c r="AV46" s="1">
        <f t="shared" ca="1" si="39"/>
        <v>1</v>
      </c>
      <c r="AW46" s="1">
        <f t="shared" ca="1" si="39"/>
        <v>1</v>
      </c>
      <c r="AX46" s="1">
        <f t="shared" ca="1" si="39"/>
        <v>1</v>
      </c>
      <c r="AY46" s="1">
        <f t="shared" ca="1" si="39"/>
        <v>1</v>
      </c>
      <c r="AZ46" s="1">
        <f t="shared" ca="1" si="39"/>
        <v>1</v>
      </c>
      <c r="BA46" s="1">
        <f t="shared" ca="1" si="39"/>
        <v>1</v>
      </c>
      <c r="BB46" s="1">
        <f t="shared" ca="1" si="39"/>
        <v>1</v>
      </c>
      <c r="BC46" s="1">
        <f t="shared" ca="1" si="39"/>
        <v>1</v>
      </c>
      <c r="BD46" s="1">
        <f t="shared" ca="1" si="39"/>
        <v>1</v>
      </c>
      <c r="BE46" s="1">
        <f t="shared" ca="1" si="39"/>
        <v>1</v>
      </c>
      <c r="BF46" s="1">
        <f t="shared" ca="1" si="39"/>
        <v>1</v>
      </c>
      <c r="BG46" s="1">
        <f t="shared" ca="1" si="39"/>
        <v>1</v>
      </c>
      <c r="BH46" s="1">
        <f t="shared" ca="1" si="39"/>
        <v>1</v>
      </c>
      <c r="BI46" s="1">
        <f t="shared" ca="1" si="39"/>
        <v>1</v>
      </c>
      <c r="BJ46" s="1">
        <f t="shared" ca="1" si="39"/>
        <v>1</v>
      </c>
      <c r="BK46" s="1">
        <f t="shared" ca="1" si="39"/>
        <v>1</v>
      </c>
      <c r="BL46" s="1">
        <f t="shared" ca="1" si="39"/>
        <v>1</v>
      </c>
      <c r="BM46" s="1">
        <f t="shared" ca="1" si="39"/>
        <v>1</v>
      </c>
      <c r="BN46" s="1">
        <f t="shared" ca="1" si="39"/>
        <v>1</v>
      </c>
      <c r="BO46" s="1">
        <f t="shared" ca="1" si="39"/>
        <v>1</v>
      </c>
      <c r="BP46" s="1">
        <f t="shared" ref="BP46:BQ46" ca="1" si="40">IF(BP43=0,0,BP44/BP43)</f>
        <v>1</v>
      </c>
      <c r="BQ46" s="1">
        <f t="shared" ca="1" si="40"/>
        <v>1</v>
      </c>
      <c r="BR46" s="1">
        <f t="shared" ref="BR46:CE46" ca="1" si="41">IF(BR43=0,0,BR44/BR43)</f>
        <v>1</v>
      </c>
      <c r="BS46" s="1">
        <f t="shared" ca="1" si="41"/>
        <v>1</v>
      </c>
      <c r="BT46" s="1">
        <f t="shared" ca="1" si="41"/>
        <v>1</v>
      </c>
      <c r="BU46" s="1">
        <f t="shared" ca="1" si="41"/>
        <v>1</v>
      </c>
      <c r="BV46" s="1">
        <f t="shared" ca="1" si="41"/>
        <v>1</v>
      </c>
      <c r="BW46" s="1">
        <f t="shared" ca="1" si="41"/>
        <v>1</v>
      </c>
      <c r="BX46" s="1">
        <f t="shared" ca="1" si="41"/>
        <v>1</v>
      </c>
      <c r="BY46" s="1">
        <f t="shared" ca="1" si="41"/>
        <v>1</v>
      </c>
      <c r="BZ46" s="1">
        <f t="shared" ca="1" si="41"/>
        <v>1</v>
      </c>
      <c r="CA46" s="1">
        <f t="shared" ca="1" si="41"/>
        <v>1</v>
      </c>
      <c r="CB46" s="1">
        <f t="shared" ca="1" si="41"/>
        <v>1</v>
      </c>
      <c r="CC46" s="1">
        <f t="shared" ca="1" si="41"/>
        <v>1</v>
      </c>
      <c r="CD46" s="1">
        <f t="shared" ca="1" si="41"/>
        <v>1</v>
      </c>
      <c r="CE46" s="1">
        <f t="shared" ca="1" si="41"/>
        <v>1</v>
      </c>
      <c r="CF46" s="1">
        <f t="shared" ref="CF46" ca="1" si="42">IF(CF43=0,0,CF44/CF43)</f>
        <v>1</v>
      </c>
    </row>
    <row r="47" spans="1:84">
      <c r="A47" s="50"/>
      <c r="C47" s="1">
        <f ca="1">IF(C46&gt;=$C$52,$C$52,0)</f>
        <v>0</v>
      </c>
      <c r="D47" s="1">
        <f t="shared" ref="D47:BO47" ca="1" si="43">IF(D46&gt;=$C$52,$C$52,0)</f>
        <v>0</v>
      </c>
      <c r="E47" s="1">
        <f t="shared" ca="1" si="43"/>
        <v>0</v>
      </c>
      <c r="F47" s="1">
        <f t="shared" ca="1" si="43"/>
        <v>0</v>
      </c>
      <c r="G47" s="1">
        <f t="shared" ca="1" si="43"/>
        <v>0</v>
      </c>
      <c r="H47" s="1">
        <f t="shared" ca="1" si="43"/>
        <v>0</v>
      </c>
      <c r="I47" s="1">
        <f t="shared" ca="1" si="43"/>
        <v>0</v>
      </c>
      <c r="J47" s="1">
        <f t="shared" ca="1" si="43"/>
        <v>0</v>
      </c>
      <c r="K47" s="1">
        <f t="shared" ca="1" si="43"/>
        <v>0</v>
      </c>
      <c r="L47" s="1">
        <f t="shared" ca="1" si="43"/>
        <v>0</v>
      </c>
      <c r="M47" s="1">
        <f t="shared" ca="1" si="43"/>
        <v>0.5</v>
      </c>
      <c r="N47" s="1">
        <f t="shared" ca="1" si="43"/>
        <v>0.5</v>
      </c>
      <c r="O47" s="1">
        <f t="shared" ca="1" si="43"/>
        <v>0.5</v>
      </c>
      <c r="P47" s="1">
        <f t="shared" ca="1" si="43"/>
        <v>0.5</v>
      </c>
      <c r="Q47" s="1">
        <f t="shared" ca="1" si="43"/>
        <v>0.5</v>
      </c>
      <c r="R47" s="1">
        <f t="shared" ca="1" si="43"/>
        <v>0.5</v>
      </c>
      <c r="S47" s="1">
        <f t="shared" ca="1" si="43"/>
        <v>0.5</v>
      </c>
      <c r="T47" s="1">
        <f t="shared" ca="1" si="43"/>
        <v>0.5</v>
      </c>
      <c r="U47" s="1">
        <f t="shared" ca="1" si="43"/>
        <v>0.5</v>
      </c>
      <c r="V47" s="1">
        <f t="shared" ca="1" si="43"/>
        <v>0.5</v>
      </c>
      <c r="W47" s="1">
        <f t="shared" ca="1" si="43"/>
        <v>0.5</v>
      </c>
      <c r="X47" s="1">
        <f t="shared" ca="1" si="43"/>
        <v>0.5</v>
      </c>
      <c r="Y47" s="1">
        <f t="shared" ca="1" si="43"/>
        <v>0.5</v>
      </c>
      <c r="Z47" s="1">
        <f t="shared" ca="1" si="43"/>
        <v>0.5</v>
      </c>
      <c r="AA47" s="1">
        <f t="shared" ca="1" si="43"/>
        <v>0.5</v>
      </c>
      <c r="AB47" s="1">
        <f t="shared" ca="1" si="43"/>
        <v>0.5</v>
      </c>
      <c r="AC47" s="1">
        <f t="shared" ca="1" si="43"/>
        <v>0.5</v>
      </c>
      <c r="AD47" s="1">
        <f t="shared" ca="1" si="43"/>
        <v>0.5</v>
      </c>
      <c r="AE47" s="1">
        <f t="shared" ca="1" si="43"/>
        <v>0.5</v>
      </c>
      <c r="AF47" s="1">
        <f t="shared" ca="1" si="43"/>
        <v>0.5</v>
      </c>
      <c r="AG47" s="1">
        <f t="shared" ca="1" si="43"/>
        <v>0.5</v>
      </c>
      <c r="AH47" s="1">
        <f t="shared" ca="1" si="43"/>
        <v>0.5</v>
      </c>
      <c r="AI47" s="1">
        <f t="shared" ca="1" si="43"/>
        <v>0.5</v>
      </c>
      <c r="AJ47" s="1">
        <f t="shared" ca="1" si="43"/>
        <v>0.5</v>
      </c>
      <c r="AK47" s="1">
        <f t="shared" ca="1" si="43"/>
        <v>0.5</v>
      </c>
      <c r="AL47" s="1">
        <f t="shared" ca="1" si="43"/>
        <v>0.5</v>
      </c>
      <c r="AM47" s="1">
        <f t="shared" ca="1" si="43"/>
        <v>0.5</v>
      </c>
      <c r="AN47" s="1">
        <f t="shared" ca="1" si="43"/>
        <v>0.5</v>
      </c>
      <c r="AO47" s="1">
        <f t="shared" ca="1" si="43"/>
        <v>0.5</v>
      </c>
      <c r="AP47" s="1">
        <f t="shared" ca="1" si="43"/>
        <v>0.5</v>
      </c>
      <c r="AQ47" s="1">
        <f t="shared" ca="1" si="43"/>
        <v>0.5</v>
      </c>
      <c r="AR47" s="1">
        <f t="shared" ca="1" si="43"/>
        <v>0.5</v>
      </c>
      <c r="AS47" s="1">
        <f t="shared" ca="1" si="43"/>
        <v>0.5</v>
      </c>
      <c r="AT47" s="1">
        <f t="shared" ca="1" si="43"/>
        <v>0.5</v>
      </c>
      <c r="AU47" s="1">
        <f t="shared" ca="1" si="43"/>
        <v>0.5</v>
      </c>
      <c r="AV47" s="1">
        <f t="shared" ca="1" si="43"/>
        <v>0.5</v>
      </c>
      <c r="AW47" s="1">
        <f t="shared" ca="1" si="43"/>
        <v>0.5</v>
      </c>
      <c r="AX47" s="1">
        <f t="shared" ca="1" si="43"/>
        <v>0.5</v>
      </c>
      <c r="AY47" s="1">
        <f t="shared" ca="1" si="43"/>
        <v>0.5</v>
      </c>
      <c r="AZ47" s="1">
        <f t="shared" ca="1" si="43"/>
        <v>0.5</v>
      </c>
      <c r="BA47" s="1">
        <f t="shared" ca="1" si="43"/>
        <v>0.5</v>
      </c>
      <c r="BB47" s="1">
        <f t="shared" ca="1" si="43"/>
        <v>0.5</v>
      </c>
      <c r="BC47" s="1">
        <f t="shared" ca="1" si="43"/>
        <v>0.5</v>
      </c>
      <c r="BD47" s="1">
        <f t="shared" ca="1" si="43"/>
        <v>0.5</v>
      </c>
      <c r="BE47" s="1">
        <f t="shared" ca="1" si="43"/>
        <v>0.5</v>
      </c>
      <c r="BF47" s="1">
        <f t="shared" ca="1" si="43"/>
        <v>0.5</v>
      </c>
      <c r="BG47" s="1">
        <f t="shared" ca="1" si="43"/>
        <v>0.5</v>
      </c>
      <c r="BH47" s="1">
        <f t="shared" ca="1" si="43"/>
        <v>0.5</v>
      </c>
      <c r="BI47" s="1">
        <f t="shared" ca="1" si="43"/>
        <v>0.5</v>
      </c>
      <c r="BJ47" s="1">
        <f t="shared" ca="1" si="43"/>
        <v>0.5</v>
      </c>
      <c r="BK47" s="1">
        <f t="shared" ca="1" si="43"/>
        <v>0.5</v>
      </c>
      <c r="BL47" s="1">
        <f t="shared" ca="1" si="43"/>
        <v>0.5</v>
      </c>
      <c r="BM47" s="1">
        <f t="shared" ca="1" si="43"/>
        <v>0.5</v>
      </c>
      <c r="BN47" s="1">
        <f t="shared" ca="1" si="43"/>
        <v>0.5</v>
      </c>
      <c r="BO47" s="1">
        <f t="shared" ca="1" si="43"/>
        <v>0.5</v>
      </c>
      <c r="BP47" s="1">
        <f t="shared" ref="BP47:CF47" ca="1" si="44">IF(BP46&gt;=$C$52,$C$52,0)</f>
        <v>0.5</v>
      </c>
      <c r="BQ47" s="1">
        <f t="shared" ca="1" si="44"/>
        <v>0.5</v>
      </c>
      <c r="BR47" s="1">
        <f t="shared" ca="1" si="44"/>
        <v>0.5</v>
      </c>
      <c r="BS47" s="1">
        <f t="shared" ca="1" si="44"/>
        <v>0.5</v>
      </c>
      <c r="BT47" s="1">
        <f t="shared" ca="1" si="44"/>
        <v>0.5</v>
      </c>
      <c r="BU47" s="1">
        <f t="shared" ca="1" si="44"/>
        <v>0.5</v>
      </c>
      <c r="BV47" s="1">
        <f t="shared" ca="1" si="44"/>
        <v>0.5</v>
      </c>
      <c r="BW47" s="1">
        <f t="shared" ca="1" si="44"/>
        <v>0.5</v>
      </c>
      <c r="BX47" s="1">
        <f t="shared" ca="1" si="44"/>
        <v>0.5</v>
      </c>
      <c r="BY47" s="1">
        <f t="shared" ca="1" si="44"/>
        <v>0.5</v>
      </c>
      <c r="BZ47" s="1">
        <f t="shared" ca="1" si="44"/>
        <v>0.5</v>
      </c>
      <c r="CA47" s="1">
        <f t="shared" ca="1" si="44"/>
        <v>0.5</v>
      </c>
      <c r="CB47" s="1">
        <f t="shared" ca="1" si="44"/>
        <v>0.5</v>
      </c>
      <c r="CC47" s="1">
        <f t="shared" ca="1" si="44"/>
        <v>0.5</v>
      </c>
      <c r="CD47" s="1">
        <f t="shared" ca="1" si="44"/>
        <v>0.5</v>
      </c>
      <c r="CE47" s="1">
        <f t="shared" ca="1" si="44"/>
        <v>0.5</v>
      </c>
      <c r="CF47" s="1">
        <f t="shared" ca="1" si="44"/>
        <v>0.5</v>
      </c>
    </row>
    <row r="48" spans="1:84" s="12" customFormat="1">
      <c r="A48" s="51"/>
      <c r="C48" s="12">
        <f>C7</f>
        <v>42278</v>
      </c>
      <c r="D48" s="12">
        <f>EDATE(C48,1)</f>
        <v>42309</v>
      </c>
      <c r="E48" s="12">
        <f t="shared" ref="E48" si="45">EDATE(D48,1)</f>
        <v>42339</v>
      </c>
      <c r="F48" s="12">
        <f t="shared" ref="F48" si="46">EDATE(E48,1)</f>
        <v>42370</v>
      </c>
      <c r="G48" s="12">
        <f t="shared" ref="G48" si="47">EDATE(F48,1)</f>
        <v>42401</v>
      </c>
      <c r="H48" s="12">
        <f t="shared" ref="H48" si="48">EDATE(G48,1)</f>
        <v>42430</v>
      </c>
      <c r="I48" s="12">
        <f t="shared" ref="I48" si="49">EDATE(H48,1)</f>
        <v>42461</v>
      </c>
      <c r="J48" s="12">
        <f t="shared" ref="J48" si="50">EDATE(I48,1)</f>
        <v>42491</v>
      </c>
      <c r="K48" s="12">
        <f t="shared" ref="K48" si="51">EDATE(J48,1)</f>
        <v>42522</v>
      </c>
      <c r="L48" s="12">
        <f t="shared" ref="L48" si="52">EDATE(K48,1)</f>
        <v>42552</v>
      </c>
      <c r="M48" s="12">
        <f t="shared" ref="M48" si="53">EDATE(L48,1)</f>
        <v>42583</v>
      </c>
      <c r="N48" s="12">
        <f t="shared" ref="N48" si="54">EDATE(M48,1)</f>
        <v>42614</v>
      </c>
      <c r="O48" s="12">
        <f t="shared" ref="O48" si="55">EDATE(N48,1)</f>
        <v>42644</v>
      </c>
      <c r="P48" s="12">
        <f t="shared" ref="P48" si="56">EDATE(O48,1)</f>
        <v>42675</v>
      </c>
      <c r="Q48" s="12">
        <f t="shared" ref="Q48" si="57">EDATE(P48,1)</f>
        <v>42705</v>
      </c>
      <c r="R48" s="12">
        <f t="shared" ref="R48" si="58">EDATE(Q48,1)</f>
        <v>42736</v>
      </c>
      <c r="S48" s="12">
        <f t="shared" ref="S48" si="59">EDATE(R48,1)</f>
        <v>42767</v>
      </c>
      <c r="T48" s="12">
        <f t="shared" ref="T48" si="60">EDATE(S48,1)</f>
        <v>42795</v>
      </c>
      <c r="U48" s="12">
        <f t="shared" ref="U48" si="61">EDATE(T48,1)</f>
        <v>42826</v>
      </c>
      <c r="V48" s="12">
        <f t="shared" ref="V48" si="62">EDATE(U48,1)</f>
        <v>42856</v>
      </c>
      <c r="W48" s="12">
        <f t="shared" ref="W48" si="63">EDATE(V48,1)</f>
        <v>42887</v>
      </c>
      <c r="X48" s="12">
        <f t="shared" ref="X48" si="64">EDATE(W48,1)</f>
        <v>42917</v>
      </c>
      <c r="Y48" s="12">
        <f t="shared" ref="Y48" si="65">EDATE(X48,1)</f>
        <v>42948</v>
      </c>
      <c r="Z48" s="12">
        <f t="shared" ref="Z48" si="66">EDATE(Y48,1)</f>
        <v>42979</v>
      </c>
      <c r="AA48" s="12">
        <f t="shared" ref="AA48" si="67">EDATE(Z48,1)</f>
        <v>43009</v>
      </c>
      <c r="AB48" s="12">
        <f t="shared" ref="AB48" si="68">EDATE(AA48,1)</f>
        <v>43040</v>
      </c>
      <c r="AC48" s="12">
        <f t="shared" ref="AC48" si="69">EDATE(AB48,1)</f>
        <v>43070</v>
      </c>
      <c r="AD48" s="12">
        <f t="shared" ref="AD48" si="70">EDATE(AC48,1)</f>
        <v>43101</v>
      </c>
      <c r="AE48" s="12">
        <f t="shared" ref="AE48" si="71">EDATE(AD48,1)</f>
        <v>43132</v>
      </c>
      <c r="AF48" s="12">
        <f t="shared" ref="AF48" si="72">EDATE(AE48,1)</f>
        <v>43160</v>
      </c>
      <c r="AG48" s="12">
        <f t="shared" ref="AG48" si="73">EDATE(AF48,1)</f>
        <v>43191</v>
      </c>
      <c r="AH48" s="12">
        <f t="shared" ref="AH48" si="74">EDATE(AG48,1)</f>
        <v>43221</v>
      </c>
      <c r="AI48" s="12">
        <f t="shared" ref="AI48" si="75">EDATE(AH48,1)</f>
        <v>43252</v>
      </c>
      <c r="AJ48" s="12">
        <f t="shared" ref="AJ48" si="76">EDATE(AI48,1)</f>
        <v>43282</v>
      </c>
      <c r="AK48" s="12">
        <f t="shared" ref="AK48" si="77">EDATE(AJ48,1)</f>
        <v>43313</v>
      </c>
      <c r="AL48" s="12">
        <f t="shared" ref="AL48" si="78">EDATE(AK48,1)</f>
        <v>43344</v>
      </c>
      <c r="AM48" s="12">
        <f t="shared" ref="AM48" si="79">EDATE(AL48,1)</f>
        <v>43374</v>
      </c>
      <c r="AN48" s="12">
        <f t="shared" ref="AN48" si="80">EDATE(AM48,1)</f>
        <v>43405</v>
      </c>
      <c r="AO48" s="12">
        <f t="shared" ref="AO48" si="81">EDATE(AN48,1)</f>
        <v>43435</v>
      </c>
      <c r="AP48" s="12">
        <f t="shared" ref="AP48" si="82">EDATE(AO48,1)</f>
        <v>43466</v>
      </c>
      <c r="AQ48" s="12">
        <f t="shared" ref="AQ48" si="83">EDATE(AP48,1)</f>
        <v>43497</v>
      </c>
      <c r="AR48" s="12">
        <f t="shared" ref="AR48" si="84">EDATE(AQ48,1)</f>
        <v>43525</v>
      </c>
      <c r="AS48" s="12">
        <f t="shared" ref="AS48" si="85">EDATE(AR48,1)</f>
        <v>43556</v>
      </c>
      <c r="AT48" s="12">
        <f t="shared" ref="AT48" si="86">EDATE(AS48,1)</f>
        <v>43586</v>
      </c>
      <c r="AU48" s="12">
        <f t="shared" ref="AU48" si="87">EDATE(AT48,1)</f>
        <v>43617</v>
      </c>
      <c r="AV48" s="12">
        <f t="shared" ref="AV48" si="88">EDATE(AU48,1)</f>
        <v>43647</v>
      </c>
      <c r="AW48" s="12">
        <f t="shared" ref="AW48" si="89">EDATE(AV48,1)</f>
        <v>43678</v>
      </c>
      <c r="AX48" s="12">
        <f t="shared" ref="AX48" si="90">EDATE(AW48,1)</f>
        <v>43709</v>
      </c>
      <c r="AY48" s="12">
        <f t="shared" ref="AY48" si="91">EDATE(AX48,1)</f>
        <v>43739</v>
      </c>
      <c r="AZ48" s="12">
        <f t="shared" ref="AZ48" si="92">EDATE(AY48,1)</f>
        <v>43770</v>
      </c>
      <c r="BA48" s="12">
        <f t="shared" ref="BA48" si="93">EDATE(AZ48,1)</f>
        <v>43800</v>
      </c>
      <c r="BB48" s="12">
        <f t="shared" ref="BB48" si="94">EDATE(BA48,1)</f>
        <v>43831</v>
      </c>
      <c r="BC48" s="12">
        <f t="shared" ref="BC48" si="95">EDATE(BB48,1)</f>
        <v>43862</v>
      </c>
      <c r="BD48" s="12">
        <f t="shared" ref="BD48" si="96">EDATE(BC48,1)</f>
        <v>43891</v>
      </c>
      <c r="BE48" s="12">
        <f t="shared" ref="BE48" si="97">EDATE(BD48,1)</f>
        <v>43922</v>
      </c>
      <c r="BF48" s="12">
        <f t="shared" ref="BF48" si="98">EDATE(BE48,1)</f>
        <v>43952</v>
      </c>
      <c r="BG48" s="12">
        <f>EDATE(BF48,1)</f>
        <v>43983</v>
      </c>
      <c r="BH48" s="12">
        <f t="shared" ref="BH48" si="99">EDATE(BG48,1)</f>
        <v>44013</v>
      </c>
      <c r="BI48" s="12">
        <f t="shared" ref="BI48" si="100">EDATE(BH48,1)</f>
        <v>44044</v>
      </c>
      <c r="BJ48" s="12">
        <f t="shared" ref="BJ48" si="101">EDATE(BI48,1)</f>
        <v>44075</v>
      </c>
      <c r="BK48" s="12">
        <f t="shared" ref="BK48" si="102">EDATE(BJ48,1)</f>
        <v>44105</v>
      </c>
      <c r="BL48" s="12">
        <f t="shared" ref="BL48" si="103">EDATE(BK48,1)</f>
        <v>44136</v>
      </c>
      <c r="BM48" s="12">
        <f t="shared" ref="BM48" si="104">EDATE(BL48,1)</f>
        <v>44166</v>
      </c>
      <c r="BN48" s="12">
        <f t="shared" ref="BN48" si="105">EDATE(BM48,1)</f>
        <v>44197</v>
      </c>
      <c r="BO48" s="12">
        <f t="shared" ref="BO48" si="106">EDATE(BN48,1)</f>
        <v>44228</v>
      </c>
      <c r="BP48" s="12">
        <f t="shared" ref="BP48" si="107">EDATE(BO48,1)</f>
        <v>44256</v>
      </c>
      <c r="BQ48" s="12">
        <f t="shared" ref="BQ48" si="108">EDATE(BP48,1)</f>
        <v>44287</v>
      </c>
      <c r="BR48" s="12">
        <f t="shared" ref="BR48" si="109">EDATE(BQ48,1)</f>
        <v>44317</v>
      </c>
      <c r="BS48" s="12">
        <f t="shared" ref="BS48" si="110">EDATE(BR48,1)</f>
        <v>44348</v>
      </c>
      <c r="BT48" s="12">
        <f t="shared" ref="BT48" si="111">EDATE(BS48,1)</f>
        <v>44378</v>
      </c>
      <c r="BU48" s="12">
        <f t="shared" ref="BU48" si="112">EDATE(BT48,1)</f>
        <v>44409</v>
      </c>
      <c r="BV48" s="12">
        <f t="shared" ref="BV48" si="113">EDATE(BU48,1)</f>
        <v>44440</v>
      </c>
      <c r="BW48" s="12">
        <f t="shared" ref="BW48" si="114">EDATE(BV48,1)</f>
        <v>44470</v>
      </c>
      <c r="BX48" s="12">
        <f t="shared" ref="BX48" si="115">EDATE(BW48,1)</f>
        <v>44501</v>
      </c>
      <c r="BY48" s="12">
        <f t="shared" ref="BY48" si="116">EDATE(BX48,1)</f>
        <v>44531</v>
      </c>
      <c r="BZ48" s="12">
        <f t="shared" ref="BZ48" si="117">EDATE(BY48,1)</f>
        <v>44562</v>
      </c>
      <c r="CA48" s="12">
        <f t="shared" ref="CA48" si="118">EDATE(BZ48,1)</f>
        <v>44593</v>
      </c>
      <c r="CB48" s="12">
        <f t="shared" ref="CB48" si="119">EDATE(CA48,1)</f>
        <v>44621</v>
      </c>
      <c r="CC48" s="12">
        <f t="shared" ref="CC48" si="120">EDATE(CB48,1)</f>
        <v>44652</v>
      </c>
      <c r="CD48" s="12">
        <f t="shared" ref="CD48" si="121">EDATE(CC48,1)</f>
        <v>44682</v>
      </c>
      <c r="CE48" s="12">
        <f t="shared" ref="CE48" si="122">EDATE(CD48,1)</f>
        <v>44713</v>
      </c>
      <c r="CF48" s="12">
        <f t="shared" ref="CF48" si="123">EDATE(CE48,1)</f>
        <v>44743</v>
      </c>
    </row>
    <row r="49" spans="1:69">
      <c r="A49" s="50"/>
      <c r="C49" t="s">
        <v>31</v>
      </c>
    </row>
    <row r="50" spans="1:69">
      <c r="A50" s="50"/>
      <c r="B50" s="38" t="s">
        <v>6</v>
      </c>
      <c r="C50" s="189" t="s">
        <v>382</v>
      </c>
      <c r="D50" s="12">
        <f>IF(C50="Yes",C10,0)</f>
        <v>42795</v>
      </c>
    </row>
    <row r="51" spans="1:69">
      <c r="A51" s="50"/>
      <c r="B51" s="38" t="s">
        <v>7</v>
      </c>
      <c r="C51" s="189" t="s">
        <v>382</v>
      </c>
      <c r="D51" s="12">
        <f>IF(C51="Yes",C11,0)</f>
        <v>42887</v>
      </c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</row>
    <row r="52" spans="1:69">
      <c r="A52" s="50"/>
      <c r="B52" s="38" t="s">
        <v>32</v>
      </c>
      <c r="C52" s="178">
        <v>0.5</v>
      </c>
      <c r="D52" s="162">
        <f ca="1">HLOOKUP(C52,47:48,2,FALSE)</f>
        <v>42583</v>
      </c>
      <c r="E52" s="162"/>
      <c r="AF52" s="3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>
        <f t="shared" ref="AX52:BQ52" si="124">AT40</f>
        <v>0</v>
      </c>
      <c r="AY52" s="6">
        <f t="shared" si="124"/>
        <v>0</v>
      </c>
      <c r="AZ52" s="6">
        <f t="shared" si="124"/>
        <v>0</v>
      </c>
      <c r="BA52" s="6">
        <f t="shared" si="124"/>
        <v>0</v>
      </c>
      <c r="BB52" s="6">
        <f t="shared" si="124"/>
        <v>0</v>
      </c>
      <c r="BC52" s="6">
        <f t="shared" si="124"/>
        <v>0</v>
      </c>
      <c r="BD52" s="6">
        <f t="shared" si="124"/>
        <v>0</v>
      </c>
      <c r="BE52" s="6">
        <f t="shared" si="124"/>
        <v>0</v>
      </c>
      <c r="BF52" s="6">
        <f t="shared" si="124"/>
        <v>0</v>
      </c>
      <c r="BG52" s="6">
        <f t="shared" si="124"/>
        <v>0</v>
      </c>
      <c r="BH52" s="6">
        <f t="shared" si="124"/>
        <v>0</v>
      </c>
      <c r="BI52" s="6">
        <f t="shared" si="124"/>
        <v>0</v>
      </c>
      <c r="BJ52" s="6">
        <f t="shared" si="124"/>
        <v>0</v>
      </c>
      <c r="BK52" s="6">
        <f t="shared" si="124"/>
        <v>0</v>
      </c>
      <c r="BL52" s="6">
        <f t="shared" si="124"/>
        <v>0</v>
      </c>
      <c r="BM52" s="6">
        <f t="shared" si="124"/>
        <v>0</v>
      </c>
      <c r="BN52" s="6">
        <f t="shared" si="124"/>
        <v>0</v>
      </c>
      <c r="BO52" s="6">
        <f t="shared" si="124"/>
        <v>0</v>
      </c>
      <c r="BP52" s="6">
        <f t="shared" si="124"/>
        <v>0</v>
      </c>
      <c r="BQ52" s="6">
        <f t="shared" si="124"/>
        <v>0</v>
      </c>
    </row>
    <row r="53" spans="1:69">
      <c r="A53" s="50"/>
      <c r="B53" t="s">
        <v>388</v>
      </c>
      <c r="C53" s="162">
        <f ca="1">MAX(D50:D52)</f>
        <v>42887</v>
      </c>
      <c r="D53" s="21"/>
      <c r="AF53" s="3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</row>
    <row r="54" spans="1:69">
      <c r="A54" s="50"/>
      <c r="B54" t="s">
        <v>389</v>
      </c>
      <c r="C54" s="163">
        <f>IF(C29&gt;=$C$52,C31,IF(D29&gt;=C52,D31,IF(E29&gt;=C52,E31,F31)))</f>
        <v>4</v>
      </c>
      <c r="AF54" s="3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</row>
    <row r="55" spans="1:69">
      <c r="A55" s="50"/>
    </row>
    <row r="56" spans="1:69">
      <c r="A56" s="50"/>
      <c r="C56" s="12">
        <f>C35</f>
        <v>42278</v>
      </c>
      <c r="D56" s="12">
        <f t="shared" ref="D56:BO56" si="125">D35</f>
        <v>42309</v>
      </c>
      <c r="E56" s="12">
        <f t="shared" si="125"/>
        <v>42339</v>
      </c>
      <c r="F56" s="12">
        <f t="shared" si="125"/>
        <v>42370</v>
      </c>
      <c r="G56" s="12">
        <f t="shared" si="125"/>
        <v>42401</v>
      </c>
      <c r="H56" s="12">
        <f t="shared" si="125"/>
        <v>42430</v>
      </c>
      <c r="I56" s="12">
        <f t="shared" si="125"/>
        <v>42461</v>
      </c>
      <c r="J56" s="12">
        <f t="shared" si="125"/>
        <v>42491</v>
      </c>
      <c r="K56" s="12">
        <f t="shared" si="125"/>
        <v>42522</v>
      </c>
      <c r="L56" s="12">
        <f t="shared" si="125"/>
        <v>42552</v>
      </c>
      <c r="M56" s="12">
        <f t="shared" si="125"/>
        <v>42583</v>
      </c>
      <c r="N56" s="12">
        <f t="shared" si="125"/>
        <v>42614</v>
      </c>
      <c r="O56" s="12">
        <f t="shared" si="125"/>
        <v>42644</v>
      </c>
      <c r="P56" s="12">
        <f t="shared" si="125"/>
        <v>42675</v>
      </c>
      <c r="Q56" s="12">
        <f t="shared" si="125"/>
        <v>42705</v>
      </c>
      <c r="R56" s="12">
        <f t="shared" si="125"/>
        <v>42736</v>
      </c>
      <c r="S56" s="12">
        <f t="shared" si="125"/>
        <v>42767</v>
      </c>
      <c r="T56" s="12">
        <f t="shared" si="125"/>
        <v>42795</v>
      </c>
      <c r="U56" s="12">
        <f t="shared" si="125"/>
        <v>42826</v>
      </c>
      <c r="V56" s="12">
        <f t="shared" si="125"/>
        <v>42856</v>
      </c>
      <c r="W56" s="12">
        <f t="shared" si="125"/>
        <v>42887</v>
      </c>
      <c r="X56" s="12">
        <f t="shared" si="125"/>
        <v>42917</v>
      </c>
      <c r="Y56" s="12">
        <f t="shared" si="125"/>
        <v>42948</v>
      </c>
      <c r="Z56" s="12">
        <f t="shared" si="125"/>
        <v>42979</v>
      </c>
      <c r="AA56" s="12">
        <f t="shared" si="125"/>
        <v>43009</v>
      </c>
      <c r="AB56" s="12">
        <f t="shared" si="125"/>
        <v>43040</v>
      </c>
      <c r="AC56" s="12">
        <f t="shared" si="125"/>
        <v>43070</v>
      </c>
      <c r="AD56" s="12">
        <f t="shared" si="125"/>
        <v>43101</v>
      </c>
      <c r="AE56" s="12">
        <f t="shared" si="125"/>
        <v>43132</v>
      </c>
      <c r="AF56" s="12">
        <f t="shared" si="125"/>
        <v>43160</v>
      </c>
      <c r="AG56" s="12">
        <f t="shared" si="125"/>
        <v>43191</v>
      </c>
      <c r="AH56" s="12">
        <f t="shared" si="125"/>
        <v>43221</v>
      </c>
      <c r="AI56" s="12">
        <f t="shared" si="125"/>
        <v>43252</v>
      </c>
      <c r="AJ56" s="12">
        <f t="shared" si="125"/>
        <v>43282</v>
      </c>
      <c r="AK56" s="12">
        <f t="shared" si="125"/>
        <v>43313</v>
      </c>
      <c r="AL56" s="12">
        <f t="shared" si="125"/>
        <v>43344</v>
      </c>
      <c r="AM56" s="12">
        <f t="shared" si="125"/>
        <v>43374</v>
      </c>
      <c r="AN56" s="12">
        <f t="shared" si="125"/>
        <v>43405</v>
      </c>
      <c r="AO56" s="12">
        <f t="shared" si="125"/>
        <v>43435</v>
      </c>
      <c r="AP56" s="12">
        <f t="shared" si="125"/>
        <v>43466</v>
      </c>
      <c r="AQ56" s="12">
        <f t="shared" si="125"/>
        <v>43497</v>
      </c>
      <c r="AR56" s="12">
        <f t="shared" si="125"/>
        <v>43525</v>
      </c>
      <c r="AS56" s="12">
        <f t="shared" si="125"/>
        <v>43556</v>
      </c>
      <c r="AT56" s="12">
        <f t="shared" si="125"/>
        <v>43586</v>
      </c>
      <c r="AU56" s="12">
        <f t="shared" si="125"/>
        <v>43617</v>
      </c>
      <c r="AV56" s="12">
        <f t="shared" si="125"/>
        <v>43647</v>
      </c>
      <c r="AW56" s="12">
        <f t="shared" si="125"/>
        <v>43678</v>
      </c>
      <c r="AX56" s="12">
        <f t="shared" si="125"/>
        <v>43709</v>
      </c>
      <c r="AY56" s="12">
        <f t="shared" si="125"/>
        <v>43739</v>
      </c>
      <c r="AZ56" s="12">
        <f t="shared" si="125"/>
        <v>43770</v>
      </c>
      <c r="BA56" s="12">
        <f t="shared" si="125"/>
        <v>43800</v>
      </c>
      <c r="BB56" s="12">
        <f t="shared" si="125"/>
        <v>43831</v>
      </c>
      <c r="BC56" s="12">
        <f t="shared" si="125"/>
        <v>43862</v>
      </c>
      <c r="BD56" s="12">
        <f t="shared" si="125"/>
        <v>43891</v>
      </c>
      <c r="BE56" s="12">
        <f t="shared" si="125"/>
        <v>43922</v>
      </c>
      <c r="BF56" s="12">
        <f t="shared" si="125"/>
        <v>43952</v>
      </c>
      <c r="BG56" s="12">
        <f t="shared" si="125"/>
        <v>43983</v>
      </c>
      <c r="BH56" s="12">
        <f t="shared" si="125"/>
        <v>44013</v>
      </c>
      <c r="BI56" s="12">
        <f t="shared" si="125"/>
        <v>44044</v>
      </c>
      <c r="BJ56" s="12">
        <f t="shared" si="125"/>
        <v>44075</v>
      </c>
      <c r="BK56" s="12">
        <f t="shared" si="125"/>
        <v>44105</v>
      </c>
      <c r="BL56" s="12">
        <f t="shared" si="125"/>
        <v>44136</v>
      </c>
      <c r="BM56" s="12">
        <f t="shared" si="125"/>
        <v>44166</v>
      </c>
      <c r="BN56" s="12">
        <f t="shared" si="125"/>
        <v>44197</v>
      </c>
      <c r="BO56" s="12">
        <f t="shared" si="125"/>
        <v>44228</v>
      </c>
      <c r="BP56" s="12">
        <f t="shared" ref="BP56:BQ56" si="126">BP35</f>
        <v>44256</v>
      </c>
      <c r="BQ56" s="12">
        <f t="shared" si="126"/>
        <v>44287</v>
      </c>
    </row>
    <row r="57" spans="1:69">
      <c r="A57" s="50"/>
      <c r="B57" t="s">
        <v>26</v>
      </c>
      <c r="C57" s="2">
        <f ca="1">IF(C56&lt;$C$53,0,IF(C56=$C$53,C42,IF(C56&lt;=EDATE($C$53,$C$54),0,OFFSET(C38,0,-$C$54))))</f>
        <v>0</v>
      </c>
      <c r="D57" s="2">
        <f t="shared" ref="D57:AE57" ca="1" si="127">IF(D56&lt;$C$53,0,IF(D56=$C$53,D42,IF(D56&lt;=EDATE($C$53,$C$54),0,OFFSET(D38,0,-$C$54))))</f>
        <v>0</v>
      </c>
      <c r="E57" s="2">
        <f t="shared" ca="1" si="127"/>
        <v>0</v>
      </c>
      <c r="F57" s="2">
        <f t="shared" ca="1" si="127"/>
        <v>0</v>
      </c>
      <c r="G57" s="2">
        <f t="shared" ca="1" si="127"/>
        <v>0</v>
      </c>
      <c r="H57" s="2">
        <f t="shared" ca="1" si="127"/>
        <v>0</v>
      </c>
      <c r="I57" s="2">
        <f t="shared" ca="1" si="127"/>
        <v>0</v>
      </c>
      <c r="J57" s="2">
        <f t="shared" ca="1" si="127"/>
        <v>0</v>
      </c>
      <c r="K57" s="2">
        <f t="shared" ca="1" si="127"/>
        <v>0</v>
      </c>
      <c r="L57" s="2">
        <f t="shared" ca="1" si="127"/>
        <v>0</v>
      </c>
      <c r="M57" s="2">
        <f t="shared" ca="1" si="127"/>
        <v>0</v>
      </c>
      <c r="N57" s="2">
        <f t="shared" ca="1" si="127"/>
        <v>0</v>
      </c>
      <c r="O57" s="2">
        <f t="shared" ca="1" si="127"/>
        <v>0</v>
      </c>
      <c r="P57" s="2">
        <f t="shared" ca="1" si="127"/>
        <v>0</v>
      </c>
      <c r="Q57" s="2">
        <f t="shared" ca="1" si="127"/>
        <v>0</v>
      </c>
      <c r="R57" s="2">
        <f t="shared" ca="1" si="127"/>
        <v>0</v>
      </c>
      <c r="S57" s="2">
        <f t="shared" ca="1" si="127"/>
        <v>0</v>
      </c>
      <c r="T57" s="2">
        <f t="shared" ca="1" si="127"/>
        <v>0</v>
      </c>
      <c r="U57" s="2">
        <f t="shared" ca="1" si="127"/>
        <v>0</v>
      </c>
      <c r="V57" s="2">
        <f t="shared" ca="1" si="127"/>
        <v>0</v>
      </c>
      <c r="W57" s="2">
        <f t="shared" ca="1" si="127"/>
        <v>44999.960000000006</v>
      </c>
      <c r="X57" s="2">
        <f t="shared" ca="1" si="127"/>
        <v>0</v>
      </c>
      <c r="Y57" s="2">
        <f t="shared" ca="1" si="127"/>
        <v>0</v>
      </c>
      <c r="Z57" s="2">
        <f t="shared" ca="1" si="127"/>
        <v>0</v>
      </c>
      <c r="AA57" s="2">
        <f t="shared" ca="1" si="127"/>
        <v>0</v>
      </c>
      <c r="AB57" s="2">
        <f t="shared" ca="1" si="127"/>
        <v>4166.66</v>
      </c>
      <c r="AC57" s="2">
        <f t="shared" ca="1" si="127"/>
        <v>4166.66</v>
      </c>
      <c r="AD57" s="2">
        <f t="shared" ca="1" si="127"/>
        <v>4166.66</v>
      </c>
      <c r="AE57" s="2">
        <f t="shared" ca="1" si="127"/>
        <v>4166.66</v>
      </c>
      <c r="AF57" s="2">
        <f ca="1">IF(AF56&lt;$C$53,0,IF(AF56=$C$53,AF42,IF(AF56&lt;=EDATE($C$53,$C$54),0,OFFSET(AF38,0,-$C$54))))</f>
        <v>4166.66</v>
      </c>
      <c r="AG57" s="2">
        <f t="shared" ref="AG57:BQ57" ca="1" si="128">IF(AG56&lt;$C$53,0,IF(AG56=$C$53,AG42,IF(AG56&lt;=EDATE($C$53,$C$54),0,OFFSET(AG38,0,-$C$54))))</f>
        <v>4166.7400000000052</v>
      </c>
      <c r="AH57" s="2">
        <f t="shared" ca="1" si="128"/>
        <v>4285.71</v>
      </c>
      <c r="AI57" s="2">
        <f t="shared" ca="1" si="128"/>
        <v>4285.71</v>
      </c>
      <c r="AJ57" s="2">
        <f t="shared" ca="1" si="128"/>
        <v>4285.71</v>
      </c>
      <c r="AK57" s="2">
        <f t="shared" ca="1" si="128"/>
        <v>4285.71</v>
      </c>
      <c r="AL57" s="2">
        <f t="shared" ca="1" si="128"/>
        <v>4285.71</v>
      </c>
      <c r="AM57" s="2">
        <f t="shared" ca="1" si="128"/>
        <v>4285.71</v>
      </c>
      <c r="AN57" s="2">
        <f t="shared" ca="1" si="128"/>
        <v>4285.71</v>
      </c>
      <c r="AO57" s="2">
        <f t="shared" ca="1" si="128"/>
        <v>0</v>
      </c>
      <c r="AP57" s="2">
        <f t="shared" ca="1" si="128"/>
        <v>0</v>
      </c>
      <c r="AQ57" s="2">
        <f t="shared" ca="1" si="128"/>
        <v>0</v>
      </c>
      <c r="AR57" s="2">
        <f t="shared" ca="1" si="128"/>
        <v>0</v>
      </c>
      <c r="AS57" s="2">
        <f t="shared" ca="1" si="128"/>
        <v>0</v>
      </c>
      <c r="AT57" s="2">
        <f t="shared" ca="1" si="128"/>
        <v>0</v>
      </c>
      <c r="AU57" s="2">
        <f t="shared" ca="1" si="128"/>
        <v>0</v>
      </c>
      <c r="AV57" s="2">
        <f t="shared" ca="1" si="128"/>
        <v>0</v>
      </c>
      <c r="AW57" s="2">
        <f t="shared" ca="1" si="128"/>
        <v>0</v>
      </c>
      <c r="AX57" s="2">
        <f t="shared" ca="1" si="128"/>
        <v>0</v>
      </c>
      <c r="AY57" s="2">
        <f t="shared" ca="1" si="128"/>
        <v>0</v>
      </c>
      <c r="AZ57" s="2">
        <f t="shared" ca="1" si="128"/>
        <v>0</v>
      </c>
      <c r="BA57" s="2">
        <f t="shared" ca="1" si="128"/>
        <v>0</v>
      </c>
      <c r="BB57" s="2">
        <f t="shared" ca="1" si="128"/>
        <v>0</v>
      </c>
      <c r="BC57" s="2">
        <f t="shared" ca="1" si="128"/>
        <v>0</v>
      </c>
      <c r="BD57" s="2">
        <f t="shared" ca="1" si="128"/>
        <v>0</v>
      </c>
      <c r="BE57" s="2">
        <f t="shared" ca="1" si="128"/>
        <v>0</v>
      </c>
      <c r="BF57" s="2">
        <f t="shared" ca="1" si="128"/>
        <v>0</v>
      </c>
      <c r="BG57" s="2">
        <f t="shared" ca="1" si="128"/>
        <v>0</v>
      </c>
      <c r="BH57" s="2">
        <f t="shared" ca="1" si="128"/>
        <v>0</v>
      </c>
      <c r="BI57" s="2">
        <f t="shared" ca="1" si="128"/>
        <v>0</v>
      </c>
      <c r="BJ57" s="2">
        <f t="shared" ca="1" si="128"/>
        <v>0</v>
      </c>
      <c r="BK57" s="2">
        <f t="shared" ca="1" si="128"/>
        <v>0</v>
      </c>
      <c r="BL57" s="2">
        <f t="shared" ca="1" si="128"/>
        <v>0</v>
      </c>
      <c r="BM57" s="2">
        <f t="shared" ca="1" si="128"/>
        <v>0</v>
      </c>
      <c r="BN57" s="2">
        <f t="shared" ca="1" si="128"/>
        <v>0</v>
      </c>
      <c r="BO57" s="2">
        <f t="shared" ca="1" si="128"/>
        <v>0</v>
      </c>
      <c r="BP57" s="2">
        <f t="shared" ca="1" si="128"/>
        <v>0</v>
      </c>
      <c r="BQ57" s="2">
        <f t="shared" ca="1" si="128"/>
        <v>0</v>
      </c>
    </row>
    <row r="58" spans="1:69" s="48" customFormat="1">
      <c r="B58" s="48" t="s">
        <v>27</v>
      </c>
      <c r="C58" s="188">
        <f t="shared" ref="C58:AI58" ca="1" si="129">IF(C56&lt;$C$53,0,IF(C56=$C$53,C43,IF(C56&lt;=EDATE($C$53,$C$54),0,OFFSET(C40,0,-$C$54))))</f>
        <v>0</v>
      </c>
      <c r="D58" s="188">
        <f t="shared" ca="1" si="129"/>
        <v>0</v>
      </c>
      <c r="E58" s="188">
        <f t="shared" ca="1" si="129"/>
        <v>0</v>
      </c>
      <c r="F58" s="188">
        <f t="shared" ca="1" si="129"/>
        <v>0</v>
      </c>
      <c r="G58" s="188">
        <f t="shared" ca="1" si="129"/>
        <v>0</v>
      </c>
      <c r="H58" s="188">
        <f t="shared" ca="1" si="129"/>
        <v>0</v>
      </c>
      <c r="I58" s="188">
        <f t="shared" ca="1" si="129"/>
        <v>0</v>
      </c>
      <c r="J58" s="188">
        <f t="shared" ca="1" si="129"/>
        <v>0</v>
      </c>
      <c r="K58" s="188">
        <f t="shared" ca="1" si="129"/>
        <v>0</v>
      </c>
      <c r="L58" s="188">
        <f t="shared" ca="1" si="129"/>
        <v>0</v>
      </c>
      <c r="M58" s="188">
        <f t="shared" ca="1" si="129"/>
        <v>0</v>
      </c>
      <c r="N58" s="188">
        <f t="shared" ca="1" si="129"/>
        <v>0</v>
      </c>
      <c r="O58" s="188">
        <f t="shared" ca="1" si="129"/>
        <v>0</v>
      </c>
      <c r="P58" s="188">
        <f t="shared" ca="1" si="129"/>
        <v>0</v>
      </c>
      <c r="Q58" s="188">
        <f t="shared" ca="1" si="129"/>
        <v>0</v>
      </c>
      <c r="R58" s="188">
        <f t="shared" ca="1" si="129"/>
        <v>0</v>
      </c>
      <c r="S58" s="188">
        <f t="shared" ca="1" si="129"/>
        <v>0</v>
      </c>
      <c r="T58" s="188">
        <f t="shared" ca="1" si="129"/>
        <v>0</v>
      </c>
      <c r="U58" s="188">
        <f t="shared" ca="1" si="129"/>
        <v>0</v>
      </c>
      <c r="V58" s="188">
        <f t="shared" ca="1" si="129"/>
        <v>0</v>
      </c>
      <c r="W58" s="188">
        <f t="shared" ca="1" si="129"/>
        <v>834999240</v>
      </c>
      <c r="X58" s="188">
        <f t="shared" ca="1" si="129"/>
        <v>0</v>
      </c>
      <c r="Y58" s="188">
        <f t="shared" ca="1" si="129"/>
        <v>0</v>
      </c>
      <c r="Z58" s="188">
        <f t="shared" ca="1" si="129"/>
        <v>0</v>
      </c>
      <c r="AA58" s="188">
        <f t="shared" ca="1" si="129"/>
        <v>0</v>
      </c>
      <c r="AB58" s="188">
        <f t="shared" ca="1" si="129"/>
        <v>79166540</v>
      </c>
      <c r="AC58" s="188">
        <f t="shared" ca="1" si="129"/>
        <v>79166540</v>
      </c>
      <c r="AD58" s="188">
        <f t="shared" ca="1" si="129"/>
        <v>79166540</v>
      </c>
      <c r="AE58" s="188">
        <f t="shared" ca="1" si="129"/>
        <v>79166540</v>
      </c>
      <c r="AF58" s="188">
        <f t="shared" ca="1" si="129"/>
        <v>79166540</v>
      </c>
      <c r="AG58" s="188">
        <f t="shared" ca="1" si="129"/>
        <v>79168060.000000104</v>
      </c>
      <c r="AH58" s="188">
        <f t="shared" ca="1" si="129"/>
        <v>85714200</v>
      </c>
      <c r="AI58" s="188">
        <f t="shared" ca="1" si="129"/>
        <v>85714200</v>
      </c>
      <c r="AJ58" s="188">
        <f ca="1">IF(AJ56&lt;$C$53,0,IF(AJ56=$C$53,AJ43,IF(AJ56&lt;=EDATE($C$53,$C$54),0,OFFSET(AJ40,0,-$C$54))))</f>
        <v>85714200</v>
      </c>
      <c r="AK58" s="188">
        <f t="shared" ref="AK58:BQ58" ca="1" si="130">IF(AK56&lt;$C$53,0,IF(AK56=$C$53,AK43,IF(AK56&lt;=EDATE($C$53,$C$54),0,OFFSET(AK40,0,-$C$54))))</f>
        <v>85714200</v>
      </c>
      <c r="AL58" s="188">
        <f t="shared" ca="1" si="130"/>
        <v>85714200</v>
      </c>
      <c r="AM58" s="188">
        <f t="shared" ca="1" si="130"/>
        <v>85714200</v>
      </c>
      <c r="AN58" s="188">
        <f t="shared" ca="1" si="130"/>
        <v>85714200</v>
      </c>
      <c r="AO58" s="188">
        <f t="shared" ca="1" si="130"/>
        <v>0</v>
      </c>
      <c r="AP58" s="188">
        <f t="shared" ca="1" si="130"/>
        <v>0</v>
      </c>
      <c r="AQ58" s="188">
        <f t="shared" ca="1" si="130"/>
        <v>0</v>
      </c>
      <c r="AR58" s="188">
        <f t="shared" ca="1" si="130"/>
        <v>0</v>
      </c>
      <c r="AS58" s="188">
        <f t="shared" ca="1" si="130"/>
        <v>0</v>
      </c>
      <c r="AT58" s="188">
        <f t="shared" ca="1" si="130"/>
        <v>0</v>
      </c>
      <c r="AU58" s="188">
        <f t="shared" ca="1" si="130"/>
        <v>0</v>
      </c>
      <c r="AV58" s="188">
        <f t="shared" ca="1" si="130"/>
        <v>0</v>
      </c>
      <c r="AW58" s="188">
        <f t="shared" ca="1" si="130"/>
        <v>0</v>
      </c>
      <c r="AX58" s="188">
        <f t="shared" ca="1" si="130"/>
        <v>0</v>
      </c>
      <c r="AY58" s="188">
        <f t="shared" ca="1" si="130"/>
        <v>0</v>
      </c>
      <c r="AZ58" s="188">
        <f t="shared" ca="1" si="130"/>
        <v>0</v>
      </c>
      <c r="BA58" s="188">
        <f ca="1">IF(BA56&lt;$C$53,0,IF(BA56=$C$53,BA43,IF(BA56&lt;=EDATE($C$53,$C$54),0,OFFSET(BA40,0,-$C$54))))</f>
        <v>0</v>
      </c>
      <c r="BB58" s="188">
        <f t="shared" ca="1" si="130"/>
        <v>0</v>
      </c>
      <c r="BC58" s="188">
        <f t="shared" ca="1" si="130"/>
        <v>0</v>
      </c>
      <c r="BD58" s="188">
        <f t="shared" ca="1" si="130"/>
        <v>0</v>
      </c>
      <c r="BE58" s="188">
        <f t="shared" ca="1" si="130"/>
        <v>0</v>
      </c>
      <c r="BF58" s="188">
        <f t="shared" ca="1" si="130"/>
        <v>0</v>
      </c>
      <c r="BG58" s="188">
        <f t="shared" ca="1" si="130"/>
        <v>0</v>
      </c>
      <c r="BH58" s="188">
        <f t="shared" ca="1" si="130"/>
        <v>0</v>
      </c>
      <c r="BI58" s="188">
        <f t="shared" ca="1" si="130"/>
        <v>0</v>
      </c>
      <c r="BJ58" s="188">
        <f t="shared" ca="1" si="130"/>
        <v>0</v>
      </c>
      <c r="BK58" s="188">
        <f t="shared" ca="1" si="130"/>
        <v>0</v>
      </c>
      <c r="BL58" s="188">
        <f t="shared" ca="1" si="130"/>
        <v>0</v>
      </c>
      <c r="BM58" s="188">
        <f t="shared" ca="1" si="130"/>
        <v>0</v>
      </c>
      <c r="BN58" s="188">
        <f t="shared" ca="1" si="130"/>
        <v>0</v>
      </c>
      <c r="BO58" s="188">
        <f t="shared" ca="1" si="130"/>
        <v>0</v>
      </c>
      <c r="BP58" s="188">
        <f t="shared" ca="1" si="130"/>
        <v>0</v>
      </c>
      <c r="BQ58" s="188">
        <f t="shared" ca="1" si="130"/>
        <v>0</v>
      </c>
    </row>
    <row r="59" spans="1:69">
      <c r="A59" s="50"/>
      <c r="B59" t="s">
        <v>35</v>
      </c>
      <c r="C59" s="3">
        <f ca="1">SUM($C$57:C57)</f>
        <v>0</v>
      </c>
      <c r="D59" s="3">
        <f ca="1">SUM($C$57:D57)</f>
        <v>0</v>
      </c>
      <c r="E59" s="3">
        <f ca="1">SUM($C$57:E57)</f>
        <v>0</v>
      </c>
      <c r="F59" s="3">
        <f ca="1">SUM($C$57:F57)</f>
        <v>0</v>
      </c>
      <c r="G59" s="3">
        <f ca="1">SUM($C$57:G57)</f>
        <v>0</v>
      </c>
      <c r="H59" s="3">
        <f ca="1">SUM($C$57:H57)</f>
        <v>0</v>
      </c>
      <c r="I59" s="3">
        <f ca="1">SUM($C$57:I57)</f>
        <v>0</v>
      </c>
      <c r="J59" s="3">
        <f ca="1">SUM($C$57:J57)</f>
        <v>0</v>
      </c>
      <c r="K59" s="3">
        <f ca="1">SUM($C$57:K57)</f>
        <v>0</v>
      </c>
      <c r="L59" s="3">
        <f ca="1">SUM($C$57:L57)</f>
        <v>0</v>
      </c>
      <c r="M59" s="3">
        <f ca="1">SUM($C$57:M57)</f>
        <v>0</v>
      </c>
      <c r="N59" s="3">
        <f ca="1">SUM($C$57:N57)</f>
        <v>0</v>
      </c>
      <c r="O59" s="3">
        <f ca="1">SUM($C$57:O57)</f>
        <v>0</v>
      </c>
      <c r="P59" s="3">
        <f ca="1">SUM($C$57:P57)</f>
        <v>0</v>
      </c>
      <c r="Q59" s="3">
        <f ca="1">SUM($C$57:Q57)</f>
        <v>0</v>
      </c>
      <c r="R59" s="3">
        <f ca="1">SUM($C$57:R57)</f>
        <v>0</v>
      </c>
      <c r="S59" s="3">
        <f ca="1">SUM($C$57:S57)</f>
        <v>0</v>
      </c>
      <c r="T59" s="3">
        <f ca="1">SUM($C$57:T57)</f>
        <v>0</v>
      </c>
      <c r="U59" s="3">
        <f ca="1">SUM($C$57:U57)</f>
        <v>0</v>
      </c>
      <c r="V59" s="3">
        <f ca="1">SUM($C$57:V57)</f>
        <v>0</v>
      </c>
      <c r="W59" s="3">
        <f ca="1">SUM($C$57:W57)</f>
        <v>44999.960000000006</v>
      </c>
      <c r="X59" s="3">
        <f ca="1">SUM($C$57:X57)</f>
        <v>44999.960000000006</v>
      </c>
      <c r="Y59" s="3">
        <f ca="1">SUM($C$57:Y57)</f>
        <v>44999.960000000006</v>
      </c>
      <c r="Z59" s="3">
        <f ca="1">SUM($C$57:Z57)</f>
        <v>44999.960000000006</v>
      </c>
      <c r="AA59" s="3">
        <f ca="1">SUM($C$57:AA57)</f>
        <v>44999.960000000006</v>
      </c>
      <c r="AB59" s="3">
        <f ca="1">SUM($C$57:AB57)</f>
        <v>49166.62000000001</v>
      </c>
      <c r="AC59" s="3">
        <f ca="1">SUM($C$57:AC57)</f>
        <v>53333.280000000013</v>
      </c>
      <c r="AD59" s="3">
        <f ca="1">SUM($C$57:AD57)</f>
        <v>57499.940000000017</v>
      </c>
      <c r="AE59" s="3">
        <f ca="1">SUM($C$57:AE57)</f>
        <v>61666.60000000002</v>
      </c>
      <c r="AF59" s="3">
        <f ca="1">SUM($C$57:AF57)</f>
        <v>65833.260000000024</v>
      </c>
      <c r="AG59" s="3">
        <f ca="1">SUM($C$57:AG57)</f>
        <v>70000.000000000029</v>
      </c>
      <c r="AH59" s="3">
        <f ca="1">SUM($C$57:AH57)</f>
        <v>74285.710000000036</v>
      </c>
      <c r="AI59" s="3">
        <f ca="1">SUM($C$57:AI57)</f>
        <v>78571.420000000042</v>
      </c>
      <c r="AJ59" s="3">
        <f ca="1">SUM($C$57:AJ57)</f>
        <v>82857.130000000048</v>
      </c>
      <c r="AK59" s="3">
        <f ca="1">SUM($C$57:AK57)</f>
        <v>87142.840000000055</v>
      </c>
      <c r="AL59" s="3">
        <f ca="1">SUM($C$57:AL57)</f>
        <v>91428.550000000061</v>
      </c>
      <c r="AM59" s="3">
        <f ca="1">SUM($C$57:AM57)</f>
        <v>95714.260000000068</v>
      </c>
      <c r="AN59" s="3">
        <f ca="1">SUM($C$57:AN57)</f>
        <v>99999.970000000074</v>
      </c>
      <c r="AO59" s="3">
        <f ca="1">SUM($C$57:AO57)</f>
        <v>99999.970000000074</v>
      </c>
      <c r="AP59" s="3">
        <f ca="1">SUM($C$57:AP57)</f>
        <v>99999.970000000074</v>
      </c>
      <c r="AQ59" s="3">
        <f ca="1">SUM($C$57:AQ57)</f>
        <v>99999.970000000074</v>
      </c>
      <c r="AR59" s="3">
        <f ca="1">SUM($C$57:AR57)</f>
        <v>99999.970000000074</v>
      </c>
      <c r="AS59" s="3">
        <f ca="1">SUM($C$57:AS57)</f>
        <v>99999.970000000074</v>
      </c>
      <c r="AT59" s="3">
        <f ca="1">SUM($C$57:AT57)</f>
        <v>99999.970000000074</v>
      </c>
      <c r="AU59" s="3">
        <f ca="1">SUM($C$57:AU57)</f>
        <v>99999.970000000074</v>
      </c>
      <c r="AV59" s="3">
        <f ca="1">SUM($C$57:AV57)</f>
        <v>99999.970000000074</v>
      </c>
      <c r="AW59" s="3">
        <f ca="1">SUM($C$57:AW57)</f>
        <v>99999.970000000074</v>
      </c>
      <c r="AX59" s="3">
        <f ca="1">SUM($C$57:AX57)</f>
        <v>99999.970000000074</v>
      </c>
      <c r="AY59" s="3">
        <f ca="1">SUM($C$57:AY57)</f>
        <v>99999.970000000074</v>
      </c>
      <c r="AZ59" s="3">
        <f ca="1">SUM($C$57:AZ57)</f>
        <v>99999.970000000074</v>
      </c>
      <c r="BA59" s="3">
        <f ca="1">SUM($C$57:BA57)</f>
        <v>99999.970000000074</v>
      </c>
      <c r="BB59" s="3">
        <f ca="1">SUM($C$57:BB57)</f>
        <v>99999.970000000074</v>
      </c>
      <c r="BC59" s="3">
        <f ca="1">SUM($C$57:BC57)</f>
        <v>99999.970000000074</v>
      </c>
      <c r="BD59" s="3">
        <f ca="1">SUM($C$57:BD57)</f>
        <v>99999.970000000074</v>
      </c>
      <c r="BE59" s="3">
        <f ca="1">SUM($C$57:BE57)</f>
        <v>99999.970000000074</v>
      </c>
      <c r="BF59" s="3">
        <f ca="1">SUM($C$57:BF57)</f>
        <v>99999.970000000074</v>
      </c>
      <c r="BG59" s="3">
        <f ca="1">SUM($C$57:BG57)</f>
        <v>99999.970000000074</v>
      </c>
      <c r="BH59" s="3">
        <f ca="1">SUM($C$57:BH57)</f>
        <v>99999.970000000074</v>
      </c>
      <c r="BI59" s="3">
        <f ca="1">SUM($C$57:BI57)</f>
        <v>99999.970000000074</v>
      </c>
      <c r="BJ59" s="3">
        <f ca="1">SUM($C$57:BJ57)</f>
        <v>99999.970000000074</v>
      </c>
      <c r="BK59" s="3">
        <f ca="1">SUM($C$57:BK57)</f>
        <v>99999.970000000074</v>
      </c>
      <c r="BL59" s="3">
        <f ca="1">SUM($C$57:BL57)</f>
        <v>99999.970000000074</v>
      </c>
      <c r="BM59" s="3">
        <f ca="1">SUM($C$57:BM57)</f>
        <v>99999.970000000074</v>
      </c>
      <c r="BN59" s="3">
        <f ca="1">SUM($C$57:BN57)</f>
        <v>99999.970000000074</v>
      </c>
      <c r="BO59" s="3">
        <f ca="1">SUM($C$57:BO57)</f>
        <v>99999.970000000074</v>
      </c>
      <c r="BP59" s="3">
        <f ca="1">SUM($C$57:BP57)</f>
        <v>99999.970000000074</v>
      </c>
      <c r="BQ59" s="3">
        <f ca="1">SUM($C$57:BQ57)</f>
        <v>99999.970000000074</v>
      </c>
    </row>
    <row r="60" spans="1:69" s="48" customFormat="1">
      <c r="B60" s="48" t="s">
        <v>34</v>
      </c>
      <c r="C60" s="188">
        <f ca="1">SUM($C$58:C58)</f>
        <v>0</v>
      </c>
      <c r="D60" s="188">
        <f ca="1">SUM($C$58:D58)</f>
        <v>0</v>
      </c>
      <c r="E60" s="188">
        <f ca="1">SUM($C$58:E58)</f>
        <v>0</v>
      </c>
      <c r="F60" s="188">
        <f ca="1">SUM($C$58:F58)</f>
        <v>0</v>
      </c>
      <c r="G60" s="188">
        <f ca="1">SUM($C$58:G58)</f>
        <v>0</v>
      </c>
      <c r="H60" s="188">
        <f ca="1">SUM($C$58:H58)</f>
        <v>0</v>
      </c>
      <c r="I60" s="188">
        <f ca="1">SUM($C$58:I58)</f>
        <v>0</v>
      </c>
      <c r="J60" s="188">
        <f ca="1">SUM($C$58:J58)</f>
        <v>0</v>
      </c>
      <c r="K60" s="188">
        <f ca="1">SUM($C$58:K58)</f>
        <v>0</v>
      </c>
      <c r="L60" s="188">
        <f ca="1">SUM($C$58:L58)</f>
        <v>0</v>
      </c>
      <c r="M60" s="188">
        <f ca="1">SUM($C$58:M58)</f>
        <v>0</v>
      </c>
      <c r="N60" s="188">
        <f ca="1">SUM($C$58:N58)</f>
        <v>0</v>
      </c>
      <c r="O60" s="188">
        <f ca="1">SUM($C$58:O58)</f>
        <v>0</v>
      </c>
      <c r="P60" s="188">
        <f ca="1">SUM($C$58:P58)</f>
        <v>0</v>
      </c>
      <c r="Q60" s="188">
        <f ca="1">SUM($C$58:Q58)</f>
        <v>0</v>
      </c>
      <c r="R60" s="188">
        <f ca="1">SUM($C$58:R58)</f>
        <v>0</v>
      </c>
      <c r="S60" s="188">
        <f ca="1">SUM($C$58:S58)</f>
        <v>0</v>
      </c>
      <c r="T60" s="188">
        <f ca="1">SUM($C$58:T58)</f>
        <v>0</v>
      </c>
      <c r="U60" s="188">
        <f ca="1">SUM($C$58:U58)</f>
        <v>0</v>
      </c>
      <c r="V60" s="188">
        <f ca="1">SUM($C$58:V58)</f>
        <v>0</v>
      </c>
      <c r="W60" s="188">
        <f ca="1">SUM($C$58:W58)</f>
        <v>834999240</v>
      </c>
      <c r="X60" s="188">
        <f ca="1">SUM($C$58:X58)</f>
        <v>834999240</v>
      </c>
      <c r="Y60" s="188">
        <f ca="1">SUM($C$58:Y58)</f>
        <v>834999240</v>
      </c>
      <c r="Z60" s="188">
        <f ca="1">SUM($C$58:Z58)</f>
        <v>834999240</v>
      </c>
      <c r="AA60" s="188">
        <f ca="1">SUM($C$58:AA58)</f>
        <v>834999240</v>
      </c>
      <c r="AB60" s="188">
        <f ca="1">SUM($C$58:AB58)</f>
        <v>914165780</v>
      </c>
      <c r="AC60" s="188">
        <f ca="1">SUM($C$58:AC58)</f>
        <v>993332320</v>
      </c>
      <c r="AD60" s="188">
        <f ca="1">SUM($C$58:AD58)</f>
        <v>1072498860</v>
      </c>
      <c r="AE60" s="188">
        <f ca="1">SUM($C$58:AE58)</f>
        <v>1151665400</v>
      </c>
      <c r="AF60" s="188">
        <f ca="1">SUM($C$58:AF58)</f>
        <v>1230831940</v>
      </c>
      <c r="AG60" s="188">
        <f ca="1">SUM($C$58:AG58)</f>
        <v>1310000000</v>
      </c>
      <c r="AH60" s="188">
        <f ca="1">SUM($C$58:AH58)</f>
        <v>1395714200</v>
      </c>
      <c r="AI60" s="188">
        <f ca="1">SUM($C$58:AI58)</f>
        <v>1481428400</v>
      </c>
      <c r="AJ60" s="188">
        <f ca="1">SUM($C$58:AJ58)</f>
        <v>1567142600</v>
      </c>
      <c r="AK60" s="188">
        <f ca="1">SUM($C$58:AK58)</f>
        <v>1652856800</v>
      </c>
      <c r="AL60" s="188">
        <f ca="1">SUM($C$58:AL58)</f>
        <v>1738571000</v>
      </c>
      <c r="AM60" s="188">
        <f ca="1">SUM($C$58:AM58)</f>
        <v>1824285200</v>
      </c>
      <c r="AN60" s="188">
        <f ca="1">SUM($C$58:AN58)</f>
        <v>1909999400</v>
      </c>
      <c r="AO60" s="188">
        <f ca="1">SUM($C$58:AO58)</f>
        <v>1909999400</v>
      </c>
      <c r="AP60" s="188">
        <f ca="1">SUM($C$58:AP58)</f>
        <v>1909999400</v>
      </c>
      <c r="AQ60" s="188">
        <f ca="1">SUM($C$58:AQ58)</f>
        <v>1909999400</v>
      </c>
      <c r="AR60" s="188">
        <f ca="1">SUM($C$58:AR58)</f>
        <v>1909999400</v>
      </c>
      <c r="AS60" s="188">
        <f ca="1">SUM($C$58:AS58)</f>
        <v>1909999400</v>
      </c>
      <c r="AT60" s="188">
        <f ca="1">SUM($C$58:AT58)</f>
        <v>1909999400</v>
      </c>
      <c r="AU60" s="188">
        <f ca="1">SUM($C$58:AU58)</f>
        <v>1909999400</v>
      </c>
      <c r="AV60" s="188">
        <f ca="1">SUM($C$58:AV58)</f>
        <v>1909999400</v>
      </c>
      <c r="AW60" s="188">
        <f ca="1">SUM($C$58:AW58)</f>
        <v>1909999400</v>
      </c>
      <c r="AX60" s="188">
        <f ca="1">SUM($C$58:AX58)</f>
        <v>1909999400</v>
      </c>
      <c r="AY60" s="188">
        <f ca="1">SUM($C$58:AY58)</f>
        <v>1909999400</v>
      </c>
      <c r="AZ60" s="188">
        <f ca="1">SUM($C$58:AZ58)</f>
        <v>1909999400</v>
      </c>
      <c r="BA60" s="188">
        <f ca="1">SUM($C$58:BA58)</f>
        <v>1909999400</v>
      </c>
      <c r="BB60" s="188">
        <f ca="1">SUM($C$58:BB58)</f>
        <v>1909999400</v>
      </c>
      <c r="BC60" s="188">
        <f ca="1">SUM($C$58:BC58)</f>
        <v>1909999400</v>
      </c>
      <c r="BD60" s="188">
        <f ca="1">SUM($C$58:BD58)</f>
        <v>1909999400</v>
      </c>
      <c r="BE60" s="188">
        <f ca="1">SUM($C$58:BE58)</f>
        <v>1909999400</v>
      </c>
      <c r="BF60" s="188">
        <f ca="1">SUM($C$58:BF58)</f>
        <v>1909999400</v>
      </c>
      <c r="BG60" s="188">
        <f ca="1">SUM($C$58:BG58)</f>
        <v>1909999400</v>
      </c>
      <c r="BH60" s="188">
        <f ca="1">SUM($C$58:BH58)</f>
        <v>1909999400</v>
      </c>
      <c r="BI60" s="188">
        <f ca="1">SUM($C$58:BI58)</f>
        <v>1909999400</v>
      </c>
      <c r="BJ60" s="188">
        <f ca="1">SUM($C$58:BJ58)</f>
        <v>1909999400</v>
      </c>
      <c r="BK60" s="188">
        <f ca="1">SUM($C$58:BK58)</f>
        <v>1909999400</v>
      </c>
      <c r="BL60" s="188">
        <f ca="1">SUM($C$58:BL58)</f>
        <v>1909999400</v>
      </c>
      <c r="BM60" s="188">
        <f ca="1">SUM($C$58:BM58)</f>
        <v>1909999400</v>
      </c>
      <c r="BN60" s="188">
        <f ca="1">SUM($C$58:BN58)</f>
        <v>1909999400</v>
      </c>
      <c r="BO60" s="188">
        <f ca="1">SUM($C$58:BO58)</f>
        <v>1909999400</v>
      </c>
      <c r="BP60" s="188">
        <f ca="1">SUM($C$58:BP58)</f>
        <v>1909999400</v>
      </c>
      <c r="BQ60" s="188">
        <f ca="1">SUM($C$58:BQ58)</f>
        <v>1909999400</v>
      </c>
    </row>
    <row r="61" spans="1:69">
      <c r="A61" s="50"/>
      <c r="B61" t="s">
        <v>225</v>
      </c>
      <c r="C61" s="3">
        <f ca="1">C42-C59</f>
        <v>0</v>
      </c>
      <c r="D61" s="3">
        <f t="shared" ref="D61:BO61" ca="1" si="131">D42-D59</f>
        <v>0</v>
      </c>
      <c r="E61" s="3">
        <f t="shared" ca="1" si="131"/>
        <v>0</v>
      </c>
      <c r="F61" s="3">
        <f t="shared" ca="1" si="131"/>
        <v>0</v>
      </c>
      <c r="G61" s="3">
        <f t="shared" ca="1" si="131"/>
        <v>1818.18</v>
      </c>
      <c r="H61" s="3">
        <f t="shared" ca="1" si="131"/>
        <v>3636.36</v>
      </c>
      <c r="I61" s="3">
        <f t="shared" ca="1" si="131"/>
        <v>5454.54</v>
      </c>
      <c r="J61" s="3">
        <f t="shared" ca="1" si="131"/>
        <v>7272.72</v>
      </c>
      <c r="K61" s="3">
        <f t="shared" ca="1" si="131"/>
        <v>9090.9</v>
      </c>
      <c r="L61" s="3">
        <f t="shared" ca="1" si="131"/>
        <v>10909.08</v>
      </c>
      <c r="M61" s="3">
        <f t="shared" ca="1" si="131"/>
        <v>12727.26</v>
      </c>
      <c r="N61" s="3">
        <f t="shared" ca="1" si="131"/>
        <v>14545.44</v>
      </c>
      <c r="O61" s="3">
        <f t="shared" ca="1" si="131"/>
        <v>16363.62</v>
      </c>
      <c r="P61" s="3">
        <f t="shared" ca="1" si="131"/>
        <v>18181.8</v>
      </c>
      <c r="Q61" s="3">
        <f t="shared" ca="1" si="131"/>
        <v>20000</v>
      </c>
      <c r="R61" s="3">
        <f t="shared" ca="1" si="131"/>
        <v>24166.66</v>
      </c>
      <c r="S61" s="3">
        <f t="shared" ca="1" si="131"/>
        <v>28333.32</v>
      </c>
      <c r="T61" s="3">
        <f t="shared" ca="1" si="131"/>
        <v>32499.98</v>
      </c>
      <c r="U61" s="3">
        <f t="shared" ca="1" si="131"/>
        <v>36666.639999999999</v>
      </c>
      <c r="V61" s="3">
        <f t="shared" ca="1" si="131"/>
        <v>40833.300000000003</v>
      </c>
      <c r="W61" s="3">
        <f t="shared" ca="1" si="131"/>
        <v>0</v>
      </c>
      <c r="X61" s="3">
        <f t="shared" ca="1" si="131"/>
        <v>4166.6600000000035</v>
      </c>
      <c r="Y61" s="3">
        <f t="shared" ca="1" si="131"/>
        <v>8333.320000000007</v>
      </c>
      <c r="Z61" s="3">
        <f t="shared" ca="1" si="131"/>
        <v>12499.98000000001</v>
      </c>
      <c r="AA61" s="3">
        <f t="shared" ca="1" si="131"/>
        <v>16666.640000000014</v>
      </c>
      <c r="AB61" s="3">
        <f t="shared" ca="1" si="131"/>
        <v>16666.640000000014</v>
      </c>
      <c r="AC61" s="3">
        <f t="shared" ca="1" si="131"/>
        <v>16666.720000000016</v>
      </c>
      <c r="AD61" s="3">
        <f t="shared" ca="1" si="131"/>
        <v>16785.770000000019</v>
      </c>
      <c r="AE61" s="3">
        <f t="shared" ca="1" si="131"/>
        <v>16904.820000000022</v>
      </c>
      <c r="AF61" s="3">
        <f t="shared" ca="1" si="131"/>
        <v>17023.870000000024</v>
      </c>
      <c r="AG61" s="3">
        <f t="shared" ca="1" si="131"/>
        <v>17142.840000000026</v>
      </c>
      <c r="AH61" s="3">
        <f t="shared" ca="1" si="131"/>
        <v>17142.840000000026</v>
      </c>
      <c r="AI61" s="3">
        <f t="shared" ca="1" si="131"/>
        <v>17142.840000000026</v>
      </c>
      <c r="AJ61" s="3">
        <f t="shared" ca="1" si="131"/>
        <v>17142.840000000026</v>
      </c>
      <c r="AK61" s="3">
        <f t="shared" ca="1" si="131"/>
        <v>12857.130000000019</v>
      </c>
      <c r="AL61" s="3">
        <f t="shared" ca="1" si="131"/>
        <v>8571.4200000000128</v>
      </c>
      <c r="AM61" s="3">
        <f t="shared" ca="1" si="131"/>
        <v>4285.7100000000064</v>
      </c>
      <c r="AN61" s="3">
        <f t="shared" ca="1" si="131"/>
        <v>0</v>
      </c>
      <c r="AO61" s="3">
        <f t="shared" ca="1" si="131"/>
        <v>0</v>
      </c>
      <c r="AP61" s="3">
        <f t="shared" ca="1" si="131"/>
        <v>0</v>
      </c>
      <c r="AQ61" s="3">
        <f t="shared" ca="1" si="131"/>
        <v>0</v>
      </c>
      <c r="AR61" s="3">
        <f t="shared" ca="1" si="131"/>
        <v>0</v>
      </c>
      <c r="AS61" s="3">
        <f t="shared" ca="1" si="131"/>
        <v>0</v>
      </c>
      <c r="AT61" s="3">
        <f t="shared" ca="1" si="131"/>
        <v>0</v>
      </c>
      <c r="AU61" s="3">
        <f t="shared" ca="1" si="131"/>
        <v>0</v>
      </c>
      <c r="AV61" s="3">
        <f t="shared" ca="1" si="131"/>
        <v>0</v>
      </c>
      <c r="AW61" s="3">
        <f t="shared" ca="1" si="131"/>
        <v>0</v>
      </c>
      <c r="AX61" s="3">
        <f t="shared" ca="1" si="131"/>
        <v>0</v>
      </c>
      <c r="AY61" s="3">
        <f t="shared" ca="1" si="131"/>
        <v>0</v>
      </c>
      <c r="AZ61" s="3">
        <f t="shared" ca="1" si="131"/>
        <v>0</v>
      </c>
      <c r="BA61" s="3">
        <f t="shared" ca="1" si="131"/>
        <v>0</v>
      </c>
      <c r="BB61" s="3">
        <f t="shared" ca="1" si="131"/>
        <v>0</v>
      </c>
      <c r="BC61" s="3">
        <f t="shared" ca="1" si="131"/>
        <v>0</v>
      </c>
      <c r="BD61" s="3">
        <f t="shared" ca="1" si="131"/>
        <v>0</v>
      </c>
      <c r="BE61" s="3">
        <f t="shared" ca="1" si="131"/>
        <v>0</v>
      </c>
      <c r="BF61" s="3">
        <f t="shared" ca="1" si="131"/>
        <v>0</v>
      </c>
      <c r="BG61" s="3">
        <f t="shared" ca="1" si="131"/>
        <v>0</v>
      </c>
      <c r="BH61" s="3">
        <f t="shared" ca="1" si="131"/>
        <v>0</v>
      </c>
      <c r="BI61" s="3">
        <f t="shared" ca="1" si="131"/>
        <v>0</v>
      </c>
      <c r="BJ61" s="3">
        <f t="shared" ca="1" si="131"/>
        <v>0</v>
      </c>
      <c r="BK61" s="3">
        <f t="shared" ca="1" si="131"/>
        <v>0</v>
      </c>
      <c r="BL61" s="3">
        <f t="shared" ca="1" si="131"/>
        <v>0</v>
      </c>
      <c r="BM61" s="3">
        <f t="shared" ca="1" si="131"/>
        <v>0</v>
      </c>
      <c r="BN61" s="3">
        <f t="shared" ca="1" si="131"/>
        <v>0</v>
      </c>
      <c r="BO61" s="3">
        <f t="shared" ca="1" si="131"/>
        <v>0</v>
      </c>
      <c r="BP61" s="3">
        <f t="shared" ref="BP61:BQ61" ca="1" si="132">BP42-BP59</f>
        <v>0</v>
      </c>
      <c r="BQ61" s="3">
        <f t="shared" ca="1" si="132"/>
        <v>0</v>
      </c>
    </row>
    <row r="62" spans="1:69">
      <c r="A62" s="50"/>
      <c r="B62" t="s">
        <v>226</v>
      </c>
      <c r="C62" s="3">
        <f ca="1">C43-C60</f>
        <v>0</v>
      </c>
      <c r="D62" s="3">
        <f t="shared" ref="D62:BO62" ca="1" si="133">D43-D60</f>
        <v>0</v>
      </c>
      <c r="E62" s="3">
        <f t="shared" ca="1" si="133"/>
        <v>0</v>
      </c>
      <c r="F62" s="3">
        <f t="shared" ca="1" si="133"/>
        <v>0</v>
      </c>
      <c r="G62" s="3">
        <f t="shared" ca="1" si="133"/>
        <v>32727240</v>
      </c>
      <c r="H62" s="3">
        <f t="shared" ca="1" si="133"/>
        <v>65454480</v>
      </c>
      <c r="I62" s="3">
        <f t="shared" ca="1" si="133"/>
        <v>98181720</v>
      </c>
      <c r="J62" s="3">
        <f t="shared" ca="1" si="133"/>
        <v>130908960</v>
      </c>
      <c r="K62" s="3">
        <f t="shared" ca="1" si="133"/>
        <v>163636200</v>
      </c>
      <c r="L62" s="3">
        <f t="shared" ca="1" si="133"/>
        <v>196363440</v>
      </c>
      <c r="M62" s="3">
        <f t="shared" ca="1" si="133"/>
        <v>229090680</v>
      </c>
      <c r="N62" s="3">
        <f t="shared" ca="1" si="133"/>
        <v>261817920</v>
      </c>
      <c r="O62" s="3">
        <f t="shared" ca="1" si="133"/>
        <v>294545160</v>
      </c>
      <c r="P62" s="3">
        <f t="shared" ca="1" si="133"/>
        <v>327272400</v>
      </c>
      <c r="Q62" s="3">
        <f t="shared" ca="1" si="133"/>
        <v>360000000</v>
      </c>
      <c r="R62" s="3">
        <f t="shared" ca="1" si="133"/>
        <v>439166540</v>
      </c>
      <c r="S62" s="3">
        <f t="shared" ca="1" si="133"/>
        <v>518333080</v>
      </c>
      <c r="T62" s="3">
        <f t="shared" ca="1" si="133"/>
        <v>597499620</v>
      </c>
      <c r="U62" s="3">
        <f t="shared" ca="1" si="133"/>
        <v>676666160</v>
      </c>
      <c r="V62" s="3">
        <f t="shared" ca="1" si="133"/>
        <v>755832700</v>
      </c>
      <c r="W62" s="3">
        <f t="shared" ca="1" si="133"/>
        <v>0</v>
      </c>
      <c r="X62" s="3">
        <f t="shared" ca="1" si="133"/>
        <v>79166540</v>
      </c>
      <c r="Y62" s="3">
        <f t="shared" ca="1" si="133"/>
        <v>158333080</v>
      </c>
      <c r="Z62" s="3">
        <f t="shared" ca="1" si="133"/>
        <v>237499620</v>
      </c>
      <c r="AA62" s="3">
        <f t="shared" ca="1" si="133"/>
        <v>316666160</v>
      </c>
      <c r="AB62" s="3">
        <f t="shared" ca="1" si="133"/>
        <v>316666160</v>
      </c>
      <c r="AC62" s="3">
        <f t="shared" ca="1" si="133"/>
        <v>316667680</v>
      </c>
      <c r="AD62" s="3">
        <f t="shared" ca="1" si="133"/>
        <v>323215340</v>
      </c>
      <c r="AE62" s="3">
        <f t="shared" ca="1" si="133"/>
        <v>329763000</v>
      </c>
      <c r="AF62" s="3">
        <f t="shared" ca="1" si="133"/>
        <v>336310660</v>
      </c>
      <c r="AG62" s="3">
        <f t="shared" ca="1" si="133"/>
        <v>342856800</v>
      </c>
      <c r="AH62" s="3">
        <f t="shared" ca="1" si="133"/>
        <v>342856800</v>
      </c>
      <c r="AI62" s="3">
        <f t="shared" ca="1" si="133"/>
        <v>342856800</v>
      </c>
      <c r="AJ62" s="3">
        <f t="shared" ca="1" si="133"/>
        <v>342856800</v>
      </c>
      <c r="AK62" s="3">
        <f t="shared" ca="1" si="133"/>
        <v>257142600</v>
      </c>
      <c r="AL62" s="3">
        <f t="shared" ca="1" si="133"/>
        <v>171428400</v>
      </c>
      <c r="AM62" s="3">
        <f t="shared" ca="1" si="133"/>
        <v>85714200</v>
      </c>
      <c r="AN62" s="3">
        <f t="shared" ca="1" si="133"/>
        <v>0</v>
      </c>
      <c r="AO62" s="3">
        <f t="shared" ca="1" si="133"/>
        <v>0</v>
      </c>
      <c r="AP62" s="3">
        <f t="shared" ca="1" si="133"/>
        <v>0</v>
      </c>
      <c r="AQ62" s="3">
        <f t="shared" ca="1" si="133"/>
        <v>0</v>
      </c>
      <c r="AR62" s="3">
        <f t="shared" ca="1" si="133"/>
        <v>0</v>
      </c>
      <c r="AS62" s="3">
        <f t="shared" ca="1" si="133"/>
        <v>0</v>
      </c>
      <c r="AT62" s="3">
        <f t="shared" ca="1" si="133"/>
        <v>0</v>
      </c>
      <c r="AU62" s="3">
        <f t="shared" ca="1" si="133"/>
        <v>0</v>
      </c>
      <c r="AV62" s="3">
        <f t="shared" ca="1" si="133"/>
        <v>0</v>
      </c>
      <c r="AW62" s="3">
        <f t="shared" ca="1" si="133"/>
        <v>0</v>
      </c>
      <c r="AX62" s="3">
        <f t="shared" ca="1" si="133"/>
        <v>0</v>
      </c>
      <c r="AY62" s="3">
        <f t="shared" ca="1" si="133"/>
        <v>0</v>
      </c>
      <c r="AZ62" s="3">
        <f t="shared" ca="1" si="133"/>
        <v>0</v>
      </c>
      <c r="BA62" s="3">
        <f t="shared" ca="1" si="133"/>
        <v>0</v>
      </c>
      <c r="BB62" s="3">
        <f t="shared" ca="1" si="133"/>
        <v>0</v>
      </c>
      <c r="BC62" s="3">
        <f t="shared" ca="1" si="133"/>
        <v>0</v>
      </c>
      <c r="BD62" s="3">
        <f t="shared" ca="1" si="133"/>
        <v>0</v>
      </c>
      <c r="BE62" s="3">
        <f t="shared" ca="1" si="133"/>
        <v>0</v>
      </c>
      <c r="BF62" s="3">
        <f t="shared" ca="1" si="133"/>
        <v>0</v>
      </c>
      <c r="BG62" s="3">
        <f t="shared" ca="1" si="133"/>
        <v>0</v>
      </c>
      <c r="BH62" s="3">
        <f t="shared" ca="1" si="133"/>
        <v>0</v>
      </c>
      <c r="BI62" s="3">
        <f t="shared" ca="1" si="133"/>
        <v>0</v>
      </c>
      <c r="BJ62" s="3">
        <f t="shared" ca="1" si="133"/>
        <v>0</v>
      </c>
      <c r="BK62" s="3">
        <f t="shared" ca="1" si="133"/>
        <v>0</v>
      </c>
      <c r="BL62" s="3">
        <f t="shared" ca="1" si="133"/>
        <v>0</v>
      </c>
      <c r="BM62" s="3">
        <f t="shared" ca="1" si="133"/>
        <v>0</v>
      </c>
      <c r="BN62" s="3">
        <f t="shared" ca="1" si="133"/>
        <v>0</v>
      </c>
      <c r="BO62" s="3">
        <f t="shared" ca="1" si="133"/>
        <v>0</v>
      </c>
      <c r="BP62" s="3">
        <f t="shared" ref="BP62:BQ62" ca="1" si="134">BP43-BP60</f>
        <v>0</v>
      </c>
      <c r="BQ62" s="3">
        <f t="shared" ca="1" si="134"/>
        <v>0</v>
      </c>
    </row>
    <row r="65" spans="1:4">
      <c r="A65" s="52"/>
      <c r="B65" t="s">
        <v>36</v>
      </c>
      <c r="C65" s="11"/>
    </row>
    <row r="66" spans="1:4">
      <c r="A66" s="52"/>
      <c r="B66" t="s">
        <v>227</v>
      </c>
      <c r="C66" s="170">
        <f>L4*(1+$I$4)</f>
        <v>3896.3433983821101</v>
      </c>
      <c r="D66" t="s">
        <v>230</v>
      </c>
    </row>
    <row r="67" spans="1:4">
      <c r="A67" s="52"/>
      <c r="B67" t="s">
        <v>228</v>
      </c>
      <c r="C67" s="170">
        <f t="shared" ref="C67:C68" si="135">L5*(1+$I$4)</f>
        <v>200</v>
      </c>
      <c r="D67" t="s">
        <v>230</v>
      </c>
    </row>
    <row r="68" spans="1:4">
      <c r="A68" s="52"/>
      <c r="B68" t="s">
        <v>229</v>
      </c>
      <c r="C68" s="170">
        <f t="shared" si="135"/>
        <v>15</v>
      </c>
      <c r="D68" t="s">
        <v>230</v>
      </c>
    </row>
    <row r="69" spans="1:4">
      <c r="A69" s="52"/>
      <c r="B69" t="s">
        <v>37</v>
      </c>
      <c r="C69" s="47">
        <f>C66+C67+C68</f>
        <v>4111.3433983821105</v>
      </c>
    </row>
    <row r="70" spans="1:4">
      <c r="A70" s="52"/>
      <c r="B70" s="14" t="s">
        <v>38</v>
      </c>
      <c r="C70" s="171">
        <f>L7*(1+$I$5)</f>
        <v>383.51396025445445</v>
      </c>
      <c r="D70" t="s">
        <v>230</v>
      </c>
    </row>
    <row r="71" spans="1:4">
      <c r="A71" s="52"/>
      <c r="B71" s="14" t="s">
        <v>39</v>
      </c>
      <c r="C71" s="171">
        <f t="shared" ref="C71:C79" si="136">L8*(1+$I$5)</f>
        <v>508.39389603301584</v>
      </c>
      <c r="D71" t="s">
        <v>230</v>
      </c>
    </row>
    <row r="72" spans="1:4">
      <c r="A72" s="52"/>
      <c r="B72" s="15" t="s">
        <v>40</v>
      </c>
      <c r="C72" s="171">
        <f t="shared" si="136"/>
        <v>3332.7966070370999</v>
      </c>
      <c r="D72" t="s">
        <v>230</v>
      </c>
    </row>
    <row r="73" spans="1:4">
      <c r="A73" s="52"/>
      <c r="B73" s="15" t="s">
        <v>41</v>
      </c>
      <c r="C73" s="171">
        <f t="shared" si="136"/>
        <v>0</v>
      </c>
      <c r="D73" t="s">
        <v>230</v>
      </c>
    </row>
    <row r="74" spans="1:4">
      <c r="A74" s="52"/>
      <c r="B74" s="15" t="s">
        <v>42</v>
      </c>
      <c r="C74" s="171">
        <f t="shared" si="136"/>
        <v>975.18594262531951</v>
      </c>
      <c r="D74" t="s">
        <v>230</v>
      </c>
    </row>
    <row r="75" spans="1:4">
      <c r="A75" s="52"/>
      <c r="B75" s="15" t="s">
        <v>43</v>
      </c>
      <c r="C75" s="171">
        <f t="shared" si="136"/>
        <v>0</v>
      </c>
      <c r="D75" t="s">
        <v>230</v>
      </c>
    </row>
    <row r="76" spans="1:4">
      <c r="A76" s="52"/>
      <c r="B76" s="14" t="s">
        <v>44</v>
      </c>
      <c r="C76" s="171">
        <f t="shared" si="136"/>
        <v>224.92236521621808</v>
      </c>
      <c r="D76" t="s">
        <v>230</v>
      </c>
    </row>
    <row r="77" spans="1:4">
      <c r="A77" s="52"/>
      <c r="B77" s="16" t="s">
        <v>171</v>
      </c>
      <c r="C77" s="171">
        <f t="shared" si="136"/>
        <v>0</v>
      </c>
      <c r="D77" t="s">
        <v>230</v>
      </c>
    </row>
    <row r="78" spans="1:4">
      <c r="A78" s="52"/>
      <c r="B78" s="16" t="s">
        <v>172</v>
      </c>
      <c r="C78" s="171">
        <f t="shared" si="136"/>
        <v>0</v>
      </c>
      <c r="D78" t="s">
        <v>230</v>
      </c>
    </row>
    <row r="79" spans="1:4">
      <c r="A79" s="52"/>
      <c r="B79" s="14" t="s">
        <v>46</v>
      </c>
      <c r="C79" s="171">
        <f t="shared" si="136"/>
        <v>0</v>
      </c>
      <c r="D79" t="s">
        <v>230</v>
      </c>
    </row>
    <row r="80" spans="1:4">
      <c r="A80" s="52"/>
      <c r="C80" s="6">
        <f>SUM(C70:C79)</f>
        <v>5424.8127711661082</v>
      </c>
      <c r="D80" t="s">
        <v>230</v>
      </c>
    </row>
    <row r="81" spans="1:43">
      <c r="A81" s="52"/>
      <c r="B81" s="14" t="s">
        <v>45</v>
      </c>
      <c r="C81" s="172">
        <v>495.90322862170746</v>
      </c>
      <c r="D81" t="s">
        <v>230</v>
      </c>
    </row>
    <row r="82" spans="1:43">
      <c r="A82" s="52"/>
    </row>
    <row r="83" spans="1:43">
      <c r="A83" s="52"/>
      <c r="B83" s="17" t="s">
        <v>170</v>
      </c>
    </row>
    <row r="84" spans="1:43">
      <c r="A84" s="52"/>
      <c r="B84" t="s">
        <v>49</v>
      </c>
      <c r="C84" s="4">
        <f>C7</f>
        <v>42278</v>
      </c>
      <c r="D84" s="4">
        <f>EDATE(C84,1)</f>
        <v>42309</v>
      </c>
      <c r="E84" s="4">
        <f t="shared" ref="E84:AQ84" si="137">EDATE(D84,1)</f>
        <v>42339</v>
      </c>
      <c r="F84" s="4">
        <f t="shared" si="137"/>
        <v>42370</v>
      </c>
      <c r="G84" s="4">
        <f t="shared" si="137"/>
        <v>42401</v>
      </c>
      <c r="H84" s="4">
        <f t="shared" si="137"/>
        <v>42430</v>
      </c>
      <c r="I84" s="4">
        <f t="shared" si="137"/>
        <v>42461</v>
      </c>
      <c r="J84" s="4">
        <f t="shared" si="137"/>
        <v>42491</v>
      </c>
      <c r="K84" s="4">
        <f t="shared" si="137"/>
        <v>42522</v>
      </c>
      <c r="L84" s="4">
        <f t="shared" si="137"/>
        <v>42552</v>
      </c>
      <c r="M84" s="4">
        <f t="shared" si="137"/>
        <v>42583</v>
      </c>
      <c r="N84" s="4">
        <f t="shared" si="137"/>
        <v>42614</v>
      </c>
      <c r="O84" s="4">
        <f t="shared" si="137"/>
        <v>42644</v>
      </c>
      <c r="P84" s="4">
        <f t="shared" si="137"/>
        <v>42675</v>
      </c>
      <c r="Q84" s="4">
        <f t="shared" si="137"/>
        <v>42705</v>
      </c>
      <c r="R84" s="4">
        <f t="shared" si="137"/>
        <v>42736</v>
      </c>
      <c r="S84" s="4">
        <f t="shared" si="137"/>
        <v>42767</v>
      </c>
      <c r="T84" s="4">
        <f t="shared" si="137"/>
        <v>42795</v>
      </c>
      <c r="U84" s="4">
        <f t="shared" si="137"/>
        <v>42826</v>
      </c>
      <c r="V84" s="4">
        <f t="shared" si="137"/>
        <v>42856</v>
      </c>
      <c r="W84" s="4">
        <f t="shared" si="137"/>
        <v>42887</v>
      </c>
      <c r="X84" s="4">
        <f t="shared" si="137"/>
        <v>42917</v>
      </c>
      <c r="Y84" s="4">
        <f t="shared" si="137"/>
        <v>42948</v>
      </c>
      <c r="Z84" s="4">
        <f t="shared" si="137"/>
        <v>42979</v>
      </c>
      <c r="AA84" s="4">
        <f t="shared" si="137"/>
        <v>43009</v>
      </c>
      <c r="AB84" s="4">
        <f t="shared" si="137"/>
        <v>43040</v>
      </c>
      <c r="AC84" s="4">
        <f t="shared" si="137"/>
        <v>43070</v>
      </c>
      <c r="AD84" s="4">
        <f t="shared" si="137"/>
        <v>43101</v>
      </c>
      <c r="AE84" s="4">
        <f t="shared" si="137"/>
        <v>43132</v>
      </c>
      <c r="AF84" s="4">
        <f t="shared" si="137"/>
        <v>43160</v>
      </c>
      <c r="AG84" s="4">
        <f t="shared" si="137"/>
        <v>43191</v>
      </c>
      <c r="AH84" s="4">
        <f t="shared" si="137"/>
        <v>43221</v>
      </c>
      <c r="AI84" s="4">
        <f t="shared" si="137"/>
        <v>43252</v>
      </c>
      <c r="AJ84" s="4">
        <f t="shared" si="137"/>
        <v>43282</v>
      </c>
      <c r="AK84" s="4">
        <f t="shared" si="137"/>
        <v>43313</v>
      </c>
      <c r="AL84" s="4">
        <f t="shared" si="137"/>
        <v>43344</v>
      </c>
      <c r="AM84" s="4">
        <f t="shared" si="137"/>
        <v>43374</v>
      </c>
      <c r="AN84" s="4">
        <f t="shared" si="137"/>
        <v>43405</v>
      </c>
      <c r="AO84" s="4">
        <f t="shared" si="137"/>
        <v>43435</v>
      </c>
      <c r="AP84" s="4">
        <f t="shared" si="137"/>
        <v>43466</v>
      </c>
      <c r="AQ84" s="4">
        <f t="shared" si="137"/>
        <v>43497</v>
      </c>
    </row>
    <row r="85" spans="1:43">
      <c r="A85" s="52"/>
      <c r="B85" t="s">
        <v>215</v>
      </c>
      <c r="C85" s="9">
        <v>1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>
      <c r="A86" s="52"/>
      <c r="B86" t="s">
        <v>214</v>
      </c>
      <c r="C86" s="9">
        <v>0.05</v>
      </c>
      <c r="D86" s="9">
        <v>0.05</v>
      </c>
      <c r="E86" s="9">
        <v>0.05</v>
      </c>
      <c r="F86" s="9">
        <v>0.05</v>
      </c>
      <c r="G86" s="9">
        <v>0.05</v>
      </c>
      <c r="H86" s="9">
        <v>0.05</v>
      </c>
      <c r="I86" s="9">
        <v>0.05</v>
      </c>
      <c r="J86" s="9">
        <v>0.05</v>
      </c>
      <c r="K86" s="9">
        <v>0.05</v>
      </c>
      <c r="L86" s="9">
        <v>0.05</v>
      </c>
      <c r="M86" s="9">
        <v>0.05</v>
      </c>
      <c r="N86" s="9">
        <v>0.05</v>
      </c>
      <c r="O86" s="9">
        <v>0.05</v>
      </c>
      <c r="P86" s="9">
        <v>0.05</v>
      </c>
      <c r="Q86" s="9">
        <v>0.05</v>
      </c>
      <c r="R86" s="9">
        <v>0.05</v>
      </c>
      <c r="S86" s="9">
        <v>0.05</v>
      </c>
      <c r="T86" s="9">
        <v>0.05</v>
      </c>
      <c r="U86" s="9">
        <v>0.05</v>
      </c>
      <c r="V86" s="9">
        <v>0.05</v>
      </c>
      <c r="W86" s="7"/>
      <c r="X86" s="7"/>
      <c r="Y86" s="7"/>
      <c r="Z86" s="7"/>
      <c r="AA86" s="7"/>
      <c r="AB86" s="7"/>
      <c r="AC86" s="7"/>
      <c r="AD86" s="7"/>
    </row>
    <row r="89" spans="1:43">
      <c r="B89" t="s">
        <v>54</v>
      </c>
      <c r="C89" s="6">
        <f>SUM(C90:C92)</f>
        <v>411134339.838211</v>
      </c>
      <c r="D89" s="6">
        <f t="shared" ref="D89:AQ89" si="138">SUM(D90:D92)</f>
        <v>0</v>
      </c>
      <c r="E89" s="6">
        <f t="shared" si="138"/>
        <v>0</v>
      </c>
      <c r="F89" s="6">
        <f t="shared" si="138"/>
        <v>0</v>
      </c>
      <c r="G89" s="6">
        <f t="shared" si="138"/>
        <v>0</v>
      </c>
      <c r="H89" s="6">
        <f t="shared" si="138"/>
        <v>0</v>
      </c>
      <c r="I89" s="6">
        <f t="shared" si="138"/>
        <v>0</v>
      </c>
      <c r="J89" s="6">
        <f t="shared" si="138"/>
        <v>0</v>
      </c>
      <c r="K89" s="6">
        <f t="shared" si="138"/>
        <v>0</v>
      </c>
      <c r="L89" s="6">
        <f t="shared" si="138"/>
        <v>0</v>
      </c>
      <c r="M89" s="6">
        <f t="shared" si="138"/>
        <v>0</v>
      </c>
      <c r="N89" s="6">
        <f t="shared" si="138"/>
        <v>0</v>
      </c>
      <c r="O89" s="6">
        <f t="shared" si="138"/>
        <v>0</v>
      </c>
      <c r="P89" s="6">
        <f t="shared" si="138"/>
        <v>0</v>
      </c>
      <c r="Q89" s="6">
        <f t="shared" si="138"/>
        <v>0</v>
      </c>
      <c r="R89" s="6">
        <f t="shared" si="138"/>
        <v>0</v>
      </c>
      <c r="S89" s="6">
        <f t="shared" si="138"/>
        <v>0</v>
      </c>
      <c r="T89" s="6">
        <f t="shared" si="138"/>
        <v>0</v>
      </c>
      <c r="U89" s="6">
        <f t="shared" si="138"/>
        <v>0</v>
      </c>
      <c r="V89" s="6">
        <f t="shared" si="138"/>
        <v>0</v>
      </c>
      <c r="W89" s="6">
        <f t="shared" si="138"/>
        <v>0</v>
      </c>
      <c r="X89" s="6">
        <f t="shared" si="138"/>
        <v>0</v>
      </c>
      <c r="Y89" s="6">
        <f t="shared" si="138"/>
        <v>0</v>
      </c>
      <c r="Z89" s="6">
        <f t="shared" si="138"/>
        <v>0</v>
      </c>
      <c r="AA89" s="6">
        <f t="shared" si="138"/>
        <v>0</v>
      </c>
      <c r="AB89" s="6">
        <f t="shared" si="138"/>
        <v>0</v>
      </c>
      <c r="AC89" s="6">
        <f t="shared" si="138"/>
        <v>0</v>
      </c>
      <c r="AD89" s="6">
        <f t="shared" si="138"/>
        <v>0</v>
      </c>
      <c r="AE89" s="6">
        <f t="shared" si="138"/>
        <v>0</v>
      </c>
      <c r="AF89" s="6">
        <f t="shared" si="138"/>
        <v>0</v>
      </c>
      <c r="AG89" s="6">
        <f t="shared" si="138"/>
        <v>0</v>
      </c>
      <c r="AH89" s="6">
        <f t="shared" si="138"/>
        <v>0</v>
      </c>
      <c r="AI89" s="6">
        <f t="shared" si="138"/>
        <v>0</v>
      </c>
      <c r="AJ89" s="6">
        <f t="shared" si="138"/>
        <v>0</v>
      </c>
      <c r="AK89" s="6">
        <f t="shared" si="138"/>
        <v>0</v>
      </c>
      <c r="AL89" s="6">
        <f t="shared" si="138"/>
        <v>0</v>
      </c>
      <c r="AM89" s="6">
        <f t="shared" si="138"/>
        <v>0</v>
      </c>
      <c r="AN89" s="6">
        <f t="shared" si="138"/>
        <v>0</v>
      </c>
      <c r="AO89" s="6">
        <f t="shared" si="138"/>
        <v>0</v>
      </c>
      <c r="AP89" s="6">
        <f t="shared" si="138"/>
        <v>0</v>
      </c>
      <c r="AQ89" s="6">
        <f t="shared" si="138"/>
        <v>0</v>
      </c>
    </row>
    <row r="90" spans="1:43">
      <c r="B90" t="s">
        <v>227</v>
      </c>
      <c r="C90" s="3">
        <f>C$85*$C66*$C$4</f>
        <v>389634339.838211</v>
      </c>
      <c r="D90" s="3">
        <f t="shared" ref="D90:J90" si="139">D$85*$C66*$C$4</f>
        <v>0</v>
      </c>
      <c r="E90" s="3">
        <f t="shared" si="139"/>
        <v>0</v>
      </c>
      <c r="F90" s="3">
        <f t="shared" si="139"/>
        <v>0</v>
      </c>
      <c r="G90" s="3">
        <f t="shared" si="139"/>
        <v>0</v>
      </c>
      <c r="H90" s="3">
        <f t="shared" si="139"/>
        <v>0</v>
      </c>
      <c r="I90" s="3">
        <f t="shared" si="139"/>
        <v>0</v>
      </c>
      <c r="J90" s="3">
        <f t="shared" si="139"/>
        <v>0</v>
      </c>
      <c r="K90" s="3">
        <f t="shared" ref="K90:AQ90" si="140">K$85*$C66*$C$4</f>
        <v>0</v>
      </c>
      <c r="L90" s="3">
        <f t="shared" si="140"/>
        <v>0</v>
      </c>
      <c r="M90" s="3">
        <f t="shared" si="140"/>
        <v>0</v>
      </c>
      <c r="N90" s="3">
        <f t="shared" si="140"/>
        <v>0</v>
      </c>
      <c r="O90" s="3">
        <f t="shared" si="140"/>
        <v>0</v>
      </c>
      <c r="P90" s="3">
        <f t="shared" si="140"/>
        <v>0</v>
      </c>
      <c r="Q90" s="3">
        <f t="shared" si="140"/>
        <v>0</v>
      </c>
      <c r="R90" s="3">
        <f t="shared" si="140"/>
        <v>0</v>
      </c>
      <c r="S90" s="3">
        <f t="shared" si="140"/>
        <v>0</v>
      </c>
      <c r="T90" s="3">
        <f t="shared" si="140"/>
        <v>0</v>
      </c>
      <c r="U90" s="3">
        <f t="shared" si="140"/>
        <v>0</v>
      </c>
      <c r="V90" s="3">
        <f t="shared" si="140"/>
        <v>0</v>
      </c>
      <c r="W90" s="3">
        <f t="shared" si="140"/>
        <v>0</v>
      </c>
      <c r="X90" s="3">
        <f t="shared" si="140"/>
        <v>0</v>
      </c>
      <c r="Y90" s="3">
        <f t="shared" si="140"/>
        <v>0</v>
      </c>
      <c r="Z90" s="3">
        <f t="shared" si="140"/>
        <v>0</v>
      </c>
      <c r="AA90" s="3">
        <f t="shared" si="140"/>
        <v>0</v>
      </c>
      <c r="AB90" s="3">
        <f t="shared" si="140"/>
        <v>0</v>
      </c>
      <c r="AC90" s="3">
        <f t="shared" si="140"/>
        <v>0</v>
      </c>
      <c r="AD90" s="3">
        <f t="shared" si="140"/>
        <v>0</v>
      </c>
      <c r="AE90" s="3">
        <f t="shared" si="140"/>
        <v>0</v>
      </c>
      <c r="AF90" s="3">
        <f t="shared" si="140"/>
        <v>0</v>
      </c>
      <c r="AG90" s="3">
        <f t="shared" si="140"/>
        <v>0</v>
      </c>
      <c r="AH90" s="3">
        <f t="shared" si="140"/>
        <v>0</v>
      </c>
      <c r="AI90" s="3">
        <f t="shared" si="140"/>
        <v>0</v>
      </c>
      <c r="AJ90" s="3">
        <f t="shared" si="140"/>
        <v>0</v>
      </c>
      <c r="AK90" s="3">
        <f t="shared" si="140"/>
        <v>0</v>
      </c>
      <c r="AL90" s="3">
        <f t="shared" si="140"/>
        <v>0</v>
      </c>
      <c r="AM90" s="3">
        <f t="shared" si="140"/>
        <v>0</v>
      </c>
      <c r="AN90" s="3">
        <f t="shared" si="140"/>
        <v>0</v>
      </c>
      <c r="AO90" s="3">
        <f t="shared" si="140"/>
        <v>0</v>
      </c>
      <c r="AP90" s="3">
        <f t="shared" si="140"/>
        <v>0</v>
      </c>
      <c r="AQ90" s="3">
        <f t="shared" si="140"/>
        <v>0</v>
      </c>
    </row>
    <row r="91" spans="1:43">
      <c r="B91" t="s">
        <v>228</v>
      </c>
      <c r="C91" s="3">
        <f>C$85*$C67*$C$4</f>
        <v>20000000</v>
      </c>
      <c r="D91" s="3">
        <f t="shared" ref="D91:I92" si="141">D$85*$C67*$C$4</f>
        <v>0</v>
      </c>
      <c r="E91" s="3">
        <f t="shared" si="141"/>
        <v>0</v>
      </c>
      <c r="F91" s="3">
        <f t="shared" si="141"/>
        <v>0</v>
      </c>
      <c r="G91" s="3">
        <f t="shared" si="141"/>
        <v>0</v>
      </c>
      <c r="H91" s="3">
        <f t="shared" si="141"/>
        <v>0</v>
      </c>
      <c r="I91" s="3">
        <f t="shared" si="141"/>
        <v>0</v>
      </c>
      <c r="J91" s="3">
        <f t="shared" ref="J91:AQ91" si="142">J$85*$C67*$C$4</f>
        <v>0</v>
      </c>
      <c r="K91" s="3">
        <f t="shared" si="142"/>
        <v>0</v>
      </c>
      <c r="L91" s="3">
        <f t="shared" si="142"/>
        <v>0</v>
      </c>
      <c r="M91" s="3">
        <f t="shared" si="142"/>
        <v>0</v>
      </c>
      <c r="N91" s="3">
        <f t="shared" si="142"/>
        <v>0</v>
      </c>
      <c r="O91" s="3">
        <f t="shared" si="142"/>
        <v>0</v>
      </c>
      <c r="P91" s="3">
        <f t="shared" si="142"/>
        <v>0</v>
      </c>
      <c r="Q91" s="3">
        <f t="shared" si="142"/>
        <v>0</v>
      </c>
      <c r="R91" s="3">
        <f t="shared" si="142"/>
        <v>0</v>
      </c>
      <c r="S91" s="3">
        <f t="shared" si="142"/>
        <v>0</v>
      </c>
      <c r="T91" s="3">
        <f t="shared" si="142"/>
        <v>0</v>
      </c>
      <c r="U91" s="3">
        <f t="shared" si="142"/>
        <v>0</v>
      </c>
      <c r="V91" s="3">
        <f t="shared" si="142"/>
        <v>0</v>
      </c>
      <c r="W91" s="3">
        <f t="shared" si="142"/>
        <v>0</v>
      </c>
      <c r="X91" s="3">
        <f t="shared" si="142"/>
        <v>0</v>
      </c>
      <c r="Y91" s="3">
        <f t="shared" si="142"/>
        <v>0</v>
      </c>
      <c r="Z91" s="3">
        <f t="shared" si="142"/>
        <v>0</v>
      </c>
      <c r="AA91" s="3">
        <f t="shared" si="142"/>
        <v>0</v>
      </c>
      <c r="AB91" s="3">
        <f t="shared" si="142"/>
        <v>0</v>
      </c>
      <c r="AC91" s="3">
        <f t="shared" si="142"/>
        <v>0</v>
      </c>
      <c r="AD91" s="3">
        <f t="shared" si="142"/>
        <v>0</v>
      </c>
      <c r="AE91" s="3">
        <f t="shared" si="142"/>
        <v>0</v>
      </c>
      <c r="AF91" s="3">
        <f t="shared" si="142"/>
        <v>0</v>
      </c>
      <c r="AG91" s="3">
        <f t="shared" si="142"/>
        <v>0</v>
      </c>
      <c r="AH91" s="3">
        <f t="shared" si="142"/>
        <v>0</v>
      </c>
      <c r="AI91" s="3">
        <f t="shared" si="142"/>
        <v>0</v>
      </c>
      <c r="AJ91" s="3">
        <f t="shared" si="142"/>
        <v>0</v>
      </c>
      <c r="AK91" s="3">
        <f t="shared" si="142"/>
        <v>0</v>
      </c>
      <c r="AL91" s="3">
        <f t="shared" si="142"/>
        <v>0</v>
      </c>
      <c r="AM91" s="3">
        <f t="shared" si="142"/>
        <v>0</v>
      </c>
      <c r="AN91" s="3">
        <f t="shared" si="142"/>
        <v>0</v>
      </c>
      <c r="AO91" s="3">
        <f t="shared" si="142"/>
        <v>0</v>
      </c>
      <c r="AP91" s="3">
        <f t="shared" si="142"/>
        <v>0</v>
      </c>
      <c r="AQ91" s="3">
        <f t="shared" si="142"/>
        <v>0</v>
      </c>
    </row>
    <row r="92" spans="1:43">
      <c r="B92" t="s">
        <v>229</v>
      </c>
      <c r="C92" s="3">
        <f>C$85*$C68*$C$4</f>
        <v>1500000</v>
      </c>
      <c r="D92" s="3">
        <f t="shared" si="141"/>
        <v>0</v>
      </c>
      <c r="E92" s="3">
        <f t="shared" si="141"/>
        <v>0</v>
      </c>
      <c r="F92" s="3">
        <f t="shared" si="141"/>
        <v>0</v>
      </c>
      <c r="G92" s="3">
        <f t="shared" si="141"/>
        <v>0</v>
      </c>
      <c r="H92" s="3">
        <f t="shared" si="141"/>
        <v>0</v>
      </c>
      <c r="I92" s="3">
        <f t="shared" si="141"/>
        <v>0</v>
      </c>
      <c r="J92" s="3">
        <f t="shared" ref="J92:AQ92" si="143">J$85*$C68*$C$4</f>
        <v>0</v>
      </c>
      <c r="K92" s="3">
        <f t="shared" si="143"/>
        <v>0</v>
      </c>
      <c r="L92" s="3">
        <f t="shared" si="143"/>
        <v>0</v>
      </c>
      <c r="M92" s="3">
        <f t="shared" si="143"/>
        <v>0</v>
      </c>
      <c r="N92" s="3">
        <f t="shared" si="143"/>
        <v>0</v>
      </c>
      <c r="O92" s="3">
        <f t="shared" si="143"/>
        <v>0</v>
      </c>
      <c r="P92" s="3">
        <f t="shared" si="143"/>
        <v>0</v>
      </c>
      <c r="Q92" s="3">
        <f t="shared" si="143"/>
        <v>0</v>
      </c>
      <c r="R92" s="3">
        <f t="shared" si="143"/>
        <v>0</v>
      </c>
      <c r="S92" s="3">
        <f t="shared" si="143"/>
        <v>0</v>
      </c>
      <c r="T92" s="3">
        <f t="shared" si="143"/>
        <v>0</v>
      </c>
      <c r="U92" s="3">
        <f t="shared" si="143"/>
        <v>0</v>
      </c>
      <c r="V92" s="3">
        <f t="shared" si="143"/>
        <v>0</v>
      </c>
      <c r="W92" s="3">
        <f t="shared" si="143"/>
        <v>0</v>
      </c>
      <c r="X92" s="3">
        <f t="shared" si="143"/>
        <v>0</v>
      </c>
      <c r="Y92" s="3">
        <f t="shared" si="143"/>
        <v>0</v>
      </c>
      <c r="Z92" s="3">
        <f t="shared" si="143"/>
        <v>0</v>
      </c>
      <c r="AA92" s="3">
        <f t="shared" si="143"/>
        <v>0</v>
      </c>
      <c r="AB92" s="3">
        <f t="shared" si="143"/>
        <v>0</v>
      </c>
      <c r="AC92" s="3">
        <f t="shared" si="143"/>
        <v>0</v>
      </c>
      <c r="AD92" s="3">
        <f t="shared" si="143"/>
        <v>0</v>
      </c>
      <c r="AE92" s="3">
        <f t="shared" si="143"/>
        <v>0</v>
      </c>
      <c r="AF92" s="3">
        <f t="shared" si="143"/>
        <v>0</v>
      </c>
      <c r="AG92" s="3">
        <f t="shared" si="143"/>
        <v>0</v>
      </c>
      <c r="AH92" s="3">
        <f t="shared" si="143"/>
        <v>0</v>
      </c>
      <c r="AI92" s="3">
        <f t="shared" si="143"/>
        <v>0</v>
      </c>
      <c r="AJ92" s="3">
        <f t="shared" si="143"/>
        <v>0</v>
      </c>
      <c r="AK92" s="3">
        <f t="shared" si="143"/>
        <v>0</v>
      </c>
      <c r="AL92" s="3">
        <f t="shared" si="143"/>
        <v>0</v>
      </c>
      <c r="AM92" s="3">
        <f t="shared" si="143"/>
        <v>0</v>
      </c>
      <c r="AN92" s="3">
        <f t="shared" si="143"/>
        <v>0</v>
      </c>
      <c r="AO92" s="3">
        <f t="shared" si="143"/>
        <v>0</v>
      </c>
      <c r="AP92" s="3">
        <f t="shared" si="143"/>
        <v>0</v>
      </c>
      <c r="AQ92" s="3">
        <f t="shared" si="143"/>
        <v>0</v>
      </c>
    </row>
    <row r="94" spans="1:43" s="48" customFormat="1">
      <c r="B94" s="48" t="s">
        <v>36</v>
      </c>
      <c r="C94" s="190">
        <f>SUM(C95:C104)+C106</f>
        <v>29603579.998939082</v>
      </c>
      <c r="D94" s="190">
        <f t="shared" ref="D94:AQ94" si="144">SUM(D95:D104)+D106</f>
        <v>29603579.998939082</v>
      </c>
      <c r="E94" s="190">
        <f t="shared" si="144"/>
        <v>29603579.998939082</v>
      </c>
      <c r="F94" s="190">
        <f t="shared" si="144"/>
        <v>29603579.998939082</v>
      </c>
      <c r="G94" s="190">
        <f t="shared" si="144"/>
        <v>29603579.998939082</v>
      </c>
      <c r="H94" s="190">
        <f t="shared" si="144"/>
        <v>29603579.998939082</v>
      </c>
      <c r="I94" s="190">
        <f t="shared" si="144"/>
        <v>29603579.998939082</v>
      </c>
      <c r="J94" s="190">
        <f t="shared" si="144"/>
        <v>29603579.998939082</v>
      </c>
      <c r="K94" s="190">
        <f t="shared" si="144"/>
        <v>29603579.998939082</v>
      </c>
      <c r="L94" s="190">
        <f t="shared" si="144"/>
        <v>29603579.998939082</v>
      </c>
      <c r="M94" s="190">
        <f t="shared" si="144"/>
        <v>29603579.998939082</v>
      </c>
      <c r="N94" s="190">
        <f t="shared" si="144"/>
        <v>29603579.998939082</v>
      </c>
      <c r="O94" s="190">
        <f t="shared" si="144"/>
        <v>29603579.998939082</v>
      </c>
      <c r="P94" s="190">
        <f t="shared" si="144"/>
        <v>29603579.998939082</v>
      </c>
      <c r="Q94" s="190">
        <f t="shared" si="144"/>
        <v>29603579.998939082</v>
      </c>
      <c r="R94" s="190">
        <f t="shared" si="144"/>
        <v>29603579.998939082</v>
      </c>
      <c r="S94" s="190">
        <f t="shared" si="144"/>
        <v>29603579.998939082</v>
      </c>
      <c r="T94" s="190">
        <f t="shared" si="144"/>
        <v>29603579.998939082</v>
      </c>
      <c r="U94" s="190">
        <f t="shared" si="144"/>
        <v>29603579.998939082</v>
      </c>
      <c r="V94" s="190">
        <f t="shared" si="144"/>
        <v>29603579.998939082</v>
      </c>
      <c r="W94" s="190">
        <f t="shared" si="144"/>
        <v>0</v>
      </c>
      <c r="X94" s="190">
        <f t="shared" si="144"/>
        <v>0</v>
      </c>
      <c r="Y94" s="190">
        <f t="shared" si="144"/>
        <v>0</v>
      </c>
      <c r="Z94" s="190">
        <f t="shared" si="144"/>
        <v>0</v>
      </c>
      <c r="AA94" s="190">
        <f t="shared" si="144"/>
        <v>0</v>
      </c>
      <c r="AB94" s="190">
        <f t="shared" si="144"/>
        <v>0</v>
      </c>
      <c r="AC94" s="190">
        <f t="shared" si="144"/>
        <v>0</v>
      </c>
      <c r="AD94" s="190">
        <f t="shared" si="144"/>
        <v>0</v>
      </c>
      <c r="AE94" s="190">
        <f t="shared" si="144"/>
        <v>0</v>
      </c>
      <c r="AF94" s="190">
        <f t="shared" si="144"/>
        <v>0</v>
      </c>
      <c r="AG94" s="190">
        <f t="shared" si="144"/>
        <v>0</v>
      </c>
      <c r="AH94" s="190">
        <f t="shared" si="144"/>
        <v>0</v>
      </c>
      <c r="AI94" s="190">
        <f t="shared" si="144"/>
        <v>0</v>
      </c>
      <c r="AJ94" s="190">
        <f t="shared" si="144"/>
        <v>0</v>
      </c>
      <c r="AK94" s="190">
        <f t="shared" si="144"/>
        <v>0</v>
      </c>
      <c r="AL94" s="190">
        <f t="shared" si="144"/>
        <v>0</v>
      </c>
      <c r="AM94" s="190">
        <f t="shared" si="144"/>
        <v>0</v>
      </c>
      <c r="AN94" s="190">
        <f t="shared" si="144"/>
        <v>0</v>
      </c>
      <c r="AO94" s="190">
        <f t="shared" si="144"/>
        <v>0</v>
      </c>
      <c r="AP94" s="190">
        <f t="shared" si="144"/>
        <v>0</v>
      </c>
      <c r="AQ94" s="190">
        <f t="shared" si="144"/>
        <v>0</v>
      </c>
    </row>
    <row r="95" spans="1:43" s="48" customFormat="1">
      <c r="B95" s="191" t="s">
        <v>251</v>
      </c>
      <c r="C95" s="188">
        <f t="shared" ref="C95:AQ95" si="145">C$86*$C70*$C$4</f>
        <v>1917569.8012722724</v>
      </c>
      <c r="D95" s="188">
        <f t="shared" si="145"/>
        <v>1917569.8012722724</v>
      </c>
      <c r="E95" s="188">
        <f t="shared" si="145"/>
        <v>1917569.8012722724</v>
      </c>
      <c r="F95" s="188">
        <f t="shared" si="145"/>
        <v>1917569.8012722724</v>
      </c>
      <c r="G95" s="188">
        <f t="shared" si="145"/>
        <v>1917569.8012722724</v>
      </c>
      <c r="H95" s="188">
        <f t="shared" si="145"/>
        <v>1917569.8012722724</v>
      </c>
      <c r="I95" s="188">
        <f t="shared" si="145"/>
        <v>1917569.8012722724</v>
      </c>
      <c r="J95" s="188">
        <f t="shared" si="145"/>
        <v>1917569.8012722724</v>
      </c>
      <c r="K95" s="188">
        <f t="shared" si="145"/>
        <v>1917569.8012722724</v>
      </c>
      <c r="L95" s="188">
        <f t="shared" si="145"/>
        <v>1917569.8012722724</v>
      </c>
      <c r="M95" s="188">
        <f t="shared" si="145"/>
        <v>1917569.8012722724</v>
      </c>
      <c r="N95" s="188">
        <f t="shared" si="145"/>
        <v>1917569.8012722724</v>
      </c>
      <c r="O95" s="188">
        <f t="shared" si="145"/>
        <v>1917569.8012722724</v>
      </c>
      <c r="P95" s="188">
        <f t="shared" si="145"/>
        <v>1917569.8012722724</v>
      </c>
      <c r="Q95" s="188">
        <f t="shared" si="145"/>
        <v>1917569.8012722724</v>
      </c>
      <c r="R95" s="188">
        <f t="shared" si="145"/>
        <v>1917569.8012722724</v>
      </c>
      <c r="S95" s="188">
        <f t="shared" si="145"/>
        <v>1917569.8012722724</v>
      </c>
      <c r="T95" s="188">
        <f t="shared" si="145"/>
        <v>1917569.8012722724</v>
      </c>
      <c r="U95" s="188">
        <f t="shared" si="145"/>
        <v>1917569.8012722724</v>
      </c>
      <c r="V95" s="188">
        <f t="shared" si="145"/>
        <v>1917569.8012722724</v>
      </c>
      <c r="W95" s="188">
        <f t="shared" si="145"/>
        <v>0</v>
      </c>
      <c r="X95" s="188">
        <f t="shared" si="145"/>
        <v>0</v>
      </c>
      <c r="Y95" s="188">
        <f t="shared" si="145"/>
        <v>0</v>
      </c>
      <c r="Z95" s="188">
        <f t="shared" si="145"/>
        <v>0</v>
      </c>
      <c r="AA95" s="188">
        <f t="shared" si="145"/>
        <v>0</v>
      </c>
      <c r="AB95" s="188">
        <f t="shared" si="145"/>
        <v>0</v>
      </c>
      <c r="AC95" s="188">
        <f t="shared" si="145"/>
        <v>0</v>
      </c>
      <c r="AD95" s="188">
        <f t="shared" si="145"/>
        <v>0</v>
      </c>
      <c r="AE95" s="188">
        <f t="shared" si="145"/>
        <v>0</v>
      </c>
      <c r="AF95" s="188">
        <f t="shared" si="145"/>
        <v>0</v>
      </c>
      <c r="AG95" s="188">
        <f t="shared" si="145"/>
        <v>0</v>
      </c>
      <c r="AH95" s="188">
        <f t="shared" si="145"/>
        <v>0</v>
      </c>
      <c r="AI95" s="188">
        <f t="shared" si="145"/>
        <v>0</v>
      </c>
      <c r="AJ95" s="188">
        <f t="shared" si="145"/>
        <v>0</v>
      </c>
      <c r="AK95" s="188">
        <f t="shared" si="145"/>
        <v>0</v>
      </c>
      <c r="AL95" s="188">
        <f t="shared" si="145"/>
        <v>0</v>
      </c>
      <c r="AM95" s="188">
        <f t="shared" si="145"/>
        <v>0</v>
      </c>
      <c r="AN95" s="188">
        <f t="shared" si="145"/>
        <v>0</v>
      </c>
      <c r="AO95" s="188">
        <f t="shared" si="145"/>
        <v>0</v>
      </c>
      <c r="AP95" s="188">
        <f t="shared" si="145"/>
        <v>0</v>
      </c>
      <c r="AQ95" s="188">
        <f t="shared" si="145"/>
        <v>0</v>
      </c>
    </row>
    <row r="96" spans="1:43" s="48" customFormat="1">
      <c r="B96" s="191" t="s">
        <v>252</v>
      </c>
      <c r="C96" s="188">
        <f t="shared" ref="C96:AQ96" si="146">C$86*$C71*$C$4</f>
        <v>2541969.4801650792</v>
      </c>
      <c r="D96" s="188">
        <f t="shared" si="146"/>
        <v>2541969.4801650792</v>
      </c>
      <c r="E96" s="188">
        <f t="shared" si="146"/>
        <v>2541969.4801650792</v>
      </c>
      <c r="F96" s="188">
        <f t="shared" si="146"/>
        <v>2541969.4801650792</v>
      </c>
      <c r="G96" s="188">
        <f t="shared" si="146"/>
        <v>2541969.4801650792</v>
      </c>
      <c r="H96" s="188">
        <f t="shared" si="146"/>
        <v>2541969.4801650792</v>
      </c>
      <c r="I96" s="188">
        <f t="shared" si="146"/>
        <v>2541969.4801650792</v>
      </c>
      <c r="J96" s="188">
        <f t="shared" si="146"/>
        <v>2541969.4801650792</v>
      </c>
      <c r="K96" s="188">
        <f t="shared" si="146"/>
        <v>2541969.4801650792</v>
      </c>
      <c r="L96" s="188">
        <f t="shared" si="146"/>
        <v>2541969.4801650792</v>
      </c>
      <c r="M96" s="188">
        <f t="shared" si="146"/>
        <v>2541969.4801650792</v>
      </c>
      <c r="N96" s="188">
        <f t="shared" si="146"/>
        <v>2541969.4801650792</v>
      </c>
      <c r="O96" s="188">
        <f t="shared" si="146"/>
        <v>2541969.4801650792</v>
      </c>
      <c r="P96" s="188">
        <f t="shared" si="146"/>
        <v>2541969.4801650792</v>
      </c>
      <c r="Q96" s="188">
        <f t="shared" si="146"/>
        <v>2541969.4801650792</v>
      </c>
      <c r="R96" s="188">
        <f t="shared" si="146"/>
        <v>2541969.4801650792</v>
      </c>
      <c r="S96" s="188">
        <f t="shared" si="146"/>
        <v>2541969.4801650792</v>
      </c>
      <c r="T96" s="188">
        <f t="shared" si="146"/>
        <v>2541969.4801650792</v>
      </c>
      <c r="U96" s="188">
        <f t="shared" si="146"/>
        <v>2541969.4801650792</v>
      </c>
      <c r="V96" s="188">
        <f t="shared" si="146"/>
        <v>2541969.4801650792</v>
      </c>
      <c r="W96" s="188">
        <f t="shared" si="146"/>
        <v>0</v>
      </c>
      <c r="X96" s="188">
        <f t="shared" si="146"/>
        <v>0</v>
      </c>
      <c r="Y96" s="188">
        <f t="shared" si="146"/>
        <v>0</v>
      </c>
      <c r="Z96" s="188">
        <f t="shared" si="146"/>
        <v>0</v>
      </c>
      <c r="AA96" s="188">
        <f t="shared" si="146"/>
        <v>0</v>
      </c>
      <c r="AB96" s="188">
        <f t="shared" si="146"/>
        <v>0</v>
      </c>
      <c r="AC96" s="188">
        <f t="shared" si="146"/>
        <v>0</v>
      </c>
      <c r="AD96" s="188">
        <f t="shared" si="146"/>
        <v>0</v>
      </c>
      <c r="AE96" s="188">
        <f t="shared" si="146"/>
        <v>0</v>
      </c>
      <c r="AF96" s="188">
        <f t="shared" si="146"/>
        <v>0</v>
      </c>
      <c r="AG96" s="188">
        <f t="shared" si="146"/>
        <v>0</v>
      </c>
      <c r="AH96" s="188">
        <f t="shared" si="146"/>
        <v>0</v>
      </c>
      <c r="AI96" s="188">
        <f t="shared" si="146"/>
        <v>0</v>
      </c>
      <c r="AJ96" s="188">
        <f t="shared" si="146"/>
        <v>0</v>
      </c>
      <c r="AK96" s="188">
        <f t="shared" si="146"/>
        <v>0</v>
      </c>
      <c r="AL96" s="188">
        <f t="shared" si="146"/>
        <v>0</v>
      </c>
      <c r="AM96" s="188">
        <f t="shared" si="146"/>
        <v>0</v>
      </c>
      <c r="AN96" s="188">
        <f t="shared" si="146"/>
        <v>0</v>
      </c>
      <c r="AO96" s="188">
        <f t="shared" si="146"/>
        <v>0</v>
      </c>
      <c r="AP96" s="188">
        <f t="shared" si="146"/>
        <v>0</v>
      </c>
      <c r="AQ96" s="188">
        <f t="shared" si="146"/>
        <v>0</v>
      </c>
    </row>
    <row r="97" spans="2:43" s="48" customFormat="1">
      <c r="B97" s="191" t="s">
        <v>253</v>
      </c>
      <c r="C97" s="188">
        <f t="shared" ref="C97:AQ97" si="147">C$86*$C72*$C$4</f>
        <v>16663983.035185501</v>
      </c>
      <c r="D97" s="188">
        <f t="shared" si="147"/>
        <v>16663983.035185501</v>
      </c>
      <c r="E97" s="188">
        <f t="shared" si="147"/>
        <v>16663983.035185501</v>
      </c>
      <c r="F97" s="188">
        <f t="shared" si="147"/>
        <v>16663983.035185501</v>
      </c>
      <c r="G97" s="188">
        <f t="shared" si="147"/>
        <v>16663983.035185501</v>
      </c>
      <c r="H97" s="188">
        <f t="shared" si="147"/>
        <v>16663983.035185501</v>
      </c>
      <c r="I97" s="188">
        <f t="shared" si="147"/>
        <v>16663983.035185501</v>
      </c>
      <c r="J97" s="188">
        <f t="shared" si="147"/>
        <v>16663983.035185501</v>
      </c>
      <c r="K97" s="188">
        <f t="shared" si="147"/>
        <v>16663983.035185501</v>
      </c>
      <c r="L97" s="188">
        <f t="shared" si="147"/>
        <v>16663983.035185501</v>
      </c>
      <c r="M97" s="188">
        <f t="shared" si="147"/>
        <v>16663983.035185501</v>
      </c>
      <c r="N97" s="188">
        <f t="shared" si="147"/>
        <v>16663983.035185501</v>
      </c>
      <c r="O97" s="188">
        <f t="shared" si="147"/>
        <v>16663983.035185501</v>
      </c>
      <c r="P97" s="188">
        <f t="shared" si="147"/>
        <v>16663983.035185501</v>
      </c>
      <c r="Q97" s="188">
        <f t="shared" si="147"/>
        <v>16663983.035185501</v>
      </c>
      <c r="R97" s="188">
        <f t="shared" si="147"/>
        <v>16663983.035185501</v>
      </c>
      <c r="S97" s="188">
        <f t="shared" si="147"/>
        <v>16663983.035185501</v>
      </c>
      <c r="T97" s="188">
        <f t="shared" si="147"/>
        <v>16663983.035185501</v>
      </c>
      <c r="U97" s="188">
        <f t="shared" si="147"/>
        <v>16663983.035185501</v>
      </c>
      <c r="V97" s="188">
        <f t="shared" si="147"/>
        <v>16663983.035185501</v>
      </c>
      <c r="W97" s="188">
        <f t="shared" si="147"/>
        <v>0</v>
      </c>
      <c r="X97" s="188">
        <f t="shared" si="147"/>
        <v>0</v>
      </c>
      <c r="Y97" s="188">
        <f t="shared" si="147"/>
        <v>0</v>
      </c>
      <c r="Z97" s="188">
        <f t="shared" si="147"/>
        <v>0</v>
      </c>
      <c r="AA97" s="188">
        <f t="shared" si="147"/>
        <v>0</v>
      </c>
      <c r="AB97" s="188">
        <f t="shared" si="147"/>
        <v>0</v>
      </c>
      <c r="AC97" s="188">
        <f t="shared" si="147"/>
        <v>0</v>
      </c>
      <c r="AD97" s="188">
        <f t="shared" si="147"/>
        <v>0</v>
      </c>
      <c r="AE97" s="188">
        <f t="shared" si="147"/>
        <v>0</v>
      </c>
      <c r="AF97" s="188">
        <f t="shared" si="147"/>
        <v>0</v>
      </c>
      <c r="AG97" s="188">
        <f t="shared" si="147"/>
        <v>0</v>
      </c>
      <c r="AH97" s="188">
        <f t="shared" si="147"/>
        <v>0</v>
      </c>
      <c r="AI97" s="188">
        <f t="shared" si="147"/>
        <v>0</v>
      </c>
      <c r="AJ97" s="188">
        <f t="shared" si="147"/>
        <v>0</v>
      </c>
      <c r="AK97" s="188">
        <f t="shared" si="147"/>
        <v>0</v>
      </c>
      <c r="AL97" s="188">
        <f t="shared" si="147"/>
        <v>0</v>
      </c>
      <c r="AM97" s="188">
        <f t="shared" si="147"/>
        <v>0</v>
      </c>
      <c r="AN97" s="188">
        <f t="shared" si="147"/>
        <v>0</v>
      </c>
      <c r="AO97" s="188">
        <f t="shared" si="147"/>
        <v>0</v>
      </c>
      <c r="AP97" s="188">
        <f t="shared" si="147"/>
        <v>0</v>
      </c>
      <c r="AQ97" s="188">
        <f t="shared" si="147"/>
        <v>0</v>
      </c>
    </row>
    <row r="98" spans="2:43" s="48" customFormat="1">
      <c r="B98" s="191" t="s">
        <v>254</v>
      </c>
      <c r="C98" s="188">
        <f t="shared" ref="C98:AQ98" si="148">C$86*$C73*$C$4</f>
        <v>0</v>
      </c>
      <c r="D98" s="188">
        <f t="shared" si="148"/>
        <v>0</v>
      </c>
      <c r="E98" s="188">
        <f t="shared" si="148"/>
        <v>0</v>
      </c>
      <c r="F98" s="188">
        <f t="shared" si="148"/>
        <v>0</v>
      </c>
      <c r="G98" s="188">
        <f t="shared" si="148"/>
        <v>0</v>
      </c>
      <c r="H98" s="188">
        <f t="shared" si="148"/>
        <v>0</v>
      </c>
      <c r="I98" s="188">
        <f t="shared" si="148"/>
        <v>0</v>
      </c>
      <c r="J98" s="188">
        <f t="shared" si="148"/>
        <v>0</v>
      </c>
      <c r="K98" s="188">
        <f t="shared" si="148"/>
        <v>0</v>
      </c>
      <c r="L98" s="188">
        <f t="shared" si="148"/>
        <v>0</v>
      </c>
      <c r="M98" s="188">
        <f t="shared" si="148"/>
        <v>0</v>
      </c>
      <c r="N98" s="188">
        <f t="shared" si="148"/>
        <v>0</v>
      </c>
      <c r="O98" s="188">
        <f t="shared" si="148"/>
        <v>0</v>
      </c>
      <c r="P98" s="188">
        <f t="shared" si="148"/>
        <v>0</v>
      </c>
      <c r="Q98" s="188">
        <f t="shared" si="148"/>
        <v>0</v>
      </c>
      <c r="R98" s="188">
        <f t="shared" si="148"/>
        <v>0</v>
      </c>
      <c r="S98" s="188">
        <f t="shared" si="148"/>
        <v>0</v>
      </c>
      <c r="T98" s="188">
        <f t="shared" si="148"/>
        <v>0</v>
      </c>
      <c r="U98" s="188">
        <f t="shared" si="148"/>
        <v>0</v>
      </c>
      <c r="V98" s="188">
        <f t="shared" si="148"/>
        <v>0</v>
      </c>
      <c r="W98" s="188">
        <f t="shared" si="148"/>
        <v>0</v>
      </c>
      <c r="X98" s="188">
        <f t="shared" si="148"/>
        <v>0</v>
      </c>
      <c r="Y98" s="188">
        <f t="shared" si="148"/>
        <v>0</v>
      </c>
      <c r="Z98" s="188">
        <f t="shared" si="148"/>
        <v>0</v>
      </c>
      <c r="AA98" s="188">
        <f t="shared" si="148"/>
        <v>0</v>
      </c>
      <c r="AB98" s="188">
        <f t="shared" si="148"/>
        <v>0</v>
      </c>
      <c r="AC98" s="188">
        <f t="shared" si="148"/>
        <v>0</v>
      </c>
      <c r="AD98" s="188">
        <f t="shared" si="148"/>
        <v>0</v>
      </c>
      <c r="AE98" s="188">
        <f t="shared" si="148"/>
        <v>0</v>
      </c>
      <c r="AF98" s="188">
        <f t="shared" si="148"/>
        <v>0</v>
      </c>
      <c r="AG98" s="188">
        <f t="shared" si="148"/>
        <v>0</v>
      </c>
      <c r="AH98" s="188">
        <f t="shared" si="148"/>
        <v>0</v>
      </c>
      <c r="AI98" s="188">
        <f t="shared" si="148"/>
        <v>0</v>
      </c>
      <c r="AJ98" s="188">
        <f t="shared" si="148"/>
        <v>0</v>
      </c>
      <c r="AK98" s="188">
        <f t="shared" si="148"/>
        <v>0</v>
      </c>
      <c r="AL98" s="188">
        <f t="shared" si="148"/>
        <v>0</v>
      </c>
      <c r="AM98" s="188">
        <f t="shared" si="148"/>
        <v>0</v>
      </c>
      <c r="AN98" s="188">
        <f t="shared" si="148"/>
        <v>0</v>
      </c>
      <c r="AO98" s="188">
        <f t="shared" si="148"/>
        <v>0</v>
      </c>
      <c r="AP98" s="188">
        <f t="shared" si="148"/>
        <v>0</v>
      </c>
      <c r="AQ98" s="188">
        <f t="shared" si="148"/>
        <v>0</v>
      </c>
    </row>
    <row r="99" spans="2:43" s="48" customFormat="1">
      <c r="B99" s="191" t="s">
        <v>255</v>
      </c>
      <c r="C99" s="188">
        <f t="shared" ref="C99:AQ99" si="149">C$86*$C74*$C$4</f>
        <v>4875929.7131265979</v>
      </c>
      <c r="D99" s="188">
        <f t="shared" si="149"/>
        <v>4875929.7131265979</v>
      </c>
      <c r="E99" s="188">
        <f t="shared" si="149"/>
        <v>4875929.7131265979</v>
      </c>
      <c r="F99" s="188">
        <f t="shared" si="149"/>
        <v>4875929.7131265979</v>
      </c>
      <c r="G99" s="188">
        <f t="shared" si="149"/>
        <v>4875929.7131265979</v>
      </c>
      <c r="H99" s="188">
        <f t="shared" si="149"/>
        <v>4875929.7131265979</v>
      </c>
      <c r="I99" s="188">
        <f t="shared" si="149"/>
        <v>4875929.7131265979</v>
      </c>
      <c r="J99" s="188">
        <f t="shared" si="149"/>
        <v>4875929.7131265979</v>
      </c>
      <c r="K99" s="188">
        <f t="shared" si="149"/>
        <v>4875929.7131265979</v>
      </c>
      <c r="L99" s="188">
        <f t="shared" si="149"/>
        <v>4875929.7131265979</v>
      </c>
      <c r="M99" s="188">
        <f t="shared" si="149"/>
        <v>4875929.7131265979</v>
      </c>
      <c r="N99" s="188">
        <f t="shared" si="149"/>
        <v>4875929.7131265979</v>
      </c>
      <c r="O99" s="188">
        <f t="shared" si="149"/>
        <v>4875929.7131265979</v>
      </c>
      <c r="P99" s="188">
        <f t="shared" si="149"/>
        <v>4875929.7131265979</v>
      </c>
      <c r="Q99" s="188">
        <f t="shared" si="149"/>
        <v>4875929.7131265979</v>
      </c>
      <c r="R99" s="188">
        <f t="shared" si="149"/>
        <v>4875929.7131265979</v>
      </c>
      <c r="S99" s="188">
        <f t="shared" si="149"/>
        <v>4875929.7131265979</v>
      </c>
      <c r="T99" s="188">
        <f t="shared" si="149"/>
        <v>4875929.7131265979</v>
      </c>
      <c r="U99" s="188">
        <f t="shared" si="149"/>
        <v>4875929.7131265979</v>
      </c>
      <c r="V99" s="188">
        <f t="shared" si="149"/>
        <v>4875929.7131265979</v>
      </c>
      <c r="W99" s="188">
        <f t="shared" si="149"/>
        <v>0</v>
      </c>
      <c r="X99" s="188">
        <f t="shared" si="149"/>
        <v>0</v>
      </c>
      <c r="Y99" s="188">
        <f t="shared" si="149"/>
        <v>0</v>
      </c>
      <c r="Z99" s="188">
        <f t="shared" si="149"/>
        <v>0</v>
      </c>
      <c r="AA99" s="188">
        <f t="shared" si="149"/>
        <v>0</v>
      </c>
      <c r="AB99" s="188">
        <f t="shared" si="149"/>
        <v>0</v>
      </c>
      <c r="AC99" s="188">
        <f t="shared" si="149"/>
        <v>0</v>
      </c>
      <c r="AD99" s="188">
        <f t="shared" si="149"/>
        <v>0</v>
      </c>
      <c r="AE99" s="188">
        <f t="shared" si="149"/>
        <v>0</v>
      </c>
      <c r="AF99" s="188">
        <f t="shared" si="149"/>
        <v>0</v>
      </c>
      <c r="AG99" s="188">
        <f t="shared" si="149"/>
        <v>0</v>
      </c>
      <c r="AH99" s="188">
        <f t="shared" si="149"/>
        <v>0</v>
      </c>
      <c r="AI99" s="188">
        <f t="shared" si="149"/>
        <v>0</v>
      </c>
      <c r="AJ99" s="188">
        <f t="shared" si="149"/>
        <v>0</v>
      </c>
      <c r="AK99" s="188">
        <f t="shared" si="149"/>
        <v>0</v>
      </c>
      <c r="AL99" s="188">
        <f t="shared" si="149"/>
        <v>0</v>
      </c>
      <c r="AM99" s="188">
        <f t="shared" si="149"/>
        <v>0</v>
      </c>
      <c r="AN99" s="188">
        <f t="shared" si="149"/>
        <v>0</v>
      </c>
      <c r="AO99" s="188">
        <f t="shared" si="149"/>
        <v>0</v>
      </c>
      <c r="AP99" s="188">
        <f t="shared" si="149"/>
        <v>0</v>
      </c>
      <c r="AQ99" s="188">
        <f t="shared" si="149"/>
        <v>0</v>
      </c>
    </row>
    <row r="100" spans="2:43" s="48" customFormat="1">
      <c r="B100" s="191" t="s">
        <v>256</v>
      </c>
      <c r="C100" s="188">
        <f t="shared" ref="C100:AQ100" si="150">C$86*$C75*$C$4</f>
        <v>0</v>
      </c>
      <c r="D100" s="188">
        <f t="shared" si="150"/>
        <v>0</v>
      </c>
      <c r="E100" s="188">
        <f t="shared" si="150"/>
        <v>0</v>
      </c>
      <c r="F100" s="188">
        <f t="shared" si="150"/>
        <v>0</v>
      </c>
      <c r="G100" s="188">
        <f t="shared" si="150"/>
        <v>0</v>
      </c>
      <c r="H100" s="188">
        <f t="shared" si="150"/>
        <v>0</v>
      </c>
      <c r="I100" s="188">
        <f t="shared" si="150"/>
        <v>0</v>
      </c>
      <c r="J100" s="188">
        <f t="shared" si="150"/>
        <v>0</v>
      </c>
      <c r="K100" s="188">
        <f t="shared" si="150"/>
        <v>0</v>
      </c>
      <c r="L100" s="188">
        <f t="shared" si="150"/>
        <v>0</v>
      </c>
      <c r="M100" s="188">
        <f t="shared" si="150"/>
        <v>0</v>
      </c>
      <c r="N100" s="188">
        <f t="shared" si="150"/>
        <v>0</v>
      </c>
      <c r="O100" s="188">
        <f t="shared" si="150"/>
        <v>0</v>
      </c>
      <c r="P100" s="188">
        <f t="shared" si="150"/>
        <v>0</v>
      </c>
      <c r="Q100" s="188">
        <f t="shared" si="150"/>
        <v>0</v>
      </c>
      <c r="R100" s="188">
        <f t="shared" si="150"/>
        <v>0</v>
      </c>
      <c r="S100" s="188">
        <f t="shared" si="150"/>
        <v>0</v>
      </c>
      <c r="T100" s="188">
        <f t="shared" si="150"/>
        <v>0</v>
      </c>
      <c r="U100" s="188">
        <f t="shared" si="150"/>
        <v>0</v>
      </c>
      <c r="V100" s="188">
        <f t="shared" si="150"/>
        <v>0</v>
      </c>
      <c r="W100" s="188">
        <f t="shared" si="150"/>
        <v>0</v>
      </c>
      <c r="X100" s="188">
        <f t="shared" si="150"/>
        <v>0</v>
      </c>
      <c r="Y100" s="188">
        <f t="shared" si="150"/>
        <v>0</v>
      </c>
      <c r="Z100" s="188">
        <f t="shared" si="150"/>
        <v>0</v>
      </c>
      <c r="AA100" s="188">
        <f t="shared" si="150"/>
        <v>0</v>
      </c>
      <c r="AB100" s="188">
        <f t="shared" si="150"/>
        <v>0</v>
      </c>
      <c r="AC100" s="188">
        <f t="shared" si="150"/>
        <v>0</v>
      </c>
      <c r="AD100" s="188">
        <f t="shared" si="150"/>
        <v>0</v>
      </c>
      <c r="AE100" s="188">
        <f t="shared" si="150"/>
        <v>0</v>
      </c>
      <c r="AF100" s="188">
        <f t="shared" si="150"/>
        <v>0</v>
      </c>
      <c r="AG100" s="188">
        <f t="shared" si="150"/>
        <v>0</v>
      </c>
      <c r="AH100" s="188">
        <f t="shared" si="150"/>
        <v>0</v>
      </c>
      <c r="AI100" s="188">
        <f t="shared" si="150"/>
        <v>0</v>
      </c>
      <c r="AJ100" s="188">
        <f t="shared" si="150"/>
        <v>0</v>
      </c>
      <c r="AK100" s="188">
        <f t="shared" si="150"/>
        <v>0</v>
      </c>
      <c r="AL100" s="188">
        <f t="shared" si="150"/>
        <v>0</v>
      </c>
      <c r="AM100" s="188">
        <f t="shared" si="150"/>
        <v>0</v>
      </c>
      <c r="AN100" s="188">
        <f t="shared" si="150"/>
        <v>0</v>
      </c>
      <c r="AO100" s="188">
        <f t="shared" si="150"/>
        <v>0</v>
      </c>
      <c r="AP100" s="188">
        <f t="shared" si="150"/>
        <v>0</v>
      </c>
      <c r="AQ100" s="188">
        <f t="shared" si="150"/>
        <v>0</v>
      </c>
    </row>
    <row r="101" spans="2:43" s="48" customFormat="1">
      <c r="B101" s="191" t="s">
        <v>257</v>
      </c>
      <c r="C101" s="188">
        <f t="shared" ref="C101:AQ101" si="151">C$86*$C76*$C$4</f>
        <v>1124611.8260810904</v>
      </c>
      <c r="D101" s="188">
        <f t="shared" si="151"/>
        <v>1124611.8260810904</v>
      </c>
      <c r="E101" s="188">
        <f t="shared" si="151"/>
        <v>1124611.8260810904</v>
      </c>
      <c r="F101" s="188">
        <f t="shared" si="151"/>
        <v>1124611.8260810904</v>
      </c>
      <c r="G101" s="188">
        <f t="shared" si="151"/>
        <v>1124611.8260810904</v>
      </c>
      <c r="H101" s="188">
        <f t="shared" si="151"/>
        <v>1124611.8260810904</v>
      </c>
      <c r="I101" s="188">
        <f t="shared" si="151"/>
        <v>1124611.8260810904</v>
      </c>
      <c r="J101" s="188">
        <f t="shared" si="151"/>
        <v>1124611.8260810904</v>
      </c>
      <c r="K101" s="188">
        <f t="shared" si="151"/>
        <v>1124611.8260810904</v>
      </c>
      <c r="L101" s="188">
        <f t="shared" si="151"/>
        <v>1124611.8260810904</v>
      </c>
      <c r="M101" s="188">
        <f t="shared" si="151"/>
        <v>1124611.8260810904</v>
      </c>
      <c r="N101" s="188">
        <f t="shared" si="151"/>
        <v>1124611.8260810904</v>
      </c>
      <c r="O101" s="188">
        <f t="shared" si="151"/>
        <v>1124611.8260810904</v>
      </c>
      <c r="P101" s="188">
        <f t="shared" si="151"/>
        <v>1124611.8260810904</v>
      </c>
      <c r="Q101" s="188">
        <f t="shared" si="151"/>
        <v>1124611.8260810904</v>
      </c>
      <c r="R101" s="188">
        <f t="shared" si="151"/>
        <v>1124611.8260810904</v>
      </c>
      <c r="S101" s="188">
        <f t="shared" si="151"/>
        <v>1124611.8260810904</v>
      </c>
      <c r="T101" s="188">
        <f t="shared" si="151"/>
        <v>1124611.8260810904</v>
      </c>
      <c r="U101" s="188">
        <f t="shared" si="151"/>
        <v>1124611.8260810904</v>
      </c>
      <c r="V101" s="188">
        <f t="shared" si="151"/>
        <v>1124611.8260810904</v>
      </c>
      <c r="W101" s="188">
        <f t="shared" si="151"/>
        <v>0</v>
      </c>
      <c r="X101" s="188">
        <f t="shared" si="151"/>
        <v>0</v>
      </c>
      <c r="Y101" s="188">
        <f t="shared" si="151"/>
        <v>0</v>
      </c>
      <c r="Z101" s="188">
        <f t="shared" si="151"/>
        <v>0</v>
      </c>
      <c r="AA101" s="188">
        <f t="shared" si="151"/>
        <v>0</v>
      </c>
      <c r="AB101" s="188">
        <f t="shared" si="151"/>
        <v>0</v>
      </c>
      <c r="AC101" s="188">
        <f t="shared" si="151"/>
        <v>0</v>
      </c>
      <c r="AD101" s="188">
        <f t="shared" si="151"/>
        <v>0</v>
      </c>
      <c r="AE101" s="188">
        <f t="shared" si="151"/>
        <v>0</v>
      </c>
      <c r="AF101" s="188">
        <f t="shared" si="151"/>
        <v>0</v>
      </c>
      <c r="AG101" s="188">
        <f t="shared" si="151"/>
        <v>0</v>
      </c>
      <c r="AH101" s="188">
        <f t="shared" si="151"/>
        <v>0</v>
      </c>
      <c r="AI101" s="188">
        <f t="shared" si="151"/>
        <v>0</v>
      </c>
      <c r="AJ101" s="188">
        <f t="shared" si="151"/>
        <v>0</v>
      </c>
      <c r="AK101" s="188">
        <f t="shared" si="151"/>
        <v>0</v>
      </c>
      <c r="AL101" s="188">
        <f t="shared" si="151"/>
        <v>0</v>
      </c>
      <c r="AM101" s="188">
        <f t="shared" si="151"/>
        <v>0</v>
      </c>
      <c r="AN101" s="188">
        <f t="shared" si="151"/>
        <v>0</v>
      </c>
      <c r="AO101" s="188">
        <f t="shared" si="151"/>
        <v>0</v>
      </c>
      <c r="AP101" s="188">
        <f t="shared" si="151"/>
        <v>0</v>
      </c>
      <c r="AQ101" s="188">
        <f t="shared" si="151"/>
        <v>0</v>
      </c>
    </row>
    <row r="102" spans="2:43" s="48" customFormat="1">
      <c r="B102" s="192" t="s">
        <v>47</v>
      </c>
      <c r="C102" s="188">
        <f t="shared" ref="C102:AQ102" si="152">C$86*$C77*$C$4</f>
        <v>0</v>
      </c>
      <c r="D102" s="188">
        <f t="shared" si="152"/>
        <v>0</v>
      </c>
      <c r="E102" s="188">
        <f t="shared" si="152"/>
        <v>0</v>
      </c>
      <c r="F102" s="188">
        <f t="shared" si="152"/>
        <v>0</v>
      </c>
      <c r="G102" s="188">
        <f t="shared" si="152"/>
        <v>0</v>
      </c>
      <c r="H102" s="188">
        <f t="shared" si="152"/>
        <v>0</v>
      </c>
      <c r="I102" s="188">
        <f t="shared" si="152"/>
        <v>0</v>
      </c>
      <c r="J102" s="188">
        <f t="shared" si="152"/>
        <v>0</v>
      </c>
      <c r="K102" s="188">
        <f t="shared" si="152"/>
        <v>0</v>
      </c>
      <c r="L102" s="188">
        <f t="shared" si="152"/>
        <v>0</v>
      </c>
      <c r="M102" s="188">
        <f t="shared" si="152"/>
        <v>0</v>
      </c>
      <c r="N102" s="188">
        <f t="shared" si="152"/>
        <v>0</v>
      </c>
      <c r="O102" s="188">
        <f t="shared" si="152"/>
        <v>0</v>
      </c>
      <c r="P102" s="188">
        <f t="shared" si="152"/>
        <v>0</v>
      </c>
      <c r="Q102" s="188">
        <f t="shared" si="152"/>
        <v>0</v>
      </c>
      <c r="R102" s="188">
        <f t="shared" si="152"/>
        <v>0</v>
      </c>
      <c r="S102" s="188">
        <f t="shared" si="152"/>
        <v>0</v>
      </c>
      <c r="T102" s="188">
        <f t="shared" si="152"/>
        <v>0</v>
      </c>
      <c r="U102" s="188">
        <f t="shared" si="152"/>
        <v>0</v>
      </c>
      <c r="V102" s="188">
        <f t="shared" si="152"/>
        <v>0</v>
      </c>
      <c r="W102" s="188">
        <f t="shared" si="152"/>
        <v>0</v>
      </c>
      <c r="X102" s="188">
        <f t="shared" si="152"/>
        <v>0</v>
      </c>
      <c r="Y102" s="188">
        <f t="shared" si="152"/>
        <v>0</v>
      </c>
      <c r="Z102" s="188">
        <f t="shared" si="152"/>
        <v>0</v>
      </c>
      <c r="AA102" s="188">
        <f t="shared" si="152"/>
        <v>0</v>
      </c>
      <c r="AB102" s="188">
        <f t="shared" si="152"/>
        <v>0</v>
      </c>
      <c r="AC102" s="188">
        <f t="shared" si="152"/>
        <v>0</v>
      </c>
      <c r="AD102" s="188">
        <f t="shared" si="152"/>
        <v>0</v>
      </c>
      <c r="AE102" s="188">
        <f t="shared" si="152"/>
        <v>0</v>
      </c>
      <c r="AF102" s="188">
        <f t="shared" si="152"/>
        <v>0</v>
      </c>
      <c r="AG102" s="188">
        <f t="shared" si="152"/>
        <v>0</v>
      </c>
      <c r="AH102" s="188">
        <f t="shared" si="152"/>
        <v>0</v>
      </c>
      <c r="AI102" s="188">
        <f t="shared" si="152"/>
        <v>0</v>
      </c>
      <c r="AJ102" s="188">
        <f t="shared" si="152"/>
        <v>0</v>
      </c>
      <c r="AK102" s="188">
        <f t="shared" si="152"/>
        <v>0</v>
      </c>
      <c r="AL102" s="188">
        <f t="shared" si="152"/>
        <v>0</v>
      </c>
      <c r="AM102" s="188">
        <f t="shared" si="152"/>
        <v>0</v>
      </c>
      <c r="AN102" s="188">
        <f t="shared" si="152"/>
        <v>0</v>
      </c>
      <c r="AO102" s="188">
        <f t="shared" si="152"/>
        <v>0</v>
      </c>
      <c r="AP102" s="188">
        <f t="shared" si="152"/>
        <v>0</v>
      </c>
      <c r="AQ102" s="188">
        <f t="shared" si="152"/>
        <v>0</v>
      </c>
    </row>
    <row r="103" spans="2:43" s="48" customFormat="1">
      <c r="B103" s="192" t="s">
        <v>48</v>
      </c>
      <c r="C103" s="188">
        <f t="shared" ref="C103:AQ103" si="153">C$86*$C78*$C$4</f>
        <v>0</v>
      </c>
      <c r="D103" s="188">
        <f t="shared" si="153"/>
        <v>0</v>
      </c>
      <c r="E103" s="188">
        <f t="shared" si="153"/>
        <v>0</v>
      </c>
      <c r="F103" s="188">
        <f t="shared" si="153"/>
        <v>0</v>
      </c>
      <c r="G103" s="188">
        <f t="shared" si="153"/>
        <v>0</v>
      </c>
      <c r="H103" s="188">
        <f t="shared" si="153"/>
        <v>0</v>
      </c>
      <c r="I103" s="188">
        <f t="shared" si="153"/>
        <v>0</v>
      </c>
      <c r="J103" s="188">
        <f t="shared" si="153"/>
        <v>0</v>
      </c>
      <c r="K103" s="188">
        <f t="shared" si="153"/>
        <v>0</v>
      </c>
      <c r="L103" s="188">
        <f t="shared" si="153"/>
        <v>0</v>
      </c>
      <c r="M103" s="188">
        <f t="shared" si="153"/>
        <v>0</v>
      </c>
      <c r="N103" s="188">
        <f t="shared" si="153"/>
        <v>0</v>
      </c>
      <c r="O103" s="188">
        <f t="shared" si="153"/>
        <v>0</v>
      </c>
      <c r="P103" s="188">
        <f t="shared" si="153"/>
        <v>0</v>
      </c>
      <c r="Q103" s="188">
        <f t="shared" si="153"/>
        <v>0</v>
      </c>
      <c r="R103" s="188">
        <f t="shared" si="153"/>
        <v>0</v>
      </c>
      <c r="S103" s="188">
        <f t="shared" si="153"/>
        <v>0</v>
      </c>
      <c r="T103" s="188">
        <f t="shared" si="153"/>
        <v>0</v>
      </c>
      <c r="U103" s="188">
        <f t="shared" si="153"/>
        <v>0</v>
      </c>
      <c r="V103" s="188">
        <f t="shared" si="153"/>
        <v>0</v>
      </c>
      <c r="W103" s="188">
        <f t="shared" si="153"/>
        <v>0</v>
      </c>
      <c r="X103" s="188">
        <f t="shared" si="153"/>
        <v>0</v>
      </c>
      <c r="Y103" s="188">
        <f t="shared" si="153"/>
        <v>0</v>
      </c>
      <c r="Z103" s="188">
        <f t="shared" si="153"/>
        <v>0</v>
      </c>
      <c r="AA103" s="188">
        <f t="shared" si="153"/>
        <v>0</v>
      </c>
      <c r="AB103" s="188">
        <f t="shared" si="153"/>
        <v>0</v>
      </c>
      <c r="AC103" s="188">
        <f t="shared" si="153"/>
        <v>0</v>
      </c>
      <c r="AD103" s="188">
        <f t="shared" si="153"/>
        <v>0</v>
      </c>
      <c r="AE103" s="188">
        <f t="shared" si="153"/>
        <v>0</v>
      </c>
      <c r="AF103" s="188">
        <f t="shared" si="153"/>
        <v>0</v>
      </c>
      <c r="AG103" s="188">
        <f t="shared" si="153"/>
        <v>0</v>
      </c>
      <c r="AH103" s="188">
        <f t="shared" si="153"/>
        <v>0</v>
      </c>
      <c r="AI103" s="188">
        <f t="shared" si="153"/>
        <v>0</v>
      </c>
      <c r="AJ103" s="188">
        <f t="shared" si="153"/>
        <v>0</v>
      </c>
      <c r="AK103" s="188">
        <f t="shared" si="153"/>
        <v>0</v>
      </c>
      <c r="AL103" s="188">
        <f t="shared" si="153"/>
        <v>0</v>
      </c>
      <c r="AM103" s="188">
        <f t="shared" si="153"/>
        <v>0</v>
      </c>
      <c r="AN103" s="188">
        <f t="shared" si="153"/>
        <v>0</v>
      </c>
      <c r="AO103" s="188">
        <f t="shared" si="153"/>
        <v>0</v>
      </c>
      <c r="AP103" s="188">
        <f t="shared" si="153"/>
        <v>0</v>
      </c>
      <c r="AQ103" s="188">
        <f t="shared" si="153"/>
        <v>0</v>
      </c>
    </row>
    <row r="104" spans="2:43" s="48" customFormat="1">
      <c r="B104" s="191" t="s">
        <v>258</v>
      </c>
      <c r="C104" s="188">
        <f t="shared" ref="C104:AQ104" si="154">C$86*$C79*$C$4</f>
        <v>0</v>
      </c>
      <c r="D104" s="188">
        <f t="shared" si="154"/>
        <v>0</v>
      </c>
      <c r="E104" s="188">
        <f t="shared" si="154"/>
        <v>0</v>
      </c>
      <c r="F104" s="188">
        <f t="shared" si="154"/>
        <v>0</v>
      </c>
      <c r="G104" s="188">
        <f t="shared" si="154"/>
        <v>0</v>
      </c>
      <c r="H104" s="188">
        <f t="shared" si="154"/>
        <v>0</v>
      </c>
      <c r="I104" s="188">
        <f t="shared" si="154"/>
        <v>0</v>
      </c>
      <c r="J104" s="188">
        <f t="shared" si="154"/>
        <v>0</v>
      </c>
      <c r="K104" s="188">
        <f t="shared" si="154"/>
        <v>0</v>
      </c>
      <c r="L104" s="188">
        <f t="shared" si="154"/>
        <v>0</v>
      </c>
      <c r="M104" s="188">
        <f t="shared" si="154"/>
        <v>0</v>
      </c>
      <c r="N104" s="188">
        <f t="shared" si="154"/>
        <v>0</v>
      </c>
      <c r="O104" s="188">
        <f t="shared" si="154"/>
        <v>0</v>
      </c>
      <c r="P104" s="188">
        <f t="shared" si="154"/>
        <v>0</v>
      </c>
      <c r="Q104" s="188">
        <f t="shared" si="154"/>
        <v>0</v>
      </c>
      <c r="R104" s="188">
        <f t="shared" si="154"/>
        <v>0</v>
      </c>
      <c r="S104" s="188">
        <f t="shared" si="154"/>
        <v>0</v>
      </c>
      <c r="T104" s="188">
        <f t="shared" si="154"/>
        <v>0</v>
      </c>
      <c r="U104" s="188">
        <f t="shared" si="154"/>
        <v>0</v>
      </c>
      <c r="V104" s="188">
        <f t="shared" si="154"/>
        <v>0</v>
      </c>
      <c r="W104" s="188">
        <f t="shared" si="154"/>
        <v>0</v>
      </c>
      <c r="X104" s="188">
        <f t="shared" si="154"/>
        <v>0</v>
      </c>
      <c r="Y104" s="188">
        <f t="shared" si="154"/>
        <v>0</v>
      </c>
      <c r="Z104" s="188">
        <f t="shared" si="154"/>
        <v>0</v>
      </c>
      <c r="AA104" s="188">
        <f t="shared" si="154"/>
        <v>0</v>
      </c>
      <c r="AB104" s="188">
        <f t="shared" si="154"/>
        <v>0</v>
      </c>
      <c r="AC104" s="188">
        <f t="shared" si="154"/>
        <v>0</v>
      </c>
      <c r="AD104" s="188">
        <f t="shared" si="154"/>
        <v>0</v>
      </c>
      <c r="AE104" s="188">
        <f t="shared" si="154"/>
        <v>0</v>
      </c>
      <c r="AF104" s="188">
        <f t="shared" si="154"/>
        <v>0</v>
      </c>
      <c r="AG104" s="188">
        <f t="shared" si="154"/>
        <v>0</v>
      </c>
      <c r="AH104" s="188">
        <f t="shared" si="154"/>
        <v>0</v>
      </c>
      <c r="AI104" s="188">
        <f t="shared" si="154"/>
        <v>0</v>
      </c>
      <c r="AJ104" s="188">
        <f t="shared" si="154"/>
        <v>0</v>
      </c>
      <c r="AK104" s="188">
        <f t="shared" si="154"/>
        <v>0</v>
      </c>
      <c r="AL104" s="188">
        <f t="shared" si="154"/>
        <v>0</v>
      </c>
      <c r="AM104" s="188">
        <f t="shared" si="154"/>
        <v>0</v>
      </c>
      <c r="AN104" s="188">
        <f t="shared" si="154"/>
        <v>0</v>
      </c>
      <c r="AO104" s="188">
        <f t="shared" si="154"/>
        <v>0</v>
      </c>
      <c r="AP104" s="188">
        <f t="shared" si="154"/>
        <v>0</v>
      </c>
      <c r="AQ104" s="188">
        <f t="shared" si="154"/>
        <v>0</v>
      </c>
    </row>
    <row r="105" spans="2:43" s="48" customFormat="1"/>
    <row r="106" spans="2:43" s="48" customFormat="1">
      <c r="B106" s="193" t="s">
        <v>259</v>
      </c>
      <c r="C106" s="188">
        <f>C$86*$C81*$C$4</f>
        <v>2479516.1431085374</v>
      </c>
      <c r="D106" s="188">
        <f t="shared" ref="D106:AQ106" si="155">D$86*$C81*$C$4</f>
        <v>2479516.1431085374</v>
      </c>
      <c r="E106" s="188">
        <f t="shared" si="155"/>
        <v>2479516.1431085374</v>
      </c>
      <c r="F106" s="188">
        <f t="shared" si="155"/>
        <v>2479516.1431085374</v>
      </c>
      <c r="G106" s="188">
        <f t="shared" si="155"/>
        <v>2479516.1431085374</v>
      </c>
      <c r="H106" s="188">
        <f t="shared" si="155"/>
        <v>2479516.1431085374</v>
      </c>
      <c r="I106" s="188">
        <f t="shared" si="155"/>
        <v>2479516.1431085374</v>
      </c>
      <c r="J106" s="188">
        <f t="shared" si="155"/>
        <v>2479516.1431085374</v>
      </c>
      <c r="K106" s="188">
        <f t="shared" si="155"/>
        <v>2479516.1431085374</v>
      </c>
      <c r="L106" s="188">
        <f t="shared" si="155"/>
        <v>2479516.1431085374</v>
      </c>
      <c r="M106" s="188">
        <f t="shared" si="155"/>
        <v>2479516.1431085374</v>
      </c>
      <c r="N106" s="188">
        <f t="shared" si="155"/>
        <v>2479516.1431085374</v>
      </c>
      <c r="O106" s="188">
        <f t="shared" si="155"/>
        <v>2479516.1431085374</v>
      </c>
      <c r="P106" s="188">
        <f t="shared" si="155"/>
        <v>2479516.1431085374</v>
      </c>
      <c r="Q106" s="188">
        <f t="shared" si="155"/>
        <v>2479516.1431085374</v>
      </c>
      <c r="R106" s="188">
        <f t="shared" si="155"/>
        <v>2479516.1431085374</v>
      </c>
      <c r="S106" s="188">
        <f t="shared" si="155"/>
        <v>2479516.1431085374</v>
      </c>
      <c r="T106" s="188">
        <f t="shared" si="155"/>
        <v>2479516.1431085374</v>
      </c>
      <c r="U106" s="188">
        <f t="shared" si="155"/>
        <v>2479516.1431085374</v>
      </c>
      <c r="V106" s="188">
        <f t="shared" si="155"/>
        <v>2479516.1431085374</v>
      </c>
      <c r="W106" s="188">
        <f t="shared" si="155"/>
        <v>0</v>
      </c>
      <c r="X106" s="188">
        <f t="shared" si="155"/>
        <v>0</v>
      </c>
      <c r="Y106" s="188">
        <f t="shared" si="155"/>
        <v>0</v>
      </c>
      <c r="Z106" s="188">
        <f t="shared" si="155"/>
        <v>0</v>
      </c>
      <c r="AA106" s="188">
        <f t="shared" si="155"/>
        <v>0</v>
      </c>
      <c r="AB106" s="188">
        <f t="shared" si="155"/>
        <v>0</v>
      </c>
      <c r="AC106" s="188">
        <f t="shared" si="155"/>
        <v>0</v>
      </c>
      <c r="AD106" s="188">
        <f t="shared" si="155"/>
        <v>0</v>
      </c>
      <c r="AE106" s="188">
        <f t="shared" si="155"/>
        <v>0</v>
      </c>
      <c r="AF106" s="188">
        <f t="shared" si="155"/>
        <v>0</v>
      </c>
      <c r="AG106" s="188">
        <f t="shared" si="155"/>
        <v>0</v>
      </c>
      <c r="AH106" s="188">
        <f t="shared" si="155"/>
        <v>0</v>
      </c>
      <c r="AI106" s="188">
        <f t="shared" si="155"/>
        <v>0</v>
      </c>
      <c r="AJ106" s="188">
        <f t="shared" si="155"/>
        <v>0</v>
      </c>
      <c r="AK106" s="188">
        <f t="shared" si="155"/>
        <v>0</v>
      </c>
      <c r="AL106" s="188">
        <f t="shared" si="155"/>
        <v>0</v>
      </c>
      <c r="AM106" s="188">
        <f t="shared" si="155"/>
        <v>0</v>
      </c>
      <c r="AN106" s="188">
        <f t="shared" si="155"/>
        <v>0</v>
      </c>
      <c r="AO106" s="188">
        <f t="shared" si="155"/>
        <v>0</v>
      </c>
      <c r="AP106" s="188">
        <f t="shared" si="155"/>
        <v>0</v>
      </c>
      <c r="AQ106" s="188">
        <f t="shared" si="155"/>
        <v>0</v>
      </c>
    </row>
    <row r="107" spans="2:43">
      <c r="B107" s="58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</row>
    <row r="108" spans="2:43">
      <c r="B108" s="61" t="s">
        <v>260</v>
      </c>
      <c r="C108" s="3">
        <f ca="1">'Capital Structure'!E43</f>
        <v>56725.815671869197</v>
      </c>
      <c r="D108" s="3">
        <f ca="1">'Capital Structure'!F43</f>
        <v>113687.98890903784</v>
      </c>
      <c r="E108" s="3">
        <f ca="1">'Capital Structure'!G43</f>
        <v>170887.50453469469</v>
      </c>
      <c r="F108" s="3">
        <f ca="1">'Capital Structure'!H43</f>
        <v>228162.3394962918</v>
      </c>
      <c r="G108" s="3">
        <f ca="1">'Capital Structure'!I43</f>
        <v>280615.49408538034</v>
      </c>
      <c r="H108" s="3">
        <f ca="1">'Capital Structure'!J43</f>
        <v>333287.20348525682</v>
      </c>
      <c r="I108" s="3">
        <f ca="1">'Capital Structure'!K43</f>
        <v>373330.45730460243</v>
      </c>
      <c r="J108" s="3">
        <f ca="1">'Capital Structure'!L43</f>
        <v>413540.55801486206</v>
      </c>
      <c r="K108" s="3">
        <f ca="1">'Capital Structure'!M43</f>
        <v>415374.43770232348</v>
      </c>
      <c r="L108" s="3">
        <f ca="1">'Capital Structure'!N43</f>
        <v>417215.95855514932</v>
      </c>
      <c r="M108" s="3">
        <f ca="1">'Capital Structure'!O43</f>
        <v>419065.15241152857</v>
      </c>
      <c r="N108" s="3">
        <f ca="1">'Capital Structure'!P43</f>
        <v>420922.05124230945</v>
      </c>
      <c r="O108" s="3">
        <f ca="1">'Capital Structure'!Q43</f>
        <v>422786.68715155189</v>
      </c>
      <c r="P108" s="3">
        <f ca="1">'Capital Structure'!R43</f>
        <v>424659.09237708285</v>
      </c>
      <c r="Q108" s="3">
        <f ca="1">'Capital Structure'!S43</f>
        <v>426539.24362741713</v>
      </c>
      <c r="R108" s="3">
        <f ca="1">'Capital Structure'!T43</f>
        <v>428316.49047586467</v>
      </c>
      <c r="S108" s="3">
        <f ca="1">'Capital Structure'!U43</f>
        <v>415961.72886552522</v>
      </c>
      <c r="T108" s="3">
        <f ca="1">'Capital Structure'!V43</f>
        <v>390707.28539090022</v>
      </c>
      <c r="U108" s="3">
        <f ca="1">'Capital Structure'!W43</f>
        <v>328886.01096543396</v>
      </c>
      <c r="V108" s="3">
        <f ca="1">'Capital Structure'!X43</f>
        <v>266806.29993289191</v>
      </c>
      <c r="W108" s="3">
        <f ca="1">'Capital Structure'!Y43</f>
        <v>95083.111128623364</v>
      </c>
      <c r="X108" s="3">
        <f ca="1">'Capital Structure'!Z43</f>
        <v>0</v>
      </c>
      <c r="Y108" s="3">
        <f ca="1">'Capital Structure'!AA43</f>
        <v>0</v>
      </c>
      <c r="Z108" s="3">
        <f ca="1">'Capital Structure'!AB43</f>
        <v>0</v>
      </c>
      <c r="AA108" s="3">
        <f ca="1">'Capital Structure'!AC43</f>
        <v>0</v>
      </c>
      <c r="AB108" s="3">
        <f ca="1">'Capital Structure'!AD43</f>
        <v>0</v>
      </c>
      <c r="AC108" s="3">
        <f ca="1">'Capital Structure'!AE43</f>
        <v>0</v>
      </c>
      <c r="AD108" s="3">
        <f ca="1">'Capital Structure'!AF43</f>
        <v>0</v>
      </c>
      <c r="AE108" s="3">
        <f ca="1">'Capital Structure'!AG43</f>
        <v>0</v>
      </c>
      <c r="AF108" s="3">
        <f ca="1">'Capital Structure'!AH43</f>
        <v>0</v>
      </c>
      <c r="AG108" s="3">
        <f ca="1">'Capital Structure'!AI43</f>
        <v>0</v>
      </c>
      <c r="AH108" s="3">
        <f ca="1">'Capital Structure'!AJ43</f>
        <v>0</v>
      </c>
      <c r="AI108" s="3">
        <f ca="1">'Capital Structure'!AK43</f>
        <v>0</v>
      </c>
      <c r="AJ108" s="3">
        <f ca="1">'Capital Structure'!AL43</f>
        <v>0</v>
      </c>
      <c r="AK108" s="3">
        <f ca="1">'Capital Structure'!AM43</f>
        <v>0</v>
      </c>
      <c r="AL108" s="3">
        <f ca="1">'Capital Structure'!AN43</f>
        <v>0</v>
      </c>
      <c r="AM108" s="3">
        <f ca="1">'Capital Structure'!AO43</f>
        <v>0</v>
      </c>
      <c r="AN108" s="3">
        <f ca="1">'Capital Structure'!AP43</f>
        <v>0</v>
      </c>
      <c r="AO108" s="3">
        <f ca="1">'Capital Structure'!AQ43</f>
        <v>0</v>
      </c>
      <c r="AP108" s="3">
        <f ca="1">'Capital Structure'!AR43</f>
        <v>254166.66666666666</v>
      </c>
      <c r="AQ108" s="3">
        <f ca="1">'Capital Structure'!AS43</f>
        <v>255225.69444444447</v>
      </c>
    </row>
    <row r="109" spans="2:43">
      <c r="B109" s="6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</row>
    <row r="110" spans="2:43">
      <c r="B110" s="62" t="s">
        <v>261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</row>
    <row r="111" spans="2:43">
      <c r="B111" s="62" t="s">
        <v>262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</row>
    <row r="113" spans="1:4">
      <c r="A113" s="53"/>
      <c r="B113" t="s">
        <v>50</v>
      </c>
    </row>
    <row r="114" spans="1:4">
      <c r="A114" s="53"/>
      <c r="B114" t="s">
        <v>51</v>
      </c>
      <c r="C114" s="9">
        <v>0.1</v>
      </c>
    </row>
    <row r="115" spans="1:4">
      <c r="A115" s="53"/>
      <c r="B115" t="s">
        <v>52</v>
      </c>
      <c r="C115" s="9">
        <v>0.03</v>
      </c>
    </row>
    <row r="116" spans="1:4">
      <c r="A116" s="53"/>
      <c r="B116" t="s">
        <v>62</v>
      </c>
      <c r="C116" s="9">
        <v>0.12</v>
      </c>
    </row>
    <row r="117" spans="1:4">
      <c r="A117" s="53"/>
      <c r="C117" s="9"/>
    </row>
    <row r="118" spans="1:4">
      <c r="A118" s="53"/>
      <c r="B118" t="s">
        <v>174</v>
      </c>
      <c r="C118" s="9">
        <v>0.05</v>
      </c>
    </row>
    <row r="119" spans="1:4">
      <c r="A119" s="53"/>
    </row>
    <row r="120" spans="1:4">
      <c r="A120" s="53"/>
      <c r="B120" t="s">
        <v>53</v>
      </c>
    </row>
    <row r="121" spans="1:4">
      <c r="A121" s="53"/>
      <c r="B121" t="s">
        <v>227</v>
      </c>
      <c r="C121" s="9">
        <v>0.1</v>
      </c>
      <c r="D121" s="13">
        <f>C121*C66</f>
        <v>389.63433983821102</v>
      </c>
    </row>
    <row r="122" spans="1:4">
      <c r="A122" s="53"/>
      <c r="B122" t="s">
        <v>228</v>
      </c>
      <c r="C122" s="9">
        <v>0.1</v>
      </c>
      <c r="D122" s="13">
        <f>C122*C67</f>
        <v>20</v>
      </c>
    </row>
    <row r="123" spans="1:4">
      <c r="A123" s="53"/>
      <c r="B123" t="s">
        <v>229</v>
      </c>
      <c r="C123" s="9">
        <v>0.1</v>
      </c>
      <c r="D123" s="13">
        <f>C123*C68</f>
        <v>1.5</v>
      </c>
    </row>
    <row r="124" spans="1:4">
      <c r="A124" s="53"/>
      <c r="C124" s="55">
        <f>SUM(D121:D123)/C69</f>
        <v>9.9999999999999992E-2</v>
      </c>
      <c r="D124" s="13"/>
    </row>
    <row r="125" spans="1:4">
      <c r="A125" s="53"/>
      <c r="B125" s="14" t="s">
        <v>38</v>
      </c>
      <c r="C125" s="9">
        <v>0.1</v>
      </c>
      <c r="D125" s="13">
        <f t="shared" ref="D125:D134" si="156">C125*C70</f>
        <v>38.351396025445446</v>
      </c>
    </row>
    <row r="126" spans="1:4">
      <c r="A126" s="53"/>
      <c r="B126" s="14" t="s">
        <v>39</v>
      </c>
      <c r="C126" s="9">
        <v>0.1</v>
      </c>
      <c r="D126" s="13">
        <f t="shared" si="156"/>
        <v>50.839389603301584</v>
      </c>
    </row>
    <row r="127" spans="1:4">
      <c r="A127" s="53"/>
      <c r="B127" s="15" t="s">
        <v>40</v>
      </c>
      <c r="C127" s="9">
        <v>0.1</v>
      </c>
      <c r="D127" s="13">
        <f t="shared" si="156"/>
        <v>333.27966070371002</v>
      </c>
    </row>
    <row r="128" spans="1:4">
      <c r="A128" s="53"/>
      <c r="B128" s="15" t="s">
        <v>41</v>
      </c>
      <c r="C128" s="9">
        <v>0.1</v>
      </c>
      <c r="D128" s="13">
        <f t="shared" si="156"/>
        <v>0</v>
      </c>
    </row>
    <row r="129" spans="1:84">
      <c r="A129" s="53"/>
      <c r="B129" s="15" t="s">
        <v>42</v>
      </c>
      <c r="C129" s="9">
        <v>0.1</v>
      </c>
      <c r="D129" s="13">
        <f t="shared" si="156"/>
        <v>97.518594262531963</v>
      </c>
    </row>
    <row r="130" spans="1:84">
      <c r="A130" s="53"/>
      <c r="B130" s="15" t="s">
        <v>43</v>
      </c>
      <c r="C130" s="9">
        <v>0.1</v>
      </c>
      <c r="D130" s="13">
        <f t="shared" si="156"/>
        <v>0</v>
      </c>
    </row>
    <row r="131" spans="1:84">
      <c r="A131" s="53"/>
      <c r="B131" s="14" t="s">
        <v>44</v>
      </c>
      <c r="C131" s="9">
        <v>0.1</v>
      </c>
      <c r="D131" s="13">
        <f t="shared" si="156"/>
        <v>22.492236521621809</v>
      </c>
    </row>
    <row r="132" spans="1:84">
      <c r="A132" s="53"/>
      <c r="B132" s="16" t="s">
        <v>171</v>
      </c>
      <c r="C132" s="9">
        <v>0.1</v>
      </c>
      <c r="D132" s="13">
        <f t="shared" si="156"/>
        <v>0</v>
      </c>
    </row>
    <row r="133" spans="1:84">
      <c r="A133" s="53"/>
      <c r="B133" s="16" t="s">
        <v>172</v>
      </c>
      <c r="C133" s="9">
        <v>0.1</v>
      </c>
      <c r="D133" s="13">
        <f t="shared" si="156"/>
        <v>0</v>
      </c>
    </row>
    <row r="134" spans="1:84">
      <c r="A134" s="53"/>
      <c r="B134" s="14" t="s">
        <v>46</v>
      </c>
      <c r="C134" s="9">
        <v>0.1</v>
      </c>
      <c r="D134" s="13">
        <f t="shared" si="156"/>
        <v>0</v>
      </c>
    </row>
    <row r="135" spans="1:84">
      <c r="A135" s="53"/>
      <c r="B135" s="54"/>
      <c r="C135" s="9"/>
      <c r="D135" s="13">
        <f>SUM(D125:D134)</f>
        <v>542.48127711661095</v>
      </c>
    </row>
    <row r="136" spans="1:84">
      <c r="A136" s="53"/>
      <c r="B136" s="16" t="s">
        <v>48</v>
      </c>
      <c r="C136" s="9">
        <v>0</v>
      </c>
      <c r="D136" s="13">
        <f>C136*C81</f>
        <v>0</v>
      </c>
    </row>
    <row r="137" spans="1:84">
      <c r="A137" s="53"/>
      <c r="B137" s="17"/>
      <c r="C137" s="7"/>
      <c r="D137" s="13">
        <f>SUM(D135:D136)</f>
        <v>542.48127711661095</v>
      </c>
    </row>
    <row r="138" spans="1:84">
      <c r="A138" s="53"/>
      <c r="B138" s="17"/>
      <c r="C138" s="7"/>
    </row>
    <row r="139" spans="1:84">
      <c r="A139" s="53"/>
      <c r="C139" t="s">
        <v>107</v>
      </c>
      <c r="D139" s="12">
        <f t="shared" ref="D139:AI139" si="157">C35</f>
        <v>42278</v>
      </c>
      <c r="E139" s="12">
        <f t="shared" si="157"/>
        <v>42309</v>
      </c>
      <c r="F139" s="12">
        <f t="shared" si="157"/>
        <v>42339</v>
      </c>
      <c r="G139" s="12">
        <f t="shared" si="157"/>
        <v>42370</v>
      </c>
      <c r="H139" s="12">
        <f t="shared" si="157"/>
        <v>42401</v>
      </c>
      <c r="I139" s="12">
        <f t="shared" si="157"/>
        <v>42430</v>
      </c>
      <c r="J139" s="12">
        <f t="shared" si="157"/>
        <v>42461</v>
      </c>
      <c r="K139" s="12">
        <f t="shared" si="157"/>
        <v>42491</v>
      </c>
      <c r="L139" s="12">
        <f t="shared" si="157"/>
        <v>42522</v>
      </c>
      <c r="M139" s="12">
        <f t="shared" si="157"/>
        <v>42552</v>
      </c>
      <c r="N139" s="12">
        <f t="shared" si="157"/>
        <v>42583</v>
      </c>
      <c r="O139" s="12">
        <f t="shared" si="157"/>
        <v>42614</v>
      </c>
      <c r="P139" s="12">
        <f t="shared" si="157"/>
        <v>42644</v>
      </c>
      <c r="Q139" s="12">
        <f t="shared" si="157"/>
        <v>42675</v>
      </c>
      <c r="R139" s="12">
        <f t="shared" si="157"/>
        <v>42705</v>
      </c>
      <c r="S139" s="12">
        <f t="shared" si="157"/>
        <v>42736</v>
      </c>
      <c r="T139" s="12">
        <f t="shared" si="157"/>
        <v>42767</v>
      </c>
      <c r="U139" s="12">
        <f t="shared" si="157"/>
        <v>42795</v>
      </c>
      <c r="V139" s="12">
        <f t="shared" si="157"/>
        <v>42826</v>
      </c>
      <c r="W139" s="12">
        <f t="shared" si="157"/>
        <v>42856</v>
      </c>
      <c r="X139" s="12">
        <f t="shared" si="157"/>
        <v>42887</v>
      </c>
      <c r="Y139" s="12">
        <f t="shared" si="157"/>
        <v>42917</v>
      </c>
      <c r="Z139" s="12">
        <f t="shared" si="157"/>
        <v>42948</v>
      </c>
      <c r="AA139" s="12">
        <f t="shared" si="157"/>
        <v>42979</v>
      </c>
      <c r="AB139" s="12">
        <f t="shared" si="157"/>
        <v>43009</v>
      </c>
      <c r="AC139" s="12">
        <f t="shared" si="157"/>
        <v>43040</v>
      </c>
      <c r="AD139" s="12">
        <f t="shared" si="157"/>
        <v>43070</v>
      </c>
      <c r="AE139" s="12">
        <f t="shared" si="157"/>
        <v>43101</v>
      </c>
      <c r="AF139" s="12">
        <f t="shared" si="157"/>
        <v>43132</v>
      </c>
      <c r="AG139" s="12">
        <f t="shared" si="157"/>
        <v>43160</v>
      </c>
      <c r="AH139" s="12">
        <f t="shared" si="157"/>
        <v>43191</v>
      </c>
      <c r="AI139" s="12">
        <f t="shared" si="157"/>
        <v>43221</v>
      </c>
      <c r="AJ139" s="12">
        <f t="shared" ref="AJ139:BQ139" si="158">AI35</f>
        <v>43252</v>
      </c>
      <c r="AK139" s="12">
        <f t="shared" si="158"/>
        <v>43282</v>
      </c>
      <c r="AL139" s="12">
        <f t="shared" si="158"/>
        <v>43313</v>
      </c>
      <c r="AM139" s="12">
        <f t="shared" si="158"/>
        <v>43344</v>
      </c>
      <c r="AN139" s="12">
        <f t="shared" si="158"/>
        <v>43374</v>
      </c>
      <c r="AO139" s="12">
        <f t="shared" si="158"/>
        <v>43405</v>
      </c>
      <c r="AP139" s="12">
        <f t="shared" si="158"/>
        <v>43435</v>
      </c>
      <c r="AQ139" s="12">
        <f t="shared" si="158"/>
        <v>43466</v>
      </c>
      <c r="AR139" s="12">
        <f t="shared" si="158"/>
        <v>43497</v>
      </c>
      <c r="AS139" s="12">
        <f t="shared" si="158"/>
        <v>43525</v>
      </c>
      <c r="AT139" s="12">
        <f t="shared" si="158"/>
        <v>43556</v>
      </c>
      <c r="AU139" s="12">
        <f t="shared" si="158"/>
        <v>43586</v>
      </c>
      <c r="AV139" s="12">
        <f t="shared" si="158"/>
        <v>43617</v>
      </c>
      <c r="AW139" s="12">
        <f t="shared" si="158"/>
        <v>43647</v>
      </c>
      <c r="AX139" s="12">
        <f t="shared" si="158"/>
        <v>43678</v>
      </c>
      <c r="AY139" s="12">
        <f t="shared" si="158"/>
        <v>43709</v>
      </c>
      <c r="AZ139" s="12">
        <f t="shared" si="158"/>
        <v>43739</v>
      </c>
      <c r="BA139" s="12">
        <f t="shared" si="158"/>
        <v>43770</v>
      </c>
      <c r="BB139" s="12">
        <f t="shared" si="158"/>
        <v>43800</v>
      </c>
      <c r="BC139" s="12">
        <f t="shared" si="158"/>
        <v>43831</v>
      </c>
      <c r="BD139" s="12">
        <f t="shared" si="158"/>
        <v>43862</v>
      </c>
      <c r="BE139" s="12">
        <f t="shared" si="158"/>
        <v>43891</v>
      </c>
      <c r="BF139" s="12">
        <f t="shared" si="158"/>
        <v>43922</v>
      </c>
      <c r="BG139" s="12">
        <f t="shared" si="158"/>
        <v>43952</v>
      </c>
      <c r="BH139" s="12">
        <f t="shared" si="158"/>
        <v>43983</v>
      </c>
      <c r="BI139" s="12">
        <f t="shared" si="158"/>
        <v>44013</v>
      </c>
      <c r="BJ139" s="12">
        <f t="shared" si="158"/>
        <v>44044</v>
      </c>
      <c r="BK139" s="12">
        <f t="shared" si="158"/>
        <v>44075</v>
      </c>
      <c r="BL139" s="12">
        <f t="shared" si="158"/>
        <v>44105</v>
      </c>
      <c r="BM139" s="12">
        <f t="shared" si="158"/>
        <v>44136</v>
      </c>
      <c r="BN139" s="12">
        <f t="shared" si="158"/>
        <v>44166</v>
      </c>
      <c r="BO139" s="12">
        <f t="shared" si="158"/>
        <v>44197</v>
      </c>
      <c r="BP139" s="12">
        <f t="shared" si="158"/>
        <v>44228</v>
      </c>
      <c r="BQ139" s="12">
        <f t="shared" si="158"/>
        <v>44256</v>
      </c>
      <c r="BR139" s="12">
        <f t="shared" ref="BR139" si="159">BQ35</f>
        <v>44287</v>
      </c>
      <c r="BS139" s="12">
        <f t="shared" ref="BS139" si="160">BR35</f>
        <v>44317</v>
      </c>
      <c r="BT139" s="12">
        <f t="shared" ref="BT139" si="161">BS35</f>
        <v>44348</v>
      </c>
      <c r="BU139" s="12">
        <f t="shared" ref="BU139" si="162">BT35</f>
        <v>44378</v>
      </c>
      <c r="BV139" s="12">
        <f t="shared" ref="BV139" si="163">BU35</f>
        <v>44409</v>
      </c>
      <c r="BW139" s="12">
        <f t="shared" ref="BW139" si="164">BV35</f>
        <v>44440</v>
      </c>
      <c r="BX139" s="12">
        <f t="shared" ref="BX139" si="165">BW35</f>
        <v>44470</v>
      </c>
      <c r="BY139" s="12">
        <f t="shared" ref="BY139" si="166">BX35</f>
        <v>44501</v>
      </c>
      <c r="BZ139" s="12">
        <f t="shared" ref="BZ139" si="167">BY35</f>
        <v>44531</v>
      </c>
      <c r="CA139" s="12">
        <f t="shared" ref="CA139" si="168">BZ35</f>
        <v>44562</v>
      </c>
      <c r="CB139" s="12">
        <f t="shared" ref="CB139" si="169">CA35</f>
        <v>44593</v>
      </c>
      <c r="CC139" s="12">
        <f t="shared" ref="CC139" si="170">CB35</f>
        <v>44621</v>
      </c>
      <c r="CD139" s="12">
        <f t="shared" ref="CD139" si="171">CC35</f>
        <v>44652</v>
      </c>
      <c r="CE139" s="12">
        <f t="shared" ref="CE139" si="172">CD35</f>
        <v>44682</v>
      </c>
      <c r="CF139" s="12">
        <f t="shared" ref="CF139" si="173">CE35</f>
        <v>44713</v>
      </c>
    </row>
    <row r="140" spans="1:84">
      <c r="B140" t="s">
        <v>60</v>
      </c>
      <c r="C140" s="3">
        <f ca="1">SUM(D140:BP140)</f>
        <v>1909999400</v>
      </c>
      <c r="D140" s="6">
        <f ca="1">C40</f>
        <v>0</v>
      </c>
      <c r="E140" s="6">
        <f t="shared" ref="E140:BP140" ca="1" si="174">D40</f>
        <v>0</v>
      </c>
      <c r="F140" s="6">
        <f t="shared" ca="1" si="174"/>
        <v>0</v>
      </c>
      <c r="G140" s="6">
        <f t="shared" ca="1" si="174"/>
        <v>0</v>
      </c>
      <c r="H140" s="6">
        <f t="shared" ca="1" si="174"/>
        <v>32727240</v>
      </c>
      <c r="I140" s="6">
        <f t="shared" ca="1" si="174"/>
        <v>32727240</v>
      </c>
      <c r="J140" s="6">
        <f t="shared" ca="1" si="174"/>
        <v>32727240</v>
      </c>
      <c r="K140" s="6">
        <f t="shared" ca="1" si="174"/>
        <v>32727240</v>
      </c>
      <c r="L140" s="6">
        <f t="shared" ca="1" si="174"/>
        <v>32727240</v>
      </c>
      <c r="M140" s="6">
        <f t="shared" ca="1" si="174"/>
        <v>32727240</v>
      </c>
      <c r="N140" s="6">
        <f t="shared" ca="1" si="174"/>
        <v>32727240</v>
      </c>
      <c r="O140" s="6">
        <f t="shared" ca="1" si="174"/>
        <v>32727240</v>
      </c>
      <c r="P140" s="6">
        <f t="shared" ca="1" si="174"/>
        <v>32727240</v>
      </c>
      <c r="Q140" s="6">
        <f t="shared" ca="1" si="174"/>
        <v>32727240</v>
      </c>
      <c r="R140" s="6">
        <f t="shared" ca="1" si="174"/>
        <v>32727600.000000015</v>
      </c>
      <c r="S140" s="6">
        <f t="shared" ca="1" si="174"/>
        <v>79166540</v>
      </c>
      <c r="T140" s="6">
        <f t="shared" ca="1" si="174"/>
        <v>79166540</v>
      </c>
      <c r="U140" s="6">
        <f t="shared" ca="1" si="174"/>
        <v>79166540</v>
      </c>
      <c r="V140" s="6">
        <f t="shared" ca="1" si="174"/>
        <v>79166540</v>
      </c>
      <c r="W140" s="6">
        <f t="shared" ca="1" si="174"/>
        <v>79166540</v>
      </c>
      <c r="X140" s="6">
        <f t="shared" ca="1" si="174"/>
        <v>79166540</v>
      </c>
      <c r="Y140" s="6">
        <f t="shared" ca="1" si="174"/>
        <v>79166540</v>
      </c>
      <c r="Z140" s="6">
        <f t="shared" ca="1" si="174"/>
        <v>79166540</v>
      </c>
      <c r="AA140" s="6">
        <f t="shared" ca="1" si="174"/>
        <v>79166540</v>
      </c>
      <c r="AB140" s="6">
        <f t="shared" ca="1" si="174"/>
        <v>79166540</v>
      </c>
      <c r="AC140" s="6">
        <f t="shared" ca="1" si="174"/>
        <v>79166540</v>
      </c>
      <c r="AD140" s="6">
        <f t="shared" ca="1" si="174"/>
        <v>79168060.000000104</v>
      </c>
      <c r="AE140" s="6">
        <f t="shared" ca="1" si="174"/>
        <v>85714200</v>
      </c>
      <c r="AF140" s="6">
        <f t="shared" ca="1" si="174"/>
        <v>85714200</v>
      </c>
      <c r="AG140" s="6">
        <f t="shared" ca="1" si="174"/>
        <v>85714200</v>
      </c>
      <c r="AH140" s="6">
        <f t="shared" ca="1" si="174"/>
        <v>85714200</v>
      </c>
      <c r="AI140" s="6">
        <f t="shared" ca="1" si="174"/>
        <v>85714200</v>
      </c>
      <c r="AJ140" s="6">
        <f t="shared" ca="1" si="174"/>
        <v>85714200</v>
      </c>
      <c r="AK140" s="6">
        <f t="shared" ca="1" si="174"/>
        <v>85714200</v>
      </c>
      <c r="AL140" s="6">
        <f t="shared" ca="1" si="174"/>
        <v>0</v>
      </c>
      <c r="AM140" s="6">
        <f t="shared" ca="1" si="174"/>
        <v>0</v>
      </c>
      <c r="AN140" s="6">
        <f t="shared" ca="1" si="174"/>
        <v>0</v>
      </c>
      <c r="AO140" s="6">
        <f t="shared" ca="1" si="174"/>
        <v>0</v>
      </c>
      <c r="AP140" s="6">
        <f t="shared" ca="1" si="174"/>
        <v>0</v>
      </c>
      <c r="AQ140" s="6">
        <f t="shared" ca="1" si="174"/>
        <v>0</v>
      </c>
      <c r="AR140" s="6">
        <f t="shared" ca="1" si="174"/>
        <v>0</v>
      </c>
      <c r="AS140" s="6">
        <f t="shared" ca="1" si="174"/>
        <v>0</v>
      </c>
      <c r="AT140" s="6">
        <f t="shared" ca="1" si="174"/>
        <v>0</v>
      </c>
      <c r="AU140" s="6">
        <f t="shared" si="174"/>
        <v>0</v>
      </c>
      <c r="AV140" s="6">
        <f t="shared" si="174"/>
        <v>0</v>
      </c>
      <c r="AW140" s="6">
        <f t="shared" si="174"/>
        <v>0</v>
      </c>
      <c r="AX140" s="6">
        <f t="shared" si="174"/>
        <v>0</v>
      </c>
      <c r="AY140" s="6">
        <f t="shared" si="174"/>
        <v>0</v>
      </c>
      <c r="AZ140" s="6">
        <f t="shared" si="174"/>
        <v>0</v>
      </c>
      <c r="BA140" s="6">
        <f t="shared" si="174"/>
        <v>0</v>
      </c>
      <c r="BB140" s="6">
        <f t="shared" si="174"/>
        <v>0</v>
      </c>
      <c r="BC140" s="6">
        <f t="shared" si="174"/>
        <v>0</v>
      </c>
      <c r="BD140" s="6">
        <f t="shared" si="174"/>
        <v>0</v>
      </c>
      <c r="BE140" s="6">
        <f t="shared" si="174"/>
        <v>0</v>
      </c>
      <c r="BF140" s="6">
        <f t="shared" si="174"/>
        <v>0</v>
      </c>
      <c r="BG140" s="6">
        <f t="shared" si="174"/>
        <v>0</v>
      </c>
      <c r="BH140" s="6">
        <f t="shared" si="174"/>
        <v>0</v>
      </c>
      <c r="BI140" s="6">
        <f t="shared" si="174"/>
        <v>0</v>
      </c>
      <c r="BJ140" s="6">
        <f t="shared" si="174"/>
        <v>0</v>
      </c>
      <c r="BK140" s="6">
        <f t="shared" si="174"/>
        <v>0</v>
      </c>
      <c r="BL140" s="6">
        <f t="shared" si="174"/>
        <v>0</v>
      </c>
      <c r="BM140" s="6">
        <f t="shared" si="174"/>
        <v>0</v>
      </c>
      <c r="BN140" s="6">
        <f t="shared" si="174"/>
        <v>0</v>
      </c>
      <c r="BO140" s="6">
        <f t="shared" si="174"/>
        <v>0</v>
      </c>
      <c r="BP140" s="6">
        <f t="shared" si="174"/>
        <v>0</v>
      </c>
      <c r="BQ140" s="6">
        <f t="shared" ref="BQ140:CF140" si="175">BP40</f>
        <v>0</v>
      </c>
      <c r="BR140" s="6">
        <f t="shared" si="175"/>
        <v>0</v>
      </c>
      <c r="BS140" s="6">
        <f t="shared" si="175"/>
        <v>0</v>
      </c>
      <c r="BT140" s="6">
        <f t="shared" si="175"/>
        <v>0</v>
      </c>
      <c r="BU140" s="6">
        <f t="shared" si="175"/>
        <v>0</v>
      </c>
      <c r="BV140" s="6">
        <f t="shared" si="175"/>
        <v>0</v>
      </c>
      <c r="BW140" s="6">
        <f t="shared" si="175"/>
        <v>0</v>
      </c>
      <c r="BX140" s="6">
        <f t="shared" si="175"/>
        <v>0</v>
      </c>
      <c r="BY140" s="6">
        <f t="shared" si="175"/>
        <v>0</v>
      </c>
      <c r="BZ140" s="6">
        <f t="shared" si="175"/>
        <v>0</v>
      </c>
      <c r="CA140" s="6">
        <f t="shared" si="175"/>
        <v>0</v>
      </c>
      <c r="CB140" s="6">
        <f t="shared" si="175"/>
        <v>0</v>
      </c>
      <c r="CC140" s="6">
        <f t="shared" si="175"/>
        <v>0</v>
      </c>
      <c r="CD140" s="6">
        <f t="shared" si="175"/>
        <v>0</v>
      </c>
      <c r="CE140" s="6">
        <f t="shared" si="175"/>
        <v>0</v>
      </c>
      <c r="CF140" s="6">
        <f t="shared" si="175"/>
        <v>0</v>
      </c>
    </row>
    <row r="141" spans="1:84">
      <c r="A141" s="53"/>
      <c r="B141" t="s">
        <v>108</v>
      </c>
      <c r="C141" s="3">
        <f ca="1">SUM(D141:BP141)</f>
        <v>1736363090.9090905</v>
      </c>
      <c r="D141" s="2">
        <f ca="1">D140/(1+$C$114)</f>
        <v>0</v>
      </c>
      <c r="E141" s="2">
        <f t="shared" ref="E141:BP141" ca="1" si="176">E140/(1+$C$114)</f>
        <v>0</v>
      </c>
      <c r="F141" s="2">
        <f t="shared" ca="1" si="176"/>
        <v>0</v>
      </c>
      <c r="G141" s="2">
        <f t="shared" ca="1" si="176"/>
        <v>0</v>
      </c>
      <c r="H141" s="2">
        <f t="shared" ca="1" si="176"/>
        <v>29752036.36363636</v>
      </c>
      <c r="I141" s="2">
        <f t="shared" ca="1" si="176"/>
        <v>29752036.36363636</v>
      </c>
      <c r="J141" s="2">
        <f t="shared" ca="1" si="176"/>
        <v>29752036.36363636</v>
      </c>
      <c r="K141" s="2">
        <f t="shared" ca="1" si="176"/>
        <v>29752036.36363636</v>
      </c>
      <c r="L141" s="2">
        <f t="shared" ca="1" si="176"/>
        <v>29752036.36363636</v>
      </c>
      <c r="M141" s="2">
        <f t="shared" ca="1" si="176"/>
        <v>29752036.36363636</v>
      </c>
      <c r="N141" s="2">
        <f t="shared" ca="1" si="176"/>
        <v>29752036.36363636</v>
      </c>
      <c r="O141" s="2">
        <f t="shared" ca="1" si="176"/>
        <v>29752036.36363636</v>
      </c>
      <c r="P141" s="2">
        <f t="shared" ca="1" si="176"/>
        <v>29752036.36363636</v>
      </c>
      <c r="Q141" s="2">
        <f t="shared" ca="1" si="176"/>
        <v>29752036.36363636</v>
      </c>
      <c r="R141" s="2">
        <f t="shared" ca="1" si="176"/>
        <v>29752363.636363648</v>
      </c>
      <c r="S141" s="2">
        <f t="shared" ca="1" si="176"/>
        <v>71969581.818181813</v>
      </c>
      <c r="T141" s="2">
        <f t="shared" ca="1" si="176"/>
        <v>71969581.818181813</v>
      </c>
      <c r="U141" s="2">
        <f t="shared" ca="1" si="176"/>
        <v>71969581.818181813</v>
      </c>
      <c r="V141" s="2">
        <f t="shared" ca="1" si="176"/>
        <v>71969581.818181813</v>
      </c>
      <c r="W141" s="2">
        <f t="shared" ca="1" si="176"/>
        <v>71969581.818181813</v>
      </c>
      <c r="X141" s="2">
        <f t="shared" ca="1" si="176"/>
        <v>71969581.818181813</v>
      </c>
      <c r="Y141" s="2">
        <f t="shared" ca="1" si="176"/>
        <v>71969581.818181813</v>
      </c>
      <c r="Z141" s="2">
        <f t="shared" ca="1" si="176"/>
        <v>71969581.818181813</v>
      </c>
      <c r="AA141" s="2">
        <f t="shared" ca="1" si="176"/>
        <v>71969581.818181813</v>
      </c>
      <c r="AB141" s="2">
        <f t="shared" ca="1" si="176"/>
        <v>71969581.818181813</v>
      </c>
      <c r="AC141" s="2">
        <f t="shared" ca="1" si="176"/>
        <v>71969581.818181813</v>
      </c>
      <c r="AD141" s="2">
        <f t="shared" ca="1" si="176"/>
        <v>71970963.63636373</v>
      </c>
      <c r="AE141" s="2">
        <f t="shared" ca="1" si="176"/>
        <v>77922000</v>
      </c>
      <c r="AF141" s="2">
        <f t="shared" ca="1" si="176"/>
        <v>77922000</v>
      </c>
      <c r="AG141" s="2">
        <f t="shared" ca="1" si="176"/>
        <v>77922000</v>
      </c>
      <c r="AH141" s="2">
        <f t="shared" ca="1" si="176"/>
        <v>77922000</v>
      </c>
      <c r="AI141" s="2">
        <f t="shared" ca="1" si="176"/>
        <v>77922000</v>
      </c>
      <c r="AJ141" s="2">
        <f t="shared" ca="1" si="176"/>
        <v>77922000</v>
      </c>
      <c r="AK141" s="2">
        <f t="shared" ca="1" si="176"/>
        <v>77922000</v>
      </c>
      <c r="AL141" s="2">
        <f t="shared" ca="1" si="176"/>
        <v>0</v>
      </c>
      <c r="AM141" s="2">
        <f t="shared" ca="1" si="176"/>
        <v>0</v>
      </c>
      <c r="AN141" s="2">
        <f t="shared" ca="1" si="176"/>
        <v>0</v>
      </c>
      <c r="AO141" s="2">
        <f t="shared" ca="1" si="176"/>
        <v>0</v>
      </c>
      <c r="AP141" s="2">
        <f t="shared" ca="1" si="176"/>
        <v>0</v>
      </c>
      <c r="AQ141" s="2">
        <f t="shared" ca="1" si="176"/>
        <v>0</v>
      </c>
      <c r="AR141" s="2">
        <f t="shared" ca="1" si="176"/>
        <v>0</v>
      </c>
      <c r="AS141" s="2">
        <f t="shared" ca="1" si="176"/>
        <v>0</v>
      </c>
      <c r="AT141" s="2">
        <f t="shared" ca="1" si="176"/>
        <v>0</v>
      </c>
      <c r="AU141" s="2">
        <f t="shared" si="176"/>
        <v>0</v>
      </c>
      <c r="AV141" s="2">
        <f t="shared" si="176"/>
        <v>0</v>
      </c>
      <c r="AW141" s="2">
        <f t="shared" si="176"/>
        <v>0</v>
      </c>
      <c r="AX141" s="2">
        <f t="shared" si="176"/>
        <v>0</v>
      </c>
      <c r="AY141" s="2">
        <f t="shared" si="176"/>
        <v>0</v>
      </c>
      <c r="AZ141" s="2">
        <f t="shared" si="176"/>
        <v>0</v>
      </c>
      <c r="BA141" s="2">
        <f t="shared" si="176"/>
        <v>0</v>
      </c>
      <c r="BB141" s="2">
        <f t="shared" si="176"/>
        <v>0</v>
      </c>
      <c r="BC141" s="2">
        <f t="shared" si="176"/>
        <v>0</v>
      </c>
      <c r="BD141" s="2">
        <f t="shared" si="176"/>
        <v>0</v>
      </c>
      <c r="BE141" s="2">
        <f t="shared" si="176"/>
        <v>0</v>
      </c>
      <c r="BF141" s="2">
        <f t="shared" si="176"/>
        <v>0</v>
      </c>
      <c r="BG141" s="2">
        <f t="shared" si="176"/>
        <v>0</v>
      </c>
      <c r="BH141" s="2">
        <f t="shared" si="176"/>
        <v>0</v>
      </c>
      <c r="BI141" s="2">
        <f t="shared" si="176"/>
        <v>0</v>
      </c>
      <c r="BJ141" s="2">
        <f t="shared" si="176"/>
        <v>0</v>
      </c>
      <c r="BK141" s="2">
        <f t="shared" si="176"/>
        <v>0</v>
      </c>
      <c r="BL141" s="2">
        <f t="shared" si="176"/>
        <v>0</v>
      </c>
      <c r="BM141" s="2">
        <f t="shared" si="176"/>
        <v>0</v>
      </c>
      <c r="BN141" s="2">
        <f t="shared" si="176"/>
        <v>0</v>
      </c>
      <c r="BO141" s="2">
        <f t="shared" si="176"/>
        <v>0</v>
      </c>
      <c r="BP141" s="2">
        <f t="shared" si="176"/>
        <v>0</v>
      </c>
      <c r="BQ141" s="2">
        <f t="shared" ref="BQ141:CF141" si="177">BQ140/(1+$C$114)</f>
        <v>0</v>
      </c>
      <c r="BR141" s="2">
        <f t="shared" si="177"/>
        <v>0</v>
      </c>
      <c r="BS141" s="2">
        <f t="shared" si="177"/>
        <v>0</v>
      </c>
      <c r="BT141" s="2">
        <f t="shared" si="177"/>
        <v>0</v>
      </c>
      <c r="BU141" s="2">
        <f t="shared" si="177"/>
        <v>0</v>
      </c>
      <c r="BV141" s="2">
        <f t="shared" si="177"/>
        <v>0</v>
      </c>
      <c r="BW141" s="2">
        <f t="shared" si="177"/>
        <v>0</v>
      </c>
      <c r="BX141" s="2">
        <f t="shared" si="177"/>
        <v>0</v>
      </c>
      <c r="BY141" s="2">
        <f t="shared" si="177"/>
        <v>0</v>
      </c>
      <c r="BZ141" s="2">
        <f t="shared" si="177"/>
        <v>0</v>
      </c>
      <c r="CA141" s="2">
        <f t="shared" si="177"/>
        <v>0</v>
      </c>
      <c r="CB141" s="2">
        <f t="shared" si="177"/>
        <v>0</v>
      </c>
      <c r="CC141" s="2">
        <f t="shared" si="177"/>
        <v>0</v>
      </c>
      <c r="CD141" s="2">
        <f t="shared" si="177"/>
        <v>0</v>
      </c>
      <c r="CE141" s="2">
        <f t="shared" si="177"/>
        <v>0</v>
      </c>
      <c r="CF141" s="2">
        <f t="shared" si="177"/>
        <v>0</v>
      </c>
    </row>
    <row r="142" spans="1:84">
      <c r="A142" s="53"/>
      <c r="B142" t="s">
        <v>231</v>
      </c>
      <c r="C142" s="3">
        <f t="shared" ref="C142:C145" ca="1" si="178">SUM(D142:BP142)</f>
        <v>1909999400</v>
      </c>
      <c r="D142" s="2">
        <f ca="1">C41</f>
        <v>0</v>
      </c>
      <c r="E142" s="2">
        <f t="shared" ref="E142:BP142" ca="1" si="179">D41</f>
        <v>0</v>
      </c>
      <c r="F142" s="2">
        <f t="shared" ca="1" si="179"/>
        <v>0</v>
      </c>
      <c r="G142" s="2">
        <f t="shared" ca="1" si="179"/>
        <v>0</v>
      </c>
      <c r="H142" s="2">
        <f t="shared" ca="1" si="179"/>
        <v>3272724</v>
      </c>
      <c r="I142" s="2">
        <f t="shared" ca="1" si="179"/>
        <v>3272724</v>
      </c>
      <c r="J142" s="2">
        <f t="shared" ca="1" si="179"/>
        <v>9818172</v>
      </c>
      <c r="K142" s="2">
        <f t="shared" ca="1" si="179"/>
        <v>9818172</v>
      </c>
      <c r="L142" s="2">
        <f t="shared" ca="1" si="179"/>
        <v>29454516</v>
      </c>
      <c r="M142" s="2">
        <f t="shared" ca="1" si="179"/>
        <v>29454516</v>
      </c>
      <c r="N142" s="2">
        <f t="shared" ca="1" si="179"/>
        <v>29454516</v>
      </c>
      <c r="O142" s="2">
        <f t="shared" ca="1" si="179"/>
        <v>29454516</v>
      </c>
      <c r="P142" s="2">
        <f t="shared" ca="1" si="179"/>
        <v>29454516</v>
      </c>
      <c r="Q142" s="2">
        <f t="shared" ca="1" si="179"/>
        <v>29454516</v>
      </c>
      <c r="R142" s="2">
        <f t="shared" ca="1" si="179"/>
        <v>29454552</v>
      </c>
      <c r="S142" s="2">
        <f t="shared" ca="1" si="179"/>
        <v>34098446</v>
      </c>
      <c r="T142" s="2">
        <f t="shared" ca="1" si="179"/>
        <v>37371242</v>
      </c>
      <c r="U142" s="2">
        <f t="shared" ca="1" si="179"/>
        <v>46659030</v>
      </c>
      <c r="V142" s="2">
        <f t="shared" ca="1" si="179"/>
        <v>46659246.000000007</v>
      </c>
      <c r="W142" s="2">
        <f t="shared" ca="1" si="179"/>
        <v>74522610</v>
      </c>
      <c r="X142" s="2">
        <f t="shared" ca="1" si="179"/>
        <v>74522610</v>
      </c>
      <c r="Y142" s="2">
        <f t="shared" ca="1" si="179"/>
        <v>74522610</v>
      </c>
      <c r="Z142" s="2">
        <f t="shared" ca="1" si="179"/>
        <v>74522610</v>
      </c>
      <c r="AA142" s="2">
        <f t="shared" ca="1" si="179"/>
        <v>74522610</v>
      </c>
      <c r="AB142" s="2">
        <f t="shared" ca="1" si="179"/>
        <v>74522610</v>
      </c>
      <c r="AC142" s="2">
        <f t="shared" ca="1" si="179"/>
        <v>74522610</v>
      </c>
      <c r="AD142" s="2">
        <f t="shared" ca="1" si="179"/>
        <v>74522798.000000015</v>
      </c>
      <c r="AE142" s="2">
        <f t="shared" ca="1" si="179"/>
        <v>79821306</v>
      </c>
      <c r="AF142" s="2">
        <f t="shared" ca="1" si="179"/>
        <v>79821610.00000003</v>
      </c>
      <c r="AG142" s="2">
        <f t="shared" ca="1" si="179"/>
        <v>81130838</v>
      </c>
      <c r="AH142" s="2">
        <f t="shared" ca="1" si="179"/>
        <v>81131750.00000006</v>
      </c>
      <c r="AI142" s="2">
        <f t="shared" ca="1" si="179"/>
        <v>85059434</v>
      </c>
      <c r="AJ142" s="2">
        <f t="shared" ca="1" si="179"/>
        <v>85059434</v>
      </c>
      <c r="AK142" s="2">
        <f t="shared" ca="1" si="179"/>
        <v>85059434</v>
      </c>
      <c r="AL142" s="2">
        <f t="shared" ca="1" si="179"/>
        <v>76488014</v>
      </c>
      <c r="AM142" s="2">
        <f t="shared" ca="1" si="179"/>
        <v>76488014</v>
      </c>
      <c r="AN142" s="2">
        <f t="shared" ca="1" si="179"/>
        <v>59345174</v>
      </c>
      <c r="AO142" s="2">
        <f t="shared" ca="1" si="179"/>
        <v>59345174</v>
      </c>
      <c r="AP142" s="2">
        <f t="shared" ca="1" si="179"/>
        <v>7916806.0000000112</v>
      </c>
      <c r="AQ142" s="2">
        <f t="shared" ca="1" si="179"/>
        <v>8571420</v>
      </c>
      <c r="AR142" s="2">
        <f t="shared" ca="1" si="179"/>
        <v>8571420</v>
      </c>
      <c r="AS142" s="2">
        <f t="shared" ca="1" si="179"/>
        <v>8571420</v>
      </c>
      <c r="AT142" s="2">
        <f t="shared" ca="1" si="179"/>
        <v>8571420</v>
      </c>
      <c r="AU142" s="2">
        <f t="shared" ca="1" si="179"/>
        <v>8571420</v>
      </c>
      <c r="AV142" s="2">
        <f t="shared" ca="1" si="179"/>
        <v>8571420</v>
      </c>
      <c r="AW142" s="2">
        <f t="shared" ca="1" si="179"/>
        <v>8571420</v>
      </c>
      <c r="AX142" s="2">
        <f t="shared" ca="1" si="179"/>
        <v>0</v>
      </c>
      <c r="AY142" s="2">
        <f t="shared" ca="1" si="179"/>
        <v>0</v>
      </c>
      <c r="AZ142" s="2">
        <f t="shared" ca="1" si="179"/>
        <v>0</v>
      </c>
      <c r="BA142" s="2">
        <f t="shared" ca="1" si="179"/>
        <v>0</v>
      </c>
      <c r="BB142" s="2">
        <f t="shared" ca="1" si="179"/>
        <v>0</v>
      </c>
      <c r="BC142" s="2">
        <f t="shared" ca="1" si="179"/>
        <v>0</v>
      </c>
      <c r="BD142" s="2">
        <f t="shared" ca="1" si="179"/>
        <v>0</v>
      </c>
      <c r="BE142" s="2">
        <f t="shared" ca="1" si="179"/>
        <v>0</v>
      </c>
      <c r="BF142" s="2">
        <f t="shared" ca="1" si="179"/>
        <v>0</v>
      </c>
      <c r="BG142" s="2">
        <f t="shared" ca="1" si="179"/>
        <v>0</v>
      </c>
      <c r="BH142" s="2">
        <f t="shared" ca="1" si="179"/>
        <v>0</v>
      </c>
      <c r="BI142" s="2">
        <f t="shared" ca="1" si="179"/>
        <v>0</v>
      </c>
      <c r="BJ142" s="2">
        <f t="shared" ca="1" si="179"/>
        <v>0</v>
      </c>
      <c r="BK142" s="2">
        <f t="shared" ca="1" si="179"/>
        <v>0</v>
      </c>
      <c r="BL142" s="2">
        <f t="shared" ca="1" si="179"/>
        <v>0</v>
      </c>
      <c r="BM142" s="2">
        <f t="shared" ca="1" si="179"/>
        <v>0</v>
      </c>
      <c r="BN142" s="2">
        <f t="shared" ca="1" si="179"/>
        <v>0</v>
      </c>
      <c r="BO142" s="2">
        <f t="shared" ca="1" si="179"/>
        <v>0</v>
      </c>
      <c r="BP142" s="2">
        <f t="shared" ca="1" si="179"/>
        <v>0</v>
      </c>
      <c r="BQ142" s="2">
        <f t="shared" ref="BQ142:CF142" ca="1" si="180">BP41</f>
        <v>0</v>
      </c>
      <c r="BR142" s="2">
        <f t="shared" ca="1" si="180"/>
        <v>0</v>
      </c>
      <c r="BS142" s="2">
        <f t="shared" ca="1" si="180"/>
        <v>0</v>
      </c>
      <c r="BT142" s="2">
        <f t="shared" ca="1" si="180"/>
        <v>0</v>
      </c>
      <c r="BU142" s="2">
        <f t="shared" ca="1" si="180"/>
        <v>0</v>
      </c>
      <c r="BV142" s="2">
        <f t="shared" ca="1" si="180"/>
        <v>0</v>
      </c>
      <c r="BW142" s="2">
        <f t="shared" ca="1" si="180"/>
        <v>0</v>
      </c>
      <c r="BX142" s="2">
        <f t="shared" ca="1" si="180"/>
        <v>0</v>
      </c>
      <c r="BY142" s="2">
        <f t="shared" ca="1" si="180"/>
        <v>0</v>
      </c>
      <c r="BZ142" s="2">
        <f t="shared" ca="1" si="180"/>
        <v>0</v>
      </c>
      <c r="CA142" s="2">
        <f t="shared" ca="1" si="180"/>
        <v>0</v>
      </c>
      <c r="CB142" s="2">
        <f t="shared" ca="1" si="180"/>
        <v>0</v>
      </c>
      <c r="CC142" s="2">
        <f t="shared" ca="1" si="180"/>
        <v>0</v>
      </c>
      <c r="CD142" s="2">
        <f t="shared" ca="1" si="180"/>
        <v>0</v>
      </c>
      <c r="CE142" s="2">
        <f t="shared" ca="1" si="180"/>
        <v>0</v>
      </c>
      <c r="CF142" s="2">
        <f t="shared" ca="1" si="180"/>
        <v>0</v>
      </c>
    </row>
    <row r="143" spans="1:84">
      <c r="A143" s="53"/>
      <c r="B143" t="s">
        <v>232</v>
      </c>
      <c r="C143" s="3">
        <f t="shared" ca="1" si="178"/>
        <v>1736363090.9090912</v>
      </c>
      <c r="D143" s="2">
        <f ca="1">D142/(1+$C$114)</f>
        <v>0</v>
      </c>
      <c r="E143" s="2">
        <f t="shared" ref="E143:BP143" ca="1" si="181">E142/(1+$C$114)</f>
        <v>0</v>
      </c>
      <c r="F143" s="2">
        <f t="shared" ca="1" si="181"/>
        <v>0</v>
      </c>
      <c r="G143" s="2">
        <f t="shared" ca="1" si="181"/>
        <v>0</v>
      </c>
      <c r="H143" s="2">
        <f t="shared" ca="1" si="181"/>
        <v>2975203.6363636362</v>
      </c>
      <c r="I143" s="2">
        <f t="shared" ca="1" si="181"/>
        <v>2975203.6363636362</v>
      </c>
      <c r="J143" s="2">
        <f t="shared" ca="1" si="181"/>
        <v>8925610.9090909082</v>
      </c>
      <c r="K143" s="2">
        <f t="shared" ca="1" si="181"/>
        <v>8925610.9090909082</v>
      </c>
      <c r="L143" s="2">
        <f t="shared" ca="1" si="181"/>
        <v>26776832.727272727</v>
      </c>
      <c r="M143" s="2">
        <f t="shared" ca="1" si="181"/>
        <v>26776832.727272727</v>
      </c>
      <c r="N143" s="2">
        <f t="shared" ca="1" si="181"/>
        <v>26776832.727272727</v>
      </c>
      <c r="O143" s="2">
        <f t="shared" ca="1" si="181"/>
        <v>26776832.727272727</v>
      </c>
      <c r="P143" s="2">
        <f t="shared" ca="1" si="181"/>
        <v>26776832.727272727</v>
      </c>
      <c r="Q143" s="2">
        <f t="shared" ca="1" si="181"/>
        <v>26776832.727272727</v>
      </c>
      <c r="R143" s="2">
        <f t="shared" ca="1" si="181"/>
        <v>26776865.454545453</v>
      </c>
      <c r="S143" s="2">
        <f t="shared" ca="1" si="181"/>
        <v>30998587.27272727</v>
      </c>
      <c r="T143" s="2">
        <f t="shared" ca="1" si="181"/>
        <v>33973856.36363636</v>
      </c>
      <c r="U143" s="2">
        <f t="shared" ca="1" si="181"/>
        <v>42417300</v>
      </c>
      <c r="V143" s="2">
        <f t="shared" ca="1" si="181"/>
        <v>42417496.363636367</v>
      </c>
      <c r="W143" s="2">
        <f t="shared" ca="1" si="181"/>
        <v>67747827.272727266</v>
      </c>
      <c r="X143" s="2">
        <f t="shared" ca="1" si="181"/>
        <v>67747827.272727266</v>
      </c>
      <c r="Y143" s="2">
        <f t="shared" ca="1" si="181"/>
        <v>67747827.272727266</v>
      </c>
      <c r="Z143" s="2">
        <f t="shared" ca="1" si="181"/>
        <v>67747827.272727266</v>
      </c>
      <c r="AA143" s="2">
        <f t="shared" ca="1" si="181"/>
        <v>67747827.272727266</v>
      </c>
      <c r="AB143" s="2">
        <f t="shared" ca="1" si="181"/>
        <v>67747827.272727266</v>
      </c>
      <c r="AC143" s="2">
        <f t="shared" ca="1" si="181"/>
        <v>67747827.272727266</v>
      </c>
      <c r="AD143" s="2">
        <f t="shared" ca="1" si="181"/>
        <v>67747998.181818187</v>
      </c>
      <c r="AE143" s="2">
        <f t="shared" ca="1" si="181"/>
        <v>72564823.636363626</v>
      </c>
      <c r="AF143" s="2">
        <f t="shared" ca="1" si="181"/>
        <v>72565100.000000015</v>
      </c>
      <c r="AG143" s="2">
        <f t="shared" ca="1" si="181"/>
        <v>73755307.272727266</v>
      </c>
      <c r="AH143" s="2">
        <f t="shared" ca="1" si="181"/>
        <v>73756136.363636419</v>
      </c>
      <c r="AI143" s="2">
        <f t="shared" ca="1" si="181"/>
        <v>77326758.181818172</v>
      </c>
      <c r="AJ143" s="2">
        <f t="shared" ca="1" si="181"/>
        <v>77326758.181818172</v>
      </c>
      <c r="AK143" s="2">
        <f t="shared" ca="1" si="181"/>
        <v>77326758.181818172</v>
      </c>
      <c r="AL143" s="2">
        <f t="shared" ca="1" si="181"/>
        <v>69534558.181818172</v>
      </c>
      <c r="AM143" s="2">
        <f t="shared" ca="1" si="181"/>
        <v>69534558.181818172</v>
      </c>
      <c r="AN143" s="2">
        <f t="shared" ca="1" si="181"/>
        <v>53950158.18181818</v>
      </c>
      <c r="AO143" s="2">
        <f t="shared" ca="1" si="181"/>
        <v>53950158.18181818</v>
      </c>
      <c r="AP143" s="2">
        <f t="shared" ca="1" si="181"/>
        <v>7197096.3636363735</v>
      </c>
      <c r="AQ143" s="2">
        <f t="shared" ca="1" si="181"/>
        <v>7792199.9999999991</v>
      </c>
      <c r="AR143" s="2">
        <f t="shared" ca="1" si="181"/>
        <v>7792199.9999999991</v>
      </c>
      <c r="AS143" s="2">
        <f t="shared" ca="1" si="181"/>
        <v>7792199.9999999991</v>
      </c>
      <c r="AT143" s="2">
        <f t="shared" ca="1" si="181"/>
        <v>7792199.9999999991</v>
      </c>
      <c r="AU143" s="2">
        <f t="shared" ca="1" si="181"/>
        <v>7792199.9999999991</v>
      </c>
      <c r="AV143" s="2">
        <f t="shared" ca="1" si="181"/>
        <v>7792199.9999999991</v>
      </c>
      <c r="AW143" s="2">
        <f t="shared" ca="1" si="181"/>
        <v>7792199.9999999991</v>
      </c>
      <c r="AX143" s="2">
        <f t="shared" ca="1" si="181"/>
        <v>0</v>
      </c>
      <c r="AY143" s="2">
        <f t="shared" ca="1" si="181"/>
        <v>0</v>
      </c>
      <c r="AZ143" s="2">
        <f t="shared" ca="1" si="181"/>
        <v>0</v>
      </c>
      <c r="BA143" s="2">
        <f t="shared" ca="1" si="181"/>
        <v>0</v>
      </c>
      <c r="BB143" s="2">
        <f t="shared" ca="1" si="181"/>
        <v>0</v>
      </c>
      <c r="BC143" s="2">
        <f t="shared" ca="1" si="181"/>
        <v>0</v>
      </c>
      <c r="BD143" s="2">
        <f t="shared" ca="1" si="181"/>
        <v>0</v>
      </c>
      <c r="BE143" s="2">
        <f t="shared" ca="1" si="181"/>
        <v>0</v>
      </c>
      <c r="BF143" s="2">
        <f t="shared" ca="1" si="181"/>
        <v>0</v>
      </c>
      <c r="BG143" s="2">
        <f t="shared" ca="1" si="181"/>
        <v>0</v>
      </c>
      <c r="BH143" s="2">
        <f t="shared" ca="1" si="181"/>
        <v>0</v>
      </c>
      <c r="BI143" s="2">
        <f t="shared" ca="1" si="181"/>
        <v>0</v>
      </c>
      <c r="BJ143" s="2">
        <f t="shared" ca="1" si="181"/>
        <v>0</v>
      </c>
      <c r="BK143" s="2">
        <f t="shared" ca="1" si="181"/>
        <v>0</v>
      </c>
      <c r="BL143" s="2">
        <f t="shared" ca="1" si="181"/>
        <v>0</v>
      </c>
      <c r="BM143" s="2">
        <f t="shared" ca="1" si="181"/>
        <v>0</v>
      </c>
      <c r="BN143" s="2">
        <f t="shared" ca="1" si="181"/>
        <v>0</v>
      </c>
      <c r="BO143" s="2">
        <f t="shared" ca="1" si="181"/>
        <v>0</v>
      </c>
      <c r="BP143" s="2">
        <f t="shared" ca="1" si="181"/>
        <v>0</v>
      </c>
      <c r="BQ143" s="2">
        <f t="shared" ref="BQ143:CF143" ca="1" si="182">BQ142/(1+$C$114)</f>
        <v>0</v>
      </c>
      <c r="BR143" s="2">
        <f t="shared" ca="1" si="182"/>
        <v>0</v>
      </c>
      <c r="BS143" s="2">
        <f t="shared" ca="1" si="182"/>
        <v>0</v>
      </c>
      <c r="BT143" s="2">
        <f t="shared" ca="1" si="182"/>
        <v>0</v>
      </c>
      <c r="BU143" s="2">
        <f t="shared" ca="1" si="182"/>
        <v>0</v>
      </c>
      <c r="BV143" s="2">
        <f t="shared" ca="1" si="182"/>
        <v>0</v>
      </c>
      <c r="BW143" s="2">
        <f t="shared" ca="1" si="182"/>
        <v>0</v>
      </c>
      <c r="BX143" s="2">
        <f t="shared" ca="1" si="182"/>
        <v>0</v>
      </c>
      <c r="BY143" s="2">
        <f t="shared" ca="1" si="182"/>
        <v>0</v>
      </c>
      <c r="BZ143" s="2">
        <f t="shared" ca="1" si="182"/>
        <v>0</v>
      </c>
      <c r="CA143" s="2">
        <f t="shared" ca="1" si="182"/>
        <v>0</v>
      </c>
      <c r="CB143" s="2">
        <f t="shared" ca="1" si="182"/>
        <v>0</v>
      </c>
      <c r="CC143" s="2">
        <f t="shared" ca="1" si="182"/>
        <v>0</v>
      </c>
      <c r="CD143" s="2">
        <f t="shared" ca="1" si="182"/>
        <v>0</v>
      </c>
      <c r="CE143" s="2">
        <f t="shared" ca="1" si="182"/>
        <v>0</v>
      </c>
      <c r="CF143" s="2">
        <f t="shared" ca="1" si="182"/>
        <v>0</v>
      </c>
    </row>
    <row r="144" spans="1:84">
      <c r="B144" t="s">
        <v>63</v>
      </c>
      <c r="C144" s="3">
        <f t="shared" ca="1" si="178"/>
        <v>1909999400</v>
      </c>
      <c r="D144" s="6">
        <f ca="1">C58</f>
        <v>0</v>
      </c>
      <c r="E144" s="6">
        <f t="shared" ref="E144:BP144" ca="1" si="183">D58</f>
        <v>0</v>
      </c>
      <c r="F144" s="6">
        <f t="shared" ca="1" si="183"/>
        <v>0</v>
      </c>
      <c r="G144" s="6">
        <f t="shared" ca="1" si="183"/>
        <v>0</v>
      </c>
      <c r="H144" s="6">
        <f t="shared" ca="1" si="183"/>
        <v>0</v>
      </c>
      <c r="I144" s="6">
        <f t="shared" ca="1" si="183"/>
        <v>0</v>
      </c>
      <c r="J144" s="6">
        <f t="shared" ca="1" si="183"/>
        <v>0</v>
      </c>
      <c r="K144" s="6">
        <f t="shared" ca="1" si="183"/>
        <v>0</v>
      </c>
      <c r="L144" s="6">
        <f t="shared" ca="1" si="183"/>
        <v>0</v>
      </c>
      <c r="M144" s="6">
        <f t="shared" ca="1" si="183"/>
        <v>0</v>
      </c>
      <c r="N144" s="6">
        <f t="shared" ca="1" si="183"/>
        <v>0</v>
      </c>
      <c r="O144" s="6">
        <f t="shared" ca="1" si="183"/>
        <v>0</v>
      </c>
      <c r="P144" s="6">
        <f t="shared" ca="1" si="183"/>
        <v>0</v>
      </c>
      <c r="Q144" s="6">
        <f t="shared" ca="1" si="183"/>
        <v>0</v>
      </c>
      <c r="R144" s="6">
        <f t="shared" ca="1" si="183"/>
        <v>0</v>
      </c>
      <c r="S144" s="6">
        <f t="shared" ca="1" si="183"/>
        <v>0</v>
      </c>
      <c r="T144" s="6">
        <f t="shared" ca="1" si="183"/>
        <v>0</v>
      </c>
      <c r="U144" s="6">
        <f t="shared" ca="1" si="183"/>
        <v>0</v>
      </c>
      <c r="V144" s="6">
        <f t="shared" ca="1" si="183"/>
        <v>0</v>
      </c>
      <c r="W144" s="6">
        <f t="shared" ca="1" si="183"/>
        <v>0</v>
      </c>
      <c r="X144" s="6">
        <f t="shared" ca="1" si="183"/>
        <v>834999240</v>
      </c>
      <c r="Y144" s="6">
        <f t="shared" ca="1" si="183"/>
        <v>0</v>
      </c>
      <c r="Z144" s="6">
        <f t="shared" ca="1" si="183"/>
        <v>0</v>
      </c>
      <c r="AA144" s="6">
        <f t="shared" ca="1" si="183"/>
        <v>0</v>
      </c>
      <c r="AB144" s="6">
        <f t="shared" ca="1" si="183"/>
        <v>0</v>
      </c>
      <c r="AC144" s="6">
        <f t="shared" ca="1" si="183"/>
        <v>79166540</v>
      </c>
      <c r="AD144" s="6">
        <f t="shared" ca="1" si="183"/>
        <v>79166540</v>
      </c>
      <c r="AE144" s="6">
        <f t="shared" ca="1" si="183"/>
        <v>79166540</v>
      </c>
      <c r="AF144" s="6">
        <f t="shared" ca="1" si="183"/>
        <v>79166540</v>
      </c>
      <c r="AG144" s="6">
        <f t="shared" ca="1" si="183"/>
        <v>79166540</v>
      </c>
      <c r="AH144" s="6">
        <f t="shared" ca="1" si="183"/>
        <v>79168060.000000104</v>
      </c>
      <c r="AI144" s="6">
        <f t="shared" ca="1" si="183"/>
        <v>85714200</v>
      </c>
      <c r="AJ144" s="6">
        <f t="shared" ca="1" si="183"/>
        <v>85714200</v>
      </c>
      <c r="AK144" s="6">
        <f t="shared" ca="1" si="183"/>
        <v>85714200</v>
      </c>
      <c r="AL144" s="6">
        <f t="shared" ca="1" si="183"/>
        <v>85714200</v>
      </c>
      <c r="AM144" s="6">
        <f t="shared" ca="1" si="183"/>
        <v>85714200</v>
      </c>
      <c r="AN144" s="6">
        <f t="shared" ca="1" si="183"/>
        <v>85714200</v>
      </c>
      <c r="AO144" s="6">
        <f t="shared" ca="1" si="183"/>
        <v>85714200</v>
      </c>
      <c r="AP144" s="6">
        <f t="shared" ca="1" si="183"/>
        <v>0</v>
      </c>
      <c r="AQ144" s="6">
        <f t="shared" ca="1" si="183"/>
        <v>0</v>
      </c>
      <c r="AR144" s="6">
        <f t="shared" ca="1" si="183"/>
        <v>0</v>
      </c>
      <c r="AS144" s="6">
        <f t="shared" ca="1" si="183"/>
        <v>0</v>
      </c>
      <c r="AT144" s="6">
        <f t="shared" ca="1" si="183"/>
        <v>0</v>
      </c>
      <c r="AU144" s="6">
        <f t="shared" ca="1" si="183"/>
        <v>0</v>
      </c>
      <c r="AV144" s="6">
        <f t="shared" ca="1" si="183"/>
        <v>0</v>
      </c>
      <c r="AW144" s="6">
        <f t="shared" ca="1" si="183"/>
        <v>0</v>
      </c>
      <c r="AX144" s="6">
        <f t="shared" ca="1" si="183"/>
        <v>0</v>
      </c>
      <c r="AY144" s="6">
        <f t="shared" ca="1" si="183"/>
        <v>0</v>
      </c>
      <c r="AZ144" s="6">
        <f t="shared" ca="1" si="183"/>
        <v>0</v>
      </c>
      <c r="BA144" s="6">
        <f t="shared" ca="1" si="183"/>
        <v>0</v>
      </c>
      <c r="BB144" s="6">
        <f t="shared" ca="1" si="183"/>
        <v>0</v>
      </c>
      <c r="BC144" s="6">
        <f t="shared" ca="1" si="183"/>
        <v>0</v>
      </c>
      <c r="BD144" s="6">
        <f t="shared" ca="1" si="183"/>
        <v>0</v>
      </c>
      <c r="BE144" s="6">
        <f t="shared" ca="1" si="183"/>
        <v>0</v>
      </c>
      <c r="BF144" s="6">
        <f t="shared" ca="1" si="183"/>
        <v>0</v>
      </c>
      <c r="BG144" s="6">
        <f t="shared" ca="1" si="183"/>
        <v>0</v>
      </c>
      <c r="BH144" s="6">
        <f t="shared" ca="1" si="183"/>
        <v>0</v>
      </c>
      <c r="BI144" s="6">
        <f t="shared" ca="1" si="183"/>
        <v>0</v>
      </c>
      <c r="BJ144" s="6">
        <f t="shared" ca="1" si="183"/>
        <v>0</v>
      </c>
      <c r="BK144" s="6">
        <f t="shared" ca="1" si="183"/>
        <v>0</v>
      </c>
      <c r="BL144" s="6">
        <f t="shared" ca="1" si="183"/>
        <v>0</v>
      </c>
      <c r="BM144" s="6">
        <f t="shared" ca="1" si="183"/>
        <v>0</v>
      </c>
      <c r="BN144" s="6">
        <f t="shared" ca="1" si="183"/>
        <v>0</v>
      </c>
      <c r="BO144" s="6">
        <f t="shared" ca="1" si="183"/>
        <v>0</v>
      </c>
      <c r="BP144" s="6">
        <f t="shared" ca="1" si="183"/>
        <v>0</v>
      </c>
      <c r="BQ144" s="6">
        <f t="shared" ref="BQ144:CF144" ca="1" si="184">BP58</f>
        <v>0</v>
      </c>
      <c r="BR144" s="6">
        <f t="shared" ca="1" si="184"/>
        <v>0</v>
      </c>
      <c r="BS144" s="6">
        <f t="shared" si="184"/>
        <v>0</v>
      </c>
      <c r="BT144" s="6">
        <f t="shared" si="184"/>
        <v>0</v>
      </c>
      <c r="BU144" s="6">
        <f t="shared" si="184"/>
        <v>0</v>
      </c>
      <c r="BV144" s="6">
        <f t="shared" si="184"/>
        <v>0</v>
      </c>
      <c r="BW144" s="6">
        <f t="shared" si="184"/>
        <v>0</v>
      </c>
      <c r="BX144" s="6">
        <f t="shared" si="184"/>
        <v>0</v>
      </c>
      <c r="BY144" s="6">
        <f t="shared" si="184"/>
        <v>0</v>
      </c>
      <c r="BZ144" s="6">
        <f t="shared" si="184"/>
        <v>0</v>
      </c>
      <c r="CA144" s="6">
        <f t="shared" si="184"/>
        <v>0</v>
      </c>
      <c r="CB144" s="6">
        <f t="shared" si="184"/>
        <v>0</v>
      </c>
      <c r="CC144" s="6">
        <f t="shared" si="184"/>
        <v>0</v>
      </c>
      <c r="CD144" s="6">
        <f t="shared" si="184"/>
        <v>0</v>
      </c>
      <c r="CE144" s="6">
        <f t="shared" si="184"/>
        <v>0</v>
      </c>
      <c r="CF144" s="6">
        <f t="shared" si="184"/>
        <v>0</v>
      </c>
    </row>
    <row r="145" spans="2:89">
      <c r="B145" t="s">
        <v>110</v>
      </c>
      <c r="C145" s="3">
        <f t="shared" ca="1" si="178"/>
        <v>1736363090.9090908</v>
      </c>
      <c r="D145" s="6">
        <f ca="1">D144/(1+$C$114)</f>
        <v>0</v>
      </c>
      <c r="E145" s="6">
        <f t="shared" ref="E145:BP145" ca="1" si="185">E144/(1+$C$114)</f>
        <v>0</v>
      </c>
      <c r="F145" s="6">
        <f t="shared" ca="1" si="185"/>
        <v>0</v>
      </c>
      <c r="G145" s="6">
        <f t="shared" ca="1" si="185"/>
        <v>0</v>
      </c>
      <c r="H145" s="6">
        <f t="shared" ca="1" si="185"/>
        <v>0</v>
      </c>
      <c r="I145" s="6">
        <f t="shared" ca="1" si="185"/>
        <v>0</v>
      </c>
      <c r="J145" s="6">
        <f t="shared" ca="1" si="185"/>
        <v>0</v>
      </c>
      <c r="K145" s="6">
        <f t="shared" ca="1" si="185"/>
        <v>0</v>
      </c>
      <c r="L145" s="6">
        <f t="shared" ca="1" si="185"/>
        <v>0</v>
      </c>
      <c r="M145" s="6">
        <f t="shared" ca="1" si="185"/>
        <v>0</v>
      </c>
      <c r="N145" s="6">
        <f t="shared" ca="1" si="185"/>
        <v>0</v>
      </c>
      <c r="O145" s="6">
        <f t="shared" ca="1" si="185"/>
        <v>0</v>
      </c>
      <c r="P145" s="6">
        <f t="shared" ca="1" si="185"/>
        <v>0</v>
      </c>
      <c r="Q145" s="6">
        <f t="shared" ca="1" si="185"/>
        <v>0</v>
      </c>
      <c r="R145" s="6">
        <f t="shared" ca="1" si="185"/>
        <v>0</v>
      </c>
      <c r="S145" s="6">
        <f t="shared" ca="1" si="185"/>
        <v>0</v>
      </c>
      <c r="T145" s="6">
        <f t="shared" ca="1" si="185"/>
        <v>0</v>
      </c>
      <c r="U145" s="6">
        <f t="shared" ca="1" si="185"/>
        <v>0</v>
      </c>
      <c r="V145" s="6">
        <f t="shared" ca="1" si="185"/>
        <v>0</v>
      </c>
      <c r="W145" s="6">
        <f t="shared" ca="1" si="185"/>
        <v>0</v>
      </c>
      <c r="X145" s="6">
        <f t="shared" ca="1" si="185"/>
        <v>759090218.18181813</v>
      </c>
      <c r="Y145" s="6">
        <f t="shared" ca="1" si="185"/>
        <v>0</v>
      </c>
      <c r="Z145" s="6">
        <f t="shared" ca="1" si="185"/>
        <v>0</v>
      </c>
      <c r="AA145" s="6">
        <f t="shared" ca="1" si="185"/>
        <v>0</v>
      </c>
      <c r="AB145" s="6">
        <f t="shared" ca="1" si="185"/>
        <v>0</v>
      </c>
      <c r="AC145" s="6">
        <f t="shared" ca="1" si="185"/>
        <v>71969581.818181813</v>
      </c>
      <c r="AD145" s="6">
        <f t="shared" ca="1" si="185"/>
        <v>71969581.818181813</v>
      </c>
      <c r="AE145" s="6">
        <f t="shared" ca="1" si="185"/>
        <v>71969581.818181813</v>
      </c>
      <c r="AF145" s="6">
        <f t="shared" ca="1" si="185"/>
        <v>71969581.818181813</v>
      </c>
      <c r="AG145" s="6">
        <f t="shared" ca="1" si="185"/>
        <v>71969581.818181813</v>
      </c>
      <c r="AH145" s="6">
        <f t="shared" ca="1" si="185"/>
        <v>71970963.63636373</v>
      </c>
      <c r="AI145" s="6">
        <f t="shared" ca="1" si="185"/>
        <v>77922000</v>
      </c>
      <c r="AJ145" s="6">
        <f t="shared" ca="1" si="185"/>
        <v>77922000</v>
      </c>
      <c r="AK145" s="6">
        <f t="shared" ca="1" si="185"/>
        <v>77922000</v>
      </c>
      <c r="AL145" s="6">
        <f t="shared" ca="1" si="185"/>
        <v>77922000</v>
      </c>
      <c r="AM145" s="6">
        <f t="shared" ca="1" si="185"/>
        <v>77922000</v>
      </c>
      <c r="AN145" s="6">
        <f t="shared" ca="1" si="185"/>
        <v>77922000</v>
      </c>
      <c r="AO145" s="6">
        <f t="shared" ca="1" si="185"/>
        <v>77922000</v>
      </c>
      <c r="AP145" s="6">
        <f t="shared" ca="1" si="185"/>
        <v>0</v>
      </c>
      <c r="AQ145" s="6">
        <f t="shared" ca="1" si="185"/>
        <v>0</v>
      </c>
      <c r="AR145" s="6">
        <f t="shared" ca="1" si="185"/>
        <v>0</v>
      </c>
      <c r="AS145" s="6">
        <f t="shared" ca="1" si="185"/>
        <v>0</v>
      </c>
      <c r="AT145" s="6">
        <f t="shared" ca="1" si="185"/>
        <v>0</v>
      </c>
      <c r="AU145" s="6">
        <f t="shared" ca="1" si="185"/>
        <v>0</v>
      </c>
      <c r="AV145" s="6">
        <f t="shared" ca="1" si="185"/>
        <v>0</v>
      </c>
      <c r="AW145" s="6">
        <f t="shared" ca="1" si="185"/>
        <v>0</v>
      </c>
      <c r="AX145" s="6">
        <f t="shared" ca="1" si="185"/>
        <v>0</v>
      </c>
      <c r="AY145" s="6">
        <f t="shared" ca="1" si="185"/>
        <v>0</v>
      </c>
      <c r="AZ145" s="6">
        <f t="shared" ca="1" si="185"/>
        <v>0</v>
      </c>
      <c r="BA145" s="6">
        <f t="shared" ca="1" si="185"/>
        <v>0</v>
      </c>
      <c r="BB145" s="6">
        <f t="shared" ca="1" si="185"/>
        <v>0</v>
      </c>
      <c r="BC145" s="6">
        <f t="shared" ca="1" si="185"/>
        <v>0</v>
      </c>
      <c r="BD145" s="6">
        <f t="shared" ca="1" si="185"/>
        <v>0</v>
      </c>
      <c r="BE145" s="6">
        <f t="shared" ca="1" si="185"/>
        <v>0</v>
      </c>
      <c r="BF145" s="6">
        <f t="shared" ca="1" si="185"/>
        <v>0</v>
      </c>
      <c r="BG145" s="6">
        <f t="shared" ca="1" si="185"/>
        <v>0</v>
      </c>
      <c r="BH145" s="6">
        <f t="shared" ca="1" si="185"/>
        <v>0</v>
      </c>
      <c r="BI145" s="6">
        <f t="shared" ca="1" si="185"/>
        <v>0</v>
      </c>
      <c r="BJ145" s="6">
        <f t="shared" ca="1" si="185"/>
        <v>0</v>
      </c>
      <c r="BK145" s="6">
        <f t="shared" ca="1" si="185"/>
        <v>0</v>
      </c>
      <c r="BL145" s="6">
        <f t="shared" ca="1" si="185"/>
        <v>0</v>
      </c>
      <c r="BM145" s="6">
        <f t="shared" ca="1" si="185"/>
        <v>0</v>
      </c>
      <c r="BN145" s="6">
        <f t="shared" ca="1" si="185"/>
        <v>0</v>
      </c>
      <c r="BO145" s="6">
        <f t="shared" ca="1" si="185"/>
        <v>0</v>
      </c>
      <c r="BP145" s="6">
        <f t="shared" ca="1" si="185"/>
        <v>0</v>
      </c>
      <c r="BQ145" s="6">
        <f t="shared" ref="BQ145:CF145" ca="1" si="186">BQ144/(1+$C$114)</f>
        <v>0</v>
      </c>
      <c r="BR145" s="6">
        <f t="shared" ca="1" si="186"/>
        <v>0</v>
      </c>
      <c r="BS145" s="6">
        <f t="shared" si="186"/>
        <v>0</v>
      </c>
      <c r="BT145" s="6">
        <f t="shared" si="186"/>
        <v>0</v>
      </c>
      <c r="BU145" s="6">
        <f t="shared" si="186"/>
        <v>0</v>
      </c>
      <c r="BV145" s="6">
        <f t="shared" si="186"/>
        <v>0</v>
      </c>
      <c r="BW145" s="6">
        <f t="shared" si="186"/>
        <v>0</v>
      </c>
      <c r="BX145" s="6">
        <f t="shared" si="186"/>
        <v>0</v>
      </c>
      <c r="BY145" s="6">
        <f t="shared" si="186"/>
        <v>0</v>
      </c>
      <c r="BZ145" s="6">
        <f t="shared" si="186"/>
        <v>0</v>
      </c>
      <c r="CA145" s="6">
        <f t="shared" si="186"/>
        <v>0</v>
      </c>
      <c r="CB145" s="6">
        <f t="shared" si="186"/>
        <v>0</v>
      </c>
      <c r="CC145" s="6">
        <f t="shared" si="186"/>
        <v>0</v>
      </c>
      <c r="CD145" s="6">
        <f t="shared" si="186"/>
        <v>0</v>
      </c>
      <c r="CE145" s="6">
        <f t="shared" si="186"/>
        <v>0</v>
      </c>
      <c r="CF145" s="6">
        <f t="shared" si="186"/>
        <v>0</v>
      </c>
    </row>
    <row r="146" spans="2:89"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</row>
    <row r="147" spans="2:89"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</row>
    <row r="148" spans="2:89"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</row>
    <row r="149" spans="2:89">
      <c r="B149" t="s">
        <v>233</v>
      </c>
      <c r="D149" s="12">
        <f>D139</f>
        <v>42278</v>
      </c>
      <c r="E149" s="12">
        <f t="shared" ref="E149:BP149" si="187">E139</f>
        <v>42309</v>
      </c>
      <c r="F149" s="12">
        <f t="shared" si="187"/>
        <v>42339</v>
      </c>
      <c r="G149" s="12">
        <f t="shared" si="187"/>
        <v>42370</v>
      </c>
      <c r="H149" s="12">
        <f t="shared" si="187"/>
        <v>42401</v>
      </c>
      <c r="I149" s="12">
        <f t="shared" si="187"/>
        <v>42430</v>
      </c>
      <c r="J149" s="12">
        <f t="shared" si="187"/>
        <v>42461</v>
      </c>
      <c r="K149" s="12">
        <f t="shared" si="187"/>
        <v>42491</v>
      </c>
      <c r="L149" s="12">
        <f t="shared" si="187"/>
        <v>42522</v>
      </c>
      <c r="M149" s="12">
        <f t="shared" si="187"/>
        <v>42552</v>
      </c>
      <c r="N149" s="12">
        <f t="shared" si="187"/>
        <v>42583</v>
      </c>
      <c r="O149" s="12">
        <f t="shared" si="187"/>
        <v>42614</v>
      </c>
      <c r="P149" s="12">
        <f t="shared" si="187"/>
        <v>42644</v>
      </c>
      <c r="Q149" s="12">
        <f t="shared" si="187"/>
        <v>42675</v>
      </c>
      <c r="R149" s="12">
        <f t="shared" si="187"/>
        <v>42705</v>
      </c>
      <c r="S149" s="12">
        <f t="shared" si="187"/>
        <v>42736</v>
      </c>
      <c r="T149" s="12">
        <f t="shared" si="187"/>
        <v>42767</v>
      </c>
      <c r="U149" s="12">
        <f t="shared" si="187"/>
        <v>42795</v>
      </c>
      <c r="V149" s="12">
        <f t="shared" si="187"/>
        <v>42826</v>
      </c>
      <c r="W149" s="12">
        <f t="shared" si="187"/>
        <v>42856</v>
      </c>
      <c r="X149" s="12">
        <f t="shared" si="187"/>
        <v>42887</v>
      </c>
      <c r="Y149" s="12">
        <f t="shared" si="187"/>
        <v>42917</v>
      </c>
      <c r="Z149" s="12">
        <f t="shared" si="187"/>
        <v>42948</v>
      </c>
      <c r="AA149" s="12">
        <f t="shared" si="187"/>
        <v>42979</v>
      </c>
      <c r="AB149" s="12">
        <f t="shared" si="187"/>
        <v>43009</v>
      </c>
      <c r="AC149" s="12">
        <f t="shared" si="187"/>
        <v>43040</v>
      </c>
      <c r="AD149" s="12">
        <f t="shared" si="187"/>
        <v>43070</v>
      </c>
      <c r="AE149" s="12">
        <f t="shared" si="187"/>
        <v>43101</v>
      </c>
      <c r="AF149" s="12">
        <f t="shared" si="187"/>
        <v>43132</v>
      </c>
      <c r="AG149" s="12">
        <f t="shared" si="187"/>
        <v>43160</v>
      </c>
      <c r="AH149" s="12">
        <f t="shared" si="187"/>
        <v>43191</v>
      </c>
      <c r="AI149" s="12">
        <f t="shared" si="187"/>
        <v>43221</v>
      </c>
      <c r="AJ149" s="12">
        <f t="shared" si="187"/>
        <v>43252</v>
      </c>
      <c r="AK149" s="12">
        <f t="shared" si="187"/>
        <v>43282</v>
      </c>
      <c r="AL149" s="12">
        <f t="shared" si="187"/>
        <v>43313</v>
      </c>
      <c r="AM149" s="12">
        <f t="shared" si="187"/>
        <v>43344</v>
      </c>
      <c r="AN149" s="12">
        <f t="shared" si="187"/>
        <v>43374</v>
      </c>
      <c r="AO149" s="12">
        <f t="shared" si="187"/>
        <v>43405</v>
      </c>
      <c r="AP149" s="12">
        <f t="shared" si="187"/>
        <v>43435</v>
      </c>
      <c r="AQ149" s="12">
        <f t="shared" si="187"/>
        <v>43466</v>
      </c>
      <c r="AR149" s="12">
        <f t="shared" si="187"/>
        <v>43497</v>
      </c>
      <c r="AS149" s="12">
        <f t="shared" si="187"/>
        <v>43525</v>
      </c>
      <c r="AT149" s="12">
        <f t="shared" si="187"/>
        <v>43556</v>
      </c>
      <c r="AU149" s="12">
        <f t="shared" si="187"/>
        <v>43586</v>
      </c>
      <c r="AV149" s="12">
        <f t="shared" si="187"/>
        <v>43617</v>
      </c>
      <c r="AW149" s="12">
        <f t="shared" si="187"/>
        <v>43647</v>
      </c>
      <c r="AX149" s="12">
        <f t="shared" si="187"/>
        <v>43678</v>
      </c>
      <c r="AY149" s="12">
        <f t="shared" si="187"/>
        <v>43709</v>
      </c>
      <c r="AZ149" s="12">
        <f t="shared" si="187"/>
        <v>43739</v>
      </c>
      <c r="BA149" s="12">
        <f t="shared" si="187"/>
        <v>43770</v>
      </c>
      <c r="BB149" s="12">
        <f t="shared" si="187"/>
        <v>43800</v>
      </c>
      <c r="BC149" s="12">
        <f t="shared" si="187"/>
        <v>43831</v>
      </c>
      <c r="BD149" s="12">
        <f t="shared" si="187"/>
        <v>43862</v>
      </c>
      <c r="BE149" s="12">
        <f t="shared" si="187"/>
        <v>43891</v>
      </c>
      <c r="BF149" s="12">
        <f t="shared" si="187"/>
        <v>43922</v>
      </c>
      <c r="BG149" s="12">
        <f t="shared" si="187"/>
        <v>43952</v>
      </c>
      <c r="BH149" s="12">
        <f t="shared" si="187"/>
        <v>43983</v>
      </c>
      <c r="BI149" s="12">
        <f t="shared" si="187"/>
        <v>44013</v>
      </c>
      <c r="BJ149" s="12">
        <f t="shared" si="187"/>
        <v>44044</v>
      </c>
      <c r="BK149" s="12">
        <f t="shared" si="187"/>
        <v>44075</v>
      </c>
      <c r="BL149" s="12">
        <f t="shared" si="187"/>
        <v>44105</v>
      </c>
      <c r="BM149" s="12">
        <f t="shared" si="187"/>
        <v>44136</v>
      </c>
      <c r="BN149" s="12">
        <f t="shared" si="187"/>
        <v>44166</v>
      </c>
      <c r="BO149" s="12">
        <f t="shared" si="187"/>
        <v>44197</v>
      </c>
      <c r="BP149" s="12">
        <f t="shared" si="187"/>
        <v>44228</v>
      </c>
      <c r="BQ149" s="12">
        <f t="shared" ref="BQ149:CF149" si="188">BQ139</f>
        <v>44256</v>
      </c>
      <c r="BR149" s="12">
        <f t="shared" si="188"/>
        <v>44287</v>
      </c>
      <c r="BS149" s="12">
        <f t="shared" si="188"/>
        <v>44317</v>
      </c>
      <c r="BT149" s="12">
        <f t="shared" si="188"/>
        <v>44348</v>
      </c>
      <c r="BU149" s="12">
        <f t="shared" si="188"/>
        <v>44378</v>
      </c>
      <c r="BV149" s="12">
        <f t="shared" si="188"/>
        <v>44409</v>
      </c>
      <c r="BW149" s="12">
        <f t="shared" si="188"/>
        <v>44440</v>
      </c>
      <c r="BX149" s="12">
        <f t="shared" si="188"/>
        <v>44470</v>
      </c>
      <c r="BY149" s="12">
        <f t="shared" si="188"/>
        <v>44501</v>
      </c>
      <c r="BZ149" s="12">
        <f t="shared" si="188"/>
        <v>44531</v>
      </c>
      <c r="CA149" s="12">
        <f t="shared" si="188"/>
        <v>44562</v>
      </c>
      <c r="CB149" s="12">
        <f t="shared" si="188"/>
        <v>44593</v>
      </c>
      <c r="CC149" s="12">
        <f t="shared" si="188"/>
        <v>44621</v>
      </c>
      <c r="CD149" s="12">
        <f t="shared" si="188"/>
        <v>44652</v>
      </c>
      <c r="CE149" s="12">
        <f t="shared" si="188"/>
        <v>44682</v>
      </c>
      <c r="CF149" s="12">
        <f t="shared" si="188"/>
        <v>44713</v>
      </c>
    </row>
    <row r="150" spans="2:89">
      <c r="B150" t="s">
        <v>108</v>
      </c>
      <c r="D150" s="6">
        <f ca="1">D141</f>
        <v>0</v>
      </c>
      <c r="E150" s="6">
        <f t="shared" ref="E150:BP150" ca="1" si="189">E141</f>
        <v>0</v>
      </c>
      <c r="F150" s="6">
        <f t="shared" ca="1" si="189"/>
        <v>0</v>
      </c>
      <c r="G150" s="6">
        <f t="shared" ca="1" si="189"/>
        <v>0</v>
      </c>
      <c r="H150" s="6">
        <f t="shared" ca="1" si="189"/>
        <v>29752036.36363636</v>
      </c>
      <c r="I150" s="6">
        <f t="shared" ca="1" si="189"/>
        <v>29752036.36363636</v>
      </c>
      <c r="J150" s="6">
        <f t="shared" ca="1" si="189"/>
        <v>29752036.36363636</v>
      </c>
      <c r="K150" s="6">
        <f t="shared" ca="1" si="189"/>
        <v>29752036.36363636</v>
      </c>
      <c r="L150" s="6">
        <f t="shared" ca="1" si="189"/>
        <v>29752036.36363636</v>
      </c>
      <c r="M150" s="6">
        <f t="shared" ca="1" si="189"/>
        <v>29752036.36363636</v>
      </c>
      <c r="N150" s="6">
        <f t="shared" ca="1" si="189"/>
        <v>29752036.36363636</v>
      </c>
      <c r="O150" s="6">
        <f t="shared" ca="1" si="189"/>
        <v>29752036.36363636</v>
      </c>
      <c r="P150" s="6">
        <f t="shared" ca="1" si="189"/>
        <v>29752036.36363636</v>
      </c>
      <c r="Q150" s="6">
        <f t="shared" ca="1" si="189"/>
        <v>29752036.36363636</v>
      </c>
      <c r="R150" s="6">
        <f t="shared" ca="1" si="189"/>
        <v>29752363.636363648</v>
      </c>
      <c r="S150" s="6">
        <f t="shared" ca="1" si="189"/>
        <v>71969581.818181813</v>
      </c>
      <c r="T150" s="6">
        <f t="shared" ca="1" si="189"/>
        <v>71969581.818181813</v>
      </c>
      <c r="U150" s="6">
        <f t="shared" ca="1" si="189"/>
        <v>71969581.818181813</v>
      </c>
      <c r="V150" s="6">
        <f t="shared" ca="1" si="189"/>
        <v>71969581.818181813</v>
      </c>
      <c r="W150" s="6">
        <f t="shared" ca="1" si="189"/>
        <v>71969581.818181813</v>
      </c>
      <c r="X150" s="6">
        <f t="shared" ca="1" si="189"/>
        <v>71969581.818181813</v>
      </c>
      <c r="Y150" s="6">
        <f t="shared" ca="1" si="189"/>
        <v>71969581.818181813</v>
      </c>
      <c r="Z150" s="6">
        <f t="shared" ca="1" si="189"/>
        <v>71969581.818181813</v>
      </c>
      <c r="AA150" s="6">
        <f t="shared" ca="1" si="189"/>
        <v>71969581.818181813</v>
      </c>
      <c r="AB150" s="6">
        <f t="shared" ca="1" si="189"/>
        <v>71969581.818181813</v>
      </c>
      <c r="AC150" s="6">
        <f t="shared" ca="1" si="189"/>
        <v>71969581.818181813</v>
      </c>
      <c r="AD150" s="6">
        <f t="shared" ca="1" si="189"/>
        <v>71970963.63636373</v>
      </c>
      <c r="AE150" s="6">
        <f t="shared" ca="1" si="189"/>
        <v>77922000</v>
      </c>
      <c r="AF150" s="6">
        <f t="shared" ca="1" si="189"/>
        <v>77922000</v>
      </c>
      <c r="AG150" s="6">
        <f t="shared" ca="1" si="189"/>
        <v>77922000</v>
      </c>
      <c r="AH150" s="6">
        <f t="shared" ca="1" si="189"/>
        <v>77922000</v>
      </c>
      <c r="AI150" s="6">
        <f t="shared" ca="1" si="189"/>
        <v>77922000</v>
      </c>
      <c r="AJ150" s="6">
        <f t="shared" ca="1" si="189"/>
        <v>77922000</v>
      </c>
      <c r="AK150" s="6">
        <f t="shared" ca="1" si="189"/>
        <v>77922000</v>
      </c>
      <c r="AL150" s="6">
        <f t="shared" ca="1" si="189"/>
        <v>0</v>
      </c>
      <c r="AM150" s="6">
        <f t="shared" ca="1" si="189"/>
        <v>0</v>
      </c>
      <c r="AN150" s="6">
        <f t="shared" ca="1" si="189"/>
        <v>0</v>
      </c>
      <c r="AO150" s="6">
        <f t="shared" ca="1" si="189"/>
        <v>0</v>
      </c>
      <c r="AP150" s="6">
        <f t="shared" ca="1" si="189"/>
        <v>0</v>
      </c>
      <c r="AQ150" s="6">
        <f t="shared" ca="1" si="189"/>
        <v>0</v>
      </c>
      <c r="AR150" s="6">
        <f t="shared" ca="1" si="189"/>
        <v>0</v>
      </c>
      <c r="AS150" s="6">
        <f t="shared" ca="1" si="189"/>
        <v>0</v>
      </c>
      <c r="AT150" s="6">
        <f t="shared" ca="1" si="189"/>
        <v>0</v>
      </c>
      <c r="AU150" s="6">
        <f t="shared" si="189"/>
        <v>0</v>
      </c>
      <c r="AV150" s="6">
        <f t="shared" si="189"/>
        <v>0</v>
      </c>
      <c r="AW150" s="6">
        <f t="shared" si="189"/>
        <v>0</v>
      </c>
      <c r="AX150" s="6">
        <f t="shared" si="189"/>
        <v>0</v>
      </c>
      <c r="AY150" s="6">
        <f t="shared" si="189"/>
        <v>0</v>
      </c>
      <c r="AZ150" s="6">
        <f t="shared" si="189"/>
        <v>0</v>
      </c>
      <c r="BA150" s="6">
        <f t="shared" si="189"/>
        <v>0</v>
      </c>
      <c r="BB150" s="6">
        <f t="shared" si="189"/>
        <v>0</v>
      </c>
      <c r="BC150" s="6">
        <f t="shared" si="189"/>
        <v>0</v>
      </c>
      <c r="BD150" s="6">
        <f t="shared" si="189"/>
        <v>0</v>
      </c>
      <c r="BE150" s="6">
        <f t="shared" si="189"/>
        <v>0</v>
      </c>
      <c r="BF150" s="6">
        <f t="shared" si="189"/>
        <v>0</v>
      </c>
      <c r="BG150" s="6">
        <f t="shared" si="189"/>
        <v>0</v>
      </c>
      <c r="BH150" s="6">
        <f t="shared" si="189"/>
        <v>0</v>
      </c>
      <c r="BI150" s="6">
        <f t="shared" si="189"/>
        <v>0</v>
      </c>
      <c r="BJ150" s="6">
        <f t="shared" si="189"/>
        <v>0</v>
      </c>
      <c r="BK150" s="6">
        <f t="shared" si="189"/>
        <v>0</v>
      </c>
      <c r="BL150" s="6">
        <f t="shared" si="189"/>
        <v>0</v>
      </c>
      <c r="BM150" s="6">
        <f t="shared" si="189"/>
        <v>0</v>
      </c>
      <c r="BN150" s="6">
        <f t="shared" si="189"/>
        <v>0</v>
      </c>
      <c r="BO150" s="6">
        <f t="shared" si="189"/>
        <v>0</v>
      </c>
      <c r="BP150" s="6">
        <f t="shared" si="189"/>
        <v>0</v>
      </c>
      <c r="BQ150" s="6">
        <f t="shared" ref="BQ150:CF150" si="190">BQ141</f>
        <v>0</v>
      </c>
      <c r="BR150" s="6">
        <f t="shared" si="190"/>
        <v>0</v>
      </c>
      <c r="BS150" s="6">
        <f t="shared" si="190"/>
        <v>0</v>
      </c>
      <c r="BT150" s="6">
        <f t="shared" si="190"/>
        <v>0</v>
      </c>
      <c r="BU150" s="6">
        <f t="shared" si="190"/>
        <v>0</v>
      </c>
      <c r="BV150" s="6">
        <f t="shared" si="190"/>
        <v>0</v>
      </c>
      <c r="BW150" s="6">
        <f t="shared" si="190"/>
        <v>0</v>
      </c>
      <c r="BX150" s="6">
        <f t="shared" si="190"/>
        <v>0</v>
      </c>
      <c r="BY150" s="6">
        <f t="shared" si="190"/>
        <v>0</v>
      </c>
      <c r="BZ150" s="6">
        <f t="shared" si="190"/>
        <v>0</v>
      </c>
      <c r="CA150" s="6">
        <f t="shared" si="190"/>
        <v>0</v>
      </c>
      <c r="CB150" s="6">
        <f t="shared" si="190"/>
        <v>0</v>
      </c>
      <c r="CC150" s="6">
        <f t="shared" si="190"/>
        <v>0</v>
      </c>
      <c r="CD150" s="6">
        <f t="shared" si="190"/>
        <v>0</v>
      </c>
      <c r="CE150" s="6">
        <f t="shared" si="190"/>
        <v>0</v>
      </c>
      <c r="CF150" s="6">
        <f t="shared" si="190"/>
        <v>0</v>
      </c>
    </row>
    <row r="151" spans="2:89">
      <c r="B151" t="s">
        <v>61</v>
      </c>
      <c r="D151" s="2">
        <f ca="1">($C$69+$C$81+$C$80-SUM($D$121:$D$123)-SUM($D$125:$D$134)-$D$136)*C38</f>
        <v>0</v>
      </c>
      <c r="E151" s="2">
        <f t="shared" ref="E151:BP151" ca="1" si="191">($C$69+$C$81+$C$80-SUM($D$121:$D$123)-SUM($D$125:$D$134)-$D$136)*D38</f>
        <v>0</v>
      </c>
      <c r="F151" s="2">
        <f t="shared" ca="1" si="191"/>
        <v>0</v>
      </c>
      <c r="G151" s="2">
        <f t="shared" ca="1" si="191"/>
        <v>0</v>
      </c>
      <c r="H151" s="2">
        <f t="shared" ca="1" si="191"/>
        <v>16506244.91412968</v>
      </c>
      <c r="I151" s="2">
        <f t="shared" ca="1" si="191"/>
        <v>16506244.91412968</v>
      </c>
      <c r="J151" s="2">
        <f t="shared" ca="1" si="191"/>
        <v>16506244.91412968</v>
      </c>
      <c r="K151" s="2">
        <f t="shared" ca="1" si="191"/>
        <v>16506244.91412968</v>
      </c>
      <c r="L151" s="2">
        <f t="shared" ca="1" si="191"/>
        <v>16506244.91412968</v>
      </c>
      <c r="M151" s="2">
        <f t="shared" ca="1" si="191"/>
        <v>16506244.91412968</v>
      </c>
      <c r="N151" s="2">
        <f t="shared" ca="1" si="191"/>
        <v>16506244.91412968</v>
      </c>
      <c r="O151" s="2">
        <f t="shared" ca="1" si="191"/>
        <v>16506244.91412968</v>
      </c>
      <c r="P151" s="2">
        <f t="shared" ca="1" si="191"/>
        <v>16506244.91412968</v>
      </c>
      <c r="Q151" s="2">
        <f t="shared" ca="1" si="191"/>
        <v>16506244.91412968</v>
      </c>
      <c r="R151" s="2">
        <f t="shared" ca="1" si="191"/>
        <v>16506426.483005309</v>
      </c>
      <c r="S151" s="2">
        <f t="shared" ca="1" si="191"/>
        <v>37826788.565437727</v>
      </c>
      <c r="T151" s="2">
        <f t="shared" ca="1" si="191"/>
        <v>37826788.565437727</v>
      </c>
      <c r="U151" s="2">
        <f t="shared" ca="1" si="191"/>
        <v>37826788.565437727</v>
      </c>
      <c r="V151" s="2">
        <f t="shared" ca="1" si="191"/>
        <v>37826788.565437727</v>
      </c>
      <c r="W151" s="2">
        <f t="shared" ca="1" si="191"/>
        <v>37826788.565437727</v>
      </c>
      <c r="X151" s="2">
        <f t="shared" ca="1" si="191"/>
        <v>37826788.565437727</v>
      </c>
      <c r="Y151" s="2">
        <f t="shared" ca="1" si="191"/>
        <v>37826788.565437727</v>
      </c>
      <c r="Z151" s="2">
        <f t="shared" ca="1" si="191"/>
        <v>37826788.565437727</v>
      </c>
      <c r="AA151" s="2">
        <f t="shared" ca="1" si="191"/>
        <v>37826788.565437727</v>
      </c>
      <c r="AB151" s="2">
        <f t="shared" ca="1" si="191"/>
        <v>37826788.565437727</v>
      </c>
      <c r="AC151" s="2">
        <f t="shared" ca="1" si="191"/>
        <v>37826788.565437727</v>
      </c>
      <c r="AD151" s="2">
        <f t="shared" ca="1" si="191"/>
        <v>37827514.840940274</v>
      </c>
      <c r="AE151" s="2">
        <f t="shared" ca="1" si="191"/>
        <v>38907577.297591388</v>
      </c>
      <c r="AF151" s="2">
        <f t="shared" ca="1" si="191"/>
        <v>38907577.297591388</v>
      </c>
      <c r="AG151" s="2">
        <f t="shared" ca="1" si="191"/>
        <v>38907577.297591388</v>
      </c>
      <c r="AH151" s="2">
        <f t="shared" ca="1" si="191"/>
        <v>38907577.297591388</v>
      </c>
      <c r="AI151" s="2">
        <f t="shared" ca="1" si="191"/>
        <v>38907577.297591388</v>
      </c>
      <c r="AJ151" s="2">
        <f t="shared" ca="1" si="191"/>
        <v>38907577.297591388</v>
      </c>
      <c r="AK151" s="2">
        <f t="shared" ca="1" si="191"/>
        <v>38907577.297591388</v>
      </c>
      <c r="AL151" s="2">
        <f t="shared" ca="1" si="191"/>
        <v>0</v>
      </c>
      <c r="AM151" s="2">
        <f t="shared" ca="1" si="191"/>
        <v>0</v>
      </c>
      <c r="AN151" s="2">
        <f t="shared" ca="1" si="191"/>
        <v>0</v>
      </c>
      <c r="AO151" s="2">
        <f t="shared" ca="1" si="191"/>
        <v>0</v>
      </c>
      <c r="AP151" s="2">
        <f t="shared" ca="1" si="191"/>
        <v>0</v>
      </c>
      <c r="AQ151" s="2">
        <f t="shared" ca="1" si="191"/>
        <v>0</v>
      </c>
      <c r="AR151" s="2">
        <f t="shared" ca="1" si="191"/>
        <v>0</v>
      </c>
      <c r="AS151" s="2">
        <f t="shared" ca="1" si="191"/>
        <v>0</v>
      </c>
      <c r="AT151" s="2">
        <f t="shared" ca="1" si="191"/>
        <v>0</v>
      </c>
      <c r="AU151" s="2">
        <f t="shared" ca="1" si="191"/>
        <v>0</v>
      </c>
      <c r="AV151" s="2">
        <f t="shared" ca="1" si="191"/>
        <v>0</v>
      </c>
      <c r="AW151" s="2">
        <f t="shared" ca="1" si="191"/>
        <v>0</v>
      </c>
      <c r="AX151" s="2">
        <f t="shared" ca="1" si="191"/>
        <v>0</v>
      </c>
      <c r="AY151" s="2">
        <f t="shared" ca="1" si="191"/>
        <v>0</v>
      </c>
      <c r="AZ151" s="2">
        <f t="shared" ca="1" si="191"/>
        <v>0</v>
      </c>
      <c r="BA151" s="2">
        <f t="shared" ca="1" si="191"/>
        <v>0</v>
      </c>
      <c r="BB151" s="2">
        <f t="shared" ca="1" si="191"/>
        <v>0</v>
      </c>
      <c r="BC151" s="2">
        <f t="shared" ca="1" si="191"/>
        <v>0</v>
      </c>
      <c r="BD151" s="2">
        <f t="shared" ca="1" si="191"/>
        <v>0</v>
      </c>
      <c r="BE151" s="2">
        <f t="shared" ca="1" si="191"/>
        <v>0</v>
      </c>
      <c r="BF151" s="2">
        <f t="shared" ca="1" si="191"/>
        <v>0</v>
      </c>
      <c r="BG151" s="2">
        <f t="shared" ca="1" si="191"/>
        <v>0</v>
      </c>
      <c r="BH151" s="2">
        <f t="shared" ca="1" si="191"/>
        <v>0</v>
      </c>
      <c r="BI151" s="2">
        <f t="shared" ca="1" si="191"/>
        <v>0</v>
      </c>
      <c r="BJ151" s="2">
        <f t="shared" ca="1" si="191"/>
        <v>0</v>
      </c>
      <c r="BK151" s="2">
        <f t="shared" ca="1" si="191"/>
        <v>0</v>
      </c>
      <c r="BL151" s="2">
        <f t="shared" ca="1" si="191"/>
        <v>0</v>
      </c>
      <c r="BM151" s="2">
        <f t="shared" ca="1" si="191"/>
        <v>0</v>
      </c>
      <c r="BN151" s="2">
        <f t="shared" ca="1" si="191"/>
        <v>0</v>
      </c>
      <c r="BO151" s="2">
        <f t="shared" ca="1" si="191"/>
        <v>0</v>
      </c>
      <c r="BP151" s="2">
        <f t="shared" ca="1" si="191"/>
        <v>0</v>
      </c>
      <c r="BQ151" s="2">
        <f t="shared" ref="BQ151:CF151" ca="1" si="192">($C$69+$C$81+$C$80-SUM($D$121:$D$123)-SUM($D$125:$D$134)-$D$136)*BP38</f>
        <v>0</v>
      </c>
      <c r="BR151" s="2">
        <f t="shared" ca="1" si="192"/>
        <v>0</v>
      </c>
      <c r="BS151" s="2">
        <f t="shared" ca="1" si="192"/>
        <v>0</v>
      </c>
      <c r="BT151" s="2">
        <f t="shared" ca="1" si="192"/>
        <v>0</v>
      </c>
      <c r="BU151" s="2">
        <f t="shared" ca="1" si="192"/>
        <v>0</v>
      </c>
      <c r="BV151" s="2">
        <f t="shared" ca="1" si="192"/>
        <v>0</v>
      </c>
      <c r="BW151" s="2">
        <f t="shared" ca="1" si="192"/>
        <v>0</v>
      </c>
      <c r="BX151" s="2">
        <f t="shared" ca="1" si="192"/>
        <v>0</v>
      </c>
      <c r="BY151" s="2">
        <f t="shared" ca="1" si="192"/>
        <v>0</v>
      </c>
      <c r="BZ151" s="2">
        <f t="shared" ca="1" si="192"/>
        <v>0</v>
      </c>
      <c r="CA151" s="2">
        <f t="shared" ca="1" si="192"/>
        <v>0</v>
      </c>
      <c r="CB151" s="2">
        <f t="shared" ca="1" si="192"/>
        <v>0</v>
      </c>
      <c r="CC151" s="2">
        <f t="shared" ca="1" si="192"/>
        <v>0</v>
      </c>
      <c r="CD151" s="2">
        <f t="shared" ca="1" si="192"/>
        <v>0</v>
      </c>
      <c r="CE151" s="2">
        <f t="shared" ca="1" si="192"/>
        <v>0</v>
      </c>
      <c r="CF151" s="2">
        <f t="shared" ca="1" si="192"/>
        <v>0</v>
      </c>
    </row>
    <row r="152" spans="2:89">
      <c r="B152" t="s">
        <v>58</v>
      </c>
      <c r="D152" s="6">
        <f ca="1">D150-D151-(D150*$C$114-C38*$D$137)*$C$116</f>
        <v>0</v>
      </c>
      <c r="E152" s="6">
        <f t="shared" ref="E152:BP152" ca="1" si="193">E150-E151-(E150*$C$114-D38*$D$137)*$C$116</f>
        <v>0</v>
      </c>
      <c r="F152" s="6">
        <f t="shared" ca="1" si="193"/>
        <v>0</v>
      </c>
      <c r="G152" s="6">
        <f t="shared" ca="1" si="193"/>
        <v>0</v>
      </c>
      <c r="H152" s="6">
        <f t="shared" ca="1" si="193"/>
        <v>13007126.44615439</v>
      </c>
      <c r="I152" s="6">
        <f t="shared" ca="1" si="193"/>
        <v>13007126.44615439</v>
      </c>
      <c r="J152" s="6">
        <f t="shared" ca="1" si="193"/>
        <v>13007126.44615439</v>
      </c>
      <c r="K152" s="6">
        <f t="shared" ca="1" si="193"/>
        <v>13007126.44615439</v>
      </c>
      <c r="L152" s="6">
        <f t="shared" ca="1" si="193"/>
        <v>13007126.44615439</v>
      </c>
      <c r="M152" s="6">
        <f t="shared" ca="1" si="193"/>
        <v>13007126.44615439</v>
      </c>
      <c r="N152" s="6">
        <f t="shared" ca="1" si="193"/>
        <v>13007126.44615439</v>
      </c>
      <c r="O152" s="6">
        <f t="shared" ca="1" si="193"/>
        <v>13007126.44615439</v>
      </c>
      <c r="P152" s="6">
        <f t="shared" ca="1" si="193"/>
        <v>13007126.44615439</v>
      </c>
      <c r="Q152" s="6">
        <f t="shared" ca="1" si="193"/>
        <v>13007126.44615439</v>
      </c>
      <c r="R152" s="6">
        <f t="shared" ca="1" si="193"/>
        <v>13007269.524688385</v>
      </c>
      <c r="S152" s="6">
        <f t="shared" ca="1" si="193"/>
        <v>33550398.475499187</v>
      </c>
      <c r="T152" s="6">
        <f t="shared" ca="1" si="193"/>
        <v>33550398.475499187</v>
      </c>
      <c r="U152" s="6">
        <f t="shared" ca="1" si="193"/>
        <v>33550398.475499187</v>
      </c>
      <c r="V152" s="6">
        <f t="shared" ca="1" si="193"/>
        <v>33550398.475499187</v>
      </c>
      <c r="W152" s="6">
        <f t="shared" ca="1" si="193"/>
        <v>33550398.475499187</v>
      </c>
      <c r="X152" s="6">
        <f t="shared" ca="1" si="193"/>
        <v>33550398.475499187</v>
      </c>
      <c r="Y152" s="6">
        <f t="shared" ca="1" si="193"/>
        <v>33550398.475499187</v>
      </c>
      <c r="Z152" s="6">
        <f t="shared" ca="1" si="193"/>
        <v>33550398.475499187</v>
      </c>
      <c r="AA152" s="6">
        <f t="shared" ca="1" si="193"/>
        <v>33550398.475499187</v>
      </c>
      <c r="AB152" s="6">
        <f t="shared" ca="1" si="193"/>
        <v>33550398.475499187</v>
      </c>
      <c r="AC152" s="6">
        <f t="shared" ca="1" si="193"/>
        <v>33550398.475499187</v>
      </c>
      <c r="AD152" s="6">
        <f t="shared" ca="1" si="193"/>
        <v>33551042.644180637</v>
      </c>
      <c r="AE152" s="6">
        <f t="shared" ca="1" si="193"/>
        <v>38358348.794506781</v>
      </c>
      <c r="AF152" s="6">
        <f t="shared" ca="1" si="193"/>
        <v>38358348.794506781</v>
      </c>
      <c r="AG152" s="6">
        <f t="shared" ca="1" si="193"/>
        <v>38358348.794506781</v>
      </c>
      <c r="AH152" s="6">
        <f t="shared" ca="1" si="193"/>
        <v>38358348.794506781</v>
      </c>
      <c r="AI152" s="6">
        <f t="shared" ca="1" si="193"/>
        <v>38358348.794506781</v>
      </c>
      <c r="AJ152" s="6">
        <f t="shared" ca="1" si="193"/>
        <v>38358348.794506781</v>
      </c>
      <c r="AK152" s="6">
        <f t="shared" ca="1" si="193"/>
        <v>38358348.794506781</v>
      </c>
      <c r="AL152" s="6">
        <f t="shared" ca="1" si="193"/>
        <v>0</v>
      </c>
      <c r="AM152" s="6">
        <f t="shared" ca="1" si="193"/>
        <v>0</v>
      </c>
      <c r="AN152" s="6">
        <f t="shared" ca="1" si="193"/>
        <v>0</v>
      </c>
      <c r="AO152" s="6">
        <f t="shared" ca="1" si="193"/>
        <v>0</v>
      </c>
      <c r="AP152" s="6">
        <f t="shared" ca="1" si="193"/>
        <v>0</v>
      </c>
      <c r="AQ152" s="6">
        <f t="shared" ca="1" si="193"/>
        <v>0</v>
      </c>
      <c r="AR152" s="6">
        <f t="shared" ca="1" si="193"/>
        <v>0</v>
      </c>
      <c r="AS152" s="6">
        <f t="shared" ca="1" si="193"/>
        <v>0</v>
      </c>
      <c r="AT152" s="6">
        <f t="shared" ca="1" si="193"/>
        <v>0</v>
      </c>
      <c r="AU152" s="6">
        <f t="shared" ca="1" si="193"/>
        <v>0</v>
      </c>
      <c r="AV152" s="6">
        <f t="shared" ca="1" si="193"/>
        <v>0</v>
      </c>
      <c r="AW152" s="6">
        <f t="shared" ca="1" si="193"/>
        <v>0</v>
      </c>
      <c r="AX152" s="6">
        <f t="shared" ca="1" si="193"/>
        <v>0</v>
      </c>
      <c r="AY152" s="6">
        <f t="shared" ca="1" si="193"/>
        <v>0</v>
      </c>
      <c r="AZ152" s="6">
        <f t="shared" ca="1" si="193"/>
        <v>0</v>
      </c>
      <c r="BA152" s="6">
        <f t="shared" ca="1" si="193"/>
        <v>0</v>
      </c>
      <c r="BB152" s="6">
        <f t="shared" ca="1" si="193"/>
        <v>0</v>
      </c>
      <c r="BC152" s="6">
        <f t="shared" ca="1" si="193"/>
        <v>0</v>
      </c>
      <c r="BD152" s="6">
        <f t="shared" ca="1" si="193"/>
        <v>0</v>
      </c>
      <c r="BE152" s="6">
        <f t="shared" ca="1" si="193"/>
        <v>0</v>
      </c>
      <c r="BF152" s="6">
        <f t="shared" ca="1" si="193"/>
        <v>0</v>
      </c>
      <c r="BG152" s="6">
        <f t="shared" ca="1" si="193"/>
        <v>0</v>
      </c>
      <c r="BH152" s="6">
        <f t="shared" ca="1" si="193"/>
        <v>0</v>
      </c>
      <c r="BI152" s="6">
        <f t="shared" ca="1" si="193"/>
        <v>0</v>
      </c>
      <c r="BJ152" s="6">
        <f t="shared" ca="1" si="193"/>
        <v>0</v>
      </c>
      <c r="BK152" s="6">
        <f t="shared" ca="1" si="193"/>
        <v>0</v>
      </c>
      <c r="BL152" s="6">
        <f t="shared" ca="1" si="193"/>
        <v>0</v>
      </c>
      <c r="BM152" s="6">
        <f t="shared" ca="1" si="193"/>
        <v>0</v>
      </c>
      <c r="BN152" s="6">
        <f t="shared" ca="1" si="193"/>
        <v>0</v>
      </c>
      <c r="BO152" s="6">
        <f t="shared" ca="1" si="193"/>
        <v>0</v>
      </c>
      <c r="BP152" s="6">
        <f t="shared" ca="1" si="193"/>
        <v>0</v>
      </c>
      <c r="BQ152" s="6">
        <f t="shared" ref="BQ152:CF152" ca="1" si="194">BQ150-BQ151-(BQ150*$C$114-BP38*$D$137)*$C$116</f>
        <v>0</v>
      </c>
      <c r="BR152" s="6">
        <f t="shared" ca="1" si="194"/>
        <v>0</v>
      </c>
      <c r="BS152" s="6">
        <f t="shared" ca="1" si="194"/>
        <v>0</v>
      </c>
      <c r="BT152" s="6">
        <f t="shared" ca="1" si="194"/>
        <v>0</v>
      </c>
      <c r="BU152" s="6">
        <f t="shared" ca="1" si="194"/>
        <v>0</v>
      </c>
      <c r="BV152" s="6">
        <f t="shared" ca="1" si="194"/>
        <v>0</v>
      </c>
      <c r="BW152" s="6">
        <f t="shared" ca="1" si="194"/>
        <v>0</v>
      </c>
      <c r="BX152" s="6">
        <f t="shared" ca="1" si="194"/>
        <v>0</v>
      </c>
      <c r="BY152" s="6">
        <f t="shared" ca="1" si="194"/>
        <v>0</v>
      </c>
      <c r="BZ152" s="6">
        <f t="shared" ca="1" si="194"/>
        <v>0</v>
      </c>
      <c r="CA152" s="6">
        <f t="shared" ca="1" si="194"/>
        <v>0</v>
      </c>
      <c r="CB152" s="6">
        <f t="shared" ca="1" si="194"/>
        <v>0</v>
      </c>
      <c r="CC152" s="6">
        <f t="shared" ca="1" si="194"/>
        <v>0</v>
      </c>
      <c r="CD152" s="6">
        <f t="shared" ca="1" si="194"/>
        <v>0</v>
      </c>
      <c r="CE152" s="6">
        <f t="shared" ca="1" si="194"/>
        <v>0</v>
      </c>
      <c r="CF152" s="6">
        <f t="shared" ca="1" si="194"/>
        <v>0</v>
      </c>
    </row>
    <row r="153" spans="2:89">
      <c r="B153" t="s">
        <v>64</v>
      </c>
      <c r="D153" s="1">
        <f ca="1">IFERROR(D152/D150,0)</f>
        <v>0</v>
      </c>
      <c r="E153" s="1">
        <f t="shared" ref="E153:BP153" ca="1" si="195">IFERROR(E152/E150,0)</f>
        <v>0</v>
      </c>
      <c r="F153" s="1">
        <f t="shared" ca="1" si="195"/>
        <v>0</v>
      </c>
      <c r="G153" s="1">
        <f t="shared" ca="1" si="195"/>
        <v>0</v>
      </c>
      <c r="H153" s="1">
        <f t="shared" ca="1" si="195"/>
        <v>0.43718440940237646</v>
      </c>
      <c r="I153" s="1">
        <f t="shared" ca="1" si="195"/>
        <v>0.43718440940237646</v>
      </c>
      <c r="J153" s="1">
        <f t="shared" ca="1" si="195"/>
        <v>0.43718440940237646</v>
      </c>
      <c r="K153" s="1">
        <f t="shared" ca="1" si="195"/>
        <v>0.43718440940237646</v>
      </c>
      <c r="L153" s="1">
        <f t="shared" ca="1" si="195"/>
        <v>0.43718440940237646</v>
      </c>
      <c r="M153" s="1">
        <f t="shared" ca="1" si="195"/>
        <v>0.43718440940237646</v>
      </c>
      <c r="N153" s="1">
        <f t="shared" ca="1" si="195"/>
        <v>0.43718440940237646</v>
      </c>
      <c r="O153" s="1">
        <f t="shared" ca="1" si="195"/>
        <v>0.43718440940237646</v>
      </c>
      <c r="P153" s="1">
        <f t="shared" ca="1" si="195"/>
        <v>0.43718440940237646</v>
      </c>
      <c r="Q153" s="1">
        <f t="shared" ca="1" si="195"/>
        <v>0.43718440940237646</v>
      </c>
      <c r="R153" s="1">
        <f t="shared" ca="1" si="195"/>
        <v>0.43718440940237652</v>
      </c>
      <c r="S153" s="1">
        <f t="shared" ca="1" si="195"/>
        <v>0.46617470364435665</v>
      </c>
      <c r="T153" s="1">
        <f t="shared" ca="1" si="195"/>
        <v>0.46617470364435665</v>
      </c>
      <c r="U153" s="1">
        <f t="shared" ca="1" si="195"/>
        <v>0.46617470364435665</v>
      </c>
      <c r="V153" s="1">
        <f t="shared" ca="1" si="195"/>
        <v>0.46617470364435665</v>
      </c>
      <c r="W153" s="1">
        <f t="shared" ca="1" si="195"/>
        <v>0.46617470364435665</v>
      </c>
      <c r="X153" s="1">
        <f t="shared" ca="1" si="195"/>
        <v>0.46617470364435665</v>
      </c>
      <c r="Y153" s="1">
        <f t="shared" ca="1" si="195"/>
        <v>0.46617470364435665</v>
      </c>
      <c r="Z153" s="1">
        <f t="shared" ca="1" si="195"/>
        <v>0.46617470364435665</v>
      </c>
      <c r="AA153" s="1">
        <f t="shared" ca="1" si="195"/>
        <v>0.46617470364435665</v>
      </c>
      <c r="AB153" s="1">
        <f t="shared" ca="1" si="195"/>
        <v>0.46617470364435665</v>
      </c>
      <c r="AC153" s="1">
        <f t="shared" ca="1" si="195"/>
        <v>0.46617470364435665</v>
      </c>
      <c r="AD153" s="1">
        <f t="shared" ca="1" si="195"/>
        <v>0.46617470364435676</v>
      </c>
      <c r="AE153" s="1">
        <f t="shared" ca="1" si="195"/>
        <v>0.49226596846213883</v>
      </c>
      <c r="AF153" s="1">
        <f t="shared" ca="1" si="195"/>
        <v>0.49226596846213883</v>
      </c>
      <c r="AG153" s="1">
        <f t="shared" ca="1" si="195"/>
        <v>0.49226596846213883</v>
      </c>
      <c r="AH153" s="1">
        <f t="shared" ca="1" si="195"/>
        <v>0.49226596846213883</v>
      </c>
      <c r="AI153" s="1">
        <f t="shared" ca="1" si="195"/>
        <v>0.49226596846213883</v>
      </c>
      <c r="AJ153" s="1">
        <f t="shared" ca="1" si="195"/>
        <v>0.49226596846213883</v>
      </c>
      <c r="AK153" s="1">
        <f t="shared" ca="1" si="195"/>
        <v>0.49226596846213883</v>
      </c>
      <c r="AL153" s="1">
        <f t="shared" ca="1" si="195"/>
        <v>0</v>
      </c>
      <c r="AM153" s="1">
        <f t="shared" ca="1" si="195"/>
        <v>0</v>
      </c>
      <c r="AN153" s="1">
        <f t="shared" ca="1" si="195"/>
        <v>0</v>
      </c>
      <c r="AO153" s="1">
        <f t="shared" ca="1" si="195"/>
        <v>0</v>
      </c>
      <c r="AP153" s="1">
        <f t="shared" ca="1" si="195"/>
        <v>0</v>
      </c>
      <c r="AQ153" s="1">
        <f t="shared" ca="1" si="195"/>
        <v>0</v>
      </c>
      <c r="AR153" s="1">
        <f t="shared" ca="1" si="195"/>
        <v>0</v>
      </c>
      <c r="AS153" s="1">
        <f t="shared" ca="1" si="195"/>
        <v>0</v>
      </c>
      <c r="AT153" s="1">
        <f t="shared" ca="1" si="195"/>
        <v>0</v>
      </c>
      <c r="AU153" s="1">
        <f t="shared" ca="1" si="195"/>
        <v>0</v>
      </c>
      <c r="AV153" s="1">
        <f t="shared" ca="1" si="195"/>
        <v>0</v>
      </c>
      <c r="AW153" s="1">
        <f t="shared" ca="1" si="195"/>
        <v>0</v>
      </c>
      <c r="AX153" s="1">
        <f t="shared" ca="1" si="195"/>
        <v>0</v>
      </c>
      <c r="AY153" s="1">
        <f t="shared" ca="1" si="195"/>
        <v>0</v>
      </c>
      <c r="AZ153" s="1">
        <f t="shared" ca="1" si="195"/>
        <v>0</v>
      </c>
      <c r="BA153" s="1">
        <f t="shared" ca="1" si="195"/>
        <v>0</v>
      </c>
      <c r="BB153" s="1">
        <f t="shared" ca="1" si="195"/>
        <v>0</v>
      </c>
      <c r="BC153" s="1">
        <f t="shared" ca="1" si="195"/>
        <v>0</v>
      </c>
      <c r="BD153" s="1">
        <f t="shared" ca="1" si="195"/>
        <v>0</v>
      </c>
      <c r="BE153" s="1">
        <f t="shared" ca="1" si="195"/>
        <v>0</v>
      </c>
      <c r="BF153" s="1">
        <f t="shared" ca="1" si="195"/>
        <v>0</v>
      </c>
      <c r="BG153" s="1">
        <f t="shared" ca="1" si="195"/>
        <v>0</v>
      </c>
      <c r="BH153" s="1">
        <f t="shared" ca="1" si="195"/>
        <v>0</v>
      </c>
      <c r="BI153" s="1">
        <f t="shared" ca="1" si="195"/>
        <v>0</v>
      </c>
      <c r="BJ153" s="1">
        <f t="shared" ca="1" si="195"/>
        <v>0</v>
      </c>
      <c r="BK153" s="1">
        <f t="shared" ca="1" si="195"/>
        <v>0</v>
      </c>
      <c r="BL153" s="1">
        <f t="shared" ca="1" si="195"/>
        <v>0</v>
      </c>
      <c r="BM153" s="1">
        <f t="shared" ca="1" si="195"/>
        <v>0</v>
      </c>
      <c r="BN153" s="1">
        <f t="shared" ca="1" si="195"/>
        <v>0</v>
      </c>
      <c r="BO153" s="1">
        <f t="shared" ca="1" si="195"/>
        <v>0</v>
      </c>
      <c r="BP153" s="1">
        <f t="shared" ca="1" si="195"/>
        <v>0</v>
      </c>
      <c r="BQ153" s="1">
        <f t="shared" ref="BQ153:CF153" ca="1" si="196">IFERROR(BQ152/BQ150,0)</f>
        <v>0</v>
      </c>
      <c r="BR153" s="1">
        <f t="shared" ca="1" si="196"/>
        <v>0</v>
      </c>
      <c r="BS153" s="1">
        <f t="shared" ca="1" si="196"/>
        <v>0</v>
      </c>
      <c r="BT153" s="1">
        <f t="shared" ca="1" si="196"/>
        <v>0</v>
      </c>
      <c r="BU153" s="1">
        <f t="shared" ca="1" si="196"/>
        <v>0</v>
      </c>
      <c r="BV153" s="1">
        <f t="shared" ca="1" si="196"/>
        <v>0</v>
      </c>
      <c r="BW153" s="1">
        <f t="shared" ca="1" si="196"/>
        <v>0</v>
      </c>
      <c r="BX153" s="1">
        <f t="shared" ca="1" si="196"/>
        <v>0</v>
      </c>
      <c r="BY153" s="1">
        <f t="shared" ca="1" si="196"/>
        <v>0</v>
      </c>
      <c r="BZ153" s="1">
        <f t="shared" ca="1" si="196"/>
        <v>0</v>
      </c>
      <c r="CA153" s="1">
        <f t="shared" ca="1" si="196"/>
        <v>0</v>
      </c>
      <c r="CB153" s="1">
        <f t="shared" ca="1" si="196"/>
        <v>0</v>
      </c>
      <c r="CC153" s="1">
        <f t="shared" ca="1" si="196"/>
        <v>0</v>
      </c>
      <c r="CD153" s="1">
        <f t="shared" ca="1" si="196"/>
        <v>0</v>
      </c>
      <c r="CE153" s="1">
        <f t="shared" ca="1" si="196"/>
        <v>0</v>
      </c>
      <c r="CF153" s="1">
        <f t="shared" ca="1" si="196"/>
        <v>0</v>
      </c>
    </row>
    <row r="154" spans="2:89"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</row>
    <row r="155" spans="2:89"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</row>
    <row r="156" spans="2:89">
      <c r="B156" t="s">
        <v>234</v>
      </c>
      <c r="D156" s="12">
        <f>D149</f>
        <v>42278</v>
      </c>
      <c r="E156" s="12">
        <f t="shared" ref="E156:BP156" si="197">E149</f>
        <v>42309</v>
      </c>
      <c r="F156" s="12">
        <f t="shared" si="197"/>
        <v>42339</v>
      </c>
      <c r="G156" s="12">
        <f t="shared" si="197"/>
        <v>42370</v>
      </c>
      <c r="H156" s="12">
        <f t="shared" si="197"/>
        <v>42401</v>
      </c>
      <c r="I156" s="12">
        <f t="shared" si="197"/>
        <v>42430</v>
      </c>
      <c r="J156" s="12">
        <f t="shared" si="197"/>
        <v>42461</v>
      </c>
      <c r="K156" s="12">
        <f t="shared" si="197"/>
        <v>42491</v>
      </c>
      <c r="L156" s="12">
        <f t="shared" si="197"/>
        <v>42522</v>
      </c>
      <c r="M156" s="12">
        <f t="shared" si="197"/>
        <v>42552</v>
      </c>
      <c r="N156" s="12">
        <f t="shared" si="197"/>
        <v>42583</v>
      </c>
      <c r="O156" s="12">
        <f t="shared" si="197"/>
        <v>42614</v>
      </c>
      <c r="P156" s="12">
        <f t="shared" si="197"/>
        <v>42644</v>
      </c>
      <c r="Q156" s="12">
        <f t="shared" si="197"/>
        <v>42675</v>
      </c>
      <c r="R156" s="12">
        <f t="shared" si="197"/>
        <v>42705</v>
      </c>
      <c r="S156" s="12">
        <f t="shared" si="197"/>
        <v>42736</v>
      </c>
      <c r="T156" s="12">
        <f t="shared" si="197"/>
        <v>42767</v>
      </c>
      <c r="U156" s="12">
        <f t="shared" si="197"/>
        <v>42795</v>
      </c>
      <c r="V156" s="12">
        <f t="shared" si="197"/>
        <v>42826</v>
      </c>
      <c r="W156" s="12">
        <f t="shared" si="197"/>
        <v>42856</v>
      </c>
      <c r="X156" s="12">
        <f t="shared" si="197"/>
        <v>42887</v>
      </c>
      <c r="Y156" s="12">
        <f t="shared" si="197"/>
        <v>42917</v>
      </c>
      <c r="Z156" s="12">
        <f t="shared" si="197"/>
        <v>42948</v>
      </c>
      <c r="AA156" s="12">
        <f t="shared" si="197"/>
        <v>42979</v>
      </c>
      <c r="AB156" s="12">
        <f t="shared" si="197"/>
        <v>43009</v>
      </c>
      <c r="AC156" s="12">
        <f t="shared" si="197"/>
        <v>43040</v>
      </c>
      <c r="AD156" s="12">
        <f t="shared" si="197"/>
        <v>43070</v>
      </c>
      <c r="AE156" s="12">
        <f t="shared" si="197"/>
        <v>43101</v>
      </c>
      <c r="AF156" s="12">
        <f t="shared" si="197"/>
        <v>43132</v>
      </c>
      <c r="AG156" s="12">
        <f t="shared" si="197"/>
        <v>43160</v>
      </c>
      <c r="AH156" s="12">
        <f t="shared" si="197"/>
        <v>43191</v>
      </c>
      <c r="AI156" s="12">
        <f t="shared" si="197"/>
        <v>43221</v>
      </c>
      <c r="AJ156" s="12">
        <f t="shared" si="197"/>
        <v>43252</v>
      </c>
      <c r="AK156" s="12">
        <f t="shared" si="197"/>
        <v>43282</v>
      </c>
      <c r="AL156" s="12">
        <f t="shared" si="197"/>
        <v>43313</v>
      </c>
      <c r="AM156" s="12">
        <f t="shared" si="197"/>
        <v>43344</v>
      </c>
      <c r="AN156" s="12">
        <f t="shared" si="197"/>
        <v>43374</v>
      </c>
      <c r="AO156" s="12">
        <f t="shared" si="197"/>
        <v>43405</v>
      </c>
      <c r="AP156" s="12">
        <f t="shared" si="197"/>
        <v>43435</v>
      </c>
      <c r="AQ156" s="12">
        <f t="shared" si="197"/>
        <v>43466</v>
      </c>
      <c r="AR156" s="12">
        <f t="shared" si="197"/>
        <v>43497</v>
      </c>
      <c r="AS156" s="12">
        <f t="shared" si="197"/>
        <v>43525</v>
      </c>
      <c r="AT156" s="12">
        <f t="shared" si="197"/>
        <v>43556</v>
      </c>
      <c r="AU156" s="12">
        <f t="shared" si="197"/>
        <v>43586</v>
      </c>
      <c r="AV156" s="12">
        <f t="shared" si="197"/>
        <v>43617</v>
      </c>
      <c r="AW156" s="12">
        <f t="shared" si="197"/>
        <v>43647</v>
      </c>
      <c r="AX156" s="12">
        <f t="shared" si="197"/>
        <v>43678</v>
      </c>
      <c r="AY156" s="12">
        <f t="shared" si="197"/>
        <v>43709</v>
      </c>
      <c r="AZ156" s="12">
        <f t="shared" si="197"/>
        <v>43739</v>
      </c>
      <c r="BA156" s="12">
        <f t="shared" si="197"/>
        <v>43770</v>
      </c>
      <c r="BB156" s="12">
        <f t="shared" si="197"/>
        <v>43800</v>
      </c>
      <c r="BC156" s="12">
        <f t="shared" si="197"/>
        <v>43831</v>
      </c>
      <c r="BD156" s="12">
        <f t="shared" si="197"/>
        <v>43862</v>
      </c>
      <c r="BE156" s="12">
        <f t="shared" si="197"/>
        <v>43891</v>
      </c>
      <c r="BF156" s="12">
        <f t="shared" si="197"/>
        <v>43922</v>
      </c>
      <c r="BG156" s="12">
        <f t="shared" si="197"/>
        <v>43952</v>
      </c>
      <c r="BH156" s="12">
        <f t="shared" si="197"/>
        <v>43983</v>
      </c>
      <c r="BI156" s="12">
        <f t="shared" si="197"/>
        <v>44013</v>
      </c>
      <c r="BJ156" s="12">
        <f t="shared" si="197"/>
        <v>44044</v>
      </c>
      <c r="BK156" s="12">
        <f t="shared" si="197"/>
        <v>44075</v>
      </c>
      <c r="BL156" s="12">
        <f t="shared" si="197"/>
        <v>44105</v>
      </c>
      <c r="BM156" s="12">
        <f t="shared" si="197"/>
        <v>44136</v>
      </c>
      <c r="BN156" s="12">
        <f t="shared" si="197"/>
        <v>44166</v>
      </c>
      <c r="BO156" s="12">
        <f t="shared" si="197"/>
        <v>44197</v>
      </c>
      <c r="BP156" s="12">
        <f t="shared" si="197"/>
        <v>44228</v>
      </c>
      <c r="BQ156" s="12">
        <f t="shared" ref="BQ156:CF156" si="198">BQ149</f>
        <v>44256</v>
      </c>
      <c r="BR156" s="12">
        <f t="shared" si="198"/>
        <v>44287</v>
      </c>
      <c r="BS156" s="12">
        <f t="shared" si="198"/>
        <v>44317</v>
      </c>
      <c r="BT156" s="12">
        <f t="shared" si="198"/>
        <v>44348</v>
      </c>
      <c r="BU156" s="12">
        <f t="shared" si="198"/>
        <v>44378</v>
      </c>
      <c r="BV156" s="12">
        <f t="shared" si="198"/>
        <v>44409</v>
      </c>
      <c r="BW156" s="12">
        <f t="shared" si="198"/>
        <v>44440</v>
      </c>
      <c r="BX156" s="12">
        <f t="shared" si="198"/>
        <v>44470</v>
      </c>
      <c r="BY156" s="12">
        <f t="shared" si="198"/>
        <v>44501</v>
      </c>
      <c r="BZ156" s="12">
        <f t="shared" si="198"/>
        <v>44531</v>
      </c>
      <c r="CA156" s="12">
        <f t="shared" si="198"/>
        <v>44562</v>
      </c>
      <c r="CB156" s="12">
        <f t="shared" si="198"/>
        <v>44593</v>
      </c>
      <c r="CC156" s="12">
        <f t="shared" si="198"/>
        <v>44621</v>
      </c>
      <c r="CD156" s="12">
        <f t="shared" si="198"/>
        <v>44652</v>
      </c>
      <c r="CE156" s="12">
        <f t="shared" si="198"/>
        <v>44682</v>
      </c>
      <c r="CF156" s="12">
        <f t="shared" si="198"/>
        <v>44713</v>
      </c>
      <c r="CG156" s="12"/>
      <c r="CH156" s="12"/>
      <c r="CI156" s="12"/>
      <c r="CJ156" s="12"/>
      <c r="CK156" s="12"/>
    </row>
    <row r="157" spans="2:89">
      <c r="B157" t="s">
        <v>110</v>
      </c>
      <c r="D157" s="6">
        <f ca="1">D145</f>
        <v>0</v>
      </c>
      <c r="E157" s="6">
        <f t="shared" ref="E157:AD157" ca="1" si="199">E145</f>
        <v>0</v>
      </c>
      <c r="F157" s="6">
        <f t="shared" ca="1" si="199"/>
        <v>0</v>
      </c>
      <c r="G157" s="6">
        <f t="shared" ca="1" si="199"/>
        <v>0</v>
      </c>
      <c r="H157" s="6">
        <f t="shared" ca="1" si="199"/>
        <v>0</v>
      </c>
      <c r="I157" s="6">
        <f t="shared" ca="1" si="199"/>
        <v>0</v>
      </c>
      <c r="J157" s="6">
        <f t="shared" ca="1" si="199"/>
        <v>0</v>
      </c>
      <c r="K157" s="6">
        <f t="shared" ca="1" si="199"/>
        <v>0</v>
      </c>
      <c r="L157" s="6">
        <f t="shared" ca="1" si="199"/>
        <v>0</v>
      </c>
      <c r="M157" s="6">
        <f t="shared" ca="1" si="199"/>
        <v>0</v>
      </c>
      <c r="N157" s="6">
        <f t="shared" ca="1" si="199"/>
        <v>0</v>
      </c>
      <c r="O157" s="6">
        <f t="shared" ca="1" si="199"/>
        <v>0</v>
      </c>
      <c r="P157" s="6">
        <f t="shared" ca="1" si="199"/>
        <v>0</v>
      </c>
      <c r="Q157" s="6">
        <f t="shared" ca="1" si="199"/>
        <v>0</v>
      </c>
      <c r="R157" s="6">
        <f t="shared" ca="1" si="199"/>
        <v>0</v>
      </c>
      <c r="S157" s="6">
        <f t="shared" ca="1" si="199"/>
        <v>0</v>
      </c>
      <c r="T157" s="6">
        <f t="shared" ca="1" si="199"/>
        <v>0</v>
      </c>
      <c r="U157" s="6">
        <f t="shared" ca="1" si="199"/>
        <v>0</v>
      </c>
      <c r="V157" s="6">
        <f t="shared" ca="1" si="199"/>
        <v>0</v>
      </c>
      <c r="W157" s="6">
        <f t="shared" ca="1" si="199"/>
        <v>0</v>
      </c>
      <c r="X157" s="6">
        <f t="shared" ca="1" si="199"/>
        <v>759090218.18181813</v>
      </c>
      <c r="Y157" s="6">
        <f t="shared" ca="1" si="199"/>
        <v>0</v>
      </c>
      <c r="Z157" s="6">
        <f t="shared" ca="1" si="199"/>
        <v>0</v>
      </c>
      <c r="AA157" s="6">
        <f t="shared" ca="1" si="199"/>
        <v>0</v>
      </c>
      <c r="AB157" s="6">
        <f t="shared" ca="1" si="199"/>
        <v>0</v>
      </c>
      <c r="AC157" s="6">
        <f t="shared" ca="1" si="199"/>
        <v>71969581.818181813</v>
      </c>
      <c r="AD157" s="6">
        <f t="shared" ca="1" si="199"/>
        <v>71969581.818181813</v>
      </c>
      <c r="AE157" s="6">
        <f t="shared" ref="AE157:CF157" ca="1" si="200">AE145</f>
        <v>71969581.818181813</v>
      </c>
      <c r="AF157" s="6">
        <f t="shared" ca="1" si="200"/>
        <v>71969581.818181813</v>
      </c>
      <c r="AG157" s="6">
        <f t="shared" ca="1" si="200"/>
        <v>71969581.818181813</v>
      </c>
      <c r="AH157" s="6">
        <f t="shared" ca="1" si="200"/>
        <v>71970963.63636373</v>
      </c>
      <c r="AI157" s="6">
        <f t="shared" ca="1" si="200"/>
        <v>77922000</v>
      </c>
      <c r="AJ157" s="6">
        <f t="shared" ca="1" si="200"/>
        <v>77922000</v>
      </c>
      <c r="AK157" s="6">
        <f t="shared" ca="1" si="200"/>
        <v>77922000</v>
      </c>
      <c r="AL157" s="6">
        <f t="shared" ca="1" si="200"/>
        <v>77922000</v>
      </c>
      <c r="AM157" s="6">
        <f t="shared" ca="1" si="200"/>
        <v>77922000</v>
      </c>
      <c r="AN157" s="6">
        <f t="shared" ca="1" si="200"/>
        <v>77922000</v>
      </c>
      <c r="AO157" s="6">
        <f t="shared" ca="1" si="200"/>
        <v>77922000</v>
      </c>
      <c r="AP157" s="6">
        <f t="shared" ca="1" si="200"/>
        <v>0</v>
      </c>
      <c r="AQ157" s="6">
        <f t="shared" ca="1" si="200"/>
        <v>0</v>
      </c>
      <c r="AR157" s="6">
        <f t="shared" ca="1" si="200"/>
        <v>0</v>
      </c>
      <c r="AS157" s="6">
        <f t="shared" ca="1" si="200"/>
        <v>0</v>
      </c>
      <c r="AT157" s="6">
        <f t="shared" ca="1" si="200"/>
        <v>0</v>
      </c>
      <c r="AU157" s="6">
        <f t="shared" ca="1" si="200"/>
        <v>0</v>
      </c>
      <c r="AV157" s="6">
        <f t="shared" ca="1" si="200"/>
        <v>0</v>
      </c>
      <c r="AW157" s="6">
        <f t="shared" ca="1" si="200"/>
        <v>0</v>
      </c>
      <c r="AX157" s="6">
        <f t="shared" ca="1" si="200"/>
        <v>0</v>
      </c>
      <c r="AY157" s="6">
        <f t="shared" ca="1" si="200"/>
        <v>0</v>
      </c>
      <c r="AZ157" s="6">
        <f t="shared" ca="1" si="200"/>
        <v>0</v>
      </c>
      <c r="BA157" s="6">
        <f t="shared" ca="1" si="200"/>
        <v>0</v>
      </c>
      <c r="BB157" s="6">
        <f t="shared" ca="1" si="200"/>
        <v>0</v>
      </c>
      <c r="BC157" s="6">
        <f t="shared" ca="1" si="200"/>
        <v>0</v>
      </c>
      <c r="BD157" s="6">
        <f t="shared" ca="1" si="200"/>
        <v>0</v>
      </c>
      <c r="BE157" s="6">
        <f t="shared" ca="1" si="200"/>
        <v>0</v>
      </c>
      <c r="BF157" s="6">
        <f t="shared" ca="1" si="200"/>
        <v>0</v>
      </c>
      <c r="BG157" s="6">
        <f t="shared" ca="1" si="200"/>
        <v>0</v>
      </c>
      <c r="BH157" s="6">
        <f t="shared" ca="1" si="200"/>
        <v>0</v>
      </c>
      <c r="BI157" s="6">
        <f t="shared" ca="1" si="200"/>
        <v>0</v>
      </c>
      <c r="BJ157" s="6">
        <f t="shared" ca="1" si="200"/>
        <v>0</v>
      </c>
      <c r="BK157" s="6">
        <f t="shared" ca="1" si="200"/>
        <v>0</v>
      </c>
      <c r="BL157" s="6">
        <f t="shared" ca="1" si="200"/>
        <v>0</v>
      </c>
      <c r="BM157" s="6">
        <f t="shared" ca="1" si="200"/>
        <v>0</v>
      </c>
      <c r="BN157" s="6">
        <f t="shared" ca="1" si="200"/>
        <v>0</v>
      </c>
      <c r="BO157" s="6">
        <f t="shared" ca="1" si="200"/>
        <v>0</v>
      </c>
      <c r="BP157" s="6">
        <f t="shared" ca="1" si="200"/>
        <v>0</v>
      </c>
      <c r="BQ157" s="6">
        <f t="shared" ca="1" si="200"/>
        <v>0</v>
      </c>
      <c r="BR157" s="6">
        <f t="shared" ca="1" si="200"/>
        <v>0</v>
      </c>
      <c r="BS157" s="6">
        <f t="shared" si="200"/>
        <v>0</v>
      </c>
      <c r="BT157" s="6">
        <f t="shared" si="200"/>
        <v>0</v>
      </c>
      <c r="BU157" s="6">
        <f t="shared" si="200"/>
        <v>0</v>
      </c>
      <c r="BV157" s="6">
        <f t="shared" si="200"/>
        <v>0</v>
      </c>
      <c r="BW157" s="6">
        <f t="shared" si="200"/>
        <v>0</v>
      </c>
      <c r="BX157" s="6">
        <f t="shared" si="200"/>
        <v>0</v>
      </c>
      <c r="BY157" s="6">
        <f t="shared" si="200"/>
        <v>0</v>
      </c>
      <c r="BZ157" s="6">
        <f t="shared" si="200"/>
        <v>0</v>
      </c>
      <c r="CA157" s="6">
        <f t="shared" si="200"/>
        <v>0</v>
      </c>
      <c r="CB157" s="6">
        <f t="shared" si="200"/>
        <v>0</v>
      </c>
      <c r="CC157" s="6">
        <f t="shared" si="200"/>
        <v>0</v>
      </c>
      <c r="CD157" s="6">
        <f t="shared" si="200"/>
        <v>0</v>
      </c>
      <c r="CE157" s="6">
        <f t="shared" si="200"/>
        <v>0</v>
      </c>
      <c r="CF157" s="6">
        <f t="shared" si="200"/>
        <v>0</v>
      </c>
    </row>
    <row r="158" spans="2:89">
      <c r="B158" t="s">
        <v>61</v>
      </c>
      <c r="D158" s="11">
        <f ca="1">($C$69+$C$80+$C$81-SUM($D$121:$D$134)-$D$136)*C57</f>
        <v>0</v>
      </c>
      <c r="E158" s="11">
        <f t="shared" ref="E158:AD158" ca="1" si="201">($C$69+$C$80+$C$81-SUM($D$121:$D$134)-$D$136)*D57</f>
        <v>0</v>
      </c>
      <c r="F158" s="11">
        <f t="shared" ca="1" si="201"/>
        <v>0</v>
      </c>
      <c r="G158" s="11">
        <f t="shared" ca="1" si="201"/>
        <v>0</v>
      </c>
      <c r="H158" s="11">
        <f t="shared" ca="1" si="201"/>
        <v>0</v>
      </c>
      <c r="I158" s="11">
        <f t="shared" ca="1" si="201"/>
        <v>0</v>
      </c>
      <c r="J158" s="11">
        <f t="shared" ca="1" si="201"/>
        <v>0</v>
      </c>
      <c r="K158" s="11">
        <f t="shared" ca="1" si="201"/>
        <v>0</v>
      </c>
      <c r="L158" s="11">
        <f t="shared" ca="1" si="201"/>
        <v>0</v>
      </c>
      <c r="M158" s="11">
        <f t="shared" ca="1" si="201"/>
        <v>0</v>
      </c>
      <c r="N158" s="11">
        <f t="shared" ca="1" si="201"/>
        <v>0</v>
      </c>
      <c r="O158" s="11">
        <f t="shared" ca="1" si="201"/>
        <v>0</v>
      </c>
      <c r="P158" s="11">
        <f t="shared" ca="1" si="201"/>
        <v>0</v>
      </c>
      <c r="Q158" s="11">
        <f t="shared" ca="1" si="201"/>
        <v>0</v>
      </c>
      <c r="R158" s="11">
        <f t="shared" ca="1" si="201"/>
        <v>0</v>
      </c>
      <c r="S158" s="11">
        <f t="shared" ca="1" si="201"/>
        <v>0</v>
      </c>
      <c r="T158" s="11">
        <f t="shared" ca="1" si="201"/>
        <v>0</v>
      </c>
      <c r="U158" s="11">
        <f t="shared" ca="1" si="201"/>
        <v>0</v>
      </c>
      <c r="V158" s="11">
        <f t="shared" ca="1" si="201"/>
        <v>0</v>
      </c>
      <c r="W158" s="11">
        <f t="shared" ca="1" si="201"/>
        <v>0</v>
      </c>
      <c r="X158" s="11">
        <f t="shared" ca="1" si="201"/>
        <v>408529607.01692861</v>
      </c>
      <c r="Y158" s="11">
        <f t="shared" ca="1" si="201"/>
        <v>0</v>
      </c>
      <c r="Z158" s="11">
        <f t="shared" ca="1" si="201"/>
        <v>0</v>
      </c>
      <c r="AA158" s="11">
        <f t="shared" ca="1" si="201"/>
        <v>0</v>
      </c>
      <c r="AB158" s="11">
        <f t="shared" ca="1" si="201"/>
        <v>0</v>
      </c>
      <c r="AC158" s="11">
        <f t="shared" ca="1" si="201"/>
        <v>37826788.565437734</v>
      </c>
      <c r="AD158" s="11">
        <f t="shared" ca="1" si="201"/>
        <v>37826788.565437734</v>
      </c>
      <c r="AE158" s="11">
        <f t="shared" ref="AE158:CF158" ca="1" si="202">($C$69+$C$80+$C$81-SUM($D$121:$D$134)-$D$136)*AD57</f>
        <v>37826788.565437734</v>
      </c>
      <c r="AF158" s="11">
        <f t="shared" ca="1" si="202"/>
        <v>37826788.565437734</v>
      </c>
      <c r="AG158" s="11">
        <f t="shared" ca="1" si="202"/>
        <v>37826788.565437734</v>
      </c>
      <c r="AH158" s="11">
        <f t="shared" ca="1" si="202"/>
        <v>37827514.840940282</v>
      </c>
      <c r="AI158" s="11">
        <f t="shared" ca="1" si="202"/>
        <v>38907577.297591396</v>
      </c>
      <c r="AJ158" s="11">
        <f t="shared" ca="1" si="202"/>
        <v>38907577.297591396</v>
      </c>
      <c r="AK158" s="11">
        <f t="shared" ca="1" si="202"/>
        <v>38907577.297591396</v>
      </c>
      <c r="AL158" s="11">
        <f t="shared" ca="1" si="202"/>
        <v>38907577.297591396</v>
      </c>
      <c r="AM158" s="11">
        <f t="shared" ca="1" si="202"/>
        <v>38907577.297591396</v>
      </c>
      <c r="AN158" s="11">
        <f t="shared" ca="1" si="202"/>
        <v>38907577.297591396</v>
      </c>
      <c r="AO158" s="11">
        <f t="shared" ca="1" si="202"/>
        <v>38907577.297591396</v>
      </c>
      <c r="AP158" s="11">
        <f t="shared" ca="1" si="202"/>
        <v>0</v>
      </c>
      <c r="AQ158" s="11">
        <f t="shared" ca="1" si="202"/>
        <v>0</v>
      </c>
      <c r="AR158" s="11">
        <f t="shared" ca="1" si="202"/>
        <v>0</v>
      </c>
      <c r="AS158" s="11">
        <f t="shared" ca="1" si="202"/>
        <v>0</v>
      </c>
      <c r="AT158" s="11">
        <f t="shared" ca="1" si="202"/>
        <v>0</v>
      </c>
      <c r="AU158" s="11">
        <f t="shared" ca="1" si="202"/>
        <v>0</v>
      </c>
      <c r="AV158" s="11">
        <f t="shared" ca="1" si="202"/>
        <v>0</v>
      </c>
      <c r="AW158" s="11">
        <f t="shared" ca="1" si="202"/>
        <v>0</v>
      </c>
      <c r="AX158" s="11">
        <f t="shared" ca="1" si="202"/>
        <v>0</v>
      </c>
      <c r="AY158" s="11">
        <f t="shared" ca="1" si="202"/>
        <v>0</v>
      </c>
      <c r="AZ158" s="11">
        <f t="shared" ca="1" si="202"/>
        <v>0</v>
      </c>
      <c r="BA158" s="11">
        <f t="shared" ca="1" si="202"/>
        <v>0</v>
      </c>
      <c r="BB158" s="11">
        <f t="shared" ca="1" si="202"/>
        <v>0</v>
      </c>
      <c r="BC158" s="11">
        <f t="shared" ca="1" si="202"/>
        <v>0</v>
      </c>
      <c r="BD158" s="11">
        <f t="shared" ca="1" si="202"/>
        <v>0</v>
      </c>
      <c r="BE158" s="11">
        <f t="shared" ca="1" si="202"/>
        <v>0</v>
      </c>
      <c r="BF158" s="11">
        <f t="shared" ca="1" si="202"/>
        <v>0</v>
      </c>
      <c r="BG158" s="11">
        <f t="shared" ca="1" si="202"/>
        <v>0</v>
      </c>
      <c r="BH158" s="11">
        <f t="shared" ca="1" si="202"/>
        <v>0</v>
      </c>
      <c r="BI158" s="11">
        <f t="shared" ca="1" si="202"/>
        <v>0</v>
      </c>
      <c r="BJ158" s="11">
        <f t="shared" ca="1" si="202"/>
        <v>0</v>
      </c>
      <c r="BK158" s="11">
        <f t="shared" ca="1" si="202"/>
        <v>0</v>
      </c>
      <c r="BL158" s="11">
        <f t="shared" ca="1" si="202"/>
        <v>0</v>
      </c>
      <c r="BM158" s="11">
        <f t="shared" ca="1" si="202"/>
        <v>0</v>
      </c>
      <c r="BN158" s="11">
        <f t="shared" ca="1" si="202"/>
        <v>0</v>
      </c>
      <c r="BO158" s="11">
        <f t="shared" ca="1" si="202"/>
        <v>0</v>
      </c>
      <c r="BP158" s="11">
        <f t="shared" ca="1" si="202"/>
        <v>0</v>
      </c>
      <c r="BQ158" s="11">
        <f t="shared" ca="1" si="202"/>
        <v>0</v>
      </c>
      <c r="BR158" s="11">
        <f t="shared" ca="1" si="202"/>
        <v>0</v>
      </c>
      <c r="BS158" s="11">
        <f t="shared" si="202"/>
        <v>0</v>
      </c>
      <c r="BT158" s="11">
        <f t="shared" si="202"/>
        <v>0</v>
      </c>
      <c r="BU158" s="11">
        <f t="shared" si="202"/>
        <v>0</v>
      </c>
      <c r="BV158" s="11">
        <f t="shared" si="202"/>
        <v>0</v>
      </c>
      <c r="BW158" s="11">
        <f t="shared" si="202"/>
        <v>0</v>
      </c>
      <c r="BX158" s="11">
        <f t="shared" si="202"/>
        <v>0</v>
      </c>
      <c r="BY158" s="11">
        <f t="shared" si="202"/>
        <v>0</v>
      </c>
      <c r="BZ158" s="11">
        <f t="shared" si="202"/>
        <v>0</v>
      </c>
      <c r="CA158" s="11">
        <f t="shared" si="202"/>
        <v>0</v>
      </c>
      <c r="CB158" s="11">
        <f t="shared" si="202"/>
        <v>0</v>
      </c>
      <c r="CC158" s="11">
        <f t="shared" si="202"/>
        <v>0</v>
      </c>
      <c r="CD158" s="11">
        <f t="shared" si="202"/>
        <v>0</v>
      </c>
      <c r="CE158" s="11">
        <f t="shared" si="202"/>
        <v>0</v>
      </c>
      <c r="CF158" s="11">
        <f t="shared" si="202"/>
        <v>0</v>
      </c>
    </row>
    <row r="159" spans="2:89">
      <c r="B159" t="s">
        <v>59</v>
      </c>
      <c r="D159" s="13">
        <f ca="1">D144/(1+$C$114)-D158-(D144/(1+$C$114)*$C$114-C57*$D$137)*$C$116</f>
        <v>0</v>
      </c>
      <c r="E159" s="13">
        <f t="shared" ref="E159:AD159" ca="1" si="203">E144/(1+$C$114)-E158-(E144/(1+$C$114)*$C$114-D57*$D$137)*$C$116</f>
        <v>0</v>
      </c>
      <c r="F159" s="13">
        <f t="shared" ca="1" si="203"/>
        <v>0</v>
      </c>
      <c r="G159" s="13">
        <f t="shared" ca="1" si="203"/>
        <v>0</v>
      </c>
      <c r="H159" s="13">
        <f t="shared" ca="1" si="203"/>
        <v>0</v>
      </c>
      <c r="I159" s="13">
        <f t="shared" ca="1" si="203"/>
        <v>0</v>
      </c>
      <c r="J159" s="13">
        <f t="shared" ca="1" si="203"/>
        <v>0</v>
      </c>
      <c r="K159" s="13">
        <f t="shared" ca="1" si="203"/>
        <v>0</v>
      </c>
      <c r="L159" s="13">
        <f t="shared" ca="1" si="203"/>
        <v>0</v>
      </c>
      <c r="M159" s="13">
        <f t="shared" ca="1" si="203"/>
        <v>0</v>
      </c>
      <c r="N159" s="13">
        <f t="shared" ca="1" si="203"/>
        <v>0</v>
      </c>
      <c r="O159" s="13">
        <f t="shared" ca="1" si="203"/>
        <v>0</v>
      </c>
      <c r="P159" s="13">
        <f t="shared" ca="1" si="203"/>
        <v>0</v>
      </c>
      <c r="Q159" s="13">
        <f t="shared" ca="1" si="203"/>
        <v>0</v>
      </c>
      <c r="R159" s="13">
        <f t="shared" ca="1" si="203"/>
        <v>0</v>
      </c>
      <c r="S159" s="13">
        <f t="shared" ca="1" si="203"/>
        <v>0</v>
      </c>
      <c r="T159" s="13">
        <f t="shared" ca="1" si="203"/>
        <v>0</v>
      </c>
      <c r="U159" s="13">
        <f t="shared" ca="1" si="203"/>
        <v>0</v>
      </c>
      <c r="V159" s="13">
        <f t="shared" ca="1" si="203"/>
        <v>0</v>
      </c>
      <c r="W159" s="13">
        <f t="shared" ca="1" si="203"/>
        <v>0</v>
      </c>
      <c r="X159" s="13">
        <f t="shared" ca="1" si="203"/>
        <v>344380924.83922726</v>
      </c>
      <c r="Y159" s="13">
        <f t="shared" ca="1" si="203"/>
        <v>0</v>
      </c>
      <c r="Z159" s="13">
        <f t="shared" ca="1" si="203"/>
        <v>0</v>
      </c>
      <c r="AA159" s="13">
        <f t="shared" ca="1" si="203"/>
        <v>0</v>
      </c>
      <c r="AB159" s="13">
        <f t="shared" ca="1" si="203"/>
        <v>0</v>
      </c>
      <c r="AC159" s="13">
        <f t="shared" ca="1" si="203"/>
        <v>33550398.475499179</v>
      </c>
      <c r="AD159" s="13">
        <f t="shared" ca="1" si="203"/>
        <v>33550398.475499179</v>
      </c>
      <c r="AE159" s="13">
        <f t="shared" ref="AE159" ca="1" si="204">AE144/(1+$C$114)-AE158-(AE144/(1+$C$114)*$C$114-AD57*$D$137)*$C$116</f>
        <v>33550398.475499179</v>
      </c>
      <c r="AF159" s="13">
        <f t="shared" ref="AF159" ca="1" si="205">AF144/(1+$C$114)-AF158-(AF144/(1+$C$114)*$C$114-AE57*$D$137)*$C$116</f>
        <v>33550398.475499179</v>
      </c>
      <c r="AG159" s="13">
        <f t="shared" ref="AG159" ca="1" si="206">AG144/(1+$C$114)-AG158-(AG144/(1+$C$114)*$C$114-AF57*$D$137)*$C$116</f>
        <v>33550398.475499179</v>
      </c>
      <c r="AH159" s="13">
        <f t="shared" ref="AH159" ca="1" si="207">AH144/(1+$C$114)-AH158-(AH144/(1+$C$114)*$C$114-AG57*$D$137)*$C$116</f>
        <v>33551042.644180629</v>
      </c>
      <c r="AI159" s="13">
        <f t="shared" ref="AI159" ca="1" si="208">AI144/(1+$C$114)-AI158-(AI144/(1+$C$114)*$C$114-AH57*$D$137)*$C$116</f>
        <v>38358348.794506773</v>
      </c>
      <c r="AJ159" s="13">
        <f t="shared" ref="AJ159" ca="1" si="209">AJ144/(1+$C$114)-AJ158-(AJ144/(1+$C$114)*$C$114-AI57*$D$137)*$C$116</f>
        <v>38358348.794506773</v>
      </c>
      <c r="AK159" s="13">
        <f t="shared" ref="AK159" ca="1" si="210">AK144/(1+$C$114)-AK158-(AK144/(1+$C$114)*$C$114-AJ57*$D$137)*$C$116</f>
        <v>38358348.794506773</v>
      </c>
      <c r="AL159" s="13">
        <f t="shared" ref="AL159" ca="1" si="211">AL144/(1+$C$114)-AL158-(AL144/(1+$C$114)*$C$114-AK57*$D$137)*$C$116</f>
        <v>38358348.794506773</v>
      </c>
      <c r="AM159" s="13">
        <f t="shared" ref="AM159" ca="1" si="212">AM144/(1+$C$114)-AM158-(AM144/(1+$C$114)*$C$114-AL57*$D$137)*$C$116</f>
        <v>38358348.794506773</v>
      </c>
      <c r="AN159" s="13">
        <f t="shared" ref="AN159" ca="1" si="213">AN144/(1+$C$114)-AN158-(AN144/(1+$C$114)*$C$114-AM57*$D$137)*$C$116</f>
        <v>38358348.794506773</v>
      </c>
      <c r="AO159" s="13">
        <f t="shared" ref="AO159" ca="1" si="214">AO144/(1+$C$114)-AO158-(AO144/(1+$C$114)*$C$114-AN57*$D$137)*$C$116</f>
        <v>38358348.794506773</v>
      </c>
      <c r="AP159" s="13">
        <f t="shared" ref="AP159" ca="1" si="215">AP144/(1+$C$114)-AP158-(AP144/(1+$C$114)*$C$114-AO57*$D$137)*$C$116</f>
        <v>0</v>
      </c>
      <c r="AQ159" s="13">
        <f t="shared" ref="AQ159" ca="1" si="216">AQ144/(1+$C$114)-AQ158-(AQ144/(1+$C$114)*$C$114-AP57*$D$137)*$C$116</f>
        <v>0</v>
      </c>
      <c r="AR159" s="13">
        <f t="shared" ref="AR159" ca="1" si="217">AR144/(1+$C$114)-AR158-(AR144/(1+$C$114)*$C$114-AQ57*$D$137)*$C$116</f>
        <v>0</v>
      </c>
      <c r="AS159" s="13">
        <f t="shared" ref="AS159" ca="1" si="218">AS144/(1+$C$114)-AS158-(AS144/(1+$C$114)*$C$114-AR57*$D$137)*$C$116</f>
        <v>0</v>
      </c>
      <c r="AT159" s="13">
        <f t="shared" ref="AT159" ca="1" si="219">AT144/(1+$C$114)-AT158-(AT144/(1+$C$114)*$C$114-AS57*$D$137)*$C$116</f>
        <v>0</v>
      </c>
      <c r="AU159" s="13">
        <f t="shared" ref="AU159" ca="1" si="220">AU144/(1+$C$114)-AU158-(AU144/(1+$C$114)*$C$114-AT57*$D$137)*$C$116</f>
        <v>0</v>
      </c>
      <c r="AV159" s="13">
        <f t="shared" ref="AV159" ca="1" si="221">AV144/(1+$C$114)-AV158-(AV144/(1+$C$114)*$C$114-AU57*$D$137)*$C$116</f>
        <v>0</v>
      </c>
      <c r="AW159" s="13">
        <f t="shared" ref="AW159" ca="1" si="222">AW144/(1+$C$114)-AW158-(AW144/(1+$C$114)*$C$114-AV57*$D$137)*$C$116</f>
        <v>0</v>
      </c>
      <c r="AX159" s="13">
        <f t="shared" ref="AX159" ca="1" si="223">AX144/(1+$C$114)-AX158-(AX144/(1+$C$114)*$C$114-AW57*$D$137)*$C$116</f>
        <v>0</v>
      </c>
      <c r="AY159" s="13">
        <f t="shared" ref="AY159" ca="1" si="224">AY144/(1+$C$114)-AY158-(AY144/(1+$C$114)*$C$114-AX57*$D$137)*$C$116</f>
        <v>0</v>
      </c>
      <c r="AZ159" s="13">
        <f t="shared" ref="AZ159" ca="1" si="225">AZ144/(1+$C$114)-AZ158-(AZ144/(1+$C$114)*$C$114-AY57*$D$137)*$C$116</f>
        <v>0</v>
      </c>
      <c r="BA159" s="13">
        <f t="shared" ref="BA159" ca="1" si="226">BA144/(1+$C$114)-BA158-(BA144/(1+$C$114)*$C$114-AZ57*$D$137)*$C$116</f>
        <v>0</v>
      </c>
      <c r="BB159" s="13">
        <f t="shared" ref="BB159" ca="1" si="227">BB144/(1+$C$114)-BB158-(BB144/(1+$C$114)*$C$114-BA57*$D$137)*$C$116</f>
        <v>0</v>
      </c>
      <c r="BC159" s="13">
        <f t="shared" ref="BC159:BD159" ca="1" si="228">BC144/(1+$C$114)-BC158-(BC144/(1+$C$114)*$C$114-BB57*$D$137)*$C$116</f>
        <v>0</v>
      </c>
      <c r="BD159" s="13">
        <f t="shared" ca="1" si="228"/>
        <v>0</v>
      </c>
      <c r="BE159" s="13">
        <f t="shared" ref="BE159" ca="1" si="229">BE144/(1+$C$114)-BE158-(BE144/(1+$C$114)*$C$114-BD57*$D$137)*$C$116</f>
        <v>0</v>
      </c>
      <c r="BF159" s="13">
        <f t="shared" ref="BF159" ca="1" si="230">BF144/(1+$C$114)-BF158-(BF144/(1+$C$114)*$C$114-BE57*$D$137)*$C$116</f>
        <v>0</v>
      </c>
      <c r="BG159" s="13">
        <f t="shared" ref="BG159" ca="1" si="231">BG144/(1+$C$114)-BG158-(BG144/(1+$C$114)*$C$114-BF57*$D$137)*$C$116</f>
        <v>0</v>
      </c>
      <c r="BH159" s="13">
        <f t="shared" ref="BH159" ca="1" si="232">BH144/(1+$C$114)-BH158-(BH144/(1+$C$114)*$C$114-BG57*$D$137)*$C$116</f>
        <v>0</v>
      </c>
      <c r="BI159" s="13">
        <f t="shared" ref="BI159" ca="1" si="233">BI144/(1+$C$114)-BI158-(BI144/(1+$C$114)*$C$114-BH57*$D$137)*$C$116</f>
        <v>0</v>
      </c>
      <c r="BJ159" s="13">
        <f t="shared" ref="BJ159" ca="1" si="234">BJ144/(1+$C$114)-BJ158-(BJ144/(1+$C$114)*$C$114-BI57*$D$137)*$C$116</f>
        <v>0</v>
      </c>
      <c r="BK159" s="13">
        <f t="shared" ref="BK159" ca="1" si="235">BK144/(1+$C$114)-BK158-(BK144/(1+$C$114)*$C$114-BJ57*$D$137)*$C$116</f>
        <v>0</v>
      </c>
      <c r="BL159" s="13">
        <f t="shared" ref="BL159" ca="1" si="236">BL144/(1+$C$114)-BL158-(BL144/(1+$C$114)*$C$114-BK57*$D$137)*$C$116</f>
        <v>0</v>
      </c>
      <c r="BM159" s="13">
        <f t="shared" ref="BM159" ca="1" si="237">BM144/(1+$C$114)-BM158-(BM144/(1+$C$114)*$C$114-BL57*$D$137)*$C$116</f>
        <v>0</v>
      </c>
      <c r="BN159" s="13">
        <f t="shared" ref="BN159" ca="1" si="238">BN144/(1+$C$114)-BN158-(BN144/(1+$C$114)*$C$114-BM57*$D$137)*$C$116</f>
        <v>0</v>
      </c>
      <c r="BO159" s="13">
        <f t="shared" ref="BO159" ca="1" si="239">BO144/(1+$C$114)-BO158-(BO144/(1+$C$114)*$C$114-BN57*$D$137)*$C$116</f>
        <v>0</v>
      </c>
      <c r="BP159" s="13">
        <f t="shared" ref="BP159" ca="1" si="240">BP144/(1+$C$114)-BP158-(BP144/(1+$C$114)*$C$114-BO57*$D$137)*$C$116</f>
        <v>0</v>
      </c>
      <c r="BQ159" s="13">
        <f t="shared" ref="BQ159" ca="1" si="241">BQ144/(1+$C$114)-BQ158-(BQ144/(1+$C$114)*$C$114-BP57*$D$137)*$C$116</f>
        <v>0</v>
      </c>
      <c r="BR159" s="13">
        <f t="shared" ref="BR159" ca="1" si="242">BR144/(1+$C$114)-BR158-(BR144/(1+$C$114)*$C$114-BQ57*$D$137)*$C$116</f>
        <v>0</v>
      </c>
      <c r="BS159" s="13">
        <f t="shared" ref="BS159" si="243">BS144/(1+$C$114)-BS158-(BS144/(1+$C$114)*$C$114-BR57*$D$137)*$C$116</f>
        <v>0</v>
      </c>
      <c r="BT159" s="13">
        <f t="shared" ref="BT159" si="244">BT144/(1+$C$114)-BT158-(BT144/(1+$C$114)*$C$114-BS57*$D$137)*$C$116</f>
        <v>0</v>
      </c>
      <c r="BU159" s="13">
        <f t="shared" ref="BU159" si="245">BU144/(1+$C$114)-BU158-(BU144/(1+$C$114)*$C$114-BT57*$D$137)*$C$116</f>
        <v>0</v>
      </c>
      <c r="BV159" s="13">
        <f t="shared" ref="BV159" si="246">BV144/(1+$C$114)-BV158-(BV144/(1+$C$114)*$C$114-BU57*$D$137)*$C$116</f>
        <v>0</v>
      </c>
      <c r="BW159" s="13">
        <f t="shared" ref="BW159" si="247">BW144/(1+$C$114)-BW158-(BW144/(1+$C$114)*$C$114-BV57*$D$137)*$C$116</f>
        <v>0</v>
      </c>
      <c r="BX159" s="13">
        <f t="shared" ref="BX159" si="248">BX144/(1+$C$114)-BX158-(BX144/(1+$C$114)*$C$114-BW57*$D$137)*$C$116</f>
        <v>0</v>
      </c>
      <c r="BY159" s="13">
        <f t="shared" ref="BY159" si="249">BY144/(1+$C$114)-BY158-(BY144/(1+$C$114)*$C$114-BX57*$D$137)*$C$116</f>
        <v>0</v>
      </c>
      <c r="BZ159" s="13">
        <f t="shared" ref="BZ159" si="250">BZ144/(1+$C$114)-BZ158-(BZ144/(1+$C$114)*$C$114-BY57*$D$137)*$C$116</f>
        <v>0</v>
      </c>
      <c r="CA159" s="13">
        <f t="shared" ref="CA159" si="251">CA144/(1+$C$114)-CA158-(CA144/(1+$C$114)*$C$114-BZ57*$D$137)*$C$116</f>
        <v>0</v>
      </c>
      <c r="CB159" s="13">
        <f t="shared" ref="CB159" si="252">CB144/(1+$C$114)-CB158-(CB144/(1+$C$114)*$C$114-CA57*$D$137)*$C$116</f>
        <v>0</v>
      </c>
      <c r="CC159" s="13">
        <f t="shared" ref="CC159:CD159" si="253">CC144/(1+$C$114)-CC158-(CC144/(1+$C$114)*$C$114-CB57*$D$137)*$C$116</f>
        <v>0</v>
      </c>
      <c r="CD159" s="13">
        <f t="shared" si="253"/>
        <v>0</v>
      </c>
      <c r="CE159" s="13">
        <f t="shared" ref="CE159" si="254">CE144/(1+$C$114)-CE158-(CE144/(1+$C$114)*$C$114-CD57*$D$137)*$C$116</f>
        <v>0</v>
      </c>
      <c r="CF159" s="13">
        <f t="shared" ref="CF159" si="255">CF144/(1+$C$114)-CF158-(CF144/(1+$C$114)*$C$114-CE57*$D$137)*$C$116</f>
        <v>0</v>
      </c>
    </row>
    <row r="160" spans="2:89">
      <c r="B160" t="s">
        <v>65</v>
      </c>
      <c r="D160" s="1">
        <f ca="1">IFERROR(D159/D157,0)</f>
        <v>0</v>
      </c>
      <c r="E160" s="1">
        <f t="shared" ref="E160:AD160" ca="1" si="256">IFERROR(E159/E157,0)</f>
        <v>0</v>
      </c>
      <c r="F160" s="1">
        <f t="shared" ca="1" si="256"/>
        <v>0</v>
      </c>
      <c r="G160" s="1">
        <f t="shared" ca="1" si="256"/>
        <v>0</v>
      </c>
      <c r="H160" s="1">
        <f t="shared" ca="1" si="256"/>
        <v>0</v>
      </c>
      <c r="I160" s="1">
        <f t="shared" ca="1" si="256"/>
        <v>0</v>
      </c>
      <c r="J160" s="1">
        <f t="shared" ca="1" si="256"/>
        <v>0</v>
      </c>
      <c r="K160" s="1">
        <f t="shared" ca="1" si="256"/>
        <v>0</v>
      </c>
      <c r="L160" s="1">
        <f t="shared" ca="1" si="256"/>
        <v>0</v>
      </c>
      <c r="M160" s="1">
        <f t="shared" ca="1" si="256"/>
        <v>0</v>
      </c>
      <c r="N160" s="1">
        <f t="shared" ca="1" si="256"/>
        <v>0</v>
      </c>
      <c r="O160" s="1">
        <f t="shared" ca="1" si="256"/>
        <v>0</v>
      </c>
      <c r="P160" s="1">
        <f t="shared" ca="1" si="256"/>
        <v>0</v>
      </c>
      <c r="Q160" s="1">
        <f t="shared" ca="1" si="256"/>
        <v>0</v>
      </c>
      <c r="R160" s="1">
        <f t="shared" ca="1" si="256"/>
        <v>0</v>
      </c>
      <c r="S160" s="1">
        <f t="shared" ca="1" si="256"/>
        <v>0</v>
      </c>
      <c r="T160" s="1">
        <f t="shared" ca="1" si="256"/>
        <v>0</v>
      </c>
      <c r="U160" s="1">
        <f t="shared" ca="1" si="256"/>
        <v>0</v>
      </c>
      <c r="V160" s="1">
        <f t="shared" ca="1" si="256"/>
        <v>0</v>
      </c>
      <c r="W160" s="1">
        <f t="shared" ca="1" si="256"/>
        <v>0</v>
      </c>
      <c r="X160" s="1">
        <f t="shared" ca="1" si="256"/>
        <v>0.45367588277463583</v>
      </c>
      <c r="Y160" s="1">
        <f t="shared" ca="1" si="256"/>
        <v>0</v>
      </c>
      <c r="Z160" s="1">
        <f t="shared" ca="1" si="256"/>
        <v>0</v>
      </c>
      <c r="AA160" s="1">
        <f t="shared" ca="1" si="256"/>
        <v>0</v>
      </c>
      <c r="AB160" s="1">
        <f t="shared" ca="1" si="256"/>
        <v>0</v>
      </c>
      <c r="AC160" s="1">
        <f t="shared" ca="1" si="256"/>
        <v>0.46617470364435659</v>
      </c>
      <c r="AD160" s="1">
        <f t="shared" ca="1" si="256"/>
        <v>0.46617470364435659</v>
      </c>
      <c r="AE160" s="1">
        <f t="shared" ref="AE160" ca="1" si="257">IFERROR(AE159/AE157,0)</f>
        <v>0.46617470364435659</v>
      </c>
      <c r="AF160" s="1">
        <f t="shared" ref="AF160" ca="1" si="258">IFERROR(AF159/AF157,0)</f>
        <v>0.46617470364435659</v>
      </c>
      <c r="AG160" s="1">
        <f t="shared" ref="AG160" ca="1" si="259">IFERROR(AG159/AG157,0)</f>
        <v>0.46617470364435659</v>
      </c>
      <c r="AH160" s="1">
        <f t="shared" ref="AH160" ca="1" si="260">IFERROR(AH159/AH157,0)</f>
        <v>0.46617470364435665</v>
      </c>
      <c r="AI160" s="1">
        <f t="shared" ref="AI160" ca="1" si="261">IFERROR(AI159/AI157,0)</f>
        <v>0.49226596846213871</v>
      </c>
      <c r="AJ160" s="1">
        <f t="shared" ref="AJ160" ca="1" si="262">IFERROR(AJ159/AJ157,0)</f>
        <v>0.49226596846213871</v>
      </c>
      <c r="AK160" s="1">
        <f t="shared" ref="AK160" ca="1" si="263">IFERROR(AK159/AK157,0)</f>
        <v>0.49226596846213871</v>
      </c>
      <c r="AL160" s="1">
        <f t="shared" ref="AL160" ca="1" si="264">IFERROR(AL159/AL157,0)</f>
        <v>0.49226596846213871</v>
      </c>
      <c r="AM160" s="1">
        <f t="shared" ref="AM160" ca="1" si="265">IFERROR(AM159/AM157,0)</f>
        <v>0.49226596846213871</v>
      </c>
      <c r="AN160" s="1">
        <f t="shared" ref="AN160" ca="1" si="266">IFERROR(AN159/AN157,0)</f>
        <v>0.49226596846213871</v>
      </c>
      <c r="AO160" s="1">
        <f t="shared" ref="AO160" ca="1" si="267">IFERROR(AO159/AO157,0)</f>
        <v>0.49226596846213871</v>
      </c>
      <c r="AP160" s="1">
        <f t="shared" ref="AP160" ca="1" si="268">IFERROR(AP159/AP157,0)</f>
        <v>0</v>
      </c>
      <c r="AQ160" s="1">
        <f t="shared" ref="AQ160" ca="1" si="269">IFERROR(AQ159/AQ157,0)</f>
        <v>0</v>
      </c>
      <c r="AR160" s="1">
        <f t="shared" ref="AR160" ca="1" si="270">IFERROR(AR159/AR157,0)</f>
        <v>0</v>
      </c>
      <c r="AS160" s="1">
        <f t="shared" ref="AS160" ca="1" si="271">IFERROR(AS159/AS157,0)</f>
        <v>0</v>
      </c>
      <c r="AT160" s="1">
        <f t="shared" ref="AT160" ca="1" si="272">IFERROR(AT159/AT157,0)</f>
        <v>0</v>
      </c>
      <c r="AU160" s="1">
        <f t="shared" ref="AU160" ca="1" si="273">IFERROR(AU159/AU157,0)</f>
        <v>0</v>
      </c>
      <c r="AV160" s="1">
        <f t="shared" ref="AV160" ca="1" si="274">IFERROR(AV159/AV157,0)</f>
        <v>0</v>
      </c>
      <c r="AW160" s="1">
        <f t="shared" ref="AW160" ca="1" si="275">IFERROR(AW159/AW157,0)</f>
        <v>0</v>
      </c>
      <c r="AX160" s="1">
        <f t="shared" ref="AX160" ca="1" si="276">IFERROR(AX159/AX157,0)</f>
        <v>0</v>
      </c>
      <c r="AY160" s="1">
        <f t="shared" ref="AY160" ca="1" si="277">IFERROR(AY159/AY157,0)</f>
        <v>0</v>
      </c>
      <c r="AZ160" s="1">
        <f t="shared" ref="AZ160" ca="1" si="278">IFERROR(AZ159/AZ157,0)</f>
        <v>0</v>
      </c>
      <c r="BA160" s="1">
        <f t="shared" ref="BA160" ca="1" si="279">IFERROR(BA159/BA157,0)</f>
        <v>0</v>
      </c>
      <c r="BB160" s="1">
        <f t="shared" ref="BB160" ca="1" si="280">IFERROR(BB159/BB157,0)</f>
        <v>0</v>
      </c>
      <c r="BC160" s="1">
        <f t="shared" ref="BC160:BD160" ca="1" si="281">IFERROR(BC159/BC157,0)</f>
        <v>0</v>
      </c>
      <c r="BD160" s="1">
        <f t="shared" ca="1" si="281"/>
        <v>0</v>
      </c>
      <c r="BE160" s="1">
        <f t="shared" ref="BE160" ca="1" si="282">IFERROR(BE159/BE157,0)</f>
        <v>0</v>
      </c>
      <c r="BF160" s="1">
        <f t="shared" ref="BF160" ca="1" si="283">IFERROR(BF159/BF157,0)</f>
        <v>0</v>
      </c>
      <c r="BG160" s="1">
        <f t="shared" ref="BG160" ca="1" si="284">IFERROR(BG159/BG157,0)</f>
        <v>0</v>
      </c>
      <c r="BH160" s="1">
        <f t="shared" ref="BH160" ca="1" si="285">IFERROR(BH159/BH157,0)</f>
        <v>0</v>
      </c>
      <c r="BI160" s="1">
        <f t="shared" ref="BI160" ca="1" si="286">IFERROR(BI159/BI157,0)</f>
        <v>0</v>
      </c>
      <c r="BJ160" s="1">
        <f t="shared" ref="BJ160" ca="1" si="287">IFERROR(BJ159/BJ157,0)</f>
        <v>0</v>
      </c>
      <c r="BK160" s="1">
        <f t="shared" ref="BK160" ca="1" si="288">IFERROR(BK159/BK157,0)</f>
        <v>0</v>
      </c>
      <c r="BL160" s="1">
        <f t="shared" ref="BL160" ca="1" si="289">IFERROR(BL159/BL157,0)</f>
        <v>0</v>
      </c>
      <c r="BM160" s="1">
        <f t="shared" ref="BM160" ca="1" si="290">IFERROR(BM159/BM157,0)</f>
        <v>0</v>
      </c>
      <c r="BN160" s="1">
        <f t="shared" ref="BN160" ca="1" si="291">IFERROR(BN159/BN157,0)</f>
        <v>0</v>
      </c>
      <c r="BO160" s="1">
        <f t="shared" ref="BO160" ca="1" si="292">IFERROR(BO159/BO157,0)</f>
        <v>0</v>
      </c>
      <c r="BP160" s="1">
        <f t="shared" ref="BP160" ca="1" si="293">IFERROR(BP159/BP157,0)</f>
        <v>0</v>
      </c>
      <c r="BQ160" s="1">
        <f t="shared" ref="BQ160" ca="1" si="294">IFERROR(BQ159/BQ157,0)</f>
        <v>0</v>
      </c>
      <c r="BR160" s="1">
        <f t="shared" ref="BR160" ca="1" si="295">IFERROR(BR159/BR157,0)</f>
        <v>0</v>
      </c>
      <c r="BS160" s="1">
        <f t="shared" ref="BS160" si="296">IFERROR(BS159/BS157,0)</f>
        <v>0</v>
      </c>
      <c r="BT160" s="1">
        <f t="shared" ref="BT160" si="297">IFERROR(BT159/BT157,0)</f>
        <v>0</v>
      </c>
      <c r="BU160" s="1">
        <f t="shared" ref="BU160" si="298">IFERROR(BU159/BU157,0)</f>
        <v>0</v>
      </c>
      <c r="BV160" s="1">
        <f t="shared" ref="BV160" si="299">IFERROR(BV159/BV157,0)</f>
        <v>0</v>
      </c>
      <c r="BW160" s="1">
        <f t="shared" ref="BW160" si="300">IFERROR(BW159/BW157,0)</f>
        <v>0</v>
      </c>
      <c r="BX160" s="1">
        <f t="shared" ref="BX160" si="301">IFERROR(BX159/BX157,0)</f>
        <v>0</v>
      </c>
      <c r="BY160" s="1">
        <f t="shared" ref="BY160" si="302">IFERROR(BY159/BY157,0)</f>
        <v>0</v>
      </c>
      <c r="BZ160" s="1">
        <f t="shared" ref="BZ160" si="303">IFERROR(BZ159/BZ157,0)</f>
        <v>0</v>
      </c>
      <c r="CA160" s="1">
        <f t="shared" ref="CA160" si="304">IFERROR(CA159/CA157,0)</f>
        <v>0</v>
      </c>
      <c r="CB160" s="1">
        <f t="shared" ref="CB160" si="305">IFERROR(CB159/CB157,0)</f>
        <v>0</v>
      </c>
      <c r="CC160" s="1">
        <f t="shared" ref="CC160:CD160" si="306">IFERROR(CC159/CC157,0)</f>
        <v>0</v>
      </c>
      <c r="CD160" s="1">
        <f t="shared" si="306"/>
        <v>0</v>
      </c>
      <c r="CE160" s="1">
        <f t="shared" ref="CE160" si="307">IFERROR(CE159/CE157,0)</f>
        <v>0</v>
      </c>
      <c r="CF160" s="1">
        <f t="shared" ref="CF160" si="308">IFERROR(CF159/CF157,0)</f>
        <v>0</v>
      </c>
    </row>
    <row r="161" spans="1:84"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</row>
    <row r="162" spans="1:84"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</row>
    <row r="163" spans="1:84">
      <c r="B163" t="s">
        <v>237</v>
      </c>
      <c r="C163" t="s">
        <v>107</v>
      </c>
      <c r="D163" s="12">
        <f>D156</f>
        <v>42278</v>
      </c>
      <c r="E163" s="12">
        <f t="shared" ref="E163:BP163" si="309">E156</f>
        <v>42309</v>
      </c>
      <c r="F163" s="12">
        <f t="shared" si="309"/>
        <v>42339</v>
      </c>
      <c r="G163" s="12">
        <f t="shared" si="309"/>
        <v>42370</v>
      </c>
      <c r="H163" s="12">
        <f t="shared" si="309"/>
        <v>42401</v>
      </c>
      <c r="I163" s="12">
        <f t="shared" si="309"/>
        <v>42430</v>
      </c>
      <c r="J163" s="12">
        <f t="shared" si="309"/>
        <v>42461</v>
      </c>
      <c r="K163" s="12">
        <f t="shared" si="309"/>
        <v>42491</v>
      </c>
      <c r="L163" s="12">
        <f t="shared" si="309"/>
        <v>42522</v>
      </c>
      <c r="M163" s="12">
        <f t="shared" si="309"/>
        <v>42552</v>
      </c>
      <c r="N163" s="12">
        <f t="shared" si="309"/>
        <v>42583</v>
      </c>
      <c r="O163" s="12">
        <f t="shared" si="309"/>
        <v>42614</v>
      </c>
      <c r="P163" s="12">
        <f t="shared" si="309"/>
        <v>42644</v>
      </c>
      <c r="Q163" s="12">
        <f t="shared" si="309"/>
        <v>42675</v>
      </c>
      <c r="R163" s="12">
        <f t="shared" si="309"/>
        <v>42705</v>
      </c>
      <c r="S163" s="12">
        <f t="shared" si="309"/>
        <v>42736</v>
      </c>
      <c r="T163" s="12">
        <f t="shared" si="309"/>
        <v>42767</v>
      </c>
      <c r="U163" s="12">
        <f t="shared" si="309"/>
        <v>42795</v>
      </c>
      <c r="V163" s="12">
        <f t="shared" si="309"/>
        <v>42826</v>
      </c>
      <c r="W163" s="12">
        <f t="shared" si="309"/>
        <v>42856</v>
      </c>
      <c r="X163" s="12">
        <f t="shared" si="309"/>
        <v>42887</v>
      </c>
      <c r="Y163" s="12">
        <f t="shared" si="309"/>
        <v>42917</v>
      </c>
      <c r="Z163" s="12">
        <f t="shared" si="309"/>
        <v>42948</v>
      </c>
      <c r="AA163" s="12">
        <f t="shared" si="309"/>
        <v>42979</v>
      </c>
      <c r="AB163" s="12">
        <f t="shared" si="309"/>
        <v>43009</v>
      </c>
      <c r="AC163" s="12">
        <f t="shared" si="309"/>
        <v>43040</v>
      </c>
      <c r="AD163" s="12">
        <f t="shared" si="309"/>
        <v>43070</v>
      </c>
      <c r="AE163" s="12">
        <f t="shared" si="309"/>
        <v>43101</v>
      </c>
      <c r="AF163" s="12">
        <f t="shared" si="309"/>
        <v>43132</v>
      </c>
      <c r="AG163" s="12">
        <f t="shared" si="309"/>
        <v>43160</v>
      </c>
      <c r="AH163" s="12">
        <f t="shared" si="309"/>
        <v>43191</v>
      </c>
      <c r="AI163" s="12">
        <f t="shared" si="309"/>
        <v>43221</v>
      </c>
      <c r="AJ163" s="12">
        <f t="shared" si="309"/>
        <v>43252</v>
      </c>
      <c r="AK163" s="12">
        <f t="shared" si="309"/>
        <v>43282</v>
      </c>
      <c r="AL163" s="12">
        <f t="shared" si="309"/>
        <v>43313</v>
      </c>
      <c r="AM163" s="12">
        <f t="shared" si="309"/>
        <v>43344</v>
      </c>
      <c r="AN163" s="12">
        <f t="shared" si="309"/>
        <v>43374</v>
      </c>
      <c r="AO163" s="12">
        <f t="shared" si="309"/>
        <v>43405</v>
      </c>
      <c r="AP163" s="12">
        <f t="shared" si="309"/>
        <v>43435</v>
      </c>
      <c r="AQ163" s="12">
        <f t="shared" si="309"/>
        <v>43466</v>
      </c>
      <c r="AR163" s="12">
        <f t="shared" si="309"/>
        <v>43497</v>
      </c>
      <c r="AS163" s="12">
        <f t="shared" si="309"/>
        <v>43525</v>
      </c>
      <c r="AT163" s="12">
        <f t="shared" si="309"/>
        <v>43556</v>
      </c>
      <c r="AU163" s="12">
        <f t="shared" si="309"/>
        <v>43586</v>
      </c>
      <c r="AV163" s="12">
        <f t="shared" si="309"/>
        <v>43617</v>
      </c>
      <c r="AW163" s="12">
        <f t="shared" si="309"/>
        <v>43647</v>
      </c>
      <c r="AX163" s="12">
        <f t="shared" si="309"/>
        <v>43678</v>
      </c>
      <c r="AY163" s="12">
        <f t="shared" si="309"/>
        <v>43709</v>
      </c>
      <c r="AZ163" s="12">
        <f t="shared" si="309"/>
        <v>43739</v>
      </c>
      <c r="BA163" s="12">
        <f t="shared" si="309"/>
        <v>43770</v>
      </c>
      <c r="BB163" s="12">
        <f t="shared" si="309"/>
        <v>43800</v>
      </c>
      <c r="BC163" s="12">
        <f t="shared" si="309"/>
        <v>43831</v>
      </c>
      <c r="BD163" s="12">
        <f t="shared" si="309"/>
        <v>43862</v>
      </c>
      <c r="BE163" s="12">
        <f t="shared" si="309"/>
        <v>43891</v>
      </c>
      <c r="BF163" s="12">
        <f t="shared" si="309"/>
        <v>43922</v>
      </c>
      <c r="BG163" s="12">
        <f t="shared" si="309"/>
        <v>43952</v>
      </c>
      <c r="BH163" s="12">
        <f t="shared" si="309"/>
        <v>43983</v>
      </c>
      <c r="BI163" s="12">
        <f t="shared" si="309"/>
        <v>44013</v>
      </c>
      <c r="BJ163" s="12">
        <f t="shared" si="309"/>
        <v>44044</v>
      </c>
      <c r="BK163" s="12">
        <f t="shared" si="309"/>
        <v>44075</v>
      </c>
      <c r="BL163" s="12">
        <f t="shared" si="309"/>
        <v>44105</v>
      </c>
      <c r="BM163" s="12">
        <f t="shared" si="309"/>
        <v>44136</v>
      </c>
      <c r="BN163" s="12">
        <f t="shared" si="309"/>
        <v>44166</v>
      </c>
      <c r="BO163" s="12">
        <f t="shared" si="309"/>
        <v>44197</v>
      </c>
      <c r="BP163" s="12">
        <f t="shared" si="309"/>
        <v>44228</v>
      </c>
      <c r="BQ163" s="12">
        <f t="shared" ref="BQ163:CF163" si="310">BQ156</f>
        <v>44256</v>
      </c>
      <c r="BR163" s="12">
        <f t="shared" si="310"/>
        <v>44287</v>
      </c>
      <c r="BS163" s="12">
        <f t="shared" si="310"/>
        <v>44317</v>
      </c>
      <c r="BT163" s="12">
        <f t="shared" si="310"/>
        <v>44348</v>
      </c>
      <c r="BU163" s="12">
        <f t="shared" si="310"/>
        <v>44378</v>
      </c>
      <c r="BV163" s="12">
        <f t="shared" si="310"/>
        <v>44409</v>
      </c>
      <c r="BW163" s="12">
        <f t="shared" si="310"/>
        <v>44440</v>
      </c>
      <c r="BX163" s="12">
        <f t="shared" si="310"/>
        <v>44470</v>
      </c>
      <c r="BY163" s="12">
        <f t="shared" si="310"/>
        <v>44501</v>
      </c>
      <c r="BZ163" s="12">
        <f t="shared" si="310"/>
        <v>44531</v>
      </c>
      <c r="CA163" s="12">
        <f t="shared" si="310"/>
        <v>44562</v>
      </c>
      <c r="CB163" s="12">
        <f t="shared" si="310"/>
        <v>44593</v>
      </c>
      <c r="CC163" s="12">
        <f t="shared" si="310"/>
        <v>44621</v>
      </c>
      <c r="CD163" s="12">
        <f t="shared" si="310"/>
        <v>44652</v>
      </c>
      <c r="CE163" s="12">
        <f t="shared" si="310"/>
        <v>44682</v>
      </c>
      <c r="CF163" s="12">
        <f t="shared" si="310"/>
        <v>44713</v>
      </c>
    </row>
    <row r="164" spans="1:84">
      <c r="B164" t="s">
        <v>231</v>
      </c>
      <c r="C164" s="3">
        <f t="shared" ref="C164:C168" ca="1" si="311">SUM(D164:BP164)</f>
        <v>1909999400</v>
      </c>
      <c r="D164" s="2">
        <f ca="1">C41</f>
        <v>0</v>
      </c>
      <c r="E164" s="2">
        <f t="shared" ref="E164:BP164" ca="1" si="312">D41</f>
        <v>0</v>
      </c>
      <c r="F164" s="2">
        <f t="shared" ca="1" si="312"/>
        <v>0</v>
      </c>
      <c r="G164" s="2">
        <f t="shared" ca="1" si="312"/>
        <v>0</v>
      </c>
      <c r="H164" s="2">
        <f t="shared" ca="1" si="312"/>
        <v>3272724</v>
      </c>
      <c r="I164" s="2">
        <f t="shared" ca="1" si="312"/>
        <v>3272724</v>
      </c>
      <c r="J164" s="2">
        <f t="shared" ca="1" si="312"/>
        <v>9818172</v>
      </c>
      <c r="K164" s="2">
        <f t="shared" ca="1" si="312"/>
        <v>9818172</v>
      </c>
      <c r="L164" s="2">
        <f t="shared" ca="1" si="312"/>
        <v>29454516</v>
      </c>
      <c r="M164" s="2">
        <f t="shared" ca="1" si="312"/>
        <v>29454516</v>
      </c>
      <c r="N164" s="2">
        <f t="shared" ca="1" si="312"/>
        <v>29454516</v>
      </c>
      <c r="O164" s="2">
        <f t="shared" ca="1" si="312"/>
        <v>29454516</v>
      </c>
      <c r="P164" s="2">
        <f t="shared" ca="1" si="312"/>
        <v>29454516</v>
      </c>
      <c r="Q164" s="2">
        <f t="shared" ca="1" si="312"/>
        <v>29454516</v>
      </c>
      <c r="R164" s="2">
        <f t="shared" ca="1" si="312"/>
        <v>29454552</v>
      </c>
      <c r="S164" s="2">
        <f t="shared" ca="1" si="312"/>
        <v>34098446</v>
      </c>
      <c r="T164" s="2">
        <f t="shared" ca="1" si="312"/>
        <v>37371242</v>
      </c>
      <c r="U164" s="2">
        <f t="shared" ca="1" si="312"/>
        <v>46659030</v>
      </c>
      <c r="V164" s="2">
        <f t="shared" ca="1" si="312"/>
        <v>46659246.000000007</v>
      </c>
      <c r="W164" s="2">
        <f t="shared" ca="1" si="312"/>
        <v>74522610</v>
      </c>
      <c r="X164" s="2">
        <f t="shared" ca="1" si="312"/>
        <v>74522610</v>
      </c>
      <c r="Y164" s="2">
        <f t="shared" ca="1" si="312"/>
        <v>74522610</v>
      </c>
      <c r="Z164" s="2">
        <f t="shared" ca="1" si="312"/>
        <v>74522610</v>
      </c>
      <c r="AA164" s="2">
        <f t="shared" ca="1" si="312"/>
        <v>74522610</v>
      </c>
      <c r="AB164" s="2">
        <f t="shared" ca="1" si="312"/>
        <v>74522610</v>
      </c>
      <c r="AC164" s="2">
        <f t="shared" ca="1" si="312"/>
        <v>74522610</v>
      </c>
      <c r="AD164" s="2">
        <f t="shared" ca="1" si="312"/>
        <v>74522798.000000015</v>
      </c>
      <c r="AE164" s="2">
        <f t="shared" ca="1" si="312"/>
        <v>79821306</v>
      </c>
      <c r="AF164" s="2">
        <f t="shared" ca="1" si="312"/>
        <v>79821610.00000003</v>
      </c>
      <c r="AG164" s="2">
        <f t="shared" ca="1" si="312"/>
        <v>81130838</v>
      </c>
      <c r="AH164" s="2">
        <f t="shared" ca="1" si="312"/>
        <v>81131750.00000006</v>
      </c>
      <c r="AI164" s="2">
        <f t="shared" ca="1" si="312"/>
        <v>85059434</v>
      </c>
      <c r="AJ164" s="2">
        <f t="shared" ca="1" si="312"/>
        <v>85059434</v>
      </c>
      <c r="AK164" s="2">
        <f t="shared" ca="1" si="312"/>
        <v>85059434</v>
      </c>
      <c r="AL164" s="2">
        <f t="shared" ca="1" si="312"/>
        <v>76488014</v>
      </c>
      <c r="AM164" s="2">
        <f t="shared" ca="1" si="312"/>
        <v>76488014</v>
      </c>
      <c r="AN164" s="2">
        <f t="shared" ca="1" si="312"/>
        <v>59345174</v>
      </c>
      <c r="AO164" s="2">
        <f t="shared" ca="1" si="312"/>
        <v>59345174</v>
      </c>
      <c r="AP164" s="2">
        <f t="shared" ca="1" si="312"/>
        <v>7916806.0000000112</v>
      </c>
      <c r="AQ164" s="2">
        <f t="shared" ca="1" si="312"/>
        <v>8571420</v>
      </c>
      <c r="AR164" s="2">
        <f t="shared" ca="1" si="312"/>
        <v>8571420</v>
      </c>
      <c r="AS164" s="2">
        <f t="shared" ca="1" si="312"/>
        <v>8571420</v>
      </c>
      <c r="AT164" s="2">
        <f t="shared" ca="1" si="312"/>
        <v>8571420</v>
      </c>
      <c r="AU164" s="2">
        <f t="shared" ca="1" si="312"/>
        <v>8571420</v>
      </c>
      <c r="AV164" s="2">
        <f t="shared" ca="1" si="312"/>
        <v>8571420</v>
      </c>
      <c r="AW164" s="2">
        <f t="shared" ca="1" si="312"/>
        <v>8571420</v>
      </c>
      <c r="AX164" s="2">
        <f t="shared" ca="1" si="312"/>
        <v>0</v>
      </c>
      <c r="AY164" s="2">
        <f t="shared" ca="1" si="312"/>
        <v>0</v>
      </c>
      <c r="AZ164" s="2">
        <f t="shared" ca="1" si="312"/>
        <v>0</v>
      </c>
      <c r="BA164" s="2">
        <f t="shared" ca="1" si="312"/>
        <v>0</v>
      </c>
      <c r="BB164" s="2">
        <f t="shared" ca="1" si="312"/>
        <v>0</v>
      </c>
      <c r="BC164" s="2">
        <f t="shared" ca="1" si="312"/>
        <v>0</v>
      </c>
      <c r="BD164" s="2">
        <f t="shared" ca="1" si="312"/>
        <v>0</v>
      </c>
      <c r="BE164" s="2">
        <f t="shared" ca="1" si="312"/>
        <v>0</v>
      </c>
      <c r="BF164" s="2">
        <f t="shared" ca="1" si="312"/>
        <v>0</v>
      </c>
      <c r="BG164" s="2">
        <f t="shared" ca="1" si="312"/>
        <v>0</v>
      </c>
      <c r="BH164" s="2">
        <f t="shared" ca="1" si="312"/>
        <v>0</v>
      </c>
      <c r="BI164" s="2">
        <f t="shared" ca="1" si="312"/>
        <v>0</v>
      </c>
      <c r="BJ164" s="2">
        <f t="shared" ca="1" si="312"/>
        <v>0</v>
      </c>
      <c r="BK164" s="2">
        <f t="shared" ca="1" si="312"/>
        <v>0</v>
      </c>
      <c r="BL164" s="2">
        <f t="shared" ca="1" si="312"/>
        <v>0</v>
      </c>
      <c r="BM164" s="2">
        <f t="shared" ca="1" si="312"/>
        <v>0</v>
      </c>
      <c r="BN164" s="2">
        <f t="shared" ca="1" si="312"/>
        <v>0</v>
      </c>
      <c r="BO164" s="2">
        <f t="shared" ca="1" si="312"/>
        <v>0</v>
      </c>
      <c r="BP164" s="2">
        <f t="shared" ca="1" si="312"/>
        <v>0</v>
      </c>
      <c r="BQ164" s="2">
        <f t="shared" ref="BQ164:CF164" ca="1" si="313">BP41</f>
        <v>0</v>
      </c>
      <c r="BR164" s="2">
        <f t="shared" ca="1" si="313"/>
        <v>0</v>
      </c>
      <c r="BS164" s="2">
        <f t="shared" ca="1" si="313"/>
        <v>0</v>
      </c>
      <c r="BT164" s="2">
        <f t="shared" ca="1" si="313"/>
        <v>0</v>
      </c>
      <c r="BU164" s="2">
        <f t="shared" ca="1" si="313"/>
        <v>0</v>
      </c>
      <c r="BV164" s="2">
        <f t="shared" ca="1" si="313"/>
        <v>0</v>
      </c>
      <c r="BW164" s="2">
        <f t="shared" ca="1" si="313"/>
        <v>0</v>
      </c>
      <c r="BX164" s="2">
        <f t="shared" ca="1" si="313"/>
        <v>0</v>
      </c>
      <c r="BY164" s="2">
        <f t="shared" ca="1" si="313"/>
        <v>0</v>
      </c>
      <c r="BZ164" s="2">
        <f t="shared" ca="1" si="313"/>
        <v>0</v>
      </c>
      <c r="CA164" s="2">
        <f t="shared" ca="1" si="313"/>
        <v>0</v>
      </c>
      <c r="CB164" s="2">
        <f t="shared" ca="1" si="313"/>
        <v>0</v>
      </c>
      <c r="CC164" s="2">
        <f t="shared" ca="1" si="313"/>
        <v>0</v>
      </c>
      <c r="CD164" s="2">
        <f t="shared" ca="1" si="313"/>
        <v>0</v>
      </c>
      <c r="CE164" s="2">
        <f t="shared" ca="1" si="313"/>
        <v>0</v>
      </c>
      <c r="CF164" s="2">
        <f t="shared" ca="1" si="313"/>
        <v>0</v>
      </c>
    </row>
    <row r="165" spans="1:84" ht="15.75">
      <c r="A165" s="53"/>
      <c r="B165" s="18" t="s">
        <v>235</v>
      </c>
      <c r="C165" s="3">
        <f t="shared" ca="1" si="311"/>
        <v>52090892.727272697</v>
      </c>
      <c r="D165" s="2">
        <f ca="1">D164/(1+$C$114)*$C$115</f>
        <v>0</v>
      </c>
      <c r="E165" s="2">
        <f t="shared" ref="E165:BP165" ca="1" si="314">E164/(1+$C$114)*$C$115</f>
        <v>0</v>
      </c>
      <c r="F165" s="2">
        <f t="shared" ca="1" si="314"/>
        <v>0</v>
      </c>
      <c r="G165" s="2">
        <f t="shared" ca="1" si="314"/>
        <v>0</v>
      </c>
      <c r="H165" s="2">
        <f t="shared" ca="1" si="314"/>
        <v>89256.109090909085</v>
      </c>
      <c r="I165" s="2">
        <f t="shared" ca="1" si="314"/>
        <v>89256.109090909085</v>
      </c>
      <c r="J165" s="2">
        <f t="shared" ca="1" si="314"/>
        <v>267768.32727272721</v>
      </c>
      <c r="K165" s="2">
        <f t="shared" ca="1" si="314"/>
        <v>267768.32727272721</v>
      </c>
      <c r="L165" s="2">
        <f t="shared" ca="1" si="314"/>
        <v>803304.98181818181</v>
      </c>
      <c r="M165" s="2">
        <f t="shared" ca="1" si="314"/>
        <v>803304.98181818181</v>
      </c>
      <c r="N165" s="2">
        <f t="shared" ca="1" si="314"/>
        <v>803304.98181818181</v>
      </c>
      <c r="O165" s="2">
        <f t="shared" ca="1" si="314"/>
        <v>803304.98181818181</v>
      </c>
      <c r="P165" s="2">
        <f t="shared" ca="1" si="314"/>
        <v>803304.98181818181</v>
      </c>
      <c r="Q165" s="2">
        <f t="shared" ca="1" si="314"/>
        <v>803304.98181818181</v>
      </c>
      <c r="R165" s="2">
        <f t="shared" ca="1" si="314"/>
        <v>803305.96363636362</v>
      </c>
      <c r="S165" s="2">
        <f t="shared" ca="1" si="314"/>
        <v>929957.61818181805</v>
      </c>
      <c r="T165" s="2">
        <f t="shared" ca="1" si="314"/>
        <v>1019215.6909090908</v>
      </c>
      <c r="U165" s="2">
        <f t="shared" ca="1" si="314"/>
        <v>1272519</v>
      </c>
      <c r="V165" s="2">
        <f t="shared" ca="1" si="314"/>
        <v>1272524.8909090909</v>
      </c>
      <c r="W165" s="2">
        <f t="shared" ca="1" si="314"/>
        <v>2032434.8181818179</v>
      </c>
      <c r="X165" s="2">
        <f t="shared" ca="1" si="314"/>
        <v>2032434.8181818179</v>
      </c>
      <c r="Y165" s="2">
        <f t="shared" ca="1" si="314"/>
        <v>2032434.8181818179</v>
      </c>
      <c r="Z165" s="2">
        <f t="shared" ca="1" si="314"/>
        <v>2032434.8181818179</v>
      </c>
      <c r="AA165" s="2">
        <f t="shared" ca="1" si="314"/>
        <v>2032434.8181818179</v>
      </c>
      <c r="AB165" s="2">
        <f t="shared" ca="1" si="314"/>
        <v>2032434.8181818179</v>
      </c>
      <c r="AC165" s="2">
        <f t="shared" ca="1" si="314"/>
        <v>2032434.8181818179</v>
      </c>
      <c r="AD165" s="2">
        <f t="shared" ca="1" si="314"/>
        <v>2032439.9454545456</v>
      </c>
      <c r="AE165" s="2">
        <f t="shared" ca="1" si="314"/>
        <v>2176944.7090909085</v>
      </c>
      <c r="AF165" s="2">
        <f t="shared" ca="1" si="314"/>
        <v>2176953.0000000005</v>
      </c>
      <c r="AG165" s="2">
        <f t="shared" ca="1" si="314"/>
        <v>2212659.2181818178</v>
      </c>
      <c r="AH165" s="2">
        <f t="shared" ca="1" si="314"/>
        <v>2212684.0909090927</v>
      </c>
      <c r="AI165" s="2">
        <f t="shared" ca="1" si="314"/>
        <v>2319802.7454545451</v>
      </c>
      <c r="AJ165" s="2">
        <f t="shared" ca="1" si="314"/>
        <v>2319802.7454545451</v>
      </c>
      <c r="AK165" s="2">
        <f t="shared" ca="1" si="314"/>
        <v>2319802.7454545451</v>
      </c>
      <c r="AL165" s="2">
        <f t="shared" ca="1" si="314"/>
        <v>2086036.7454545451</v>
      </c>
      <c r="AM165" s="2">
        <f t="shared" ca="1" si="314"/>
        <v>2086036.7454545451</v>
      </c>
      <c r="AN165" s="2">
        <f t="shared" ca="1" si="314"/>
        <v>1618504.7454545454</v>
      </c>
      <c r="AO165" s="2">
        <f t="shared" ca="1" si="314"/>
        <v>1618504.7454545454</v>
      </c>
      <c r="AP165" s="2">
        <f t="shared" ca="1" si="314"/>
        <v>215912.89090909119</v>
      </c>
      <c r="AQ165" s="2">
        <f t="shared" ca="1" si="314"/>
        <v>233765.99999999997</v>
      </c>
      <c r="AR165" s="2">
        <f t="shared" ca="1" si="314"/>
        <v>233765.99999999997</v>
      </c>
      <c r="AS165" s="2">
        <f t="shared" ca="1" si="314"/>
        <v>233765.99999999997</v>
      </c>
      <c r="AT165" s="2">
        <f t="shared" ca="1" si="314"/>
        <v>233765.99999999997</v>
      </c>
      <c r="AU165" s="2">
        <f t="shared" ca="1" si="314"/>
        <v>233765.99999999997</v>
      </c>
      <c r="AV165" s="2">
        <f t="shared" ca="1" si="314"/>
        <v>233765.99999999997</v>
      </c>
      <c r="AW165" s="2">
        <f t="shared" ca="1" si="314"/>
        <v>233765.99999999997</v>
      </c>
      <c r="AX165" s="2">
        <f t="shared" ca="1" si="314"/>
        <v>0</v>
      </c>
      <c r="AY165" s="2">
        <f t="shared" ca="1" si="314"/>
        <v>0</v>
      </c>
      <c r="AZ165" s="2">
        <f t="shared" ca="1" si="314"/>
        <v>0</v>
      </c>
      <c r="BA165" s="2">
        <f t="shared" ca="1" si="314"/>
        <v>0</v>
      </c>
      <c r="BB165" s="2">
        <f t="shared" ca="1" si="314"/>
        <v>0</v>
      </c>
      <c r="BC165" s="2">
        <f t="shared" ca="1" si="314"/>
        <v>0</v>
      </c>
      <c r="BD165" s="2">
        <f t="shared" ca="1" si="314"/>
        <v>0</v>
      </c>
      <c r="BE165" s="2">
        <f t="shared" ca="1" si="314"/>
        <v>0</v>
      </c>
      <c r="BF165" s="2">
        <f t="shared" ca="1" si="314"/>
        <v>0</v>
      </c>
      <c r="BG165" s="2">
        <f t="shared" ca="1" si="314"/>
        <v>0</v>
      </c>
      <c r="BH165" s="2">
        <f t="shared" ca="1" si="314"/>
        <v>0</v>
      </c>
      <c r="BI165" s="2">
        <f t="shared" ca="1" si="314"/>
        <v>0</v>
      </c>
      <c r="BJ165" s="2">
        <f t="shared" ca="1" si="314"/>
        <v>0</v>
      </c>
      <c r="BK165" s="2">
        <f t="shared" ca="1" si="314"/>
        <v>0</v>
      </c>
      <c r="BL165" s="2">
        <f t="shared" ca="1" si="314"/>
        <v>0</v>
      </c>
      <c r="BM165" s="2">
        <f t="shared" ca="1" si="314"/>
        <v>0</v>
      </c>
      <c r="BN165" s="2">
        <f t="shared" ca="1" si="314"/>
        <v>0</v>
      </c>
      <c r="BO165" s="2">
        <f t="shared" ca="1" si="314"/>
        <v>0</v>
      </c>
      <c r="BP165" s="2">
        <f t="shared" ca="1" si="314"/>
        <v>0</v>
      </c>
      <c r="BQ165" s="2">
        <f t="shared" ref="BQ165:CF165" ca="1" si="315">BQ164/(1+$C$114)*$C$115</f>
        <v>0</v>
      </c>
      <c r="BR165" s="2">
        <f t="shared" ca="1" si="315"/>
        <v>0</v>
      </c>
      <c r="BS165" s="2">
        <f t="shared" ca="1" si="315"/>
        <v>0</v>
      </c>
      <c r="BT165" s="2">
        <f t="shared" ca="1" si="315"/>
        <v>0</v>
      </c>
      <c r="BU165" s="2">
        <f t="shared" ca="1" si="315"/>
        <v>0</v>
      </c>
      <c r="BV165" s="2">
        <f t="shared" ca="1" si="315"/>
        <v>0</v>
      </c>
      <c r="BW165" s="2">
        <f t="shared" ca="1" si="315"/>
        <v>0</v>
      </c>
      <c r="BX165" s="2">
        <f t="shared" ca="1" si="315"/>
        <v>0</v>
      </c>
      <c r="BY165" s="2">
        <f t="shared" ca="1" si="315"/>
        <v>0</v>
      </c>
      <c r="BZ165" s="2">
        <f t="shared" ca="1" si="315"/>
        <v>0</v>
      </c>
      <c r="CA165" s="2">
        <f t="shared" ca="1" si="315"/>
        <v>0</v>
      </c>
      <c r="CB165" s="2">
        <f t="shared" ca="1" si="315"/>
        <v>0</v>
      </c>
      <c r="CC165" s="2">
        <f t="shared" ca="1" si="315"/>
        <v>0</v>
      </c>
      <c r="CD165" s="2">
        <f t="shared" ca="1" si="315"/>
        <v>0</v>
      </c>
      <c r="CE165" s="2">
        <f t="shared" ca="1" si="315"/>
        <v>0</v>
      </c>
      <c r="CF165" s="2">
        <f t="shared" ca="1" si="315"/>
        <v>0</v>
      </c>
    </row>
    <row r="166" spans="1:84">
      <c r="A166" s="53"/>
      <c r="B166" t="s">
        <v>55</v>
      </c>
      <c r="C166" s="3">
        <f t="shared" ca="1" si="311"/>
        <v>169898725.30456445</v>
      </c>
      <c r="D166" s="2">
        <f ca="1">(C40-C38*$C$69*$C$124)/(1+$C$114)*$C$114</f>
        <v>0</v>
      </c>
      <c r="E166" s="2">
        <f ca="1">(D41-D38*$C$69*$C$124)/(1+$C$114)*$C$114</f>
        <v>0</v>
      </c>
      <c r="F166" s="2">
        <f t="shared" ref="F166:BQ166" ca="1" si="316">(E41-E38*$C$69*$C$124)/(1+$C$114)*$C$114</f>
        <v>0</v>
      </c>
      <c r="G166" s="2">
        <f t="shared" ca="1" si="316"/>
        <v>0</v>
      </c>
      <c r="H166" s="2">
        <f t="shared" ca="1" si="316"/>
        <v>229564.34236299648</v>
      </c>
      <c r="I166" s="2">
        <f t="shared" ca="1" si="316"/>
        <v>229564.34236299648</v>
      </c>
      <c r="J166" s="2">
        <f t="shared" ca="1" si="316"/>
        <v>824605.06963572372</v>
      </c>
      <c r="K166" s="2">
        <f t="shared" ca="1" si="316"/>
        <v>824605.06963572372</v>
      </c>
      <c r="L166" s="2">
        <f t="shared" ca="1" si="316"/>
        <v>2609727.2514539058</v>
      </c>
      <c r="M166" s="2">
        <f t="shared" ca="1" si="316"/>
        <v>2609727.2514539058</v>
      </c>
      <c r="N166" s="2">
        <f t="shared" ca="1" si="316"/>
        <v>2609727.2514539058</v>
      </c>
      <c r="O166" s="2">
        <f t="shared" ca="1" si="316"/>
        <v>2609727.2514539058</v>
      </c>
      <c r="P166" s="2">
        <f t="shared" ca="1" si="316"/>
        <v>2609727.2514539058</v>
      </c>
      <c r="Q166" s="2">
        <f t="shared" ca="1" si="316"/>
        <v>2609727.2514539058</v>
      </c>
      <c r="R166" s="2">
        <f t="shared" ca="1" si="316"/>
        <v>2609729.776664197</v>
      </c>
      <c r="S166" s="2">
        <f t="shared" ca="1" si="316"/>
        <v>2944126.2719608839</v>
      </c>
      <c r="T166" s="2">
        <f t="shared" ca="1" si="316"/>
        <v>3241653.1810517926</v>
      </c>
      <c r="U166" s="2">
        <f t="shared" ca="1" si="316"/>
        <v>4085997.5446881563</v>
      </c>
      <c r="V166" s="2">
        <f t="shared" ca="1" si="316"/>
        <v>4086017.181051793</v>
      </c>
      <c r="W166" s="2">
        <f t="shared" ca="1" si="316"/>
        <v>6619050.2719608825</v>
      </c>
      <c r="X166" s="2">
        <f t="shared" ca="1" si="316"/>
        <v>6619050.2719608825</v>
      </c>
      <c r="Y166" s="2">
        <f t="shared" ca="1" si="316"/>
        <v>6619050.2719608825</v>
      </c>
      <c r="Z166" s="2">
        <f t="shared" ca="1" si="316"/>
        <v>6619050.2719608825</v>
      </c>
      <c r="AA166" s="2">
        <f t="shared" ca="1" si="316"/>
        <v>6619050.2719608825</v>
      </c>
      <c r="AB166" s="2">
        <f t="shared" ca="1" si="316"/>
        <v>6619050.2719608825</v>
      </c>
      <c r="AC166" s="2">
        <f t="shared" ca="1" si="316"/>
        <v>6619050.2719608825</v>
      </c>
      <c r="AD166" s="2">
        <f t="shared" ca="1" si="316"/>
        <v>6619064.3728020489</v>
      </c>
      <c r="AE166" s="2">
        <f t="shared" ca="1" si="316"/>
        <v>7096300.3134919992</v>
      </c>
      <c r="AF166" s="2">
        <f t="shared" ca="1" si="316"/>
        <v>7096327.9498556377</v>
      </c>
      <c r="AG166" s="2">
        <f t="shared" ca="1" si="316"/>
        <v>7215348.6771283615</v>
      </c>
      <c r="AH166" s="2">
        <f t="shared" ca="1" si="316"/>
        <v>7215431.5862192772</v>
      </c>
      <c r="AI166" s="2">
        <f t="shared" ca="1" si="316"/>
        <v>7572493.7680374533</v>
      </c>
      <c r="AJ166" s="2">
        <f t="shared" ca="1" si="316"/>
        <v>7572493.7680374533</v>
      </c>
      <c r="AK166" s="2">
        <f t="shared" ca="1" si="316"/>
        <v>7572493.7680374533</v>
      </c>
      <c r="AL166" s="2">
        <f t="shared" ca="1" si="316"/>
        <v>6953455.8181818174</v>
      </c>
      <c r="AM166" s="2">
        <f t="shared" ca="1" si="316"/>
        <v>6953455.8181818174</v>
      </c>
      <c r="AN166" s="2">
        <f t="shared" ca="1" si="316"/>
        <v>5395015.8181818184</v>
      </c>
      <c r="AO166" s="2">
        <f t="shared" ca="1" si="316"/>
        <v>5395015.8181818184</v>
      </c>
      <c r="AP166" s="2">
        <f t="shared" ca="1" si="316"/>
        <v>719709.6363636374</v>
      </c>
      <c r="AQ166" s="2">
        <f t="shared" ca="1" si="316"/>
        <v>779220</v>
      </c>
      <c r="AR166" s="2">
        <f t="shared" ca="1" si="316"/>
        <v>779220</v>
      </c>
      <c r="AS166" s="2">
        <f t="shared" ca="1" si="316"/>
        <v>779220</v>
      </c>
      <c r="AT166" s="2">
        <f t="shared" ca="1" si="316"/>
        <v>779220</v>
      </c>
      <c r="AU166" s="2">
        <f t="shared" ca="1" si="316"/>
        <v>779220</v>
      </c>
      <c r="AV166" s="2">
        <f t="shared" ca="1" si="316"/>
        <v>779220</v>
      </c>
      <c r="AW166" s="2">
        <f t="shared" ca="1" si="316"/>
        <v>779220</v>
      </c>
      <c r="AX166" s="2">
        <f t="shared" ca="1" si="316"/>
        <v>0</v>
      </c>
      <c r="AY166" s="2">
        <f t="shared" ca="1" si="316"/>
        <v>0</v>
      </c>
      <c r="AZ166" s="2">
        <f t="shared" ca="1" si="316"/>
        <v>0</v>
      </c>
      <c r="BA166" s="2">
        <f t="shared" ca="1" si="316"/>
        <v>0</v>
      </c>
      <c r="BB166" s="2">
        <f t="shared" ca="1" si="316"/>
        <v>0</v>
      </c>
      <c r="BC166" s="2">
        <f t="shared" ca="1" si="316"/>
        <v>0</v>
      </c>
      <c r="BD166" s="2">
        <f t="shared" ca="1" si="316"/>
        <v>0</v>
      </c>
      <c r="BE166" s="2">
        <f t="shared" ca="1" si="316"/>
        <v>0</v>
      </c>
      <c r="BF166" s="2">
        <f t="shared" ca="1" si="316"/>
        <v>0</v>
      </c>
      <c r="BG166" s="2">
        <f t="shared" ca="1" si="316"/>
        <v>0</v>
      </c>
      <c r="BH166" s="2">
        <f t="shared" ca="1" si="316"/>
        <v>0</v>
      </c>
      <c r="BI166" s="2">
        <f t="shared" ca="1" si="316"/>
        <v>0</v>
      </c>
      <c r="BJ166" s="2">
        <f t="shared" ca="1" si="316"/>
        <v>0</v>
      </c>
      <c r="BK166" s="2">
        <f t="shared" ca="1" si="316"/>
        <v>0</v>
      </c>
      <c r="BL166" s="2">
        <f t="shared" ca="1" si="316"/>
        <v>0</v>
      </c>
      <c r="BM166" s="2">
        <f t="shared" ca="1" si="316"/>
        <v>0</v>
      </c>
      <c r="BN166" s="2">
        <f t="shared" ca="1" si="316"/>
        <v>0</v>
      </c>
      <c r="BO166" s="2">
        <f t="shared" ca="1" si="316"/>
        <v>0</v>
      </c>
      <c r="BP166" s="2">
        <f t="shared" ca="1" si="316"/>
        <v>0</v>
      </c>
      <c r="BQ166" s="2">
        <f t="shared" ca="1" si="316"/>
        <v>0</v>
      </c>
      <c r="BR166" s="2">
        <f t="shared" ref="BR166:CF166" ca="1" si="317">(BQ41-BQ38*$C$69*$C$124)/(1+$C$114)*$C$114</f>
        <v>0</v>
      </c>
      <c r="BS166" s="2">
        <f t="shared" ca="1" si="317"/>
        <v>0</v>
      </c>
      <c r="BT166" s="2">
        <f t="shared" ca="1" si="317"/>
        <v>0</v>
      </c>
      <c r="BU166" s="2">
        <f t="shared" ca="1" si="317"/>
        <v>0</v>
      </c>
      <c r="BV166" s="2">
        <f t="shared" ca="1" si="317"/>
        <v>0</v>
      </c>
      <c r="BW166" s="2">
        <f t="shared" ca="1" si="317"/>
        <v>0</v>
      </c>
      <c r="BX166" s="2">
        <f t="shared" ca="1" si="317"/>
        <v>0</v>
      </c>
      <c r="BY166" s="2">
        <f t="shared" ca="1" si="317"/>
        <v>0</v>
      </c>
      <c r="BZ166" s="2">
        <f t="shared" ca="1" si="317"/>
        <v>0</v>
      </c>
      <c r="CA166" s="2">
        <f t="shared" ca="1" si="317"/>
        <v>0</v>
      </c>
      <c r="CB166" s="2">
        <f t="shared" ca="1" si="317"/>
        <v>0</v>
      </c>
      <c r="CC166" s="2">
        <f t="shared" ca="1" si="317"/>
        <v>0</v>
      </c>
      <c r="CD166" s="2">
        <f t="shared" ca="1" si="317"/>
        <v>0</v>
      </c>
      <c r="CE166" s="2">
        <f t="shared" ca="1" si="317"/>
        <v>0</v>
      </c>
      <c r="CF166" s="2">
        <f t="shared" ca="1" si="317"/>
        <v>0</v>
      </c>
    </row>
    <row r="167" spans="1:84">
      <c r="A167" s="53"/>
      <c r="B167" t="s">
        <v>56</v>
      </c>
      <c r="C167" s="3">
        <f t="shared" ca="1" si="311"/>
        <v>54248111.437222816</v>
      </c>
      <c r="D167" s="2">
        <f ca="1">C38*$D$137</f>
        <v>0</v>
      </c>
      <c r="E167" s="2">
        <f t="shared" ref="E167:BP167" ca="1" si="318">D38*$D$137</f>
        <v>0</v>
      </c>
      <c r="F167" s="2">
        <f t="shared" ca="1" si="318"/>
        <v>0</v>
      </c>
      <c r="G167" s="2">
        <f t="shared" ca="1" si="318"/>
        <v>0</v>
      </c>
      <c r="H167" s="2">
        <f t="shared" ca="1" si="318"/>
        <v>986328.60842787975</v>
      </c>
      <c r="I167" s="2">
        <f t="shared" ca="1" si="318"/>
        <v>986328.60842787975</v>
      </c>
      <c r="J167" s="2">
        <f t="shared" ca="1" si="318"/>
        <v>986328.60842787975</v>
      </c>
      <c r="K167" s="2">
        <f t="shared" ca="1" si="318"/>
        <v>986328.60842787975</v>
      </c>
      <c r="L167" s="2">
        <f t="shared" ca="1" si="318"/>
        <v>986328.60842787975</v>
      </c>
      <c r="M167" s="2">
        <f t="shared" ca="1" si="318"/>
        <v>986328.60842787975</v>
      </c>
      <c r="N167" s="2">
        <f t="shared" ca="1" si="318"/>
        <v>986328.60842787975</v>
      </c>
      <c r="O167" s="2">
        <f t="shared" ca="1" si="318"/>
        <v>986328.60842787975</v>
      </c>
      <c r="P167" s="2">
        <f t="shared" ca="1" si="318"/>
        <v>986328.60842787975</v>
      </c>
      <c r="Q167" s="2">
        <f t="shared" ca="1" si="318"/>
        <v>986328.60842787975</v>
      </c>
      <c r="R167" s="2">
        <f t="shared" ca="1" si="318"/>
        <v>986339.45805342239</v>
      </c>
      <c r="S167" s="2">
        <f t="shared" ca="1" si="318"/>
        <v>2260335.0381106981</v>
      </c>
      <c r="T167" s="2">
        <f t="shared" ca="1" si="318"/>
        <v>2260335.0381106981</v>
      </c>
      <c r="U167" s="2">
        <f t="shared" ca="1" si="318"/>
        <v>2260335.0381106981</v>
      </c>
      <c r="V167" s="2">
        <f t="shared" ca="1" si="318"/>
        <v>2260335.0381106981</v>
      </c>
      <c r="W167" s="2">
        <f t="shared" ca="1" si="318"/>
        <v>2260335.0381106981</v>
      </c>
      <c r="X167" s="2">
        <f t="shared" ca="1" si="318"/>
        <v>2260335.0381106981</v>
      </c>
      <c r="Y167" s="2">
        <f t="shared" ca="1" si="318"/>
        <v>2260335.0381106981</v>
      </c>
      <c r="Z167" s="2">
        <f t="shared" ca="1" si="318"/>
        <v>2260335.0381106981</v>
      </c>
      <c r="AA167" s="2">
        <f t="shared" ca="1" si="318"/>
        <v>2260335.0381106981</v>
      </c>
      <c r="AB167" s="2">
        <f t="shared" ca="1" si="318"/>
        <v>2260335.0381106981</v>
      </c>
      <c r="AC167" s="2">
        <f t="shared" ca="1" si="318"/>
        <v>2260335.0381106981</v>
      </c>
      <c r="AD167" s="2">
        <f t="shared" ca="1" si="318"/>
        <v>2260378.4366128705</v>
      </c>
      <c r="AE167" s="2">
        <f t="shared" ca="1" si="318"/>
        <v>2324917.4341514306</v>
      </c>
      <c r="AF167" s="2">
        <f t="shared" ca="1" si="318"/>
        <v>2324917.4341514306</v>
      </c>
      <c r="AG167" s="2">
        <f t="shared" ca="1" si="318"/>
        <v>2324917.4341514306</v>
      </c>
      <c r="AH167" s="2">
        <f t="shared" ca="1" si="318"/>
        <v>2324917.4341514306</v>
      </c>
      <c r="AI167" s="2">
        <f t="shared" ca="1" si="318"/>
        <v>2324917.4341514306</v>
      </c>
      <c r="AJ167" s="2">
        <f t="shared" ca="1" si="318"/>
        <v>2324917.4341514306</v>
      </c>
      <c r="AK167" s="2">
        <f t="shared" ca="1" si="318"/>
        <v>2324917.4341514306</v>
      </c>
      <c r="AL167" s="2">
        <f t="shared" ca="1" si="318"/>
        <v>0</v>
      </c>
      <c r="AM167" s="2">
        <f t="shared" ca="1" si="318"/>
        <v>0</v>
      </c>
      <c r="AN167" s="2">
        <f t="shared" ca="1" si="318"/>
        <v>0</v>
      </c>
      <c r="AO167" s="2">
        <f t="shared" ca="1" si="318"/>
        <v>0</v>
      </c>
      <c r="AP167" s="2">
        <f t="shared" ca="1" si="318"/>
        <v>0</v>
      </c>
      <c r="AQ167" s="2">
        <f t="shared" ca="1" si="318"/>
        <v>0</v>
      </c>
      <c r="AR167" s="2">
        <f t="shared" ca="1" si="318"/>
        <v>0</v>
      </c>
      <c r="AS167" s="2">
        <f t="shared" ca="1" si="318"/>
        <v>0</v>
      </c>
      <c r="AT167" s="2">
        <f t="shared" ca="1" si="318"/>
        <v>0</v>
      </c>
      <c r="AU167" s="2">
        <f t="shared" ca="1" si="318"/>
        <v>0</v>
      </c>
      <c r="AV167" s="2">
        <f t="shared" ca="1" si="318"/>
        <v>0</v>
      </c>
      <c r="AW167" s="2">
        <f t="shared" ca="1" si="318"/>
        <v>0</v>
      </c>
      <c r="AX167" s="2">
        <f t="shared" ca="1" si="318"/>
        <v>0</v>
      </c>
      <c r="AY167" s="2">
        <f t="shared" ca="1" si="318"/>
        <v>0</v>
      </c>
      <c r="AZ167" s="2">
        <f t="shared" ca="1" si="318"/>
        <v>0</v>
      </c>
      <c r="BA167" s="2">
        <f t="shared" ca="1" si="318"/>
        <v>0</v>
      </c>
      <c r="BB167" s="2">
        <f t="shared" ca="1" si="318"/>
        <v>0</v>
      </c>
      <c r="BC167" s="2">
        <f t="shared" ca="1" si="318"/>
        <v>0</v>
      </c>
      <c r="BD167" s="2">
        <f t="shared" ca="1" si="318"/>
        <v>0</v>
      </c>
      <c r="BE167" s="2">
        <f t="shared" ca="1" si="318"/>
        <v>0</v>
      </c>
      <c r="BF167" s="2">
        <f t="shared" ca="1" si="318"/>
        <v>0</v>
      </c>
      <c r="BG167" s="2">
        <f t="shared" ca="1" si="318"/>
        <v>0</v>
      </c>
      <c r="BH167" s="2">
        <f t="shared" ca="1" si="318"/>
        <v>0</v>
      </c>
      <c r="BI167" s="2">
        <f t="shared" ca="1" si="318"/>
        <v>0</v>
      </c>
      <c r="BJ167" s="2">
        <f t="shared" ca="1" si="318"/>
        <v>0</v>
      </c>
      <c r="BK167" s="2">
        <f t="shared" ca="1" si="318"/>
        <v>0</v>
      </c>
      <c r="BL167" s="2">
        <f t="shared" ca="1" si="318"/>
        <v>0</v>
      </c>
      <c r="BM167" s="2">
        <f t="shared" ca="1" si="318"/>
        <v>0</v>
      </c>
      <c r="BN167" s="2">
        <f t="shared" ca="1" si="318"/>
        <v>0</v>
      </c>
      <c r="BO167" s="2">
        <f t="shared" ca="1" si="318"/>
        <v>0</v>
      </c>
      <c r="BP167" s="2">
        <f t="shared" ca="1" si="318"/>
        <v>0</v>
      </c>
      <c r="BQ167" s="2">
        <f t="shared" ref="BQ167:CF167" ca="1" si="319">BP38*$D$137</f>
        <v>0</v>
      </c>
      <c r="BR167" s="2">
        <f t="shared" ca="1" si="319"/>
        <v>0</v>
      </c>
      <c r="BS167" s="2">
        <f t="shared" ca="1" si="319"/>
        <v>0</v>
      </c>
      <c r="BT167" s="2">
        <f t="shared" ca="1" si="319"/>
        <v>0</v>
      </c>
      <c r="BU167" s="2">
        <f t="shared" ca="1" si="319"/>
        <v>0</v>
      </c>
      <c r="BV167" s="2">
        <f t="shared" ca="1" si="319"/>
        <v>0</v>
      </c>
      <c r="BW167" s="2">
        <f t="shared" ca="1" si="319"/>
        <v>0</v>
      </c>
      <c r="BX167" s="2">
        <f t="shared" ca="1" si="319"/>
        <v>0</v>
      </c>
      <c r="BY167" s="2">
        <f t="shared" ca="1" si="319"/>
        <v>0</v>
      </c>
      <c r="BZ167" s="2">
        <f t="shared" ca="1" si="319"/>
        <v>0</v>
      </c>
      <c r="CA167" s="2">
        <f t="shared" ca="1" si="319"/>
        <v>0</v>
      </c>
      <c r="CB167" s="2">
        <f t="shared" ca="1" si="319"/>
        <v>0</v>
      </c>
      <c r="CC167" s="2">
        <f t="shared" ca="1" si="319"/>
        <v>0</v>
      </c>
      <c r="CD167" s="2">
        <f t="shared" ca="1" si="319"/>
        <v>0</v>
      </c>
      <c r="CE167" s="2">
        <f t="shared" ca="1" si="319"/>
        <v>0</v>
      </c>
      <c r="CF167" s="2">
        <f t="shared" ca="1" si="319"/>
        <v>0</v>
      </c>
    </row>
    <row r="168" spans="1:84">
      <c r="A168" s="53"/>
      <c r="B168" t="s">
        <v>57</v>
      </c>
      <c r="C168" s="3">
        <f t="shared" ca="1" si="311"/>
        <v>63559721.140068941</v>
      </c>
      <c r="D168" s="2">
        <f>IF(D139=$C$13,SUM($D$166:D166)-SUM($D$167:D167)-SUM($D$165:D165),0)</f>
        <v>0</v>
      </c>
      <c r="E168" s="2">
        <f>IF(E139=$C$13,SUM($D$166:E166)-SUM($D$167:E167)-SUM($D$165:E165),0)</f>
        <v>0</v>
      </c>
      <c r="F168" s="2">
        <f>IF(F139=$C$13,SUM($D$166:F166)-SUM($D$167:F167)-SUM($D$165:F165),0)</f>
        <v>0</v>
      </c>
      <c r="G168" s="2">
        <f>IF(G139=$C$13,SUM($D$166:G166)-SUM($D$167:G167)-SUM($D$165:G165),0)</f>
        <v>0</v>
      </c>
      <c r="H168" s="2">
        <f>IF(H139=$C$13,SUM($D$166:H166)-SUM($D$167:H167)-SUM($D$165:H165),0)</f>
        <v>0</v>
      </c>
      <c r="I168" s="2">
        <f>IF(I139=$C$13,SUM($D$166:I166)-SUM($D$167:I167)-SUM($D$165:I165),0)</f>
        <v>0</v>
      </c>
      <c r="J168" s="2">
        <f>IF(J139=$C$13,SUM($D$166:J166)-SUM($D$167:J167)-SUM($D$165:J165),0)</f>
        <v>0</v>
      </c>
      <c r="K168" s="2">
        <f>IF(K139=$C$13,SUM($D$166:K166)-SUM($D$167:K167)-SUM($D$165:K165),0)</f>
        <v>0</v>
      </c>
      <c r="L168" s="2">
        <f>IF(L139=$C$13,SUM($D$166:L166)-SUM($D$167:L167)-SUM($D$165:L165),0)</f>
        <v>0</v>
      </c>
      <c r="M168" s="2">
        <f>IF(M139=$C$13,SUM($D$166:M166)-SUM($D$167:M167)-SUM($D$165:M165),0)</f>
        <v>0</v>
      </c>
      <c r="N168" s="2">
        <f>IF(N139=$C$13,SUM($D$166:N166)-SUM($D$167:N167)-SUM($D$165:N165),0)</f>
        <v>0</v>
      </c>
      <c r="O168" s="2">
        <f>IF(O139=$C$13,SUM($D$166:O166)-SUM($D$167:O167)-SUM($D$165:O165),0)</f>
        <v>0</v>
      </c>
      <c r="P168" s="2">
        <f>IF(P139=$C$13,SUM($D$166:P166)-SUM($D$167:P167)-SUM($D$165:P165),0)</f>
        <v>0</v>
      </c>
      <c r="Q168" s="2">
        <f>IF(Q139=$C$13,SUM($D$166:Q166)-SUM($D$167:Q167)-SUM($D$165:Q165),0)</f>
        <v>0</v>
      </c>
      <c r="R168" s="2">
        <f>IF(R139=$C$13,SUM($D$166:R166)-SUM($D$167:R167)-SUM($D$165:R165),0)</f>
        <v>0</v>
      </c>
      <c r="S168" s="2">
        <f>IF(S139=$C$13,SUM($D$166:S166)-SUM($D$167:S167)-SUM($D$165:S165),0)</f>
        <v>0</v>
      </c>
      <c r="T168" s="2">
        <f>IF(T139=$C$13,SUM($D$166:T166)-SUM($D$167:T167)-SUM($D$165:T165),0)</f>
        <v>0</v>
      </c>
      <c r="U168" s="2">
        <f>IF(U139=$C$13,SUM($D$166:U166)-SUM($D$167:U167)-SUM($D$165:U165),0)</f>
        <v>0</v>
      </c>
      <c r="V168" s="2">
        <f>IF(V139=$C$13,SUM($D$166:V166)-SUM($D$167:V167)-SUM($D$165:V165),0)</f>
        <v>0</v>
      </c>
      <c r="W168" s="2">
        <f>IF(W139=$C$13,SUM($D$166:W166)-SUM($D$167:W167)-SUM($D$165:W165),0)</f>
        <v>0</v>
      </c>
      <c r="X168" s="2">
        <f>IF(X139=$C$13,SUM($D$166:X166)-SUM($D$167:X167)-SUM($D$165:X165),0)</f>
        <v>0</v>
      </c>
      <c r="Y168" s="2">
        <f>IF(Y139=$C$13,SUM($D$166:Y166)-SUM($D$167:Y167)-SUM($D$165:Y165),0)</f>
        <v>0</v>
      </c>
      <c r="Z168" s="2">
        <f>IF(Z139=$C$13,SUM($D$166:Z166)-SUM($D$167:Z167)-SUM($D$165:Z165),0)</f>
        <v>0</v>
      </c>
      <c r="AA168" s="2">
        <f>IF(AA139=$C$13,SUM($D$166:AA166)-SUM($D$167:AA167)-SUM($D$165:AA165),0)</f>
        <v>0</v>
      </c>
      <c r="AB168" s="2">
        <f>IF(AB139=$C$13,SUM($D$166:AB166)-SUM($D$167:AB167)-SUM($D$165:AB165),0)</f>
        <v>0</v>
      </c>
      <c r="AC168" s="2">
        <f>IF(AC139=$C$13,SUM($D$166:AC166)-SUM($D$167:AC167)-SUM($D$165:AC165),0)</f>
        <v>0</v>
      </c>
      <c r="AD168" s="2">
        <f>IF(AD139=$C$13,SUM($D$166:AD166)-SUM($D$167:AD167)-SUM($D$165:AD165),0)</f>
        <v>0</v>
      </c>
      <c r="AE168" s="2">
        <f>IF(AE139=$C$13,SUM($D$166:AE166)-SUM($D$167:AE167)-SUM($D$165:AE165),0)</f>
        <v>0</v>
      </c>
      <c r="AF168" s="2">
        <f>IF(AF139=$C$13,SUM($D$166:AF166)-SUM($D$167:AF167)-SUM($D$165:AF165),0)</f>
        <v>0</v>
      </c>
      <c r="AG168" s="2">
        <f>IF(AG139=$C$13,SUM($D$166:AG166)-SUM($D$167:AG167)-SUM($D$165:AG165),0)</f>
        <v>0</v>
      </c>
      <c r="AH168" s="2">
        <f>IF(AH139=$C$13,SUM($D$166:AH166)-SUM($D$167:AH167)-SUM($D$165:AH165),0)</f>
        <v>0</v>
      </c>
      <c r="AI168" s="2">
        <f>IF(AI139=$C$13,SUM($D$166:AI166)-SUM($D$167:AI167)-SUM($D$165:AI165),0)</f>
        <v>0</v>
      </c>
      <c r="AJ168" s="2">
        <f>IF(AJ139=$C$13,SUM($D$166:AJ166)-SUM($D$167:AJ167)-SUM($D$165:AJ165),0)</f>
        <v>0</v>
      </c>
      <c r="AK168" s="2">
        <f>IF(AK139=$C$13,SUM($D$166:AK166)-SUM($D$167:AK167)-SUM($D$165:AK165),0)</f>
        <v>0</v>
      </c>
      <c r="AL168" s="2">
        <f>IF(AL139=$C$13,SUM($D$166:AL166)-SUM($D$167:AL167)-SUM($D$165:AL165),0)</f>
        <v>0</v>
      </c>
      <c r="AM168" s="2">
        <f>IF(AM139=$C$13,SUM($D$166:AM166)-SUM($D$167:AM167)-SUM($D$165:AM165),0)</f>
        <v>0</v>
      </c>
      <c r="AN168" s="2">
        <f>IF(AN139=$C$13,SUM($D$166:AN166)-SUM($D$167:AN167)-SUM($D$165:AN165),0)</f>
        <v>0</v>
      </c>
      <c r="AO168" s="2">
        <f>IF(AO139=$C$13,SUM($D$166:AO166)-SUM($D$167:AO167)-SUM($D$165:AO165),0)</f>
        <v>0</v>
      </c>
      <c r="AP168" s="2">
        <f>IF(AP139=$C$13,SUM($D$166:AP166)-SUM($D$167:AP167)-SUM($D$165:AP165),0)</f>
        <v>0</v>
      </c>
      <c r="AQ168" s="2">
        <f>IF(AQ139=$C$13,SUM($D$166:AQ166)-SUM($D$167:AQ167)-SUM($D$165:AQ165),0)</f>
        <v>0</v>
      </c>
      <c r="AR168" s="2">
        <f>IF(AR139=$C$13,SUM($D$166:AR166)-SUM($D$167:AR167)-SUM($D$165:AR165),0)</f>
        <v>0</v>
      </c>
      <c r="AS168" s="2">
        <f>IF(AS139=$C$13,SUM($D$166:AS166)-SUM($D$167:AS167)-SUM($D$165:AS165),0)</f>
        <v>0</v>
      </c>
      <c r="AT168" s="2">
        <f>IF(AT139=$C$13,SUM($D$166:AT166)-SUM($D$167:AT167)-SUM($D$165:AT165),0)</f>
        <v>0</v>
      </c>
      <c r="AU168" s="2">
        <f>IF(AU139=$C$13,SUM($D$166:AU166)-SUM($D$167:AU167)-SUM($D$165:AU165),0)</f>
        <v>0</v>
      </c>
      <c r="AV168" s="2">
        <f>IF(AV139=$C$13,SUM($D$166:AV166)-SUM($D$167:AV167)-SUM($D$165:AV165),0)</f>
        <v>0</v>
      </c>
      <c r="AW168" s="2">
        <f>IF(AW139=$C$13,SUM($D$166:AW166)-SUM($D$167:AW167)-SUM($D$165:AW165),0)</f>
        <v>0</v>
      </c>
      <c r="AX168" s="2">
        <f>IF(AX139=$C$13,SUM($D$166:AX166)-SUM($D$167:AX167)-SUM($D$165:AX165),0)</f>
        <v>0</v>
      </c>
      <c r="AY168" s="2">
        <f>IF(AY139=$C$13,SUM($D$166:AY166)-SUM($D$167:AY167)-SUM($D$165:AY165),0)</f>
        <v>0</v>
      </c>
      <c r="AZ168" s="2">
        <f>IF(AZ139=$C$13,SUM($D$166:AZ166)-SUM($D$167:AZ167)-SUM($D$165:AZ165),0)</f>
        <v>0</v>
      </c>
      <c r="BA168" s="2">
        <f>IF(BA139=$C$13,SUM($D$166:BA166)-SUM($D$167:BA167)-SUM($D$165:BA165),0)</f>
        <v>0</v>
      </c>
      <c r="BB168" s="2">
        <f ca="1">IF(BB139=$C$13,SUM($D$166:BB166)-SUM($D$167:BB167)-SUM($D$165:BB165),0)</f>
        <v>63559721.140068941</v>
      </c>
      <c r="BC168" s="2">
        <f>IF(BC139=$C$13,SUM($D$166:BC166)-SUM($D$167:BC167)-SUM($D$165:BC165),0)</f>
        <v>0</v>
      </c>
      <c r="BD168" s="2">
        <f>IF(BD139=$C$13,SUM($D$166:BD166)-SUM($D$167:BD167)-SUM($D$165:BD165),0)</f>
        <v>0</v>
      </c>
      <c r="BE168" s="2">
        <f>IF(BE139=$C$13,SUM($D$166:BE166)-SUM($D$167:BE167)-SUM($D$165:BE165),0)</f>
        <v>0</v>
      </c>
      <c r="BF168" s="2">
        <f>IF(BF139=$C$13,SUM($D$166:BF166)-SUM($D$167:BF167)-SUM($D$165:BF165),0)</f>
        <v>0</v>
      </c>
      <c r="BG168" s="2">
        <f>IF(BG139=$C$13,SUM($D$166:BG166)-SUM($D$167:BG167)-SUM($D$165:BG165),0)</f>
        <v>0</v>
      </c>
      <c r="BH168" s="2">
        <f>IF(BH139=$C$13,SUM($D$166:BH166)-SUM($D$167:BH167)-SUM($D$165:BH165),0)</f>
        <v>0</v>
      </c>
      <c r="BI168" s="2">
        <f>IF(BI139=$C$13,SUM($D$166:BI166)-SUM($D$167:BI167)-SUM($D$165:BI165),0)</f>
        <v>0</v>
      </c>
      <c r="BJ168" s="2">
        <f>IF(BJ139=$C$13,SUM($D$166:BJ166)-SUM($D$167:BJ167)-SUM($D$165:BJ165),0)</f>
        <v>0</v>
      </c>
      <c r="BK168" s="2">
        <f>IF(BK139=$C$13,SUM($D$166:BK166)-SUM($D$167:BK167)-SUM($D$165:BK165),0)</f>
        <v>0</v>
      </c>
      <c r="BL168" s="2">
        <f>IF(BL139=$C$13,SUM($D$166:BL166)-SUM($D$167:BL167)-SUM($D$165:BL165),0)</f>
        <v>0</v>
      </c>
      <c r="BM168" s="2">
        <f>IF(BM139=$C$13,SUM($D$166:BM166)-SUM($D$167:BM167)-SUM($D$165:BM165),0)</f>
        <v>0</v>
      </c>
      <c r="BN168" s="2">
        <f>IF(BN139=$C$13,SUM($D$166:BN166)-SUM($D$167:BN167)-SUM($D$165:BN165),0)</f>
        <v>0</v>
      </c>
      <c r="BO168" s="2">
        <f>IF(BO139=$C$13,SUM($D$166:BO166)-SUM($D$167:BO167)-SUM($D$165:BO165),0)</f>
        <v>0</v>
      </c>
      <c r="BP168" s="2">
        <f>IF(BP139=$C$13,SUM($D$166:BP166)-SUM($D$167:BP167)-SUM($D$165:BP165),0)</f>
        <v>0</v>
      </c>
      <c r="BQ168" s="2">
        <f>IF(BQ139=$C$13,SUM($D$166:BQ166)-SUM($D$167:BQ167)-SUM($D$165:BQ165),0)</f>
        <v>0</v>
      </c>
      <c r="BR168" s="2">
        <f>IF(BR139=$C$13,SUM($D$166:BR166)-SUM($D$167:BR167)-SUM($D$165:BR165),0)</f>
        <v>0</v>
      </c>
      <c r="BS168" s="2">
        <f>IF(BS139=$C$13,SUM($D$166:BS166)-SUM($D$167:BS167)-SUM($D$165:BS165),0)</f>
        <v>0</v>
      </c>
      <c r="BT168" s="2">
        <f>IF(BT139=$C$13,SUM($D$166:BT166)-SUM($D$167:BT167)-SUM($D$165:BT165),0)</f>
        <v>0</v>
      </c>
      <c r="BU168" s="2">
        <f>IF(BU139=$C$13,SUM($D$166:BU166)-SUM($D$167:BU167)-SUM($D$165:BU165),0)</f>
        <v>0</v>
      </c>
      <c r="BV168" s="2">
        <f>IF(BV139=$C$13,SUM($D$166:BV166)-SUM($D$167:BV167)-SUM($D$165:BV165),0)</f>
        <v>0</v>
      </c>
      <c r="BW168" s="2">
        <f>IF(BW139=$C$13,SUM($D$166:BW166)-SUM($D$167:BW167)-SUM($D$165:BW165),0)</f>
        <v>0</v>
      </c>
      <c r="BX168" s="2">
        <f>IF(BX139=$C$13,SUM($D$166:BX166)-SUM($D$167:BX167)-SUM($D$165:BX165),0)</f>
        <v>0</v>
      </c>
      <c r="BY168" s="2">
        <f>IF(BY139=$C$13,SUM($D$166:BY166)-SUM($D$167:BY167)-SUM($D$165:BY165),0)</f>
        <v>0</v>
      </c>
      <c r="BZ168" s="2">
        <f>IF(BZ139=$C$13,SUM($D$166:BZ166)-SUM($D$167:BZ167)-SUM($D$165:BZ165),0)</f>
        <v>0</v>
      </c>
      <c r="CA168" s="2">
        <f>IF(CA139=$C$13,SUM($D$166:CA166)-SUM($D$167:CA167)-SUM($D$165:CA165),0)</f>
        <v>0</v>
      </c>
      <c r="CB168" s="2">
        <f>IF(CB139=$C$13,SUM($D$166:CB166)-SUM($D$167:CB167)-SUM($D$165:CB165),0)</f>
        <v>0</v>
      </c>
      <c r="CC168" s="2">
        <f>IF(CC139=$C$13,SUM($D$166:CC166)-SUM($D$167:CC167)-SUM($D$165:CC165),0)</f>
        <v>0</v>
      </c>
      <c r="CD168" s="2">
        <f>IF(CD139=$C$13,SUM($D$166:CD166)-SUM($D$167:CD167)-SUM($D$165:CD165),0)</f>
        <v>0</v>
      </c>
      <c r="CE168" s="2">
        <f>IF(CE139=$C$13,SUM($D$166:CE166)-SUM($D$167:CE167)-SUM($D$165:CE165),0)</f>
        <v>0</v>
      </c>
      <c r="CF168" s="2">
        <f>IF(CF139=$C$13,SUM($D$166:CF166)-SUM($D$167:CF167)-SUM($D$165:CF165),0)</f>
        <v>0</v>
      </c>
    </row>
    <row r="169" spans="1:84" s="48" customFormat="1">
      <c r="B169" s="48" t="s">
        <v>211</v>
      </c>
      <c r="C169" s="188"/>
      <c r="D169" s="198">
        <f ca="1">D168+D165</f>
        <v>0</v>
      </c>
      <c r="E169" s="198">
        <f t="shared" ref="E169:BP169" ca="1" si="320">E168+E165</f>
        <v>0</v>
      </c>
      <c r="F169" s="198">
        <f t="shared" ca="1" si="320"/>
        <v>0</v>
      </c>
      <c r="G169" s="198">
        <f t="shared" ca="1" si="320"/>
        <v>0</v>
      </c>
      <c r="H169" s="198">
        <f t="shared" ca="1" si="320"/>
        <v>89256.109090909085</v>
      </c>
      <c r="I169" s="198">
        <f t="shared" ca="1" si="320"/>
        <v>89256.109090909085</v>
      </c>
      <c r="J169" s="198">
        <f t="shared" ca="1" si="320"/>
        <v>267768.32727272721</v>
      </c>
      <c r="K169" s="198">
        <f t="shared" ca="1" si="320"/>
        <v>267768.32727272721</v>
      </c>
      <c r="L169" s="198">
        <f t="shared" ca="1" si="320"/>
        <v>803304.98181818181</v>
      </c>
      <c r="M169" s="198">
        <f t="shared" ca="1" si="320"/>
        <v>803304.98181818181</v>
      </c>
      <c r="N169" s="198">
        <f t="shared" ca="1" si="320"/>
        <v>803304.98181818181</v>
      </c>
      <c r="O169" s="198">
        <f t="shared" ca="1" si="320"/>
        <v>803304.98181818181</v>
      </c>
      <c r="P169" s="198">
        <f t="shared" ca="1" si="320"/>
        <v>803304.98181818181</v>
      </c>
      <c r="Q169" s="198">
        <f t="shared" ca="1" si="320"/>
        <v>803304.98181818181</v>
      </c>
      <c r="R169" s="198">
        <f t="shared" ca="1" si="320"/>
        <v>803305.96363636362</v>
      </c>
      <c r="S169" s="198">
        <f t="shared" ca="1" si="320"/>
        <v>929957.61818181805</v>
      </c>
      <c r="T169" s="198">
        <f t="shared" ca="1" si="320"/>
        <v>1019215.6909090908</v>
      </c>
      <c r="U169" s="198">
        <f t="shared" ca="1" si="320"/>
        <v>1272519</v>
      </c>
      <c r="V169" s="198">
        <f t="shared" ca="1" si="320"/>
        <v>1272524.8909090909</v>
      </c>
      <c r="W169" s="198">
        <f t="shared" ca="1" si="320"/>
        <v>2032434.8181818179</v>
      </c>
      <c r="X169" s="198">
        <f t="shared" ca="1" si="320"/>
        <v>2032434.8181818179</v>
      </c>
      <c r="Y169" s="198">
        <f t="shared" ca="1" si="320"/>
        <v>2032434.8181818179</v>
      </c>
      <c r="Z169" s="198">
        <f t="shared" ca="1" si="320"/>
        <v>2032434.8181818179</v>
      </c>
      <c r="AA169" s="198">
        <f t="shared" ca="1" si="320"/>
        <v>2032434.8181818179</v>
      </c>
      <c r="AB169" s="198">
        <f t="shared" ca="1" si="320"/>
        <v>2032434.8181818179</v>
      </c>
      <c r="AC169" s="198">
        <f t="shared" ca="1" si="320"/>
        <v>2032434.8181818179</v>
      </c>
      <c r="AD169" s="198">
        <f t="shared" ca="1" si="320"/>
        <v>2032439.9454545456</v>
      </c>
      <c r="AE169" s="198">
        <f t="shared" ca="1" si="320"/>
        <v>2176944.7090909085</v>
      </c>
      <c r="AF169" s="198">
        <f t="shared" ca="1" si="320"/>
        <v>2176953.0000000005</v>
      </c>
      <c r="AG169" s="198">
        <f t="shared" ca="1" si="320"/>
        <v>2212659.2181818178</v>
      </c>
      <c r="AH169" s="198">
        <f t="shared" ca="1" si="320"/>
        <v>2212684.0909090927</v>
      </c>
      <c r="AI169" s="198">
        <f t="shared" ca="1" si="320"/>
        <v>2319802.7454545451</v>
      </c>
      <c r="AJ169" s="198">
        <f t="shared" ca="1" si="320"/>
        <v>2319802.7454545451</v>
      </c>
      <c r="AK169" s="198">
        <f t="shared" ca="1" si="320"/>
        <v>2319802.7454545451</v>
      </c>
      <c r="AL169" s="198">
        <f t="shared" ca="1" si="320"/>
        <v>2086036.7454545451</v>
      </c>
      <c r="AM169" s="198">
        <f t="shared" ca="1" si="320"/>
        <v>2086036.7454545451</v>
      </c>
      <c r="AN169" s="198">
        <f t="shared" ca="1" si="320"/>
        <v>1618504.7454545454</v>
      </c>
      <c r="AO169" s="198">
        <f t="shared" ca="1" si="320"/>
        <v>1618504.7454545454</v>
      </c>
      <c r="AP169" s="198">
        <f t="shared" ca="1" si="320"/>
        <v>215912.89090909119</v>
      </c>
      <c r="AQ169" s="198">
        <f t="shared" ca="1" si="320"/>
        <v>233765.99999999997</v>
      </c>
      <c r="AR169" s="198">
        <f t="shared" ca="1" si="320"/>
        <v>233765.99999999997</v>
      </c>
      <c r="AS169" s="198">
        <f t="shared" ca="1" si="320"/>
        <v>233765.99999999997</v>
      </c>
      <c r="AT169" s="198">
        <f t="shared" ca="1" si="320"/>
        <v>233765.99999999997</v>
      </c>
      <c r="AU169" s="198">
        <f t="shared" ca="1" si="320"/>
        <v>233765.99999999997</v>
      </c>
      <c r="AV169" s="198">
        <f t="shared" ca="1" si="320"/>
        <v>233765.99999999997</v>
      </c>
      <c r="AW169" s="198">
        <f t="shared" ca="1" si="320"/>
        <v>233765.99999999997</v>
      </c>
      <c r="AX169" s="198">
        <f t="shared" ca="1" si="320"/>
        <v>0</v>
      </c>
      <c r="AY169" s="198">
        <f t="shared" ca="1" si="320"/>
        <v>0</v>
      </c>
      <c r="AZ169" s="198">
        <f t="shared" ca="1" si="320"/>
        <v>0</v>
      </c>
      <c r="BA169" s="198">
        <f t="shared" ca="1" si="320"/>
        <v>0</v>
      </c>
      <c r="BB169" s="198">
        <f t="shared" ca="1" si="320"/>
        <v>63559721.140068941</v>
      </c>
      <c r="BC169" s="198">
        <f t="shared" ca="1" si="320"/>
        <v>0</v>
      </c>
      <c r="BD169" s="198">
        <f t="shared" ca="1" si="320"/>
        <v>0</v>
      </c>
      <c r="BE169" s="198">
        <f t="shared" ca="1" si="320"/>
        <v>0</v>
      </c>
      <c r="BF169" s="198">
        <f t="shared" ca="1" si="320"/>
        <v>0</v>
      </c>
      <c r="BG169" s="198">
        <f t="shared" ca="1" si="320"/>
        <v>0</v>
      </c>
      <c r="BH169" s="198">
        <f t="shared" ca="1" si="320"/>
        <v>0</v>
      </c>
      <c r="BI169" s="198">
        <f t="shared" ca="1" si="320"/>
        <v>0</v>
      </c>
      <c r="BJ169" s="198">
        <f t="shared" ca="1" si="320"/>
        <v>0</v>
      </c>
      <c r="BK169" s="198">
        <f t="shared" ca="1" si="320"/>
        <v>0</v>
      </c>
      <c r="BL169" s="198">
        <f t="shared" ca="1" si="320"/>
        <v>0</v>
      </c>
      <c r="BM169" s="198">
        <f t="shared" ca="1" si="320"/>
        <v>0</v>
      </c>
      <c r="BN169" s="198">
        <f t="shared" ca="1" si="320"/>
        <v>0</v>
      </c>
      <c r="BO169" s="198">
        <f t="shared" ca="1" si="320"/>
        <v>0</v>
      </c>
      <c r="BP169" s="198">
        <f t="shared" ca="1" si="320"/>
        <v>0</v>
      </c>
      <c r="BQ169" s="198">
        <f t="shared" ref="BQ169:CF169" ca="1" si="321">BQ168+BQ165</f>
        <v>0</v>
      </c>
      <c r="BR169" s="198">
        <f t="shared" ca="1" si="321"/>
        <v>0</v>
      </c>
      <c r="BS169" s="198">
        <f t="shared" ca="1" si="321"/>
        <v>0</v>
      </c>
      <c r="BT169" s="198">
        <f t="shared" ca="1" si="321"/>
        <v>0</v>
      </c>
      <c r="BU169" s="198">
        <f t="shared" ca="1" si="321"/>
        <v>0</v>
      </c>
      <c r="BV169" s="198">
        <f t="shared" ca="1" si="321"/>
        <v>0</v>
      </c>
      <c r="BW169" s="198">
        <f t="shared" ca="1" si="321"/>
        <v>0</v>
      </c>
      <c r="BX169" s="198">
        <f t="shared" ca="1" si="321"/>
        <v>0</v>
      </c>
      <c r="BY169" s="198">
        <f t="shared" ca="1" si="321"/>
        <v>0</v>
      </c>
      <c r="BZ169" s="198">
        <f t="shared" ca="1" si="321"/>
        <v>0</v>
      </c>
      <c r="CA169" s="198">
        <f t="shared" ca="1" si="321"/>
        <v>0</v>
      </c>
      <c r="CB169" s="198">
        <f t="shared" ca="1" si="321"/>
        <v>0</v>
      </c>
      <c r="CC169" s="198">
        <f t="shared" ca="1" si="321"/>
        <v>0</v>
      </c>
      <c r="CD169" s="198">
        <f t="shared" ca="1" si="321"/>
        <v>0</v>
      </c>
      <c r="CE169" s="198">
        <f t="shared" ca="1" si="321"/>
        <v>0</v>
      </c>
      <c r="CF169" s="198">
        <f t="shared" ca="1" si="321"/>
        <v>0</v>
      </c>
    </row>
    <row r="170" spans="1:84">
      <c r="A170" s="53"/>
      <c r="B170" t="s">
        <v>109</v>
      </c>
      <c r="C170" s="21">
        <f ca="1">(C166-C167)/C141</f>
        <v>6.6605086501113991E-2</v>
      </c>
    </row>
    <row r="171" spans="1:84">
      <c r="A171" s="53"/>
      <c r="B171" t="s">
        <v>175</v>
      </c>
      <c r="C171" s="21"/>
      <c r="D171" s="3">
        <f t="shared" ref="D171:AI171" ca="1" si="322">(D165+D168)*$C$116</f>
        <v>0</v>
      </c>
      <c r="E171" s="3">
        <f t="shared" ca="1" si="322"/>
        <v>0</v>
      </c>
      <c r="F171" s="3">
        <f t="shared" ca="1" si="322"/>
        <v>0</v>
      </c>
      <c r="G171" s="3">
        <f t="shared" ca="1" si="322"/>
        <v>0</v>
      </c>
      <c r="H171" s="3">
        <f t="shared" ca="1" si="322"/>
        <v>10710.733090909091</v>
      </c>
      <c r="I171" s="3">
        <f t="shared" ca="1" si="322"/>
        <v>10710.733090909091</v>
      </c>
      <c r="J171" s="3">
        <f t="shared" ca="1" si="322"/>
        <v>32132.199272727263</v>
      </c>
      <c r="K171" s="3">
        <f t="shared" ca="1" si="322"/>
        <v>32132.199272727263</v>
      </c>
      <c r="L171" s="3">
        <f t="shared" ca="1" si="322"/>
        <v>96396.597818181821</v>
      </c>
      <c r="M171" s="3">
        <f t="shared" ca="1" si="322"/>
        <v>96396.597818181821</v>
      </c>
      <c r="N171" s="3">
        <f t="shared" ca="1" si="322"/>
        <v>96396.597818181821</v>
      </c>
      <c r="O171" s="3">
        <f t="shared" ca="1" si="322"/>
        <v>96396.597818181821</v>
      </c>
      <c r="P171" s="3">
        <f t="shared" ca="1" si="322"/>
        <v>96396.597818181821</v>
      </c>
      <c r="Q171" s="3">
        <f t="shared" ca="1" si="322"/>
        <v>96396.597818181821</v>
      </c>
      <c r="R171" s="3">
        <f t="shared" ca="1" si="322"/>
        <v>96396.715636363631</v>
      </c>
      <c r="S171" s="3">
        <f t="shared" ca="1" si="322"/>
        <v>111594.91418181817</v>
      </c>
      <c r="T171" s="3">
        <f t="shared" ca="1" si="322"/>
        <v>122305.8829090909</v>
      </c>
      <c r="U171" s="3">
        <f t="shared" ca="1" si="322"/>
        <v>152702.28</v>
      </c>
      <c r="V171" s="3">
        <f t="shared" ca="1" si="322"/>
        <v>152702.98690909089</v>
      </c>
      <c r="W171" s="3">
        <f t="shared" ca="1" si="322"/>
        <v>243892.17818181813</v>
      </c>
      <c r="X171" s="3">
        <f t="shared" ca="1" si="322"/>
        <v>243892.17818181813</v>
      </c>
      <c r="Y171" s="3">
        <f t="shared" ca="1" si="322"/>
        <v>243892.17818181813</v>
      </c>
      <c r="Z171" s="3">
        <f t="shared" ca="1" si="322"/>
        <v>243892.17818181813</v>
      </c>
      <c r="AA171" s="3">
        <f t="shared" ca="1" si="322"/>
        <v>243892.17818181813</v>
      </c>
      <c r="AB171" s="3">
        <f t="shared" ca="1" si="322"/>
        <v>243892.17818181813</v>
      </c>
      <c r="AC171" s="3">
        <f t="shared" ca="1" si="322"/>
        <v>243892.17818181813</v>
      </c>
      <c r="AD171" s="3">
        <f t="shared" ca="1" si="322"/>
        <v>243892.79345454546</v>
      </c>
      <c r="AE171" s="3">
        <f t="shared" ca="1" si="322"/>
        <v>261233.36509090901</v>
      </c>
      <c r="AF171" s="3">
        <f t="shared" ca="1" si="322"/>
        <v>261234.36000000004</v>
      </c>
      <c r="AG171" s="3">
        <f t="shared" ca="1" si="322"/>
        <v>265519.10618181812</v>
      </c>
      <c r="AH171" s="3">
        <f t="shared" ca="1" si="322"/>
        <v>265522.09090909112</v>
      </c>
      <c r="AI171" s="3">
        <f t="shared" ca="1" si="322"/>
        <v>278376.3294545454</v>
      </c>
      <c r="AJ171" s="3">
        <f t="shared" ref="AJ171:BO171" ca="1" si="323">(AJ165+AJ168)*$C$116</f>
        <v>278376.3294545454</v>
      </c>
      <c r="AK171" s="3">
        <f t="shared" ca="1" si="323"/>
        <v>278376.3294545454</v>
      </c>
      <c r="AL171" s="3">
        <f t="shared" ca="1" si="323"/>
        <v>250324.40945454541</v>
      </c>
      <c r="AM171" s="3">
        <f t="shared" ca="1" si="323"/>
        <v>250324.40945454541</v>
      </c>
      <c r="AN171" s="3">
        <f t="shared" ca="1" si="323"/>
        <v>194220.56945454545</v>
      </c>
      <c r="AO171" s="3">
        <f t="shared" ca="1" si="323"/>
        <v>194220.56945454545</v>
      </c>
      <c r="AP171" s="3">
        <f t="shared" ca="1" si="323"/>
        <v>25909.546909090943</v>
      </c>
      <c r="AQ171" s="3">
        <f t="shared" ca="1" si="323"/>
        <v>28051.919999999995</v>
      </c>
      <c r="AR171" s="3">
        <f t="shared" ca="1" si="323"/>
        <v>28051.919999999995</v>
      </c>
      <c r="AS171" s="3">
        <f t="shared" ca="1" si="323"/>
        <v>28051.919999999995</v>
      </c>
      <c r="AT171" s="3">
        <f t="shared" ca="1" si="323"/>
        <v>28051.919999999995</v>
      </c>
      <c r="AU171" s="3">
        <f t="shared" ca="1" si="323"/>
        <v>28051.919999999995</v>
      </c>
      <c r="AV171" s="3">
        <f t="shared" ca="1" si="323"/>
        <v>28051.919999999995</v>
      </c>
      <c r="AW171" s="3">
        <f t="shared" ca="1" si="323"/>
        <v>28051.919999999995</v>
      </c>
      <c r="AX171" s="3">
        <f t="shared" ca="1" si="323"/>
        <v>0</v>
      </c>
      <c r="AY171" s="3">
        <f t="shared" ca="1" si="323"/>
        <v>0</v>
      </c>
      <c r="AZ171" s="3">
        <f t="shared" ca="1" si="323"/>
        <v>0</v>
      </c>
      <c r="BA171" s="3">
        <f t="shared" ca="1" si="323"/>
        <v>0</v>
      </c>
      <c r="BB171" s="3">
        <f t="shared" ca="1" si="323"/>
        <v>7627166.5368082728</v>
      </c>
      <c r="BC171" s="3">
        <f t="shared" ca="1" si="323"/>
        <v>0</v>
      </c>
      <c r="BD171" s="3">
        <f t="shared" ca="1" si="323"/>
        <v>0</v>
      </c>
      <c r="BE171" s="3">
        <f t="shared" ca="1" si="323"/>
        <v>0</v>
      </c>
      <c r="BF171" s="3">
        <f t="shared" ca="1" si="323"/>
        <v>0</v>
      </c>
      <c r="BG171" s="3">
        <f t="shared" ca="1" si="323"/>
        <v>0</v>
      </c>
      <c r="BH171" s="3">
        <f t="shared" ca="1" si="323"/>
        <v>0</v>
      </c>
      <c r="BI171" s="3">
        <f t="shared" ca="1" si="323"/>
        <v>0</v>
      </c>
      <c r="BJ171" s="3">
        <f t="shared" ca="1" si="323"/>
        <v>0</v>
      </c>
      <c r="BK171" s="3">
        <f t="shared" ca="1" si="323"/>
        <v>0</v>
      </c>
      <c r="BL171" s="3">
        <f t="shared" ca="1" si="323"/>
        <v>0</v>
      </c>
      <c r="BM171" s="3">
        <f t="shared" ca="1" si="323"/>
        <v>0</v>
      </c>
      <c r="BN171" s="3">
        <f t="shared" ca="1" si="323"/>
        <v>0</v>
      </c>
      <c r="BO171" s="3">
        <f t="shared" ca="1" si="323"/>
        <v>0</v>
      </c>
      <c r="BP171" s="3">
        <f t="shared" ref="BP171:CF171" ca="1" si="324">(BP165+BP168)*$C$116</f>
        <v>0</v>
      </c>
      <c r="BQ171" s="3">
        <f t="shared" ca="1" si="324"/>
        <v>0</v>
      </c>
      <c r="BR171" s="3">
        <f t="shared" ca="1" si="324"/>
        <v>0</v>
      </c>
      <c r="BS171" s="3">
        <f t="shared" ca="1" si="324"/>
        <v>0</v>
      </c>
      <c r="BT171" s="3">
        <f t="shared" ca="1" si="324"/>
        <v>0</v>
      </c>
      <c r="BU171" s="3">
        <f t="shared" ca="1" si="324"/>
        <v>0</v>
      </c>
      <c r="BV171" s="3">
        <f t="shared" ca="1" si="324"/>
        <v>0</v>
      </c>
      <c r="BW171" s="3">
        <f t="shared" ca="1" si="324"/>
        <v>0</v>
      </c>
      <c r="BX171" s="3">
        <f t="shared" ca="1" si="324"/>
        <v>0</v>
      </c>
      <c r="BY171" s="3">
        <f t="shared" ca="1" si="324"/>
        <v>0</v>
      </c>
      <c r="BZ171" s="3">
        <f t="shared" ca="1" si="324"/>
        <v>0</v>
      </c>
      <c r="CA171" s="3">
        <f t="shared" ca="1" si="324"/>
        <v>0</v>
      </c>
      <c r="CB171" s="3">
        <f t="shared" ca="1" si="324"/>
        <v>0</v>
      </c>
      <c r="CC171" s="3">
        <f t="shared" ca="1" si="324"/>
        <v>0</v>
      </c>
      <c r="CD171" s="3">
        <f t="shared" ca="1" si="324"/>
        <v>0</v>
      </c>
      <c r="CE171" s="3">
        <f t="shared" ca="1" si="324"/>
        <v>0</v>
      </c>
      <c r="CF171" s="3">
        <f t="shared" ca="1" si="324"/>
        <v>0</v>
      </c>
    </row>
    <row r="172" spans="1:84">
      <c r="C172" s="21"/>
    </row>
    <row r="173" spans="1:84">
      <c r="B173" t="s">
        <v>173</v>
      </c>
      <c r="C173" s="21"/>
      <c r="D173" s="6">
        <f ca="1">D164*$C$118</f>
        <v>0</v>
      </c>
      <c r="E173" s="6">
        <f t="shared" ref="E173:BP173" ca="1" si="325">E164*$C$118</f>
        <v>0</v>
      </c>
      <c r="F173" s="6">
        <f t="shared" ca="1" si="325"/>
        <v>0</v>
      </c>
      <c r="G173" s="6">
        <f t="shared" ca="1" si="325"/>
        <v>0</v>
      </c>
      <c r="H173" s="6">
        <f t="shared" ca="1" si="325"/>
        <v>163636.20000000001</v>
      </c>
      <c r="I173" s="6">
        <f t="shared" ca="1" si="325"/>
        <v>163636.20000000001</v>
      </c>
      <c r="J173" s="6">
        <f t="shared" ca="1" si="325"/>
        <v>490908.60000000003</v>
      </c>
      <c r="K173" s="6">
        <f t="shared" ca="1" si="325"/>
        <v>490908.60000000003</v>
      </c>
      <c r="L173" s="6">
        <f t="shared" ca="1" si="325"/>
        <v>1472725.8</v>
      </c>
      <c r="M173" s="6">
        <f t="shared" ca="1" si="325"/>
        <v>1472725.8</v>
      </c>
      <c r="N173" s="6">
        <f t="shared" ca="1" si="325"/>
        <v>1472725.8</v>
      </c>
      <c r="O173" s="6">
        <f t="shared" ca="1" si="325"/>
        <v>1472725.8</v>
      </c>
      <c r="P173" s="6">
        <f t="shared" ca="1" si="325"/>
        <v>1472725.8</v>
      </c>
      <c r="Q173" s="6">
        <f t="shared" ca="1" si="325"/>
        <v>1472725.8</v>
      </c>
      <c r="R173" s="6">
        <f t="shared" ca="1" si="325"/>
        <v>1472727.6</v>
      </c>
      <c r="S173" s="6">
        <f t="shared" ca="1" si="325"/>
        <v>1704922.3</v>
      </c>
      <c r="T173" s="6">
        <f t="shared" ca="1" si="325"/>
        <v>1868562.1</v>
      </c>
      <c r="U173" s="6">
        <f t="shared" ca="1" si="325"/>
        <v>2332951.5</v>
      </c>
      <c r="V173" s="6">
        <f t="shared" ca="1" si="325"/>
        <v>2332962.3000000003</v>
      </c>
      <c r="W173" s="6">
        <f t="shared" ca="1" si="325"/>
        <v>3726130.5</v>
      </c>
      <c r="X173" s="6">
        <f t="shared" ca="1" si="325"/>
        <v>3726130.5</v>
      </c>
      <c r="Y173" s="6">
        <f t="shared" ca="1" si="325"/>
        <v>3726130.5</v>
      </c>
      <c r="Z173" s="6">
        <f t="shared" ca="1" si="325"/>
        <v>3726130.5</v>
      </c>
      <c r="AA173" s="6">
        <f t="shared" ca="1" si="325"/>
        <v>3726130.5</v>
      </c>
      <c r="AB173" s="6">
        <f t="shared" ca="1" si="325"/>
        <v>3726130.5</v>
      </c>
      <c r="AC173" s="6">
        <f t="shared" ca="1" si="325"/>
        <v>3726130.5</v>
      </c>
      <c r="AD173" s="6">
        <f t="shared" ca="1" si="325"/>
        <v>3726139.9000000008</v>
      </c>
      <c r="AE173" s="6">
        <f t="shared" ca="1" si="325"/>
        <v>3991065.3000000003</v>
      </c>
      <c r="AF173" s="6">
        <f t="shared" ca="1" si="325"/>
        <v>3991080.5000000019</v>
      </c>
      <c r="AG173" s="6">
        <f t="shared" ca="1" si="325"/>
        <v>4056541.9000000004</v>
      </c>
      <c r="AH173" s="6">
        <f t="shared" ca="1" si="325"/>
        <v>4056587.5000000033</v>
      </c>
      <c r="AI173" s="6">
        <f t="shared" ca="1" si="325"/>
        <v>4252971.7</v>
      </c>
      <c r="AJ173" s="6">
        <f t="shared" ca="1" si="325"/>
        <v>4252971.7</v>
      </c>
      <c r="AK173" s="6">
        <f t="shared" ca="1" si="325"/>
        <v>4252971.7</v>
      </c>
      <c r="AL173" s="6">
        <f t="shared" ca="1" si="325"/>
        <v>3824400.7</v>
      </c>
      <c r="AM173" s="6">
        <f t="shared" ca="1" si="325"/>
        <v>3824400.7</v>
      </c>
      <c r="AN173" s="6">
        <f t="shared" ca="1" si="325"/>
        <v>2967258.7</v>
      </c>
      <c r="AO173" s="6">
        <f t="shared" ca="1" si="325"/>
        <v>2967258.7</v>
      </c>
      <c r="AP173" s="6">
        <f t="shared" ca="1" si="325"/>
        <v>395840.30000000057</v>
      </c>
      <c r="AQ173" s="6">
        <f t="shared" ca="1" si="325"/>
        <v>428571</v>
      </c>
      <c r="AR173" s="6">
        <f t="shared" ca="1" si="325"/>
        <v>428571</v>
      </c>
      <c r="AS173" s="6">
        <f t="shared" ca="1" si="325"/>
        <v>428571</v>
      </c>
      <c r="AT173" s="6">
        <f t="shared" ca="1" si="325"/>
        <v>428571</v>
      </c>
      <c r="AU173" s="6">
        <f t="shared" ca="1" si="325"/>
        <v>428571</v>
      </c>
      <c r="AV173" s="6">
        <f t="shared" ca="1" si="325"/>
        <v>428571</v>
      </c>
      <c r="AW173" s="6">
        <f t="shared" ca="1" si="325"/>
        <v>428571</v>
      </c>
      <c r="AX173" s="6">
        <f t="shared" ca="1" si="325"/>
        <v>0</v>
      </c>
      <c r="AY173" s="6">
        <f t="shared" ca="1" si="325"/>
        <v>0</v>
      </c>
      <c r="AZ173" s="6">
        <f t="shared" ca="1" si="325"/>
        <v>0</v>
      </c>
      <c r="BA173" s="6">
        <f t="shared" ca="1" si="325"/>
        <v>0</v>
      </c>
      <c r="BB173" s="6">
        <f t="shared" ca="1" si="325"/>
        <v>0</v>
      </c>
      <c r="BC173" s="6">
        <f t="shared" ca="1" si="325"/>
        <v>0</v>
      </c>
      <c r="BD173" s="6">
        <f t="shared" ca="1" si="325"/>
        <v>0</v>
      </c>
      <c r="BE173" s="6">
        <f t="shared" ca="1" si="325"/>
        <v>0</v>
      </c>
      <c r="BF173" s="6">
        <f t="shared" ca="1" si="325"/>
        <v>0</v>
      </c>
      <c r="BG173" s="6">
        <f t="shared" ca="1" si="325"/>
        <v>0</v>
      </c>
      <c r="BH173" s="6">
        <f t="shared" ca="1" si="325"/>
        <v>0</v>
      </c>
      <c r="BI173" s="6">
        <f t="shared" ca="1" si="325"/>
        <v>0</v>
      </c>
      <c r="BJ173" s="6">
        <f t="shared" ca="1" si="325"/>
        <v>0</v>
      </c>
      <c r="BK173" s="6">
        <f t="shared" ca="1" si="325"/>
        <v>0</v>
      </c>
      <c r="BL173" s="6">
        <f t="shared" ca="1" si="325"/>
        <v>0</v>
      </c>
      <c r="BM173" s="6">
        <f t="shared" ca="1" si="325"/>
        <v>0</v>
      </c>
      <c r="BN173" s="6">
        <f t="shared" ca="1" si="325"/>
        <v>0</v>
      </c>
      <c r="BO173" s="6">
        <f t="shared" ca="1" si="325"/>
        <v>0</v>
      </c>
      <c r="BP173" s="6">
        <f t="shared" ca="1" si="325"/>
        <v>0</v>
      </c>
      <c r="BQ173" s="6">
        <f t="shared" ref="BQ173:CF173" ca="1" si="326">BQ164*$C$118</f>
        <v>0</v>
      </c>
      <c r="BR173" s="6">
        <f t="shared" ca="1" si="326"/>
        <v>0</v>
      </c>
      <c r="BS173" s="6">
        <f t="shared" ca="1" si="326"/>
        <v>0</v>
      </c>
      <c r="BT173" s="6">
        <f t="shared" ca="1" si="326"/>
        <v>0</v>
      </c>
      <c r="BU173" s="6">
        <f t="shared" ca="1" si="326"/>
        <v>0</v>
      </c>
      <c r="BV173" s="6">
        <f t="shared" ca="1" si="326"/>
        <v>0</v>
      </c>
      <c r="BW173" s="6">
        <f t="shared" ca="1" si="326"/>
        <v>0</v>
      </c>
      <c r="BX173" s="6">
        <f t="shared" ca="1" si="326"/>
        <v>0</v>
      </c>
      <c r="BY173" s="6">
        <f t="shared" ca="1" si="326"/>
        <v>0</v>
      </c>
      <c r="BZ173" s="6">
        <f t="shared" ca="1" si="326"/>
        <v>0</v>
      </c>
      <c r="CA173" s="6">
        <f t="shared" ca="1" si="326"/>
        <v>0</v>
      </c>
      <c r="CB173" s="6">
        <f t="shared" ca="1" si="326"/>
        <v>0</v>
      </c>
      <c r="CC173" s="6">
        <f t="shared" ca="1" si="326"/>
        <v>0</v>
      </c>
      <c r="CD173" s="6">
        <f t="shared" ca="1" si="326"/>
        <v>0</v>
      </c>
      <c r="CE173" s="6">
        <f t="shared" ca="1" si="326"/>
        <v>0</v>
      </c>
      <c r="CF173" s="6">
        <f t="shared" ca="1" si="326"/>
        <v>0</v>
      </c>
    </row>
    <row r="174" spans="1:84">
      <c r="B174" t="s">
        <v>175</v>
      </c>
      <c r="C174" s="21"/>
      <c r="D174" s="6">
        <f ca="1">D173*$C$116</f>
        <v>0</v>
      </c>
      <c r="E174" s="6">
        <f t="shared" ref="E174:BP174" ca="1" si="327">E173*$C$116</f>
        <v>0</v>
      </c>
      <c r="F174" s="6">
        <f t="shared" ca="1" si="327"/>
        <v>0</v>
      </c>
      <c r="G174" s="6">
        <f t="shared" ca="1" si="327"/>
        <v>0</v>
      </c>
      <c r="H174" s="6">
        <f t="shared" ca="1" si="327"/>
        <v>19636.344000000001</v>
      </c>
      <c r="I174" s="6">
        <f t="shared" ca="1" si="327"/>
        <v>19636.344000000001</v>
      </c>
      <c r="J174" s="6">
        <f t="shared" ca="1" si="327"/>
        <v>58909.031999999999</v>
      </c>
      <c r="K174" s="6">
        <f t="shared" ca="1" si="327"/>
        <v>58909.031999999999</v>
      </c>
      <c r="L174" s="6">
        <f t="shared" ca="1" si="327"/>
        <v>176727.09599999999</v>
      </c>
      <c r="M174" s="6">
        <f t="shared" ca="1" si="327"/>
        <v>176727.09599999999</v>
      </c>
      <c r="N174" s="6">
        <f t="shared" ca="1" si="327"/>
        <v>176727.09599999999</v>
      </c>
      <c r="O174" s="6">
        <f t="shared" ca="1" si="327"/>
        <v>176727.09599999999</v>
      </c>
      <c r="P174" s="6">
        <f t="shared" ca="1" si="327"/>
        <v>176727.09599999999</v>
      </c>
      <c r="Q174" s="6">
        <f t="shared" ca="1" si="327"/>
        <v>176727.09599999999</v>
      </c>
      <c r="R174" s="6">
        <f t="shared" ca="1" si="327"/>
        <v>176727.31200000001</v>
      </c>
      <c r="S174" s="6">
        <f t="shared" ca="1" si="327"/>
        <v>204590.67600000001</v>
      </c>
      <c r="T174" s="6">
        <f t="shared" ca="1" si="327"/>
        <v>224227.45199999999</v>
      </c>
      <c r="U174" s="6">
        <f t="shared" ca="1" si="327"/>
        <v>279954.18</v>
      </c>
      <c r="V174" s="6">
        <f t="shared" ca="1" si="327"/>
        <v>279955.47600000002</v>
      </c>
      <c r="W174" s="6">
        <f t="shared" ca="1" si="327"/>
        <v>447135.66</v>
      </c>
      <c r="X174" s="6">
        <f t="shared" ca="1" si="327"/>
        <v>447135.66</v>
      </c>
      <c r="Y174" s="6">
        <f t="shared" ca="1" si="327"/>
        <v>447135.66</v>
      </c>
      <c r="Z174" s="6">
        <f t="shared" ca="1" si="327"/>
        <v>447135.66</v>
      </c>
      <c r="AA174" s="6">
        <f t="shared" ca="1" si="327"/>
        <v>447135.66</v>
      </c>
      <c r="AB174" s="6">
        <f t="shared" ca="1" si="327"/>
        <v>447135.66</v>
      </c>
      <c r="AC174" s="6">
        <f t="shared" ca="1" si="327"/>
        <v>447135.66</v>
      </c>
      <c r="AD174" s="6">
        <f t="shared" ca="1" si="327"/>
        <v>447136.78800000006</v>
      </c>
      <c r="AE174" s="6">
        <f t="shared" ca="1" si="327"/>
        <v>478927.83600000001</v>
      </c>
      <c r="AF174" s="6">
        <f t="shared" ca="1" si="327"/>
        <v>478929.66000000021</v>
      </c>
      <c r="AG174" s="6">
        <f t="shared" ca="1" si="327"/>
        <v>486785.02800000005</v>
      </c>
      <c r="AH174" s="6">
        <f t="shared" ca="1" si="327"/>
        <v>486790.50000000035</v>
      </c>
      <c r="AI174" s="6">
        <f t="shared" ca="1" si="327"/>
        <v>510356.60399999999</v>
      </c>
      <c r="AJ174" s="6">
        <f t="shared" ca="1" si="327"/>
        <v>510356.60399999999</v>
      </c>
      <c r="AK174" s="6">
        <f t="shared" ca="1" si="327"/>
        <v>510356.60399999999</v>
      </c>
      <c r="AL174" s="6">
        <f t="shared" ca="1" si="327"/>
        <v>458928.08400000003</v>
      </c>
      <c r="AM174" s="6">
        <f t="shared" ca="1" si="327"/>
        <v>458928.08400000003</v>
      </c>
      <c r="AN174" s="6">
        <f t="shared" ca="1" si="327"/>
        <v>356071.04399999999</v>
      </c>
      <c r="AO174" s="6">
        <f t="shared" ca="1" si="327"/>
        <v>356071.04399999999</v>
      </c>
      <c r="AP174" s="6">
        <f t="shared" ca="1" si="327"/>
        <v>47500.836000000068</v>
      </c>
      <c r="AQ174" s="6">
        <f t="shared" ca="1" si="327"/>
        <v>51428.52</v>
      </c>
      <c r="AR174" s="6">
        <f t="shared" ca="1" si="327"/>
        <v>51428.52</v>
      </c>
      <c r="AS174" s="6">
        <f t="shared" ca="1" si="327"/>
        <v>51428.52</v>
      </c>
      <c r="AT174" s="6">
        <f t="shared" ca="1" si="327"/>
        <v>51428.52</v>
      </c>
      <c r="AU174" s="6">
        <f t="shared" ca="1" si="327"/>
        <v>51428.52</v>
      </c>
      <c r="AV174" s="6">
        <f t="shared" ca="1" si="327"/>
        <v>51428.52</v>
      </c>
      <c r="AW174" s="6">
        <f t="shared" ca="1" si="327"/>
        <v>51428.52</v>
      </c>
      <c r="AX174" s="6">
        <f t="shared" ca="1" si="327"/>
        <v>0</v>
      </c>
      <c r="AY174" s="6">
        <f t="shared" ca="1" si="327"/>
        <v>0</v>
      </c>
      <c r="AZ174" s="6">
        <f t="shared" ca="1" si="327"/>
        <v>0</v>
      </c>
      <c r="BA174" s="6">
        <f t="shared" ca="1" si="327"/>
        <v>0</v>
      </c>
      <c r="BB174" s="6">
        <f t="shared" ca="1" si="327"/>
        <v>0</v>
      </c>
      <c r="BC174" s="6">
        <f t="shared" ca="1" si="327"/>
        <v>0</v>
      </c>
      <c r="BD174" s="6">
        <f t="shared" ca="1" si="327"/>
        <v>0</v>
      </c>
      <c r="BE174" s="6">
        <f t="shared" ca="1" si="327"/>
        <v>0</v>
      </c>
      <c r="BF174" s="6">
        <f t="shared" ca="1" si="327"/>
        <v>0</v>
      </c>
      <c r="BG174" s="6">
        <f t="shared" ca="1" si="327"/>
        <v>0</v>
      </c>
      <c r="BH174" s="6">
        <f t="shared" ca="1" si="327"/>
        <v>0</v>
      </c>
      <c r="BI174" s="6">
        <f t="shared" ca="1" si="327"/>
        <v>0</v>
      </c>
      <c r="BJ174" s="6">
        <f t="shared" ca="1" si="327"/>
        <v>0</v>
      </c>
      <c r="BK174" s="6">
        <f t="shared" ca="1" si="327"/>
        <v>0</v>
      </c>
      <c r="BL174" s="6">
        <f t="shared" ca="1" si="327"/>
        <v>0</v>
      </c>
      <c r="BM174" s="6">
        <f t="shared" ca="1" si="327"/>
        <v>0</v>
      </c>
      <c r="BN174" s="6">
        <f t="shared" ca="1" si="327"/>
        <v>0</v>
      </c>
      <c r="BO174" s="6">
        <f t="shared" ca="1" si="327"/>
        <v>0</v>
      </c>
      <c r="BP174" s="6">
        <f t="shared" ca="1" si="327"/>
        <v>0</v>
      </c>
      <c r="BQ174" s="6">
        <f t="shared" ref="BQ174" ca="1" si="328">BQ173*$C$116</f>
        <v>0</v>
      </c>
      <c r="BR174" s="6">
        <f t="shared" ref="BR174" ca="1" si="329">BR173*$C$116</f>
        <v>0</v>
      </c>
      <c r="BS174" s="6">
        <f t="shared" ref="BS174" ca="1" si="330">BS173*$C$116</f>
        <v>0</v>
      </c>
      <c r="BT174" s="6">
        <f t="shared" ref="BT174" ca="1" si="331">BT173*$C$116</f>
        <v>0</v>
      </c>
      <c r="BU174" s="6">
        <f t="shared" ref="BU174" ca="1" si="332">BU173*$C$116</f>
        <v>0</v>
      </c>
      <c r="BV174" s="6">
        <f t="shared" ref="BV174" ca="1" si="333">BV173*$C$116</f>
        <v>0</v>
      </c>
      <c r="BW174" s="6">
        <f t="shared" ref="BW174" ca="1" si="334">BW173*$C$116</f>
        <v>0</v>
      </c>
      <c r="BX174" s="6">
        <f t="shared" ref="BX174" ca="1" si="335">BX173*$C$116</f>
        <v>0</v>
      </c>
      <c r="BY174" s="6">
        <f t="shared" ref="BY174" ca="1" si="336">BY173*$C$116</f>
        <v>0</v>
      </c>
      <c r="BZ174" s="6">
        <f t="shared" ref="BZ174" ca="1" si="337">BZ173*$C$116</f>
        <v>0</v>
      </c>
      <c r="CA174" s="6">
        <f t="shared" ref="CA174" ca="1" si="338">CA173*$C$116</f>
        <v>0</v>
      </c>
      <c r="CB174" s="6">
        <f t="shared" ref="CB174" ca="1" si="339">CB173*$C$116</f>
        <v>0</v>
      </c>
      <c r="CC174" s="6">
        <f t="shared" ref="CC174" ca="1" si="340">CC173*$C$116</f>
        <v>0</v>
      </c>
      <c r="CD174" s="6">
        <f t="shared" ref="CD174" ca="1" si="341">CD173*$C$116</f>
        <v>0</v>
      </c>
      <c r="CE174" s="6">
        <f t="shared" ref="CE174" ca="1" si="342">CE173*$C$116</f>
        <v>0</v>
      </c>
      <c r="CF174" s="6">
        <f t="shared" ref="CF174" ca="1" si="343">CF173*$C$116</f>
        <v>0</v>
      </c>
    </row>
    <row r="176" spans="1:84">
      <c r="B176" t="s">
        <v>236</v>
      </c>
      <c r="C176" t="s">
        <v>107</v>
      </c>
      <c r="D176" s="12">
        <f>D163</f>
        <v>42278</v>
      </c>
      <c r="E176" s="12">
        <f t="shared" ref="E176:BP176" si="344">E163</f>
        <v>42309</v>
      </c>
      <c r="F176" s="12">
        <f t="shared" si="344"/>
        <v>42339</v>
      </c>
      <c r="G176" s="12">
        <f t="shared" si="344"/>
        <v>42370</v>
      </c>
      <c r="H176" s="12">
        <f t="shared" si="344"/>
        <v>42401</v>
      </c>
      <c r="I176" s="12">
        <f t="shared" si="344"/>
        <v>42430</v>
      </c>
      <c r="J176" s="12">
        <f t="shared" si="344"/>
        <v>42461</v>
      </c>
      <c r="K176" s="12">
        <f t="shared" si="344"/>
        <v>42491</v>
      </c>
      <c r="L176" s="12">
        <f t="shared" si="344"/>
        <v>42522</v>
      </c>
      <c r="M176" s="12">
        <f t="shared" si="344"/>
        <v>42552</v>
      </c>
      <c r="N176" s="12">
        <f t="shared" si="344"/>
        <v>42583</v>
      </c>
      <c r="O176" s="12">
        <f t="shared" si="344"/>
        <v>42614</v>
      </c>
      <c r="P176" s="12">
        <f t="shared" si="344"/>
        <v>42644</v>
      </c>
      <c r="Q176" s="12">
        <f t="shared" si="344"/>
        <v>42675</v>
      </c>
      <c r="R176" s="12">
        <f t="shared" si="344"/>
        <v>42705</v>
      </c>
      <c r="S176" s="12">
        <f t="shared" si="344"/>
        <v>42736</v>
      </c>
      <c r="T176" s="12">
        <f t="shared" si="344"/>
        <v>42767</v>
      </c>
      <c r="U176" s="12">
        <f t="shared" si="344"/>
        <v>42795</v>
      </c>
      <c r="V176" s="12">
        <f t="shared" si="344"/>
        <v>42826</v>
      </c>
      <c r="W176" s="12">
        <f t="shared" si="344"/>
        <v>42856</v>
      </c>
      <c r="X176" s="12">
        <f t="shared" si="344"/>
        <v>42887</v>
      </c>
      <c r="Y176" s="12">
        <f t="shared" si="344"/>
        <v>42917</v>
      </c>
      <c r="Z176" s="12">
        <f t="shared" si="344"/>
        <v>42948</v>
      </c>
      <c r="AA176" s="12">
        <f t="shared" si="344"/>
        <v>42979</v>
      </c>
      <c r="AB176" s="12">
        <f t="shared" si="344"/>
        <v>43009</v>
      </c>
      <c r="AC176" s="12">
        <f t="shared" si="344"/>
        <v>43040</v>
      </c>
      <c r="AD176" s="12">
        <f t="shared" si="344"/>
        <v>43070</v>
      </c>
      <c r="AE176" s="12">
        <f t="shared" si="344"/>
        <v>43101</v>
      </c>
      <c r="AF176" s="12">
        <f t="shared" si="344"/>
        <v>43132</v>
      </c>
      <c r="AG176" s="12">
        <f t="shared" si="344"/>
        <v>43160</v>
      </c>
      <c r="AH176" s="12">
        <f t="shared" si="344"/>
        <v>43191</v>
      </c>
      <c r="AI176" s="12">
        <f t="shared" si="344"/>
        <v>43221</v>
      </c>
      <c r="AJ176" s="12">
        <f t="shared" si="344"/>
        <v>43252</v>
      </c>
      <c r="AK176" s="12">
        <f t="shared" si="344"/>
        <v>43282</v>
      </c>
      <c r="AL176" s="12">
        <f t="shared" si="344"/>
        <v>43313</v>
      </c>
      <c r="AM176" s="12">
        <f t="shared" si="344"/>
        <v>43344</v>
      </c>
      <c r="AN176" s="12">
        <f t="shared" si="344"/>
        <v>43374</v>
      </c>
      <c r="AO176" s="12">
        <f t="shared" si="344"/>
        <v>43405</v>
      </c>
      <c r="AP176" s="12">
        <f t="shared" si="344"/>
        <v>43435</v>
      </c>
      <c r="AQ176" s="12">
        <f t="shared" si="344"/>
        <v>43466</v>
      </c>
      <c r="AR176" s="12">
        <f t="shared" si="344"/>
        <v>43497</v>
      </c>
      <c r="AS176" s="12">
        <f t="shared" si="344"/>
        <v>43525</v>
      </c>
      <c r="AT176" s="12">
        <f t="shared" si="344"/>
        <v>43556</v>
      </c>
      <c r="AU176" s="12">
        <f t="shared" si="344"/>
        <v>43586</v>
      </c>
      <c r="AV176" s="12">
        <f t="shared" si="344"/>
        <v>43617</v>
      </c>
      <c r="AW176" s="12">
        <f t="shared" si="344"/>
        <v>43647</v>
      </c>
      <c r="AX176" s="12">
        <f t="shared" si="344"/>
        <v>43678</v>
      </c>
      <c r="AY176" s="12">
        <f t="shared" si="344"/>
        <v>43709</v>
      </c>
      <c r="AZ176" s="12">
        <f t="shared" si="344"/>
        <v>43739</v>
      </c>
      <c r="BA176" s="12">
        <f t="shared" si="344"/>
        <v>43770</v>
      </c>
      <c r="BB176" s="12">
        <f t="shared" si="344"/>
        <v>43800</v>
      </c>
      <c r="BC176" s="12">
        <f t="shared" si="344"/>
        <v>43831</v>
      </c>
      <c r="BD176" s="12">
        <f t="shared" si="344"/>
        <v>43862</v>
      </c>
      <c r="BE176" s="12">
        <f t="shared" si="344"/>
        <v>43891</v>
      </c>
      <c r="BF176" s="12">
        <f t="shared" si="344"/>
        <v>43922</v>
      </c>
      <c r="BG176" s="12">
        <f t="shared" si="344"/>
        <v>43952</v>
      </c>
      <c r="BH176" s="12">
        <f t="shared" si="344"/>
        <v>43983</v>
      </c>
      <c r="BI176" s="12">
        <f t="shared" si="344"/>
        <v>44013</v>
      </c>
      <c r="BJ176" s="12">
        <f t="shared" si="344"/>
        <v>44044</v>
      </c>
      <c r="BK176" s="12">
        <f t="shared" si="344"/>
        <v>44075</v>
      </c>
      <c r="BL176" s="12">
        <f t="shared" si="344"/>
        <v>44105</v>
      </c>
      <c r="BM176" s="12">
        <f t="shared" si="344"/>
        <v>44136</v>
      </c>
      <c r="BN176" s="12">
        <f t="shared" si="344"/>
        <v>44166</v>
      </c>
      <c r="BO176" s="12">
        <f t="shared" si="344"/>
        <v>44197</v>
      </c>
      <c r="BP176" s="12">
        <f t="shared" si="344"/>
        <v>44228</v>
      </c>
      <c r="BQ176" s="12">
        <f t="shared" ref="BQ176:CF176" si="345">BQ163</f>
        <v>44256</v>
      </c>
      <c r="BR176" s="12">
        <f t="shared" si="345"/>
        <v>44287</v>
      </c>
      <c r="BS176" s="12">
        <f t="shared" si="345"/>
        <v>44317</v>
      </c>
      <c r="BT176" s="12">
        <f t="shared" si="345"/>
        <v>44348</v>
      </c>
      <c r="BU176" s="12">
        <f t="shared" si="345"/>
        <v>44378</v>
      </c>
      <c r="BV176" s="12">
        <f t="shared" si="345"/>
        <v>44409</v>
      </c>
      <c r="BW176" s="12">
        <f t="shared" si="345"/>
        <v>44440</v>
      </c>
      <c r="BX176" s="12">
        <f t="shared" si="345"/>
        <v>44470</v>
      </c>
      <c r="BY176" s="12">
        <f t="shared" si="345"/>
        <v>44501</v>
      </c>
      <c r="BZ176" s="12">
        <f t="shared" si="345"/>
        <v>44531</v>
      </c>
      <c r="CA176" s="12">
        <f t="shared" si="345"/>
        <v>44562</v>
      </c>
      <c r="CB176" s="12">
        <f t="shared" si="345"/>
        <v>44593</v>
      </c>
      <c r="CC176" s="12">
        <f t="shared" si="345"/>
        <v>44621</v>
      </c>
      <c r="CD176" s="12">
        <f t="shared" si="345"/>
        <v>44652</v>
      </c>
      <c r="CE176" s="12">
        <f t="shared" si="345"/>
        <v>44682</v>
      </c>
      <c r="CF176" s="12">
        <f t="shared" si="345"/>
        <v>44713</v>
      </c>
    </row>
    <row r="177" spans="2:88">
      <c r="B177" t="s">
        <v>63</v>
      </c>
      <c r="D177" s="2">
        <f ca="1">D144</f>
        <v>0</v>
      </c>
      <c r="E177" s="2">
        <f t="shared" ref="E177:BP177" ca="1" si="346">E144</f>
        <v>0</v>
      </c>
      <c r="F177" s="2">
        <f t="shared" ca="1" si="346"/>
        <v>0</v>
      </c>
      <c r="G177" s="2">
        <f t="shared" ca="1" si="346"/>
        <v>0</v>
      </c>
      <c r="H177" s="2">
        <f t="shared" ca="1" si="346"/>
        <v>0</v>
      </c>
      <c r="I177" s="2">
        <f t="shared" ca="1" si="346"/>
        <v>0</v>
      </c>
      <c r="J177" s="2">
        <f t="shared" ca="1" si="346"/>
        <v>0</v>
      </c>
      <c r="K177" s="2">
        <f t="shared" ca="1" si="346"/>
        <v>0</v>
      </c>
      <c r="L177" s="2">
        <f t="shared" ca="1" si="346"/>
        <v>0</v>
      </c>
      <c r="M177" s="2">
        <f t="shared" ca="1" si="346"/>
        <v>0</v>
      </c>
      <c r="N177" s="2">
        <f t="shared" ca="1" si="346"/>
        <v>0</v>
      </c>
      <c r="O177" s="2">
        <f t="shared" ca="1" si="346"/>
        <v>0</v>
      </c>
      <c r="P177" s="2">
        <f t="shared" ca="1" si="346"/>
        <v>0</v>
      </c>
      <c r="Q177" s="2">
        <f t="shared" ca="1" si="346"/>
        <v>0</v>
      </c>
      <c r="R177" s="2">
        <f t="shared" ca="1" si="346"/>
        <v>0</v>
      </c>
      <c r="S177" s="2">
        <f t="shared" ca="1" si="346"/>
        <v>0</v>
      </c>
      <c r="T177" s="2">
        <f t="shared" ca="1" si="346"/>
        <v>0</v>
      </c>
      <c r="U177" s="2">
        <f t="shared" ca="1" si="346"/>
        <v>0</v>
      </c>
      <c r="V177" s="2">
        <f t="shared" ca="1" si="346"/>
        <v>0</v>
      </c>
      <c r="W177" s="2">
        <f t="shared" ca="1" si="346"/>
        <v>0</v>
      </c>
      <c r="X177" s="2">
        <f t="shared" ca="1" si="346"/>
        <v>834999240</v>
      </c>
      <c r="Y177" s="2">
        <f t="shared" ca="1" si="346"/>
        <v>0</v>
      </c>
      <c r="Z177" s="2">
        <f t="shared" ca="1" si="346"/>
        <v>0</v>
      </c>
      <c r="AA177" s="2">
        <f t="shared" ca="1" si="346"/>
        <v>0</v>
      </c>
      <c r="AB177" s="2">
        <f t="shared" ca="1" si="346"/>
        <v>0</v>
      </c>
      <c r="AC177" s="2">
        <f t="shared" ca="1" si="346"/>
        <v>79166540</v>
      </c>
      <c r="AD177" s="2">
        <f t="shared" ca="1" si="346"/>
        <v>79166540</v>
      </c>
      <c r="AE177" s="2">
        <f t="shared" ca="1" si="346"/>
        <v>79166540</v>
      </c>
      <c r="AF177" s="2">
        <f t="shared" ca="1" si="346"/>
        <v>79166540</v>
      </c>
      <c r="AG177" s="2">
        <f t="shared" ca="1" si="346"/>
        <v>79166540</v>
      </c>
      <c r="AH177" s="2">
        <f t="shared" ca="1" si="346"/>
        <v>79168060.000000104</v>
      </c>
      <c r="AI177" s="2">
        <f t="shared" ca="1" si="346"/>
        <v>85714200</v>
      </c>
      <c r="AJ177" s="2">
        <f t="shared" ca="1" si="346"/>
        <v>85714200</v>
      </c>
      <c r="AK177" s="2">
        <f t="shared" ca="1" si="346"/>
        <v>85714200</v>
      </c>
      <c r="AL177" s="2">
        <f t="shared" ca="1" si="346"/>
        <v>85714200</v>
      </c>
      <c r="AM177" s="2">
        <f t="shared" ca="1" si="346"/>
        <v>85714200</v>
      </c>
      <c r="AN177" s="2">
        <f t="shared" ca="1" si="346"/>
        <v>85714200</v>
      </c>
      <c r="AO177" s="2">
        <f t="shared" ca="1" si="346"/>
        <v>85714200</v>
      </c>
      <c r="AP177" s="2">
        <f t="shared" ca="1" si="346"/>
        <v>0</v>
      </c>
      <c r="AQ177" s="2">
        <f t="shared" ca="1" si="346"/>
        <v>0</v>
      </c>
      <c r="AR177" s="2">
        <f t="shared" ca="1" si="346"/>
        <v>0</v>
      </c>
      <c r="AS177" s="2">
        <f t="shared" ca="1" si="346"/>
        <v>0</v>
      </c>
      <c r="AT177" s="2">
        <f t="shared" ca="1" si="346"/>
        <v>0</v>
      </c>
      <c r="AU177" s="2">
        <f t="shared" ca="1" si="346"/>
        <v>0</v>
      </c>
      <c r="AV177" s="2">
        <f t="shared" ca="1" si="346"/>
        <v>0</v>
      </c>
      <c r="AW177" s="2">
        <f t="shared" ca="1" si="346"/>
        <v>0</v>
      </c>
      <c r="AX177" s="2">
        <f t="shared" ca="1" si="346"/>
        <v>0</v>
      </c>
      <c r="AY177" s="2">
        <f t="shared" ca="1" si="346"/>
        <v>0</v>
      </c>
      <c r="AZ177" s="2">
        <f t="shared" ca="1" si="346"/>
        <v>0</v>
      </c>
      <c r="BA177" s="2">
        <f t="shared" ca="1" si="346"/>
        <v>0</v>
      </c>
      <c r="BB177" s="2">
        <f t="shared" ca="1" si="346"/>
        <v>0</v>
      </c>
      <c r="BC177" s="2">
        <f t="shared" ca="1" si="346"/>
        <v>0</v>
      </c>
      <c r="BD177" s="2">
        <f t="shared" ca="1" si="346"/>
        <v>0</v>
      </c>
      <c r="BE177" s="2">
        <f t="shared" ca="1" si="346"/>
        <v>0</v>
      </c>
      <c r="BF177" s="2">
        <f t="shared" ca="1" si="346"/>
        <v>0</v>
      </c>
      <c r="BG177" s="2">
        <f t="shared" ca="1" si="346"/>
        <v>0</v>
      </c>
      <c r="BH177" s="2">
        <f t="shared" ca="1" si="346"/>
        <v>0</v>
      </c>
      <c r="BI177" s="2">
        <f t="shared" ca="1" si="346"/>
        <v>0</v>
      </c>
      <c r="BJ177" s="2">
        <f t="shared" ca="1" si="346"/>
        <v>0</v>
      </c>
      <c r="BK177" s="2">
        <f t="shared" ca="1" si="346"/>
        <v>0</v>
      </c>
      <c r="BL177" s="2">
        <f t="shared" ca="1" si="346"/>
        <v>0</v>
      </c>
      <c r="BM177" s="2">
        <f t="shared" ca="1" si="346"/>
        <v>0</v>
      </c>
      <c r="BN177" s="2">
        <f t="shared" ca="1" si="346"/>
        <v>0</v>
      </c>
      <c r="BO177" s="2">
        <f t="shared" ca="1" si="346"/>
        <v>0</v>
      </c>
      <c r="BP177" s="2">
        <f t="shared" ca="1" si="346"/>
        <v>0</v>
      </c>
      <c r="BQ177" s="2">
        <f t="shared" ref="BQ177:CF177" ca="1" si="347">BQ144</f>
        <v>0</v>
      </c>
      <c r="BR177" s="2">
        <f t="shared" ca="1" si="347"/>
        <v>0</v>
      </c>
      <c r="BS177" s="2">
        <f t="shared" si="347"/>
        <v>0</v>
      </c>
      <c r="BT177" s="2">
        <f t="shared" si="347"/>
        <v>0</v>
      </c>
      <c r="BU177" s="2">
        <f t="shared" si="347"/>
        <v>0</v>
      </c>
      <c r="BV177" s="2">
        <f t="shared" si="347"/>
        <v>0</v>
      </c>
      <c r="BW177" s="2">
        <f t="shared" si="347"/>
        <v>0</v>
      </c>
      <c r="BX177" s="2">
        <f t="shared" si="347"/>
        <v>0</v>
      </c>
      <c r="BY177" s="2">
        <f t="shared" si="347"/>
        <v>0</v>
      </c>
      <c r="BZ177" s="2">
        <f t="shared" si="347"/>
        <v>0</v>
      </c>
      <c r="CA177" s="2">
        <f t="shared" si="347"/>
        <v>0</v>
      </c>
      <c r="CB177" s="2">
        <f t="shared" si="347"/>
        <v>0</v>
      </c>
      <c r="CC177" s="2">
        <f t="shared" si="347"/>
        <v>0</v>
      </c>
      <c r="CD177" s="2">
        <f t="shared" si="347"/>
        <v>0</v>
      </c>
      <c r="CE177" s="2">
        <f t="shared" si="347"/>
        <v>0</v>
      </c>
      <c r="CF177" s="2">
        <f t="shared" si="347"/>
        <v>0</v>
      </c>
    </row>
    <row r="178" spans="2:88">
      <c r="B178" t="s">
        <v>110</v>
      </c>
      <c r="D178" s="2">
        <f ca="1">D145</f>
        <v>0</v>
      </c>
      <c r="E178" s="2">
        <f t="shared" ref="E178:BP178" ca="1" si="348">E145</f>
        <v>0</v>
      </c>
      <c r="F178" s="2">
        <f t="shared" ca="1" si="348"/>
        <v>0</v>
      </c>
      <c r="G178" s="2">
        <f t="shared" ca="1" si="348"/>
        <v>0</v>
      </c>
      <c r="H178" s="2">
        <f t="shared" ca="1" si="348"/>
        <v>0</v>
      </c>
      <c r="I178" s="2">
        <f t="shared" ca="1" si="348"/>
        <v>0</v>
      </c>
      <c r="J178" s="2">
        <f t="shared" ca="1" si="348"/>
        <v>0</v>
      </c>
      <c r="K178" s="2">
        <f t="shared" ca="1" si="348"/>
        <v>0</v>
      </c>
      <c r="L178" s="2">
        <f t="shared" ca="1" si="348"/>
        <v>0</v>
      </c>
      <c r="M178" s="2">
        <f t="shared" ca="1" si="348"/>
        <v>0</v>
      </c>
      <c r="N178" s="2">
        <f t="shared" ca="1" si="348"/>
        <v>0</v>
      </c>
      <c r="O178" s="2">
        <f t="shared" ca="1" si="348"/>
        <v>0</v>
      </c>
      <c r="P178" s="2">
        <f t="shared" ca="1" si="348"/>
        <v>0</v>
      </c>
      <c r="Q178" s="2">
        <f t="shared" ca="1" si="348"/>
        <v>0</v>
      </c>
      <c r="R178" s="2">
        <f t="shared" ca="1" si="348"/>
        <v>0</v>
      </c>
      <c r="S178" s="2">
        <f t="shared" ca="1" si="348"/>
        <v>0</v>
      </c>
      <c r="T178" s="2">
        <f t="shared" ca="1" si="348"/>
        <v>0</v>
      </c>
      <c r="U178" s="2">
        <f t="shared" ca="1" si="348"/>
        <v>0</v>
      </c>
      <c r="V178" s="2">
        <f t="shared" ca="1" si="348"/>
        <v>0</v>
      </c>
      <c r="W178" s="2">
        <f t="shared" ca="1" si="348"/>
        <v>0</v>
      </c>
      <c r="X178" s="2">
        <f t="shared" ca="1" si="348"/>
        <v>759090218.18181813</v>
      </c>
      <c r="Y178" s="2">
        <f t="shared" ca="1" si="348"/>
        <v>0</v>
      </c>
      <c r="Z178" s="2">
        <f t="shared" ca="1" si="348"/>
        <v>0</v>
      </c>
      <c r="AA178" s="2">
        <f t="shared" ca="1" si="348"/>
        <v>0</v>
      </c>
      <c r="AB178" s="2">
        <f t="shared" ca="1" si="348"/>
        <v>0</v>
      </c>
      <c r="AC178" s="2">
        <f t="shared" ca="1" si="348"/>
        <v>71969581.818181813</v>
      </c>
      <c r="AD178" s="2">
        <f t="shared" ca="1" si="348"/>
        <v>71969581.818181813</v>
      </c>
      <c r="AE178" s="2">
        <f t="shared" ca="1" si="348"/>
        <v>71969581.818181813</v>
      </c>
      <c r="AF178" s="2">
        <f t="shared" ca="1" si="348"/>
        <v>71969581.818181813</v>
      </c>
      <c r="AG178" s="2">
        <f t="shared" ca="1" si="348"/>
        <v>71969581.818181813</v>
      </c>
      <c r="AH178" s="2">
        <f t="shared" ca="1" si="348"/>
        <v>71970963.63636373</v>
      </c>
      <c r="AI178" s="2">
        <f t="shared" ca="1" si="348"/>
        <v>77922000</v>
      </c>
      <c r="AJ178" s="2">
        <f t="shared" ca="1" si="348"/>
        <v>77922000</v>
      </c>
      <c r="AK178" s="2">
        <f t="shared" ca="1" si="348"/>
        <v>77922000</v>
      </c>
      <c r="AL178" s="2">
        <f t="shared" ca="1" si="348"/>
        <v>77922000</v>
      </c>
      <c r="AM178" s="2">
        <f t="shared" ca="1" si="348"/>
        <v>77922000</v>
      </c>
      <c r="AN178" s="2">
        <f t="shared" ca="1" si="348"/>
        <v>77922000</v>
      </c>
      <c r="AO178" s="2">
        <f t="shared" ca="1" si="348"/>
        <v>77922000</v>
      </c>
      <c r="AP178" s="2">
        <f t="shared" ca="1" si="348"/>
        <v>0</v>
      </c>
      <c r="AQ178" s="2">
        <f t="shared" ca="1" si="348"/>
        <v>0</v>
      </c>
      <c r="AR178" s="2">
        <f t="shared" ca="1" si="348"/>
        <v>0</v>
      </c>
      <c r="AS178" s="2">
        <f t="shared" ca="1" si="348"/>
        <v>0</v>
      </c>
      <c r="AT178" s="2">
        <f t="shared" ca="1" si="348"/>
        <v>0</v>
      </c>
      <c r="AU178" s="2">
        <f t="shared" ca="1" si="348"/>
        <v>0</v>
      </c>
      <c r="AV178" s="2">
        <f t="shared" ca="1" si="348"/>
        <v>0</v>
      </c>
      <c r="AW178" s="2">
        <f t="shared" ca="1" si="348"/>
        <v>0</v>
      </c>
      <c r="AX178" s="2">
        <f t="shared" ca="1" si="348"/>
        <v>0</v>
      </c>
      <c r="AY178" s="2">
        <f t="shared" ca="1" si="348"/>
        <v>0</v>
      </c>
      <c r="AZ178" s="2">
        <f t="shared" ca="1" si="348"/>
        <v>0</v>
      </c>
      <c r="BA178" s="2">
        <f t="shared" ca="1" si="348"/>
        <v>0</v>
      </c>
      <c r="BB178" s="2">
        <f t="shared" ca="1" si="348"/>
        <v>0</v>
      </c>
      <c r="BC178" s="2">
        <f t="shared" ca="1" si="348"/>
        <v>0</v>
      </c>
      <c r="BD178" s="2">
        <f t="shared" ca="1" si="348"/>
        <v>0</v>
      </c>
      <c r="BE178" s="2">
        <f t="shared" ca="1" si="348"/>
        <v>0</v>
      </c>
      <c r="BF178" s="2">
        <f t="shared" ca="1" si="348"/>
        <v>0</v>
      </c>
      <c r="BG178" s="2">
        <f t="shared" ca="1" si="348"/>
        <v>0</v>
      </c>
      <c r="BH178" s="2">
        <f t="shared" ca="1" si="348"/>
        <v>0</v>
      </c>
      <c r="BI178" s="2">
        <f t="shared" ca="1" si="348"/>
        <v>0</v>
      </c>
      <c r="BJ178" s="2">
        <f t="shared" ca="1" si="348"/>
        <v>0</v>
      </c>
      <c r="BK178" s="2">
        <f t="shared" ca="1" si="348"/>
        <v>0</v>
      </c>
      <c r="BL178" s="2">
        <f t="shared" ca="1" si="348"/>
        <v>0</v>
      </c>
      <c r="BM178" s="2">
        <f t="shared" ca="1" si="348"/>
        <v>0</v>
      </c>
      <c r="BN178" s="2">
        <f t="shared" ca="1" si="348"/>
        <v>0</v>
      </c>
      <c r="BO178" s="2">
        <f t="shared" ca="1" si="348"/>
        <v>0</v>
      </c>
      <c r="BP178" s="2">
        <f t="shared" ca="1" si="348"/>
        <v>0</v>
      </c>
      <c r="BQ178" s="2">
        <f t="shared" ref="BQ178:CF178" ca="1" si="349">BQ145</f>
        <v>0</v>
      </c>
      <c r="BR178" s="2">
        <f t="shared" ca="1" si="349"/>
        <v>0</v>
      </c>
      <c r="BS178" s="2">
        <f t="shared" si="349"/>
        <v>0</v>
      </c>
      <c r="BT178" s="2">
        <f t="shared" si="349"/>
        <v>0</v>
      </c>
      <c r="BU178" s="2">
        <f t="shared" si="349"/>
        <v>0</v>
      </c>
      <c r="BV178" s="2">
        <f t="shared" si="349"/>
        <v>0</v>
      </c>
      <c r="BW178" s="2">
        <f t="shared" si="349"/>
        <v>0</v>
      </c>
      <c r="BX178" s="2">
        <f t="shared" si="349"/>
        <v>0</v>
      </c>
      <c r="BY178" s="2">
        <f t="shared" si="349"/>
        <v>0</v>
      </c>
      <c r="BZ178" s="2">
        <f t="shared" si="349"/>
        <v>0</v>
      </c>
      <c r="CA178" s="2">
        <f t="shared" si="349"/>
        <v>0</v>
      </c>
      <c r="CB178" s="2">
        <f t="shared" si="349"/>
        <v>0</v>
      </c>
      <c r="CC178" s="2">
        <f t="shared" si="349"/>
        <v>0</v>
      </c>
      <c r="CD178" s="2">
        <f t="shared" si="349"/>
        <v>0</v>
      </c>
      <c r="CE178" s="2">
        <f t="shared" si="349"/>
        <v>0</v>
      </c>
      <c r="CF178" s="2">
        <f t="shared" si="349"/>
        <v>0</v>
      </c>
    </row>
    <row r="179" spans="2:88" s="48" customFormat="1">
      <c r="B179" s="48" t="s">
        <v>211</v>
      </c>
      <c r="D179" s="198">
        <f ca="1">D178*$C$170</f>
        <v>0</v>
      </c>
      <c r="E179" s="198">
        <f t="shared" ref="E179:BP179" ca="1" si="350">E178*$C$170</f>
        <v>0</v>
      </c>
      <c r="F179" s="198">
        <f t="shared" ca="1" si="350"/>
        <v>0</v>
      </c>
      <c r="G179" s="198">
        <f t="shared" ca="1" si="350"/>
        <v>0</v>
      </c>
      <c r="H179" s="198">
        <f t="shared" ca="1" si="350"/>
        <v>0</v>
      </c>
      <c r="I179" s="198">
        <f t="shared" ca="1" si="350"/>
        <v>0</v>
      </c>
      <c r="J179" s="198">
        <f t="shared" ca="1" si="350"/>
        <v>0</v>
      </c>
      <c r="K179" s="198">
        <f t="shared" ca="1" si="350"/>
        <v>0</v>
      </c>
      <c r="L179" s="198">
        <f t="shared" ca="1" si="350"/>
        <v>0</v>
      </c>
      <c r="M179" s="198">
        <f t="shared" ca="1" si="350"/>
        <v>0</v>
      </c>
      <c r="N179" s="198">
        <f t="shared" ca="1" si="350"/>
        <v>0</v>
      </c>
      <c r="O179" s="198">
        <f t="shared" ca="1" si="350"/>
        <v>0</v>
      </c>
      <c r="P179" s="198">
        <f t="shared" ca="1" si="350"/>
        <v>0</v>
      </c>
      <c r="Q179" s="198">
        <f t="shared" ca="1" si="350"/>
        <v>0</v>
      </c>
      <c r="R179" s="198">
        <f t="shared" ca="1" si="350"/>
        <v>0</v>
      </c>
      <c r="S179" s="198">
        <f t="shared" ca="1" si="350"/>
        <v>0</v>
      </c>
      <c r="T179" s="198">
        <f t="shared" ca="1" si="350"/>
        <v>0</v>
      </c>
      <c r="U179" s="198">
        <f t="shared" ca="1" si="350"/>
        <v>0</v>
      </c>
      <c r="V179" s="198">
        <f t="shared" ca="1" si="350"/>
        <v>0</v>
      </c>
      <c r="W179" s="198">
        <f t="shared" ca="1" si="350"/>
        <v>0</v>
      </c>
      <c r="X179" s="198">
        <f t="shared" ca="1" si="350"/>
        <v>50559269.64414949</v>
      </c>
      <c r="Y179" s="198">
        <f t="shared" ca="1" si="350"/>
        <v>0</v>
      </c>
      <c r="Z179" s="198">
        <f t="shared" ca="1" si="350"/>
        <v>0</v>
      </c>
      <c r="AA179" s="198">
        <f t="shared" ca="1" si="350"/>
        <v>0</v>
      </c>
      <c r="AB179" s="198">
        <f t="shared" ca="1" si="350"/>
        <v>0</v>
      </c>
      <c r="AC179" s="198">
        <f t="shared" ca="1" si="350"/>
        <v>4793540.222449</v>
      </c>
      <c r="AD179" s="198">
        <f t="shared" ca="1" si="350"/>
        <v>4793540.222449</v>
      </c>
      <c r="AE179" s="198">
        <f t="shared" ca="1" si="350"/>
        <v>4793540.222449</v>
      </c>
      <c r="AF179" s="198">
        <f t="shared" ca="1" si="350"/>
        <v>4793540.222449</v>
      </c>
      <c r="AG179" s="198">
        <f t="shared" ca="1" si="350"/>
        <v>4793540.222449</v>
      </c>
      <c r="AH179" s="198">
        <f t="shared" ca="1" si="350"/>
        <v>4793632.2585685356</v>
      </c>
      <c r="AI179" s="198">
        <f t="shared" ca="1" si="350"/>
        <v>5190001.550339804</v>
      </c>
      <c r="AJ179" s="198">
        <f t="shared" ca="1" si="350"/>
        <v>5190001.550339804</v>
      </c>
      <c r="AK179" s="198">
        <f t="shared" ca="1" si="350"/>
        <v>5190001.550339804</v>
      </c>
      <c r="AL179" s="198">
        <f t="shared" ca="1" si="350"/>
        <v>5190001.550339804</v>
      </c>
      <c r="AM179" s="198">
        <f t="shared" ca="1" si="350"/>
        <v>5190001.550339804</v>
      </c>
      <c r="AN179" s="198">
        <f t="shared" ca="1" si="350"/>
        <v>5190001.550339804</v>
      </c>
      <c r="AO179" s="198">
        <f t="shared" ca="1" si="350"/>
        <v>5190001.550339804</v>
      </c>
      <c r="AP179" s="198">
        <f t="shared" ca="1" si="350"/>
        <v>0</v>
      </c>
      <c r="AQ179" s="198">
        <f t="shared" ca="1" si="350"/>
        <v>0</v>
      </c>
      <c r="AR179" s="198">
        <f t="shared" ca="1" si="350"/>
        <v>0</v>
      </c>
      <c r="AS179" s="198">
        <f t="shared" ca="1" si="350"/>
        <v>0</v>
      </c>
      <c r="AT179" s="198">
        <f t="shared" ca="1" si="350"/>
        <v>0</v>
      </c>
      <c r="AU179" s="198">
        <f t="shared" ca="1" si="350"/>
        <v>0</v>
      </c>
      <c r="AV179" s="198">
        <f t="shared" ca="1" si="350"/>
        <v>0</v>
      </c>
      <c r="AW179" s="198">
        <f t="shared" ca="1" si="350"/>
        <v>0</v>
      </c>
      <c r="AX179" s="198">
        <f t="shared" ca="1" si="350"/>
        <v>0</v>
      </c>
      <c r="AY179" s="198">
        <f t="shared" ca="1" si="350"/>
        <v>0</v>
      </c>
      <c r="AZ179" s="198">
        <f t="shared" ca="1" si="350"/>
        <v>0</v>
      </c>
      <c r="BA179" s="198">
        <f t="shared" ca="1" si="350"/>
        <v>0</v>
      </c>
      <c r="BB179" s="198">
        <f t="shared" ca="1" si="350"/>
        <v>0</v>
      </c>
      <c r="BC179" s="198">
        <f t="shared" ca="1" si="350"/>
        <v>0</v>
      </c>
      <c r="BD179" s="198">
        <f t="shared" ca="1" si="350"/>
        <v>0</v>
      </c>
      <c r="BE179" s="198">
        <f t="shared" ca="1" si="350"/>
        <v>0</v>
      </c>
      <c r="BF179" s="198">
        <f t="shared" ca="1" si="350"/>
        <v>0</v>
      </c>
      <c r="BG179" s="198">
        <f t="shared" ca="1" si="350"/>
        <v>0</v>
      </c>
      <c r="BH179" s="198">
        <f t="shared" ca="1" si="350"/>
        <v>0</v>
      </c>
      <c r="BI179" s="198">
        <f t="shared" ca="1" si="350"/>
        <v>0</v>
      </c>
      <c r="BJ179" s="198">
        <f t="shared" ca="1" si="350"/>
        <v>0</v>
      </c>
      <c r="BK179" s="198">
        <f t="shared" ca="1" si="350"/>
        <v>0</v>
      </c>
      <c r="BL179" s="198">
        <f t="shared" ca="1" si="350"/>
        <v>0</v>
      </c>
      <c r="BM179" s="198">
        <f t="shared" ca="1" si="350"/>
        <v>0</v>
      </c>
      <c r="BN179" s="198">
        <f t="shared" ca="1" si="350"/>
        <v>0</v>
      </c>
      <c r="BO179" s="198">
        <f t="shared" ca="1" si="350"/>
        <v>0</v>
      </c>
      <c r="BP179" s="198">
        <f t="shared" ca="1" si="350"/>
        <v>0</v>
      </c>
      <c r="BQ179" s="198">
        <f t="shared" ref="BQ179:CF179" ca="1" si="351">BQ178*$C$170</f>
        <v>0</v>
      </c>
      <c r="BR179" s="198">
        <f t="shared" ca="1" si="351"/>
        <v>0</v>
      </c>
      <c r="BS179" s="198">
        <f t="shared" ca="1" si="351"/>
        <v>0</v>
      </c>
      <c r="BT179" s="198">
        <f t="shared" ca="1" si="351"/>
        <v>0</v>
      </c>
      <c r="BU179" s="198">
        <f t="shared" ca="1" si="351"/>
        <v>0</v>
      </c>
      <c r="BV179" s="198">
        <f t="shared" ca="1" si="351"/>
        <v>0</v>
      </c>
      <c r="BW179" s="198">
        <f t="shared" ca="1" si="351"/>
        <v>0</v>
      </c>
      <c r="BX179" s="198">
        <f t="shared" ca="1" si="351"/>
        <v>0</v>
      </c>
      <c r="BY179" s="198">
        <f t="shared" ca="1" si="351"/>
        <v>0</v>
      </c>
      <c r="BZ179" s="198">
        <f t="shared" ca="1" si="351"/>
        <v>0</v>
      </c>
      <c r="CA179" s="198">
        <f t="shared" ca="1" si="351"/>
        <v>0</v>
      </c>
      <c r="CB179" s="198">
        <f t="shared" ca="1" si="351"/>
        <v>0</v>
      </c>
      <c r="CC179" s="198">
        <f t="shared" ca="1" si="351"/>
        <v>0</v>
      </c>
      <c r="CD179" s="198">
        <f t="shared" ca="1" si="351"/>
        <v>0</v>
      </c>
      <c r="CE179" s="198">
        <f t="shared" ca="1" si="351"/>
        <v>0</v>
      </c>
      <c r="CF179" s="198">
        <f t="shared" ca="1" si="351"/>
        <v>0</v>
      </c>
    </row>
    <row r="180" spans="2:88">
      <c r="B180" t="s">
        <v>175</v>
      </c>
      <c r="D180" s="2">
        <f ca="1">D179*$C$116</f>
        <v>0</v>
      </c>
      <c r="E180" s="2">
        <f t="shared" ref="E180:BP180" ca="1" si="352">E179*$C$116</f>
        <v>0</v>
      </c>
      <c r="F180" s="2">
        <f t="shared" ca="1" si="352"/>
        <v>0</v>
      </c>
      <c r="G180" s="2">
        <f t="shared" ca="1" si="352"/>
        <v>0</v>
      </c>
      <c r="H180" s="2">
        <f t="shared" ca="1" si="352"/>
        <v>0</v>
      </c>
      <c r="I180" s="2">
        <f t="shared" ca="1" si="352"/>
        <v>0</v>
      </c>
      <c r="J180" s="2">
        <f t="shared" ca="1" si="352"/>
        <v>0</v>
      </c>
      <c r="K180" s="2">
        <f t="shared" ca="1" si="352"/>
        <v>0</v>
      </c>
      <c r="L180" s="2">
        <f t="shared" ca="1" si="352"/>
        <v>0</v>
      </c>
      <c r="M180" s="2">
        <f t="shared" ca="1" si="352"/>
        <v>0</v>
      </c>
      <c r="N180" s="2">
        <f t="shared" ca="1" si="352"/>
        <v>0</v>
      </c>
      <c r="O180" s="2">
        <f t="shared" ca="1" si="352"/>
        <v>0</v>
      </c>
      <c r="P180" s="2">
        <f t="shared" ca="1" si="352"/>
        <v>0</v>
      </c>
      <c r="Q180" s="2">
        <f t="shared" ca="1" si="352"/>
        <v>0</v>
      </c>
      <c r="R180" s="2">
        <f t="shared" ca="1" si="352"/>
        <v>0</v>
      </c>
      <c r="S180" s="2">
        <f t="shared" ca="1" si="352"/>
        <v>0</v>
      </c>
      <c r="T180" s="2">
        <f t="shared" ca="1" si="352"/>
        <v>0</v>
      </c>
      <c r="U180" s="2">
        <f t="shared" ca="1" si="352"/>
        <v>0</v>
      </c>
      <c r="V180" s="2">
        <f t="shared" ca="1" si="352"/>
        <v>0</v>
      </c>
      <c r="W180" s="2">
        <f t="shared" ca="1" si="352"/>
        <v>0</v>
      </c>
      <c r="X180" s="2">
        <f t="shared" ca="1" si="352"/>
        <v>6067112.3572979383</v>
      </c>
      <c r="Y180" s="2">
        <f t="shared" ca="1" si="352"/>
        <v>0</v>
      </c>
      <c r="Z180" s="2">
        <f t="shared" ca="1" si="352"/>
        <v>0</v>
      </c>
      <c r="AA180" s="2">
        <f t="shared" ca="1" si="352"/>
        <v>0</v>
      </c>
      <c r="AB180" s="2">
        <f t="shared" ca="1" si="352"/>
        <v>0</v>
      </c>
      <c r="AC180" s="2">
        <f t="shared" ca="1" si="352"/>
        <v>575224.82669388002</v>
      </c>
      <c r="AD180" s="2">
        <f t="shared" ca="1" si="352"/>
        <v>575224.82669388002</v>
      </c>
      <c r="AE180" s="2">
        <f t="shared" ca="1" si="352"/>
        <v>575224.82669388002</v>
      </c>
      <c r="AF180" s="2">
        <f t="shared" ca="1" si="352"/>
        <v>575224.82669388002</v>
      </c>
      <c r="AG180" s="2">
        <f t="shared" ca="1" si="352"/>
        <v>575224.82669388002</v>
      </c>
      <c r="AH180" s="2">
        <f t="shared" ca="1" si="352"/>
        <v>575235.87102822424</v>
      </c>
      <c r="AI180" s="2">
        <f t="shared" ca="1" si="352"/>
        <v>622800.18604077643</v>
      </c>
      <c r="AJ180" s="2">
        <f t="shared" ca="1" si="352"/>
        <v>622800.18604077643</v>
      </c>
      <c r="AK180" s="2">
        <f t="shared" ca="1" si="352"/>
        <v>622800.18604077643</v>
      </c>
      <c r="AL180" s="2">
        <f t="shared" ca="1" si="352"/>
        <v>622800.18604077643</v>
      </c>
      <c r="AM180" s="2">
        <f t="shared" ca="1" si="352"/>
        <v>622800.18604077643</v>
      </c>
      <c r="AN180" s="2">
        <f t="shared" ca="1" si="352"/>
        <v>622800.18604077643</v>
      </c>
      <c r="AO180" s="2">
        <f t="shared" ca="1" si="352"/>
        <v>622800.18604077643</v>
      </c>
      <c r="AP180" s="2">
        <f t="shared" ca="1" si="352"/>
        <v>0</v>
      </c>
      <c r="AQ180" s="2">
        <f t="shared" ca="1" si="352"/>
        <v>0</v>
      </c>
      <c r="AR180" s="2">
        <f t="shared" ca="1" si="352"/>
        <v>0</v>
      </c>
      <c r="AS180" s="2">
        <f t="shared" ca="1" si="352"/>
        <v>0</v>
      </c>
      <c r="AT180" s="2">
        <f t="shared" ca="1" si="352"/>
        <v>0</v>
      </c>
      <c r="AU180" s="2">
        <f t="shared" ca="1" si="352"/>
        <v>0</v>
      </c>
      <c r="AV180" s="2">
        <f t="shared" ca="1" si="352"/>
        <v>0</v>
      </c>
      <c r="AW180" s="2">
        <f t="shared" ca="1" si="352"/>
        <v>0</v>
      </c>
      <c r="AX180" s="2">
        <f t="shared" ca="1" si="352"/>
        <v>0</v>
      </c>
      <c r="AY180" s="2">
        <f t="shared" ca="1" si="352"/>
        <v>0</v>
      </c>
      <c r="AZ180" s="2">
        <f t="shared" ca="1" si="352"/>
        <v>0</v>
      </c>
      <c r="BA180" s="2">
        <f t="shared" ca="1" si="352"/>
        <v>0</v>
      </c>
      <c r="BB180" s="2">
        <f t="shared" ca="1" si="352"/>
        <v>0</v>
      </c>
      <c r="BC180" s="2">
        <f t="shared" ca="1" si="352"/>
        <v>0</v>
      </c>
      <c r="BD180" s="2">
        <f t="shared" ca="1" si="352"/>
        <v>0</v>
      </c>
      <c r="BE180" s="2">
        <f t="shared" ca="1" si="352"/>
        <v>0</v>
      </c>
      <c r="BF180" s="2">
        <f t="shared" ca="1" si="352"/>
        <v>0</v>
      </c>
      <c r="BG180" s="2">
        <f t="shared" ca="1" si="352"/>
        <v>0</v>
      </c>
      <c r="BH180" s="2">
        <f t="shared" ca="1" si="352"/>
        <v>0</v>
      </c>
      <c r="BI180" s="2">
        <f t="shared" ca="1" si="352"/>
        <v>0</v>
      </c>
      <c r="BJ180" s="2">
        <f t="shared" ca="1" si="352"/>
        <v>0</v>
      </c>
      <c r="BK180" s="2">
        <f t="shared" ca="1" si="352"/>
        <v>0</v>
      </c>
      <c r="BL180" s="2">
        <f t="shared" ca="1" si="352"/>
        <v>0</v>
      </c>
      <c r="BM180" s="2">
        <f t="shared" ca="1" si="352"/>
        <v>0</v>
      </c>
      <c r="BN180" s="2">
        <f t="shared" ca="1" si="352"/>
        <v>0</v>
      </c>
      <c r="BO180" s="2">
        <f t="shared" ca="1" si="352"/>
        <v>0</v>
      </c>
      <c r="BP180" s="2">
        <f t="shared" ca="1" si="352"/>
        <v>0</v>
      </c>
      <c r="BQ180" s="2">
        <f t="shared" ref="BQ180:CF180" ca="1" si="353">BQ179*$C$116</f>
        <v>0</v>
      </c>
      <c r="BR180" s="2">
        <f t="shared" ca="1" si="353"/>
        <v>0</v>
      </c>
      <c r="BS180" s="2">
        <f t="shared" ca="1" si="353"/>
        <v>0</v>
      </c>
      <c r="BT180" s="2">
        <f t="shared" ca="1" si="353"/>
        <v>0</v>
      </c>
      <c r="BU180" s="2">
        <f t="shared" ca="1" si="353"/>
        <v>0</v>
      </c>
      <c r="BV180" s="2">
        <f t="shared" ca="1" si="353"/>
        <v>0</v>
      </c>
      <c r="BW180" s="2">
        <f t="shared" ca="1" si="353"/>
        <v>0</v>
      </c>
      <c r="BX180" s="2">
        <f t="shared" ca="1" si="353"/>
        <v>0</v>
      </c>
      <c r="BY180" s="2">
        <f t="shared" ca="1" si="353"/>
        <v>0</v>
      </c>
      <c r="BZ180" s="2">
        <f t="shared" ca="1" si="353"/>
        <v>0</v>
      </c>
      <c r="CA180" s="2">
        <f t="shared" ca="1" si="353"/>
        <v>0</v>
      </c>
      <c r="CB180" s="2">
        <f t="shared" ca="1" si="353"/>
        <v>0</v>
      </c>
      <c r="CC180" s="2">
        <f t="shared" ca="1" si="353"/>
        <v>0</v>
      </c>
      <c r="CD180" s="2">
        <f t="shared" ca="1" si="353"/>
        <v>0</v>
      </c>
      <c r="CE180" s="2">
        <f t="shared" ca="1" si="353"/>
        <v>0</v>
      </c>
      <c r="CF180" s="2">
        <f t="shared" ca="1" si="353"/>
        <v>0</v>
      </c>
    </row>
    <row r="181" spans="2:88"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2:88">
      <c r="B182" t="s">
        <v>173</v>
      </c>
      <c r="D182" s="2">
        <f ca="1">D177*$C$118</f>
        <v>0</v>
      </c>
      <c r="E182" s="2">
        <f t="shared" ref="E182:BP182" ca="1" si="354">E177*$C$118</f>
        <v>0</v>
      </c>
      <c r="F182" s="2">
        <f t="shared" ca="1" si="354"/>
        <v>0</v>
      </c>
      <c r="G182" s="2">
        <f t="shared" ca="1" si="354"/>
        <v>0</v>
      </c>
      <c r="H182" s="2">
        <f t="shared" ca="1" si="354"/>
        <v>0</v>
      </c>
      <c r="I182" s="2">
        <f t="shared" ca="1" si="354"/>
        <v>0</v>
      </c>
      <c r="J182" s="2">
        <f t="shared" ca="1" si="354"/>
        <v>0</v>
      </c>
      <c r="K182" s="2">
        <f t="shared" ca="1" si="354"/>
        <v>0</v>
      </c>
      <c r="L182" s="2">
        <f t="shared" ca="1" si="354"/>
        <v>0</v>
      </c>
      <c r="M182" s="2">
        <f t="shared" ca="1" si="354"/>
        <v>0</v>
      </c>
      <c r="N182" s="2">
        <f t="shared" ca="1" si="354"/>
        <v>0</v>
      </c>
      <c r="O182" s="2">
        <f t="shared" ca="1" si="354"/>
        <v>0</v>
      </c>
      <c r="P182" s="2">
        <f t="shared" ca="1" si="354"/>
        <v>0</v>
      </c>
      <c r="Q182" s="2">
        <f t="shared" ca="1" si="354"/>
        <v>0</v>
      </c>
      <c r="R182" s="2">
        <f t="shared" ca="1" si="354"/>
        <v>0</v>
      </c>
      <c r="S182" s="2">
        <f t="shared" ca="1" si="354"/>
        <v>0</v>
      </c>
      <c r="T182" s="2">
        <f t="shared" ca="1" si="354"/>
        <v>0</v>
      </c>
      <c r="U182" s="2">
        <f t="shared" ca="1" si="354"/>
        <v>0</v>
      </c>
      <c r="V182" s="2">
        <f t="shared" ca="1" si="354"/>
        <v>0</v>
      </c>
      <c r="W182" s="2">
        <f t="shared" ca="1" si="354"/>
        <v>0</v>
      </c>
      <c r="X182" s="2">
        <f t="shared" ca="1" si="354"/>
        <v>41749962</v>
      </c>
      <c r="Y182" s="2">
        <f t="shared" ca="1" si="354"/>
        <v>0</v>
      </c>
      <c r="Z182" s="2">
        <f t="shared" ca="1" si="354"/>
        <v>0</v>
      </c>
      <c r="AA182" s="2">
        <f t="shared" ca="1" si="354"/>
        <v>0</v>
      </c>
      <c r="AB182" s="2">
        <f t="shared" ca="1" si="354"/>
        <v>0</v>
      </c>
      <c r="AC182" s="2">
        <f t="shared" ca="1" si="354"/>
        <v>3958327</v>
      </c>
      <c r="AD182" s="2">
        <f t="shared" ca="1" si="354"/>
        <v>3958327</v>
      </c>
      <c r="AE182" s="2">
        <f t="shared" ca="1" si="354"/>
        <v>3958327</v>
      </c>
      <c r="AF182" s="2">
        <f t="shared" ca="1" si="354"/>
        <v>3958327</v>
      </c>
      <c r="AG182" s="2">
        <f t="shared" ca="1" si="354"/>
        <v>3958327</v>
      </c>
      <c r="AH182" s="2">
        <f t="shared" ca="1" si="354"/>
        <v>3958403.0000000056</v>
      </c>
      <c r="AI182" s="2">
        <f t="shared" ca="1" si="354"/>
        <v>4285710</v>
      </c>
      <c r="AJ182" s="2">
        <f t="shared" ca="1" si="354"/>
        <v>4285710</v>
      </c>
      <c r="AK182" s="2">
        <f t="shared" ca="1" si="354"/>
        <v>4285710</v>
      </c>
      <c r="AL182" s="2">
        <f t="shared" ca="1" si="354"/>
        <v>4285710</v>
      </c>
      <c r="AM182" s="2">
        <f t="shared" ca="1" si="354"/>
        <v>4285710</v>
      </c>
      <c r="AN182" s="2">
        <f t="shared" ca="1" si="354"/>
        <v>4285710</v>
      </c>
      <c r="AO182" s="2">
        <f t="shared" ca="1" si="354"/>
        <v>4285710</v>
      </c>
      <c r="AP182" s="2">
        <f t="shared" ca="1" si="354"/>
        <v>0</v>
      </c>
      <c r="AQ182" s="2">
        <f t="shared" ca="1" si="354"/>
        <v>0</v>
      </c>
      <c r="AR182" s="2">
        <f t="shared" ca="1" si="354"/>
        <v>0</v>
      </c>
      <c r="AS182" s="2">
        <f t="shared" ca="1" si="354"/>
        <v>0</v>
      </c>
      <c r="AT182" s="2">
        <f t="shared" ca="1" si="354"/>
        <v>0</v>
      </c>
      <c r="AU182" s="2">
        <f t="shared" ca="1" si="354"/>
        <v>0</v>
      </c>
      <c r="AV182" s="2">
        <f t="shared" ca="1" si="354"/>
        <v>0</v>
      </c>
      <c r="AW182" s="2">
        <f t="shared" ca="1" si="354"/>
        <v>0</v>
      </c>
      <c r="AX182" s="2">
        <f t="shared" ca="1" si="354"/>
        <v>0</v>
      </c>
      <c r="AY182" s="2">
        <f t="shared" ca="1" si="354"/>
        <v>0</v>
      </c>
      <c r="AZ182" s="2">
        <f t="shared" ca="1" si="354"/>
        <v>0</v>
      </c>
      <c r="BA182" s="2">
        <f t="shared" ca="1" si="354"/>
        <v>0</v>
      </c>
      <c r="BB182" s="2">
        <f t="shared" ca="1" si="354"/>
        <v>0</v>
      </c>
      <c r="BC182" s="2">
        <f t="shared" ca="1" si="354"/>
        <v>0</v>
      </c>
      <c r="BD182" s="2">
        <f t="shared" ca="1" si="354"/>
        <v>0</v>
      </c>
      <c r="BE182" s="2">
        <f t="shared" ca="1" si="354"/>
        <v>0</v>
      </c>
      <c r="BF182" s="2">
        <f t="shared" ca="1" si="354"/>
        <v>0</v>
      </c>
      <c r="BG182" s="2">
        <f t="shared" ca="1" si="354"/>
        <v>0</v>
      </c>
      <c r="BH182" s="2">
        <f t="shared" ca="1" si="354"/>
        <v>0</v>
      </c>
      <c r="BI182" s="2">
        <f t="shared" ca="1" si="354"/>
        <v>0</v>
      </c>
      <c r="BJ182" s="2">
        <f t="shared" ca="1" si="354"/>
        <v>0</v>
      </c>
      <c r="BK182" s="2">
        <f t="shared" ca="1" si="354"/>
        <v>0</v>
      </c>
      <c r="BL182" s="2">
        <f t="shared" ca="1" si="354"/>
        <v>0</v>
      </c>
      <c r="BM182" s="2">
        <f t="shared" ca="1" si="354"/>
        <v>0</v>
      </c>
      <c r="BN182" s="2">
        <f t="shared" ca="1" si="354"/>
        <v>0</v>
      </c>
      <c r="BO182" s="2">
        <f t="shared" ca="1" si="354"/>
        <v>0</v>
      </c>
      <c r="BP182" s="2">
        <f t="shared" ca="1" si="354"/>
        <v>0</v>
      </c>
      <c r="BQ182" s="2">
        <f t="shared" ref="BQ182:CF182" ca="1" si="355">BQ177*$C$118</f>
        <v>0</v>
      </c>
      <c r="BR182" s="2">
        <f t="shared" ca="1" si="355"/>
        <v>0</v>
      </c>
      <c r="BS182" s="2">
        <f t="shared" si="355"/>
        <v>0</v>
      </c>
      <c r="BT182" s="2">
        <f t="shared" si="355"/>
        <v>0</v>
      </c>
      <c r="BU182" s="2">
        <f t="shared" si="355"/>
        <v>0</v>
      </c>
      <c r="BV182" s="2">
        <f t="shared" si="355"/>
        <v>0</v>
      </c>
      <c r="BW182" s="2">
        <f t="shared" si="355"/>
        <v>0</v>
      </c>
      <c r="BX182" s="2">
        <f t="shared" si="355"/>
        <v>0</v>
      </c>
      <c r="BY182" s="2">
        <f t="shared" si="355"/>
        <v>0</v>
      </c>
      <c r="BZ182" s="2">
        <f t="shared" si="355"/>
        <v>0</v>
      </c>
      <c r="CA182" s="2">
        <f t="shared" si="355"/>
        <v>0</v>
      </c>
      <c r="CB182" s="2">
        <f t="shared" si="355"/>
        <v>0</v>
      </c>
      <c r="CC182" s="2">
        <f t="shared" si="355"/>
        <v>0</v>
      </c>
      <c r="CD182" s="2">
        <f t="shared" si="355"/>
        <v>0</v>
      </c>
      <c r="CE182" s="2">
        <f t="shared" si="355"/>
        <v>0</v>
      </c>
      <c r="CF182" s="2">
        <f t="shared" si="355"/>
        <v>0</v>
      </c>
    </row>
    <row r="183" spans="2:88">
      <c r="B183" t="s">
        <v>175</v>
      </c>
      <c r="D183" s="2">
        <f ca="1">D182*$C$116</f>
        <v>0</v>
      </c>
      <c r="E183" s="2">
        <f t="shared" ref="E183:BP183" ca="1" si="356">E182*$C$116</f>
        <v>0</v>
      </c>
      <c r="F183" s="2">
        <f t="shared" ca="1" si="356"/>
        <v>0</v>
      </c>
      <c r="G183" s="2">
        <f t="shared" ca="1" si="356"/>
        <v>0</v>
      </c>
      <c r="H183" s="2">
        <f t="shared" ca="1" si="356"/>
        <v>0</v>
      </c>
      <c r="I183" s="2">
        <f t="shared" ca="1" si="356"/>
        <v>0</v>
      </c>
      <c r="J183" s="2">
        <f t="shared" ca="1" si="356"/>
        <v>0</v>
      </c>
      <c r="K183" s="2">
        <f t="shared" ca="1" si="356"/>
        <v>0</v>
      </c>
      <c r="L183" s="2">
        <f t="shared" ca="1" si="356"/>
        <v>0</v>
      </c>
      <c r="M183" s="2">
        <f t="shared" ca="1" si="356"/>
        <v>0</v>
      </c>
      <c r="N183" s="2">
        <f t="shared" ca="1" si="356"/>
        <v>0</v>
      </c>
      <c r="O183" s="2">
        <f t="shared" ca="1" si="356"/>
        <v>0</v>
      </c>
      <c r="P183" s="2">
        <f t="shared" ca="1" si="356"/>
        <v>0</v>
      </c>
      <c r="Q183" s="2">
        <f t="shared" ca="1" si="356"/>
        <v>0</v>
      </c>
      <c r="R183" s="2">
        <f t="shared" ca="1" si="356"/>
        <v>0</v>
      </c>
      <c r="S183" s="2">
        <f t="shared" ca="1" si="356"/>
        <v>0</v>
      </c>
      <c r="T183" s="2">
        <f t="shared" ca="1" si="356"/>
        <v>0</v>
      </c>
      <c r="U183" s="2">
        <f t="shared" ca="1" si="356"/>
        <v>0</v>
      </c>
      <c r="V183" s="2">
        <f t="shared" ca="1" si="356"/>
        <v>0</v>
      </c>
      <c r="W183" s="2">
        <f t="shared" ca="1" si="356"/>
        <v>0</v>
      </c>
      <c r="X183" s="2">
        <f t="shared" ca="1" si="356"/>
        <v>5009995.4399999995</v>
      </c>
      <c r="Y183" s="2">
        <f t="shared" ca="1" si="356"/>
        <v>0</v>
      </c>
      <c r="Z183" s="2">
        <f t="shared" ca="1" si="356"/>
        <v>0</v>
      </c>
      <c r="AA183" s="2">
        <f t="shared" ca="1" si="356"/>
        <v>0</v>
      </c>
      <c r="AB183" s="2">
        <f t="shared" ca="1" si="356"/>
        <v>0</v>
      </c>
      <c r="AC183" s="2">
        <f t="shared" ca="1" si="356"/>
        <v>474999.24</v>
      </c>
      <c r="AD183" s="2">
        <f t="shared" ca="1" si="356"/>
        <v>474999.24</v>
      </c>
      <c r="AE183" s="2">
        <f t="shared" ca="1" si="356"/>
        <v>474999.24</v>
      </c>
      <c r="AF183" s="2">
        <f t="shared" ca="1" si="356"/>
        <v>474999.24</v>
      </c>
      <c r="AG183" s="2">
        <f t="shared" ca="1" si="356"/>
        <v>474999.24</v>
      </c>
      <c r="AH183" s="2">
        <f t="shared" ca="1" si="356"/>
        <v>475008.36000000063</v>
      </c>
      <c r="AI183" s="2">
        <f t="shared" ca="1" si="356"/>
        <v>514285.19999999995</v>
      </c>
      <c r="AJ183" s="2">
        <f t="shared" ca="1" si="356"/>
        <v>514285.19999999995</v>
      </c>
      <c r="AK183" s="2">
        <f t="shared" ca="1" si="356"/>
        <v>514285.19999999995</v>
      </c>
      <c r="AL183" s="2">
        <f t="shared" ca="1" si="356"/>
        <v>514285.19999999995</v>
      </c>
      <c r="AM183" s="2">
        <f t="shared" ca="1" si="356"/>
        <v>514285.19999999995</v>
      </c>
      <c r="AN183" s="2">
        <f t="shared" ca="1" si="356"/>
        <v>514285.19999999995</v>
      </c>
      <c r="AO183" s="2">
        <f t="shared" ca="1" si="356"/>
        <v>514285.19999999995</v>
      </c>
      <c r="AP183" s="2">
        <f t="shared" ca="1" si="356"/>
        <v>0</v>
      </c>
      <c r="AQ183" s="2">
        <f t="shared" ca="1" si="356"/>
        <v>0</v>
      </c>
      <c r="AR183" s="2">
        <f t="shared" ca="1" si="356"/>
        <v>0</v>
      </c>
      <c r="AS183" s="2">
        <f t="shared" ca="1" si="356"/>
        <v>0</v>
      </c>
      <c r="AT183" s="2">
        <f t="shared" ca="1" si="356"/>
        <v>0</v>
      </c>
      <c r="AU183" s="2">
        <f t="shared" ca="1" si="356"/>
        <v>0</v>
      </c>
      <c r="AV183" s="2">
        <f t="shared" ca="1" si="356"/>
        <v>0</v>
      </c>
      <c r="AW183" s="2">
        <f t="shared" ca="1" si="356"/>
        <v>0</v>
      </c>
      <c r="AX183" s="2">
        <f t="shared" ca="1" si="356"/>
        <v>0</v>
      </c>
      <c r="AY183" s="2">
        <f t="shared" ca="1" si="356"/>
        <v>0</v>
      </c>
      <c r="AZ183" s="2">
        <f t="shared" ca="1" si="356"/>
        <v>0</v>
      </c>
      <c r="BA183" s="2">
        <f t="shared" ca="1" si="356"/>
        <v>0</v>
      </c>
      <c r="BB183" s="2">
        <f t="shared" ca="1" si="356"/>
        <v>0</v>
      </c>
      <c r="BC183" s="2">
        <f t="shared" ca="1" si="356"/>
        <v>0</v>
      </c>
      <c r="BD183" s="2">
        <f t="shared" ca="1" si="356"/>
        <v>0</v>
      </c>
      <c r="BE183" s="2">
        <f t="shared" ca="1" si="356"/>
        <v>0</v>
      </c>
      <c r="BF183" s="2">
        <f t="shared" ca="1" si="356"/>
        <v>0</v>
      </c>
      <c r="BG183" s="2">
        <f t="shared" ca="1" si="356"/>
        <v>0</v>
      </c>
      <c r="BH183" s="2">
        <f t="shared" ca="1" si="356"/>
        <v>0</v>
      </c>
      <c r="BI183" s="2">
        <f t="shared" ca="1" si="356"/>
        <v>0</v>
      </c>
      <c r="BJ183" s="2">
        <f t="shared" ca="1" si="356"/>
        <v>0</v>
      </c>
      <c r="BK183" s="2">
        <f t="shared" ca="1" si="356"/>
        <v>0</v>
      </c>
      <c r="BL183" s="2">
        <f t="shared" ca="1" si="356"/>
        <v>0</v>
      </c>
      <c r="BM183" s="2">
        <f t="shared" ca="1" si="356"/>
        <v>0</v>
      </c>
      <c r="BN183" s="2">
        <f t="shared" ca="1" si="356"/>
        <v>0</v>
      </c>
      <c r="BO183" s="2">
        <f t="shared" ca="1" si="356"/>
        <v>0</v>
      </c>
      <c r="BP183" s="2">
        <f t="shared" ca="1" si="356"/>
        <v>0</v>
      </c>
      <c r="BQ183" s="2">
        <f t="shared" ref="BQ183:CF183" ca="1" si="357">BQ182*$C$116</f>
        <v>0</v>
      </c>
      <c r="BR183" s="2">
        <f t="shared" ca="1" si="357"/>
        <v>0</v>
      </c>
      <c r="BS183" s="2">
        <f t="shared" si="357"/>
        <v>0</v>
      </c>
      <c r="BT183" s="2">
        <f t="shared" si="357"/>
        <v>0</v>
      </c>
      <c r="BU183" s="2">
        <f t="shared" si="357"/>
        <v>0</v>
      </c>
      <c r="BV183" s="2">
        <f t="shared" si="357"/>
        <v>0</v>
      </c>
      <c r="BW183" s="2">
        <f t="shared" si="357"/>
        <v>0</v>
      </c>
      <c r="BX183" s="2">
        <f t="shared" si="357"/>
        <v>0</v>
      </c>
      <c r="BY183" s="2">
        <f t="shared" si="357"/>
        <v>0</v>
      </c>
      <c r="BZ183" s="2">
        <f t="shared" si="357"/>
        <v>0</v>
      </c>
      <c r="CA183" s="2">
        <f t="shared" si="357"/>
        <v>0</v>
      </c>
      <c r="CB183" s="2">
        <f t="shared" si="357"/>
        <v>0</v>
      </c>
      <c r="CC183" s="2">
        <f t="shared" si="357"/>
        <v>0</v>
      </c>
      <c r="CD183" s="2">
        <f t="shared" si="357"/>
        <v>0</v>
      </c>
      <c r="CE183" s="2">
        <f t="shared" si="357"/>
        <v>0</v>
      </c>
      <c r="CF183" s="2">
        <f t="shared" si="357"/>
        <v>0</v>
      </c>
    </row>
    <row r="185" spans="2:88">
      <c r="B185" t="s">
        <v>66</v>
      </c>
      <c r="D185" t="s">
        <v>218</v>
      </c>
      <c r="E185" t="s">
        <v>217</v>
      </c>
    </row>
    <row r="186" spans="2:88">
      <c r="B186" t="s">
        <v>76</v>
      </c>
      <c r="D186" s="9">
        <v>0.03</v>
      </c>
    </row>
    <row r="187" spans="2:88">
      <c r="B187" t="s">
        <v>79</v>
      </c>
      <c r="D187" s="9">
        <v>0.05</v>
      </c>
      <c r="H187" t="s">
        <v>420</v>
      </c>
    </row>
    <row r="188" spans="2:88">
      <c r="B188" t="s">
        <v>238</v>
      </c>
      <c r="D188" s="9">
        <v>0.05</v>
      </c>
      <c r="E188" s="6">
        <f>C203*D188</f>
        <v>43893374.462158039</v>
      </c>
      <c r="F188" s="56">
        <v>53893374.462158039</v>
      </c>
    </row>
    <row r="189" spans="2:88">
      <c r="B189" t="s">
        <v>80</v>
      </c>
      <c r="D189" s="9">
        <v>0.2</v>
      </c>
    </row>
    <row r="190" spans="2:88">
      <c r="B190" t="s">
        <v>243</v>
      </c>
      <c r="D190" s="9" t="s">
        <v>244</v>
      </c>
    </row>
    <row r="192" spans="2:88">
      <c r="B192" t="s">
        <v>240</v>
      </c>
      <c r="D192" s="12">
        <f t="shared" ref="D192:AI192" si="358">D139</f>
        <v>42278</v>
      </c>
      <c r="E192" s="12">
        <f t="shared" si="358"/>
        <v>42309</v>
      </c>
      <c r="F192" s="12">
        <f t="shared" si="358"/>
        <v>42339</v>
      </c>
      <c r="G192" s="12">
        <f t="shared" si="358"/>
        <v>42370</v>
      </c>
      <c r="H192" s="12">
        <f t="shared" si="358"/>
        <v>42401</v>
      </c>
      <c r="I192" s="12">
        <f t="shared" si="358"/>
        <v>42430</v>
      </c>
      <c r="J192" s="12">
        <f t="shared" si="358"/>
        <v>42461</v>
      </c>
      <c r="K192" s="12">
        <f t="shared" si="358"/>
        <v>42491</v>
      </c>
      <c r="L192" s="12">
        <f t="shared" si="358"/>
        <v>42522</v>
      </c>
      <c r="M192" s="12">
        <f t="shared" si="358"/>
        <v>42552</v>
      </c>
      <c r="N192" s="12">
        <f t="shared" si="358"/>
        <v>42583</v>
      </c>
      <c r="O192" s="12">
        <f t="shared" si="358"/>
        <v>42614</v>
      </c>
      <c r="P192" s="12">
        <f t="shared" si="358"/>
        <v>42644</v>
      </c>
      <c r="Q192" s="12">
        <f t="shared" si="358"/>
        <v>42675</v>
      </c>
      <c r="R192" s="12">
        <f t="shared" si="358"/>
        <v>42705</v>
      </c>
      <c r="S192" s="12">
        <f t="shared" si="358"/>
        <v>42736</v>
      </c>
      <c r="T192" s="12">
        <f t="shared" si="358"/>
        <v>42767</v>
      </c>
      <c r="U192" s="12">
        <f t="shared" si="358"/>
        <v>42795</v>
      </c>
      <c r="V192" s="12">
        <f t="shared" si="358"/>
        <v>42826</v>
      </c>
      <c r="W192" s="12">
        <f t="shared" si="358"/>
        <v>42856</v>
      </c>
      <c r="X192" s="12">
        <f t="shared" si="358"/>
        <v>42887</v>
      </c>
      <c r="Y192" s="12">
        <f t="shared" si="358"/>
        <v>42917</v>
      </c>
      <c r="Z192" s="12">
        <f t="shared" si="358"/>
        <v>42948</v>
      </c>
      <c r="AA192" s="12">
        <f t="shared" si="358"/>
        <v>42979</v>
      </c>
      <c r="AB192" s="12">
        <f t="shared" si="358"/>
        <v>43009</v>
      </c>
      <c r="AC192" s="12">
        <f t="shared" si="358"/>
        <v>43040</v>
      </c>
      <c r="AD192" s="12">
        <f t="shared" si="358"/>
        <v>43070</v>
      </c>
      <c r="AE192" s="12">
        <f t="shared" si="358"/>
        <v>43101</v>
      </c>
      <c r="AF192" s="12">
        <f t="shared" si="358"/>
        <v>43132</v>
      </c>
      <c r="AG192" s="12">
        <f t="shared" si="358"/>
        <v>43160</v>
      </c>
      <c r="AH192" s="12">
        <f t="shared" si="358"/>
        <v>43191</v>
      </c>
      <c r="AI192" s="12">
        <f t="shared" si="358"/>
        <v>43221</v>
      </c>
      <c r="AJ192" s="12">
        <f t="shared" ref="AJ192:BO192" si="359">AJ139</f>
        <v>43252</v>
      </c>
      <c r="AK192" s="12">
        <f t="shared" si="359"/>
        <v>43282</v>
      </c>
      <c r="AL192" s="12">
        <f t="shared" si="359"/>
        <v>43313</v>
      </c>
      <c r="AM192" s="12">
        <f t="shared" si="359"/>
        <v>43344</v>
      </c>
      <c r="AN192" s="12">
        <f t="shared" si="359"/>
        <v>43374</v>
      </c>
      <c r="AO192" s="12">
        <f t="shared" si="359"/>
        <v>43405</v>
      </c>
      <c r="AP192" s="12">
        <f t="shared" si="359"/>
        <v>43435</v>
      </c>
      <c r="AQ192" s="12">
        <f t="shared" si="359"/>
        <v>43466</v>
      </c>
      <c r="AR192" s="12">
        <f t="shared" si="359"/>
        <v>43497</v>
      </c>
      <c r="AS192" s="12">
        <f t="shared" si="359"/>
        <v>43525</v>
      </c>
      <c r="AT192" s="12">
        <f t="shared" si="359"/>
        <v>43556</v>
      </c>
      <c r="AU192" s="12">
        <f t="shared" si="359"/>
        <v>43586</v>
      </c>
      <c r="AV192" s="12">
        <f t="shared" si="359"/>
        <v>43617</v>
      </c>
      <c r="AW192" s="12">
        <f t="shared" si="359"/>
        <v>43647</v>
      </c>
      <c r="AX192" s="12">
        <f t="shared" si="359"/>
        <v>43678</v>
      </c>
      <c r="AY192" s="12">
        <f t="shared" si="359"/>
        <v>43709</v>
      </c>
      <c r="AZ192" s="12">
        <f t="shared" si="359"/>
        <v>43739</v>
      </c>
      <c r="BA192" s="12">
        <f t="shared" si="359"/>
        <v>43770</v>
      </c>
      <c r="BB192" s="12">
        <f t="shared" si="359"/>
        <v>43800</v>
      </c>
      <c r="BC192" s="12">
        <f t="shared" si="359"/>
        <v>43831</v>
      </c>
      <c r="BD192" s="12">
        <f t="shared" si="359"/>
        <v>43862</v>
      </c>
      <c r="BE192" s="12">
        <f t="shared" si="359"/>
        <v>43891</v>
      </c>
      <c r="BF192" s="12">
        <f t="shared" si="359"/>
        <v>43922</v>
      </c>
      <c r="BG192" s="12">
        <f t="shared" si="359"/>
        <v>43952</v>
      </c>
      <c r="BH192" s="12">
        <f t="shared" si="359"/>
        <v>43983</v>
      </c>
      <c r="BI192" s="12">
        <f t="shared" si="359"/>
        <v>44013</v>
      </c>
      <c r="BJ192" s="12">
        <f t="shared" si="359"/>
        <v>44044</v>
      </c>
      <c r="BK192" s="12">
        <f t="shared" si="359"/>
        <v>44075</v>
      </c>
      <c r="BL192" s="12">
        <f t="shared" si="359"/>
        <v>44105</v>
      </c>
      <c r="BM192" s="12">
        <f t="shared" si="359"/>
        <v>44136</v>
      </c>
      <c r="BN192" s="12">
        <f t="shared" si="359"/>
        <v>44166</v>
      </c>
      <c r="BO192" s="12">
        <f t="shared" si="359"/>
        <v>44197</v>
      </c>
      <c r="BP192" s="12">
        <f t="shared" ref="BP192:CJ192" si="360">BP139</f>
        <v>44228</v>
      </c>
      <c r="BQ192" s="12">
        <f t="shared" si="360"/>
        <v>44256</v>
      </c>
      <c r="BR192" s="12">
        <f t="shared" si="360"/>
        <v>44287</v>
      </c>
      <c r="BS192" s="12">
        <f t="shared" si="360"/>
        <v>44317</v>
      </c>
      <c r="BT192" s="12">
        <f t="shared" si="360"/>
        <v>44348</v>
      </c>
      <c r="BU192" s="12">
        <f t="shared" si="360"/>
        <v>44378</v>
      </c>
      <c r="BV192" s="12">
        <f t="shared" si="360"/>
        <v>44409</v>
      </c>
      <c r="BW192" s="12">
        <f t="shared" si="360"/>
        <v>44440</v>
      </c>
      <c r="BX192" s="12">
        <f t="shared" si="360"/>
        <v>44470</v>
      </c>
      <c r="BY192" s="12">
        <f t="shared" si="360"/>
        <v>44501</v>
      </c>
      <c r="BZ192" s="12">
        <f t="shared" si="360"/>
        <v>44531</v>
      </c>
      <c r="CA192" s="12">
        <f t="shared" si="360"/>
        <v>44562</v>
      </c>
      <c r="CB192" s="12">
        <f t="shared" si="360"/>
        <v>44593</v>
      </c>
      <c r="CC192" s="12">
        <f t="shared" si="360"/>
        <v>44621</v>
      </c>
      <c r="CD192" s="12">
        <f t="shared" si="360"/>
        <v>44652</v>
      </c>
      <c r="CE192" s="12">
        <f t="shared" si="360"/>
        <v>44682</v>
      </c>
      <c r="CF192" s="12">
        <f t="shared" si="360"/>
        <v>44713</v>
      </c>
      <c r="CG192" s="12">
        <f t="shared" si="360"/>
        <v>0</v>
      </c>
      <c r="CH192" s="12">
        <f t="shared" si="360"/>
        <v>0</v>
      </c>
      <c r="CI192" s="12">
        <f t="shared" si="360"/>
        <v>0</v>
      </c>
      <c r="CJ192" s="12">
        <f t="shared" si="360"/>
        <v>0</v>
      </c>
    </row>
    <row r="193" spans="1:88">
      <c r="B193" t="s">
        <v>232</v>
      </c>
      <c r="D193" s="2">
        <f ca="1">D143</f>
        <v>0</v>
      </c>
      <c r="E193" s="2">
        <f t="shared" ref="E193:BP193" ca="1" si="361">E143</f>
        <v>0</v>
      </c>
      <c r="F193" s="2">
        <f t="shared" ca="1" si="361"/>
        <v>0</v>
      </c>
      <c r="G193" s="2">
        <f t="shared" ca="1" si="361"/>
        <v>0</v>
      </c>
      <c r="H193" s="2">
        <f t="shared" ca="1" si="361"/>
        <v>2975203.6363636362</v>
      </c>
      <c r="I193" s="2">
        <f t="shared" ca="1" si="361"/>
        <v>2975203.6363636362</v>
      </c>
      <c r="J193" s="2">
        <f t="shared" ca="1" si="361"/>
        <v>8925610.9090909082</v>
      </c>
      <c r="K193" s="2">
        <f t="shared" ca="1" si="361"/>
        <v>8925610.9090909082</v>
      </c>
      <c r="L193" s="2">
        <f t="shared" ca="1" si="361"/>
        <v>26776832.727272727</v>
      </c>
      <c r="M193" s="2">
        <f t="shared" ca="1" si="361"/>
        <v>26776832.727272727</v>
      </c>
      <c r="N193" s="2">
        <f t="shared" ca="1" si="361"/>
        <v>26776832.727272727</v>
      </c>
      <c r="O193" s="2">
        <f t="shared" ca="1" si="361"/>
        <v>26776832.727272727</v>
      </c>
      <c r="P193" s="2">
        <f t="shared" ca="1" si="361"/>
        <v>26776832.727272727</v>
      </c>
      <c r="Q193" s="2">
        <f t="shared" ca="1" si="361"/>
        <v>26776832.727272727</v>
      </c>
      <c r="R193" s="2">
        <f t="shared" ca="1" si="361"/>
        <v>26776865.454545453</v>
      </c>
      <c r="S193" s="2">
        <f t="shared" ca="1" si="361"/>
        <v>30998587.27272727</v>
      </c>
      <c r="T193" s="2">
        <f t="shared" ca="1" si="361"/>
        <v>33973856.36363636</v>
      </c>
      <c r="U193" s="2">
        <f t="shared" ca="1" si="361"/>
        <v>42417300</v>
      </c>
      <c r="V193" s="2">
        <f t="shared" ca="1" si="361"/>
        <v>42417496.363636367</v>
      </c>
      <c r="W193" s="2">
        <f t="shared" ca="1" si="361"/>
        <v>67747827.272727266</v>
      </c>
      <c r="X193" s="2">
        <f t="shared" ca="1" si="361"/>
        <v>67747827.272727266</v>
      </c>
      <c r="Y193" s="2">
        <f t="shared" ca="1" si="361"/>
        <v>67747827.272727266</v>
      </c>
      <c r="Z193" s="2">
        <f t="shared" ca="1" si="361"/>
        <v>67747827.272727266</v>
      </c>
      <c r="AA193" s="2">
        <f t="shared" ca="1" si="361"/>
        <v>67747827.272727266</v>
      </c>
      <c r="AB193" s="2">
        <f t="shared" ca="1" si="361"/>
        <v>67747827.272727266</v>
      </c>
      <c r="AC193" s="2">
        <f t="shared" ca="1" si="361"/>
        <v>67747827.272727266</v>
      </c>
      <c r="AD193" s="2">
        <f t="shared" ca="1" si="361"/>
        <v>67747998.181818187</v>
      </c>
      <c r="AE193" s="2">
        <f t="shared" ca="1" si="361"/>
        <v>72564823.636363626</v>
      </c>
      <c r="AF193" s="2">
        <f t="shared" ca="1" si="361"/>
        <v>72565100.000000015</v>
      </c>
      <c r="AG193" s="2">
        <f t="shared" ca="1" si="361"/>
        <v>73755307.272727266</v>
      </c>
      <c r="AH193" s="2">
        <f t="shared" ca="1" si="361"/>
        <v>73756136.363636419</v>
      </c>
      <c r="AI193" s="2">
        <f t="shared" ca="1" si="361"/>
        <v>77326758.181818172</v>
      </c>
      <c r="AJ193" s="2">
        <f t="shared" ca="1" si="361"/>
        <v>77326758.181818172</v>
      </c>
      <c r="AK193" s="2">
        <f t="shared" ca="1" si="361"/>
        <v>77326758.181818172</v>
      </c>
      <c r="AL193" s="2">
        <f t="shared" ca="1" si="361"/>
        <v>69534558.181818172</v>
      </c>
      <c r="AM193" s="2">
        <f t="shared" ca="1" si="361"/>
        <v>69534558.181818172</v>
      </c>
      <c r="AN193" s="2">
        <f t="shared" ca="1" si="361"/>
        <v>53950158.18181818</v>
      </c>
      <c r="AO193" s="2">
        <f t="shared" ca="1" si="361"/>
        <v>53950158.18181818</v>
      </c>
      <c r="AP193" s="2">
        <f t="shared" ca="1" si="361"/>
        <v>7197096.3636363735</v>
      </c>
      <c r="AQ193" s="2">
        <f t="shared" ca="1" si="361"/>
        <v>7792199.9999999991</v>
      </c>
      <c r="AR193" s="2">
        <f t="shared" ca="1" si="361"/>
        <v>7792199.9999999991</v>
      </c>
      <c r="AS193" s="2">
        <f t="shared" ca="1" si="361"/>
        <v>7792199.9999999991</v>
      </c>
      <c r="AT193" s="2">
        <f t="shared" ca="1" si="361"/>
        <v>7792199.9999999991</v>
      </c>
      <c r="AU193" s="2">
        <f t="shared" ca="1" si="361"/>
        <v>7792199.9999999991</v>
      </c>
      <c r="AV193" s="2">
        <f t="shared" ca="1" si="361"/>
        <v>7792199.9999999991</v>
      </c>
      <c r="AW193" s="2">
        <f t="shared" ca="1" si="361"/>
        <v>7792199.9999999991</v>
      </c>
      <c r="AX193" s="2">
        <f t="shared" ca="1" si="361"/>
        <v>0</v>
      </c>
      <c r="AY193" s="2">
        <f t="shared" ca="1" si="361"/>
        <v>0</v>
      </c>
      <c r="AZ193" s="2">
        <f t="shared" ca="1" si="361"/>
        <v>0</v>
      </c>
      <c r="BA193" s="2">
        <f t="shared" ca="1" si="361"/>
        <v>0</v>
      </c>
      <c r="BB193" s="2">
        <f t="shared" ca="1" si="361"/>
        <v>0</v>
      </c>
      <c r="BC193" s="2">
        <f t="shared" ca="1" si="361"/>
        <v>0</v>
      </c>
      <c r="BD193" s="2">
        <f t="shared" ca="1" si="361"/>
        <v>0</v>
      </c>
      <c r="BE193" s="2">
        <f t="shared" ca="1" si="361"/>
        <v>0</v>
      </c>
      <c r="BF193" s="2">
        <f t="shared" ca="1" si="361"/>
        <v>0</v>
      </c>
      <c r="BG193" s="2">
        <f t="shared" ca="1" si="361"/>
        <v>0</v>
      </c>
      <c r="BH193" s="2">
        <f t="shared" ca="1" si="361"/>
        <v>0</v>
      </c>
      <c r="BI193" s="2">
        <f t="shared" ca="1" si="361"/>
        <v>0</v>
      </c>
      <c r="BJ193" s="2">
        <f t="shared" ca="1" si="361"/>
        <v>0</v>
      </c>
      <c r="BK193" s="2">
        <f t="shared" ca="1" si="361"/>
        <v>0</v>
      </c>
      <c r="BL193" s="2">
        <f t="shared" ca="1" si="361"/>
        <v>0</v>
      </c>
      <c r="BM193" s="2">
        <f t="shared" ca="1" si="361"/>
        <v>0</v>
      </c>
      <c r="BN193" s="2">
        <f t="shared" ca="1" si="361"/>
        <v>0</v>
      </c>
      <c r="BO193" s="2">
        <f t="shared" ca="1" si="361"/>
        <v>0</v>
      </c>
      <c r="BP193" s="2">
        <f t="shared" ca="1" si="361"/>
        <v>0</v>
      </c>
      <c r="BQ193" s="2">
        <f t="shared" ref="BQ193:CJ193" ca="1" si="362">BQ143</f>
        <v>0</v>
      </c>
      <c r="BR193" s="2">
        <f t="shared" ca="1" si="362"/>
        <v>0</v>
      </c>
      <c r="BS193" s="2">
        <f t="shared" ca="1" si="362"/>
        <v>0</v>
      </c>
      <c r="BT193" s="2">
        <f t="shared" ca="1" si="362"/>
        <v>0</v>
      </c>
      <c r="BU193" s="2">
        <f t="shared" ca="1" si="362"/>
        <v>0</v>
      </c>
      <c r="BV193" s="2">
        <f t="shared" ca="1" si="362"/>
        <v>0</v>
      </c>
      <c r="BW193" s="2">
        <f t="shared" ca="1" si="362"/>
        <v>0</v>
      </c>
      <c r="BX193" s="2">
        <f t="shared" ca="1" si="362"/>
        <v>0</v>
      </c>
      <c r="BY193" s="2">
        <f t="shared" ca="1" si="362"/>
        <v>0</v>
      </c>
      <c r="BZ193" s="2">
        <f t="shared" ca="1" si="362"/>
        <v>0</v>
      </c>
      <c r="CA193" s="2">
        <f t="shared" ca="1" si="362"/>
        <v>0</v>
      </c>
      <c r="CB193" s="2">
        <f t="shared" ca="1" si="362"/>
        <v>0</v>
      </c>
      <c r="CC193" s="2">
        <f t="shared" ca="1" si="362"/>
        <v>0</v>
      </c>
      <c r="CD193" s="2">
        <f t="shared" ca="1" si="362"/>
        <v>0</v>
      </c>
      <c r="CE193" s="2">
        <f t="shared" ca="1" si="362"/>
        <v>0</v>
      </c>
      <c r="CF193" s="2">
        <f t="shared" ca="1" si="362"/>
        <v>0</v>
      </c>
      <c r="CG193" s="2">
        <f t="shared" si="362"/>
        <v>0</v>
      </c>
      <c r="CH193" s="2">
        <f t="shared" si="362"/>
        <v>0</v>
      </c>
      <c r="CI193" s="2">
        <f t="shared" si="362"/>
        <v>0</v>
      </c>
      <c r="CJ193" s="2">
        <f t="shared" si="362"/>
        <v>0</v>
      </c>
    </row>
    <row r="194" spans="1:88">
      <c r="B194" t="s">
        <v>239</v>
      </c>
      <c r="D194" s="3">
        <f ca="1">D193*$D$186</f>
        <v>0</v>
      </c>
      <c r="E194" s="3">
        <f t="shared" ref="E194:BP194" ca="1" si="363">E193*$D$186</f>
        <v>0</v>
      </c>
      <c r="F194" s="3">
        <f t="shared" ca="1" si="363"/>
        <v>0</v>
      </c>
      <c r="G194" s="3">
        <f t="shared" ca="1" si="363"/>
        <v>0</v>
      </c>
      <c r="H194" s="3">
        <f t="shared" ca="1" si="363"/>
        <v>89256.109090909085</v>
      </c>
      <c r="I194" s="3">
        <f t="shared" ca="1" si="363"/>
        <v>89256.109090909085</v>
      </c>
      <c r="J194" s="3">
        <f t="shared" ca="1" si="363"/>
        <v>267768.32727272721</v>
      </c>
      <c r="K194" s="3">
        <f t="shared" ca="1" si="363"/>
        <v>267768.32727272721</v>
      </c>
      <c r="L194" s="3">
        <f t="shared" ca="1" si="363"/>
        <v>803304.98181818181</v>
      </c>
      <c r="M194" s="3">
        <f t="shared" ca="1" si="363"/>
        <v>803304.98181818181</v>
      </c>
      <c r="N194" s="3">
        <f t="shared" ca="1" si="363"/>
        <v>803304.98181818181</v>
      </c>
      <c r="O194" s="3">
        <f t="shared" ca="1" si="363"/>
        <v>803304.98181818181</v>
      </c>
      <c r="P194" s="3">
        <f t="shared" ca="1" si="363"/>
        <v>803304.98181818181</v>
      </c>
      <c r="Q194" s="3">
        <f t="shared" ca="1" si="363"/>
        <v>803304.98181818181</v>
      </c>
      <c r="R194" s="3">
        <f t="shared" ca="1" si="363"/>
        <v>803305.96363636362</v>
      </c>
      <c r="S194" s="3">
        <f t="shared" ca="1" si="363"/>
        <v>929957.61818181805</v>
      </c>
      <c r="T194" s="3">
        <f t="shared" ca="1" si="363"/>
        <v>1019215.6909090908</v>
      </c>
      <c r="U194" s="3">
        <f t="shared" ca="1" si="363"/>
        <v>1272519</v>
      </c>
      <c r="V194" s="3">
        <f t="shared" ca="1" si="363"/>
        <v>1272524.8909090909</v>
      </c>
      <c r="W194" s="3">
        <f t="shared" ca="1" si="363"/>
        <v>2032434.8181818179</v>
      </c>
      <c r="X194" s="3">
        <f t="shared" ca="1" si="363"/>
        <v>2032434.8181818179</v>
      </c>
      <c r="Y194" s="3">
        <f t="shared" ca="1" si="363"/>
        <v>2032434.8181818179</v>
      </c>
      <c r="Z194" s="3">
        <f t="shared" ca="1" si="363"/>
        <v>2032434.8181818179</v>
      </c>
      <c r="AA194" s="3">
        <f t="shared" ca="1" si="363"/>
        <v>2032434.8181818179</v>
      </c>
      <c r="AB194" s="3">
        <f t="shared" ca="1" si="363"/>
        <v>2032434.8181818179</v>
      </c>
      <c r="AC194" s="3">
        <f t="shared" ca="1" si="363"/>
        <v>2032434.8181818179</v>
      </c>
      <c r="AD194" s="3">
        <f t="shared" ca="1" si="363"/>
        <v>2032439.9454545456</v>
      </c>
      <c r="AE194" s="3">
        <f t="shared" ca="1" si="363"/>
        <v>2176944.7090909085</v>
      </c>
      <c r="AF194" s="3">
        <f t="shared" ca="1" si="363"/>
        <v>2176953.0000000005</v>
      </c>
      <c r="AG194" s="3">
        <f t="shared" ca="1" si="363"/>
        <v>2212659.2181818178</v>
      </c>
      <c r="AH194" s="3">
        <f t="shared" ca="1" si="363"/>
        <v>2212684.0909090927</v>
      </c>
      <c r="AI194" s="3">
        <f t="shared" ca="1" si="363"/>
        <v>2319802.7454545451</v>
      </c>
      <c r="AJ194" s="3">
        <f t="shared" ca="1" si="363"/>
        <v>2319802.7454545451</v>
      </c>
      <c r="AK194" s="3">
        <f t="shared" ca="1" si="363"/>
        <v>2319802.7454545451</v>
      </c>
      <c r="AL194" s="3">
        <f t="shared" ca="1" si="363"/>
        <v>2086036.7454545451</v>
      </c>
      <c r="AM194" s="3">
        <f t="shared" ca="1" si="363"/>
        <v>2086036.7454545451</v>
      </c>
      <c r="AN194" s="3">
        <f t="shared" ca="1" si="363"/>
        <v>1618504.7454545454</v>
      </c>
      <c r="AO194" s="3">
        <f t="shared" ca="1" si="363"/>
        <v>1618504.7454545454</v>
      </c>
      <c r="AP194" s="3">
        <f t="shared" ca="1" si="363"/>
        <v>215912.89090909119</v>
      </c>
      <c r="AQ194" s="3">
        <f t="shared" ca="1" si="363"/>
        <v>233765.99999999997</v>
      </c>
      <c r="AR194" s="3">
        <f t="shared" ca="1" si="363"/>
        <v>233765.99999999997</v>
      </c>
      <c r="AS194" s="3">
        <f t="shared" ca="1" si="363"/>
        <v>233765.99999999997</v>
      </c>
      <c r="AT194" s="3">
        <f t="shared" ca="1" si="363"/>
        <v>233765.99999999997</v>
      </c>
      <c r="AU194" s="3">
        <f t="shared" ca="1" si="363"/>
        <v>233765.99999999997</v>
      </c>
      <c r="AV194" s="3">
        <f t="shared" ca="1" si="363"/>
        <v>233765.99999999997</v>
      </c>
      <c r="AW194" s="3">
        <f t="shared" ca="1" si="363"/>
        <v>233765.99999999997</v>
      </c>
      <c r="AX194" s="3">
        <f t="shared" ca="1" si="363"/>
        <v>0</v>
      </c>
      <c r="AY194" s="3">
        <f t="shared" ca="1" si="363"/>
        <v>0</v>
      </c>
      <c r="AZ194" s="3">
        <f t="shared" ca="1" si="363"/>
        <v>0</v>
      </c>
      <c r="BA194" s="3">
        <f t="shared" ca="1" si="363"/>
        <v>0</v>
      </c>
      <c r="BB194" s="3">
        <f t="shared" ca="1" si="363"/>
        <v>0</v>
      </c>
      <c r="BC194" s="3">
        <f t="shared" ca="1" si="363"/>
        <v>0</v>
      </c>
      <c r="BD194" s="3">
        <f t="shared" ca="1" si="363"/>
        <v>0</v>
      </c>
      <c r="BE194" s="3">
        <f t="shared" ca="1" si="363"/>
        <v>0</v>
      </c>
      <c r="BF194" s="3">
        <f t="shared" ca="1" si="363"/>
        <v>0</v>
      </c>
      <c r="BG194" s="3">
        <f t="shared" ca="1" si="363"/>
        <v>0</v>
      </c>
      <c r="BH194" s="3">
        <f t="shared" ca="1" si="363"/>
        <v>0</v>
      </c>
      <c r="BI194" s="3">
        <f t="shared" ca="1" si="363"/>
        <v>0</v>
      </c>
      <c r="BJ194" s="3">
        <f t="shared" ca="1" si="363"/>
        <v>0</v>
      </c>
      <c r="BK194" s="3">
        <f t="shared" ca="1" si="363"/>
        <v>0</v>
      </c>
      <c r="BL194" s="3">
        <f t="shared" ca="1" si="363"/>
        <v>0</v>
      </c>
      <c r="BM194" s="3">
        <f t="shared" ca="1" si="363"/>
        <v>0</v>
      </c>
      <c r="BN194" s="3">
        <f t="shared" ca="1" si="363"/>
        <v>0</v>
      </c>
      <c r="BO194" s="3">
        <f t="shared" ca="1" si="363"/>
        <v>0</v>
      </c>
      <c r="BP194" s="3">
        <f t="shared" ca="1" si="363"/>
        <v>0</v>
      </c>
      <c r="BQ194" s="3">
        <f t="shared" ref="BQ194:CJ194" ca="1" si="364">BQ193*$D$186</f>
        <v>0</v>
      </c>
      <c r="BR194" s="3">
        <f t="shared" ca="1" si="364"/>
        <v>0</v>
      </c>
      <c r="BS194" s="3">
        <f t="shared" ca="1" si="364"/>
        <v>0</v>
      </c>
      <c r="BT194" s="3">
        <f t="shared" ca="1" si="364"/>
        <v>0</v>
      </c>
      <c r="BU194" s="3">
        <f t="shared" ca="1" si="364"/>
        <v>0</v>
      </c>
      <c r="BV194" s="3">
        <f t="shared" ca="1" si="364"/>
        <v>0</v>
      </c>
      <c r="BW194" s="3">
        <f t="shared" ca="1" si="364"/>
        <v>0</v>
      </c>
      <c r="BX194" s="3">
        <f t="shared" ca="1" si="364"/>
        <v>0</v>
      </c>
      <c r="BY194" s="3">
        <f t="shared" ca="1" si="364"/>
        <v>0</v>
      </c>
      <c r="BZ194" s="3">
        <f t="shared" ca="1" si="364"/>
        <v>0</v>
      </c>
      <c r="CA194" s="3">
        <f t="shared" ca="1" si="364"/>
        <v>0</v>
      </c>
      <c r="CB194" s="3">
        <f t="shared" ca="1" si="364"/>
        <v>0</v>
      </c>
      <c r="CC194" s="3">
        <f t="shared" ca="1" si="364"/>
        <v>0</v>
      </c>
      <c r="CD194" s="3">
        <f t="shared" ca="1" si="364"/>
        <v>0</v>
      </c>
      <c r="CE194" s="3">
        <f t="shared" ca="1" si="364"/>
        <v>0</v>
      </c>
      <c r="CF194" s="3">
        <f t="shared" ca="1" si="364"/>
        <v>0</v>
      </c>
      <c r="CG194" s="3">
        <f t="shared" si="364"/>
        <v>0</v>
      </c>
      <c r="CH194" s="3">
        <f t="shared" si="364"/>
        <v>0</v>
      </c>
      <c r="CI194" s="3">
        <f t="shared" si="364"/>
        <v>0</v>
      </c>
      <c r="CJ194" s="3">
        <f t="shared" si="364"/>
        <v>0</v>
      </c>
    </row>
    <row r="195" spans="1:88">
      <c r="B195" t="s">
        <v>220</v>
      </c>
      <c r="AW195" s="6">
        <f ca="1">C209-SUM(D194:BF194)</f>
        <v>91754529.580419391</v>
      </c>
      <c r="BF195" s="6"/>
    </row>
    <row r="196" spans="1:88">
      <c r="B196" t="s">
        <v>219</v>
      </c>
      <c r="AW196" s="6">
        <f ca="1">D209-SUM(D194:BF194)</f>
        <v>91754529.580419391</v>
      </c>
    </row>
    <row r="197" spans="1:88">
      <c r="BF197" s="6"/>
    </row>
    <row r="198" spans="1:88">
      <c r="B198" t="s">
        <v>246</v>
      </c>
      <c r="D198" s="12">
        <f>D192</f>
        <v>42278</v>
      </c>
      <c r="E198" s="12">
        <f t="shared" ref="E198:BP198" si="365">E192</f>
        <v>42309</v>
      </c>
      <c r="F198" s="12">
        <f t="shared" si="365"/>
        <v>42339</v>
      </c>
      <c r="G198" s="12">
        <f t="shared" si="365"/>
        <v>42370</v>
      </c>
      <c r="H198" s="12">
        <f t="shared" si="365"/>
        <v>42401</v>
      </c>
      <c r="I198" s="12">
        <f t="shared" si="365"/>
        <v>42430</v>
      </c>
      <c r="J198" s="12">
        <f t="shared" si="365"/>
        <v>42461</v>
      </c>
      <c r="K198" s="12">
        <f t="shared" si="365"/>
        <v>42491</v>
      </c>
      <c r="L198" s="12">
        <f t="shared" si="365"/>
        <v>42522</v>
      </c>
      <c r="M198" s="12">
        <f t="shared" si="365"/>
        <v>42552</v>
      </c>
      <c r="N198" s="12">
        <f t="shared" si="365"/>
        <v>42583</v>
      </c>
      <c r="O198" s="12">
        <f t="shared" si="365"/>
        <v>42614</v>
      </c>
      <c r="P198" s="12">
        <f t="shared" si="365"/>
        <v>42644</v>
      </c>
      <c r="Q198" s="12">
        <f t="shared" si="365"/>
        <v>42675</v>
      </c>
      <c r="R198" s="12">
        <f t="shared" si="365"/>
        <v>42705</v>
      </c>
      <c r="S198" s="12">
        <f t="shared" si="365"/>
        <v>42736</v>
      </c>
      <c r="T198" s="12">
        <f t="shared" si="365"/>
        <v>42767</v>
      </c>
      <c r="U198" s="12">
        <f t="shared" si="365"/>
        <v>42795</v>
      </c>
      <c r="V198" s="12">
        <f t="shared" si="365"/>
        <v>42826</v>
      </c>
      <c r="W198" s="12">
        <f t="shared" si="365"/>
        <v>42856</v>
      </c>
      <c r="X198" s="12">
        <f t="shared" si="365"/>
        <v>42887</v>
      </c>
      <c r="Y198" s="12">
        <f t="shared" si="365"/>
        <v>42917</v>
      </c>
      <c r="Z198" s="12">
        <f t="shared" si="365"/>
        <v>42948</v>
      </c>
      <c r="AA198" s="12">
        <f t="shared" si="365"/>
        <v>42979</v>
      </c>
      <c r="AB198" s="12">
        <f t="shared" si="365"/>
        <v>43009</v>
      </c>
      <c r="AC198" s="12">
        <f t="shared" si="365"/>
        <v>43040</v>
      </c>
      <c r="AD198" s="12">
        <f t="shared" si="365"/>
        <v>43070</v>
      </c>
      <c r="AE198" s="12">
        <f t="shared" si="365"/>
        <v>43101</v>
      </c>
      <c r="AF198" s="12">
        <f t="shared" si="365"/>
        <v>43132</v>
      </c>
      <c r="AG198" s="12">
        <f t="shared" si="365"/>
        <v>43160</v>
      </c>
      <c r="AH198" s="12">
        <f t="shared" si="365"/>
        <v>43191</v>
      </c>
      <c r="AI198" s="12">
        <f t="shared" si="365"/>
        <v>43221</v>
      </c>
      <c r="AJ198" s="12">
        <f t="shared" si="365"/>
        <v>43252</v>
      </c>
      <c r="AK198" s="12">
        <f t="shared" si="365"/>
        <v>43282</v>
      </c>
      <c r="AL198" s="12">
        <f t="shared" si="365"/>
        <v>43313</v>
      </c>
      <c r="AM198" s="12">
        <f t="shared" si="365"/>
        <v>43344</v>
      </c>
      <c r="AN198" s="12">
        <f t="shared" si="365"/>
        <v>43374</v>
      </c>
      <c r="AO198" s="12">
        <f t="shared" si="365"/>
        <v>43405</v>
      </c>
      <c r="AP198" s="12">
        <f t="shared" si="365"/>
        <v>43435</v>
      </c>
      <c r="AQ198" s="12">
        <f t="shared" si="365"/>
        <v>43466</v>
      </c>
      <c r="AR198" s="12">
        <f t="shared" si="365"/>
        <v>43497</v>
      </c>
      <c r="AS198" s="12">
        <f t="shared" si="365"/>
        <v>43525</v>
      </c>
      <c r="AT198" s="12">
        <f t="shared" si="365"/>
        <v>43556</v>
      </c>
      <c r="AU198" s="12">
        <f t="shared" si="365"/>
        <v>43586</v>
      </c>
      <c r="AV198" s="12">
        <f t="shared" si="365"/>
        <v>43617</v>
      </c>
      <c r="AW198" s="12">
        <f t="shared" si="365"/>
        <v>43647</v>
      </c>
      <c r="AX198" s="12">
        <f t="shared" si="365"/>
        <v>43678</v>
      </c>
      <c r="AY198" s="12">
        <f t="shared" si="365"/>
        <v>43709</v>
      </c>
      <c r="AZ198" s="12">
        <f t="shared" si="365"/>
        <v>43739</v>
      </c>
      <c r="BA198" s="12">
        <f t="shared" si="365"/>
        <v>43770</v>
      </c>
      <c r="BB198" s="12">
        <f t="shared" si="365"/>
        <v>43800</v>
      </c>
      <c r="BC198" s="12">
        <f t="shared" si="365"/>
        <v>43831</v>
      </c>
      <c r="BD198" s="12">
        <f t="shared" si="365"/>
        <v>43862</v>
      </c>
      <c r="BE198" s="12">
        <f t="shared" si="365"/>
        <v>43891</v>
      </c>
      <c r="BF198" s="12">
        <f t="shared" si="365"/>
        <v>43922</v>
      </c>
      <c r="BG198" s="12">
        <f t="shared" si="365"/>
        <v>43952</v>
      </c>
      <c r="BH198" s="12">
        <f t="shared" si="365"/>
        <v>43983</v>
      </c>
      <c r="BI198" s="12">
        <f t="shared" si="365"/>
        <v>44013</v>
      </c>
      <c r="BJ198" s="12">
        <f t="shared" si="365"/>
        <v>44044</v>
      </c>
      <c r="BK198" s="12">
        <f t="shared" si="365"/>
        <v>44075</v>
      </c>
      <c r="BL198" s="12">
        <f t="shared" si="365"/>
        <v>44105</v>
      </c>
      <c r="BM198" s="12">
        <f t="shared" si="365"/>
        <v>44136</v>
      </c>
      <c r="BN198" s="12">
        <f t="shared" si="365"/>
        <v>44166</v>
      </c>
      <c r="BO198" s="12">
        <f t="shared" si="365"/>
        <v>44197</v>
      </c>
      <c r="BP198" s="12">
        <f t="shared" si="365"/>
        <v>44228</v>
      </c>
      <c r="BQ198" s="12">
        <f t="shared" ref="BQ198:CJ198" si="366">BQ192</f>
        <v>44256</v>
      </c>
      <c r="BR198" s="12">
        <f t="shared" si="366"/>
        <v>44287</v>
      </c>
      <c r="BS198" s="12">
        <f t="shared" si="366"/>
        <v>44317</v>
      </c>
      <c r="BT198" s="12">
        <f t="shared" si="366"/>
        <v>44348</v>
      </c>
      <c r="BU198" s="12">
        <f t="shared" si="366"/>
        <v>44378</v>
      </c>
      <c r="BV198" s="12">
        <f t="shared" si="366"/>
        <v>44409</v>
      </c>
      <c r="BW198" s="12">
        <f t="shared" si="366"/>
        <v>44440</v>
      </c>
      <c r="BX198" s="12">
        <f t="shared" si="366"/>
        <v>44470</v>
      </c>
      <c r="BY198" s="12">
        <f t="shared" si="366"/>
        <v>44501</v>
      </c>
      <c r="BZ198" s="12">
        <f t="shared" si="366"/>
        <v>44531</v>
      </c>
      <c r="CA198" s="12">
        <f t="shared" si="366"/>
        <v>44562</v>
      </c>
      <c r="CB198" s="12">
        <f t="shared" si="366"/>
        <v>44593</v>
      </c>
      <c r="CC198" s="12">
        <f t="shared" si="366"/>
        <v>44621</v>
      </c>
      <c r="CD198" s="12">
        <f t="shared" si="366"/>
        <v>44652</v>
      </c>
      <c r="CE198" s="12">
        <f t="shared" si="366"/>
        <v>44682</v>
      </c>
      <c r="CF198" s="12">
        <f t="shared" si="366"/>
        <v>44713</v>
      </c>
      <c r="CG198" s="12">
        <f t="shared" si="366"/>
        <v>0</v>
      </c>
      <c r="CH198" s="12">
        <f t="shared" si="366"/>
        <v>0</v>
      </c>
      <c r="CI198" s="12">
        <f t="shared" si="366"/>
        <v>0</v>
      </c>
      <c r="CJ198" s="12">
        <f t="shared" si="366"/>
        <v>0</v>
      </c>
    </row>
    <row r="199" spans="1:88">
      <c r="B199" t="s">
        <v>245</v>
      </c>
      <c r="D199">
        <f>IF(D198=$C$14,$C$209,0)</f>
        <v>0</v>
      </c>
      <c r="E199">
        <f t="shared" ref="E199:BP199" si="367">IF(E198=$C$14,$C$209,0)</f>
        <v>0</v>
      </c>
      <c r="F199">
        <f t="shared" si="367"/>
        <v>0</v>
      </c>
      <c r="G199">
        <f t="shared" si="367"/>
        <v>0</v>
      </c>
      <c r="H199">
        <f t="shared" si="367"/>
        <v>0</v>
      </c>
      <c r="I199">
        <f t="shared" si="367"/>
        <v>0</v>
      </c>
      <c r="J199">
        <f t="shared" si="367"/>
        <v>0</v>
      </c>
      <c r="K199">
        <f t="shared" si="367"/>
        <v>0</v>
      </c>
      <c r="L199">
        <f t="shared" si="367"/>
        <v>0</v>
      </c>
      <c r="M199">
        <f t="shared" si="367"/>
        <v>0</v>
      </c>
      <c r="N199">
        <f t="shared" si="367"/>
        <v>0</v>
      </c>
      <c r="O199">
        <f t="shared" si="367"/>
        <v>0</v>
      </c>
      <c r="P199">
        <f t="shared" si="367"/>
        <v>0</v>
      </c>
      <c r="Q199">
        <f t="shared" si="367"/>
        <v>0</v>
      </c>
      <c r="R199">
        <f t="shared" si="367"/>
        <v>0</v>
      </c>
      <c r="S199">
        <f t="shared" si="367"/>
        <v>0</v>
      </c>
      <c r="T199">
        <f t="shared" si="367"/>
        <v>0</v>
      </c>
      <c r="U199">
        <f t="shared" si="367"/>
        <v>0</v>
      </c>
      <c r="V199">
        <f t="shared" si="367"/>
        <v>0</v>
      </c>
      <c r="W199">
        <f t="shared" si="367"/>
        <v>0</v>
      </c>
      <c r="X199">
        <f t="shared" si="367"/>
        <v>0</v>
      </c>
      <c r="Y199">
        <f t="shared" si="367"/>
        <v>0</v>
      </c>
      <c r="Z199">
        <f t="shared" si="367"/>
        <v>0</v>
      </c>
      <c r="AA199">
        <f t="shared" si="367"/>
        <v>0</v>
      </c>
      <c r="AB199">
        <f t="shared" si="367"/>
        <v>0</v>
      </c>
      <c r="AC199">
        <f t="shared" si="367"/>
        <v>0</v>
      </c>
      <c r="AD199">
        <f t="shared" si="367"/>
        <v>0</v>
      </c>
      <c r="AE199">
        <f t="shared" si="367"/>
        <v>0</v>
      </c>
      <c r="AF199">
        <f t="shared" si="367"/>
        <v>0</v>
      </c>
      <c r="AG199">
        <f t="shared" si="367"/>
        <v>0</v>
      </c>
      <c r="AH199">
        <f t="shared" si="367"/>
        <v>0</v>
      </c>
      <c r="AI199">
        <f t="shared" si="367"/>
        <v>0</v>
      </c>
      <c r="AJ199">
        <f t="shared" si="367"/>
        <v>0</v>
      </c>
      <c r="AK199">
        <f t="shared" si="367"/>
        <v>0</v>
      </c>
      <c r="AL199">
        <f t="shared" si="367"/>
        <v>0</v>
      </c>
      <c r="AM199">
        <f t="shared" si="367"/>
        <v>0</v>
      </c>
      <c r="AN199">
        <f t="shared" si="367"/>
        <v>0</v>
      </c>
      <c r="AO199">
        <f t="shared" si="367"/>
        <v>0</v>
      </c>
      <c r="AP199">
        <f t="shared" si="367"/>
        <v>0</v>
      </c>
      <c r="AQ199">
        <f t="shared" si="367"/>
        <v>0</v>
      </c>
      <c r="AR199">
        <f t="shared" si="367"/>
        <v>0</v>
      </c>
      <c r="AS199">
        <f t="shared" si="367"/>
        <v>0</v>
      </c>
      <c r="AT199">
        <f t="shared" si="367"/>
        <v>0</v>
      </c>
      <c r="AU199">
        <f t="shared" si="367"/>
        <v>0</v>
      </c>
      <c r="AV199">
        <f t="shared" si="367"/>
        <v>0</v>
      </c>
      <c r="AW199">
        <f t="shared" ca="1" si="367"/>
        <v>143845422.30769208</v>
      </c>
      <c r="AX199">
        <f t="shared" si="367"/>
        <v>0</v>
      </c>
      <c r="AY199">
        <f t="shared" si="367"/>
        <v>0</v>
      </c>
      <c r="AZ199">
        <f t="shared" si="367"/>
        <v>0</v>
      </c>
      <c r="BA199">
        <f t="shared" si="367"/>
        <v>0</v>
      </c>
      <c r="BB199">
        <f t="shared" si="367"/>
        <v>0</v>
      </c>
      <c r="BC199">
        <f t="shared" si="367"/>
        <v>0</v>
      </c>
      <c r="BD199">
        <f t="shared" si="367"/>
        <v>0</v>
      </c>
      <c r="BE199">
        <f t="shared" si="367"/>
        <v>0</v>
      </c>
      <c r="BF199">
        <f t="shared" si="367"/>
        <v>0</v>
      </c>
      <c r="BG199">
        <f t="shared" si="367"/>
        <v>0</v>
      </c>
      <c r="BH199">
        <f t="shared" si="367"/>
        <v>0</v>
      </c>
      <c r="BI199">
        <f t="shared" si="367"/>
        <v>0</v>
      </c>
      <c r="BJ199">
        <f t="shared" si="367"/>
        <v>0</v>
      </c>
      <c r="BK199">
        <f t="shared" si="367"/>
        <v>0</v>
      </c>
      <c r="BL199">
        <f t="shared" si="367"/>
        <v>0</v>
      </c>
      <c r="BM199">
        <f t="shared" si="367"/>
        <v>0</v>
      </c>
      <c r="BN199">
        <f t="shared" si="367"/>
        <v>0</v>
      </c>
      <c r="BO199">
        <f t="shared" si="367"/>
        <v>0</v>
      </c>
      <c r="BP199">
        <f t="shared" si="367"/>
        <v>0</v>
      </c>
      <c r="BQ199">
        <f t="shared" ref="BQ199:CJ199" si="368">IF(BQ198=$C$14,$C$209,0)</f>
        <v>0</v>
      </c>
      <c r="BR199">
        <f t="shared" si="368"/>
        <v>0</v>
      </c>
      <c r="BS199">
        <f t="shared" si="368"/>
        <v>0</v>
      </c>
      <c r="BT199">
        <f t="shared" si="368"/>
        <v>0</v>
      </c>
      <c r="BU199">
        <f t="shared" si="368"/>
        <v>0</v>
      </c>
      <c r="BV199">
        <f t="shared" si="368"/>
        <v>0</v>
      </c>
      <c r="BW199">
        <f t="shared" si="368"/>
        <v>0</v>
      </c>
      <c r="BX199">
        <f t="shared" si="368"/>
        <v>0</v>
      </c>
      <c r="BY199">
        <f t="shared" si="368"/>
        <v>0</v>
      </c>
      <c r="BZ199">
        <f t="shared" si="368"/>
        <v>0</v>
      </c>
      <c r="CA199">
        <f t="shared" si="368"/>
        <v>0</v>
      </c>
      <c r="CB199">
        <f t="shared" si="368"/>
        <v>0</v>
      </c>
      <c r="CC199">
        <f t="shared" si="368"/>
        <v>0</v>
      </c>
      <c r="CD199">
        <f t="shared" si="368"/>
        <v>0</v>
      </c>
      <c r="CE199">
        <f t="shared" si="368"/>
        <v>0</v>
      </c>
      <c r="CF199">
        <f t="shared" si="368"/>
        <v>0</v>
      </c>
      <c r="CG199">
        <f t="shared" si="368"/>
        <v>0</v>
      </c>
      <c r="CH199">
        <f t="shared" si="368"/>
        <v>0</v>
      </c>
      <c r="CI199">
        <f t="shared" si="368"/>
        <v>0</v>
      </c>
      <c r="CJ199">
        <f t="shared" si="368"/>
        <v>0</v>
      </c>
    </row>
    <row r="200" spans="1:88">
      <c r="C200" s="13"/>
      <c r="D200" s="13"/>
    </row>
    <row r="201" spans="1:88">
      <c r="C201" s="11" t="s">
        <v>218</v>
      </c>
      <c r="D201" s="11" t="s">
        <v>217</v>
      </c>
      <c r="F201" t="s">
        <v>244</v>
      </c>
      <c r="J201" t="s">
        <v>244</v>
      </c>
    </row>
    <row r="202" spans="1:88" ht="16.5">
      <c r="A202">
        <v>1</v>
      </c>
      <c r="B202" s="19" t="s">
        <v>67</v>
      </c>
      <c r="C202" s="6">
        <f ca="1">SUM(C203:C206)</f>
        <v>1256878349.8834505</v>
      </c>
      <c r="D202" s="6">
        <f ca="1">SUM(D203:D206)</f>
        <v>1256878349.8834505</v>
      </c>
      <c r="E202" s="20"/>
      <c r="F202" s="7">
        <v>0</v>
      </c>
      <c r="G202" s="9">
        <v>0.3</v>
      </c>
      <c r="H202" s="9">
        <v>0</v>
      </c>
      <c r="J202" s="7">
        <v>0</v>
      </c>
      <c r="K202" s="9">
        <v>0</v>
      </c>
      <c r="L202" s="9">
        <v>0</v>
      </c>
    </row>
    <row r="203" spans="1:88" ht="16.5">
      <c r="A203">
        <v>2</v>
      </c>
      <c r="B203" s="19" t="s">
        <v>241</v>
      </c>
      <c r="C203" s="47">
        <f>(C66+C80-(SUM($D$125:$D$134)))*C4</f>
        <v>877867489.24316072</v>
      </c>
      <c r="D203" s="47">
        <f>(C66+C80-(SUM($D$125:$D$134)))*C4</f>
        <v>877867489.24316072</v>
      </c>
      <c r="F203" s="7">
        <v>0.5</v>
      </c>
      <c r="G203" s="9">
        <v>0.4</v>
      </c>
      <c r="H203" s="9">
        <v>0.05</v>
      </c>
      <c r="J203" s="7">
        <v>0.2</v>
      </c>
      <c r="K203" s="9">
        <v>0.3</v>
      </c>
      <c r="L203" s="9">
        <v>0</v>
      </c>
    </row>
    <row r="204" spans="1:88" ht="16.5">
      <c r="A204">
        <v>3</v>
      </c>
      <c r="B204" s="19" t="s">
        <v>68</v>
      </c>
      <c r="C204" s="3">
        <f>C203*(D187+D188)</f>
        <v>87786748.924316078</v>
      </c>
      <c r="D204" s="47">
        <f>D203*(D187)+IF(F187=0,E188,F188)</f>
        <v>87786748.924316078</v>
      </c>
      <c r="F204" s="7">
        <v>1</v>
      </c>
      <c r="G204" s="9">
        <v>0.5</v>
      </c>
      <c r="H204" s="9">
        <v>0.15</v>
      </c>
      <c r="J204" s="7">
        <v>0.5</v>
      </c>
      <c r="K204" s="9">
        <v>0.4</v>
      </c>
      <c r="L204" s="9">
        <v>0.05</v>
      </c>
    </row>
    <row r="205" spans="1:88" ht="16.5">
      <c r="A205">
        <v>4</v>
      </c>
      <c r="B205" s="19" t="s">
        <v>69</v>
      </c>
      <c r="C205" s="3">
        <f>C203*D189</f>
        <v>175573497.84863216</v>
      </c>
      <c r="D205" s="3">
        <f>D203*D189</f>
        <v>175573497.84863216</v>
      </c>
      <c r="F205" s="7">
        <v>2</v>
      </c>
      <c r="G205" s="9">
        <v>0.6</v>
      </c>
      <c r="H205" s="9">
        <v>0.2</v>
      </c>
      <c r="J205" s="7">
        <v>1</v>
      </c>
      <c r="K205" s="9">
        <v>0.5</v>
      </c>
      <c r="L205" s="9">
        <v>0.15</v>
      </c>
    </row>
    <row r="206" spans="1:88" ht="16.5">
      <c r="A206">
        <v>5</v>
      </c>
      <c r="B206" s="19" t="s">
        <v>70</v>
      </c>
      <c r="C206" s="47">
        <f ca="1">SUMIF(163:163,"&lt;="&amp;C13,169:169)</f>
        <v>115650613.86734164</v>
      </c>
      <c r="D206" s="47">
        <f ca="1">SUMIF(163:163,"&lt;="&amp;C13,169:169)</f>
        <v>115650613.86734164</v>
      </c>
      <c r="J206" s="7">
        <v>2</v>
      </c>
      <c r="K206" s="9">
        <v>0.6</v>
      </c>
      <c r="L206" s="9">
        <v>0.2</v>
      </c>
    </row>
    <row r="207" spans="1:88" ht="16.5">
      <c r="A207">
        <v>6</v>
      </c>
      <c r="B207" s="19" t="s">
        <v>71</v>
      </c>
      <c r="C207" s="6">
        <f ca="1">SUM(C41:BQ41)/(1+C114)-C202</f>
        <v>479484741.02564025</v>
      </c>
      <c r="D207" s="13">
        <f ca="1">SUM(C41:BQ41)/(1+C114)-D202</f>
        <v>479484741.02564025</v>
      </c>
      <c r="K207" s="7"/>
    </row>
    <row r="208" spans="1:88" ht="16.5">
      <c r="A208">
        <v>7</v>
      </c>
      <c r="B208" s="19" t="s">
        <v>72</v>
      </c>
      <c r="C208" s="1">
        <f ca="1">C207/C202</f>
        <v>0.38148858325875573</v>
      </c>
      <c r="D208" s="1">
        <f ca="1">D207/D202</f>
        <v>0.38148858325875573</v>
      </c>
    </row>
    <row r="209" spans="1:89" ht="16.5">
      <c r="A209">
        <v>8</v>
      </c>
      <c r="B209" s="19" t="s">
        <v>73</v>
      </c>
      <c r="C209" s="3">
        <f ca="1">IF(C208&lt;0,0,IF($D$190=F201,C207*VLOOKUP(C208,F202:H205,2,TRUE)-C202*VLOOKUP(C208,F202:H205,3,TRUE),C207*VLOOKUP(C208,J202:L206,2,TRUE)-C202*VLOOKUP(C208,J202:L206,3,TRUE)))</f>
        <v>143845422.30769208</v>
      </c>
      <c r="D209" s="3">
        <f ca="1">IF(D208&lt;0,0,IF($D$190=F201,D207*VLOOKUP(D208,F202:H205,2,TRUE)-D202*VLOOKUP(D208,F202:H205,3,TRUE),D207*VLOOKUP(D208,J202:L206,2,TRUE)-D202*VLOOKUP(D208,J202:L206,3,TRUE)))</f>
        <v>143845422.30769208</v>
      </c>
    </row>
    <row r="210" spans="1:89" ht="16.5">
      <c r="A210">
        <v>9</v>
      </c>
      <c r="B210" s="19" t="s">
        <v>74</v>
      </c>
      <c r="C210" s="6">
        <f>BF195</f>
        <v>0</v>
      </c>
      <c r="D210" s="6">
        <f ca="1">AW196</f>
        <v>91754529.580419391</v>
      </c>
    </row>
    <row r="211" spans="1:89" ht="16.5">
      <c r="A211">
        <v>10</v>
      </c>
      <c r="B211" s="19" t="s">
        <v>75</v>
      </c>
      <c r="C211" s="21">
        <f ca="1">C210/SUM(C40:BQ40)/(1+C114)</f>
        <v>0</v>
      </c>
      <c r="D211" s="21">
        <f ca="1">D210/SUM(C40:BQ40)/(1+C114)</f>
        <v>4.3671850739572048E-2</v>
      </c>
    </row>
    <row r="213" spans="1:89">
      <c r="B213" t="s">
        <v>242</v>
      </c>
      <c r="C213" s="9">
        <v>0.15</v>
      </c>
    </row>
    <row r="214" spans="1:89">
      <c r="B214" t="s">
        <v>168</v>
      </c>
      <c r="C214" s="9">
        <v>0.25</v>
      </c>
    </row>
    <row r="215" spans="1:89">
      <c r="D215" s="12">
        <f t="shared" ref="D215:AI215" si="369">D192</f>
        <v>42278</v>
      </c>
      <c r="E215" s="12">
        <f t="shared" si="369"/>
        <v>42309</v>
      </c>
      <c r="F215" s="12">
        <f t="shared" si="369"/>
        <v>42339</v>
      </c>
      <c r="G215" s="12">
        <f t="shared" si="369"/>
        <v>42370</v>
      </c>
      <c r="H215" s="12">
        <f t="shared" si="369"/>
        <v>42401</v>
      </c>
      <c r="I215" s="12">
        <f t="shared" si="369"/>
        <v>42430</v>
      </c>
      <c r="J215" s="12">
        <f t="shared" si="369"/>
        <v>42461</v>
      </c>
      <c r="K215" s="12">
        <f t="shared" si="369"/>
        <v>42491</v>
      </c>
      <c r="L215" s="12">
        <f t="shared" si="369"/>
        <v>42522</v>
      </c>
      <c r="M215" s="12">
        <f t="shared" si="369"/>
        <v>42552</v>
      </c>
      <c r="N215" s="12">
        <f t="shared" si="369"/>
        <v>42583</v>
      </c>
      <c r="O215" s="12">
        <f t="shared" si="369"/>
        <v>42614</v>
      </c>
      <c r="P215" s="12">
        <f t="shared" si="369"/>
        <v>42644</v>
      </c>
      <c r="Q215" s="12">
        <f t="shared" si="369"/>
        <v>42675</v>
      </c>
      <c r="R215" s="12">
        <f t="shared" si="369"/>
        <v>42705</v>
      </c>
      <c r="S215" s="12">
        <f t="shared" si="369"/>
        <v>42736</v>
      </c>
      <c r="T215" s="12">
        <f t="shared" si="369"/>
        <v>42767</v>
      </c>
      <c r="U215" s="12">
        <f t="shared" si="369"/>
        <v>42795</v>
      </c>
      <c r="V215" s="12">
        <f t="shared" si="369"/>
        <v>42826</v>
      </c>
      <c r="W215" s="12">
        <f t="shared" si="369"/>
        <v>42856</v>
      </c>
      <c r="X215" s="12">
        <f t="shared" si="369"/>
        <v>42887</v>
      </c>
      <c r="Y215" s="12">
        <f t="shared" si="369"/>
        <v>42917</v>
      </c>
      <c r="Z215" s="12">
        <f t="shared" si="369"/>
        <v>42948</v>
      </c>
      <c r="AA215" s="12">
        <f t="shared" si="369"/>
        <v>42979</v>
      </c>
      <c r="AB215" s="12">
        <f t="shared" si="369"/>
        <v>43009</v>
      </c>
      <c r="AC215" s="12">
        <f t="shared" si="369"/>
        <v>43040</v>
      </c>
      <c r="AD215" s="12">
        <f t="shared" si="369"/>
        <v>43070</v>
      </c>
      <c r="AE215" s="12">
        <f t="shared" si="369"/>
        <v>43101</v>
      </c>
      <c r="AF215" s="12">
        <f t="shared" si="369"/>
        <v>43132</v>
      </c>
      <c r="AG215" s="12">
        <f t="shared" si="369"/>
        <v>43160</v>
      </c>
      <c r="AH215" s="12">
        <f t="shared" si="369"/>
        <v>43191</v>
      </c>
      <c r="AI215" s="12">
        <f t="shared" si="369"/>
        <v>43221</v>
      </c>
      <c r="AJ215" s="12">
        <f t="shared" ref="AJ215:BO215" si="370">AJ192</f>
        <v>43252</v>
      </c>
      <c r="AK215" s="12">
        <f t="shared" si="370"/>
        <v>43282</v>
      </c>
      <c r="AL215" s="12">
        <f t="shared" si="370"/>
        <v>43313</v>
      </c>
      <c r="AM215" s="12">
        <f t="shared" si="370"/>
        <v>43344</v>
      </c>
      <c r="AN215" s="12">
        <f t="shared" si="370"/>
        <v>43374</v>
      </c>
      <c r="AO215" s="12">
        <f t="shared" si="370"/>
        <v>43405</v>
      </c>
      <c r="AP215" s="12">
        <f t="shared" si="370"/>
        <v>43435</v>
      </c>
      <c r="AQ215" s="12">
        <f t="shared" si="370"/>
        <v>43466</v>
      </c>
      <c r="AR215" s="12">
        <f t="shared" si="370"/>
        <v>43497</v>
      </c>
      <c r="AS215" s="12">
        <f t="shared" si="370"/>
        <v>43525</v>
      </c>
      <c r="AT215" s="12">
        <f t="shared" si="370"/>
        <v>43556</v>
      </c>
      <c r="AU215" s="12">
        <f t="shared" si="370"/>
        <v>43586</v>
      </c>
      <c r="AV215" s="12">
        <f t="shared" si="370"/>
        <v>43617</v>
      </c>
      <c r="AW215" s="12">
        <f t="shared" si="370"/>
        <v>43647</v>
      </c>
      <c r="AX215" s="12">
        <f t="shared" si="370"/>
        <v>43678</v>
      </c>
      <c r="AY215" s="12">
        <f t="shared" si="370"/>
        <v>43709</v>
      </c>
      <c r="AZ215" s="12">
        <f t="shared" si="370"/>
        <v>43739</v>
      </c>
      <c r="BA215" s="12">
        <f t="shared" si="370"/>
        <v>43770</v>
      </c>
      <c r="BB215" s="12">
        <f t="shared" si="370"/>
        <v>43800</v>
      </c>
      <c r="BC215" s="12">
        <f t="shared" si="370"/>
        <v>43831</v>
      </c>
      <c r="BD215" s="12">
        <f t="shared" si="370"/>
        <v>43862</v>
      </c>
      <c r="BE215" s="12">
        <f t="shared" si="370"/>
        <v>43891</v>
      </c>
      <c r="BF215" s="12">
        <f t="shared" si="370"/>
        <v>43922</v>
      </c>
      <c r="BG215" s="12">
        <f t="shared" si="370"/>
        <v>43952</v>
      </c>
      <c r="BH215" s="12">
        <f t="shared" si="370"/>
        <v>43983</v>
      </c>
      <c r="BI215" s="12">
        <f t="shared" si="370"/>
        <v>44013</v>
      </c>
      <c r="BJ215" s="12">
        <f t="shared" si="370"/>
        <v>44044</v>
      </c>
      <c r="BK215" s="12">
        <f t="shared" si="370"/>
        <v>44075</v>
      </c>
      <c r="BL215" s="12">
        <f t="shared" si="370"/>
        <v>44105</v>
      </c>
      <c r="BM215" s="12">
        <f t="shared" si="370"/>
        <v>44136</v>
      </c>
      <c r="BN215" s="12">
        <f t="shared" si="370"/>
        <v>44166</v>
      </c>
      <c r="BO215" s="12">
        <f t="shared" si="370"/>
        <v>44197</v>
      </c>
      <c r="BP215" s="12">
        <f t="shared" ref="BP215:CK215" si="371">BP192</f>
        <v>44228</v>
      </c>
      <c r="BQ215" s="12">
        <f t="shared" si="371"/>
        <v>44256</v>
      </c>
      <c r="BR215" s="12">
        <f t="shared" si="371"/>
        <v>44287</v>
      </c>
      <c r="BS215" s="12">
        <f t="shared" si="371"/>
        <v>44317</v>
      </c>
      <c r="BT215" s="12">
        <f t="shared" si="371"/>
        <v>44348</v>
      </c>
      <c r="BU215" s="12">
        <f t="shared" si="371"/>
        <v>44378</v>
      </c>
      <c r="BV215" s="12">
        <f t="shared" si="371"/>
        <v>44409</v>
      </c>
      <c r="BW215" s="12">
        <f t="shared" si="371"/>
        <v>44440</v>
      </c>
      <c r="BX215" s="12">
        <f t="shared" si="371"/>
        <v>44470</v>
      </c>
      <c r="BY215" s="12">
        <f t="shared" si="371"/>
        <v>44501</v>
      </c>
      <c r="BZ215" s="12">
        <f t="shared" si="371"/>
        <v>44531</v>
      </c>
      <c r="CA215" s="12">
        <f t="shared" si="371"/>
        <v>44562</v>
      </c>
      <c r="CB215" s="12">
        <f t="shared" si="371"/>
        <v>44593</v>
      </c>
      <c r="CC215" s="12">
        <f t="shared" si="371"/>
        <v>44621</v>
      </c>
      <c r="CD215" s="12">
        <f t="shared" si="371"/>
        <v>44652</v>
      </c>
      <c r="CE215" s="12">
        <f t="shared" si="371"/>
        <v>44682</v>
      </c>
      <c r="CF215" s="12">
        <f t="shared" si="371"/>
        <v>44713</v>
      </c>
      <c r="CG215" s="12">
        <f t="shared" si="371"/>
        <v>0</v>
      </c>
      <c r="CH215" s="12">
        <f t="shared" si="371"/>
        <v>0</v>
      </c>
      <c r="CI215" s="12">
        <f t="shared" si="371"/>
        <v>0</v>
      </c>
      <c r="CJ215" s="12">
        <f t="shared" si="371"/>
        <v>0</v>
      </c>
      <c r="CK215" s="12">
        <f t="shared" si="371"/>
        <v>0</v>
      </c>
    </row>
    <row r="216" spans="1:89">
      <c r="B216" t="s">
        <v>223</v>
      </c>
      <c r="C216" t="s">
        <v>216</v>
      </c>
      <c r="D216" s="3">
        <f t="shared" ref="D216:AI216" ca="1" si="372">((C41-D165-D168)*$C$213-D171-D194-D196)*$C$214</f>
        <v>0</v>
      </c>
      <c r="E216" s="3">
        <f t="shared" ca="1" si="372"/>
        <v>0</v>
      </c>
      <c r="F216" s="3">
        <f t="shared" ca="1" si="372"/>
        <v>0</v>
      </c>
      <c r="G216" s="3">
        <f t="shared" ca="1" si="372"/>
        <v>0</v>
      </c>
      <c r="H216" s="3">
        <f t="shared" ca="1" si="372"/>
        <v>94388.335363636375</v>
      </c>
      <c r="I216" s="3">
        <f t="shared" ca="1" si="372"/>
        <v>94388.335363636375</v>
      </c>
      <c r="J216" s="3">
        <f t="shared" ca="1" si="372"/>
        <v>283165.00609090907</v>
      </c>
      <c r="K216" s="3">
        <f t="shared" ca="1" si="372"/>
        <v>283165.00609090907</v>
      </c>
      <c r="L216" s="3">
        <f t="shared" ca="1" si="372"/>
        <v>849495.01827272715</v>
      </c>
      <c r="M216" s="3">
        <f t="shared" ca="1" si="372"/>
        <v>849495.01827272715</v>
      </c>
      <c r="N216" s="3">
        <f t="shared" ca="1" si="372"/>
        <v>849495.01827272715</v>
      </c>
      <c r="O216" s="3">
        <f t="shared" ca="1" si="372"/>
        <v>849495.01827272715</v>
      </c>
      <c r="P216" s="3">
        <f t="shared" ca="1" si="372"/>
        <v>849495.01827272715</v>
      </c>
      <c r="Q216" s="3">
        <f t="shared" ca="1" si="372"/>
        <v>849495.01827272715</v>
      </c>
      <c r="R216" s="3">
        <f t="shared" ca="1" si="372"/>
        <v>849496.05654545454</v>
      </c>
      <c r="S216" s="3">
        <f t="shared" ca="1" si="372"/>
        <v>983430.18122727261</v>
      </c>
      <c r="T216" s="3">
        <f t="shared" ca="1" si="372"/>
        <v>1077820.5931363637</v>
      </c>
      <c r="U216" s="3">
        <f t="shared" ca="1" si="372"/>
        <v>1345688.8424999998</v>
      </c>
      <c r="V216" s="3">
        <f t="shared" ca="1" si="372"/>
        <v>1345695.0721363639</v>
      </c>
      <c r="W216" s="3">
        <f t="shared" ca="1" si="372"/>
        <v>2149299.8202272728</v>
      </c>
      <c r="X216" s="3">
        <f t="shared" ca="1" si="372"/>
        <v>2149299.8202272728</v>
      </c>
      <c r="Y216" s="3">
        <f t="shared" ca="1" si="372"/>
        <v>2149299.8202272728</v>
      </c>
      <c r="Z216" s="3">
        <f t="shared" ca="1" si="372"/>
        <v>2149299.8202272728</v>
      </c>
      <c r="AA216" s="3">
        <f t="shared" ca="1" si="372"/>
        <v>2149299.8202272728</v>
      </c>
      <c r="AB216" s="3">
        <f t="shared" ca="1" si="372"/>
        <v>2149299.8202272728</v>
      </c>
      <c r="AC216" s="3">
        <f t="shared" ca="1" si="372"/>
        <v>2149299.8202272728</v>
      </c>
      <c r="AD216" s="3">
        <f t="shared" ca="1" si="372"/>
        <v>2149305.2423181823</v>
      </c>
      <c r="AE216" s="3">
        <f t="shared" ca="1" si="372"/>
        <v>2302119.0298636365</v>
      </c>
      <c r="AF216" s="3">
        <f t="shared" ca="1" si="372"/>
        <v>2302127.7975000013</v>
      </c>
      <c r="AG216" s="3">
        <f t="shared" ca="1" si="372"/>
        <v>2339887.1232272722</v>
      </c>
      <c r="AH216" s="3">
        <f t="shared" ca="1" si="372"/>
        <v>2339913.4261363652</v>
      </c>
      <c r="AI216" s="3">
        <f t="shared" ca="1" si="372"/>
        <v>2453191.4033181816</v>
      </c>
      <c r="AJ216" s="3">
        <f t="shared" ref="AJ216:BO216" ca="1" si="373">((AI41-AJ165-AJ168)*$C$213-AJ171-AJ194-AJ196)*$C$214</f>
        <v>2453191.4033181816</v>
      </c>
      <c r="AK216" s="3">
        <f t="shared" ca="1" si="373"/>
        <v>2453191.4033181816</v>
      </c>
      <c r="AL216" s="3">
        <f t="shared" ca="1" si="373"/>
        <v>2205983.8583181817</v>
      </c>
      <c r="AM216" s="3">
        <f t="shared" ca="1" si="373"/>
        <v>2205983.8583181817</v>
      </c>
      <c r="AN216" s="3">
        <f t="shared" ca="1" si="373"/>
        <v>1711568.7683181821</v>
      </c>
      <c r="AO216" s="3">
        <f t="shared" ca="1" si="373"/>
        <v>1711568.7683181821</v>
      </c>
      <c r="AP216" s="3">
        <f t="shared" ca="1" si="373"/>
        <v>228327.88213636397</v>
      </c>
      <c r="AQ216" s="3">
        <f t="shared" ca="1" si="373"/>
        <v>247207.54499999998</v>
      </c>
      <c r="AR216" s="3">
        <f t="shared" ca="1" si="373"/>
        <v>247207.54499999998</v>
      </c>
      <c r="AS216" s="3">
        <f t="shared" ca="1" si="373"/>
        <v>247207.54499999998</v>
      </c>
      <c r="AT216" s="3">
        <f t="shared" ca="1" si="373"/>
        <v>247207.54499999998</v>
      </c>
      <c r="AU216" s="3">
        <f t="shared" ca="1" si="373"/>
        <v>247207.54499999998</v>
      </c>
      <c r="AV216" s="3">
        <f t="shared" ca="1" si="373"/>
        <v>247207.54499999998</v>
      </c>
      <c r="AW216" s="3" t="e">
        <f ca="1">((AV41-AW165-AW168)*$C$213-AW171-AW194-#REF!)*$C$214</f>
        <v>#REF!</v>
      </c>
      <c r="AX216" s="2">
        <f t="shared" ca="1" si="373"/>
        <v>0</v>
      </c>
      <c r="AY216" s="2">
        <f t="shared" ca="1" si="373"/>
        <v>0</v>
      </c>
      <c r="AZ216" s="2">
        <f t="shared" ca="1" si="373"/>
        <v>0</v>
      </c>
      <c r="BA216" s="2">
        <f t="shared" ca="1" si="373"/>
        <v>0</v>
      </c>
      <c r="BB216" s="3">
        <f t="shared" ca="1" si="373"/>
        <v>-4290281.1769546531</v>
      </c>
      <c r="BC216" s="2">
        <f t="shared" ca="1" si="373"/>
        <v>0</v>
      </c>
      <c r="BD216" s="2">
        <f t="shared" ca="1" si="373"/>
        <v>0</v>
      </c>
      <c r="BE216" s="2">
        <f t="shared" ca="1" si="373"/>
        <v>0</v>
      </c>
      <c r="BF216" s="3">
        <f ca="1">((BE41-BF165-BF168)*$C$213-BF171-BF194-AW196)*$C$214</f>
        <v>-22938632.395104848</v>
      </c>
      <c r="BG216" s="2">
        <f t="shared" ca="1" si="373"/>
        <v>0</v>
      </c>
      <c r="BH216" s="2">
        <f t="shared" ca="1" si="373"/>
        <v>0</v>
      </c>
      <c r="BI216" s="2">
        <f t="shared" ca="1" si="373"/>
        <v>0</v>
      </c>
      <c r="BJ216" s="2">
        <f t="shared" ca="1" si="373"/>
        <v>0</v>
      </c>
      <c r="BK216" s="2">
        <f t="shared" ca="1" si="373"/>
        <v>0</v>
      </c>
      <c r="BL216" s="2">
        <f t="shared" ca="1" si="373"/>
        <v>0</v>
      </c>
      <c r="BM216" s="2">
        <f t="shared" ca="1" si="373"/>
        <v>0</v>
      </c>
      <c r="BN216" s="2">
        <f t="shared" ca="1" si="373"/>
        <v>0</v>
      </c>
      <c r="BO216" s="2">
        <f t="shared" ca="1" si="373"/>
        <v>0</v>
      </c>
      <c r="BP216" s="2">
        <f t="shared" ref="BP216:CK216" ca="1" si="374">((BO41-BP165-BP168)*$C$213-BP171-BP194-BP196)*$C$214</f>
        <v>0</v>
      </c>
      <c r="BQ216" s="2">
        <f t="shared" ca="1" si="374"/>
        <v>0</v>
      </c>
      <c r="BR216" s="2">
        <f t="shared" ca="1" si="374"/>
        <v>0</v>
      </c>
      <c r="BS216" s="2">
        <f t="shared" ca="1" si="374"/>
        <v>0</v>
      </c>
      <c r="BT216" s="2">
        <f t="shared" ca="1" si="374"/>
        <v>0</v>
      </c>
      <c r="BU216" s="2">
        <f t="shared" ca="1" si="374"/>
        <v>0</v>
      </c>
      <c r="BV216" s="2">
        <f t="shared" ca="1" si="374"/>
        <v>0</v>
      </c>
      <c r="BW216" s="2">
        <f t="shared" ca="1" si="374"/>
        <v>0</v>
      </c>
      <c r="BX216" s="2">
        <f t="shared" ca="1" si="374"/>
        <v>0</v>
      </c>
      <c r="BY216" s="2">
        <f t="shared" ca="1" si="374"/>
        <v>0</v>
      </c>
      <c r="BZ216" s="2">
        <f t="shared" ca="1" si="374"/>
        <v>0</v>
      </c>
      <c r="CA216" s="2">
        <f t="shared" ca="1" si="374"/>
        <v>0</v>
      </c>
      <c r="CB216" s="2">
        <f t="shared" ca="1" si="374"/>
        <v>0</v>
      </c>
      <c r="CC216" s="2">
        <f t="shared" ca="1" si="374"/>
        <v>0</v>
      </c>
      <c r="CD216" s="2">
        <f t="shared" ca="1" si="374"/>
        <v>0</v>
      </c>
      <c r="CE216" s="2">
        <f t="shared" ca="1" si="374"/>
        <v>0</v>
      </c>
      <c r="CF216" s="2">
        <f t="shared" ca="1" si="374"/>
        <v>0</v>
      </c>
      <c r="CG216" s="2">
        <f t="shared" ca="1" si="374"/>
        <v>0</v>
      </c>
      <c r="CH216" s="2">
        <f t="shared" si="374"/>
        <v>0</v>
      </c>
      <c r="CI216" s="2">
        <f t="shared" si="374"/>
        <v>0</v>
      </c>
      <c r="CJ216" s="2">
        <f t="shared" si="374"/>
        <v>0</v>
      </c>
      <c r="CK216" s="2">
        <f t="shared" si="374"/>
        <v>0</v>
      </c>
    </row>
    <row r="217" spans="1:89">
      <c r="B217" t="s">
        <v>221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>
        <f ca="1">'利润表-1'!C21-SUM(Sheet1!D218:BI218)</f>
        <v>191607348.15921146</v>
      </c>
      <c r="BJ217" s="3"/>
      <c r="BK217" s="3"/>
      <c r="BL217" s="3"/>
      <c r="BM217" s="3"/>
      <c r="BN217" s="3"/>
    </row>
    <row r="218" spans="1:89">
      <c r="B218" t="s">
        <v>224</v>
      </c>
      <c r="D218" s="3">
        <f t="shared" ref="D218:AI218" ca="1" si="375">((C41-D165-D168)*$C$213-D171-D194-D195)*$C$214</f>
        <v>0</v>
      </c>
      <c r="E218" s="3">
        <f t="shared" ca="1" si="375"/>
        <v>0</v>
      </c>
      <c r="F218" s="3">
        <f t="shared" ca="1" si="375"/>
        <v>0</v>
      </c>
      <c r="G218" s="3">
        <f t="shared" ca="1" si="375"/>
        <v>0</v>
      </c>
      <c r="H218" s="3">
        <f t="shared" ca="1" si="375"/>
        <v>94388.335363636375</v>
      </c>
      <c r="I218" s="3">
        <f t="shared" ca="1" si="375"/>
        <v>94388.335363636375</v>
      </c>
      <c r="J218" s="3">
        <f t="shared" ca="1" si="375"/>
        <v>283165.00609090907</v>
      </c>
      <c r="K218" s="3">
        <f t="shared" ca="1" si="375"/>
        <v>283165.00609090907</v>
      </c>
      <c r="L218" s="3">
        <f t="shared" ca="1" si="375"/>
        <v>849495.01827272715</v>
      </c>
      <c r="M218" s="3">
        <f t="shared" ca="1" si="375"/>
        <v>849495.01827272715</v>
      </c>
      <c r="N218" s="3">
        <f t="shared" ca="1" si="375"/>
        <v>849495.01827272715</v>
      </c>
      <c r="O218" s="3">
        <f t="shared" ca="1" si="375"/>
        <v>849495.01827272715</v>
      </c>
      <c r="P218" s="3">
        <f t="shared" ca="1" si="375"/>
        <v>849495.01827272715</v>
      </c>
      <c r="Q218" s="3">
        <f t="shared" ca="1" si="375"/>
        <v>849495.01827272715</v>
      </c>
      <c r="R218" s="3">
        <f t="shared" ca="1" si="375"/>
        <v>849496.05654545454</v>
      </c>
      <c r="S218" s="3">
        <f t="shared" ca="1" si="375"/>
        <v>983430.18122727261</v>
      </c>
      <c r="T218" s="3">
        <f t="shared" ca="1" si="375"/>
        <v>1077820.5931363637</v>
      </c>
      <c r="U218" s="3">
        <f t="shared" ca="1" si="375"/>
        <v>1345688.8424999998</v>
      </c>
      <c r="V218" s="3">
        <f t="shared" ca="1" si="375"/>
        <v>1345695.0721363639</v>
      </c>
      <c r="W218" s="3">
        <f t="shared" ca="1" si="375"/>
        <v>2149299.8202272728</v>
      </c>
      <c r="X218" s="3">
        <f t="shared" ca="1" si="375"/>
        <v>2149299.8202272728</v>
      </c>
      <c r="Y218" s="3">
        <f t="shared" ca="1" si="375"/>
        <v>2149299.8202272728</v>
      </c>
      <c r="Z218" s="3">
        <f t="shared" ca="1" si="375"/>
        <v>2149299.8202272728</v>
      </c>
      <c r="AA218" s="3">
        <f t="shared" ca="1" si="375"/>
        <v>2149299.8202272728</v>
      </c>
      <c r="AB218" s="3">
        <f t="shared" ca="1" si="375"/>
        <v>2149299.8202272728</v>
      </c>
      <c r="AC218" s="3">
        <f t="shared" ca="1" si="375"/>
        <v>2149299.8202272728</v>
      </c>
      <c r="AD218" s="3">
        <f t="shared" ca="1" si="375"/>
        <v>2149305.2423181823</v>
      </c>
      <c r="AE218" s="3">
        <f t="shared" ca="1" si="375"/>
        <v>2302119.0298636365</v>
      </c>
      <c r="AF218" s="3">
        <f t="shared" ca="1" si="375"/>
        <v>2302127.7975000013</v>
      </c>
      <c r="AG218" s="3">
        <f t="shared" ca="1" si="375"/>
        <v>2339887.1232272722</v>
      </c>
      <c r="AH218" s="3">
        <f t="shared" ca="1" si="375"/>
        <v>2339913.4261363652</v>
      </c>
      <c r="AI218" s="3">
        <f t="shared" ca="1" si="375"/>
        <v>2453191.4033181816</v>
      </c>
      <c r="AJ218" s="3">
        <f t="shared" ref="AJ218:BO218" ca="1" si="376">((AI41-AJ165-AJ168)*$C$213-AJ171-AJ194-AJ195)*$C$214</f>
        <v>2453191.4033181816</v>
      </c>
      <c r="AK218" s="3">
        <f t="shared" ca="1" si="376"/>
        <v>2453191.4033181816</v>
      </c>
      <c r="AL218" s="3">
        <f t="shared" ca="1" si="376"/>
        <v>2205983.8583181817</v>
      </c>
      <c r="AM218" s="3">
        <f t="shared" ca="1" si="376"/>
        <v>2205983.8583181817</v>
      </c>
      <c r="AN218" s="3">
        <f t="shared" ca="1" si="376"/>
        <v>1711568.7683181821</v>
      </c>
      <c r="AO218" s="3">
        <f t="shared" ca="1" si="376"/>
        <v>1711568.7683181821</v>
      </c>
      <c r="AP218" s="3">
        <f t="shared" ca="1" si="376"/>
        <v>228327.88213636397</v>
      </c>
      <c r="AQ218" s="3">
        <f t="shared" ca="1" si="376"/>
        <v>247207.54499999998</v>
      </c>
      <c r="AR218" s="3">
        <f t="shared" ca="1" si="376"/>
        <v>247207.54499999998</v>
      </c>
      <c r="AS218" s="3">
        <f t="shared" ca="1" si="376"/>
        <v>247207.54499999998</v>
      </c>
      <c r="AT218" s="3">
        <f t="shared" ca="1" si="376"/>
        <v>247207.54499999998</v>
      </c>
      <c r="AU218" s="3">
        <f t="shared" ca="1" si="376"/>
        <v>247207.54499999998</v>
      </c>
      <c r="AV218" s="3">
        <f t="shared" ca="1" si="376"/>
        <v>247207.54499999998</v>
      </c>
      <c r="AW218" s="3">
        <f t="shared" ca="1" si="376"/>
        <v>-22691424.850104846</v>
      </c>
      <c r="AX218" s="3">
        <f t="shared" ca="1" si="376"/>
        <v>0</v>
      </c>
      <c r="AY218" s="3">
        <f t="shared" ca="1" si="376"/>
        <v>0</v>
      </c>
      <c r="AZ218" s="3">
        <f t="shared" ca="1" si="376"/>
        <v>0</v>
      </c>
      <c r="BA218" s="3">
        <f t="shared" ca="1" si="376"/>
        <v>0</v>
      </c>
      <c r="BB218" s="3">
        <f t="shared" ca="1" si="376"/>
        <v>-4290281.1769546531</v>
      </c>
      <c r="BC218" s="3">
        <f t="shared" ca="1" si="376"/>
        <v>0</v>
      </c>
      <c r="BD218" s="3">
        <f t="shared" ca="1" si="376"/>
        <v>0</v>
      </c>
      <c r="BE218" s="3">
        <f t="shared" ca="1" si="376"/>
        <v>0</v>
      </c>
      <c r="BF218" s="3">
        <f t="shared" ca="1" si="376"/>
        <v>0</v>
      </c>
      <c r="BG218" s="3">
        <f t="shared" ca="1" si="376"/>
        <v>0</v>
      </c>
      <c r="BH218" s="3">
        <f t="shared" ca="1" si="376"/>
        <v>0</v>
      </c>
      <c r="BI218" s="3">
        <f t="shared" ca="1" si="376"/>
        <v>0</v>
      </c>
      <c r="BJ218" s="3">
        <f t="shared" ca="1" si="376"/>
        <v>0</v>
      </c>
      <c r="BK218" s="3">
        <f t="shared" ca="1" si="376"/>
        <v>0</v>
      </c>
      <c r="BL218" s="3">
        <f t="shared" ca="1" si="376"/>
        <v>0</v>
      </c>
      <c r="BM218" s="3">
        <f t="shared" ca="1" si="376"/>
        <v>0</v>
      </c>
      <c r="BN218" s="3">
        <f t="shared" ca="1" si="376"/>
        <v>0</v>
      </c>
      <c r="BO218" s="3">
        <f t="shared" ca="1" si="376"/>
        <v>0</v>
      </c>
      <c r="BP218" s="3">
        <f t="shared" ref="BP218:CK218" ca="1" si="377">((BO41-BP165-BP168)*$C$213-BP171-BP194-BP195)*$C$214</f>
        <v>0</v>
      </c>
      <c r="BQ218" s="3">
        <f t="shared" ca="1" si="377"/>
        <v>0</v>
      </c>
      <c r="BR218" s="3">
        <f t="shared" ca="1" si="377"/>
        <v>0</v>
      </c>
      <c r="BS218" s="3">
        <f t="shared" ca="1" si="377"/>
        <v>0</v>
      </c>
      <c r="BT218" s="3">
        <f t="shared" ca="1" si="377"/>
        <v>0</v>
      </c>
      <c r="BU218" s="3">
        <f t="shared" ca="1" si="377"/>
        <v>0</v>
      </c>
      <c r="BV218" s="3">
        <f t="shared" ca="1" si="377"/>
        <v>0</v>
      </c>
      <c r="BW218" s="3">
        <f t="shared" ca="1" si="377"/>
        <v>0</v>
      </c>
      <c r="BX218" s="3">
        <f t="shared" ca="1" si="377"/>
        <v>0</v>
      </c>
      <c r="BY218" s="3">
        <f t="shared" ca="1" si="377"/>
        <v>0</v>
      </c>
      <c r="BZ218" s="3">
        <f t="shared" ca="1" si="377"/>
        <v>0</v>
      </c>
      <c r="CA218" s="3">
        <f t="shared" ca="1" si="377"/>
        <v>0</v>
      </c>
      <c r="CB218" s="3">
        <f t="shared" ca="1" si="377"/>
        <v>0</v>
      </c>
      <c r="CC218" s="3">
        <f t="shared" ca="1" si="377"/>
        <v>0</v>
      </c>
      <c r="CD218" s="3">
        <f t="shared" ca="1" si="377"/>
        <v>0</v>
      </c>
      <c r="CE218" s="3">
        <f t="shared" ca="1" si="377"/>
        <v>0</v>
      </c>
      <c r="CF218" s="3">
        <f t="shared" ca="1" si="377"/>
        <v>0</v>
      </c>
      <c r="CG218" s="3">
        <f t="shared" ca="1" si="377"/>
        <v>0</v>
      </c>
      <c r="CH218" s="3">
        <f t="shared" si="377"/>
        <v>0</v>
      </c>
      <c r="CI218" s="3">
        <f t="shared" si="377"/>
        <v>0</v>
      </c>
      <c r="CJ218" s="3">
        <f t="shared" si="377"/>
        <v>0</v>
      </c>
      <c r="CK218" s="3">
        <f t="shared" si="377"/>
        <v>0</v>
      </c>
    </row>
    <row r="219" spans="1:89">
      <c r="B219" t="s">
        <v>222</v>
      </c>
      <c r="BI219" s="13">
        <f ca="1">'利润表-1'!C21-SUM(Sheet1!D218:BI218)</f>
        <v>191607348.15921146</v>
      </c>
    </row>
    <row r="221" spans="1:89" s="38" customFormat="1">
      <c r="B221" s="38" t="s">
        <v>111</v>
      </c>
      <c r="C221" s="178">
        <v>0.02</v>
      </c>
      <c r="D221" s="38" t="s">
        <v>120</v>
      </c>
    </row>
    <row r="222" spans="1:89" s="38" customFormat="1">
      <c r="B222" s="38" t="s">
        <v>112</v>
      </c>
      <c r="C222" s="178">
        <v>0</v>
      </c>
      <c r="D222" s="38" t="s">
        <v>121</v>
      </c>
    </row>
    <row r="223" spans="1:89" s="38" customFormat="1">
      <c r="B223" s="38" t="s">
        <v>114</v>
      </c>
      <c r="C223" s="178"/>
    </row>
    <row r="224" spans="1:89" s="38" customFormat="1">
      <c r="B224" s="38" t="s">
        <v>113</v>
      </c>
      <c r="C224" s="178">
        <v>0.03</v>
      </c>
      <c r="D224" s="38" t="s">
        <v>27</v>
      </c>
    </row>
    <row r="225" spans="1:69">
      <c r="C225" s="7"/>
    </row>
    <row r="226" spans="1:69">
      <c r="C226" s="5">
        <v>2015</v>
      </c>
      <c r="D226">
        <v>2016</v>
      </c>
      <c r="E226">
        <v>2017</v>
      </c>
      <c r="F226">
        <v>2018</v>
      </c>
      <c r="G226">
        <v>2019</v>
      </c>
      <c r="H226">
        <v>2020</v>
      </c>
      <c r="I226">
        <v>2021</v>
      </c>
      <c r="J226">
        <v>2022</v>
      </c>
    </row>
    <row r="227" spans="1:69" s="38" customFormat="1">
      <c r="B227" s="38" t="s">
        <v>115</v>
      </c>
      <c r="C227" s="194">
        <v>23243.24</v>
      </c>
      <c r="D227" s="194">
        <v>23243.24</v>
      </c>
      <c r="E227" s="194">
        <v>23243.24</v>
      </c>
      <c r="F227" s="194">
        <v>23243.24</v>
      </c>
      <c r="G227" s="194">
        <v>23243.24</v>
      </c>
      <c r="H227" s="180"/>
      <c r="I227" s="180"/>
      <c r="J227" s="180"/>
    </row>
    <row r="228" spans="1:69" s="38" customFormat="1">
      <c r="B228" s="38" t="s">
        <v>116</v>
      </c>
      <c r="C228" s="195">
        <v>33244.53</v>
      </c>
      <c r="D228" s="195">
        <v>33244.53</v>
      </c>
      <c r="E228" s="195">
        <v>33244.53</v>
      </c>
      <c r="F228" s="195">
        <v>33244.53</v>
      </c>
      <c r="G228" s="195">
        <v>33244.53</v>
      </c>
      <c r="H228" s="196"/>
      <c r="I228" s="196"/>
      <c r="J228" s="196"/>
    </row>
    <row r="229" spans="1:69" s="38" customFormat="1">
      <c r="B229" s="38" t="s">
        <v>117</v>
      </c>
      <c r="C229" s="195">
        <v>23423</v>
      </c>
      <c r="D229" s="195">
        <v>23423</v>
      </c>
      <c r="E229" s="195">
        <v>23423</v>
      </c>
      <c r="F229" s="195">
        <v>23423</v>
      </c>
      <c r="G229" s="195">
        <v>23423</v>
      </c>
      <c r="H229" s="196"/>
      <c r="I229" s="196"/>
      <c r="J229" s="196"/>
    </row>
    <row r="230" spans="1:69" s="38" customFormat="1">
      <c r="B230" s="38" t="s">
        <v>118</v>
      </c>
      <c r="C230" s="195">
        <v>32452</v>
      </c>
      <c r="D230" s="195">
        <v>32452</v>
      </c>
      <c r="E230" s="195">
        <v>32452</v>
      </c>
      <c r="F230" s="195">
        <v>32452</v>
      </c>
      <c r="G230" s="195">
        <v>32452</v>
      </c>
      <c r="H230" s="196"/>
      <c r="I230" s="196"/>
      <c r="J230" s="196"/>
    </row>
    <row r="231" spans="1:69" s="38" customFormat="1">
      <c r="B231" s="38" t="s">
        <v>119</v>
      </c>
      <c r="C231" s="195">
        <v>345435</v>
      </c>
      <c r="D231" s="195">
        <v>345435</v>
      </c>
      <c r="E231" s="195">
        <v>345435</v>
      </c>
      <c r="F231" s="195">
        <v>345435</v>
      </c>
      <c r="G231" s="195">
        <v>345435</v>
      </c>
      <c r="H231" s="196"/>
      <c r="I231" s="196"/>
      <c r="J231" s="196"/>
    </row>
    <row r="232" spans="1:69">
      <c r="B232" t="s">
        <v>122</v>
      </c>
      <c r="C232" s="29">
        <v>3</v>
      </c>
      <c r="D232" s="29">
        <v>12</v>
      </c>
      <c r="E232" s="29">
        <v>12</v>
      </c>
      <c r="F232" s="29">
        <v>12</v>
      </c>
      <c r="G232" s="29">
        <v>12</v>
      </c>
      <c r="H232" s="29"/>
      <c r="I232" s="29"/>
      <c r="J232" s="29"/>
    </row>
    <row r="233" spans="1:69">
      <c r="D233" s="12">
        <f t="shared" ref="D233:AI233" si="378">D139</f>
        <v>42278</v>
      </c>
      <c r="E233" s="12">
        <f t="shared" si="378"/>
        <v>42309</v>
      </c>
      <c r="F233" s="12">
        <f t="shared" si="378"/>
        <v>42339</v>
      </c>
      <c r="G233" s="12">
        <f t="shared" si="378"/>
        <v>42370</v>
      </c>
      <c r="H233" s="12">
        <f t="shared" si="378"/>
        <v>42401</v>
      </c>
      <c r="I233" s="12">
        <f t="shared" si="378"/>
        <v>42430</v>
      </c>
      <c r="J233" s="12">
        <f t="shared" si="378"/>
        <v>42461</v>
      </c>
      <c r="K233" s="12">
        <f t="shared" si="378"/>
        <v>42491</v>
      </c>
      <c r="L233" s="12">
        <f t="shared" si="378"/>
        <v>42522</v>
      </c>
      <c r="M233" s="12">
        <f t="shared" si="378"/>
        <v>42552</v>
      </c>
      <c r="N233" s="12">
        <f t="shared" si="378"/>
        <v>42583</v>
      </c>
      <c r="O233" s="12">
        <f t="shared" si="378"/>
        <v>42614</v>
      </c>
      <c r="P233" s="12">
        <f t="shared" si="378"/>
        <v>42644</v>
      </c>
      <c r="Q233" s="12">
        <f t="shared" si="378"/>
        <v>42675</v>
      </c>
      <c r="R233" s="12">
        <f t="shared" si="378"/>
        <v>42705</v>
      </c>
      <c r="S233" s="12">
        <f t="shared" si="378"/>
        <v>42736</v>
      </c>
      <c r="T233" s="12">
        <f t="shared" si="378"/>
        <v>42767</v>
      </c>
      <c r="U233" s="12">
        <f t="shared" si="378"/>
        <v>42795</v>
      </c>
      <c r="V233" s="12">
        <f t="shared" si="378"/>
        <v>42826</v>
      </c>
      <c r="W233" s="12">
        <f t="shared" si="378"/>
        <v>42856</v>
      </c>
      <c r="X233" s="12">
        <f t="shared" si="378"/>
        <v>42887</v>
      </c>
      <c r="Y233" s="12">
        <f t="shared" si="378"/>
        <v>42917</v>
      </c>
      <c r="Z233" s="12">
        <f t="shared" si="378"/>
        <v>42948</v>
      </c>
      <c r="AA233" s="12">
        <f t="shared" si="378"/>
        <v>42979</v>
      </c>
      <c r="AB233" s="12">
        <f t="shared" si="378"/>
        <v>43009</v>
      </c>
      <c r="AC233" s="12">
        <f t="shared" si="378"/>
        <v>43040</v>
      </c>
      <c r="AD233" s="12">
        <f t="shared" si="378"/>
        <v>43070</v>
      </c>
      <c r="AE233" s="12">
        <f t="shared" si="378"/>
        <v>43101</v>
      </c>
      <c r="AF233" s="12">
        <f t="shared" si="378"/>
        <v>43132</v>
      </c>
      <c r="AG233" s="12">
        <f t="shared" si="378"/>
        <v>43160</v>
      </c>
      <c r="AH233" s="12">
        <f t="shared" si="378"/>
        <v>43191</v>
      </c>
      <c r="AI233" s="12">
        <f t="shared" si="378"/>
        <v>43221</v>
      </c>
      <c r="AJ233" s="12">
        <f t="shared" ref="AJ233:BQ233" si="379">AJ139</f>
        <v>43252</v>
      </c>
      <c r="AK233" s="12">
        <f t="shared" si="379"/>
        <v>43282</v>
      </c>
      <c r="AL233" s="12">
        <f t="shared" si="379"/>
        <v>43313</v>
      </c>
      <c r="AM233" s="12">
        <f t="shared" si="379"/>
        <v>43344</v>
      </c>
      <c r="AN233" s="12">
        <f t="shared" si="379"/>
        <v>43374</v>
      </c>
      <c r="AO233" s="12">
        <f t="shared" si="379"/>
        <v>43405</v>
      </c>
      <c r="AP233" s="12">
        <f t="shared" si="379"/>
        <v>43435</v>
      </c>
      <c r="AQ233" s="12">
        <f t="shared" si="379"/>
        <v>43466</v>
      </c>
      <c r="AR233" s="12">
        <f t="shared" si="379"/>
        <v>43497</v>
      </c>
      <c r="AS233" s="12">
        <f t="shared" si="379"/>
        <v>43525</v>
      </c>
      <c r="AT233" s="12">
        <f t="shared" si="379"/>
        <v>43556</v>
      </c>
      <c r="AU233" s="12">
        <f t="shared" si="379"/>
        <v>43586</v>
      </c>
      <c r="AV233" s="12">
        <f t="shared" si="379"/>
        <v>43617</v>
      </c>
      <c r="AW233" s="12">
        <f t="shared" si="379"/>
        <v>43647</v>
      </c>
      <c r="AX233" s="12">
        <f t="shared" si="379"/>
        <v>43678</v>
      </c>
      <c r="AY233" s="12">
        <f t="shared" si="379"/>
        <v>43709</v>
      </c>
      <c r="AZ233" s="12">
        <f t="shared" si="379"/>
        <v>43739</v>
      </c>
      <c r="BA233" s="12">
        <f t="shared" si="379"/>
        <v>43770</v>
      </c>
      <c r="BB233" s="12">
        <f t="shared" si="379"/>
        <v>43800</v>
      </c>
      <c r="BC233" s="12">
        <f t="shared" si="379"/>
        <v>43831</v>
      </c>
      <c r="BD233" s="12">
        <f t="shared" si="379"/>
        <v>43862</v>
      </c>
      <c r="BE233" s="12">
        <f t="shared" si="379"/>
        <v>43891</v>
      </c>
      <c r="BF233" s="12">
        <f t="shared" si="379"/>
        <v>43922</v>
      </c>
      <c r="BG233" s="12">
        <f t="shared" si="379"/>
        <v>43952</v>
      </c>
      <c r="BH233" s="12">
        <f t="shared" si="379"/>
        <v>43983</v>
      </c>
      <c r="BI233" s="12">
        <f t="shared" si="379"/>
        <v>44013</v>
      </c>
      <c r="BJ233" s="12">
        <f t="shared" si="379"/>
        <v>44044</v>
      </c>
      <c r="BK233" s="12">
        <f t="shared" si="379"/>
        <v>44075</v>
      </c>
      <c r="BL233" s="12">
        <f t="shared" si="379"/>
        <v>44105</v>
      </c>
      <c r="BM233" s="12">
        <f t="shared" si="379"/>
        <v>44136</v>
      </c>
      <c r="BN233" s="12">
        <f t="shared" si="379"/>
        <v>44166</v>
      </c>
      <c r="BO233" s="12">
        <f t="shared" si="379"/>
        <v>44197</v>
      </c>
      <c r="BP233" s="12">
        <f t="shared" si="379"/>
        <v>44228</v>
      </c>
      <c r="BQ233" s="12">
        <f t="shared" si="379"/>
        <v>44256</v>
      </c>
    </row>
    <row r="234" spans="1:69" s="48" customFormat="1">
      <c r="B234" s="48" t="s">
        <v>111</v>
      </c>
      <c r="D234" s="197">
        <f t="shared" ref="D234:AI234" ca="1" si="380">$C$221*D140</f>
        <v>0</v>
      </c>
      <c r="E234" s="197">
        <f t="shared" ca="1" si="380"/>
        <v>0</v>
      </c>
      <c r="F234" s="197">
        <f t="shared" ca="1" si="380"/>
        <v>0</v>
      </c>
      <c r="G234" s="197">
        <f t="shared" ca="1" si="380"/>
        <v>0</v>
      </c>
      <c r="H234" s="197">
        <f t="shared" ca="1" si="380"/>
        <v>654544.80000000005</v>
      </c>
      <c r="I234" s="197">
        <f t="shared" ca="1" si="380"/>
        <v>654544.80000000005</v>
      </c>
      <c r="J234" s="197">
        <f t="shared" ca="1" si="380"/>
        <v>654544.80000000005</v>
      </c>
      <c r="K234" s="197">
        <f t="shared" ca="1" si="380"/>
        <v>654544.80000000005</v>
      </c>
      <c r="L234" s="197">
        <f t="shared" ca="1" si="380"/>
        <v>654544.80000000005</v>
      </c>
      <c r="M234" s="197">
        <f t="shared" ca="1" si="380"/>
        <v>654544.80000000005</v>
      </c>
      <c r="N234" s="197">
        <f t="shared" ca="1" si="380"/>
        <v>654544.80000000005</v>
      </c>
      <c r="O234" s="197">
        <f t="shared" ca="1" si="380"/>
        <v>654544.80000000005</v>
      </c>
      <c r="P234" s="197">
        <f t="shared" ca="1" si="380"/>
        <v>654544.80000000005</v>
      </c>
      <c r="Q234" s="197">
        <f t="shared" ca="1" si="380"/>
        <v>654544.80000000005</v>
      </c>
      <c r="R234" s="197">
        <f t="shared" ca="1" si="380"/>
        <v>654552.00000000035</v>
      </c>
      <c r="S234" s="197">
        <f t="shared" ca="1" si="380"/>
        <v>1583330.8</v>
      </c>
      <c r="T234" s="197">
        <f t="shared" ca="1" si="380"/>
        <v>1583330.8</v>
      </c>
      <c r="U234" s="197">
        <f t="shared" ca="1" si="380"/>
        <v>1583330.8</v>
      </c>
      <c r="V234" s="197">
        <f t="shared" ca="1" si="380"/>
        <v>1583330.8</v>
      </c>
      <c r="W234" s="197">
        <f t="shared" ca="1" si="380"/>
        <v>1583330.8</v>
      </c>
      <c r="X234" s="197">
        <f t="shared" ca="1" si="380"/>
        <v>1583330.8</v>
      </c>
      <c r="Y234" s="197">
        <f t="shared" ca="1" si="380"/>
        <v>1583330.8</v>
      </c>
      <c r="Z234" s="197">
        <f t="shared" ca="1" si="380"/>
        <v>1583330.8</v>
      </c>
      <c r="AA234" s="197">
        <f t="shared" ca="1" si="380"/>
        <v>1583330.8</v>
      </c>
      <c r="AB234" s="197">
        <f t="shared" ca="1" si="380"/>
        <v>1583330.8</v>
      </c>
      <c r="AC234" s="197">
        <f t="shared" ca="1" si="380"/>
        <v>1583330.8</v>
      </c>
      <c r="AD234" s="197">
        <f t="shared" ca="1" si="380"/>
        <v>1583361.200000002</v>
      </c>
      <c r="AE234" s="197">
        <f t="shared" ca="1" si="380"/>
        <v>1714284</v>
      </c>
      <c r="AF234" s="197">
        <f t="shared" ca="1" si="380"/>
        <v>1714284</v>
      </c>
      <c r="AG234" s="197">
        <f t="shared" ca="1" si="380"/>
        <v>1714284</v>
      </c>
      <c r="AH234" s="197">
        <f t="shared" ca="1" si="380"/>
        <v>1714284</v>
      </c>
      <c r="AI234" s="197">
        <f t="shared" ca="1" si="380"/>
        <v>1714284</v>
      </c>
      <c r="AJ234" s="197">
        <f t="shared" ref="AJ234:BQ234" ca="1" si="381">$C$221*AJ140</f>
        <v>1714284</v>
      </c>
      <c r="AK234" s="197">
        <f t="shared" ca="1" si="381"/>
        <v>1714284</v>
      </c>
      <c r="AL234" s="197">
        <f t="shared" ca="1" si="381"/>
        <v>0</v>
      </c>
      <c r="AM234" s="197">
        <f t="shared" ca="1" si="381"/>
        <v>0</v>
      </c>
      <c r="AN234" s="197">
        <f t="shared" ca="1" si="381"/>
        <v>0</v>
      </c>
      <c r="AO234" s="197">
        <f t="shared" ca="1" si="381"/>
        <v>0</v>
      </c>
      <c r="AP234" s="197">
        <f t="shared" ca="1" si="381"/>
        <v>0</v>
      </c>
      <c r="AQ234" s="197">
        <f t="shared" ca="1" si="381"/>
        <v>0</v>
      </c>
      <c r="AR234" s="197">
        <f t="shared" ca="1" si="381"/>
        <v>0</v>
      </c>
      <c r="AS234" s="197">
        <f t="shared" ca="1" si="381"/>
        <v>0</v>
      </c>
      <c r="AT234" s="197">
        <f t="shared" ca="1" si="381"/>
        <v>0</v>
      </c>
      <c r="AU234" s="197">
        <f t="shared" si="381"/>
        <v>0</v>
      </c>
      <c r="AV234" s="197">
        <f t="shared" si="381"/>
        <v>0</v>
      </c>
      <c r="AW234" s="197">
        <f t="shared" si="381"/>
        <v>0</v>
      </c>
      <c r="AX234" s="197">
        <f t="shared" si="381"/>
        <v>0</v>
      </c>
      <c r="AY234" s="197">
        <f t="shared" si="381"/>
        <v>0</v>
      </c>
      <c r="AZ234" s="197">
        <f t="shared" si="381"/>
        <v>0</v>
      </c>
      <c r="BA234" s="197">
        <f t="shared" si="381"/>
        <v>0</v>
      </c>
      <c r="BB234" s="197">
        <f t="shared" si="381"/>
        <v>0</v>
      </c>
      <c r="BC234" s="197">
        <f t="shared" si="381"/>
        <v>0</v>
      </c>
      <c r="BD234" s="197">
        <f t="shared" si="381"/>
        <v>0</v>
      </c>
      <c r="BE234" s="197">
        <f t="shared" si="381"/>
        <v>0</v>
      </c>
      <c r="BF234" s="197">
        <f t="shared" si="381"/>
        <v>0</v>
      </c>
      <c r="BG234" s="197">
        <f t="shared" si="381"/>
        <v>0</v>
      </c>
      <c r="BH234" s="197">
        <f t="shared" si="381"/>
        <v>0</v>
      </c>
      <c r="BI234" s="197">
        <f t="shared" si="381"/>
        <v>0</v>
      </c>
      <c r="BJ234" s="197">
        <f t="shared" si="381"/>
        <v>0</v>
      </c>
      <c r="BK234" s="197">
        <f t="shared" si="381"/>
        <v>0</v>
      </c>
      <c r="BL234" s="197">
        <f t="shared" si="381"/>
        <v>0</v>
      </c>
      <c r="BM234" s="197">
        <f t="shared" si="381"/>
        <v>0</v>
      </c>
      <c r="BN234" s="197">
        <f t="shared" si="381"/>
        <v>0</v>
      </c>
      <c r="BO234" s="197">
        <f t="shared" si="381"/>
        <v>0</v>
      </c>
      <c r="BP234" s="197">
        <f t="shared" si="381"/>
        <v>0</v>
      </c>
      <c r="BQ234" s="197">
        <f t="shared" si="381"/>
        <v>0</v>
      </c>
    </row>
    <row r="235" spans="1:69" s="48" customFormat="1">
      <c r="B235" s="48" t="s">
        <v>112</v>
      </c>
      <c r="D235" s="190">
        <f t="shared" ref="D235:AI235" ca="1" si="382">$C$222*(SUM($C$70:$C$78)*C38)</f>
        <v>0</v>
      </c>
      <c r="E235" s="190">
        <f t="shared" ca="1" si="382"/>
        <v>0</v>
      </c>
      <c r="F235" s="190">
        <f t="shared" ca="1" si="382"/>
        <v>0</v>
      </c>
      <c r="G235" s="190">
        <f t="shared" ca="1" si="382"/>
        <v>0</v>
      </c>
      <c r="H235" s="190">
        <f t="shared" ca="1" si="382"/>
        <v>0</v>
      </c>
      <c r="I235" s="190">
        <f t="shared" ca="1" si="382"/>
        <v>0</v>
      </c>
      <c r="J235" s="190">
        <f t="shared" ca="1" si="382"/>
        <v>0</v>
      </c>
      <c r="K235" s="190">
        <f t="shared" ca="1" si="382"/>
        <v>0</v>
      </c>
      <c r="L235" s="190">
        <f t="shared" ca="1" si="382"/>
        <v>0</v>
      </c>
      <c r="M235" s="190">
        <f t="shared" ca="1" si="382"/>
        <v>0</v>
      </c>
      <c r="N235" s="190">
        <f t="shared" ca="1" si="382"/>
        <v>0</v>
      </c>
      <c r="O235" s="190">
        <f t="shared" ca="1" si="382"/>
        <v>0</v>
      </c>
      <c r="P235" s="190">
        <f t="shared" ca="1" si="382"/>
        <v>0</v>
      </c>
      <c r="Q235" s="190">
        <f t="shared" ca="1" si="382"/>
        <v>0</v>
      </c>
      <c r="R235" s="190">
        <f t="shared" ca="1" si="382"/>
        <v>0</v>
      </c>
      <c r="S235" s="190">
        <f t="shared" ca="1" si="382"/>
        <v>0</v>
      </c>
      <c r="T235" s="190">
        <f t="shared" ca="1" si="382"/>
        <v>0</v>
      </c>
      <c r="U235" s="190">
        <f t="shared" ca="1" si="382"/>
        <v>0</v>
      </c>
      <c r="V235" s="190">
        <f t="shared" ca="1" si="382"/>
        <v>0</v>
      </c>
      <c r="W235" s="190">
        <f t="shared" ca="1" si="382"/>
        <v>0</v>
      </c>
      <c r="X235" s="190">
        <f t="shared" ca="1" si="382"/>
        <v>0</v>
      </c>
      <c r="Y235" s="190">
        <f t="shared" ca="1" si="382"/>
        <v>0</v>
      </c>
      <c r="Z235" s="190">
        <f t="shared" ca="1" si="382"/>
        <v>0</v>
      </c>
      <c r="AA235" s="190">
        <f t="shared" ca="1" si="382"/>
        <v>0</v>
      </c>
      <c r="AB235" s="190">
        <f t="shared" ca="1" si="382"/>
        <v>0</v>
      </c>
      <c r="AC235" s="190">
        <f t="shared" ca="1" si="382"/>
        <v>0</v>
      </c>
      <c r="AD235" s="190">
        <f t="shared" ca="1" si="382"/>
        <v>0</v>
      </c>
      <c r="AE235" s="190">
        <f t="shared" ca="1" si="382"/>
        <v>0</v>
      </c>
      <c r="AF235" s="190">
        <f t="shared" ca="1" si="382"/>
        <v>0</v>
      </c>
      <c r="AG235" s="190">
        <f t="shared" ca="1" si="382"/>
        <v>0</v>
      </c>
      <c r="AH235" s="190">
        <f t="shared" ca="1" si="382"/>
        <v>0</v>
      </c>
      <c r="AI235" s="190">
        <f t="shared" ca="1" si="382"/>
        <v>0</v>
      </c>
      <c r="AJ235" s="190">
        <f t="shared" ref="AJ235:BQ235" ca="1" si="383">$C$222*(SUM($C$70:$C$78)*AI38)</f>
        <v>0</v>
      </c>
      <c r="AK235" s="190">
        <f t="shared" ca="1" si="383"/>
        <v>0</v>
      </c>
      <c r="AL235" s="190">
        <f t="shared" ca="1" si="383"/>
        <v>0</v>
      </c>
      <c r="AM235" s="190">
        <f t="shared" ca="1" si="383"/>
        <v>0</v>
      </c>
      <c r="AN235" s="190">
        <f t="shared" ca="1" si="383"/>
        <v>0</v>
      </c>
      <c r="AO235" s="190">
        <f t="shared" ca="1" si="383"/>
        <v>0</v>
      </c>
      <c r="AP235" s="190">
        <f t="shared" ca="1" si="383"/>
        <v>0</v>
      </c>
      <c r="AQ235" s="190">
        <f t="shared" ca="1" si="383"/>
        <v>0</v>
      </c>
      <c r="AR235" s="190">
        <f t="shared" ca="1" si="383"/>
        <v>0</v>
      </c>
      <c r="AS235" s="190">
        <f t="shared" ca="1" si="383"/>
        <v>0</v>
      </c>
      <c r="AT235" s="190">
        <f t="shared" ca="1" si="383"/>
        <v>0</v>
      </c>
      <c r="AU235" s="190">
        <f t="shared" ca="1" si="383"/>
        <v>0</v>
      </c>
      <c r="AV235" s="190">
        <f t="shared" ca="1" si="383"/>
        <v>0</v>
      </c>
      <c r="AW235" s="190">
        <f t="shared" ca="1" si="383"/>
        <v>0</v>
      </c>
      <c r="AX235" s="190">
        <f t="shared" ca="1" si="383"/>
        <v>0</v>
      </c>
      <c r="AY235" s="190">
        <f t="shared" ca="1" si="383"/>
        <v>0</v>
      </c>
      <c r="AZ235" s="190">
        <f t="shared" ca="1" si="383"/>
        <v>0</v>
      </c>
      <c r="BA235" s="190">
        <f t="shared" ca="1" si="383"/>
        <v>0</v>
      </c>
      <c r="BB235" s="190">
        <f t="shared" ca="1" si="383"/>
        <v>0</v>
      </c>
      <c r="BC235" s="190">
        <f t="shared" ca="1" si="383"/>
        <v>0</v>
      </c>
      <c r="BD235" s="190">
        <f t="shared" ca="1" si="383"/>
        <v>0</v>
      </c>
      <c r="BE235" s="190">
        <f t="shared" ca="1" si="383"/>
        <v>0</v>
      </c>
      <c r="BF235" s="190">
        <f t="shared" ca="1" si="383"/>
        <v>0</v>
      </c>
      <c r="BG235" s="190">
        <f t="shared" ca="1" si="383"/>
        <v>0</v>
      </c>
      <c r="BH235" s="190">
        <f t="shared" ca="1" si="383"/>
        <v>0</v>
      </c>
      <c r="BI235" s="190">
        <f t="shared" ca="1" si="383"/>
        <v>0</v>
      </c>
      <c r="BJ235" s="190">
        <f t="shared" ca="1" si="383"/>
        <v>0</v>
      </c>
      <c r="BK235" s="190">
        <f t="shared" ca="1" si="383"/>
        <v>0</v>
      </c>
      <c r="BL235" s="190">
        <f t="shared" ca="1" si="383"/>
        <v>0</v>
      </c>
      <c r="BM235" s="190">
        <f t="shared" ca="1" si="383"/>
        <v>0</v>
      </c>
      <c r="BN235" s="190">
        <f t="shared" ca="1" si="383"/>
        <v>0</v>
      </c>
      <c r="BO235" s="190">
        <f t="shared" ca="1" si="383"/>
        <v>0</v>
      </c>
      <c r="BP235" s="190">
        <f t="shared" ca="1" si="383"/>
        <v>0</v>
      </c>
      <c r="BQ235" s="190">
        <f t="shared" ca="1" si="383"/>
        <v>0</v>
      </c>
    </row>
    <row r="236" spans="1:69" s="48" customFormat="1">
      <c r="B236" s="48" t="s">
        <v>114</v>
      </c>
    </row>
    <row r="237" spans="1:69" s="48" customFormat="1">
      <c r="B237" s="48" t="s">
        <v>113</v>
      </c>
      <c r="D237" s="190">
        <f t="shared" ref="D237:AI237" ca="1" si="384">$C$224*D144</f>
        <v>0</v>
      </c>
      <c r="E237" s="190">
        <f t="shared" ca="1" si="384"/>
        <v>0</v>
      </c>
      <c r="F237" s="190">
        <f t="shared" ca="1" si="384"/>
        <v>0</v>
      </c>
      <c r="G237" s="190">
        <f t="shared" ca="1" si="384"/>
        <v>0</v>
      </c>
      <c r="H237" s="190">
        <f t="shared" ca="1" si="384"/>
        <v>0</v>
      </c>
      <c r="I237" s="190">
        <f t="shared" ca="1" si="384"/>
        <v>0</v>
      </c>
      <c r="J237" s="190">
        <f t="shared" ca="1" si="384"/>
        <v>0</v>
      </c>
      <c r="K237" s="190">
        <f t="shared" ca="1" si="384"/>
        <v>0</v>
      </c>
      <c r="L237" s="190">
        <f t="shared" ca="1" si="384"/>
        <v>0</v>
      </c>
      <c r="M237" s="190">
        <f t="shared" ca="1" si="384"/>
        <v>0</v>
      </c>
      <c r="N237" s="190">
        <f t="shared" ca="1" si="384"/>
        <v>0</v>
      </c>
      <c r="O237" s="190">
        <f t="shared" ca="1" si="384"/>
        <v>0</v>
      </c>
      <c r="P237" s="190">
        <f t="shared" ca="1" si="384"/>
        <v>0</v>
      </c>
      <c r="Q237" s="190">
        <f t="shared" ca="1" si="384"/>
        <v>0</v>
      </c>
      <c r="R237" s="190">
        <f t="shared" ca="1" si="384"/>
        <v>0</v>
      </c>
      <c r="S237" s="190">
        <f t="shared" ca="1" si="384"/>
        <v>0</v>
      </c>
      <c r="T237" s="190">
        <f t="shared" ca="1" si="384"/>
        <v>0</v>
      </c>
      <c r="U237" s="190">
        <f t="shared" ca="1" si="384"/>
        <v>0</v>
      </c>
      <c r="V237" s="190">
        <f t="shared" ca="1" si="384"/>
        <v>0</v>
      </c>
      <c r="W237" s="190">
        <f t="shared" ca="1" si="384"/>
        <v>0</v>
      </c>
      <c r="X237" s="190">
        <f t="shared" ca="1" si="384"/>
        <v>25049977.199999999</v>
      </c>
      <c r="Y237" s="190">
        <f t="shared" ca="1" si="384"/>
        <v>0</v>
      </c>
      <c r="Z237" s="190">
        <f t="shared" ca="1" si="384"/>
        <v>0</v>
      </c>
      <c r="AA237" s="190">
        <f t="shared" ca="1" si="384"/>
        <v>0</v>
      </c>
      <c r="AB237" s="190">
        <f t="shared" ca="1" si="384"/>
        <v>0</v>
      </c>
      <c r="AC237" s="190">
        <f t="shared" ca="1" si="384"/>
        <v>2374996.1999999997</v>
      </c>
      <c r="AD237" s="190">
        <f t="shared" ca="1" si="384"/>
        <v>2374996.1999999997</v>
      </c>
      <c r="AE237" s="190">
        <f t="shared" ca="1" si="384"/>
        <v>2374996.1999999997</v>
      </c>
      <c r="AF237" s="190">
        <f t="shared" ca="1" si="384"/>
        <v>2374996.1999999997</v>
      </c>
      <c r="AG237" s="190">
        <f t="shared" ca="1" si="384"/>
        <v>2374996.1999999997</v>
      </c>
      <c r="AH237" s="190">
        <f t="shared" ca="1" si="384"/>
        <v>2375041.8000000031</v>
      </c>
      <c r="AI237" s="190">
        <f t="shared" ca="1" si="384"/>
        <v>2571426</v>
      </c>
      <c r="AJ237" s="190">
        <f t="shared" ref="AJ237:BQ237" ca="1" si="385">$C$224*AJ144</f>
        <v>2571426</v>
      </c>
      <c r="AK237" s="190">
        <f t="shared" ca="1" si="385"/>
        <v>2571426</v>
      </c>
      <c r="AL237" s="190">
        <f t="shared" ca="1" si="385"/>
        <v>2571426</v>
      </c>
      <c r="AM237" s="190">
        <f t="shared" ca="1" si="385"/>
        <v>2571426</v>
      </c>
      <c r="AN237" s="190">
        <f t="shared" ca="1" si="385"/>
        <v>2571426</v>
      </c>
      <c r="AO237" s="190">
        <f t="shared" ca="1" si="385"/>
        <v>2571426</v>
      </c>
      <c r="AP237" s="190">
        <f t="shared" ca="1" si="385"/>
        <v>0</v>
      </c>
      <c r="AQ237" s="190">
        <f t="shared" ca="1" si="385"/>
        <v>0</v>
      </c>
      <c r="AR237" s="190">
        <f t="shared" ca="1" si="385"/>
        <v>0</v>
      </c>
      <c r="AS237" s="190">
        <f t="shared" ca="1" si="385"/>
        <v>0</v>
      </c>
      <c r="AT237" s="190">
        <f t="shared" ca="1" si="385"/>
        <v>0</v>
      </c>
      <c r="AU237" s="190">
        <f t="shared" ca="1" si="385"/>
        <v>0</v>
      </c>
      <c r="AV237" s="190">
        <f t="shared" ca="1" si="385"/>
        <v>0</v>
      </c>
      <c r="AW237" s="190">
        <f t="shared" ca="1" si="385"/>
        <v>0</v>
      </c>
      <c r="AX237" s="190">
        <f t="shared" ca="1" si="385"/>
        <v>0</v>
      </c>
      <c r="AY237" s="190">
        <f t="shared" ca="1" si="385"/>
        <v>0</v>
      </c>
      <c r="AZ237" s="190">
        <f t="shared" ca="1" si="385"/>
        <v>0</v>
      </c>
      <c r="BA237" s="190">
        <f t="shared" ca="1" si="385"/>
        <v>0</v>
      </c>
      <c r="BB237" s="190">
        <f t="shared" ca="1" si="385"/>
        <v>0</v>
      </c>
      <c r="BC237" s="190">
        <f t="shared" ca="1" si="385"/>
        <v>0</v>
      </c>
      <c r="BD237" s="190">
        <f t="shared" ca="1" si="385"/>
        <v>0</v>
      </c>
      <c r="BE237" s="190">
        <f t="shared" ca="1" si="385"/>
        <v>0</v>
      </c>
      <c r="BF237" s="190">
        <f t="shared" ca="1" si="385"/>
        <v>0</v>
      </c>
      <c r="BG237" s="190">
        <f t="shared" ca="1" si="385"/>
        <v>0</v>
      </c>
      <c r="BH237" s="190">
        <f t="shared" ca="1" si="385"/>
        <v>0</v>
      </c>
      <c r="BI237" s="190">
        <f t="shared" ca="1" si="385"/>
        <v>0</v>
      </c>
      <c r="BJ237" s="190">
        <f t="shared" ca="1" si="385"/>
        <v>0</v>
      </c>
      <c r="BK237" s="190">
        <f t="shared" ca="1" si="385"/>
        <v>0</v>
      </c>
      <c r="BL237" s="190">
        <f t="shared" ca="1" si="385"/>
        <v>0</v>
      </c>
      <c r="BM237" s="190">
        <f t="shared" ca="1" si="385"/>
        <v>0</v>
      </c>
      <c r="BN237" s="190">
        <f t="shared" ca="1" si="385"/>
        <v>0</v>
      </c>
      <c r="BO237" s="190">
        <f t="shared" ca="1" si="385"/>
        <v>0</v>
      </c>
      <c r="BP237" s="190">
        <f t="shared" ca="1" si="385"/>
        <v>0</v>
      </c>
      <c r="BQ237" s="190">
        <f t="shared" ca="1" si="385"/>
        <v>0</v>
      </c>
    </row>
    <row r="238" spans="1:69" s="48" customFormat="1">
      <c r="A238" s="48">
        <v>2</v>
      </c>
      <c r="B238" s="48" t="s">
        <v>115</v>
      </c>
      <c r="D238" s="188">
        <f t="shared" ref="D238:AI238" si="386">IF(D233&lt;$C$7,0,IFERROR(HLOOKUP(YEAR(D$233),$C$226:$J$231,$A238,FALSE)/HLOOKUP(YEAR(D$233),$C$226:$J$232,7,FALSE),0))</f>
        <v>7747.7466666666669</v>
      </c>
      <c r="E238" s="188">
        <f t="shared" si="386"/>
        <v>7747.7466666666669</v>
      </c>
      <c r="F238" s="188">
        <f t="shared" si="386"/>
        <v>7747.7466666666669</v>
      </c>
      <c r="G238" s="188">
        <f t="shared" si="386"/>
        <v>1936.9366666666667</v>
      </c>
      <c r="H238" s="188">
        <f t="shared" si="386"/>
        <v>1936.9366666666667</v>
      </c>
      <c r="I238" s="188">
        <f t="shared" si="386"/>
        <v>1936.9366666666667</v>
      </c>
      <c r="J238" s="188">
        <f t="shared" si="386"/>
        <v>1936.9366666666667</v>
      </c>
      <c r="K238" s="188">
        <f t="shared" si="386"/>
        <v>1936.9366666666667</v>
      </c>
      <c r="L238" s="188">
        <f t="shared" si="386"/>
        <v>1936.9366666666667</v>
      </c>
      <c r="M238" s="188">
        <f t="shared" si="386"/>
        <v>1936.9366666666667</v>
      </c>
      <c r="N238" s="188">
        <f t="shared" si="386"/>
        <v>1936.9366666666667</v>
      </c>
      <c r="O238" s="188">
        <f t="shared" si="386"/>
        <v>1936.9366666666667</v>
      </c>
      <c r="P238" s="188">
        <f t="shared" si="386"/>
        <v>1936.9366666666667</v>
      </c>
      <c r="Q238" s="188">
        <f t="shared" si="386"/>
        <v>1936.9366666666667</v>
      </c>
      <c r="R238" s="188">
        <f t="shared" si="386"/>
        <v>1936.9366666666667</v>
      </c>
      <c r="S238" s="188">
        <f t="shared" si="386"/>
        <v>1936.9366666666667</v>
      </c>
      <c r="T238" s="188">
        <f t="shared" si="386"/>
        <v>1936.9366666666667</v>
      </c>
      <c r="U238" s="188">
        <f t="shared" si="386"/>
        <v>1936.9366666666667</v>
      </c>
      <c r="V238" s="188">
        <f t="shared" si="386"/>
        <v>1936.9366666666667</v>
      </c>
      <c r="W238" s="188">
        <f t="shared" si="386"/>
        <v>1936.9366666666667</v>
      </c>
      <c r="X238" s="188">
        <f t="shared" si="386"/>
        <v>1936.9366666666667</v>
      </c>
      <c r="Y238" s="188">
        <f t="shared" si="386"/>
        <v>1936.9366666666667</v>
      </c>
      <c r="Z238" s="188">
        <f t="shared" si="386"/>
        <v>1936.9366666666667</v>
      </c>
      <c r="AA238" s="188">
        <f t="shared" si="386"/>
        <v>1936.9366666666667</v>
      </c>
      <c r="AB238" s="188">
        <f t="shared" si="386"/>
        <v>1936.9366666666667</v>
      </c>
      <c r="AC238" s="188">
        <f t="shared" si="386"/>
        <v>1936.9366666666667</v>
      </c>
      <c r="AD238" s="188">
        <f t="shared" si="386"/>
        <v>1936.9366666666667</v>
      </c>
      <c r="AE238" s="188">
        <f t="shared" si="386"/>
        <v>1936.9366666666667</v>
      </c>
      <c r="AF238" s="188">
        <f t="shared" si="386"/>
        <v>1936.9366666666667</v>
      </c>
      <c r="AG238" s="188">
        <f t="shared" si="386"/>
        <v>1936.9366666666667</v>
      </c>
      <c r="AH238" s="188">
        <f t="shared" si="386"/>
        <v>1936.9366666666667</v>
      </c>
      <c r="AI238" s="188">
        <f t="shared" si="386"/>
        <v>1936.9366666666667</v>
      </c>
      <c r="AJ238" s="188">
        <f t="shared" ref="AJ238:BQ238" si="387">IF(AJ233&lt;$C$7,0,IFERROR(HLOOKUP(YEAR(AJ$233),$C$226:$J$231,$A238,FALSE)/HLOOKUP(YEAR(AJ$233),$C$226:$J$232,7,FALSE),0))</f>
        <v>1936.9366666666667</v>
      </c>
      <c r="AK238" s="188">
        <f t="shared" si="387"/>
        <v>1936.9366666666667</v>
      </c>
      <c r="AL238" s="188">
        <f t="shared" si="387"/>
        <v>1936.9366666666667</v>
      </c>
      <c r="AM238" s="188">
        <f t="shared" si="387"/>
        <v>1936.9366666666667</v>
      </c>
      <c r="AN238" s="188">
        <f t="shared" si="387"/>
        <v>1936.9366666666667</v>
      </c>
      <c r="AO238" s="188">
        <f t="shared" si="387"/>
        <v>1936.9366666666667</v>
      </c>
      <c r="AP238" s="188">
        <f t="shared" si="387"/>
        <v>1936.9366666666667</v>
      </c>
      <c r="AQ238" s="188">
        <f t="shared" si="387"/>
        <v>1936.9366666666667</v>
      </c>
      <c r="AR238" s="188">
        <f t="shared" si="387"/>
        <v>1936.9366666666667</v>
      </c>
      <c r="AS238" s="188">
        <f t="shared" si="387"/>
        <v>1936.9366666666667</v>
      </c>
      <c r="AT238" s="188">
        <f t="shared" si="387"/>
        <v>1936.9366666666667</v>
      </c>
      <c r="AU238" s="188">
        <f t="shared" si="387"/>
        <v>1936.9366666666667</v>
      </c>
      <c r="AV238" s="188">
        <f t="shared" si="387"/>
        <v>1936.9366666666667</v>
      </c>
      <c r="AW238" s="188">
        <f t="shared" si="387"/>
        <v>1936.9366666666667</v>
      </c>
      <c r="AX238" s="188">
        <f t="shared" si="387"/>
        <v>1936.9366666666667</v>
      </c>
      <c r="AY238" s="188">
        <f t="shared" si="387"/>
        <v>1936.9366666666667</v>
      </c>
      <c r="AZ238" s="188">
        <f t="shared" si="387"/>
        <v>1936.9366666666667</v>
      </c>
      <c r="BA238" s="188">
        <f t="shared" si="387"/>
        <v>1936.9366666666667</v>
      </c>
      <c r="BB238" s="188">
        <f t="shared" si="387"/>
        <v>1936.9366666666667</v>
      </c>
      <c r="BC238" s="188">
        <f t="shared" si="387"/>
        <v>0</v>
      </c>
      <c r="BD238" s="188">
        <f t="shared" si="387"/>
        <v>0</v>
      </c>
      <c r="BE238" s="188">
        <f t="shared" si="387"/>
        <v>0</v>
      </c>
      <c r="BF238" s="188">
        <f t="shared" si="387"/>
        <v>0</v>
      </c>
      <c r="BG238" s="188">
        <f t="shared" si="387"/>
        <v>0</v>
      </c>
      <c r="BH238" s="188">
        <f t="shared" si="387"/>
        <v>0</v>
      </c>
      <c r="BI238" s="188">
        <f t="shared" si="387"/>
        <v>0</v>
      </c>
      <c r="BJ238" s="188">
        <f t="shared" si="387"/>
        <v>0</v>
      </c>
      <c r="BK238" s="188">
        <f t="shared" si="387"/>
        <v>0</v>
      </c>
      <c r="BL238" s="188">
        <f t="shared" si="387"/>
        <v>0</v>
      </c>
      <c r="BM238" s="188">
        <f t="shared" si="387"/>
        <v>0</v>
      </c>
      <c r="BN238" s="188">
        <f t="shared" si="387"/>
        <v>0</v>
      </c>
      <c r="BO238" s="188">
        <f t="shared" si="387"/>
        <v>0</v>
      </c>
      <c r="BP238" s="188">
        <f t="shared" si="387"/>
        <v>0</v>
      </c>
      <c r="BQ238" s="188">
        <f t="shared" si="387"/>
        <v>0</v>
      </c>
    </row>
    <row r="239" spans="1:69" s="48" customFormat="1">
      <c r="A239" s="48">
        <v>3</v>
      </c>
      <c r="B239" s="48" t="s">
        <v>116</v>
      </c>
      <c r="D239" s="188">
        <f t="shared" ref="D239:AI239" si="388">IF(D233&lt;$C$7,0,IFERROR(HLOOKUP(YEAR(D$233),$C$226:$J$231,$A239,FALSE)/HLOOKUP(YEAR(D$233),$C$226:$J$232,7,FALSE),0))</f>
        <v>11081.51</v>
      </c>
      <c r="E239" s="188">
        <f t="shared" si="388"/>
        <v>11081.51</v>
      </c>
      <c r="F239" s="188">
        <f t="shared" si="388"/>
        <v>11081.51</v>
      </c>
      <c r="G239" s="188">
        <f t="shared" si="388"/>
        <v>2770.3775000000001</v>
      </c>
      <c r="H239" s="188">
        <f t="shared" si="388"/>
        <v>2770.3775000000001</v>
      </c>
      <c r="I239" s="188">
        <f t="shared" si="388"/>
        <v>2770.3775000000001</v>
      </c>
      <c r="J239" s="188">
        <f t="shared" si="388"/>
        <v>2770.3775000000001</v>
      </c>
      <c r="K239" s="188">
        <f t="shared" si="388"/>
        <v>2770.3775000000001</v>
      </c>
      <c r="L239" s="188">
        <f t="shared" si="388"/>
        <v>2770.3775000000001</v>
      </c>
      <c r="M239" s="188">
        <f t="shared" si="388"/>
        <v>2770.3775000000001</v>
      </c>
      <c r="N239" s="188">
        <f t="shared" si="388"/>
        <v>2770.3775000000001</v>
      </c>
      <c r="O239" s="188">
        <f t="shared" si="388"/>
        <v>2770.3775000000001</v>
      </c>
      <c r="P239" s="188">
        <f t="shared" si="388"/>
        <v>2770.3775000000001</v>
      </c>
      <c r="Q239" s="188">
        <f t="shared" si="388"/>
        <v>2770.3775000000001</v>
      </c>
      <c r="R239" s="188">
        <f t="shared" si="388"/>
        <v>2770.3775000000001</v>
      </c>
      <c r="S239" s="188">
        <f t="shared" si="388"/>
        <v>2770.3775000000001</v>
      </c>
      <c r="T239" s="188">
        <f t="shared" si="388"/>
        <v>2770.3775000000001</v>
      </c>
      <c r="U239" s="188">
        <f t="shared" si="388"/>
        <v>2770.3775000000001</v>
      </c>
      <c r="V239" s="188">
        <f t="shared" si="388"/>
        <v>2770.3775000000001</v>
      </c>
      <c r="W239" s="188">
        <f t="shared" si="388"/>
        <v>2770.3775000000001</v>
      </c>
      <c r="X239" s="188">
        <f t="shared" si="388"/>
        <v>2770.3775000000001</v>
      </c>
      <c r="Y239" s="188">
        <f t="shared" si="388"/>
        <v>2770.3775000000001</v>
      </c>
      <c r="Z239" s="188">
        <f t="shared" si="388"/>
        <v>2770.3775000000001</v>
      </c>
      <c r="AA239" s="188">
        <f t="shared" si="388"/>
        <v>2770.3775000000001</v>
      </c>
      <c r="AB239" s="188">
        <f t="shared" si="388"/>
        <v>2770.3775000000001</v>
      </c>
      <c r="AC239" s="188">
        <f t="shared" si="388"/>
        <v>2770.3775000000001</v>
      </c>
      <c r="AD239" s="188">
        <f t="shared" si="388"/>
        <v>2770.3775000000001</v>
      </c>
      <c r="AE239" s="188">
        <f t="shared" si="388"/>
        <v>2770.3775000000001</v>
      </c>
      <c r="AF239" s="188">
        <f t="shared" si="388"/>
        <v>2770.3775000000001</v>
      </c>
      <c r="AG239" s="188">
        <f t="shared" si="388"/>
        <v>2770.3775000000001</v>
      </c>
      <c r="AH239" s="188">
        <f t="shared" si="388"/>
        <v>2770.3775000000001</v>
      </c>
      <c r="AI239" s="188">
        <f t="shared" si="388"/>
        <v>2770.3775000000001</v>
      </c>
      <c r="AJ239" s="188">
        <f t="shared" ref="AJ239:BQ239" si="389">IF(AJ233&lt;$C$7,0,IFERROR(HLOOKUP(YEAR(AJ$233),$C$226:$J$231,$A239,FALSE)/HLOOKUP(YEAR(AJ$233),$C$226:$J$232,7,FALSE),0))</f>
        <v>2770.3775000000001</v>
      </c>
      <c r="AK239" s="188">
        <f t="shared" si="389"/>
        <v>2770.3775000000001</v>
      </c>
      <c r="AL239" s="188">
        <f t="shared" si="389"/>
        <v>2770.3775000000001</v>
      </c>
      <c r="AM239" s="188">
        <f t="shared" si="389"/>
        <v>2770.3775000000001</v>
      </c>
      <c r="AN239" s="188">
        <f t="shared" si="389"/>
        <v>2770.3775000000001</v>
      </c>
      <c r="AO239" s="188">
        <f t="shared" si="389"/>
        <v>2770.3775000000001</v>
      </c>
      <c r="AP239" s="188">
        <f t="shared" si="389"/>
        <v>2770.3775000000001</v>
      </c>
      <c r="AQ239" s="188">
        <f t="shared" si="389"/>
        <v>2770.3775000000001</v>
      </c>
      <c r="AR239" s="188">
        <f t="shared" si="389"/>
        <v>2770.3775000000001</v>
      </c>
      <c r="AS239" s="188">
        <f t="shared" si="389"/>
        <v>2770.3775000000001</v>
      </c>
      <c r="AT239" s="188">
        <f t="shared" si="389"/>
        <v>2770.3775000000001</v>
      </c>
      <c r="AU239" s="188">
        <f t="shared" si="389"/>
        <v>2770.3775000000001</v>
      </c>
      <c r="AV239" s="188">
        <f t="shared" si="389"/>
        <v>2770.3775000000001</v>
      </c>
      <c r="AW239" s="188">
        <f t="shared" si="389"/>
        <v>2770.3775000000001</v>
      </c>
      <c r="AX239" s="188">
        <f t="shared" si="389"/>
        <v>2770.3775000000001</v>
      </c>
      <c r="AY239" s="188">
        <f t="shared" si="389"/>
        <v>2770.3775000000001</v>
      </c>
      <c r="AZ239" s="188">
        <f t="shared" si="389"/>
        <v>2770.3775000000001</v>
      </c>
      <c r="BA239" s="188">
        <f t="shared" si="389"/>
        <v>2770.3775000000001</v>
      </c>
      <c r="BB239" s="188">
        <f t="shared" si="389"/>
        <v>2770.3775000000001</v>
      </c>
      <c r="BC239" s="188">
        <f t="shared" si="389"/>
        <v>0</v>
      </c>
      <c r="BD239" s="188">
        <f t="shared" si="389"/>
        <v>0</v>
      </c>
      <c r="BE239" s="188">
        <f t="shared" si="389"/>
        <v>0</v>
      </c>
      <c r="BF239" s="188">
        <f t="shared" si="389"/>
        <v>0</v>
      </c>
      <c r="BG239" s="188">
        <f t="shared" si="389"/>
        <v>0</v>
      </c>
      <c r="BH239" s="188">
        <f t="shared" si="389"/>
        <v>0</v>
      </c>
      <c r="BI239" s="188">
        <f t="shared" si="389"/>
        <v>0</v>
      </c>
      <c r="BJ239" s="188">
        <f t="shared" si="389"/>
        <v>0</v>
      </c>
      <c r="BK239" s="188">
        <f t="shared" si="389"/>
        <v>0</v>
      </c>
      <c r="BL239" s="188">
        <f t="shared" si="389"/>
        <v>0</v>
      </c>
      <c r="BM239" s="188">
        <f t="shared" si="389"/>
        <v>0</v>
      </c>
      <c r="BN239" s="188">
        <f t="shared" si="389"/>
        <v>0</v>
      </c>
      <c r="BO239" s="188">
        <f t="shared" si="389"/>
        <v>0</v>
      </c>
      <c r="BP239" s="188">
        <f t="shared" si="389"/>
        <v>0</v>
      </c>
      <c r="BQ239" s="188">
        <f t="shared" si="389"/>
        <v>0</v>
      </c>
    </row>
    <row r="240" spans="1:69" s="48" customFormat="1">
      <c r="A240" s="48">
        <v>4</v>
      </c>
      <c r="B240" s="48" t="s">
        <v>117</v>
      </c>
      <c r="D240" s="188">
        <f t="shared" ref="D240:AI240" si="390">IF(D233&lt;$C$7,0,IFERROR(HLOOKUP(YEAR(D$233),$C$226:$J$231,$A240,FALSE)/HLOOKUP(YEAR(D$233),$C$226:$J$232,7,FALSE),0))</f>
        <v>7807.666666666667</v>
      </c>
      <c r="E240" s="188">
        <f t="shared" si="390"/>
        <v>7807.666666666667</v>
      </c>
      <c r="F240" s="188">
        <f t="shared" si="390"/>
        <v>7807.666666666667</v>
      </c>
      <c r="G240" s="188">
        <f t="shared" si="390"/>
        <v>1951.9166666666667</v>
      </c>
      <c r="H240" s="188">
        <f t="shared" si="390"/>
        <v>1951.9166666666667</v>
      </c>
      <c r="I240" s="188">
        <f t="shared" si="390"/>
        <v>1951.9166666666667</v>
      </c>
      <c r="J240" s="188">
        <f t="shared" si="390"/>
        <v>1951.9166666666667</v>
      </c>
      <c r="K240" s="188">
        <f t="shared" si="390"/>
        <v>1951.9166666666667</v>
      </c>
      <c r="L240" s="188">
        <f t="shared" si="390"/>
        <v>1951.9166666666667</v>
      </c>
      <c r="M240" s="188">
        <f t="shared" si="390"/>
        <v>1951.9166666666667</v>
      </c>
      <c r="N240" s="188">
        <f t="shared" si="390"/>
        <v>1951.9166666666667</v>
      </c>
      <c r="O240" s="188">
        <f t="shared" si="390"/>
        <v>1951.9166666666667</v>
      </c>
      <c r="P240" s="188">
        <f t="shared" si="390"/>
        <v>1951.9166666666667</v>
      </c>
      <c r="Q240" s="188">
        <f t="shared" si="390"/>
        <v>1951.9166666666667</v>
      </c>
      <c r="R240" s="188">
        <f t="shared" si="390"/>
        <v>1951.9166666666667</v>
      </c>
      <c r="S240" s="188">
        <f t="shared" si="390"/>
        <v>1951.9166666666667</v>
      </c>
      <c r="T240" s="188">
        <f t="shared" si="390"/>
        <v>1951.9166666666667</v>
      </c>
      <c r="U240" s="188">
        <f t="shared" si="390"/>
        <v>1951.9166666666667</v>
      </c>
      <c r="V240" s="188">
        <f t="shared" si="390"/>
        <v>1951.9166666666667</v>
      </c>
      <c r="W240" s="188">
        <f t="shared" si="390"/>
        <v>1951.9166666666667</v>
      </c>
      <c r="X240" s="188">
        <f t="shared" si="390"/>
        <v>1951.9166666666667</v>
      </c>
      <c r="Y240" s="188">
        <f t="shared" si="390"/>
        <v>1951.9166666666667</v>
      </c>
      <c r="Z240" s="188">
        <f t="shared" si="390"/>
        <v>1951.9166666666667</v>
      </c>
      <c r="AA240" s="188">
        <f t="shared" si="390"/>
        <v>1951.9166666666667</v>
      </c>
      <c r="AB240" s="188">
        <f t="shared" si="390"/>
        <v>1951.9166666666667</v>
      </c>
      <c r="AC240" s="188">
        <f t="shared" si="390"/>
        <v>1951.9166666666667</v>
      </c>
      <c r="AD240" s="188">
        <f t="shared" si="390"/>
        <v>1951.9166666666667</v>
      </c>
      <c r="AE240" s="188">
        <f t="shared" si="390"/>
        <v>1951.9166666666667</v>
      </c>
      <c r="AF240" s="188">
        <f t="shared" si="390"/>
        <v>1951.9166666666667</v>
      </c>
      <c r="AG240" s="188">
        <f t="shared" si="390"/>
        <v>1951.9166666666667</v>
      </c>
      <c r="AH240" s="188">
        <f t="shared" si="390"/>
        <v>1951.9166666666667</v>
      </c>
      <c r="AI240" s="188">
        <f t="shared" si="390"/>
        <v>1951.9166666666667</v>
      </c>
      <c r="AJ240" s="188">
        <f t="shared" ref="AJ240:BQ240" si="391">IF(AJ233&lt;$C$7,0,IFERROR(HLOOKUP(YEAR(AJ$233),$C$226:$J$231,$A240,FALSE)/HLOOKUP(YEAR(AJ$233),$C$226:$J$232,7,FALSE),0))</f>
        <v>1951.9166666666667</v>
      </c>
      <c r="AK240" s="188">
        <f t="shared" si="391"/>
        <v>1951.9166666666667</v>
      </c>
      <c r="AL240" s="188">
        <f t="shared" si="391"/>
        <v>1951.9166666666667</v>
      </c>
      <c r="AM240" s="188">
        <f t="shared" si="391"/>
        <v>1951.9166666666667</v>
      </c>
      <c r="AN240" s="188">
        <f t="shared" si="391"/>
        <v>1951.9166666666667</v>
      </c>
      <c r="AO240" s="188">
        <f t="shared" si="391"/>
        <v>1951.9166666666667</v>
      </c>
      <c r="AP240" s="188">
        <f t="shared" si="391"/>
        <v>1951.9166666666667</v>
      </c>
      <c r="AQ240" s="188">
        <f t="shared" si="391"/>
        <v>1951.9166666666667</v>
      </c>
      <c r="AR240" s="188">
        <f t="shared" si="391"/>
        <v>1951.9166666666667</v>
      </c>
      <c r="AS240" s="188">
        <f t="shared" si="391"/>
        <v>1951.9166666666667</v>
      </c>
      <c r="AT240" s="188">
        <f t="shared" si="391"/>
        <v>1951.9166666666667</v>
      </c>
      <c r="AU240" s="188">
        <f t="shared" si="391"/>
        <v>1951.9166666666667</v>
      </c>
      <c r="AV240" s="188">
        <f t="shared" si="391"/>
        <v>1951.9166666666667</v>
      </c>
      <c r="AW240" s="188">
        <f t="shared" si="391"/>
        <v>1951.9166666666667</v>
      </c>
      <c r="AX240" s="188">
        <f t="shared" si="391"/>
        <v>1951.9166666666667</v>
      </c>
      <c r="AY240" s="188">
        <f t="shared" si="391"/>
        <v>1951.9166666666667</v>
      </c>
      <c r="AZ240" s="188">
        <f t="shared" si="391"/>
        <v>1951.9166666666667</v>
      </c>
      <c r="BA240" s="188">
        <f t="shared" si="391"/>
        <v>1951.9166666666667</v>
      </c>
      <c r="BB240" s="188">
        <f t="shared" si="391"/>
        <v>1951.9166666666667</v>
      </c>
      <c r="BC240" s="188">
        <f t="shared" si="391"/>
        <v>0</v>
      </c>
      <c r="BD240" s="188">
        <f t="shared" si="391"/>
        <v>0</v>
      </c>
      <c r="BE240" s="188">
        <f t="shared" si="391"/>
        <v>0</v>
      </c>
      <c r="BF240" s="188">
        <f t="shared" si="391"/>
        <v>0</v>
      </c>
      <c r="BG240" s="188">
        <f t="shared" si="391"/>
        <v>0</v>
      </c>
      <c r="BH240" s="188">
        <f t="shared" si="391"/>
        <v>0</v>
      </c>
      <c r="BI240" s="188">
        <f t="shared" si="391"/>
        <v>0</v>
      </c>
      <c r="BJ240" s="188">
        <f t="shared" si="391"/>
        <v>0</v>
      </c>
      <c r="BK240" s="188">
        <f t="shared" si="391"/>
        <v>0</v>
      </c>
      <c r="BL240" s="188">
        <f t="shared" si="391"/>
        <v>0</v>
      </c>
      <c r="BM240" s="188">
        <f t="shared" si="391"/>
        <v>0</v>
      </c>
      <c r="BN240" s="188">
        <f t="shared" si="391"/>
        <v>0</v>
      </c>
      <c r="BO240" s="188">
        <f t="shared" si="391"/>
        <v>0</v>
      </c>
      <c r="BP240" s="188">
        <f t="shared" si="391"/>
        <v>0</v>
      </c>
      <c r="BQ240" s="188">
        <f t="shared" si="391"/>
        <v>0</v>
      </c>
    </row>
    <row r="241" spans="1:69" s="48" customFormat="1">
      <c r="A241" s="48">
        <v>5</v>
      </c>
      <c r="B241" s="48" t="s">
        <v>118</v>
      </c>
      <c r="D241" s="188">
        <f t="shared" ref="D241:AI241" si="392">IF(D233&lt;$C$7,0,IFERROR(HLOOKUP(YEAR(D$233),$C$226:$J$231,$A241,FALSE)/HLOOKUP(YEAR(D$233),$C$226:$J$232,7,FALSE),0))</f>
        <v>10817.333333333334</v>
      </c>
      <c r="E241" s="188">
        <f t="shared" si="392"/>
        <v>10817.333333333334</v>
      </c>
      <c r="F241" s="188">
        <f t="shared" si="392"/>
        <v>10817.333333333334</v>
      </c>
      <c r="G241" s="188">
        <f t="shared" si="392"/>
        <v>2704.3333333333335</v>
      </c>
      <c r="H241" s="188">
        <f t="shared" si="392"/>
        <v>2704.3333333333335</v>
      </c>
      <c r="I241" s="188">
        <f t="shared" si="392"/>
        <v>2704.3333333333335</v>
      </c>
      <c r="J241" s="188">
        <f t="shared" si="392"/>
        <v>2704.3333333333335</v>
      </c>
      <c r="K241" s="188">
        <f t="shared" si="392"/>
        <v>2704.3333333333335</v>
      </c>
      <c r="L241" s="188">
        <f t="shared" si="392"/>
        <v>2704.3333333333335</v>
      </c>
      <c r="M241" s="188">
        <f t="shared" si="392"/>
        <v>2704.3333333333335</v>
      </c>
      <c r="N241" s="188">
        <f t="shared" si="392"/>
        <v>2704.3333333333335</v>
      </c>
      <c r="O241" s="188">
        <f t="shared" si="392"/>
        <v>2704.3333333333335</v>
      </c>
      <c r="P241" s="188">
        <f t="shared" si="392"/>
        <v>2704.3333333333335</v>
      </c>
      <c r="Q241" s="188">
        <f t="shared" si="392"/>
        <v>2704.3333333333335</v>
      </c>
      <c r="R241" s="188">
        <f t="shared" si="392"/>
        <v>2704.3333333333335</v>
      </c>
      <c r="S241" s="188">
        <f t="shared" si="392"/>
        <v>2704.3333333333335</v>
      </c>
      <c r="T241" s="188">
        <f t="shared" si="392"/>
        <v>2704.3333333333335</v>
      </c>
      <c r="U241" s="188">
        <f t="shared" si="392"/>
        <v>2704.3333333333335</v>
      </c>
      <c r="V241" s="188">
        <f t="shared" si="392"/>
        <v>2704.3333333333335</v>
      </c>
      <c r="W241" s="188">
        <f t="shared" si="392"/>
        <v>2704.3333333333335</v>
      </c>
      <c r="X241" s="188">
        <f t="shared" si="392"/>
        <v>2704.3333333333335</v>
      </c>
      <c r="Y241" s="188">
        <f t="shared" si="392"/>
        <v>2704.3333333333335</v>
      </c>
      <c r="Z241" s="188">
        <f t="shared" si="392"/>
        <v>2704.3333333333335</v>
      </c>
      <c r="AA241" s="188">
        <f t="shared" si="392"/>
        <v>2704.3333333333335</v>
      </c>
      <c r="AB241" s="188">
        <f t="shared" si="392"/>
        <v>2704.3333333333335</v>
      </c>
      <c r="AC241" s="188">
        <f t="shared" si="392"/>
        <v>2704.3333333333335</v>
      </c>
      <c r="AD241" s="188">
        <f t="shared" si="392"/>
        <v>2704.3333333333335</v>
      </c>
      <c r="AE241" s="188">
        <f t="shared" si="392"/>
        <v>2704.3333333333335</v>
      </c>
      <c r="AF241" s="188">
        <f t="shared" si="392"/>
        <v>2704.3333333333335</v>
      </c>
      <c r="AG241" s="188">
        <f t="shared" si="392"/>
        <v>2704.3333333333335</v>
      </c>
      <c r="AH241" s="188">
        <f t="shared" si="392"/>
        <v>2704.3333333333335</v>
      </c>
      <c r="AI241" s="188">
        <f t="shared" si="392"/>
        <v>2704.3333333333335</v>
      </c>
      <c r="AJ241" s="188">
        <f t="shared" ref="AJ241:BQ241" si="393">IF(AJ233&lt;$C$7,0,IFERROR(HLOOKUP(YEAR(AJ$233),$C$226:$J$231,$A241,FALSE)/HLOOKUP(YEAR(AJ$233),$C$226:$J$232,7,FALSE),0))</f>
        <v>2704.3333333333335</v>
      </c>
      <c r="AK241" s="188">
        <f t="shared" si="393"/>
        <v>2704.3333333333335</v>
      </c>
      <c r="AL241" s="188">
        <f t="shared" si="393"/>
        <v>2704.3333333333335</v>
      </c>
      <c r="AM241" s="188">
        <f t="shared" si="393"/>
        <v>2704.3333333333335</v>
      </c>
      <c r="AN241" s="188">
        <f t="shared" si="393"/>
        <v>2704.3333333333335</v>
      </c>
      <c r="AO241" s="188">
        <f t="shared" si="393"/>
        <v>2704.3333333333335</v>
      </c>
      <c r="AP241" s="188">
        <f t="shared" si="393"/>
        <v>2704.3333333333335</v>
      </c>
      <c r="AQ241" s="188">
        <f t="shared" si="393"/>
        <v>2704.3333333333335</v>
      </c>
      <c r="AR241" s="188">
        <f t="shared" si="393"/>
        <v>2704.3333333333335</v>
      </c>
      <c r="AS241" s="188">
        <f t="shared" si="393"/>
        <v>2704.3333333333335</v>
      </c>
      <c r="AT241" s="188">
        <f t="shared" si="393"/>
        <v>2704.3333333333335</v>
      </c>
      <c r="AU241" s="188">
        <f t="shared" si="393"/>
        <v>2704.3333333333335</v>
      </c>
      <c r="AV241" s="188">
        <f t="shared" si="393"/>
        <v>2704.3333333333335</v>
      </c>
      <c r="AW241" s="188">
        <f t="shared" si="393"/>
        <v>2704.3333333333335</v>
      </c>
      <c r="AX241" s="188">
        <f t="shared" si="393"/>
        <v>2704.3333333333335</v>
      </c>
      <c r="AY241" s="188">
        <f t="shared" si="393"/>
        <v>2704.3333333333335</v>
      </c>
      <c r="AZ241" s="188">
        <f t="shared" si="393"/>
        <v>2704.3333333333335</v>
      </c>
      <c r="BA241" s="188">
        <f t="shared" si="393"/>
        <v>2704.3333333333335</v>
      </c>
      <c r="BB241" s="188">
        <f t="shared" si="393"/>
        <v>2704.3333333333335</v>
      </c>
      <c r="BC241" s="188">
        <f t="shared" si="393"/>
        <v>0</v>
      </c>
      <c r="BD241" s="188">
        <f t="shared" si="393"/>
        <v>0</v>
      </c>
      <c r="BE241" s="188">
        <f t="shared" si="393"/>
        <v>0</v>
      </c>
      <c r="BF241" s="188">
        <f t="shared" si="393"/>
        <v>0</v>
      </c>
      <c r="BG241" s="188">
        <f t="shared" si="393"/>
        <v>0</v>
      </c>
      <c r="BH241" s="188">
        <f t="shared" si="393"/>
        <v>0</v>
      </c>
      <c r="BI241" s="188">
        <f t="shared" si="393"/>
        <v>0</v>
      </c>
      <c r="BJ241" s="188">
        <f t="shared" si="393"/>
        <v>0</v>
      </c>
      <c r="BK241" s="188">
        <f t="shared" si="393"/>
        <v>0</v>
      </c>
      <c r="BL241" s="188">
        <f t="shared" si="393"/>
        <v>0</v>
      </c>
      <c r="BM241" s="188">
        <f t="shared" si="393"/>
        <v>0</v>
      </c>
      <c r="BN241" s="188">
        <f t="shared" si="393"/>
        <v>0</v>
      </c>
      <c r="BO241" s="188">
        <f t="shared" si="393"/>
        <v>0</v>
      </c>
      <c r="BP241" s="188">
        <f t="shared" si="393"/>
        <v>0</v>
      </c>
      <c r="BQ241" s="188">
        <f t="shared" si="393"/>
        <v>0</v>
      </c>
    </row>
    <row r="242" spans="1:69" s="48" customFormat="1">
      <c r="A242" s="48">
        <v>6</v>
      </c>
      <c r="B242" s="48" t="s">
        <v>119</v>
      </c>
      <c r="D242" s="188">
        <f t="shared" ref="D242:AI242" si="394">IF(D233&lt;$C$7,0,IFERROR(HLOOKUP(YEAR(D$233),$C$226:$J$231,$A242,FALSE)/HLOOKUP(YEAR(D$233),$C$226:$J$232,7,FALSE),0))</f>
        <v>115145</v>
      </c>
      <c r="E242" s="188">
        <f t="shared" si="394"/>
        <v>115145</v>
      </c>
      <c r="F242" s="188">
        <f t="shared" si="394"/>
        <v>115145</v>
      </c>
      <c r="G242" s="188">
        <f t="shared" si="394"/>
        <v>28786.25</v>
      </c>
      <c r="H242" s="188">
        <f t="shared" si="394"/>
        <v>28786.25</v>
      </c>
      <c r="I242" s="188">
        <f t="shared" si="394"/>
        <v>28786.25</v>
      </c>
      <c r="J242" s="188">
        <f t="shared" si="394"/>
        <v>28786.25</v>
      </c>
      <c r="K242" s="188">
        <f t="shared" si="394"/>
        <v>28786.25</v>
      </c>
      <c r="L242" s="188">
        <f t="shared" si="394"/>
        <v>28786.25</v>
      </c>
      <c r="M242" s="188">
        <f t="shared" si="394"/>
        <v>28786.25</v>
      </c>
      <c r="N242" s="188">
        <f t="shared" si="394"/>
        <v>28786.25</v>
      </c>
      <c r="O242" s="188">
        <f t="shared" si="394"/>
        <v>28786.25</v>
      </c>
      <c r="P242" s="188">
        <f t="shared" si="394"/>
        <v>28786.25</v>
      </c>
      <c r="Q242" s="188">
        <f t="shared" si="394"/>
        <v>28786.25</v>
      </c>
      <c r="R242" s="188">
        <f t="shared" si="394"/>
        <v>28786.25</v>
      </c>
      <c r="S242" s="188">
        <f t="shared" si="394"/>
        <v>28786.25</v>
      </c>
      <c r="T242" s="188">
        <f t="shared" si="394"/>
        <v>28786.25</v>
      </c>
      <c r="U242" s="188">
        <f t="shared" si="394"/>
        <v>28786.25</v>
      </c>
      <c r="V242" s="188">
        <f t="shared" si="394"/>
        <v>28786.25</v>
      </c>
      <c r="W242" s="188">
        <f t="shared" si="394"/>
        <v>28786.25</v>
      </c>
      <c r="X242" s="188">
        <f t="shared" si="394"/>
        <v>28786.25</v>
      </c>
      <c r="Y242" s="188">
        <f t="shared" si="394"/>
        <v>28786.25</v>
      </c>
      <c r="Z242" s="188">
        <f t="shared" si="394"/>
        <v>28786.25</v>
      </c>
      <c r="AA242" s="188">
        <f t="shared" si="394"/>
        <v>28786.25</v>
      </c>
      <c r="AB242" s="188">
        <f t="shared" si="394"/>
        <v>28786.25</v>
      </c>
      <c r="AC242" s="188">
        <f t="shared" si="394"/>
        <v>28786.25</v>
      </c>
      <c r="AD242" s="188">
        <f t="shared" si="394"/>
        <v>28786.25</v>
      </c>
      <c r="AE242" s="188">
        <f t="shared" si="394"/>
        <v>28786.25</v>
      </c>
      <c r="AF242" s="188">
        <f t="shared" si="394"/>
        <v>28786.25</v>
      </c>
      <c r="AG242" s="188">
        <f t="shared" si="394"/>
        <v>28786.25</v>
      </c>
      <c r="AH242" s="188">
        <f t="shared" si="394"/>
        <v>28786.25</v>
      </c>
      <c r="AI242" s="188">
        <f t="shared" si="394"/>
        <v>28786.25</v>
      </c>
      <c r="AJ242" s="188">
        <f t="shared" ref="AJ242:BQ242" si="395">IF(AJ233&lt;$C$7,0,IFERROR(HLOOKUP(YEAR(AJ$233),$C$226:$J$231,$A242,FALSE)/HLOOKUP(YEAR(AJ$233),$C$226:$J$232,7,FALSE),0))</f>
        <v>28786.25</v>
      </c>
      <c r="AK242" s="188">
        <f t="shared" si="395"/>
        <v>28786.25</v>
      </c>
      <c r="AL242" s="188">
        <f t="shared" si="395"/>
        <v>28786.25</v>
      </c>
      <c r="AM242" s="188">
        <f t="shared" si="395"/>
        <v>28786.25</v>
      </c>
      <c r="AN242" s="188">
        <f t="shared" si="395"/>
        <v>28786.25</v>
      </c>
      <c r="AO242" s="188">
        <f t="shared" si="395"/>
        <v>28786.25</v>
      </c>
      <c r="AP242" s="188">
        <f t="shared" si="395"/>
        <v>28786.25</v>
      </c>
      <c r="AQ242" s="188">
        <f t="shared" si="395"/>
        <v>28786.25</v>
      </c>
      <c r="AR242" s="188">
        <f t="shared" si="395"/>
        <v>28786.25</v>
      </c>
      <c r="AS242" s="188">
        <f t="shared" si="395"/>
        <v>28786.25</v>
      </c>
      <c r="AT242" s="188">
        <f t="shared" si="395"/>
        <v>28786.25</v>
      </c>
      <c r="AU242" s="188">
        <f t="shared" si="395"/>
        <v>28786.25</v>
      </c>
      <c r="AV242" s="188">
        <f t="shared" si="395"/>
        <v>28786.25</v>
      </c>
      <c r="AW242" s="188">
        <f t="shared" si="395"/>
        <v>28786.25</v>
      </c>
      <c r="AX242" s="188">
        <f t="shared" si="395"/>
        <v>28786.25</v>
      </c>
      <c r="AY242" s="188">
        <f t="shared" si="395"/>
        <v>28786.25</v>
      </c>
      <c r="AZ242" s="188">
        <f t="shared" si="395"/>
        <v>28786.25</v>
      </c>
      <c r="BA242" s="188">
        <f t="shared" si="395"/>
        <v>28786.25</v>
      </c>
      <c r="BB242" s="188">
        <f t="shared" si="395"/>
        <v>28786.25</v>
      </c>
      <c r="BC242" s="188">
        <f t="shared" si="395"/>
        <v>0</v>
      </c>
      <c r="BD242" s="188">
        <f t="shared" si="395"/>
        <v>0</v>
      </c>
      <c r="BE242" s="188">
        <f t="shared" si="395"/>
        <v>0</v>
      </c>
      <c r="BF242" s="188">
        <f t="shared" si="395"/>
        <v>0</v>
      </c>
      <c r="BG242" s="188">
        <f t="shared" si="395"/>
        <v>0</v>
      </c>
      <c r="BH242" s="188">
        <f t="shared" si="395"/>
        <v>0</v>
      </c>
      <c r="BI242" s="188">
        <f t="shared" si="395"/>
        <v>0</v>
      </c>
      <c r="BJ242" s="188">
        <f t="shared" si="395"/>
        <v>0</v>
      </c>
      <c r="BK242" s="188">
        <f t="shared" si="395"/>
        <v>0</v>
      </c>
      <c r="BL242" s="188">
        <f t="shared" si="395"/>
        <v>0</v>
      </c>
      <c r="BM242" s="188">
        <f t="shared" si="395"/>
        <v>0</v>
      </c>
      <c r="BN242" s="188">
        <f t="shared" si="395"/>
        <v>0</v>
      </c>
      <c r="BO242" s="188">
        <f t="shared" si="395"/>
        <v>0</v>
      </c>
      <c r="BP242" s="188">
        <f t="shared" si="395"/>
        <v>0</v>
      </c>
      <c r="BQ242" s="188">
        <f t="shared" si="395"/>
        <v>0</v>
      </c>
    </row>
    <row r="246" spans="1:69">
      <c r="B246" t="s">
        <v>292</v>
      </c>
    </row>
  </sheetData>
  <conditionalFormatting sqref="A35:XFD35">
    <cfRule type="cellIs" dxfId="29" priority="9" operator="equal">
      <formula>$C$11</formula>
    </cfRule>
    <cfRule type="cellIs" dxfId="28" priority="10" operator="equal">
      <formula>$C$10</formula>
    </cfRule>
  </conditionalFormatting>
  <conditionalFormatting sqref="A139:XFD155 A156 C156:XFD156 C165:C169 A158:XFD164">
    <cfRule type="cellIs" dxfId="27" priority="8" operator="equal">
      <formula>$C$13</formula>
    </cfRule>
  </conditionalFormatting>
  <conditionalFormatting sqref="A192:XFD193">
    <cfRule type="cellIs" dxfId="26" priority="7" operator="equal">
      <formula>$C$14</formula>
    </cfRule>
  </conditionalFormatting>
  <conditionalFormatting sqref="A215 D215:XFD215 B214:C214">
    <cfRule type="cellIs" dxfId="25" priority="6" operator="equal">
      <formula>$C$15</formula>
    </cfRule>
  </conditionalFormatting>
  <conditionalFormatting sqref="B156:B157">
    <cfRule type="cellIs" dxfId="24" priority="5" operator="equal">
      <formula>$C$13</formula>
    </cfRule>
  </conditionalFormatting>
  <conditionalFormatting sqref="B177:B180 A177:C177 CG176:XFD177 A176:CF176">
    <cfRule type="cellIs" dxfId="23" priority="4" operator="equal">
      <formula>$C$13</formula>
    </cfRule>
  </conditionalFormatting>
  <conditionalFormatting sqref="A33:B33 G33:XFD33 C29:F29">
    <cfRule type="cellIs" dxfId="22" priority="3" operator="greaterThan">
      <formula>$C$52</formula>
    </cfRule>
  </conditionalFormatting>
  <conditionalFormatting sqref="A48:XFD48">
    <cfRule type="cellIs" dxfId="21" priority="1" operator="equal">
      <formula>$C$11</formula>
    </cfRule>
    <cfRule type="cellIs" dxfId="20" priority="2" operator="equal">
      <formula>$C$10</formula>
    </cfRule>
  </conditionalFormatting>
  <dataValidations disablePrompts="1" count="3">
    <dataValidation type="list" allowBlank="1" showInputMessage="1" showErrorMessage="1" sqref="D190" xr:uid="{8CE80A5F-023B-C043-AC65-F0F2EDC72616}">
      <formula1>"普通住宅,非普通住宅"</formula1>
    </dataValidation>
    <dataValidation type="list" allowBlank="1" showInputMessage="1" showErrorMessage="1" sqref="C50:C51" xr:uid="{C810E75F-A13D-BC48-B535-672CF2D0774A}">
      <formula1>"Yes,No"</formula1>
    </dataValidation>
    <dataValidation type="list" allowBlank="1" showInputMessage="1" showErrorMessage="1" sqref="F187" xr:uid="{2FC76834-A3FE-6D47-B164-C3AADA8C2821}">
      <formula1>$H$187:$H$188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789E4-EBEF-3243-836B-4090C6FB7A34}">
  <dimension ref="A1:CK246"/>
  <sheetViews>
    <sheetView showGridLines="0" workbookViewId="0">
      <selection activeCell="F2" sqref="F2"/>
    </sheetView>
  </sheetViews>
  <sheetFormatPr defaultColWidth="11" defaultRowHeight="14.25"/>
  <cols>
    <col min="2" max="2" width="25.625" customWidth="1"/>
    <col min="3" max="3" width="16.875" bestFit="1" customWidth="1"/>
    <col min="4" max="4" width="17" customWidth="1"/>
    <col min="5" max="6" width="15.5" bestFit="1" customWidth="1"/>
    <col min="7" max="9" width="14" bestFit="1" customWidth="1"/>
    <col min="10" max="21" width="15" bestFit="1" customWidth="1"/>
    <col min="22" max="25" width="15.125" bestFit="1" customWidth="1"/>
    <col min="26" max="39" width="16.625" bestFit="1" customWidth="1"/>
    <col min="40" max="69" width="16.875" bestFit="1" customWidth="1"/>
    <col min="70" max="84" width="16.625" bestFit="1" customWidth="1"/>
  </cols>
  <sheetData>
    <row r="1" spans="1:22">
      <c r="K1" s="38"/>
      <c r="L1" s="38"/>
      <c r="M1" s="180">
        <f>C19</f>
        <v>2015</v>
      </c>
      <c r="N1" s="38">
        <f>M1+1</f>
        <v>2016</v>
      </c>
      <c r="O1" s="38">
        <f t="shared" ref="O1:U1" si="0">N1+1</f>
        <v>2017</v>
      </c>
      <c r="P1" s="38">
        <f t="shared" si="0"/>
        <v>2018</v>
      </c>
      <c r="Q1">
        <f t="shared" si="0"/>
        <v>2019</v>
      </c>
      <c r="R1">
        <f t="shared" si="0"/>
        <v>2020</v>
      </c>
      <c r="S1">
        <f t="shared" si="0"/>
        <v>2021</v>
      </c>
      <c r="T1">
        <f t="shared" si="0"/>
        <v>2022</v>
      </c>
      <c r="U1">
        <f t="shared" si="0"/>
        <v>2023</v>
      </c>
    </row>
    <row r="2" spans="1:22">
      <c r="A2" s="48"/>
      <c r="C2" s="9"/>
      <c r="E2" t="s">
        <v>422</v>
      </c>
      <c r="F2" s="175">
        <f ca="1">'现金流表-晤桥'!C54</f>
        <v>0.32784475753746811</v>
      </c>
      <c r="H2" s="89" t="s">
        <v>390</v>
      </c>
      <c r="I2" s="89"/>
      <c r="K2" s="38" t="s">
        <v>16</v>
      </c>
      <c r="L2" s="38"/>
      <c r="M2" s="177">
        <v>0</v>
      </c>
      <c r="N2" s="181">
        <v>18000</v>
      </c>
      <c r="O2" s="181">
        <v>19000</v>
      </c>
      <c r="P2" s="181">
        <v>20000</v>
      </c>
    </row>
    <row r="3" spans="1:22">
      <c r="A3" s="48"/>
      <c r="B3" t="s">
        <v>2</v>
      </c>
      <c r="C3" t="s">
        <v>10</v>
      </c>
      <c r="E3" t="s">
        <v>421</v>
      </c>
      <c r="F3" s="175" t="e">
        <f ca="1">'现金流表-晤桥'!C55</f>
        <v>#VALUE!</v>
      </c>
      <c r="H3" s="89" t="s">
        <v>16</v>
      </c>
      <c r="I3" s="102">
        <v>0</v>
      </c>
      <c r="L3" s="11"/>
    </row>
    <row r="4" spans="1:22">
      <c r="A4" s="48"/>
      <c r="B4" t="s">
        <v>0</v>
      </c>
      <c r="C4" s="10">
        <v>100000</v>
      </c>
      <c r="E4" t="s">
        <v>400</v>
      </c>
      <c r="F4" s="175" t="e">
        <f ca="1">'现金流表-晤桥'!C56</f>
        <v>#VALUE!</v>
      </c>
      <c r="H4" s="89" t="s">
        <v>54</v>
      </c>
      <c r="I4" s="102">
        <v>0</v>
      </c>
      <c r="K4" t="s">
        <v>227</v>
      </c>
      <c r="L4" s="10">
        <v>3896.3433983821101</v>
      </c>
    </row>
    <row r="5" spans="1:22">
      <c r="A5" s="48"/>
      <c r="B5" t="s">
        <v>1</v>
      </c>
      <c r="C5" s="10">
        <v>80000</v>
      </c>
      <c r="E5" t="s">
        <v>401</v>
      </c>
      <c r="F5" s="7">
        <f ca="1">'利润表-1'!C29</f>
        <v>0.53149858763949687</v>
      </c>
      <c r="H5" s="89" t="s">
        <v>36</v>
      </c>
      <c r="I5" s="102">
        <v>0</v>
      </c>
      <c r="K5" t="s">
        <v>228</v>
      </c>
      <c r="L5" s="10">
        <v>200</v>
      </c>
      <c r="N5" s="5"/>
    </row>
    <row r="6" spans="1:22">
      <c r="C6" s="8"/>
      <c r="E6" t="s">
        <v>423</v>
      </c>
      <c r="F6" s="7">
        <f ca="1">'利润表-1'!C30</f>
        <v>0.13287464690987422</v>
      </c>
      <c r="H6" s="89" t="s">
        <v>391</v>
      </c>
      <c r="I6" s="102">
        <v>0</v>
      </c>
      <c r="K6" t="s">
        <v>229</v>
      </c>
      <c r="L6" s="8">
        <v>15</v>
      </c>
      <c r="N6" s="11"/>
      <c r="O6" s="11"/>
      <c r="P6" s="11"/>
      <c r="Q6" s="11"/>
      <c r="R6" s="11"/>
      <c r="S6" s="11"/>
      <c r="T6" s="11"/>
      <c r="U6" s="11"/>
      <c r="V6" s="11"/>
    </row>
    <row r="7" spans="1:22">
      <c r="A7" s="49"/>
      <c r="B7" s="38" t="s">
        <v>3</v>
      </c>
      <c r="C7" s="186">
        <v>42278</v>
      </c>
      <c r="E7" t="s">
        <v>413</v>
      </c>
      <c r="F7" s="3">
        <f ca="1">'利润表-1'!C22</f>
        <v>658393660.93872905</v>
      </c>
      <c r="G7" s="9">
        <v>0.05</v>
      </c>
      <c r="H7" s="89" t="s">
        <v>264</v>
      </c>
      <c r="I7" s="102">
        <v>0</v>
      </c>
      <c r="K7" s="174" t="s">
        <v>38</v>
      </c>
      <c r="L7" s="10">
        <v>383.51396025445445</v>
      </c>
      <c r="N7" s="11"/>
      <c r="O7" s="11"/>
      <c r="P7" s="11"/>
      <c r="Q7" s="11"/>
      <c r="R7" s="11"/>
      <c r="S7" s="11"/>
      <c r="T7" s="11"/>
      <c r="U7" s="11"/>
      <c r="V7" s="11"/>
    </row>
    <row r="8" spans="1:22">
      <c r="A8" s="49"/>
      <c r="B8" s="38" t="s">
        <v>4</v>
      </c>
      <c r="C8" s="186">
        <f>EDATE(G10,I10)</f>
        <v>42339</v>
      </c>
      <c r="E8" t="s">
        <v>424</v>
      </c>
      <c r="F8" s="7">
        <f ca="1">'利润表-1'!C31</f>
        <v>0.37917971441907367</v>
      </c>
      <c r="G8" s="9">
        <v>0.05</v>
      </c>
      <c r="H8" s="89" t="s">
        <v>265</v>
      </c>
      <c r="I8" s="102">
        <v>0</v>
      </c>
      <c r="K8" s="174" t="s">
        <v>39</v>
      </c>
      <c r="L8" s="10">
        <v>508.39389603301584</v>
      </c>
      <c r="N8" s="11"/>
      <c r="O8" s="11"/>
      <c r="P8" s="11"/>
      <c r="Q8" s="11"/>
      <c r="R8" s="11"/>
      <c r="S8" s="11"/>
      <c r="T8" s="11"/>
      <c r="U8" s="11"/>
      <c r="V8" s="11"/>
    </row>
    <row r="9" spans="1:22">
      <c r="A9" s="49"/>
      <c r="B9" s="38" t="s">
        <v>5</v>
      </c>
      <c r="C9" s="186">
        <f t="shared" ref="C9:C11" si="1">EDATE(G11,I11)</f>
        <v>42401</v>
      </c>
      <c r="E9" t="s">
        <v>425</v>
      </c>
      <c r="F9" s="3">
        <f ca="1">'利润表-1'!C20</f>
        <v>877951400.82163823</v>
      </c>
      <c r="G9" s="9">
        <v>0.05</v>
      </c>
      <c r="H9" s="89" t="s">
        <v>266</v>
      </c>
      <c r="I9" s="102">
        <v>0</v>
      </c>
      <c r="K9" s="174" t="s">
        <v>40</v>
      </c>
      <c r="L9" s="10">
        <v>3332.7966070370999</v>
      </c>
      <c r="N9" s="11"/>
      <c r="O9" s="11"/>
      <c r="P9" s="11"/>
      <c r="Q9" s="11"/>
      <c r="R9" s="11"/>
      <c r="S9" s="11"/>
      <c r="T9" s="11"/>
      <c r="U9" s="11"/>
      <c r="V9" s="11"/>
    </row>
    <row r="10" spans="1:22">
      <c r="A10" s="49"/>
      <c r="B10" s="38" t="s">
        <v>6</v>
      </c>
      <c r="C10" s="187">
        <f t="shared" si="1"/>
        <v>42795</v>
      </c>
      <c r="G10" s="186">
        <v>42339</v>
      </c>
      <c r="H10" s="89" t="s">
        <v>4</v>
      </c>
      <c r="I10" s="173">
        <v>0</v>
      </c>
      <c r="K10" s="174" t="s">
        <v>41</v>
      </c>
      <c r="L10" s="10">
        <v>0</v>
      </c>
      <c r="N10" s="11"/>
      <c r="O10" s="11"/>
      <c r="P10" s="11"/>
      <c r="Q10" s="11"/>
      <c r="R10" s="11"/>
      <c r="S10" s="11"/>
      <c r="T10" s="11"/>
      <c r="U10" s="11"/>
      <c r="V10" s="11"/>
    </row>
    <row r="11" spans="1:22">
      <c r="A11" s="49"/>
      <c r="B11" s="38" t="s">
        <v>7</v>
      </c>
      <c r="C11" s="187">
        <f t="shared" si="1"/>
        <v>42887</v>
      </c>
      <c r="G11" s="186">
        <v>42401</v>
      </c>
      <c r="H11" s="89" t="s">
        <v>5</v>
      </c>
      <c r="I11" s="173">
        <v>0</v>
      </c>
      <c r="K11" s="174" t="s">
        <v>42</v>
      </c>
      <c r="L11" s="10">
        <v>975.18594262531951</v>
      </c>
      <c r="N11" s="11"/>
      <c r="O11" s="11"/>
      <c r="P11" s="11"/>
      <c r="Q11" s="11"/>
      <c r="R11" s="11"/>
      <c r="S11" s="11"/>
      <c r="T11" s="11"/>
      <c r="U11" s="11"/>
      <c r="V11" s="11"/>
    </row>
    <row r="12" spans="1:22">
      <c r="A12" s="49"/>
      <c r="B12" s="38" t="s">
        <v>8</v>
      </c>
      <c r="C12" s="187">
        <v>43282</v>
      </c>
      <c r="G12" s="186">
        <v>42795</v>
      </c>
      <c r="H12" s="89" t="s">
        <v>6</v>
      </c>
      <c r="I12" s="173">
        <v>0</v>
      </c>
      <c r="K12" s="174" t="s">
        <v>43</v>
      </c>
      <c r="L12" s="10">
        <v>0</v>
      </c>
      <c r="N12" s="11"/>
      <c r="O12" s="11"/>
      <c r="P12" s="11"/>
      <c r="Q12" s="11"/>
      <c r="R12" s="11"/>
      <c r="S12" s="11"/>
      <c r="T12" s="11"/>
      <c r="U12" s="11"/>
      <c r="V12" s="11"/>
    </row>
    <row r="13" spans="1:22">
      <c r="A13" s="49"/>
      <c r="B13" s="38" t="s">
        <v>9</v>
      </c>
      <c r="C13" s="187">
        <v>43800</v>
      </c>
      <c r="D13">
        <f>DATEDIF(C7,C12,"m")</f>
        <v>33</v>
      </c>
      <c r="G13" s="186">
        <v>42887</v>
      </c>
      <c r="H13" s="89" t="s">
        <v>7</v>
      </c>
      <c r="I13" s="173">
        <v>0</v>
      </c>
      <c r="K13" s="174" t="s">
        <v>44</v>
      </c>
      <c r="L13" s="10">
        <v>224.92236521621808</v>
      </c>
      <c r="N13" s="11"/>
      <c r="O13" s="11"/>
      <c r="P13" s="11"/>
      <c r="Q13" s="11"/>
      <c r="R13" s="11"/>
      <c r="S13" s="11"/>
      <c r="T13" s="11"/>
      <c r="U13" s="11"/>
      <c r="V13" s="11"/>
    </row>
    <row r="14" spans="1:22">
      <c r="A14" s="49"/>
      <c r="B14" t="s">
        <v>77</v>
      </c>
      <c r="C14" s="4">
        <f>MAX(EDATE(C11,12),EDATE(C12,F31))</f>
        <v>43647</v>
      </c>
      <c r="K14" s="16" t="s">
        <v>171</v>
      </c>
      <c r="L14" s="10">
        <v>0</v>
      </c>
      <c r="N14" s="11"/>
      <c r="O14" s="11"/>
      <c r="P14" s="11"/>
      <c r="Q14" s="11"/>
      <c r="R14" s="11"/>
      <c r="S14" s="11"/>
      <c r="T14" s="11"/>
      <c r="U14" s="11"/>
      <c r="V14" s="11"/>
    </row>
    <row r="15" spans="1:22">
      <c r="A15" s="49"/>
      <c r="B15" t="s">
        <v>78</v>
      </c>
      <c r="C15" s="4">
        <f>EDATE(C14,12)</f>
        <v>44013</v>
      </c>
      <c r="K15" s="16" t="s">
        <v>172</v>
      </c>
      <c r="L15" s="10">
        <v>0</v>
      </c>
      <c r="N15" s="11"/>
      <c r="O15" s="11"/>
      <c r="P15" s="11"/>
      <c r="Q15" s="11"/>
      <c r="R15" s="11"/>
      <c r="S15" s="11"/>
      <c r="T15" s="11"/>
      <c r="U15" s="11"/>
      <c r="V15" s="11"/>
    </row>
    <row r="16" spans="1:22">
      <c r="B16" t="s">
        <v>291</v>
      </c>
      <c r="C16" s="3">
        <f>YEAR(C13)-YEAR(C7)</f>
        <v>4</v>
      </c>
      <c r="D16">
        <f>DATEDIF(C7,C15,"m")</f>
        <v>57</v>
      </c>
      <c r="K16" s="174" t="s">
        <v>46</v>
      </c>
      <c r="L16" s="10">
        <v>0</v>
      </c>
      <c r="N16" s="11"/>
      <c r="O16" s="11"/>
      <c r="P16" s="11"/>
      <c r="Q16" s="11"/>
      <c r="R16" s="11"/>
      <c r="S16" s="11"/>
      <c r="T16" s="11"/>
      <c r="U16" s="11"/>
      <c r="V16" s="11"/>
    </row>
    <row r="17" spans="1:22">
      <c r="N17" s="11"/>
      <c r="O17" s="11"/>
      <c r="P17" s="11"/>
      <c r="Q17" s="11"/>
      <c r="R17" s="11"/>
      <c r="S17" s="11"/>
      <c r="T17" s="11"/>
      <c r="U17" s="11"/>
      <c r="V17" s="11"/>
    </row>
    <row r="18" spans="1:22">
      <c r="A18" s="50"/>
      <c r="B18" t="s">
        <v>11</v>
      </c>
      <c r="C18">
        <f>IF(OR(C19&lt;YEAR($C$9),C19&gt;YEAR($C$12)),0,IF(C19=YEAR($C$9),13-MONTH($C$9),IF(C19=YEAR($C$12),MONTH($C$12),12)))</f>
        <v>0</v>
      </c>
      <c r="D18">
        <f t="shared" ref="D18:K18" si="2">IF(OR(D19&lt;YEAR($C$9),D19&gt;YEAR($C$12)),0,IF(D19=YEAR($C$9),13-MONTH($C$9),IF(D19=YEAR($C$12),MONTH($C$12),12)))</f>
        <v>11</v>
      </c>
      <c r="E18">
        <f t="shared" si="2"/>
        <v>12</v>
      </c>
      <c r="F18">
        <f t="shared" si="2"/>
        <v>7</v>
      </c>
      <c r="G18">
        <f t="shared" si="2"/>
        <v>0</v>
      </c>
      <c r="H18">
        <f t="shared" si="2"/>
        <v>0</v>
      </c>
      <c r="I18">
        <f t="shared" si="2"/>
        <v>0</v>
      </c>
      <c r="J18">
        <f t="shared" si="2"/>
        <v>0</v>
      </c>
      <c r="K18">
        <f t="shared" si="2"/>
        <v>0</v>
      </c>
    </row>
    <row r="19" spans="1:22">
      <c r="A19" s="50"/>
      <c r="C19" s="5">
        <f>MIN(YEAR(C8),YEAR(C9))</f>
        <v>2015</v>
      </c>
      <c r="D19">
        <f>C19+1</f>
        <v>2016</v>
      </c>
      <c r="E19">
        <f t="shared" ref="E19:K19" si="3">D19+1</f>
        <v>2017</v>
      </c>
      <c r="F19">
        <f t="shared" si="3"/>
        <v>2018</v>
      </c>
      <c r="G19">
        <f t="shared" si="3"/>
        <v>2019</v>
      </c>
      <c r="H19">
        <f t="shared" si="3"/>
        <v>2020</v>
      </c>
      <c r="I19">
        <f t="shared" si="3"/>
        <v>2021</v>
      </c>
      <c r="J19">
        <f t="shared" si="3"/>
        <v>2022</v>
      </c>
      <c r="K19">
        <f t="shared" si="3"/>
        <v>2023</v>
      </c>
      <c r="N19" s="5"/>
    </row>
    <row r="20" spans="1:22">
      <c r="A20" s="50"/>
      <c r="B20" t="s">
        <v>13</v>
      </c>
      <c r="C20" s="8">
        <v>0</v>
      </c>
      <c r="D20" s="9">
        <v>1</v>
      </c>
      <c r="E20" s="8">
        <v>0</v>
      </c>
      <c r="F20" s="8">
        <v>0</v>
      </c>
      <c r="G20" s="9">
        <v>0</v>
      </c>
    </row>
    <row r="21" spans="1:22">
      <c r="A21" s="50"/>
      <c r="B21" t="s">
        <v>12</v>
      </c>
      <c r="C21" s="6">
        <f>C20*$C$4</f>
        <v>0</v>
      </c>
      <c r="D21" s="6">
        <f t="shared" ref="D21:G21" si="4">D20*$C$4</f>
        <v>100000</v>
      </c>
      <c r="E21" s="6">
        <f t="shared" si="4"/>
        <v>0</v>
      </c>
      <c r="F21" s="6">
        <f t="shared" si="4"/>
        <v>0</v>
      </c>
      <c r="G21" s="6">
        <f t="shared" si="4"/>
        <v>0</v>
      </c>
    </row>
    <row r="22" spans="1:22">
      <c r="A22" s="50"/>
    </row>
    <row r="23" spans="1:22">
      <c r="A23" s="50"/>
      <c r="B23" s="38" t="s">
        <v>14</v>
      </c>
      <c r="C23" s="177">
        <v>0</v>
      </c>
      <c r="D23" s="178">
        <v>0.2</v>
      </c>
      <c r="E23" s="178">
        <v>0.5</v>
      </c>
      <c r="F23" s="178">
        <v>0.3</v>
      </c>
    </row>
    <row r="24" spans="1:22">
      <c r="A24" s="50"/>
      <c r="B24" s="38" t="s">
        <v>15</v>
      </c>
      <c r="C24" s="168">
        <f>C23*$C$4</f>
        <v>0</v>
      </c>
      <c r="D24" s="168">
        <f t="shared" ref="D24:F24" si="5">D23*$C$4</f>
        <v>20000</v>
      </c>
      <c r="E24" s="168">
        <f t="shared" si="5"/>
        <v>50000</v>
      </c>
      <c r="F24" s="168">
        <f t="shared" si="5"/>
        <v>30000</v>
      </c>
    </row>
    <row r="25" spans="1:22">
      <c r="A25" s="50"/>
      <c r="B25" s="38" t="s">
        <v>16</v>
      </c>
      <c r="C25" s="179">
        <f>M2*(1+$I$3)</f>
        <v>0</v>
      </c>
      <c r="D25" s="179">
        <f>N2*(1+$I$3)</f>
        <v>18000</v>
      </c>
      <c r="E25" s="179">
        <f>O2*(1+$I$3)</f>
        <v>19000</v>
      </c>
      <c r="F25" s="179">
        <f>P2*(1+$I$3)</f>
        <v>20000</v>
      </c>
    </row>
    <row r="26" spans="1:22">
      <c r="A26" s="50"/>
      <c r="B26" s="38" t="s">
        <v>17</v>
      </c>
      <c r="C26" s="166">
        <f>C24*C25</f>
        <v>0</v>
      </c>
      <c r="D26" s="166">
        <f t="shared" ref="D26:F26" si="6">D24*D25</f>
        <v>360000000</v>
      </c>
      <c r="E26" s="166">
        <f t="shared" si="6"/>
        <v>950000000</v>
      </c>
      <c r="F26" s="166">
        <f t="shared" si="6"/>
        <v>600000000</v>
      </c>
    </row>
    <row r="27" spans="1:22">
      <c r="A27" s="50"/>
    </row>
    <row r="28" spans="1:22">
      <c r="A28" s="50"/>
      <c r="B28" t="s">
        <v>18</v>
      </c>
      <c r="C28">
        <v>4</v>
      </c>
      <c r="D28" t="s">
        <v>19</v>
      </c>
    </row>
    <row r="29" spans="1:22">
      <c r="A29" s="50"/>
      <c r="C29" s="7">
        <f>SUM($C$32:C32)</f>
        <v>0.1</v>
      </c>
      <c r="D29" s="7">
        <f>SUM($C$32:D32)</f>
        <v>0.30000000000000004</v>
      </c>
      <c r="E29" s="7">
        <f>SUM($C$32:E32)</f>
        <v>0.9</v>
      </c>
      <c r="F29" s="7">
        <f>SUM($C$32:F32)</f>
        <v>1</v>
      </c>
    </row>
    <row r="30" spans="1:22">
      <c r="A30" s="50"/>
      <c r="C30" s="11" t="s">
        <v>22</v>
      </c>
      <c r="D30" s="11" t="s">
        <v>23</v>
      </c>
      <c r="E30" s="11" t="s">
        <v>24</v>
      </c>
      <c r="F30" s="11" t="s">
        <v>25</v>
      </c>
    </row>
    <row r="31" spans="1:22">
      <c r="A31" s="50"/>
      <c r="B31" s="38" t="s">
        <v>20</v>
      </c>
      <c r="C31" s="177">
        <v>0</v>
      </c>
      <c r="D31" s="177">
        <v>2</v>
      </c>
      <c r="E31" s="177">
        <v>4</v>
      </c>
      <c r="F31" s="177">
        <v>12</v>
      </c>
    </row>
    <row r="32" spans="1:22">
      <c r="A32" s="50"/>
      <c r="B32" s="38" t="s">
        <v>21</v>
      </c>
      <c r="C32" s="178">
        <v>0.1</v>
      </c>
      <c r="D32" s="178">
        <v>0.2</v>
      </c>
      <c r="E32" s="178">
        <v>0.6</v>
      </c>
      <c r="F32" s="178">
        <v>0.1</v>
      </c>
    </row>
    <row r="33" spans="1:84">
      <c r="A33" s="50"/>
    </row>
    <row r="34" spans="1:84">
      <c r="A34" s="50"/>
      <c r="G34" s="169"/>
    </row>
    <row r="35" spans="1:84" s="12" customFormat="1">
      <c r="A35" s="51"/>
      <c r="C35" s="12">
        <f>C7</f>
        <v>42278</v>
      </c>
      <c r="D35" s="12">
        <f>EDATE(C35,1)</f>
        <v>42309</v>
      </c>
      <c r="E35" s="12">
        <f t="shared" ref="E35:BP35" si="7">EDATE(D35,1)</f>
        <v>42339</v>
      </c>
      <c r="F35" s="12">
        <f t="shared" si="7"/>
        <v>42370</v>
      </c>
      <c r="G35" s="12">
        <f>EDATE(F35,1)</f>
        <v>42401</v>
      </c>
      <c r="H35" s="12">
        <f t="shared" si="7"/>
        <v>42430</v>
      </c>
      <c r="I35" s="12">
        <f t="shared" si="7"/>
        <v>42461</v>
      </c>
      <c r="J35" s="12">
        <f t="shared" si="7"/>
        <v>42491</v>
      </c>
      <c r="K35" s="12">
        <f t="shared" si="7"/>
        <v>42522</v>
      </c>
      <c r="L35" s="12">
        <f t="shared" si="7"/>
        <v>42552</v>
      </c>
      <c r="M35" s="12">
        <f t="shared" si="7"/>
        <v>42583</v>
      </c>
      <c r="N35" s="12">
        <f t="shared" si="7"/>
        <v>42614</v>
      </c>
      <c r="O35" s="12">
        <f t="shared" si="7"/>
        <v>42644</v>
      </c>
      <c r="P35" s="12">
        <f t="shared" si="7"/>
        <v>42675</v>
      </c>
      <c r="Q35" s="12">
        <f t="shared" si="7"/>
        <v>42705</v>
      </c>
      <c r="R35" s="12">
        <f t="shared" si="7"/>
        <v>42736</v>
      </c>
      <c r="S35" s="12">
        <f t="shared" si="7"/>
        <v>42767</v>
      </c>
      <c r="T35" s="12">
        <f t="shared" si="7"/>
        <v>42795</v>
      </c>
      <c r="U35" s="12">
        <f t="shared" si="7"/>
        <v>42826</v>
      </c>
      <c r="V35" s="12">
        <f t="shared" si="7"/>
        <v>42856</v>
      </c>
      <c r="W35" s="12">
        <f t="shared" si="7"/>
        <v>42887</v>
      </c>
      <c r="X35" s="12">
        <f t="shared" si="7"/>
        <v>42917</v>
      </c>
      <c r="Y35" s="12">
        <f t="shared" si="7"/>
        <v>42948</v>
      </c>
      <c r="Z35" s="12">
        <f t="shared" si="7"/>
        <v>42979</v>
      </c>
      <c r="AA35" s="12">
        <f t="shared" si="7"/>
        <v>43009</v>
      </c>
      <c r="AB35" s="12">
        <f t="shared" si="7"/>
        <v>43040</v>
      </c>
      <c r="AC35" s="12">
        <f t="shared" si="7"/>
        <v>43070</v>
      </c>
      <c r="AD35" s="12">
        <f t="shared" si="7"/>
        <v>43101</v>
      </c>
      <c r="AE35" s="12">
        <f t="shared" si="7"/>
        <v>43132</v>
      </c>
      <c r="AF35" s="12">
        <f t="shared" si="7"/>
        <v>43160</v>
      </c>
      <c r="AG35" s="12">
        <f t="shared" si="7"/>
        <v>43191</v>
      </c>
      <c r="AH35" s="12">
        <f t="shared" si="7"/>
        <v>43221</v>
      </c>
      <c r="AI35" s="12">
        <f t="shared" si="7"/>
        <v>43252</v>
      </c>
      <c r="AJ35" s="12">
        <f t="shared" si="7"/>
        <v>43282</v>
      </c>
      <c r="AK35" s="12">
        <f t="shared" si="7"/>
        <v>43313</v>
      </c>
      <c r="AL35" s="12">
        <f t="shared" si="7"/>
        <v>43344</v>
      </c>
      <c r="AM35" s="12">
        <f t="shared" si="7"/>
        <v>43374</v>
      </c>
      <c r="AN35" s="12">
        <f t="shared" si="7"/>
        <v>43405</v>
      </c>
      <c r="AO35" s="12">
        <f t="shared" si="7"/>
        <v>43435</v>
      </c>
      <c r="AP35" s="12">
        <f t="shared" si="7"/>
        <v>43466</v>
      </c>
      <c r="AQ35" s="12">
        <f t="shared" si="7"/>
        <v>43497</v>
      </c>
      <c r="AR35" s="12">
        <f t="shared" si="7"/>
        <v>43525</v>
      </c>
      <c r="AS35" s="12">
        <f t="shared" si="7"/>
        <v>43556</v>
      </c>
      <c r="AT35" s="12">
        <f t="shared" si="7"/>
        <v>43586</v>
      </c>
      <c r="AU35" s="12">
        <f t="shared" si="7"/>
        <v>43617</v>
      </c>
      <c r="AV35" s="12">
        <f t="shared" si="7"/>
        <v>43647</v>
      </c>
      <c r="AW35" s="12">
        <f t="shared" si="7"/>
        <v>43678</v>
      </c>
      <c r="AX35" s="12">
        <f t="shared" si="7"/>
        <v>43709</v>
      </c>
      <c r="AY35" s="12">
        <f t="shared" si="7"/>
        <v>43739</v>
      </c>
      <c r="AZ35" s="12">
        <f t="shared" si="7"/>
        <v>43770</v>
      </c>
      <c r="BA35" s="12">
        <f t="shared" si="7"/>
        <v>43800</v>
      </c>
      <c r="BB35" s="12">
        <f t="shared" si="7"/>
        <v>43831</v>
      </c>
      <c r="BC35" s="12">
        <f t="shared" si="7"/>
        <v>43862</v>
      </c>
      <c r="BD35" s="12">
        <f t="shared" si="7"/>
        <v>43891</v>
      </c>
      <c r="BE35" s="12">
        <f t="shared" si="7"/>
        <v>43922</v>
      </c>
      <c r="BF35" s="12">
        <f t="shared" si="7"/>
        <v>43952</v>
      </c>
      <c r="BG35" s="12">
        <f>EDATE(BF35,1)</f>
        <v>43983</v>
      </c>
      <c r="BH35" s="12">
        <f t="shared" si="7"/>
        <v>44013</v>
      </c>
      <c r="BI35" s="12">
        <f t="shared" si="7"/>
        <v>44044</v>
      </c>
      <c r="BJ35" s="12">
        <f t="shared" si="7"/>
        <v>44075</v>
      </c>
      <c r="BK35" s="12">
        <f t="shared" si="7"/>
        <v>44105</v>
      </c>
      <c r="BL35" s="12">
        <f t="shared" si="7"/>
        <v>44136</v>
      </c>
      <c r="BM35" s="12">
        <f t="shared" si="7"/>
        <v>44166</v>
      </c>
      <c r="BN35" s="12">
        <f t="shared" si="7"/>
        <v>44197</v>
      </c>
      <c r="BO35" s="12">
        <f t="shared" si="7"/>
        <v>44228</v>
      </c>
      <c r="BP35" s="12">
        <f t="shared" si="7"/>
        <v>44256</v>
      </c>
      <c r="BQ35" s="12">
        <f t="shared" ref="BQ35:CF35" si="8">EDATE(BP35,1)</f>
        <v>44287</v>
      </c>
      <c r="BR35" s="12">
        <f t="shared" si="8"/>
        <v>44317</v>
      </c>
      <c r="BS35" s="12">
        <f t="shared" si="8"/>
        <v>44348</v>
      </c>
      <c r="BT35" s="12">
        <f t="shared" si="8"/>
        <v>44378</v>
      </c>
      <c r="BU35" s="12">
        <f t="shared" si="8"/>
        <v>44409</v>
      </c>
      <c r="BV35" s="12">
        <f t="shared" si="8"/>
        <v>44440</v>
      </c>
      <c r="BW35" s="12">
        <f t="shared" si="8"/>
        <v>44470</v>
      </c>
      <c r="BX35" s="12">
        <f t="shared" si="8"/>
        <v>44501</v>
      </c>
      <c r="BY35" s="12">
        <f t="shared" si="8"/>
        <v>44531</v>
      </c>
      <c r="BZ35" s="12">
        <f t="shared" si="8"/>
        <v>44562</v>
      </c>
      <c r="CA35" s="12">
        <f t="shared" si="8"/>
        <v>44593</v>
      </c>
      <c r="CB35" s="12">
        <f t="shared" si="8"/>
        <v>44621</v>
      </c>
      <c r="CC35" s="12">
        <f t="shared" si="8"/>
        <v>44652</v>
      </c>
      <c r="CD35" s="12">
        <f t="shared" si="8"/>
        <v>44682</v>
      </c>
      <c r="CE35" s="12">
        <f t="shared" si="8"/>
        <v>44713</v>
      </c>
      <c r="CF35" s="12">
        <f t="shared" si="8"/>
        <v>44743</v>
      </c>
    </row>
    <row r="36" spans="1:84">
      <c r="A36" s="50"/>
      <c r="B36" t="s">
        <v>12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f>D21</f>
        <v>100000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>
      <c r="A37" s="50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 s="182" customFormat="1">
      <c r="B38" s="182" t="s">
        <v>15</v>
      </c>
      <c r="C38" s="183">
        <f t="shared" ref="C38:F38" ca="1" si="9">IF(OR(C35&lt;$C$9,C35&gt;$C$12),0,IF(MONTH(C35)&lt;12,ROUNDDOWN(OFFSET($C$24,0,YEAR(C35)-$C$19)/OFFSET($C$18,0,YEAR(C35)-$C$19),2),OFFSET($C$24,0,YEAR(C35)-$C$19)-ROUNDDOWN(OFFSET($C$24,0,YEAR(C35)-$C$19)/OFFSET($C$18,0,YEAR(C35)-$C$19),2)*(OFFSET($C$18,0,YEAR(C35)-$C$19)-1)))</f>
        <v>0</v>
      </c>
      <c r="D38" s="183">
        <f t="shared" ca="1" si="9"/>
        <v>0</v>
      </c>
      <c r="E38" s="183">
        <f t="shared" ca="1" si="9"/>
        <v>0</v>
      </c>
      <c r="F38" s="183">
        <f t="shared" ca="1" si="9"/>
        <v>0</v>
      </c>
      <c r="G38" s="199">
        <f ca="1">IF(OR(G35&lt;$C$9,G35&gt;$C$12),0,IF(MONTH(G35)&lt;12,ROUNDDOWN(OFFSET($C$24,0,YEAR(G35)-$C$19)/OFFSET($C$18,0,YEAR(G35)-$C$19),2),OFFSET($C$24,0,YEAR(G35)-$C$19)-ROUNDDOWN(OFFSET($C$24,0,YEAR(G35)-$C$19)/OFFSET($C$18,0,YEAR(G35)-$C$19),2)*(OFFSET($C$18,0,YEAR(G35)-$C$19)-1)))</f>
        <v>1818.18</v>
      </c>
      <c r="H38" s="183">
        <f t="shared" ref="H38:BS38" ca="1" si="10">IF(OR(H35&lt;$C$9,H35&gt;$C$12),0,IF(MONTH(H35)&lt;12,ROUNDDOWN(OFFSET($C$24,0,YEAR(H35)-$C$19)/OFFSET($C$18,0,YEAR(H35)-$C$19),2),OFFSET($C$24,0,YEAR(H35)-$C$19)-ROUNDDOWN(OFFSET($C$24,0,YEAR(H35)-$C$19)/OFFSET($C$18,0,YEAR(H35)-$C$19),2)*(OFFSET($C$18,0,YEAR(H35)-$C$19)-1)))</f>
        <v>1818.18</v>
      </c>
      <c r="I38" s="183">
        <f t="shared" ca="1" si="10"/>
        <v>1818.18</v>
      </c>
      <c r="J38" s="183">
        <f t="shared" ca="1" si="10"/>
        <v>1818.18</v>
      </c>
      <c r="K38" s="183">
        <f t="shared" ca="1" si="10"/>
        <v>1818.18</v>
      </c>
      <c r="L38" s="183">
        <f t="shared" ca="1" si="10"/>
        <v>1818.18</v>
      </c>
      <c r="M38" s="183">
        <f t="shared" ca="1" si="10"/>
        <v>1818.18</v>
      </c>
      <c r="N38" s="183">
        <f t="shared" ca="1" si="10"/>
        <v>1818.18</v>
      </c>
      <c r="O38" s="183">
        <f t="shared" ca="1" si="10"/>
        <v>1818.18</v>
      </c>
      <c r="P38" s="183">
        <f t="shared" ca="1" si="10"/>
        <v>1818.18</v>
      </c>
      <c r="Q38" s="183">
        <f t="shared" ca="1" si="10"/>
        <v>1818.2000000000007</v>
      </c>
      <c r="R38" s="183">
        <f t="shared" ca="1" si="10"/>
        <v>4166.66</v>
      </c>
      <c r="S38" s="183">
        <f t="shared" ca="1" si="10"/>
        <v>4166.66</v>
      </c>
      <c r="T38" s="183">
        <f t="shared" ca="1" si="10"/>
        <v>4166.66</v>
      </c>
      <c r="U38" s="183">
        <f t="shared" ca="1" si="10"/>
        <v>4166.66</v>
      </c>
      <c r="V38" s="183">
        <f t="shared" ca="1" si="10"/>
        <v>4166.66</v>
      </c>
      <c r="W38" s="183">
        <f t="shared" ca="1" si="10"/>
        <v>4166.66</v>
      </c>
      <c r="X38" s="183">
        <f t="shared" ca="1" si="10"/>
        <v>4166.66</v>
      </c>
      <c r="Y38" s="183">
        <f t="shared" ca="1" si="10"/>
        <v>4166.66</v>
      </c>
      <c r="Z38" s="183">
        <f t="shared" ca="1" si="10"/>
        <v>4166.66</v>
      </c>
      <c r="AA38" s="183">
        <f t="shared" ca="1" si="10"/>
        <v>4166.66</v>
      </c>
      <c r="AB38" s="183">
        <f t="shared" ca="1" si="10"/>
        <v>4166.66</v>
      </c>
      <c r="AC38" s="183">
        <f t="shared" ca="1" si="10"/>
        <v>4166.7400000000052</v>
      </c>
      <c r="AD38" s="183">
        <f t="shared" ca="1" si="10"/>
        <v>4285.71</v>
      </c>
      <c r="AE38" s="183">
        <f t="shared" ca="1" si="10"/>
        <v>4285.71</v>
      </c>
      <c r="AF38" s="183">
        <f t="shared" ca="1" si="10"/>
        <v>4285.71</v>
      </c>
      <c r="AG38" s="183">
        <f t="shared" ca="1" si="10"/>
        <v>4285.71</v>
      </c>
      <c r="AH38" s="183">
        <f t="shared" ca="1" si="10"/>
        <v>4285.71</v>
      </c>
      <c r="AI38" s="183">
        <f t="shared" ca="1" si="10"/>
        <v>4285.71</v>
      </c>
      <c r="AJ38" s="183">
        <f t="shared" ca="1" si="10"/>
        <v>4285.71</v>
      </c>
      <c r="AK38" s="183">
        <f t="shared" ca="1" si="10"/>
        <v>0</v>
      </c>
      <c r="AL38" s="183">
        <f t="shared" ca="1" si="10"/>
        <v>0</v>
      </c>
      <c r="AM38" s="183">
        <f t="shared" ca="1" si="10"/>
        <v>0</v>
      </c>
      <c r="AN38" s="183">
        <f t="shared" ca="1" si="10"/>
        <v>0</v>
      </c>
      <c r="AO38" s="183">
        <f t="shared" ca="1" si="10"/>
        <v>0</v>
      </c>
      <c r="AP38" s="183">
        <f t="shared" ca="1" si="10"/>
        <v>0</v>
      </c>
      <c r="AQ38" s="183">
        <f t="shared" ca="1" si="10"/>
        <v>0</v>
      </c>
      <c r="AR38" s="183">
        <f t="shared" ca="1" si="10"/>
        <v>0</v>
      </c>
      <c r="AS38" s="183">
        <f t="shared" ca="1" si="10"/>
        <v>0</v>
      </c>
      <c r="AT38" s="183">
        <f t="shared" ca="1" si="10"/>
        <v>0</v>
      </c>
      <c r="AU38" s="183">
        <f t="shared" ca="1" si="10"/>
        <v>0</v>
      </c>
      <c r="AV38" s="183">
        <f t="shared" ca="1" si="10"/>
        <v>0</v>
      </c>
      <c r="AW38" s="183">
        <f t="shared" ca="1" si="10"/>
        <v>0</v>
      </c>
      <c r="AX38" s="183">
        <f t="shared" ca="1" si="10"/>
        <v>0</v>
      </c>
      <c r="AY38" s="183">
        <f t="shared" ca="1" si="10"/>
        <v>0</v>
      </c>
      <c r="AZ38" s="183">
        <f t="shared" ca="1" si="10"/>
        <v>0</v>
      </c>
      <c r="BA38" s="183">
        <f t="shared" ca="1" si="10"/>
        <v>0</v>
      </c>
      <c r="BB38" s="183">
        <f t="shared" ca="1" si="10"/>
        <v>0</v>
      </c>
      <c r="BC38" s="183">
        <f t="shared" ca="1" si="10"/>
        <v>0</v>
      </c>
      <c r="BD38" s="183">
        <f t="shared" ca="1" si="10"/>
        <v>0</v>
      </c>
      <c r="BE38" s="183">
        <f t="shared" ca="1" si="10"/>
        <v>0</v>
      </c>
      <c r="BF38" s="183">
        <f t="shared" ca="1" si="10"/>
        <v>0</v>
      </c>
      <c r="BG38" s="183">
        <f t="shared" ca="1" si="10"/>
        <v>0</v>
      </c>
      <c r="BH38" s="183">
        <f t="shared" ca="1" si="10"/>
        <v>0</v>
      </c>
      <c r="BI38" s="183">
        <f t="shared" ca="1" si="10"/>
        <v>0</v>
      </c>
      <c r="BJ38" s="183">
        <f t="shared" ca="1" si="10"/>
        <v>0</v>
      </c>
      <c r="BK38" s="183">
        <f t="shared" ca="1" si="10"/>
        <v>0</v>
      </c>
      <c r="BL38" s="183">
        <f t="shared" ca="1" si="10"/>
        <v>0</v>
      </c>
      <c r="BM38" s="183">
        <f t="shared" ca="1" si="10"/>
        <v>0</v>
      </c>
      <c r="BN38" s="183">
        <f t="shared" ca="1" si="10"/>
        <v>0</v>
      </c>
      <c r="BO38" s="183">
        <f t="shared" ca="1" si="10"/>
        <v>0</v>
      </c>
      <c r="BP38" s="183">
        <f t="shared" ca="1" si="10"/>
        <v>0</v>
      </c>
      <c r="BQ38" s="183">
        <f t="shared" ca="1" si="10"/>
        <v>0</v>
      </c>
      <c r="BR38" s="183">
        <f t="shared" ca="1" si="10"/>
        <v>0</v>
      </c>
      <c r="BS38" s="183">
        <f t="shared" ca="1" si="10"/>
        <v>0</v>
      </c>
      <c r="BT38" s="183">
        <f t="shared" ref="BT38:CF38" ca="1" si="11">IF(OR(BT35&lt;$C$9,BT35&gt;$C$12),0,IF(MONTH(BT35)&lt;12,ROUNDDOWN(OFFSET($C$24,0,YEAR(BT35)-$C$19)/OFFSET($C$18,0,YEAR(BT35)-$C$19),2),OFFSET($C$24,0,YEAR(BT35)-$C$19)-ROUNDDOWN(OFFSET($C$24,0,YEAR(BT35)-$C$19)/OFFSET($C$18,0,YEAR(BT35)-$C$19),2)*(OFFSET($C$18,0,YEAR(BT35)-$C$19)-1)))</f>
        <v>0</v>
      </c>
      <c r="BU38" s="183">
        <f t="shared" ca="1" si="11"/>
        <v>0</v>
      </c>
      <c r="BV38" s="183">
        <f t="shared" ca="1" si="11"/>
        <v>0</v>
      </c>
      <c r="BW38" s="183">
        <f t="shared" ca="1" si="11"/>
        <v>0</v>
      </c>
      <c r="BX38" s="183">
        <f t="shared" ca="1" si="11"/>
        <v>0</v>
      </c>
      <c r="BY38" s="183">
        <f t="shared" ca="1" si="11"/>
        <v>0</v>
      </c>
      <c r="BZ38" s="183">
        <f t="shared" ca="1" si="11"/>
        <v>0</v>
      </c>
      <c r="CA38" s="183">
        <f t="shared" ca="1" si="11"/>
        <v>0</v>
      </c>
      <c r="CB38" s="183">
        <f t="shared" ca="1" si="11"/>
        <v>0</v>
      </c>
      <c r="CC38" s="183">
        <f t="shared" ca="1" si="11"/>
        <v>0</v>
      </c>
      <c r="CD38" s="183">
        <f t="shared" ca="1" si="11"/>
        <v>0</v>
      </c>
      <c r="CE38" s="183">
        <f t="shared" ca="1" si="11"/>
        <v>0</v>
      </c>
      <c r="CF38" s="183">
        <f t="shared" ca="1" si="11"/>
        <v>0</v>
      </c>
    </row>
    <row r="39" spans="1:84" s="182" customFormat="1">
      <c r="B39" s="182" t="s">
        <v>16</v>
      </c>
      <c r="C39" s="183">
        <f>IF(C35&lt;$C$9,0,HLOOKUP(YEAR(C35),$19:$25,7,FALSE))</f>
        <v>0</v>
      </c>
      <c r="D39" s="183">
        <f t="shared" ref="D39:BO39" si="12">IF(D35&lt;$C$9,0,HLOOKUP(YEAR(D35),$19:$25,7,FALSE))</f>
        <v>0</v>
      </c>
      <c r="E39" s="183">
        <f t="shared" si="12"/>
        <v>0</v>
      </c>
      <c r="F39" s="183">
        <f t="shared" si="12"/>
        <v>0</v>
      </c>
      <c r="G39" s="183">
        <f t="shared" si="12"/>
        <v>18000</v>
      </c>
      <c r="H39" s="183">
        <f t="shared" si="12"/>
        <v>18000</v>
      </c>
      <c r="I39" s="183">
        <f t="shared" si="12"/>
        <v>18000</v>
      </c>
      <c r="J39" s="183">
        <f t="shared" si="12"/>
        <v>18000</v>
      </c>
      <c r="K39" s="183">
        <f t="shared" si="12"/>
        <v>18000</v>
      </c>
      <c r="L39" s="183">
        <f t="shared" si="12"/>
        <v>18000</v>
      </c>
      <c r="M39" s="183">
        <f t="shared" si="12"/>
        <v>18000</v>
      </c>
      <c r="N39" s="183">
        <f t="shared" si="12"/>
        <v>18000</v>
      </c>
      <c r="O39" s="183">
        <f t="shared" si="12"/>
        <v>18000</v>
      </c>
      <c r="P39" s="183">
        <f t="shared" si="12"/>
        <v>18000</v>
      </c>
      <c r="Q39" s="183">
        <f t="shared" si="12"/>
        <v>18000</v>
      </c>
      <c r="R39" s="183">
        <f t="shared" si="12"/>
        <v>19000</v>
      </c>
      <c r="S39" s="183">
        <f t="shared" si="12"/>
        <v>19000</v>
      </c>
      <c r="T39" s="183">
        <f t="shared" si="12"/>
        <v>19000</v>
      </c>
      <c r="U39" s="183">
        <f t="shared" si="12"/>
        <v>19000</v>
      </c>
      <c r="V39" s="183">
        <f>IF(V35&lt;$C$9,0,HLOOKUP(YEAR(V35),$19:$25,7,FALSE))</f>
        <v>19000</v>
      </c>
      <c r="W39" s="183">
        <f t="shared" si="12"/>
        <v>19000</v>
      </c>
      <c r="X39" s="183">
        <f t="shared" si="12"/>
        <v>19000</v>
      </c>
      <c r="Y39" s="183">
        <f t="shared" si="12"/>
        <v>19000</v>
      </c>
      <c r="Z39" s="183">
        <f t="shared" si="12"/>
        <v>19000</v>
      </c>
      <c r="AA39" s="183">
        <f t="shared" si="12"/>
        <v>19000</v>
      </c>
      <c r="AB39" s="183">
        <f t="shared" si="12"/>
        <v>19000</v>
      </c>
      <c r="AC39" s="183">
        <f t="shared" si="12"/>
        <v>19000</v>
      </c>
      <c r="AD39" s="183">
        <f t="shared" si="12"/>
        <v>20000</v>
      </c>
      <c r="AE39" s="183">
        <f t="shared" si="12"/>
        <v>20000</v>
      </c>
      <c r="AF39" s="183">
        <f t="shared" si="12"/>
        <v>20000</v>
      </c>
      <c r="AG39" s="183">
        <f t="shared" si="12"/>
        <v>20000</v>
      </c>
      <c r="AH39" s="183">
        <f t="shared" si="12"/>
        <v>20000</v>
      </c>
      <c r="AI39" s="183">
        <f t="shared" si="12"/>
        <v>20000</v>
      </c>
      <c r="AJ39" s="183">
        <f t="shared" si="12"/>
        <v>20000</v>
      </c>
      <c r="AK39" s="183">
        <f t="shared" si="12"/>
        <v>20000</v>
      </c>
      <c r="AL39" s="183">
        <f t="shared" si="12"/>
        <v>20000</v>
      </c>
      <c r="AM39" s="183">
        <f t="shared" si="12"/>
        <v>20000</v>
      </c>
      <c r="AN39" s="183">
        <f t="shared" si="12"/>
        <v>20000</v>
      </c>
      <c r="AO39" s="183">
        <f t="shared" si="12"/>
        <v>20000</v>
      </c>
      <c r="AP39" s="183">
        <f t="shared" si="12"/>
        <v>0</v>
      </c>
      <c r="AQ39" s="183">
        <f t="shared" si="12"/>
        <v>0</v>
      </c>
      <c r="AR39" s="183">
        <f t="shared" si="12"/>
        <v>0</v>
      </c>
      <c r="AS39" s="183">
        <f t="shared" si="12"/>
        <v>0</v>
      </c>
      <c r="AT39" s="183">
        <f t="shared" si="12"/>
        <v>0</v>
      </c>
      <c r="AU39" s="183">
        <f t="shared" si="12"/>
        <v>0</v>
      </c>
      <c r="AV39" s="183">
        <f t="shared" si="12"/>
        <v>0</v>
      </c>
      <c r="AW39" s="183">
        <f t="shared" si="12"/>
        <v>0</v>
      </c>
      <c r="AX39" s="183">
        <f t="shared" si="12"/>
        <v>0</v>
      </c>
      <c r="AY39" s="183">
        <f t="shared" si="12"/>
        <v>0</v>
      </c>
      <c r="AZ39" s="183">
        <f t="shared" si="12"/>
        <v>0</v>
      </c>
      <c r="BA39" s="183">
        <f t="shared" si="12"/>
        <v>0</v>
      </c>
      <c r="BB39" s="183">
        <f t="shared" si="12"/>
        <v>0</v>
      </c>
      <c r="BC39" s="183">
        <f t="shared" si="12"/>
        <v>0</v>
      </c>
      <c r="BD39" s="183">
        <f t="shared" si="12"/>
        <v>0</v>
      </c>
      <c r="BE39" s="183">
        <f t="shared" si="12"/>
        <v>0</v>
      </c>
      <c r="BF39" s="183">
        <f t="shared" si="12"/>
        <v>0</v>
      </c>
      <c r="BG39" s="183">
        <f t="shared" si="12"/>
        <v>0</v>
      </c>
      <c r="BH39" s="183">
        <f t="shared" si="12"/>
        <v>0</v>
      </c>
      <c r="BI39" s="183">
        <f t="shared" si="12"/>
        <v>0</v>
      </c>
      <c r="BJ39" s="183">
        <f t="shared" si="12"/>
        <v>0</v>
      </c>
      <c r="BK39" s="183">
        <f t="shared" si="12"/>
        <v>0</v>
      </c>
      <c r="BL39" s="183">
        <f t="shared" si="12"/>
        <v>0</v>
      </c>
      <c r="BM39" s="183">
        <f t="shared" si="12"/>
        <v>0</v>
      </c>
      <c r="BN39" s="183">
        <f t="shared" si="12"/>
        <v>0</v>
      </c>
      <c r="BO39" s="183">
        <f t="shared" si="12"/>
        <v>0</v>
      </c>
      <c r="BP39" s="183">
        <f t="shared" ref="BP39:CF39" si="13">IF(BP35&lt;$C$9,0,HLOOKUP(YEAR(BP35),$19:$25,7,FALSE))</f>
        <v>0</v>
      </c>
      <c r="BQ39" s="183">
        <f t="shared" si="13"/>
        <v>0</v>
      </c>
      <c r="BR39" s="183">
        <f t="shared" si="13"/>
        <v>0</v>
      </c>
      <c r="BS39" s="183">
        <f t="shared" si="13"/>
        <v>0</v>
      </c>
      <c r="BT39" s="183">
        <f t="shared" si="13"/>
        <v>0</v>
      </c>
      <c r="BU39" s="183">
        <f t="shared" si="13"/>
        <v>0</v>
      </c>
      <c r="BV39" s="183">
        <f t="shared" si="13"/>
        <v>0</v>
      </c>
      <c r="BW39" s="183">
        <f t="shared" si="13"/>
        <v>0</v>
      </c>
      <c r="BX39" s="183">
        <f t="shared" si="13"/>
        <v>0</v>
      </c>
      <c r="BY39" s="183">
        <f t="shared" si="13"/>
        <v>0</v>
      </c>
      <c r="BZ39" s="183">
        <f t="shared" si="13"/>
        <v>0</v>
      </c>
      <c r="CA39" s="183">
        <f t="shared" si="13"/>
        <v>0</v>
      </c>
      <c r="CB39" s="183">
        <f t="shared" si="13"/>
        <v>0</v>
      </c>
      <c r="CC39" s="183">
        <f t="shared" si="13"/>
        <v>0</v>
      </c>
      <c r="CD39" s="183">
        <f t="shared" si="13"/>
        <v>0</v>
      </c>
      <c r="CE39" s="183">
        <f t="shared" si="13"/>
        <v>0</v>
      </c>
      <c r="CF39" s="183">
        <f t="shared" si="13"/>
        <v>0</v>
      </c>
    </row>
    <row r="40" spans="1:84" s="182" customFormat="1">
      <c r="B40" s="182" t="s">
        <v>17</v>
      </c>
      <c r="C40" s="183">
        <f t="shared" ref="C40:AS40" ca="1" si="14">C39*C38</f>
        <v>0</v>
      </c>
      <c r="D40" s="183">
        <f t="shared" ca="1" si="14"/>
        <v>0</v>
      </c>
      <c r="E40" s="183">
        <f t="shared" ca="1" si="14"/>
        <v>0</v>
      </c>
      <c r="F40" s="183">
        <f t="shared" ca="1" si="14"/>
        <v>0</v>
      </c>
      <c r="G40" s="183">
        <f t="shared" ca="1" si="14"/>
        <v>32727240</v>
      </c>
      <c r="H40" s="183">
        <f t="shared" ca="1" si="14"/>
        <v>32727240</v>
      </c>
      <c r="I40" s="183">
        <f t="shared" ca="1" si="14"/>
        <v>32727240</v>
      </c>
      <c r="J40" s="183">
        <f t="shared" ca="1" si="14"/>
        <v>32727240</v>
      </c>
      <c r="K40" s="183">
        <f t="shared" ca="1" si="14"/>
        <v>32727240</v>
      </c>
      <c r="L40" s="183">
        <f t="shared" ca="1" si="14"/>
        <v>32727240</v>
      </c>
      <c r="M40" s="183">
        <f t="shared" ca="1" si="14"/>
        <v>32727240</v>
      </c>
      <c r="N40" s="183">
        <f t="shared" ca="1" si="14"/>
        <v>32727240</v>
      </c>
      <c r="O40" s="183">
        <f t="shared" ca="1" si="14"/>
        <v>32727240</v>
      </c>
      <c r="P40" s="183">
        <f t="shared" ca="1" si="14"/>
        <v>32727240</v>
      </c>
      <c r="Q40" s="183">
        <f t="shared" ca="1" si="14"/>
        <v>32727600.000000015</v>
      </c>
      <c r="R40" s="183">
        <f t="shared" ca="1" si="14"/>
        <v>79166540</v>
      </c>
      <c r="S40" s="183">
        <f t="shared" ca="1" si="14"/>
        <v>79166540</v>
      </c>
      <c r="T40" s="183">
        <f t="shared" ca="1" si="14"/>
        <v>79166540</v>
      </c>
      <c r="U40" s="183">
        <f t="shared" ca="1" si="14"/>
        <v>79166540</v>
      </c>
      <c r="V40" s="183">
        <f t="shared" ca="1" si="14"/>
        <v>79166540</v>
      </c>
      <c r="W40" s="183">
        <f t="shared" ca="1" si="14"/>
        <v>79166540</v>
      </c>
      <c r="X40" s="183">
        <f t="shared" ca="1" si="14"/>
        <v>79166540</v>
      </c>
      <c r="Y40" s="183">
        <f t="shared" ca="1" si="14"/>
        <v>79166540</v>
      </c>
      <c r="Z40" s="183">
        <f t="shared" ca="1" si="14"/>
        <v>79166540</v>
      </c>
      <c r="AA40" s="183">
        <f t="shared" ca="1" si="14"/>
        <v>79166540</v>
      </c>
      <c r="AB40" s="183">
        <f t="shared" ca="1" si="14"/>
        <v>79166540</v>
      </c>
      <c r="AC40" s="183">
        <f t="shared" ca="1" si="14"/>
        <v>79168060.000000104</v>
      </c>
      <c r="AD40" s="183">
        <f t="shared" ca="1" si="14"/>
        <v>85714200</v>
      </c>
      <c r="AE40" s="183">
        <f t="shared" ca="1" si="14"/>
        <v>85714200</v>
      </c>
      <c r="AF40" s="183">
        <f t="shared" ca="1" si="14"/>
        <v>85714200</v>
      </c>
      <c r="AG40" s="183">
        <f t="shared" ca="1" si="14"/>
        <v>85714200</v>
      </c>
      <c r="AH40" s="183">
        <f t="shared" ca="1" si="14"/>
        <v>85714200</v>
      </c>
      <c r="AI40" s="183">
        <f t="shared" ca="1" si="14"/>
        <v>85714200</v>
      </c>
      <c r="AJ40" s="183">
        <f t="shared" ca="1" si="14"/>
        <v>85714200</v>
      </c>
      <c r="AK40" s="183">
        <f t="shared" ca="1" si="14"/>
        <v>0</v>
      </c>
      <c r="AL40" s="183">
        <f t="shared" ca="1" si="14"/>
        <v>0</v>
      </c>
      <c r="AM40" s="183">
        <f t="shared" ca="1" si="14"/>
        <v>0</v>
      </c>
      <c r="AN40" s="183">
        <f t="shared" ca="1" si="14"/>
        <v>0</v>
      </c>
      <c r="AO40" s="183">
        <f t="shared" ca="1" si="14"/>
        <v>0</v>
      </c>
      <c r="AP40" s="183">
        <f t="shared" ca="1" si="14"/>
        <v>0</v>
      </c>
      <c r="AQ40" s="183">
        <f t="shared" ca="1" si="14"/>
        <v>0</v>
      </c>
      <c r="AR40" s="183">
        <f t="shared" ca="1" si="14"/>
        <v>0</v>
      </c>
      <c r="AS40" s="183">
        <f t="shared" ca="1" si="14"/>
        <v>0</v>
      </c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3"/>
      <c r="BN40" s="183"/>
      <c r="BO40" s="183"/>
      <c r="BP40" s="183"/>
      <c r="BQ40" s="183"/>
      <c r="BR40" s="183"/>
      <c r="BS40" s="183"/>
      <c r="BT40" s="183"/>
      <c r="BU40" s="183"/>
      <c r="BV40" s="183"/>
      <c r="BW40" s="183"/>
      <c r="BX40" s="183"/>
      <c r="BY40" s="183"/>
      <c r="BZ40" s="183"/>
      <c r="CA40" s="183"/>
      <c r="CB40" s="183"/>
      <c r="CC40" s="183"/>
      <c r="CD40" s="183"/>
      <c r="CE40" s="183"/>
      <c r="CF40" s="183"/>
    </row>
    <row r="41" spans="1:84" s="182" customFormat="1">
      <c r="B41" s="182" t="s">
        <v>18</v>
      </c>
      <c r="C41" s="183">
        <f t="shared" ref="C41:F41" ca="1" si="15">IFERROR(C40*$C$32,0)+IFERROR(OFFSET(C40,0,-$D$31)*$D$32,0)+IFERROR(OFFSET(C40,0,-$E$31)*$E$32,0)+IFERROR(OFFSET(C40,0,-$F$31)*$F$32,0)</f>
        <v>0</v>
      </c>
      <c r="D41" s="183">
        <f t="shared" ca="1" si="15"/>
        <v>0</v>
      </c>
      <c r="E41" s="183">
        <f t="shared" ca="1" si="15"/>
        <v>0</v>
      </c>
      <c r="F41" s="183">
        <f t="shared" ca="1" si="15"/>
        <v>0</v>
      </c>
      <c r="G41" s="183">
        <f ca="1">IFERROR(G40*$C$32,0)+IFERROR(OFFSET(G40,0,-$D$31)*$D$32,0)+IFERROR(OFFSET(G40,0,-$E$31)*$E$32,0)+IFERROR(OFFSET(G40,0,-$F$31)*$F$32,0)</f>
        <v>3272724</v>
      </c>
      <c r="H41" s="183">
        <f t="shared" ref="H41:BS41" ca="1" si="16">IFERROR(H40*$C$32,0)+IFERROR(OFFSET(H40,0,-$D$31)*$D$32,0)+IFERROR(OFFSET(H40,0,-$E$31)*$E$32,0)+IFERROR(OFFSET(H40,0,-$F$31)*$F$32,0)</f>
        <v>3272724</v>
      </c>
      <c r="I41" s="183">
        <f t="shared" ca="1" si="16"/>
        <v>9818172</v>
      </c>
      <c r="J41" s="183">
        <f t="shared" ca="1" si="16"/>
        <v>9818172</v>
      </c>
      <c r="K41" s="183">
        <f t="shared" ca="1" si="16"/>
        <v>29454516</v>
      </c>
      <c r="L41" s="183">
        <f t="shared" ca="1" si="16"/>
        <v>29454516</v>
      </c>
      <c r="M41" s="183">
        <f t="shared" ca="1" si="16"/>
        <v>29454516</v>
      </c>
      <c r="N41" s="183">
        <f t="shared" ca="1" si="16"/>
        <v>29454516</v>
      </c>
      <c r="O41" s="183">
        <f t="shared" ca="1" si="16"/>
        <v>29454516</v>
      </c>
      <c r="P41" s="183">
        <f t="shared" ca="1" si="16"/>
        <v>29454516</v>
      </c>
      <c r="Q41" s="183">
        <f t="shared" ca="1" si="16"/>
        <v>29454552</v>
      </c>
      <c r="R41" s="183">
        <f t="shared" ca="1" si="16"/>
        <v>34098446</v>
      </c>
      <c r="S41" s="183">
        <f t="shared" ca="1" si="16"/>
        <v>37371242</v>
      </c>
      <c r="T41" s="183">
        <f t="shared" ca="1" si="16"/>
        <v>46659030</v>
      </c>
      <c r="U41" s="183">
        <f t="shared" ca="1" si="16"/>
        <v>46659246.000000007</v>
      </c>
      <c r="V41" s="183">
        <f t="shared" ca="1" si="16"/>
        <v>74522610</v>
      </c>
      <c r="W41" s="183">
        <f t="shared" ca="1" si="16"/>
        <v>74522610</v>
      </c>
      <c r="X41" s="183">
        <f t="shared" ca="1" si="16"/>
        <v>74522610</v>
      </c>
      <c r="Y41" s="183">
        <f t="shared" ca="1" si="16"/>
        <v>74522610</v>
      </c>
      <c r="Z41" s="183">
        <f t="shared" ca="1" si="16"/>
        <v>74522610</v>
      </c>
      <c r="AA41" s="183">
        <f t="shared" ca="1" si="16"/>
        <v>74522610</v>
      </c>
      <c r="AB41" s="183">
        <f t="shared" ca="1" si="16"/>
        <v>74522610</v>
      </c>
      <c r="AC41" s="183">
        <f t="shared" ca="1" si="16"/>
        <v>74522798.000000015</v>
      </c>
      <c r="AD41" s="183">
        <f t="shared" ca="1" si="16"/>
        <v>79821306</v>
      </c>
      <c r="AE41" s="183">
        <f t="shared" ca="1" si="16"/>
        <v>79821610.00000003</v>
      </c>
      <c r="AF41" s="183">
        <f t="shared" ca="1" si="16"/>
        <v>81130838</v>
      </c>
      <c r="AG41" s="183">
        <f t="shared" ca="1" si="16"/>
        <v>81131750.00000006</v>
      </c>
      <c r="AH41" s="183">
        <f t="shared" ca="1" si="16"/>
        <v>85059434</v>
      </c>
      <c r="AI41" s="183">
        <f t="shared" ca="1" si="16"/>
        <v>85059434</v>
      </c>
      <c r="AJ41" s="183">
        <f t="shared" ca="1" si="16"/>
        <v>85059434</v>
      </c>
      <c r="AK41" s="183">
        <f t="shared" ca="1" si="16"/>
        <v>76488014</v>
      </c>
      <c r="AL41" s="183">
        <f t="shared" ca="1" si="16"/>
        <v>76488014</v>
      </c>
      <c r="AM41" s="183">
        <f t="shared" ca="1" si="16"/>
        <v>59345174</v>
      </c>
      <c r="AN41" s="183">
        <f t="shared" ca="1" si="16"/>
        <v>59345174</v>
      </c>
      <c r="AO41" s="183">
        <f t="shared" ca="1" si="16"/>
        <v>7916806.0000000112</v>
      </c>
      <c r="AP41" s="183">
        <f t="shared" ca="1" si="16"/>
        <v>8571420</v>
      </c>
      <c r="AQ41" s="183">
        <f t="shared" ca="1" si="16"/>
        <v>8571420</v>
      </c>
      <c r="AR41" s="183">
        <f t="shared" ca="1" si="16"/>
        <v>8571420</v>
      </c>
      <c r="AS41" s="183">
        <f t="shared" ca="1" si="16"/>
        <v>8571420</v>
      </c>
      <c r="AT41" s="183">
        <f t="shared" ca="1" si="16"/>
        <v>8571420</v>
      </c>
      <c r="AU41" s="183">
        <f t="shared" ca="1" si="16"/>
        <v>8571420</v>
      </c>
      <c r="AV41" s="183">
        <f t="shared" ca="1" si="16"/>
        <v>8571420</v>
      </c>
      <c r="AW41" s="183">
        <f t="shared" ca="1" si="16"/>
        <v>0</v>
      </c>
      <c r="AX41" s="183">
        <f t="shared" ca="1" si="16"/>
        <v>0</v>
      </c>
      <c r="AY41" s="183">
        <f t="shared" ca="1" si="16"/>
        <v>0</v>
      </c>
      <c r="AZ41" s="183">
        <f t="shared" ca="1" si="16"/>
        <v>0</v>
      </c>
      <c r="BA41" s="183">
        <f t="shared" ca="1" si="16"/>
        <v>0</v>
      </c>
      <c r="BB41" s="183">
        <f t="shared" ca="1" si="16"/>
        <v>0</v>
      </c>
      <c r="BC41" s="183">
        <f t="shared" ca="1" si="16"/>
        <v>0</v>
      </c>
      <c r="BD41" s="183">
        <f t="shared" ca="1" si="16"/>
        <v>0</v>
      </c>
      <c r="BE41" s="183">
        <f t="shared" ca="1" si="16"/>
        <v>0</v>
      </c>
      <c r="BF41" s="183">
        <f t="shared" ca="1" si="16"/>
        <v>0</v>
      </c>
      <c r="BG41" s="183">
        <f t="shared" ca="1" si="16"/>
        <v>0</v>
      </c>
      <c r="BH41" s="183">
        <f t="shared" ca="1" si="16"/>
        <v>0</v>
      </c>
      <c r="BI41" s="183">
        <f t="shared" ca="1" si="16"/>
        <v>0</v>
      </c>
      <c r="BJ41" s="183">
        <f t="shared" ca="1" si="16"/>
        <v>0</v>
      </c>
      <c r="BK41" s="183">
        <f t="shared" ca="1" si="16"/>
        <v>0</v>
      </c>
      <c r="BL41" s="183">
        <f t="shared" ca="1" si="16"/>
        <v>0</v>
      </c>
      <c r="BM41" s="183">
        <f t="shared" ca="1" si="16"/>
        <v>0</v>
      </c>
      <c r="BN41" s="183">
        <f t="shared" ca="1" si="16"/>
        <v>0</v>
      </c>
      <c r="BO41" s="183">
        <f t="shared" ca="1" si="16"/>
        <v>0</v>
      </c>
      <c r="BP41" s="183">
        <f t="shared" ca="1" si="16"/>
        <v>0</v>
      </c>
      <c r="BQ41" s="183">
        <f t="shared" ca="1" si="16"/>
        <v>0</v>
      </c>
      <c r="BR41" s="183">
        <f t="shared" ca="1" si="16"/>
        <v>0</v>
      </c>
      <c r="BS41" s="183">
        <f t="shared" ca="1" si="16"/>
        <v>0</v>
      </c>
      <c r="BT41" s="183">
        <f t="shared" ref="BT41:CF41" ca="1" si="17">IFERROR(BT40*$C$32,0)+IFERROR(OFFSET(BT40,0,-$D$31)*$D$32,0)+IFERROR(OFFSET(BT40,0,-$E$31)*$E$32,0)+IFERROR(OFFSET(BT40,0,-$F$31)*$F$32,0)</f>
        <v>0</v>
      </c>
      <c r="BU41" s="183">
        <f t="shared" ca="1" si="17"/>
        <v>0</v>
      </c>
      <c r="BV41" s="183">
        <f t="shared" ca="1" si="17"/>
        <v>0</v>
      </c>
      <c r="BW41" s="183">
        <f t="shared" ca="1" si="17"/>
        <v>0</v>
      </c>
      <c r="BX41" s="183">
        <f t="shared" ca="1" si="17"/>
        <v>0</v>
      </c>
      <c r="BY41" s="183">
        <f t="shared" ca="1" si="17"/>
        <v>0</v>
      </c>
      <c r="BZ41" s="183">
        <f t="shared" ca="1" si="17"/>
        <v>0</v>
      </c>
      <c r="CA41" s="183">
        <f t="shared" ca="1" si="17"/>
        <v>0</v>
      </c>
      <c r="CB41" s="183">
        <f t="shared" ca="1" si="17"/>
        <v>0</v>
      </c>
      <c r="CC41" s="183">
        <f t="shared" ca="1" si="17"/>
        <v>0</v>
      </c>
      <c r="CD41" s="183">
        <f t="shared" ca="1" si="17"/>
        <v>0</v>
      </c>
      <c r="CE41" s="183">
        <f t="shared" ca="1" si="17"/>
        <v>0</v>
      </c>
      <c r="CF41" s="183">
        <f t="shared" ca="1" si="17"/>
        <v>0</v>
      </c>
    </row>
    <row r="42" spans="1:84" s="184" customFormat="1">
      <c r="A42" s="50"/>
      <c r="B42" s="184" t="s">
        <v>33</v>
      </c>
      <c r="C42" s="185">
        <f ca="1">SUM($C38:C$38)</f>
        <v>0</v>
      </c>
      <c r="D42" s="185">
        <f ca="1">SUM($C38:D$38)</f>
        <v>0</v>
      </c>
      <c r="E42" s="185">
        <f ca="1">SUM($C38:E$38)</f>
        <v>0</v>
      </c>
      <c r="F42" s="185">
        <f ca="1">SUM($C38:F$38)</f>
        <v>0</v>
      </c>
      <c r="G42" s="185">
        <f ca="1">SUM($C38:G$38)</f>
        <v>1818.18</v>
      </c>
      <c r="H42" s="185">
        <f ca="1">SUM($C38:H$38)</f>
        <v>3636.36</v>
      </c>
      <c r="I42" s="185">
        <f ca="1">SUM($C38:I$38)</f>
        <v>5454.54</v>
      </c>
      <c r="J42" s="185">
        <f ca="1">SUM($C38:J$38)</f>
        <v>7272.72</v>
      </c>
      <c r="K42" s="185">
        <f ca="1">SUM($C38:K$38)</f>
        <v>9090.9</v>
      </c>
      <c r="L42" s="185">
        <f ca="1">SUM($C38:L$38)</f>
        <v>10909.08</v>
      </c>
      <c r="M42" s="185">
        <f ca="1">SUM($C38:M$38)</f>
        <v>12727.26</v>
      </c>
      <c r="N42" s="185">
        <f ca="1">SUM($C38:N$38)</f>
        <v>14545.44</v>
      </c>
      <c r="O42" s="185">
        <f ca="1">SUM($C38:O$38)</f>
        <v>16363.62</v>
      </c>
      <c r="P42" s="185">
        <f ca="1">SUM($C38:P$38)</f>
        <v>18181.8</v>
      </c>
      <c r="Q42" s="185">
        <f ca="1">SUM($C38:Q$38)</f>
        <v>20000</v>
      </c>
      <c r="R42" s="185">
        <f ca="1">SUM($C38:R$38)</f>
        <v>24166.66</v>
      </c>
      <c r="S42" s="185">
        <f ca="1">SUM($C38:S$38)</f>
        <v>28333.32</v>
      </c>
      <c r="T42" s="185">
        <f ca="1">SUM($C38:T$38)</f>
        <v>32499.98</v>
      </c>
      <c r="U42" s="185">
        <f ca="1">SUM($C38:U$38)</f>
        <v>36666.639999999999</v>
      </c>
      <c r="V42" s="185">
        <f ca="1">SUM($C38:V$38)</f>
        <v>40833.300000000003</v>
      </c>
      <c r="W42" s="185">
        <f ca="1">SUM($C38:W$38)</f>
        <v>44999.960000000006</v>
      </c>
      <c r="X42" s="185">
        <f ca="1">SUM($C38:X$38)</f>
        <v>49166.62000000001</v>
      </c>
      <c r="Y42" s="185">
        <f ca="1">SUM($C38:Y$38)</f>
        <v>53333.280000000013</v>
      </c>
      <c r="Z42" s="185">
        <f ca="1">SUM($C38:Z$38)</f>
        <v>57499.940000000017</v>
      </c>
      <c r="AA42" s="185">
        <f ca="1">SUM($C38:AA$38)</f>
        <v>61666.60000000002</v>
      </c>
      <c r="AB42" s="185">
        <f ca="1">SUM($C38:AB$38)</f>
        <v>65833.260000000024</v>
      </c>
      <c r="AC42" s="185">
        <f ca="1">SUM($C38:AC$38)</f>
        <v>70000.000000000029</v>
      </c>
      <c r="AD42" s="185">
        <f ca="1">SUM($C38:AD$38)</f>
        <v>74285.710000000036</v>
      </c>
      <c r="AE42" s="185">
        <f ca="1">SUM($C38:AE$38)</f>
        <v>78571.420000000042</v>
      </c>
      <c r="AF42" s="185">
        <f ca="1">SUM($C38:AF$38)</f>
        <v>82857.130000000048</v>
      </c>
      <c r="AG42" s="185">
        <f ca="1">SUM($C38:AG$38)</f>
        <v>87142.840000000055</v>
      </c>
      <c r="AH42" s="185">
        <f ca="1">SUM($C38:AH$38)</f>
        <v>91428.550000000061</v>
      </c>
      <c r="AI42" s="185">
        <f ca="1">SUM($C38:AI$38)</f>
        <v>95714.260000000068</v>
      </c>
      <c r="AJ42" s="185">
        <f ca="1">SUM($C38:AJ$38)</f>
        <v>99999.970000000074</v>
      </c>
      <c r="AK42" s="185">
        <f ca="1">SUM($C38:AK$38)</f>
        <v>99999.970000000074</v>
      </c>
      <c r="AL42" s="185">
        <f ca="1">SUM($C38:AL$38)</f>
        <v>99999.970000000074</v>
      </c>
      <c r="AM42" s="185">
        <f ca="1">SUM($C38:AM$38)</f>
        <v>99999.970000000074</v>
      </c>
      <c r="AN42" s="185">
        <f ca="1">SUM($C38:AN$38)</f>
        <v>99999.970000000074</v>
      </c>
      <c r="AO42" s="185">
        <f ca="1">SUM($C38:AO$38)</f>
        <v>99999.970000000074</v>
      </c>
      <c r="AP42" s="185">
        <f ca="1">SUM($C38:AP$38)</f>
        <v>99999.970000000074</v>
      </c>
      <c r="AQ42" s="185">
        <f ca="1">SUM($C38:AQ$38)</f>
        <v>99999.970000000074</v>
      </c>
      <c r="AR42" s="185">
        <f ca="1">SUM($C38:AR$38)</f>
        <v>99999.970000000074</v>
      </c>
      <c r="AS42" s="185">
        <f ca="1">SUM($C38:AS$38)</f>
        <v>99999.970000000074</v>
      </c>
      <c r="AT42" s="185">
        <f ca="1">SUM($C38:AT$38)</f>
        <v>99999.970000000074</v>
      </c>
      <c r="AU42" s="185">
        <f ca="1">SUM($C38:AU$38)</f>
        <v>99999.970000000074</v>
      </c>
      <c r="AV42" s="185">
        <f ca="1">SUM($C38:AV$38)</f>
        <v>99999.970000000074</v>
      </c>
      <c r="AW42" s="185">
        <f ca="1">SUM($C38:AW$38)</f>
        <v>99999.970000000074</v>
      </c>
      <c r="AX42" s="185">
        <f ca="1">SUM($C38:AX$38)</f>
        <v>99999.970000000074</v>
      </c>
      <c r="AY42" s="185">
        <f ca="1">SUM($C38:AY$38)</f>
        <v>99999.970000000074</v>
      </c>
      <c r="AZ42" s="185">
        <f ca="1">SUM($C38:AZ$38)</f>
        <v>99999.970000000074</v>
      </c>
      <c r="BA42" s="185">
        <f ca="1">SUM($C38:BA$38)</f>
        <v>99999.970000000074</v>
      </c>
      <c r="BB42" s="185">
        <f ca="1">SUM($C38:BB$38)</f>
        <v>99999.970000000074</v>
      </c>
      <c r="BC42" s="185">
        <f ca="1">SUM($C38:BC$38)</f>
        <v>99999.970000000074</v>
      </c>
      <c r="BD42" s="185">
        <f ca="1">SUM($C38:BD$38)</f>
        <v>99999.970000000074</v>
      </c>
      <c r="BE42" s="185">
        <f ca="1">SUM($C38:BE$38)</f>
        <v>99999.970000000074</v>
      </c>
      <c r="BF42" s="185">
        <f ca="1">SUM($C38:BF$38)</f>
        <v>99999.970000000074</v>
      </c>
      <c r="BG42" s="185">
        <f ca="1">SUM($C38:BG$38)</f>
        <v>99999.970000000074</v>
      </c>
      <c r="BH42" s="185">
        <f ca="1">SUM($C38:BH$38)</f>
        <v>99999.970000000074</v>
      </c>
      <c r="BI42" s="185">
        <f ca="1">SUM($C38:BI$38)</f>
        <v>99999.970000000074</v>
      </c>
      <c r="BJ42" s="185">
        <f ca="1">SUM($C38:BJ$38)</f>
        <v>99999.970000000074</v>
      </c>
      <c r="BK42" s="185">
        <f ca="1">SUM($C38:BK$38)</f>
        <v>99999.970000000074</v>
      </c>
      <c r="BL42" s="185">
        <f ca="1">SUM($C38:BL$38)</f>
        <v>99999.970000000074</v>
      </c>
      <c r="BM42" s="185">
        <f ca="1">SUM($C38:BM$38)</f>
        <v>99999.970000000074</v>
      </c>
      <c r="BN42" s="185">
        <f ca="1">SUM($C38:BN$38)</f>
        <v>99999.970000000074</v>
      </c>
      <c r="BO42" s="185">
        <f ca="1">SUM($C38:BO$38)</f>
        <v>99999.970000000074</v>
      </c>
      <c r="BP42" s="185">
        <f ca="1">SUM($C38:BP$38)</f>
        <v>99999.970000000074</v>
      </c>
      <c r="BQ42" s="185">
        <f ca="1">SUM($C38:BQ$38)</f>
        <v>99999.970000000074</v>
      </c>
      <c r="BR42" s="185">
        <f ca="1">SUM($C38:BR$38)</f>
        <v>99999.970000000074</v>
      </c>
      <c r="BS42" s="185">
        <f ca="1">SUM($C38:BS$38)</f>
        <v>99999.970000000074</v>
      </c>
      <c r="BT42" s="185">
        <f ca="1">SUM($C38:BT$38)</f>
        <v>99999.970000000074</v>
      </c>
      <c r="BU42" s="185">
        <f ca="1">SUM($C38:BU$38)</f>
        <v>99999.970000000074</v>
      </c>
      <c r="BV42" s="185">
        <f ca="1">SUM($C38:BV$38)</f>
        <v>99999.970000000074</v>
      </c>
      <c r="BW42" s="185">
        <f ca="1">SUM($C38:BW$38)</f>
        <v>99999.970000000074</v>
      </c>
      <c r="BX42" s="185">
        <f ca="1">SUM($C38:BX$38)</f>
        <v>99999.970000000074</v>
      </c>
      <c r="BY42" s="185">
        <f ca="1">SUM($C38:BY$38)</f>
        <v>99999.970000000074</v>
      </c>
      <c r="BZ42" s="185">
        <f ca="1">SUM($C38:BZ$38)</f>
        <v>99999.970000000074</v>
      </c>
      <c r="CA42" s="185">
        <f ca="1">SUM($C38:CA$38)</f>
        <v>99999.970000000074</v>
      </c>
      <c r="CB42" s="185">
        <f ca="1">SUM($C38:CB$38)</f>
        <v>99999.970000000074</v>
      </c>
      <c r="CC42" s="185">
        <f ca="1">SUM($C38:CC$38)</f>
        <v>99999.970000000074</v>
      </c>
      <c r="CD42" s="185">
        <f ca="1">SUM($C38:CD$38)</f>
        <v>99999.970000000074</v>
      </c>
      <c r="CE42" s="185">
        <f ca="1">SUM($C38:CE$38)</f>
        <v>99999.970000000074</v>
      </c>
      <c r="CF42" s="185">
        <f ca="1">SUM($C38:CF$38)</f>
        <v>99999.970000000074</v>
      </c>
    </row>
    <row r="43" spans="1:84" s="184" customFormat="1">
      <c r="A43" s="50"/>
      <c r="B43" s="184" t="s">
        <v>29</v>
      </c>
      <c r="C43" s="185">
        <f ca="1">SUM($C40:C$40)</f>
        <v>0</v>
      </c>
      <c r="D43" s="185">
        <f ca="1">SUM($C40:D$40)</f>
        <v>0</v>
      </c>
      <c r="E43" s="185">
        <f ca="1">SUM($C40:E$40)</f>
        <v>0</v>
      </c>
      <c r="F43" s="185">
        <f ca="1">SUM($C40:F$40)</f>
        <v>0</v>
      </c>
      <c r="G43" s="185">
        <f ca="1">SUM($C40:G$40)</f>
        <v>32727240</v>
      </c>
      <c r="H43" s="185">
        <f ca="1">SUM($C40:H$40)</f>
        <v>65454480</v>
      </c>
      <c r="I43" s="185">
        <f ca="1">SUM($C40:I$40)</f>
        <v>98181720</v>
      </c>
      <c r="J43" s="185">
        <f ca="1">SUM($C40:J$40)</f>
        <v>130908960</v>
      </c>
      <c r="K43" s="185">
        <f ca="1">SUM($C40:K$40)</f>
        <v>163636200</v>
      </c>
      <c r="L43" s="185">
        <f ca="1">SUM($C40:L$40)</f>
        <v>196363440</v>
      </c>
      <c r="M43" s="185">
        <f ca="1">SUM($C40:M$40)</f>
        <v>229090680</v>
      </c>
      <c r="N43" s="185">
        <f ca="1">SUM($C40:N$40)</f>
        <v>261817920</v>
      </c>
      <c r="O43" s="185">
        <f ca="1">SUM($C40:O$40)</f>
        <v>294545160</v>
      </c>
      <c r="P43" s="185">
        <f ca="1">SUM($C40:P$40)</f>
        <v>327272400</v>
      </c>
      <c r="Q43" s="185">
        <f ca="1">SUM($C40:Q$40)</f>
        <v>360000000</v>
      </c>
      <c r="R43" s="185">
        <f ca="1">SUM($C40:R$40)</f>
        <v>439166540</v>
      </c>
      <c r="S43" s="185">
        <f ca="1">SUM($C40:S$40)</f>
        <v>518333080</v>
      </c>
      <c r="T43" s="185">
        <f ca="1">SUM($C40:T$40)</f>
        <v>597499620</v>
      </c>
      <c r="U43" s="185">
        <f ca="1">SUM($C40:U$40)</f>
        <v>676666160</v>
      </c>
      <c r="V43" s="185">
        <f ca="1">SUM($C40:V$40)</f>
        <v>755832700</v>
      </c>
      <c r="W43" s="185">
        <f ca="1">SUM($C40:W$40)</f>
        <v>834999240</v>
      </c>
      <c r="X43" s="185">
        <f ca="1">SUM($C40:X$40)</f>
        <v>914165780</v>
      </c>
      <c r="Y43" s="185">
        <f ca="1">SUM($C40:Y$40)</f>
        <v>993332320</v>
      </c>
      <c r="Z43" s="185">
        <f ca="1">SUM($C40:Z$40)</f>
        <v>1072498860</v>
      </c>
      <c r="AA43" s="185">
        <f ca="1">SUM($C40:AA$40)</f>
        <v>1151665400</v>
      </c>
      <c r="AB43" s="185">
        <f ca="1">SUM($C40:AB$40)</f>
        <v>1230831940</v>
      </c>
      <c r="AC43" s="185">
        <f ca="1">SUM($C40:AC$40)</f>
        <v>1310000000</v>
      </c>
      <c r="AD43" s="185">
        <f ca="1">SUM($C40:AD$40)</f>
        <v>1395714200</v>
      </c>
      <c r="AE43" s="185">
        <f ca="1">SUM($C40:AE$40)</f>
        <v>1481428400</v>
      </c>
      <c r="AF43" s="185">
        <f ca="1">SUM($C40:AF$40)</f>
        <v>1567142600</v>
      </c>
      <c r="AG43" s="185">
        <f ca="1">SUM($C40:AG$40)</f>
        <v>1652856800</v>
      </c>
      <c r="AH43" s="185">
        <f ca="1">SUM($C40:AH$40)</f>
        <v>1738571000</v>
      </c>
      <c r="AI43" s="185">
        <f ca="1">SUM($C40:AI$40)</f>
        <v>1824285200</v>
      </c>
      <c r="AJ43" s="185">
        <f ca="1">SUM($C40:AJ$40)</f>
        <v>1909999400</v>
      </c>
      <c r="AK43" s="185">
        <f ca="1">SUM($C40:AK$40)</f>
        <v>1909999400</v>
      </c>
      <c r="AL43" s="185">
        <f ca="1">SUM($C40:AL$40)</f>
        <v>1909999400</v>
      </c>
      <c r="AM43" s="185">
        <f ca="1">SUM($C40:AM$40)</f>
        <v>1909999400</v>
      </c>
      <c r="AN43" s="185">
        <f ca="1">SUM($C40:AN$40)</f>
        <v>1909999400</v>
      </c>
      <c r="AO43" s="185">
        <f ca="1">SUM($C40:AO$40)</f>
        <v>1909999400</v>
      </c>
      <c r="AP43" s="185">
        <f ca="1">SUM($C40:AP$40)</f>
        <v>1909999400</v>
      </c>
      <c r="AQ43" s="185">
        <f ca="1">SUM($C40:AQ$40)</f>
        <v>1909999400</v>
      </c>
      <c r="AR43" s="185">
        <f ca="1">SUM($C40:AR$40)</f>
        <v>1909999400</v>
      </c>
      <c r="AS43" s="185">
        <f ca="1">SUM($C40:AS$40)</f>
        <v>1909999400</v>
      </c>
      <c r="AT43" s="185">
        <f ca="1">SUM($C40:AT$40)</f>
        <v>1909999400</v>
      </c>
      <c r="AU43" s="185">
        <f ca="1">SUM($C40:AU$40)</f>
        <v>1909999400</v>
      </c>
      <c r="AV43" s="185">
        <f ca="1">SUM($C40:AV$40)</f>
        <v>1909999400</v>
      </c>
      <c r="AW43" s="185">
        <f ca="1">SUM($C40:AW$40)</f>
        <v>1909999400</v>
      </c>
      <c r="AX43" s="185">
        <f ca="1">SUM($C40:AX$40)</f>
        <v>1909999400</v>
      </c>
      <c r="AY43" s="185">
        <f ca="1">SUM($C40:AY$40)</f>
        <v>1909999400</v>
      </c>
      <c r="AZ43" s="185">
        <f ca="1">SUM($C40:AZ$40)</f>
        <v>1909999400</v>
      </c>
      <c r="BA43" s="185">
        <f ca="1">SUM($C40:BA$40)</f>
        <v>1909999400</v>
      </c>
      <c r="BB43" s="185">
        <f ca="1">SUM($C40:BB$40)</f>
        <v>1909999400</v>
      </c>
      <c r="BC43" s="185">
        <f ca="1">SUM($C40:BC$40)</f>
        <v>1909999400</v>
      </c>
      <c r="BD43" s="185">
        <f ca="1">SUM($C40:BD$40)</f>
        <v>1909999400</v>
      </c>
      <c r="BE43" s="185">
        <f ca="1">SUM($C40:BE$40)</f>
        <v>1909999400</v>
      </c>
      <c r="BF43" s="185">
        <f ca="1">SUM($C40:BF$40)</f>
        <v>1909999400</v>
      </c>
      <c r="BG43" s="185">
        <f ca="1">SUM($C40:BG$40)</f>
        <v>1909999400</v>
      </c>
      <c r="BH43" s="185">
        <f ca="1">SUM($C40:BH$40)</f>
        <v>1909999400</v>
      </c>
      <c r="BI43" s="185">
        <f ca="1">SUM($C40:BI$40)</f>
        <v>1909999400</v>
      </c>
      <c r="BJ43" s="185">
        <f ca="1">SUM($C40:BJ$40)</f>
        <v>1909999400</v>
      </c>
      <c r="BK43" s="185">
        <f ca="1">SUM($C40:BK$40)</f>
        <v>1909999400</v>
      </c>
      <c r="BL43" s="185">
        <f ca="1">SUM($C40:BL$40)</f>
        <v>1909999400</v>
      </c>
      <c r="BM43" s="185">
        <f ca="1">SUM($C40:BM$40)</f>
        <v>1909999400</v>
      </c>
      <c r="BN43" s="185">
        <f ca="1">SUM($C40:BN$40)</f>
        <v>1909999400</v>
      </c>
      <c r="BO43" s="185">
        <f ca="1">SUM($C40:BO$40)</f>
        <v>1909999400</v>
      </c>
      <c r="BP43" s="185">
        <f ca="1">SUM($C40:BP$40)</f>
        <v>1909999400</v>
      </c>
      <c r="BQ43" s="185">
        <f ca="1">SUM($C40:BQ$40)</f>
        <v>1909999400</v>
      </c>
      <c r="BR43" s="185">
        <f ca="1">SUM($C40:BR$40)</f>
        <v>1909999400</v>
      </c>
      <c r="BS43" s="185">
        <f ca="1">SUM($C40:BS$40)</f>
        <v>1909999400</v>
      </c>
      <c r="BT43" s="185">
        <f ca="1">SUM($C40:BT$40)</f>
        <v>1909999400</v>
      </c>
      <c r="BU43" s="185">
        <f ca="1">SUM($C40:BU$40)</f>
        <v>1909999400</v>
      </c>
      <c r="BV43" s="185">
        <f ca="1">SUM($C40:BV$40)</f>
        <v>1909999400</v>
      </c>
      <c r="BW43" s="185">
        <f ca="1">SUM($C40:BW$40)</f>
        <v>1909999400</v>
      </c>
      <c r="BX43" s="185">
        <f ca="1">SUM($C40:BX$40)</f>
        <v>1909999400</v>
      </c>
      <c r="BY43" s="185">
        <f ca="1">SUM($C40:BY$40)</f>
        <v>1909999400</v>
      </c>
      <c r="BZ43" s="185">
        <f ca="1">SUM($C40:BZ$40)</f>
        <v>1909999400</v>
      </c>
      <c r="CA43" s="185">
        <f ca="1">SUM($C40:CA$40)</f>
        <v>1909999400</v>
      </c>
      <c r="CB43" s="185">
        <f ca="1">SUM($C40:CB$40)</f>
        <v>1909999400</v>
      </c>
      <c r="CC43" s="185">
        <f ca="1">SUM($C40:CC$40)</f>
        <v>1909999400</v>
      </c>
      <c r="CD43" s="185">
        <f ca="1">SUM($C40:CD$40)</f>
        <v>1909999400</v>
      </c>
      <c r="CE43" s="185">
        <f ca="1">SUM($C40:CE$40)</f>
        <v>1909999400</v>
      </c>
      <c r="CF43" s="185">
        <f ca="1">SUM($C40:CF$40)</f>
        <v>1909999400</v>
      </c>
    </row>
    <row r="44" spans="1:84" s="184" customFormat="1">
      <c r="A44" s="50"/>
      <c r="B44" s="184" t="s">
        <v>28</v>
      </c>
      <c r="C44" s="185">
        <f ca="1">SUM($C$41:C41)</f>
        <v>0</v>
      </c>
      <c r="D44" s="185">
        <f ca="1">SUM($C$41:D41)</f>
        <v>0</v>
      </c>
      <c r="E44" s="185">
        <f ca="1">SUM($C$41:E41)</f>
        <v>0</v>
      </c>
      <c r="F44" s="185">
        <f ca="1">SUM($C$41:F41)</f>
        <v>0</v>
      </c>
      <c r="G44" s="185">
        <f ca="1">SUM($C$41:G41)</f>
        <v>3272724</v>
      </c>
      <c r="H44" s="185">
        <f ca="1">SUM($C$41:H41)</f>
        <v>6545448</v>
      </c>
      <c r="I44" s="185">
        <f ca="1">SUM($C$41:I41)</f>
        <v>16363620</v>
      </c>
      <c r="J44" s="185">
        <f ca="1">SUM($C$41:J41)</f>
        <v>26181792</v>
      </c>
      <c r="K44" s="185">
        <f ca="1">SUM($C$41:K41)</f>
        <v>55636308</v>
      </c>
      <c r="L44" s="185">
        <f ca="1">SUM($C$41:L41)</f>
        <v>85090824</v>
      </c>
      <c r="M44" s="185">
        <f ca="1">SUM($C$41:M41)</f>
        <v>114545340</v>
      </c>
      <c r="N44" s="185">
        <f ca="1">SUM($C$41:N41)</f>
        <v>143999856</v>
      </c>
      <c r="O44" s="185">
        <f ca="1">SUM($C$41:O41)</f>
        <v>173454372</v>
      </c>
      <c r="P44" s="185">
        <f ca="1">SUM($C$41:P41)</f>
        <v>202908888</v>
      </c>
      <c r="Q44" s="185">
        <f ca="1">SUM($C$41:Q41)</f>
        <v>232363440</v>
      </c>
      <c r="R44" s="185">
        <f ca="1">SUM($C$41:R41)</f>
        <v>266461886</v>
      </c>
      <c r="S44" s="185">
        <f ca="1">SUM($C$41:S41)</f>
        <v>303833128</v>
      </c>
      <c r="T44" s="185">
        <f ca="1">SUM($C$41:T41)</f>
        <v>350492158</v>
      </c>
      <c r="U44" s="185">
        <f ca="1">SUM($C$41:U41)</f>
        <v>397151404</v>
      </c>
      <c r="V44" s="185">
        <f ca="1">SUM($C$41:V41)</f>
        <v>471674014</v>
      </c>
      <c r="W44" s="185">
        <f ca="1">SUM($C$41:W41)</f>
        <v>546196624</v>
      </c>
      <c r="X44" s="185">
        <f ca="1">SUM($C$41:X41)</f>
        <v>620719234</v>
      </c>
      <c r="Y44" s="185">
        <f ca="1">SUM($C$41:Y41)</f>
        <v>695241844</v>
      </c>
      <c r="Z44" s="185">
        <f ca="1">SUM($C$41:Z41)</f>
        <v>769764454</v>
      </c>
      <c r="AA44" s="185">
        <f ca="1">SUM($C$41:AA41)</f>
        <v>844287064</v>
      </c>
      <c r="AB44" s="185">
        <f ca="1">SUM($C$41:AB41)</f>
        <v>918809674</v>
      </c>
      <c r="AC44" s="185">
        <f ca="1">SUM($C$41:AC41)</f>
        <v>993332472</v>
      </c>
      <c r="AD44" s="185">
        <f ca="1">SUM($C$41:AD41)</f>
        <v>1073153778</v>
      </c>
      <c r="AE44" s="185">
        <f ca="1">SUM($C$41:AE41)</f>
        <v>1152975388</v>
      </c>
      <c r="AF44" s="185">
        <f ca="1">SUM($C$41:AF41)</f>
        <v>1234106226</v>
      </c>
      <c r="AG44" s="185">
        <f ca="1">SUM($C$41:AG41)</f>
        <v>1315237976</v>
      </c>
      <c r="AH44" s="185">
        <f ca="1">SUM($C$41:AH41)</f>
        <v>1400297410</v>
      </c>
      <c r="AI44" s="185">
        <f ca="1">SUM($C$41:AI41)</f>
        <v>1485356844</v>
      </c>
      <c r="AJ44" s="185">
        <f ca="1">SUM($C$41:AJ41)</f>
        <v>1570416278</v>
      </c>
      <c r="AK44" s="185">
        <f ca="1">SUM($C$41:AK41)</f>
        <v>1646904292</v>
      </c>
      <c r="AL44" s="185">
        <f ca="1">SUM($C$41:AL41)</f>
        <v>1723392306</v>
      </c>
      <c r="AM44" s="185">
        <f ca="1">SUM($C$41:AM41)</f>
        <v>1782737480</v>
      </c>
      <c r="AN44" s="185">
        <f ca="1">SUM($C$41:AN41)</f>
        <v>1842082654</v>
      </c>
      <c r="AO44" s="185">
        <f ca="1">SUM($C$41:AO41)</f>
        <v>1849999460</v>
      </c>
      <c r="AP44" s="185">
        <f ca="1">SUM($C$41:AP41)</f>
        <v>1858570880</v>
      </c>
      <c r="AQ44" s="185">
        <f ca="1">SUM($C$41:AQ41)</f>
        <v>1867142300</v>
      </c>
      <c r="AR44" s="185">
        <f ca="1">SUM($C$41:AR41)</f>
        <v>1875713720</v>
      </c>
      <c r="AS44" s="185">
        <f ca="1">SUM($C$41:AS41)</f>
        <v>1884285140</v>
      </c>
      <c r="AT44" s="185">
        <f ca="1">SUM($C$41:AT41)</f>
        <v>1892856560</v>
      </c>
      <c r="AU44" s="185">
        <f ca="1">SUM($C$41:AU41)</f>
        <v>1901427980</v>
      </c>
      <c r="AV44" s="185">
        <f ca="1">SUM($C$41:AV41)</f>
        <v>1909999400</v>
      </c>
      <c r="AW44" s="185">
        <f ca="1">SUM($C$41:AW41)</f>
        <v>1909999400</v>
      </c>
      <c r="AX44" s="185">
        <f ca="1">SUM($C$41:AX41)</f>
        <v>1909999400</v>
      </c>
      <c r="AY44" s="185">
        <f ca="1">SUM($C$41:AY41)</f>
        <v>1909999400</v>
      </c>
      <c r="AZ44" s="185">
        <f ca="1">SUM($C$41:AZ41)</f>
        <v>1909999400</v>
      </c>
      <c r="BA44" s="185">
        <f ca="1">SUM($C$41:BA41)</f>
        <v>1909999400</v>
      </c>
      <c r="BB44" s="185">
        <f ca="1">SUM($C$41:BB41)</f>
        <v>1909999400</v>
      </c>
      <c r="BC44" s="185">
        <f ca="1">SUM($C$41:BC41)</f>
        <v>1909999400</v>
      </c>
      <c r="BD44" s="185">
        <f ca="1">SUM($C$41:BD41)</f>
        <v>1909999400</v>
      </c>
      <c r="BE44" s="185">
        <f ca="1">SUM($C$41:BE41)</f>
        <v>1909999400</v>
      </c>
      <c r="BF44" s="185">
        <f ca="1">SUM($C$41:BF41)</f>
        <v>1909999400</v>
      </c>
      <c r="BG44" s="185">
        <f ca="1">SUM($C$41:BG41)</f>
        <v>1909999400</v>
      </c>
      <c r="BH44" s="185">
        <f ca="1">SUM($C$41:BH41)</f>
        <v>1909999400</v>
      </c>
      <c r="BI44" s="185">
        <f ca="1">SUM($C$41:BI41)</f>
        <v>1909999400</v>
      </c>
      <c r="BJ44" s="185">
        <f ca="1">SUM($C$41:BJ41)</f>
        <v>1909999400</v>
      </c>
      <c r="BK44" s="185">
        <f ca="1">SUM($C$41:BK41)</f>
        <v>1909999400</v>
      </c>
      <c r="BL44" s="185">
        <f ca="1">SUM($C$41:BL41)</f>
        <v>1909999400</v>
      </c>
      <c r="BM44" s="185">
        <f ca="1">SUM($C$41:BM41)</f>
        <v>1909999400</v>
      </c>
      <c r="BN44" s="185">
        <f ca="1">SUM($C$41:BN41)</f>
        <v>1909999400</v>
      </c>
      <c r="BO44" s="185">
        <f ca="1">SUM($C$41:BO41)</f>
        <v>1909999400</v>
      </c>
      <c r="BP44" s="185">
        <f ca="1">SUM($C$41:BP41)</f>
        <v>1909999400</v>
      </c>
      <c r="BQ44" s="185">
        <f ca="1">SUM($C$41:BQ41)</f>
        <v>1909999400</v>
      </c>
      <c r="BR44" s="185">
        <f ca="1">SUM($C$41:BR41)</f>
        <v>1909999400</v>
      </c>
      <c r="BS44" s="185">
        <f ca="1">SUM($C$41:BS41)</f>
        <v>1909999400</v>
      </c>
      <c r="BT44" s="185">
        <f ca="1">SUM($C$41:BT41)</f>
        <v>1909999400</v>
      </c>
      <c r="BU44" s="185">
        <f ca="1">SUM($C$41:BU41)</f>
        <v>1909999400</v>
      </c>
      <c r="BV44" s="185">
        <f ca="1">SUM($C$41:BV41)</f>
        <v>1909999400</v>
      </c>
      <c r="BW44" s="185">
        <f ca="1">SUM($C$41:BW41)</f>
        <v>1909999400</v>
      </c>
      <c r="BX44" s="185">
        <f ca="1">SUM($C$41:BX41)</f>
        <v>1909999400</v>
      </c>
      <c r="BY44" s="185">
        <f ca="1">SUM($C$41:BY41)</f>
        <v>1909999400</v>
      </c>
      <c r="BZ44" s="185">
        <f ca="1">SUM($C$41:BZ41)</f>
        <v>1909999400</v>
      </c>
      <c r="CA44" s="185">
        <f ca="1">SUM($C$41:CA41)</f>
        <v>1909999400</v>
      </c>
      <c r="CB44" s="185">
        <f ca="1">SUM($C$41:CB41)</f>
        <v>1909999400</v>
      </c>
      <c r="CC44" s="185">
        <f ca="1">SUM($C$41:CC41)</f>
        <v>1909999400</v>
      </c>
      <c r="CD44" s="185">
        <f ca="1">SUM($C$41:CD41)</f>
        <v>1909999400</v>
      </c>
      <c r="CE44" s="185">
        <f ca="1">SUM($C$41:CE41)</f>
        <v>1909999400</v>
      </c>
      <c r="CF44" s="185">
        <f ca="1">SUM($C$41:CF41)</f>
        <v>1909999400</v>
      </c>
    </row>
    <row r="45" spans="1:84">
      <c r="A45" s="50"/>
    </row>
    <row r="46" spans="1:84">
      <c r="A46" s="50"/>
      <c r="B46" t="s">
        <v>30</v>
      </c>
      <c r="C46" s="1">
        <f ca="1">IF(C43=0,0,C44/C43)</f>
        <v>0</v>
      </c>
      <c r="D46" s="1">
        <f t="shared" ref="D46:BO46" ca="1" si="18">IF(D43=0,0,D44/D43)</f>
        <v>0</v>
      </c>
      <c r="E46" s="1">
        <f t="shared" ca="1" si="18"/>
        <v>0</v>
      </c>
      <c r="F46" s="1">
        <f t="shared" ca="1" si="18"/>
        <v>0</v>
      </c>
      <c r="G46" s="1">
        <f t="shared" ca="1" si="18"/>
        <v>0.1</v>
      </c>
      <c r="H46" s="1">
        <f t="shared" ca="1" si="18"/>
        <v>0.1</v>
      </c>
      <c r="I46" s="1">
        <f t="shared" ca="1" si="18"/>
        <v>0.16666666666666666</v>
      </c>
      <c r="J46" s="1">
        <f t="shared" ca="1" si="18"/>
        <v>0.2</v>
      </c>
      <c r="K46" s="1">
        <f t="shared" ca="1" si="18"/>
        <v>0.34</v>
      </c>
      <c r="L46" s="1">
        <f t="shared" ca="1" si="18"/>
        <v>0.43333333333333335</v>
      </c>
      <c r="M46" s="1">
        <f t="shared" ca="1" si="18"/>
        <v>0.5</v>
      </c>
      <c r="N46" s="1">
        <f t="shared" ca="1" si="18"/>
        <v>0.55000000000000004</v>
      </c>
      <c r="O46" s="1">
        <f t="shared" ca="1" si="18"/>
        <v>0.58888888888888891</v>
      </c>
      <c r="P46" s="1">
        <f t="shared" ca="1" si="18"/>
        <v>0.62</v>
      </c>
      <c r="Q46" s="1">
        <f t="shared" ca="1" si="18"/>
        <v>0.64545399999999997</v>
      </c>
      <c r="R46" s="1">
        <f t="shared" ca="1" si="18"/>
        <v>0.60674450744813113</v>
      </c>
      <c r="S46" s="1">
        <f t="shared" ca="1" si="18"/>
        <v>0.58617352378898913</v>
      </c>
      <c r="T46" s="1">
        <f t="shared" ca="1" si="18"/>
        <v>0.58659812704148662</v>
      </c>
      <c r="U46" s="1">
        <f t="shared" ca="1" si="18"/>
        <v>0.58692369661281718</v>
      </c>
      <c r="V46" s="1">
        <f t="shared" ca="1" si="18"/>
        <v>0.6240455248893042</v>
      </c>
      <c r="W46" s="1">
        <f t="shared" ca="1" si="18"/>
        <v>0.65412828878742457</v>
      </c>
      <c r="X46" s="1">
        <f t="shared" ca="1" si="18"/>
        <v>0.67900073223042756</v>
      </c>
      <c r="Y46" s="1">
        <f t="shared" ca="1" si="18"/>
        <v>0.69990861064502563</v>
      </c>
      <c r="Z46" s="1">
        <f t="shared" ca="1" si="18"/>
        <v>0.71772985754036145</v>
      </c>
      <c r="AA46" s="1">
        <f t="shared" ca="1" si="18"/>
        <v>0.7331010065944501</v>
      </c>
      <c r="AB46" s="1">
        <f t="shared" ca="1" si="18"/>
        <v>0.74649482528053346</v>
      </c>
      <c r="AC46" s="1">
        <f t="shared" ca="1" si="18"/>
        <v>0.75826906259541982</v>
      </c>
      <c r="AD46" s="1">
        <f t="shared" ca="1" si="18"/>
        <v>0.76889221160034049</v>
      </c>
      <c r="AE46" s="1">
        <f t="shared" ca="1" si="18"/>
        <v>0.7782862728971579</v>
      </c>
      <c r="AF46" s="1">
        <f t="shared" ca="1" si="18"/>
        <v>0.78748814945110934</v>
      </c>
      <c r="AG46" s="1">
        <f t="shared" ca="1" si="18"/>
        <v>0.79573619202825074</v>
      </c>
      <c r="AH46" s="1">
        <f t="shared" ca="1" si="18"/>
        <v>0.80543009747660577</v>
      </c>
      <c r="AI46" s="1">
        <f t="shared" ca="1" si="18"/>
        <v>0.81421306493085621</v>
      </c>
      <c r="AJ46" s="1">
        <f t="shared" ca="1" si="18"/>
        <v>0.82220773367782207</v>
      </c>
      <c r="AK46" s="1">
        <f t="shared" ca="1" si="18"/>
        <v>0.86225382688601893</v>
      </c>
      <c r="AL46" s="1">
        <f t="shared" ca="1" si="18"/>
        <v>0.90229992009421578</v>
      </c>
      <c r="AM46" s="1">
        <f t="shared" ca="1" si="18"/>
        <v>0.9333707015824193</v>
      </c>
      <c r="AN46" s="1">
        <f t="shared" ca="1" si="18"/>
        <v>0.96444148307062294</v>
      </c>
      <c r="AO46" s="1">
        <f t="shared" ca="1" si="18"/>
        <v>0.96858640898002379</v>
      </c>
      <c r="AP46" s="1">
        <f t="shared" ca="1" si="18"/>
        <v>0.97307406484002035</v>
      </c>
      <c r="AQ46" s="1">
        <f t="shared" ca="1" si="18"/>
        <v>0.97756172070001701</v>
      </c>
      <c r="AR46" s="1">
        <f t="shared" ca="1" si="18"/>
        <v>0.98204937656001356</v>
      </c>
      <c r="AS46" s="1">
        <f t="shared" ca="1" si="18"/>
        <v>0.98653703242001023</v>
      </c>
      <c r="AT46" s="1">
        <f t="shared" ca="1" si="18"/>
        <v>0.99102468828000678</v>
      </c>
      <c r="AU46" s="1">
        <f t="shared" ca="1" si="18"/>
        <v>0.99551234414000345</v>
      </c>
      <c r="AV46" s="1">
        <f t="shared" ca="1" si="18"/>
        <v>1</v>
      </c>
      <c r="AW46" s="1">
        <f t="shared" ca="1" si="18"/>
        <v>1</v>
      </c>
      <c r="AX46" s="1">
        <f t="shared" ca="1" si="18"/>
        <v>1</v>
      </c>
      <c r="AY46" s="1">
        <f t="shared" ca="1" si="18"/>
        <v>1</v>
      </c>
      <c r="AZ46" s="1">
        <f t="shared" ca="1" si="18"/>
        <v>1</v>
      </c>
      <c r="BA46" s="1">
        <f t="shared" ca="1" si="18"/>
        <v>1</v>
      </c>
      <c r="BB46" s="1">
        <f t="shared" ca="1" si="18"/>
        <v>1</v>
      </c>
      <c r="BC46" s="1">
        <f t="shared" ca="1" si="18"/>
        <v>1</v>
      </c>
      <c r="BD46" s="1">
        <f t="shared" ca="1" si="18"/>
        <v>1</v>
      </c>
      <c r="BE46" s="1">
        <f t="shared" ca="1" si="18"/>
        <v>1</v>
      </c>
      <c r="BF46" s="1">
        <f t="shared" ca="1" si="18"/>
        <v>1</v>
      </c>
      <c r="BG46" s="1">
        <f t="shared" ca="1" si="18"/>
        <v>1</v>
      </c>
      <c r="BH46" s="1">
        <f t="shared" ca="1" si="18"/>
        <v>1</v>
      </c>
      <c r="BI46" s="1">
        <f t="shared" ca="1" si="18"/>
        <v>1</v>
      </c>
      <c r="BJ46" s="1">
        <f t="shared" ca="1" si="18"/>
        <v>1</v>
      </c>
      <c r="BK46" s="1">
        <f t="shared" ca="1" si="18"/>
        <v>1</v>
      </c>
      <c r="BL46" s="1">
        <f t="shared" ca="1" si="18"/>
        <v>1</v>
      </c>
      <c r="BM46" s="1">
        <f t="shared" ca="1" si="18"/>
        <v>1</v>
      </c>
      <c r="BN46" s="1">
        <f t="shared" ca="1" si="18"/>
        <v>1</v>
      </c>
      <c r="BO46" s="1">
        <f t="shared" ca="1" si="18"/>
        <v>1</v>
      </c>
      <c r="BP46" s="1">
        <f t="shared" ref="BP46:CF46" ca="1" si="19">IF(BP43=0,0,BP44/BP43)</f>
        <v>1</v>
      </c>
      <c r="BQ46" s="1">
        <f t="shared" ca="1" si="19"/>
        <v>1</v>
      </c>
      <c r="BR46" s="1">
        <f t="shared" ca="1" si="19"/>
        <v>1</v>
      </c>
      <c r="BS46" s="1">
        <f t="shared" ca="1" si="19"/>
        <v>1</v>
      </c>
      <c r="BT46" s="1">
        <f t="shared" ca="1" si="19"/>
        <v>1</v>
      </c>
      <c r="BU46" s="1">
        <f t="shared" ca="1" si="19"/>
        <v>1</v>
      </c>
      <c r="BV46" s="1">
        <f t="shared" ca="1" si="19"/>
        <v>1</v>
      </c>
      <c r="BW46" s="1">
        <f t="shared" ca="1" si="19"/>
        <v>1</v>
      </c>
      <c r="BX46" s="1">
        <f t="shared" ca="1" si="19"/>
        <v>1</v>
      </c>
      <c r="BY46" s="1">
        <f t="shared" ca="1" si="19"/>
        <v>1</v>
      </c>
      <c r="BZ46" s="1">
        <f t="shared" ca="1" si="19"/>
        <v>1</v>
      </c>
      <c r="CA46" s="1">
        <f t="shared" ca="1" si="19"/>
        <v>1</v>
      </c>
      <c r="CB46" s="1">
        <f t="shared" ca="1" si="19"/>
        <v>1</v>
      </c>
      <c r="CC46" s="1">
        <f t="shared" ca="1" si="19"/>
        <v>1</v>
      </c>
      <c r="CD46" s="1">
        <f t="shared" ca="1" si="19"/>
        <v>1</v>
      </c>
      <c r="CE46" s="1">
        <f t="shared" ca="1" si="19"/>
        <v>1</v>
      </c>
      <c r="CF46" s="1">
        <f t="shared" ca="1" si="19"/>
        <v>1</v>
      </c>
    </row>
    <row r="47" spans="1:84">
      <c r="A47" s="50"/>
      <c r="C47" s="1">
        <f ca="1">IF(C46&gt;=$C$52,$C$52,0)</f>
        <v>0</v>
      </c>
      <c r="D47" s="1">
        <f t="shared" ref="D47:BO47" ca="1" si="20">IF(D46&gt;=$C$52,$C$52,0)</f>
        <v>0</v>
      </c>
      <c r="E47" s="1">
        <f t="shared" ca="1" si="20"/>
        <v>0</v>
      </c>
      <c r="F47" s="1">
        <f t="shared" ca="1" si="20"/>
        <v>0</v>
      </c>
      <c r="G47" s="1">
        <f t="shared" ca="1" si="20"/>
        <v>0</v>
      </c>
      <c r="H47" s="1">
        <f t="shared" ca="1" si="20"/>
        <v>0</v>
      </c>
      <c r="I47" s="1">
        <f t="shared" ca="1" si="20"/>
        <v>0</v>
      </c>
      <c r="J47" s="1">
        <f t="shared" ca="1" si="20"/>
        <v>0</v>
      </c>
      <c r="K47" s="1">
        <f t="shared" ca="1" si="20"/>
        <v>0</v>
      </c>
      <c r="L47" s="1">
        <f t="shared" ca="1" si="20"/>
        <v>0</v>
      </c>
      <c r="M47" s="1">
        <f t="shared" ca="1" si="20"/>
        <v>0.5</v>
      </c>
      <c r="N47" s="1">
        <f t="shared" ca="1" si="20"/>
        <v>0.5</v>
      </c>
      <c r="O47" s="1">
        <f t="shared" ca="1" si="20"/>
        <v>0.5</v>
      </c>
      <c r="P47" s="1">
        <f t="shared" ca="1" si="20"/>
        <v>0.5</v>
      </c>
      <c r="Q47" s="1">
        <f t="shared" ca="1" si="20"/>
        <v>0.5</v>
      </c>
      <c r="R47" s="1">
        <f t="shared" ca="1" si="20"/>
        <v>0.5</v>
      </c>
      <c r="S47" s="1">
        <f t="shared" ca="1" si="20"/>
        <v>0.5</v>
      </c>
      <c r="T47" s="1">
        <f t="shared" ca="1" si="20"/>
        <v>0.5</v>
      </c>
      <c r="U47" s="1">
        <f t="shared" ca="1" si="20"/>
        <v>0.5</v>
      </c>
      <c r="V47" s="1">
        <f t="shared" ca="1" si="20"/>
        <v>0.5</v>
      </c>
      <c r="W47" s="1">
        <f t="shared" ca="1" si="20"/>
        <v>0.5</v>
      </c>
      <c r="X47" s="1">
        <f t="shared" ca="1" si="20"/>
        <v>0.5</v>
      </c>
      <c r="Y47" s="1">
        <f t="shared" ca="1" si="20"/>
        <v>0.5</v>
      </c>
      <c r="Z47" s="1">
        <f t="shared" ca="1" si="20"/>
        <v>0.5</v>
      </c>
      <c r="AA47" s="1">
        <f t="shared" ca="1" si="20"/>
        <v>0.5</v>
      </c>
      <c r="AB47" s="1">
        <f t="shared" ca="1" si="20"/>
        <v>0.5</v>
      </c>
      <c r="AC47" s="1">
        <f t="shared" ca="1" si="20"/>
        <v>0.5</v>
      </c>
      <c r="AD47" s="1">
        <f t="shared" ca="1" si="20"/>
        <v>0.5</v>
      </c>
      <c r="AE47" s="1">
        <f t="shared" ca="1" si="20"/>
        <v>0.5</v>
      </c>
      <c r="AF47" s="1">
        <f t="shared" ca="1" si="20"/>
        <v>0.5</v>
      </c>
      <c r="AG47" s="1">
        <f t="shared" ca="1" si="20"/>
        <v>0.5</v>
      </c>
      <c r="AH47" s="1">
        <f t="shared" ca="1" si="20"/>
        <v>0.5</v>
      </c>
      <c r="AI47" s="1">
        <f t="shared" ca="1" si="20"/>
        <v>0.5</v>
      </c>
      <c r="AJ47" s="1">
        <f t="shared" ca="1" si="20"/>
        <v>0.5</v>
      </c>
      <c r="AK47" s="1">
        <f t="shared" ca="1" si="20"/>
        <v>0.5</v>
      </c>
      <c r="AL47" s="1">
        <f t="shared" ca="1" si="20"/>
        <v>0.5</v>
      </c>
      <c r="AM47" s="1">
        <f t="shared" ca="1" si="20"/>
        <v>0.5</v>
      </c>
      <c r="AN47" s="1">
        <f t="shared" ca="1" si="20"/>
        <v>0.5</v>
      </c>
      <c r="AO47" s="1">
        <f t="shared" ca="1" si="20"/>
        <v>0.5</v>
      </c>
      <c r="AP47" s="1">
        <f t="shared" ca="1" si="20"/>
        <v>0.5</v>
      </c>
      <c r="AQ47" s="1">
        <f t="shared" ca="1" si="20"/>
        <v>0.5</v>
      </c>
      <c r="AR47" s="1">
        <f t="shared" ca="1" si="20"/>
        <v>0.5</v>
      </c>
      <c r="AS47" s="1">
        <f t="shared" ca="1" si="20"/>
        <v>0.5</v>
      </c>
      <c r="AT47" s="1">
        <f t="shared" ca="1" si="20"/>
        <v>0.5</v>
      </c>
      <c r="AU47" s="1">
        <f t="shared" ca="1" si="20"/>
        <v>0.5</v>
      </c>
      <c r="AV47" s="1">
        <f t="shared" ca="1" si="20"/>
        <v>0.5</v>
      </c>
      <c r="AW47" s="1">
        <f t="shared" ca="1" si="20"/>
        <v>0.5</v>
      </c>
      <c r="AX47" s="1">
        <f t="shared" ca="1" si="20"/>
        <v>0.5</v>
      </c>
      <c r="AY47" s="1">
        <f t="shared" ca="1" si="20"/>
        <v>0.5</v>
      </c>
      <c r="AZ47" s="1">
        <f t="shared" ca="1" si="20"/>
        <v>0.5</v>
      </c>
      <c r="BA47" s="1">
        <f t="shared" ca="1" si="20"/>
        <v>0.5</v>
      </c>
      <c r="BB47" s="1">
        <f t="shared" ca="1" si="20"/>
        <v>0.5</v>
      </c>
      <c r="BC47" s="1">
        <f t="shared" ca="1" si="20"/>
        <v>0.5</v>
      </c>
      <c r="BD47" s="1">
        <f t="shared" ca="1" si="20"/>
        <v>0.5</v>
      </c>
      <c r="BE47" s="1">
        <f t="shared" ca="1" si="20"/>
        <v>0.5</v>
      </c>
      <c r="BF47" s="1">
        <f t="shared" ca="1" si="20"/>
        <v>0.5</v>
      </c>
      <c r="BG47" s="1">
        <f t="shared" ca="1" si="20"/>
        <v>0.5</v>
      </c>
      <c r="BH47" s="1">
        <f t="shared" ca="1" si="20"/>
        <v>0.5</v>
      </c>
      <c r="BI47" s="1">
        <f t="shared" ca="1" si="20"/>
        <v>0.5</v>
      </c>
      <c r="BJ47" s="1">
        <f t="shared" ca="1" si="20"/>
        <v>0.5</v>
      </c>
      <c r="BK47" s="1">
        <f t="shared" ca="1" si="20"/>
        <v>0.5</v>
      </c>
      <c r="BL47" s="1">
        <f t="shared" ca="1" si="20"/>
        <v>0.5</v>
      </c>
      <c r="BM47" s="1">
        <f t="shared" ca="1" si="20"/>
        <v>0.5</v>
      </c>
      <c r="BN47" s="1">
        <f t="shared" ca="1" si="20"/>
        <v>0.5</v>
      </c>
      <c r="BO47" s="1">
        <f t="shared" ca="1" si="20"/>
        <v>0.5</v>
      </c>
      <c r="BP47" s="1">
        <f t="shared" ref="BP47:CF47" ca="1" si="21">IF(BP46&gt;=$C$52,$C$52,0)</f>
        <v>0.5</v>
      </c>
      <c r="BQ47" s="1">
        <f t="shared" ca="1" si="21"/>
        <v>0.5</v>
      </c>
      <c r="BR47" s="1">
        <f t="shared" ca="1" si="21"/>
        <v>0.5</v>
      </c>
      <c r="BS47" s="1">
        <f t="shared" ca="1" si="21"/>
        <v>0.5</v>
      </c>
      <c r="BT47" s="1">
        <f t="shared" ca="1" si="21"/>
        <v>0.5</v>
      </c>
      <c r="BU47" s="1">
        <f t="shared" ca="1" si="21"/>
        <v>0.5</v>
      </c>
      <c r="BV47" s="1">
        <f t="shared" ca="1" si="21"/>
        <v>0.5</v>
      </c>
      <c r="BW47" s="1">
        <f t="shared" ca="1" si="21"/>
        <v>0.5</v>
      </c>
      <c r="BX47" s="1">
        <f t="shared" ca="1" si="21"/>
        <v>0.5</v>
      </c>
      <c r="BY47" s="1">
        <f t="shared" ca="1" si="21"/>
        <v>0.5</v>
      </c>
      <c r="BZ47" s="1">
        <f t="shared" ca="1" si="21"/>
        <v>0.5</v>
      </c>
      <c r="CA47" s="1">
        <f t="shared" ca="1" si="21"/>
        <v>0.5</v>
      </c>
      <c r="CB47" s="1">
        <f t="shared" ca="1" si="21"/>
        <v>0.5</v>
      </c>
      <c r="CC47" s="1">
        <f t="shared" ca="1" si="21"/>
        <v>0.5</v>
      </c>
      <c r="CD47" s="1">
        <f t="shared" ca="1" si="21"/>
        <v>0.5</v>
      </c>
      <c r="CE47" s="1">
        <f t="shared" ca="1" si="21"/>
        <v>0.5</v>
      </c>
      <c r="CF47" s="1">
        <f t="shared" ca="1" si="21"/>
        <v>0.5</v>
      </c>
    </row>
    <row r="48" spans="1:84" s="12" customFormat="1">
      <c r="A48" s="51"/>
      <c r="C48" s="12">
        <f>C7</f>
        <v>42278</v>
      </c>
      <c r="D48" s="12">
        <f>EDATE(C48,1)</f>
        <v>42309</v>
      </c>
      <c r="E48" s="12">
        <f t="shared" ref="E48:BF48" si="22">EDATE(D48,1)</f>
        <v>42339</v>
      </c>
      <c r="F48" s="12">
        <f t="shared" si="22"/>
        <v>42370</v>
      </c>
      <c r="G48" s="12">
        <f t="shared" si="22"/>
        <v>42401</v>
      </c>
      <c r="H48" s="12">
        <f t="shared" si="22"/>
        <v>42430</v>
      </c>
      <c r="I48" s="12">
        <f t="shared" si="22"/>
        <v>42461</v>
      </c>
      <c r="J48" s="12">
        <f t="shared" si="22"/>
        <v>42491</v>
      </c>
      <c r="K48" s="12">
        <f t="shared" si="22"/>
        <v>42522</v>
      </c>
      <c r="L48" s="12">
        <f t="shared" si="22"/>
        <v>42552</v>
      </c>
      <c r="M48" s="12">
        <f t="shared" si="22"/>
        <v>42583</v>
      </c>
      <c r="N48" s="12">
        <f t="shared" si="22"/>
        <v>42614</v>
      </c>
      <c r="O48" s="12">
        <f t="shared" si="22"/>
        <v>42644</v>
      </c>
      <c r="P48" s="12">
        <f t="shared" si="22"/>
        <v>42675</v>
      </c>
      <c r="Q48" s="12">
        <f t="shared" si="22"/>
        <v>42705</v>
      </c>
      <c r="R48" s="12">
        <f t="shared" si="22"/>
        <v>42736</v>
      </c>
      <c r="S48" s="12">
        <f t="shared" si="22"/>
        <v>42767</v>
      </c>
      <c r="T48" s="12">
        <f t="shared" si="22"/>
        <v>42795</v>
      </c>
      <c r="U48" s="12">
        <f t="shared" si="22"/>
        <v>42826</v>
      </c>
      <c r="V48" s="12">
        <f t="shared" si="22"/>
        <v>42856</v>
      </c>
      <c r="W48" s="12">
        <f t="shared" si="22"/>
        <v>42887</v>
      </c>
      <c r="X48" s="12">
        <f t="shared" si="22"/>
        <v>42917</v>
      </c>
      <c r="Y48" s="12">
        <f t="shared" si="22"/>
        <v>42948</v>
      </c>
      <c r="Z48" s="12">
        <f t="shared" si="22"/>
        <v>42979</v>
      </c>
      <c r="AA48" s="12">
        <f t="shared" si="22"/>
        <v>43009</v>
      </c>
      <c r="AB48" s="12">
        <f t="shared" si="22"/>
        <v>43040</v>
      </c>
      <c r="AC48" s="12">
        <f t="shared" si="22"/>
        <v>43070</v>
      </c>
      <c r="AD48" s="12">
        <f t="shared" si="22"/>
        <v>43101</v>
      </c>
      <c r="AE48" s="12">
        <f t="shared" si="22"/>
        <v>43132</v>
      </c>
      <c r="AF48" s="12">
        <f t="shared" si="22"/>
        <v>43160</v>
      </c>
      <c r="AG48" s="12">
        <f t="shared" si="22"/>
        <v>43191</v>
      </c>
      <c r="AH48" s="12">
        <f t="shared" si="22"/>
        <v>43221</v>
      </c>
      <c r="AI48" s="12">
        <f t="shared" si="22"/>
        <v>43252</v>
      </c>
      <c r="AJ48" s="12">
        <f t="shared" si="22"/>
        <v>43282</v>
      </c>
      <c r="AK48" s="12">
        <f t="shared" si="22"/>
        <v>43313</v>
      </c>
      <c r="AL48" s="12">
        <f t="shared" si="22"/>
        <v>43344</v>
      </c>
      <c r="AM48" s="12">
        <f t="shared" si="22"/>
        <v>43374</v>
      </c>
      <c r="AN48" s="12">
        <f t="shared" si="22"/>
        <v>43405</v>
      </c>
      <c r="AO48" s="12">
        <f t="shared" si="22"/>
        <v>43435</v>
      </c>
      <c r="AP48" s="12">
        <f t="shared" si="22"/>
        <v>43466</v>
      </c>
      <c r="AQ48" s="12">
        <f t="shared" si="22"/>
        <v>43497</v>
      </c>
      <c r="AR48" s="12">
        <f t="shared" si="22"/>
        <v>43525</v>
      </c>
      <c r="AS48" s="12">
        <f t="shared" si="22"/>
        <v>43556</v>
      </c>
      <c r="AT48" s="12">
        <f t="shared" si="22"/>
        <v>43586</v>
      </c>
      <c r="AU48" s="12">
        <f t="shared" si="22"/>
        <v>43617</v>
      </c>
      <c r="AV48" s="12">
        <f t="shared" si="22"/>
        <v>43647</v>
      </c>
      <c r="AW48" s="12">
        <f t="shared" si="22"/>
        <v>43678</v>
      </c>
      <c r="AX48" s="12">
        <f t="shared" si="22"/>
        <v>43709</v>
      </c>
      <c r="AY48" s="12">
        <f t="shared" si="22"/>
        <v>43739</v>
      </c>
      <c r="AZ48" s="12">
        <f t="shared" si="22"/>
        <v>43770</v>
      </c>
      <c r="BA48" s="12">
        <f t="shared" si="22"/>
        <v>43800</v>
      </c>
      <c r="BB48" s="12">
        <f t="shared" si="22"/>
        <v>43831</v>
      </c>
      <c r="BC48" s="12">
        <f t="shared" si="22"/>
        <v>43862</v>
      </c>
      <c r="BD48" s="12">
        <f t="shared" si="22"/>
        <v>43891</v>
      </c>
      <c r="BE48" s="12">
        <f t="shared" si="22"/>
        <v>43922</v>
      </c>
      <c r="BF48" s="12">
        <f t="shared" si="22"/>
        <v>43952</v>
      </c>
      <c r="BG48" s="12">
        <f>EDATE(BF48,1)</f>
        <v>43983</v>
      </c>
      <c r="BH48" s="12">
        <f t="shared" ref="BH48:CF48" si="23">EDATE(BG48,1)</f>
        <v>44013</v>
      </c>
      <c r="BI48" s="12">
        <f t="shared" si="23"/>
        <v>44044</v>
      </c>
      <c r="BJ48" s="12">
        <f t="shared" si="23"/>
        <v>44075</v>
      </c>
      <c r="BK48" s="12">
        <f t="shared" si="23"/>
        <v>44105</v>
      </c>
      <c r="BL48" s="12">
        <f t="shared" si="23"/>
        <v>44136</v>
      </c>
      <c r="BM48" s="12">
        <f t="shared" si="23"/>
        <v>44166</v>
      </c>
      <c r="BN48" s="12">
        <f t="shared" si="23"/>
        <v>44197</v>
      </c>
      <c r="BO48" s="12">
        <f t="shared" si="23"/>
        <v>44228</v>
      </c>
      <c r="BP48" s="12">
        <f t="shared" si="23"/>
        <v>44256</v>
      </c>
      <c r="BQ48" s="12">
        <f t="shared" si="23"/>
        <v>44287</v>
      </c>
      <c r="BR48" s="12">
        <f t="shared" si="23"/>
        <v>44317</v>
      </c>
      <c r="BS48" s="12">
        <f t="shared" si="23"/>
        <v>44348</v>
      </c>
      <c r="BT48" s="12">
        <f t="shared" si="23"/>
        <v>44378</v>
      </c>
      <c r="BU48" s="12">
        <f t="shared" si="23"/>
        <v>44409</v>
      </c>
      <c r="BV48" s="12">
        <f t="shared" si="23"/>
        <v>44440</v>
      </c>
      <c r="BW48" s="12">
        <f t="shared" si="23"/>
        <v>44470</v>
      </c>
      <c r="BX48" s="12">
        <f t="shared" si="23"/>
        <v>44501</v>
      </c>
      <c r="BY48" s="12">
        <f t="shared" si="23"/>
        <v>44531</v>
      </c>
      <c r="BZ48" s="12">
        <f t="shared" si="23"/>
        <v>44562</v>
      </c>
      <c r="CA48" s="12">
        <f t="shared" si="23"/>
        <v>44593</v>
      </c>
      <c r="CB48" s="12">
        <f t="shared" si="23"/>
        <v>44621</v>
      </c>
      <c r="CC48" s="12">
        <f t="shared" si="23"/>
        <v>44652</v>
      </c>
      <c r="CD48" s="12">
        <f t="shared" si="23"/>
        <v>44682</v>
      </c>
      <c r="CE48" s="12">
        <f t="shared" si="23"/>
        <v>44713</v>
      </c>
      <c r="CF48" s="12">
        <f t="shared" si="23"/>
        <v>44743</v>
      </c>
    </row>
    <row r="49" spans="1:69">
      <c r="A49" s="50"/>
      <c r="C49" t="s">
        <v>31</v>
      </c>
    </row>
    <row r="50" spans="1:69">
      <c r="A50" s="50"/>
      <c r="B50" s="38" t="s">
        <v>6</v>
      </c>
      <c r="C50" s="189" t="s">
        <v>382</v>
      </c>
      <c r="D50" s="12">
        <f>IF(C50="Yes",C10,0)</f>
        <v>42795</v>
      </c>
    </row>
    <row r="51" spans="1:69">
      <c r="A51" s="50"/>
      <c r="B51" s="38" t="s">
        <v>7</v>
      </c>
      <c r="C51" s="189" t="s">
        <v>382</v>
      </c>
      <c r="D51" s="12">
        <f>IF(C51="Yes",C11,0)</f>
        <v>42887</v>
      </c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</row>
    <row r="52" spans="1:69">
      <c r="A52" s="50"/>
      <c r="B52" s="38" t="s">
        <v>32</v>
      </c>
      <c r="C52" s="178">
        <v>0.5</v>
      </c>
      <c r="D52" s="162">
        <f ca="1">HLOOKUP(C52,47:48,2,FALSE)</f>
        <v>42583</v>
      </c>
      <c r="E52" s="162"/>
      <c r="AF52" s="3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>
        <f t="shared" ref="AX52:BQ52" si="24">AT40</f>
        <v>0</v>
      </c>
      <c r="AY52" s="6">
        <f t="shared" si="24"/>
        <v>0</v>
      </c>
      <c r="AZ52" s="6">
        <f t="shared" si="24"/>
        <v>0</v>
      </c>
      <c r="BA52" s="6">
        <f t="shared" si="24"/>
        <v>0</v>
      </c>
      <c r="BB52" s="6">
        <f t="shared" si="24"/>
        <v>0</v>
      </c>
      <c r="BC52" s="6">
        <f t="shared" si="24"/>
        <v>0</v>
      </c>
      <c r="BD52" s="6">
        <f t="shared" si="24"/>
        <v>0</v>
      </c>
      <c r="BE52" s="6">
        <f t="shared" si="24"/>
        <v>0</v>
      </c>
      <c r="BF52" s="6">
        <f t="shared" si="24"/>
        <v>0</v>
      </c>
      <c r="BG52" s="6">
        <f t="shared" si="24"/>
        <v>0</v>
      </c>
      <c r="BH52" s="6">
        <f t="shared" si="24"/>
        <v>0</v>
      </c>
      <c r="BI52" s="6">
        <f t="shared" si="24"/>
        <v>0</v>
      </c>
      <c r="BJ52" s="6">
        <f t="shared" si="24"/>
        <v>0</v>
      </c>
      <c r="BK52" s="6">
        <f t="shared" si="24"/>
        <v>0</v>
      </c>
      <c r="BL52" s="6">
        <f t="shared" si="24"/>
        <v>0</v>
      </c>
      <c r="BM52" s="6">
        <f t="shared" si="24"/>
        <v>0</v>
      </c>
      <c r="BN52" s="6">
        <f t="shared" si="24"/>
        <v>0</v>
      </c>
      <c r="BO52" s="6">
        <f t="shared" si="24"/>
        <v>0</v>
      </c>
      <c r="BP52" s="6">
        <f t="shared" si="24"/>
        <v>0</v>
      </c>
      <c r="BQ52" s="6">
        <f t="shared" si="24"/>
        <v>0</v>
      </c>
    </row>
    <row r="53" spans="1:69">
      <c r="A53" s="50"/>
      <c r="B53" t="s">
        <v>388</v>
      </c>
      <c r="C53" s="162">
        <f ca="1">MAX(D50:D52)</f>
        <v>42887</v>
      </c>
      <c r="D53" s="21"/>
      <c r="AF53" s="3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</row>
    <row r="54" spans="1:69">
      <c r="A54" s="50"/>
      <c r="B54" t="s">
        <v>389</v>
      </c>
      <c r="C54" s="163">
        <f>IF(C29&gt;=$C$52,C31,IF(D29&gt;=C52,D31,IF(E29&gt;=C52,E31,F31)))</f>
        <v>4</v>
      </c>
      <c r="AF54" s="3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</row>
    <row r="55" spans="1:69">
      <c r="A55" s="50"/>
    </row>
    <row r="56" spans="1:69">
      <c r="A56" s="50"/>
      <c r="C56" s="12">
        <f>C35</f>
        <v>42278</v>
      </c>
      <c r="D56" s="12">
        <f t="shared" ref="D56:BO56" si="25">D35</f>
        <v>42309</v>
      </c>
      <c r="E56" s="12">
        <f t="shared" si="25"/>
        <v>42339</v>
      </c>
      <c r="F56" s="12">
        <f t="shared" si="25"/>
        <v>42370</v>
      </c>
      <c r="G56" s="12">
        <f t="shared" si="25"/>
        <v>42401</v>
      </c>
      <c r="H56" s="12">
        <f t="shared" si="25"/>
        <v>42430</v>
      </c>
      <c r="I56" s="12">
        <f t="shared" si="25"/>
        <v>42461</v>
      </c>
      <c r="J56" s="12">
        <f t="shared" si="25"/>
        <v>42491</v>
      </c>
      <c r="K56" s="12">
        <f t="shared" si="25"/>
        <v>42522</v>
      </c>
      <c r="L56" s="12">
        <f t="shared" si="25"/>
        <v>42552</v>
      </c>
      <c r="M56" s="12">
        <f t="shared" si="25"/>
        <v>42583</v>
      </c>
      <c r="N56" s="12">
        <f t="shared" si="25"/>
        <v>42614</v>
      </c>
      <c r="O56" s="12">
        <f t="shared" si="25"/>
        <v>42644</v>
      </c>
      <c r="P56" s="12">
        <f t="shared" si="25"/>
        <v>42675</v>
      </c>
      <c r="Q56" s="12">
        <f t="shared" si="25"/>
        <v>42705</v>
      </c>
      <c r="R56" s="12">
        <f t="shared" si="25"/>
        <v>42736</v>
      </c>
      <c r="S56" s="12">
        <f t="shared" si="25"/>
        <v>42767</v>
      </c>
      <c r="T56" s="12">
        <f t="shared" si="25"/>
        <v>42795</v>
      </c>
      <c r="U56" s="12">
        <f t="shared" si="25"/>
        <v>42826</v>
      </c>
      <c r="V56" s="12">
        <f t="shared" si="25"/>
        <v>42856</v>
      </c>
      <c r="W56" s="12">
        <f t="shared" si="25"/>
        <v>42887</v>
      </c>
      <c r="X56" s="12">
        <f t="shared" si="25"/>
        <v>42917</v>
      </c>
      <c r="Y56" s="12">
        <f t="shared" si="25"/>
        <v>42948</v>
      </c>
      <c r="Z56" s="12">
        <f t="shared" si="25"/>
        <v>42979</v>
      </c>
      <c r="AA56" s="12">
        <f t="shared" si="25"/>
        <v>43009</v>
      </c>
      <c r="AB56" s="12">
        <f t="shared" si="25"/>
        <v>43040</v>
      </c>
      <c r="AC56" s="12">
        <f t="shared" si="25"/>
        <v>43070</v>
      </c>
      <c r="AD56" s="12">
        <f t="shared" si="25"/>
        <v>43101</v>
      </c>
      <c r="AE56" s="12">
        <f t="shared" si="25"/>
        <v>43132</v>
      </c>
      <c r="AF56" s="12">
        <f t="shared" si="25"/>
        <v>43160</v>
      </c>
      <c r="AG56" s="12">
        <f t="shared" si="25"/>
        <v>43191</v>
      </c>
      <c r="AH56" s="12">
        <f t="shared" si="25"/>
        <v>43221</v>
      </c>
      <c r="AI56" s="12">
        <f t="shared" si="25"/>
        <v>43252</v>
      </c>
      <c r="AJ56" s="12">
        <f t="shared" si="25"/>
        <v>43282</v>
      </c>
      <c r="AK56" s="12">
        <f t="shared" si="25"/>
        <v>43313</v>
      </c>
      <c r="AL56" s="12">
        <f t="shared" si="25"/>
        <v>43344</v>
      </c>
      <c r="AM56" s="12">
        <f t="shared" si="25"/>
        <v>43374</v>
      </c>
      <c r="AN56" s="12">
        <f t="shared" si="25"/>
        <v>43405</v>
      </c>
      <c r="AO56" s="12">
        <f t="shared" si="25"/>
        <v>43435</v>
      </c>
      <c r="AP56" s="12">
        <f t="shared" si="25"/>
        <v>43466</v>
      </c>
      <c r="AQ56" s="12">
        <f t="shared" si="25"/>
        <v>43497</v>
      </c>
      <c r="AR56" s="12">
        <f t="shared" si="25"/>
        <v>43525</v>
      </c>
      <c r="AS56" s="12">
        <f t="shared" si="25"/>
        <v>43556</v>
      </c>
      <c r="AT56" s="12">
        <f t="shared" si="25"/>
        <v>43586</v>
      </c>
      <c r="AU56" s="12">
        <f t="shared" si="25"/>
        <v>43617</v>
      </c>
      <c r="AV56" s="12">
        <f t="shared" si="25"/>
        <v>43647</v>
      </c>
      <c r="AW56" s="12">
        <f t="shared" si="25"/>
        <v>43678</v>
      </c>
      <c r="AX56" s="12">
        <f t="shared" si="25"/>
        <v>43709</v>
      </c>
      <c r="AY56" s="12">
        <f t="shared" si="25"/>
        <v>43739</v>
      </c>
      <c r="AZ56" s="12">
        <f t="shared" si="25"/>
        <v>43770</v>
      </c>
      <c r="BA56" s="12">
        <f t="shared" si="25"/>
        <v>43800</v>
      </c>
      <c r="BB56" s="12">
        <f t="shared" si="25"/>
        <v>43831</v>
      </c>
      <c r="BC56" s="12">
        <f t="shared" si="25"/>
        <v>43862</v>
      </c>
      <c r="BD56" s="12">
        <f t="shared" si="25"/>
        <v>43891</v>
      </c>
      <c r="BE56" s="12">
        <f t="shared" si="25"/>
        <v>43922</v>
      </c>
      <c r="BF56" s="12">
        <f t="shared" si="25"/>
        <v>43952</v>
      </c>
      <c r="BG56" s="12">
        <f t="shared" si="25"/>
        <v>43983</v>
      </c>
      <c r="BH56" s="12">
        <f t="shared" si="25"/>
        <v>44013</v>
      </c>
      <c r="BI56" s="12">
        <f t="shared" si="25"/>
        <v>44044</v>
      </c>
      <c r="BJ56" s="12">
        <f t="shared" si="25"/>
        <v>44075</v>
      </c>
      <c r="BK56" s="12">
        <f t="shared" si="25"/>
        <v>44105</v>
      </c>
      <c r="BL56" s="12">
        <f t="shared" si="25"/>
        <v>44136</v>
      </c>
      <c r="BM56" s="12">
        <f t="shared" si="25"/>
        <v>44166</v>
      </c>
      <c r="BN56" s="12">
        <f t="shared" si="25"/>
        <v>44197</v>
      </c>
      <c r="BO56" s="12">
        <f t="shared" si="25"/>
        <v>44228</v>
      </c>
      <c r="BP56" s="12">
        <f t="shared" ref="BP56:BQ56" si="26">BP35</f>
        <v>44256</v>
      </c>
      <c r="BQ56" s="12">
        <f t="shared" si="26"/>
        <v>44287</v>
      </c>
    </row>
    <row r="57" spans="1:69">
      <c r="A57" s="50"/>
      <c r="B57" t="s">
        <v>26</v>
      </c>
      <c r="C57" s="2">
        <f ca="1">IF(C56&lt;$C$53,0,IF(C56=$C$53,C42,IF(C56&lt;=EDATE($C$53,$C$54),0,OFFSET(C38,0,-$C$54))))</f>
        <v>0</v>
      </c>
      <c r="D57" s="2">
        <f t="shared" ref="D57:AE57" ca="1" si="27">IF(D56&lt;$C$53,0,IF(D56=$C$53,D42,IF(D56&lt;=EDATE($C$53,$C$54),0,OFFSET(D38,0,-$C$54))))</f>
        <v>0</v>
      </c>
      <c r="E57" s="2">
        <f t="shared" ca="1" si="27"/>
        <v>0</v>
      </c>
      <c r="F57" s="2">
        <f t="shared" ca="1" si="27"/>
        <v>0</v>
      </c>
      <c r="G57" s="2">
        <f t="shared" ca="1" si="27"/>
        <v>0</v>
      </c>
      <c r="H57" s="2">
        <f t="shared" ca="1" si="27"/>
        <v>0</v>
      </c>
      <c r="I57" s="2">
        <f t="shared" ca="1" si="27"/>
        <v>0</v>
      </c>
      <c r="J57" s="2">
        <f t="shared" ca="1" si="27"/>
        <v>0</v>
      </c>
      <c r="K57" s="2">
        <f t="shared" ca="1" si="27"/>
        <v>0</v>
      </c>
      <c r="L57" s="2">
        <f t="shared" ca="1" si="27"/>
        <v>0</v>
      </c>
      <c r="M57" s="2">
        <f t="shared" ca="1" si="27"/>
        <v>0</v>
      </c>
      <c r="N57" s="2">
        <f t="shared" ca="1" si="27"/>
        <v>0</v>
      </c>
      <c r="O57" s="2">
        <f t="shared" ca="1" si="27"/>
        <v>0</v>
      </c>
      <c r="P57" s="2">
        <f t="shared" ca="1" si="27"/>
        <v>0</v>
      </c>
      <c r="Q57" s="2">
        <f t="shared" ca="1" si="27"/>
        <v>0</v>
      </c>
      <c r="R57" s="2">
        <f t="shared" ca="1" si="27"/>
        <v>0</v>
      </c>
      <c r="S57" s="2">
        <f t="shared" ca="1" si="27"/>
        <v>0</v>
      </c>
      <c r="T57" s="2">
        <f t="shared" ca="1" si="27"/>
        <v>0</v>
      </c>
      <c r="U57" s="2">
        <f t="shared" ca="1" si="27"/>
        <v>0</v>
      </c>
      <c r="V57" s="2">
        <f t="shared" ca="1" si="27"/>
        <v>0</v>
      </c>
      <c r="W57" s="2">
        <f t="shared" ca="1" si="27"/>
        <v>44999.960000000006</v>
      </c>
      <c r="X57" s="2">
        <f t="shared" ca="1" si="27"/>
        <v>0</v>
      </c>
      <c r="Y57" s="2">
        <f t="shared" ca="1" si="27"/>
        <v>0</v>
      </c>
      <c r="Z57" s="2">
        <f t="shared" ca="1" si="27"/>
        <v>0</v>
      </c>
      <c r="AA57" s="2">
        <f t="shared" ca="1" si="27"/>
        <v>0</v>
      </c>
      <c r="AB57" s="2">
        <f t="shared" ca="1" si="27"/>
        <v>4166.66</v>
      </c>
      <c r="AC57" s="2">
        <f t="shared" ca="1" si="27"/>
        <v>4166.66</v>
      </c>
      <c r="AD57" s="2">
        <f t="shared" ca="1" si="27"/>
        <v>4166.66</v>
      </c>
      <c r="AE57" s="2">
        <f t="shared" ca="1" si="27"/>
        <v>4166.66</v>
      </c>
      <c r="AF57" s="2">
        <f ca="1">IF(AF56&lt;$C$53,0,IF(AF56=$C$53,AF42,IF(AF56&lt;=EDATE($C$53,$C$54),0,OFFSET(AF38,0,-$C$54))))</f>
        <v>4166.66</v>
      </c>
      <c r="AG57" s="2">
        <f t="shared" ref="AG57:BQ57" ca="1" si="28">IF(AG56&lt;$C$53,0,IF(AG56=$C$53,AG42,IF(AG56&lt;=EDATE($C$53,$C$54),0,OFFSET(AG38,0,-$C$54))))</f>
        <v>4166.7400000000052</v>
      </c>
      <c r="AH57" s="2">
        <f t="shared" ca="1" si="28"/>
        <v>4285.71</v>
      </c>
      <c r="AI57" s="2">
        <f t="shared" ca="1" si="28"/>
        <v>4285.71</v>
      </c>
      <c r="AJ57" s="2">
        <f t="shared" ca="1" si="28"/>
        <v>4285.71</v>
      </c>
      <c r="AK57" s="2">
        <f t="shared" ca="1" si="28"/>
        <v>4285.71</v>
      </c>
      <c r="AL57" s="2">
        <f t="shared" ca="1" si="28"/>
        <v>4285.71</v>
      </c>
      <c r="AM57" s="2">
        <f t="shared" ca="1" si="28"/>
        <v>4285.71</v>
      </c>
      <c r="AN57" s="2">
        <f t="shared" ca="1" si="28"/>
        <v>4285.71</v>
      </c>
      <c r="AO57" s="2">
        <f t="shared" ca="1" si="28"/>
        <v>0</v>
      </c>
      <c r="AP57" s="2">
        <f t="shared" ca="1" si="28"/>
        <v>0</v>
      </c>
      <c r="AQ57" s="2">
        <f t="shared" ca="1" si="28"/>
        <v>0</v>
      </c>
      <c r="AR57" s="2">
        <f t="shared" ca="1" si="28"/>
        <v>0</v>
      </c>
      <c r="AS57" s="2">
        <f t="shared" ca="1" si="28"/>
        <v>0</v>
      </c>
      <c r="AT57" s="2">
        <f t="shared" ca="1" si="28"/>
        <v>0</v>
      </c>
      <c r="AU57" s="2">
        <f t="shared" ca="1" si="28"/>
        <v>0</v>
      </c>
      <c r="AV57" s="2">
        <f t="shared" ca="1" si="28"/>
        <v>0</v>
      </c>
      <c r="AW57" s="2">
        <f t="shared" ca="1" si="28"/>
        <v>0</v>
      </c>
      <c r="AX57" s="2">
        <f t="shared" ca="1" si="28"/>
        <v>0</v>
      </c>
      <c r="AY57" s="2">
        <f t="shared" ca="1" si="28"/>
        <v>0</v>
      </c>
      <c r="AZ57" s="2">
        <f t="shared" ca="1" si="28"/>
        <v>0</v>
      </c>
      <c r="BA57" s="2">
        <f t="shared" ca="1" si="28"/>
        <v>0</v>
      </c>
      <c r="BB57" s="2">
        <f t="shared" ca="1" si="28"/>
        <v>0</v>
      </c>
      <c r="BC57" s="2">
        <f t="shared" ca="1" si="28"/>
        <v>0</v>
      </c>
      <c r="BD57" s="2">
        <f t="shared" ca="1" si="28"/>
        <v>0</v>
      </c>
      <c r="BE57" s="2">
        <f t="shared" ca="1" si="28"/>
        <v>0</v>
      </c>
      <c r="BF57" s="2">
        <f t="shared" ca="1" si="28"/>
        <v>0</v>
      </c>
      <c r="BG57" s="2">
        <f t="shared" ca="1" si="28"/>
        <v>0</v>
      </c>
      <c r="BH57" s="2">
        <f t="shared" ca="1" si="28"/>
        <v>0</v>
      </c>
      <c r="BI57" s="2">
        <f t="shared" ca="1" si="28"/>
        <v>0</v>
      </c>
      <c r="BJ57" s="2">
        <f t="shared" ca="1" si="28"/>
        <v>0</v>
      </c>
      <c r="BK57" s="2">
        <f t="shared" ca="1" si="28"/>
        <v>0</v>
      </c>
      <c r="BL57" s="2">
        <f t="shared" ca="1" si="28"/>
        <v>0</v>
      </c>
      <c r="BM57" s="2">
        <f t="shared" ca="1" si="28"/>
        <v>0</v>
      </c>
      <c r="BN57" s="2">
        <f t="shared" ca="1" si="28"/>
        <v>0</v>
      </c>
      <c r="BO57" s="2">
        <f t="shared" ca="1" si="28"/>
        <v>0</v>
      </c>
      <c r="BP57" s="2">
        <f t="shared" ca="1" si="28"/>
        <v>0</v>
      </c>
      <c r="BQ57" s="2">
        <f t="shared" ca="1" si="28"/>
        <v>0</v>
      </c>
    </row>
    <row r="58" spans="1:69" s="48" customFormat="1">
      <c r="B58" s="48" t="s">
        <v>27</v>
      </c>
      <c r="C58" s="188">
        <f t="shared" ref="C58:AI58" ca="1" si="29">IF(C56&lt;$C$53,0,IF(C56=$C$53,C43,IF(C56&lt;=EDATE($C$53,$C$54),0,OFFSET(C40,0,-$C$54))))</f>
        <v>0</v>
      </c>
      <c r="D58" s="188">
        <f t="shared" ca="1" si="29"/>
        <v>0</v>
      </c>
      <c r="E58" s="188">
        <f t="shared" ca="1" si="29"/>
        <v>0</v>
      </c>
      <c r="F58" s="188">
        <f t="shared" ca="1" si="29"/>
        <v>0</v>
      </c>
      <c r="G58" s="188">
        <f t="shared" ca="1" si="29"/>
        <v>0</v>
      </c>
      <c r="H58" s="188">
        <f t="shared" ca="1" si="29"/>
        <v>0</v>
      </c>
      <c r="I58" s="188">
        <f t="shared" ca="1" si="29"/>
        <v>0</v>
      </c>
      <c r="J58" s="188">
        <f t="shared" ca="1" si="29"/>
        <v>0</v>
      </c>
      <c r="K58" s="188">
        <f t="shared" ca="1" si="29"/>
        <v>0</v>
      </c>
      <c r="L58" s="188">
        <f t="shared" ca="1" si="29"/>
        <v>0</v>
      </c>
      <c r="M58" s="188">
        <f t="shared" ca="1" si="29"/>
        <v>0</v>
      </c>
      <c r="N58" s="188">
        <f t="shared" ca="1" si="29"/>
        <v>0</v>
      </c>
      <c r="O58" s="188">
        <f t="shared" ca="1" si="29"/>
        <v>0</v>
      </c>
      <c r="P58" s="188">
        <f t="shared" ca="1" si="29"/>
        <v>0</v>
      </c>
      <c r="Q58" s="188">
        <f t="shared" ca="1" si="29"/>
        <v>0</v>
      </c>
      <c r="R58" s="188">
        <f t="shared" ca="1" si="29"/>
        <v>0</v>
      </c>
      <c r="S58" s="188">
        <f t="shared" ca="1" si="29"/>
        <v>0</v>
      </c>
      <c r="T58" s="188">
        <f t="shared" ca="1" si="29"/>
        <v>0</v>
      </c>
      <c r="U58" s="188">
        <f t="shared" ca="1" si="29"/>
        <v>0</v>
      </c>
      <c r="V58" s="188">
        <f t="shared" ca="1" si="29"/>
        <v>0</v>
      </c>
      <c r="W58" s="188">
        <f t="shared" ca="1" si="29"/>
        <v>834999240</v>
      </c>
      <c r="X58" s="188">
        <f t="shared" ca="1" si="29"/>
        <v>0</v>
      </c>
      <c r="Y58" s="188">
        <f t="shared" ca="1" si="29"/>
        <v>0</v>
      </c>
      <c r="Z58" s="188">
        <f t="shared" ca="1" si="29"/>
        <v>0</v>
      </c>
      <c r="AA58" s="188">
        <f t="shared" ca="1" si="29"/>
        <v>0</v>
      </c>
      <c r="AB58" s="188">
        <f t="shared" ca="1" si="29"/>
        <v>79166540</v>
      </c>
      <c r="AC58" s="188">
        <f t="shared" ca="1" si="29"/>
        <v>79166540</v>
      </c>
      <c r="AD58" s="188">
        <f t="shared" ca="1" si="29"/>
        <v>79166540</v>
      </c>
      <c r="AE58" s="188">
        <f t="shared" ca="1" si="29"/>
        <v>79166540</v>
      </c>
      <c r="AF58" s="188">
        <f t="shared" ca="1" si="29"/>
        <v>79166540</v>
      </c>
      <c r="AG58" s="188">
        <f t="shared" ca="1" si="29"/>
        <v>79168060.000000104</v>
      </c>
      <c r="AH58" s="188">
        <f t="shared" ca="1" si="29"/>
        <v>85714200</v>
      </c>
      <c r="AI58" s="188">
        <f t="shared" ca="1" si="29"/>
        <v>85714200</v>
      </c>
      <c r="AJ58" s="188">
        <f ca="1">IF(AJ56&lt;$C$53,0,IF(AJ56=$C$53,AJ43,IF(AJ56&lt;=EDATE($C$53,$C$54),0,OFFSET(AJ40,0,-$C$54))))</f>
        <v>85714200</v>
      </c>
      <c r="AK58" s="188">
        <f t="shared" ref="AK58:BQ58" ca="1" si="30">IF(AK56&lt;$C$53,0,IF(AK56=$C$53,AK43,IF(AK56&lt;=EDATE($C$53,$C$54),0,OFFSET(AK40,0,-$C$54))))</f>
        <v>85714200</v>
      </c>
      <c r="AL58" s="188">
        <f t="shared" ca="1" si="30"/>
        <v>85714200</v>
      </c>
      <c r="AM58" s="188">
        <f t="shared" ca="1" si="30"/>
        <v>85714200</v>
      </c>
      <c r="AN58" s="188">
        <f t="shared" ca="1" si="30"/>
        <v>85714200</v>
      </c>
      <c r="AO58" s="188">
        <f t="shared" ca="1" si="30"/>
        <v>0</v>
      </c>
      <c r="AP58" s="188">
        <f t="shared" ca="1" si="30"/>
        <v>0</v>
      </c>
      <c r="AQ58" s="188">
        <f t="shared" ca="1" si="30"/>
        <v>0</v>
      </c>
      <c r="AR58" s="188">
        <f t="shared" ca="1" si="30"/>
        <v>0</v>
      </c>
      <c r="AS58" s="188">
        <f t="shared" ca="1" si="30"/>
        <v>0</v>
      </c>
      <c r="AT58" s="188">
        <f t="shared" ca="1" si="30"/>
        <v>0</v>
      </c>
      <c r="AU58" s="188">
        <f t="shared" ca="1" si="30"/>
        <v>0</v>
      </c>
      <c r="AV58" s="188">
        <f t="shared" ca="1" si="30"/>
        <v>0</v>
      </c>
      <c r="AW58" s="188">
        <f t="shared" ca="1" si="30"/>
        <v>0</v>
      </c>
      <c r="AX58" s="188">
        <f t="shared" ca="1" si="30"/>
        <v>0</v>
      </c>
      <c r="AY58" s="188">
        <f t="shared" ca="1" si="30"/>
        <v>0</v>
      </c>
      <c r="AZ58" s="188">
        <f t="shared" ca="1" si="30"/>
        <v>0</v>
      </c>
      <c r="BA58" s="188">
        <f ca="1">IF(BA56&lt;$C$53,0,IF(BA56=$C$53,BA43,IF(BA56&lt;=EDATE($C$53,$C$54),0,OFFSET(BA40,0,-$C$54))))</f>
        <v>0</v>
      </c>
      <c r="BB58" s="188">
        <f t="shared" ca="1" si="30"/>
        <v>0</v>
      </c>
      <c r="BC58" s="188">
        <f t="shared" ca="1" si="30"/>
        <v>0</v>
      </c>
      <c r="BD58" s="188">
        <f t="shared" ca="1" si="30"/>
        <v>0</v>
      </c>
      <c r="BE58" s="188">
        <f t="shared" ca="1" si="30"/>
        <v>0</v>
      </c>
      <c r="BF58" s="188">
        <f t="shared" ca="1" si="30"/>
        <v>0</v>
      </c>
      <c r="BG58" s="188">
        <f t="shared" ca="1" si="30"/>
        <v>0</v>
      </c>
      <c r="BH58" s="188">
        <f t="shared" ca="1" si="30"/>
        <v>0</v>
      </c>
      <c r="BI58" s="188">
        <f t="shared" ca="1" si="30"/>
        <v>0</v>
      </c>
      <c r="BJ58" s="188">
        <f t="shared" ca="1" si="30"/>
        <v>0</v>
      </c>
      <c r="BK58" s="188">
        <f t="shared" ca="1" si="30"/>
        <v>0</v>
      </c>
      <c r="BL58" s="188">
        <f t="shared" ca="1" si="30"/>
        <v>0</v>
      </c>
      <c r="BM58" s="188">
        <f t="shared" ca="1" si="30"/>
        <v>0</v>
      </c>
      <c r="BN58" s="188">
        <f t="shared" ca="1" si="30"/>
        <v>0</v>
      </c>
      <c r="BO58" s="188">
        <f t="shared" ca="1" si="30"/>
        <v>0</v>
      </c>
      <c r="BP58" s="188">
        <f t="shared" ca="1" si="30"/>
        <v>0</v>
      </c>
      <c r="BQ58" s="188">
        <f t="shared" ca="1" si="30"/>
        <v>0</v>
      </c>
    </row>
    <row r="59" spans="1:69">
      <c r="A59" s="50"/>
      <c r="B59" t="s">
        <v>35</v>
      </c>
      <c r="C59" s="3">
        <f ca="1">SUM($C$57:C57)</f>
        <v>0</v>
      </c>
      <c r="D59" s="3">
        <f ca="1">SUM($C$57:D57)</f>
        <v>0</v>
      </c>
      <c r="E59" s="3">
        <f ca="1">SUM($C$57:E57)</f>
        <v>0</v>
      </c>
      <c r="F59" s="3">
        <f ca="1">SUM($C$57:F57)</f>
        <v>0</v>
      </c>
      <c r="G59" s="3">
        <f ca="1">SUM($C$57:G57)</f>
        <v>0</v>
      </c>
      <c r="H59" s="3">
        <f ca="1">SUM($C$57:H57)</f>
        <v>0</v>
      </c>
      <c r="I59" s="3">
        <f ca="1">SUM($C$57:I57)</f>
        <v>0</v>
      </c>
      <c r="J59" s="3">
        <f ca="1">SUM($C$57:J57)</f>
        <v>0</v>
      </c>
      <c r="K59" s="3">
        <f ca="1">SUM($C$57:K57)</f>
        <v>0</v>
      </c>
      <c r="L59" s="3">
        <f ca="1">SUM($C$57:L57)</f>
        <v>0</v>
      </c>
      <c r="M59" s="3">
        <f ca="1">SUM($C$57:M57)</f>
        <v>0</v>
      </c>
      <c r="N59" s="3">
        <f ca="1">SUM($C$57:N57)</f>
        <v>0</v>
      </c>
      <c r="O59" s="3">
        <f ca="1">SUM($C$57:O57)</f>
        <v>0</v>
      </c>
      <c r="P59" s="3">
        <f ca="1">SUM($C$57:P57)</f>
        <v>0</v>
      </c>
      <c r="Q59" s="3">
        <f ca="1">SUM($C$57:Q57)</f>
        <v>0</v>
      </c>
      <c r="R59" s="3">
        <f ca="1">SUM($C$57:R57)</f>
        <v>0</v>
      </c>
      <c r="S59" s="3">
        <f ca="1">SUM($C$57:S57)</f>
        <v>0</v>
      </c>
      <c r="T59" s="3">
        <f ca="1">SUM($C$57:T57)</f>
        <v>0</v>
      </c>
      <c r="U59" s="3">
        <f ca="1">SUM($C$57:U57)</f>
        <v>0</v>
      </c>
      <c r="V59" s="3">
        <f ca="1">SUM($C$57:V57)</f>
        <v>0</v>
      </c>
      <c r="W59" s="3">
        <f ca="1">SUM($C$57:W57)</f>
        <v>44999.960000000006</v>
      </c>
      <c r="X59" s="3">
        <f ca="1">SUM($C$57:X57)</f>
        <v>44999.960000000006</v>
      </c>
      <c r="Y59" s="3">
        <f ca="1">SUM($C$57:Y57)</f>
        <v>44999.960000000006</v>
      </c>
      <c r="Z59" s="3">
        <f ca="1">SUM($C$57:Z57)</f>
        <v>44999.960000000006</v>
      </c>
      <c r="AA59" s="3">
        <f ca="1">SUM($C$57:AA57)</f>
        <v>44999.960000000006</v>
      </c>
      <c r="AB59" s="3">
        <f ca="1">SUM($C$57:AB57)</f>
        <v>49166.62000000001</v>
      </c>
      <c r="AC59" s="3">
        <f ca="1">SUM($C$57:AC57)</f>
        <v>53333.280000000013</v>
      </c>
      <c r="AD59" s="3">
        <f ca="1">SUM($C$57:AD57)</f>
        <v>57499.940000000017</v>
      </c>
      <c r="AE59" s="3">
        <f ca="1">SUM($C$57:AE57)</f>
        <v>61666.60000000002</v>
      </c>
      <c r="AF59" s="3">
        <f ca="1">SUM($C$57:AF57)</f>
        <v>65833.260000000024</v>
      </c>
      <c r="AG59" s="3">
        <f ca="1">SUM($C$57:AG57)</f>
        <v>70000.000000000029</v>
      </c>
      <c r="AH59" s="3">
        <f ca="1">SUM($C$57:AH57)</f>
        <v>74285.710000000036</v>
      </c>
      <c r="AI59" s="3">
        <f ca="1">SUM($C$57:AI57)</f>
        <v>78571.420000000042</v>
      </c>
      <c r="AJ59" s="3">
        <f ca="1">SUM($C$57:AJ57)</f>
        <v>82857.130000000048</v>
      </c>
      <c r="AK59" s="3">
        <f ca="1">SUM($C$57:AK57)</f>
        <v>87142.840000000055</v>
      </c>
      <c r="AL59" s="3">
        <f ca="1">SUM($C$57:AL57)</f>
        <v>91428.550000000061</v>
      </c>
      <c r="AM59" s="3">
        <f ca="1">SUM($C$57:AM57)</f>
        <v>95714.260000000068</v>
      </c>
      <c r="AN59" s="3">
        <f ca="1">SUM($C$57:AN57)</f>
        <v>99999.970000000074</v>
      </c>
      <c r="AO59" s="3">
        <f ca="1">SUM($C$57:AO57)</f>
        <v>99999.970000000074</v>
      </c>
      <c r="AP59" s="3">
        <f ca="1">SUM($C$57:AP57)</f>
        <v>99999.970000000074</v>
      </c>
      <c r="AQ59" s="3">
        <f ca="1">SUM($C$57:AQ57)</f>
        <v>99999.970000000074</v>
      </c>
      <c r="AR59" s="3">
        <f ca="1">SUM($C$57:AR57)</f>
        <v>99999.970000000074</v>
      </c>
      <c r="AS59" s="3">
        <f ca="1">SUM($C$57:AS57)</f>
        <v>99999.970000000074</v>
      </c>
      <c r="AT59" s="3">
        <f ca="1">SUM($C$57:AT57)</f>
        <v>99999.970000000074</v>
      </c>
      <c r="AU59" s="3">
        <f ca="1">SUM($C$57:AU57)</f>
        <v>99999.970000000074</v>
      </c>
      <c r="AV59" s="3">
        <f ca="1">SUM($C$57:AV57)</f>
        <v>99999.970000000074</v>
      </c>
      <c r="AW59" s="3">
        <f ca="1">SUM($C$57:AW57)</f>
        <v>99999.970000000074</v>
      </c>
      <c r="AX59" s="3">
        <f ca="1">SUM($C$57:AX57)</f>
        <v>99999.970000000074</v>
      </c>
      <c r="AY59" s="3">
        <f ca="1">SUM($C$57:AY57)</f>
        <v>99999.970000000074</v>
      </c>
      <c r="AZ59" s="3">
        <f ca="1">SUM($C$57:AZ57)</f>
        <v>99999.970000000074</v>
      </c>
      <c r="BA59" s="3">
        <f ca="1">SUM($C$57:BA57)</f>
        <v>99999.970000000074</v>
      </c>
      <c r="BB59" s="3">
        <f ca="1">SUM($C$57:BB57)</f>
        <v>99999.970000000074</v>
      </c>
      <c r="BC59" s="3">
        <f ca="1">SUM($C$57:BC57)</f>
        <v>99999.970000000074</v>
      </c>
      <c r="BD59" s="3">
        <f ca="1">SUM($C$57:BD57)</f>
        <v>99999.970000000074</v>
      </c>
      <c r="BE59" s="3">
        <f ca="1">SUM($C$57:BE57)</f>
        <v>99999.970000000074</v>
      </c>
      <c r="BF59" s="3">
        <f ca="1">SUM($C$57:BF57)</f>
        <v>99999.970000000074</v>
      </c>
      <c r="BG59" s="3">
        <f ca="1">SUM($C$57:BG57)</f>
        <v>99999.970000000074</v>
      </c>
      <c r="BH59" s="3">
        <f ca="1">SUM($C$57:BH57)</f>
        <v>99999.970000000074</v>
      </c>
      <c r="BI59" s="3">
        <f ca="1">SUM($C$57:BI57)</f>
        <v>99999.970000000074</v>
      </c>
      <c r="BJ59" s="3">
        <f ca="1">SUM($C$57:BJ57)</f>
        <v>99999.970000000074</v>
      </c>
      <c r="BK59" s="3">
        <f ca="1">SUM($C$57:BK57)</f>
        <v>99999.970000000074</v>
      </c>
      <c r="BL59" s="3">
        <f ca="1">SUM($C$57:BL57)</f>
        <v>99999.970000000074</v>
      </c>
      <c r="BM59" s="3">
        <f ca="1">SUM($C$57:BM57)</f>
        <v>99999.970000000074</v>
      </c>
      <c r="BN59" s="3">
        <f ca="1">SUM($C$57:BN57)</f>
        <v>99999.970000000074</v>
      </c>
      <c r="BO59" s="3">
        <f ca="1">SUM($C$57:BO57)</f>
        <v>99999.970000000074</v>
      </c>
      <c r="BP59" s="3">
        <f ca="1">SUM($C$57:BP57)</f>
        <v>99999.970000000074</v>
      </c>
      <c r="BQ59" s="3">
        <f ca="1">SUM($C$57:BQ57)</f>
        <v>99999.970000000074</v>
      </c>
    </row>
    <row r="60" spans="1:69" s="48" customFormat="1">
      <c r="B60" s="48" t="s">
        <v>34</v>
      </c>
      <c r="C60" s="188">
        <f ca="1">SUM($C$58:C58)</f>
        <v>0</v>
      </c>
      <c r="D60" s="188">
        <f ca="1">SUM($C$58:D58)</f>
        <v>0</v>
      </c>
      <c r="E60" s="188">
        <f ca="1">SUM($C$58:E58)</f>
        <v>0</v>
      </c>
      <c r="F60" s="188">
        <f ca="1">SUM($C$58:F58)</f>
        <v>0</v>
      </c>
      <c r="G60" s="188">
        <f ca="1">SUM($C$58:G58)</f>
        <v>0</v>
      </c>
      <c r="H60" s="188">
        <f ca="1">SUM($C$58:H58)</f>
        <v>0</v>
      </c>
      <c r="I60" s="188">
        <f ca="1">SUM($C$58:I58)</f>
        <v>0</v>
      </c>
      <c r="J60" s="188">
        <f ca="1">SUM($C$58:J58)</f>
        <v>0</v>
      </c>
      <c r="K60" s="188">
        <f ca="1">SUM($C$58:K58)</f>
        <v>0</v>
      </c>
      <c r="L60" s="188">
        <f ca="1">SUM($C$58:L58)</f>
        <v>0</v>
      </c>
      <c r="M60" s="188">
        <f ca="1">SUM($C$58:M58)</f>
        <v>0</v>
      </c>
      <c r="N60" s="188">
        <f ca="1">SUM($C$58:N58)</f>
        <v>0</v>
      </c>
      <c r="O60" s="188">
        <f ca="1">SUM($C$58:O58)</f>
        <v>0</v>
      </c>
      <c r="P60" s="188">
        <f ca="1">SUM($C$58:P58)</f>
        <v>0</v>
      </c>
      <c r="Q60" s="188">
        <f ca="1">SUM($C$58:Q58)</f>
        <v>0</v>
      </c>
      <c r="R60" s="188">
        <f ca="1">SUM($C$58:R58)</f>
        <v>0</v>
      </c>
      <c r="S60" s="188">
        <f ca="1">SUM($C$58:S58)</f>
        <v>0</v>
      </c>
      <c r="T60" s="188">
        <f ca="1">SUM($C$58:T58)</f>
        <v>0</v>
      </c>
      <c r="U60" s="188">
        <f ca="1">SUM($C$58:U58)</f>
        <v>0</v>
      </c>
      <c r="V60" s="188">
        <f ca="1">SUM($C$58:V58)</f>
        <v>0</v>
      </c>
      <c r="W60" s="188">
        <f ca="1">SUM($C$58:W58)</f>
        <v>834999240</v>
      </c>
      <c r="X60" s="188">
        <f ca="1">SUM($C$58:X58)</f>
        <v>834999240</v>
      </c>
      <c r="Y60" s="188">
        <f ca="1">SUM($C$58:Y58)</f>
        <v>834999240</v>
      </c>
      <c r="Z60" s="188">
        <f ca="1">SUM($C$58:Z58)</f>
        <v>834999240</v>
      </c>
      <c r="AA60" s="188">
        <f ca="1">SUM($C$58:AA58)</f>
        <v>834999240</v>
      </c>
      <c r="AB60" s="188">
        <f ca="1">SUM($C$58:AB58)</f>
        <v>914165780</v>
      </c>
      <c r="AC60" s="188">
        <f ca="1">SUM($C$58:AC58)</f>
        <v>993332320</v>
      </c>
      <c r="AD60" s="188">
        <f ca="1">SUM($C$58:AD58)</f>
        <v>1072498860</v>
      </c>
      <c r="AE60" s="188">
        <f ca="1">SUM($C$58:AE58)</f>
        <v>1151665400</v>
      </c>
      <c r="AF60" s="188">
        <f ca="1">SUM($C$58:AF58)</f>
        <v>1230831940</v>
      </c>
      <c r="AG60" s="188">
        <f ca="1">SUM($C$58:AG58)</f>
        <v>1310000000</v>
      </c>
      <c r="AH60" s="188">
        <f ca="1">SUM($C$58:AH58)</f>
        <v>1395714200</v>
      </c>
      <c r="AI60" s="188">
        <f ca="1">SUM($C$58:AI58)</f>
        <v>1481428400</v>
      </c>
      <c r="AJ60" s="188">
        <f ca="1">SUM($C$58:AJ58)</f>
        <v>1567142600</v>
      </c>
      <c r="AK60" s="188">
        <f ca="1">SUM($C$58:AK58)</f>
        <v>1652856800</v>
      </c>
      <c r="AL60" s="188">
        <f ca="1">SUM($C$58:AL58)</f>
        <v>1738571000</v>
      </c>
      <c r="AM60" s="188">
        <f ca="1">SUM($C$58:AM58)</f>
        <v>1824285200</v>
      </c>
      <c r="AN60" s="188">
        <f ca="1">SUM($C$58:AN58)</f>
        <v>1909999400</v>
      </c>
      <c r="AO60" s="188">
        <f ca="1">SUM($C$58:AO58)</f>
        <v>1909999400</v>
      </c>
      <c r="AP60" s="188">
        <f ca="1">SUM($C$58:AP58)</f>
        <v>1909999400</v>
      </c>
      <c r="AQ60" s="188">
        <f ca="1">SUM($C$58:AQ58)</f>
        <v>1909999400</v>
      </c>
      <c r="AR60" s="188">
        <f ca="1">SUM($C$58:AR58)</f>
        <v>1909999400</v>
      </c>
      <c r="AS60" s="188">
        <f ca="1">SUM($C$58:AS58)</f>
        <v>1909999400</v>
      </c>
      <c r="AT60" s="188">
        <f ca="1">SUM($C$58:AT58)</f>
        <v>1909999400</v>
      </c>
      <c r="AU60" s="188">
        <f ca="1">SUM($C$58:AU58)</f>
        <v>1909999400</v>
      </c>
      <c r="AV60" s="188">
        <f ca="1">SUM($C$58:AV58)</f>
        <v>1909999400</v>
      </c>
      <c r="AW60" s="188">
        <f ca="1">SUM($C$58:AW58)</f>
        <v>1909999400</v>
      </c>
      <c r="AX60" s="188">
        <f ca="1">SUM($C$58:AX58)</f>
        <v>1909999400</v>
      </c>
      <c r="AY60" s="188">
        <f ca="1">SUM($C$58:AY58)</f>
        <v>1909999400</v>
      </c>
      <c r="AZ60" s="188">
        <f ca="1">SUM($C$58:AZ58)</f>
        <v>1909999400</v>
      </c>
      <c r="BA60" s="188">
        <f ca="1">SUM($C$58:BA58)</f>
        <v>1909999400</v>
      </c>
      <c r="BB60" s="188">
        <f ca="1">SUM($C$58:BB58)</f>
        <v>1909999400</v>
      </c>
      <c r="BC60" s="188">
        <f ca="1">SUM($C$58:BC58)</f>
        <v>1909999400</v>
      </c>
      <c r="BD60" s="188">
        <f ca="1">SUM($C$58:BD58)</f>
        <v>1909999400</v>
      </c>
      <c r="BE60" s="188">
        <f ca="1">SUM($C$58:BE58)</f>
        <v>1909999400</v>
      </c>
      <c r="BF60" s="188">
        <f ca="1">SUM($C$58:BF58)</f>
        <v>1909999400</v>
      </c>
      <c r="BG60" s="188">
        <f ca="1">SUM($C$58:BG58)</f>
        <v>1909999400</v>
      </c>
      <c r="BH60" s="188">
        <f ca="1">SUM($C$58:BH58)</f>
        <v>1909999400</v>
      </c>
      <c r="BI60" s="188">
        <f ca="1">SUM($C$58:BI58)</f>
        <v>1909999400</v>
      </c>
      <c r="BJ60" s="188">
        <f ca="1">SUM($C$58:BJ58)</f>
        <v>1909999400</v>
      </c>
      <c r="BK60" s="188">
        <f ca="1">SUM($C$58:BK58)</f>
        <v>1909999400</v>
      </c>
      <c r="BL60" s="188">
        <f ca="1">SUM($C$58:BL58)</f>
        <v>1909999400</v>
      </c>
      <c r="BM60" s="188">
        <f ca="1">SUM($C$58:BM58)</f>
        <v>1909999400</v>
      </c>
      <c r="BN60" s="188">
        <f ca="1">SUM($C$58:BN58)</f>
        <v>1909999400</v>
      </c>
      <c r="BO60" s="188">
        <f ca="1">SUM($C$58:BO58)</f>
        <v>1909999400</v>
      </c>
      <c r="BP60" s="188">
        <f ca="1">SUM($C$58:BP58)</f>
        <v>1909999400</v>
      </c>
      <c r="BQ60" s="188">
        <f ca="1">SUM($C$58:BQ58)</f>
        <v>1909999400</v>
      </c>
    </row>
    <row r="61" spans="1:69">
      <c r="A61" s="50"/>
      <c r="B61" t="s">
        <v>225</v>
      </c>
      <c r="C61" s="3">
        <f ca="1">C42-C59</f>
        <v>0</v>
      </c>
      <c r="D61" s="3">
        <f t="shared" ref="D61:BO62" ca="1" si="31">D42-D59</f>
        <v>0</v>
      </c>
      <c r="E61" s="3">
        <f t="shared" ca="1" si="31"/>
        <v>0</v>
      </c>
      <c r="F61" s="3">
        <f t="shared" ca="1" si="31"/>
        <v>0</v>
      </c>
      <c r="G61" s="3">
        <f t="shared" ca="1" si="31"/>
        <v>1818.18</v>
      </c>
      <c r="H61" s="3">
        <f t="shared" ca="1" si="31"/>
        <v>3636.36</v>
      </c>
      <c r="I61" s="3">
        <f t="shared" ca="1" si="31"/>
        <v>5454.54</v>
      </c>
      <c r="J61" s="3">
        <f t="shared" ca="1" si="31"/>
        <v>7272.72</v>
      </c>
      <c r="K61" s="3">
        <f t="shared" ca="1" si="31"/>
        <v>9090.9</v>
      </c>
      <c r="L61" s="3">
        <f t="shared" ca="1" si="31"/>
        <v>10909.08</v>
      </c>
      <c r="M61" s="3">
        <f t="shared" ca="1" si="31"/>
        <v>12727.26</v>
      </c>
      <c r="N61" s="3">
        <f t="shared" ca="1" si="31"/>
        <v>14545.44</v>
      </c>
      <c r="O61" s="3">
        <f t="shared" ca="1" si="31"/>
        <v>16363.62</v>
      </c>
      <c r="P61" s="3">
        <f t="shared" ca="1" si="31"/>
        <v>18181.8</v>
      </c>
      <c r="Q61" s="3">
        <f t="shared" ca="1" si="31"/>
        <v>20000</v>
      </c>
      <c r="R61" s="3">
        <f t="shared" ca="1" si="31"/>
        <v>24166.66</v>
      </c>
      <c r="S61" s="3">
        <f t="shared" ca="1" si="31"/>
        <v>28333.32</v>
      </c>
      <c r="T61" s="3">
        <f t="shared" ca="1" si="31"/>
        <v>32499.98</v>
      </c>
      <c r="U61" s="3">
        <f t="shared" ca="1" si="31"/>
        <v>36666.639999999999</v>
      </c>
      <c r="V61" s="3">
        <f t="shared" ca="1" si="31"/>
        <v>40833.300000000003</v>
      </c>
      <c r="W61" s="3">
        <f t="shared" ca="1" si="31"/>
        <v>0</v>
      </c>
      <c r="X61" s="3">
        <f t="shared" ca="1" si="31"/>
        <v>4166.6600000000035</v>
      </c>
      <c r="Y61" s="3">
        <f t="shared" ca="1" si="31"/>
        <v>8333.320000000007</v>
      </c>
      <c r="Z61" s="3">
        <f t="shared" ca="1" si="31"/>
        <v>12499.98000000001</v>
      </c>
      <c r="AA61" s="3">
        <f t="shared" ca="1" si="31"/>
        <v>16666.640000000014</v>
      </c>
      <c r="AB61" s="3">
        <f t="shared" ca="1" si="31"/>
        <v>16666.640000000014</v>
      </c>
      <c r="AC61" s="3">
        <f t="shared" ca="1" si="31"/>
        <v>16666.720000000016</v>
      </c>
      <c r="AD61" s="3">
        <f t="shared" ca="1" si="31"/>
        <v>16785.770000000019</v>
      </c>
      <c r="AE61" s="3">
        <f t="shared" ca="1" si="31"/>
        <v>16904.820000000022</v>
      </c>
      <c r="AF61" s="3">
        <f t="shared" ca="1" si="31"/>
        <v>17023.870000000024</v>
      </c>
      <c r="AG61" s="3">
        <f t="shared" ca="1" si="31"/>
        <v>17142.840000000026</v>
      </c>
      <c r="AH61" s="3">
        <f t="shared" ca="1" si="31"/>
        <v>17142.840000000026</v>
      </c>
      <c r="AI61" s="3">
        <f t="shared" ca="1" si="31"/>
        <v>17142.840000000026</v>
      </c>
      <c r="AJ61" s="3">
        <f t="shared" ca="1" si="31"/>
        <v>17142.840000000026</v>
      </c>
      <c r="AK61" s="3">
        <f t="shared" ca="1" si="31"/>
        <v>12857.130000000019</v>
      </c>
      <c r="AL61" s="3">
        <f t="shared" ca="1" si="31"/>
        <v>8571.4200000000128</v>
      </c>
      <c r="AM61" s="3">
        <f t="shared" ca="1" si="31"/>
        <v>4285.7100000000064</v>
      </c>
      <c r="AN61" s="3">
        <f t="shared" ca="1" si="31"/>
        <v>0</v>
      </c>
      <c r="AO61" s="3">
        <f t="shared" ca="1" si="31"/>
        <v>0</v>
      </c>
      <c r="AP61" s="3">
        <f t="shared" ca="1" si="31"/>
        <v>0</v>
      </c>
      <c r="AQ61" s="3">
        <f t="shared" ca="1" si="31"/>
        <v>0</v>
      </c>
      <c r="AR61" s="3">
        <f t="shared" ca="1" si="31"/>
        <v>0</v>
      </c>
      <c r="AS61" s="3">
        <f t="shared" ca="1" si="31"/>
        <v>0</v>
      </c>
      <c r="AT61" s="3">
        <f t="shared" ca="1" si="31"/>
        <v>0</v>
      </c>
      <c r="AU61" s="3">
        <f t="shared" ca="1" si="31"/>
        <v>0</v>
      </c>
      <c r="AV61" s="3">
        <f t="shared" ca="1" si="31"/>
        <v>0</v>
      </c>
      <c r="AW61" s="3">
        <f t="shared" ca="1" si="31"/>
        <v>0</v>
      </c>
      <c r="AX61" s="3">
        <f t="shared" ca="1" si="31"/>
        <v>0</v>
      </c>
      <c r="AY61" s="3">
        <f t="shared" ca="1" si="31"/>
        <v>0</v>
      </c>
      <c r="AZ61" s="3">
        <f t="shared" ca="1" si="31"/>
        <v>0</v>
      </c>
      <c r="BA61" s="3">
        <f t="shared" ca="1" si="31"/>
        <v>0</v>
      </c>
      <c r="BB61" s="3">
        <f t="shared" ca="1" si="31"/>
        <v>0</v>
      </c>
      <c r="BC61" s="3">
        <f t="shared" ca="1" si="31"/>
        <v>0</v>
      </c>
      <c r="BD61" s="3">
        <f t="shared" ca="1" si="31"/>
        <v>0</v>
      </c>
      <c r="BE61" s="3">
        <f t="shared" ca="1" si="31"/>
        <v>0</v>
      </c>
      <c r="BF61" s="3">
        <f t="shared" ca="1" si="31"/>
        <v>0</v>
      </c>
      <c r="BG61" s="3">
        <f t="shared" ca="1" si="31"/>
        <v>0</v>
      </c>
      <c r="BH61" s="3">
        <f t="shared" ca="1" si="31"/>
        <v>0</v>
      </c>
      <c r="BI61" s="3">
        <f t="shared" ca="1" si="31"/>
        <v>0</v>
      </c>
      <c r="BJ61" s="3">
        <f t="shared" ca="1" si="31"/>
        <v>0</v>
      </c>
      <c r="BK61" s="3">
        <f t="shared" ca="1" si="31"/>
        <v>0</v>
      </c>
      <c r="BL61" s="3">
        <f t="shared" ca="1" si="31"/>
        <v>0</v>
      </c>
      <c r="BM61" s="3">
        <f t="shared" ca="1" si="31"/>
        <v>0</v>
      </c>
      <c r="BN61" s="3">
        <f t="shared" ca="1" si="31"/>
        <v>0</v>
      </c>
      <c r="BO61" s="3">
        <f t="shared" ca="1" si="31"/>
        <v>0</v>
      </c>
      <c r="BP61" s="3">
        <f t="shared" ref="BP61:BQ62" ca="1" si="32">BP42-BP59</f>
        <v>0</v>
      </c>
      <c r="BQ61" s="3">
        <f t="shared" ca="1" si="32"/>
        <v>0</v>
      </c>
    </row>
    <row r="62" spans="1:69">
      <c r="A62" s="50"/>
      <c r="B62" t="s">
        <v>226</v>
      </c>
      <c r="C62" s="3">
        <f ca="1">C43-C60</f>
        <v>0</v>
      </c>
      <c r="D62" s="3">
        <f t="shared" ca="1" si="31"/>
        <v>0</v>
      </c>
      <c r="E62" s="3">
        <f t="shared" ca="1" si="31"/>
        <v>0</v>
      </c>
      <c r="F62" s="3">
        <f t="shared" ca="1" si="31"/>
        <v>0</v>
      </c>
      <c r="G62" s="3">
        <f t="shared" ca="1" si="31"/>
        <v>32727240</v>
      </c>
      <c r="H62" s="3">
        <f t="shared" ca="1" si="31"/>
        <v>65454480</v>
      </c>
      <c r="I62" s="3">
        <f t="shared" ca="1" si="31"/>
        <v>98181720</v>
      </c>
      <c r="J62" s="3">
        <f t="shared" ca="1" si="31"/>
        <v>130908960</v>
      </c>
      <c r="K62" s="3">
        <f t="shared" ca="1" si="31"/>
        <v>163636200</v>
      </c>
      <c r="L62" s="3">
        <f t="shared" ca="1" si="31"/>
        <v>196363440</v>
      </c>
      <c r="M62" s="3">
        <f t="shared" ca="1" si="31"/>
        <v>229090680</v>
      </c>
      <c r="N62" s="3">
        <f t="shared" ca="1" si="31"/>
        <v>261817920</v>
      </c>
      <c r="O62" s="3">
        <f t="shared" ca="1" si="31"/>
        <v>294545160</v>
      </c>
      <c r="P62" s="3">
        <f t="shared" ca="1" si="31"/>
        <v>327272400</v>
      </c>
      <c r="Q62" s="3">
        <f t="shared" ca="1" si="31"/>
        <v>360000000</v>
      </c>
      <c r="R62" s="3">
        <f t="shared" ca="1" si="31"/>
        <v>439166540</v>
      </c>
      <c r="S62" s="3">
        <f t="shared" ca="1" si="31"/>
        <v>518333080</v>
      </c>
      <c r="T62" s="3">
        <f t="shared" ca="1" si="31"/>
        <v>597499620</v>
      </c>
      <c r="U62" s="3">
        <f t="shared" ca="1" si="31"/>
        <v>676666160</v>
      </c>
      <c r="V62" s="3">
        <f t="shared" ca="1" si="31"/>
        <v>755832700</v>
      </c>
      <c r="W62" s="3">
        <f t="shared" ca="1" si="31"/>
        <v>0</v>
      </c>
      <c r="X62" s="3">
        <f t="shared" ca="1" si="31"/>
        <v>79166540</v>
      </c>
      <c r="Y62" s="3">
        <f t="shared" ca="1" si="31"/>
        <v>158333080</v>
      </c>
      <c r="Z62" s="3">
        <f t="shared" ca="1" si="31"/>
        <v>237499620</v>
      </c>
      <c r="AA62" s="3">
        <f t="shared" ca="1" si="31"/>
        <v>316666160</v>
      </c>
      <c r="AB62" s="3">
        <f t="shared" ca="1" si="31"/>
        <v>316666160</v>
      </c>
      <c r="AC62" s="3">
        <f t="shared" ca="1" si="31"/>
        <v>316667680</v>
      </c>
      <c r="AD62" s="3">
        <f t="shared" ca="1" si="31"/>
        <v>323215340</v>
      </c>
      <c r="AE62" s="3">
        <f t="shared" ca="1" si="31"/>
        <v>329763000</v>
      </c>
      <c r="AF62" s="3">
        <f t="shared" ca="1" si="31"/>
        <v>336310660</v>
      </c>
      <c r="AG62" s="3">
        <f t="shared" ca="1" si="31"/>
        <v>342856800</v>
      </c>
      <c r="AH62" s="3">
        <f t="shared" ca="1" si="31"/>
        <v>342856800</v>
      </c>
      <c r="AI62" s="3">
        <f t="shared" ca="1" si="31"/>
        <v>342856800</v>
      </c>
      <c r="AJ62" s="3">
        <f t="shared" ca="1" si="31"/>
        <v>342856800</v>
      </c>
      <c r="AK62" s="3">
        <f t="shared" ca="1" si="31"/>
        <v>257142600</v>
      </c>
      <c r="AL62" s="3">
        <f t="shared" ca="1" si="31"/>
        <v>171428400</v>
      </c>
      <c r="AM62" s="3">
        <f t="shared" ca="1" si="31"/>
        <v>85714200</v>
      </c>
      <c r="AN62" s="3">
        <f t="shared" ca="1" si="31"/>
        <v>0</v>
      </c>
      <c r="AO62" s="3">
        <f t="shared" ca="1" si="31"/>
        <v>0</v>
      </c>
      <c r="AP62" s="3">
        <f t="shared" ca="1" si="31"/>
        <v>0</v>
      </c>
      <c r="AQ62" s="3">
        <f t="shared" ca="1" si="31"/>
        <v>0</v>
      </c>
      <c r="AR62" s="3">
        <f t="shared" ca="1" si="31"/>
        <v>0</v>
      </c>
      <c r="AS62" s="3">
        <f t="shared" ca="1" si="31"/>
        <v>0</v>
      </c>
      <c r="AT62" s="3">
        <f t="shared" ca="1" si="31"/>
        <v>0</v>
      </c>
      <c r="AU62" s="3">
        <f t="shared" ca="1" si="31"/>
        <v>0</v>
      </c>
      <c r="AV62" s="3">
        <f t="shared" ca="1" si="31"/>
        <v>0</v>
      </c>
      <c r="AW62" s="3">
        <f t="shared" ca="1" si="31"/>
        <v>0</v>
      </c>
      <c r="AX62" s="3">
        <f t="shared" ca="1" si="31"/>
        <v>0</v>
      </c>
      <c r="AY62" s="3">
        <f t="shared" ca="1" si="31"/>
        <v>0</v>
      </c>
      <c r="AZ62" s="3">
        <f t="shared" ca="1" si="31"/>
        <v>0</v>
      </c>
      <c r="BA62" s="3">
        <f t="shared" ca="1" si="31"/>
        <v>0</v>
      </c>
      <c r="BB62" s="3">
        <f t="shared" ca="1" si="31"/>
        <v>0</v>
      </c>
      <c r="BC62" s="3">
        <f t="shared" ca="1" si="31"/>
        <v>0</v>
      </c>
      <c r="BD62" s="3">
        <f t="shared" ca="1" si="31"/>
        <v>0</v>
      </c>
      <c r="BE62" s="3">
        <f t="shared" ca="1" si="31"/>
        <v>0</v>
      </c>
      <c r="BF62" s="3">
        <f t="shared" ca="1" si="31"/>
        <v>0</v>
      </c>
      <c r="BG62" s="3">
        <f t="shared" ca="1" si="31"/>
        <v>0</v>
      </c>
      <c r="BH62" s="3">
        <f t="shared" ca="1" si="31"/>
        <v>0</v>
      </c>
      <c r="BI62" s="3">
        <f t="shared" ca="1" si="31"/>
        <v>0</v>
      </c>
      <c r="BJ62" s="3">
        <f t="shared" ca="1" si="31"/>
        <v>0</v>
      </c>
      <c r="BK62" s="3">
        <f t="shared" ca="1" si="31"/>
        <v>0</v>
      </c>
      <c r="BL62" s="3">
        <f t="shared" ca="1" si="31"/>
        <v>0</v>
      </c>
      <c r="BM62" s="3">
        <f t="shared" ca="1" si="31"/>
        <v>0</v>
      </c>
      <c r="BN62" s="3">
        <f t="shared" ca="1" si="31"/>
        <v>0</v>
      </c>
      <c r="BO62" s="3">
        <f t="shared" ca="1" si="31"/>
        <v>0</v>
      </c>
      <c r="BP62" s="3">
        <f t="shared" ca="1" si="32"/>
        <v>0</v>
      </c>
      <c r="BQ62" s="3">
        <f t="shared" ca="1" si="32"/>
        <v>0</v>
      </c>
    </row>
    <row r="65" spans="1:4">
      <c r="A65" s="52"/>
      <c r="B65" t="s">
        <v>36</v>
      </c>
      <c r="C65" s="11"/>
    </row>
    <row r="66" spans="1:4">
      <c r="A66" s="52"/>
      <c r="B66" t="s">
        <v>227</v>
      </c>
      <c r="C66" s="170">
        <f>L4*(1+$I$4)</f>
        <v>3896.3433983821101</v>
      </c>
      <c r="D66" t="s">
        <v>230</v>
      </c>
    </row>
    <row r="67" spans="1:4">
      <c r="A67" s="52"/>
      <c r="B67" t="s">
        <v>228</v>
      </c>
      <c r="C67" s="170">
        <f t="shared" ref="C67:C68" si="33">L5*(1+$I$4)</f>
        <v>200</v>
      </c>
      <c r="D67" t="s">
        <v>230</v>
      </c>
    </row>
    <row r="68" spans="1:4">
      <c r="A68" s="52"/>
      <c r="B68" t="s">
        <v>229</v>
      </c>
      <c r="C68" s="170">
        <f t="shared" si="33"/>
        <v>15</v>
      </c>
      <c r="D68" t="s">
        <v>230</v>
      </c>
    </row>
    <row r="69" spans="1:4">
      <c r="A69" s="52"/>
      <c r="B69" t="s">
        <v>37</v>
      </c>
      <c r="C69" s="47">
        <f>C66+C67+C68</f>
        <v>4111.3433983821105</v>
      </c>
    </row>
    <row r="70" spans="1:4">
      <c r="A70" s="52"/>
      <c r="B70" s="14" t="s">
        <v>38</v>
      </c>
      <c r="C70" s="171">
        <f>L7*(1+$I$5)</f>
        <v>383.51396025445445</v>
      </c>
      <c r="D70" t="s">
        <v>230</v>
      </c>
    </row>
    <row r="71" spans="1:4">
      <c r="A71" s="52"/>
      <c r="B71" s="14" t="s">
        <v>39</v>
      </c>
      <c r="C71" s="171">
        <f t="shared" ref="C71:C79" si="34">L8*(1+$I$5)</f>
        <v>508.39389603301584</v>
      </c>
      <c r="D71" t="s">
        <v>230</v>
      </c>
    </row>
    <row r="72" spans="1:4">
      <c r="A72" s="52"/>
      <c r="B72" s="15" t="s">
        <v>40</v>
      </c>
      <c r="C72" s="171">
        <f t="shared" si="34"/>
        <v>3332.7966070370999</v>
      </c>
      <c r="D72" t="s">
        <v>230</v>
      </c>
    </row>
    <row r="73" spans="1:4">
      <c r="A73" s="52"/>
      <c r="B73" s="15" t="s">
        <v>41</v>
      </c>
      <c r="C73" s="171">
        <f t="shared" si="34"/>
        <v>0</v>
      </c>
      <c r="D73" t="s">
        <v>230</v>
      </c>
    </row>
    <row r="74" spans="1:4">
      <c r="A74" s="52"/>
      <c r="B74" s="15" t="s">
        <v>42</v>
      </c>
      <c r="C74" s="171">
        <f t="shared" si="34"/>
        <v>975.18594262531951</v>
      </c>
      <c r="D74" t="s">
        <v>230</v>
      </c>
    </row>
    <row r="75" spans="1:4">
      <c r="A75" s="52"/>
      <c r="B75" s="15" t="s">
        <v>43</v>
      </c>
      <c r="C75" s="171">
        <f t="shared" si="34"/>
        <v>0</v>
      </c>
      <c r="D75" t="s">
        <v>230</v>
      </c>
    </row>
    <row r="76" spans="1:4">
      <c r="A76" s="52"/>
      <c r="B76" s="14" t="s">
        <v>44</v>
      </c>
      <c r="C76" s="171">
        <f t="shared" si="34"/>
        <v>224.92236521621808</v>
      </c>
      <c r="D76" t="s">
        <v>230</v>
      </c>
    </row>
    <row r="77" spans="1:4">
      <c r="A77" s="52"/>
      <c r="B77" s="16" t="s">
        <v>171</v>
      </c>
      <c r="C77" s="171">
        <f t="shared" si="34"/>
        <v>0</v>
      </c>
      <c r="D77" t="s">
        <v>230</v>
      </c>
    </row>
    <row r="78" spans="1:4">
      <c r="A78" s="52"/>
      <c r="B78" s="16" t="s">
        <v>172</v>
      </c>
      <c r="C78" s="171">
        <f t="shared" si="34"/>
        <v>0</v>
      </c>
      <c r="D78" t="s">
        <v>230</v>
      </c>
    </row>
    <row r="79" spans="1:4">
      <c r="A79" s="52"/>
      <c r="B79" s="14" t="s">
        <v>46</v>
      </c>
      <c r="C79" s="171">
        <f t="shared" si="34"/>
        <v>0</v>
      </c>
      <c r="D79" t="s">
        <v>230</v>
      </c>
    </row>
    <row r="80" spans="1:4">
      <c r="A80" s="52"/>
      <c r="C80" s="6">
        <f>SUM(C70:C79)</f>
        <v>5424.8127711661082</v>
      </c>
      <c r="D80" t="s">
        <v>230</v>
      </c>
    </row>
    <row r="81" spans="1:43">
      <c r="A81" s="52"/>
      <c r="B81" s="14" t="s">
        <v>45</v>
      </c>
      <c r="C81" s="172">
        <v>495.90322862170746</v>
      </c>
      <c r="D81" t="s">
        <v>230</v>
      </c>
    </row>
    <row r="82" spans="1:43">
      <c r="A82" s="52"/>
    </row>
    <row r="83" spans="1:43">
      <c r="A83" s="52"/>
      <c r="B83" s="17" t="s">
        <v>170</v>
      </c>
    </row>
    <row r="84" spans="1:43">
      <c r="A84" s="52"/>
      <c r="B84" t="s">
        <v>49</v>
      </c>
      <c r="C84" s="4">
        <f>C7</f>
        <v>42278</v>
      </c>
      <c r="D84" s="4">
        <f>EDATE(C84,1)</f>
        <v>42309</v>
      </c>
      <c r="E84" s="4">
        <f t="shared" ref="E84:AQ84" si="35">EDATE(D84,1)</f>
        <v>42339</v>
      </c>
      <c r="F84" s="4">
        <f t="shared" si="35"/>
        <v>42370</v>
      </c>
      <c r="G84" s="4">
        <f t="shared" si="35"/>
        <v>42401</v>
      </c>
      <c r="H84" s="4">
        <f t="shared" si="35"/>
        <v>42430</v>
      </c>
      <c r="I84" s="4">
        <f t="shared" si="35"/>
        <v>42461</v>
      </c>
      <c r="J84" s="4">
        <f t="shared" si="35"/>
        <v>42491</v>
      </c>
      <c r="K84" s="4">
        <f t="shared" si="35"/>
        <v>42522</v>
      </c>
      <c r="L84" s="4">
        <f t="shared" si="35"/>
        <v>42552</v>
      </c>
      <c r="M84" s="4">
        <f t="shared" si="35"/>
        <v>42583</v>
      </c>
      <c r="N84" s="4">
        <f t="shared" si="35"/>
        <v>42614</v>
      </c>
      <c r="O84" s="4">
        <f t="shared" si="35"/>
        <v>42644</v>
      </c>
      <c r="P84" s="4">
        <f t="shared" si="35"/>
        <v>42675</v>
      </c>
      <c r="Q84" s="4">
        <f t="shared" si="35"/>
        <v>42705</v>
      </c>
      <c r="R84" s="4">
        <f t="shared" si="35"/>
        <v>42736</v>
      </c>
      <c r="S84" s="4">
        <f t="shared" si="35"/>
        <v>42767</v>
      </c>
      <c r="T84" s="4">
        <f t="shared" si="35"/>
        <v>42795</v>
      </c>
      <c r="U84" s="4">
        <f t="shared" si="35"/>
        <v>42826</v>
      </c>
      <c r="V84" s="4">
        <f t="shared" si="35"/>
        <v>42856</v>
      </c>
      <c r="W84" s="4">
        <f t="shared" si="35"/>
        <v>42887</v>
      </c>
      <c r="X84" s="4">
        <f t="shared" si="35"/>
        <v>42917</v>
      </c>
      <c r="Y84" s="4">
        <f t="shared" si="35"/>
        <v>42948</v>
      </c>
      <c r="Z84" s="4">
        <f t="shared" si="35"/>
        <v>42979</v>
      </c>
      <c r="AA84" s="4">
        <f t="shared" si="35"/>
        <v>43009</v>
      </c>
      <c r="AB84" s="4">
        <f t="shared" si="35"/>
        <v>43040</v>
      </c>
      <c r="AC84" s="4">
        <f t="shared" si="35"/>
        <v>43070</v>
      </c>
      <c r="AD84" s="4">
        <f t="shared" si="35"/>
        <v>43101</v>
      </c>
      <c r="AE84" s="4">
        <f t="shared" si="35"/>
        <v>43132</v>
      </c>
      <c r="AF84" s="4">
        <f t="shared" si="35"/>
        <v>43160</v>
      </c>
      <c r="AG84" s="4">
        <f t="shared" si="35"/>
        <v>43191</v>
      </c>
      <c r="AH84" s="4">
        <f t="shared" si="35"/>
        <v>43221</v>
      </c>
      <c r="AI84" s="4">
        <f t="shared" si="35"/>
        <v>43252</v>
      </c>
      <c r="AJ84" s="4">
        <f t="shared" si="35"/>
        <v>43282</v>
      </c>
      <c r="AK84" s="4">
        <f t="shared" si="35"/>
        <v>43313</v>
      </c>
      <c r="AL84" s="4">
        <f t="shared" si="35"/>
        <v>43344</v>
      </c>
      <c r="AM84" s="4">
        <f t="shared" si="35"/>
        <v>43374</v>
      </c>
      <c r="AN84" s="4">
        <f t="shared" si="35"/>
        <v>43405</v>
      </c>
      <c r="AO84" s="4">
        <f t="shared" si="35"/>
        <v>43435</v>
      </c>
      <c r="AP84" s="4">
        <f t="shared" si="35"/>
        <v>43466</v>
      </c>
      <c r="AQ84" s="4">
        <f t="shared" si="35"/>
        <v>43497</v>
      </c>
    </row>
    <row r="85" spans="1:43">
      <c r="A85" s="52"/>
      <c r="B85" t="s">
        <v>215</v>
      </c>
      <c r="C85" s="9">
        <v>1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>
      <c r="A86" s="52"/>
      <c r="B86" t="s">
        <v>214</v>
      </c>
      <c r="C86" s="9">
        <v>0.05</v>
      </c>
      <c r="D86" s="9">
        <v>0.05</v>
      </c>
      <c r="E86" s="9">
        <v>0.05</v>
      </c>
      <c r="F86" s="9">
        <v>0.05</v>
      </c>
      <c r="G86" s="9">
        <v>0.05</v>
      </c>
      <c r="H86" s="9">
        <v>0.05</v>
      </c>
      <c r="I86" s="9">
        <v>0.05</v>
      </c>
      <c r="J86" s="9">
        <v>0.05</v>
      </c>
      <c r="K86" s="9">
        <v>0.05</v>
      </c>
      <c r="L86" s="9">
        <v>0.05</v>
      </c>
      <c r="M86" s="9">
        <v>0.05</v>
      </c>
      <c r="N86" s="9">
        <v>0.05</v>
      </c>
      <c r="O86" s="9">
        <v>0.05</v>
      </c>
      <c r="P86" s="9">
        <v>0.05</v>
      </c>
      <c r="Q86" s="9">
        <v>0.05</v>
      </c>
      <c r="R86" s="9">
        <v>0.05</v>
      </c>
      <c r="S86" s="9">
        <v>0.05</v>
      </c>
      <c r="T86" s="9">
        <v>0.05</v>
      </c>
      <c r="U86" s="9">
        <v>0.05</v>
      </c>
      <c r="V86" s="9">
        <v>0.05</v>
      </c>
      <c r="W86" s="7"/>
      <c r="X86" s="7"/>
      <c r="Y86" s="7"/>
      <c r="Z86" s="7"/>
      <c r="AA86" s="7"/>
      <c r="AB86" s="7"/>
      <c r="AC86" s="7"/>
      <c r="AD86" s="7"/>
    </row>
    <row r="89" spans="1:43">
      <c r="B89" t="s">
        <v>54</v>
      </c>
      <c r="C89" s="6">
        <f>SUM(C90:C92)</f>
        <v>411134339.838211</v>
      </c>
      <c r="D89" s="6">
        <f t="shared" ref="D89:AQ89" si="36">SUM(D90:D92)</f>
        <v>0</v>
      </c>
      <c r="E89" s="6">
        <f t="shared" si="36"/>
        <v>0</v>
      </c>
      <c r="F89" s="6">
        <f t="shared" si="36"/>
        <v>0</v>
      </c>
      <c r="G89" s="6">
        <f t="shared" si="36"/>
        <v>0</v>
      </c>
      <c r="H89" s="6">
        <f t="shared" si="36"/>
        <v>0</v>
      </c>
      <c r="I89" s="6">
        <f t="shared" si="36"/>
        <v>0</v>
      </c>
      <c r="J89" s="6">
        <f t="shared" si="36"/>
        <v>0</v>
      </c>
      <c r="K89" s="6">
        <f t="shared" si="36"/>
        <v>0</v>
      </c>
      <c r="L89" s="6">
        <f t="shared" si="36"/>
        <v>0</v>
      </c>
      <c r="M89" s="6">
        <f t="shared" si="36"/>
        <v>0</v>
      </c>
      <c r="N89" s="6">
        <f t="shared" si="36"/>
        <v>0</v>
      </c>
      <c r="O89" s="6">
        <f t="shared" si="36"/>
        <v>0</v>
      </c>
      <c r="P89" s="6">
        <f t="shared" si="36"/>
        <v>0</v>
      </c>
      <c r="Q89" s="6">
        <f t="shared" si="36"/>
        <v>0</v>
      </c>
      <c r="R89" s="6">
        <f t="shared" si="36"/>
        <v>0</v>
      </c>
      <c r="S89" s="6">
        <f t="shared" si="36"/>
        <v>0</v>
      </c>
      <c r="T89" s="6">
        <f t="shared" si="36"/>
        <v>0</v>
      </c>
      <c r="U89" s="6">
        <f t="shared" si="36"/>
        <v>0</v>
      </c>
      <c r="V89" s="6">
        <f t="shared" si="36"/>
        <v>0</v>
      </c>
      <c r="W89" s="6">
        <f t="shared" si="36"/>
        <v>0</v>
      </c>
      <c r="X89" s="6">
        <f t="shared" si="36"/>
        <v>0</v>
      </c>
      <c r="Y89" s="6">
        <f t="shared" si="36"/>
        <v>0</v>
      </c>
      <c r="Z89" s="6">
        <f t="shared" si="36"/>
        <v>0</v>
      </c>
      <c r="AA89" s="6">
        <f t="shared" si="36"/>
        <v>0</v>
      </c>
      <c r="AB89" s="6">
        <f t="shared" si="36"/>
        <v>0</v>
      </c>
      <c r="AC89" s="6">
        <f t="shared" si="36"/>
        <v>0</v>
      </c>
      <c r="AD89" s="6">
        <f t="shared" si="36"/>
        <v>0</v>
      </c>
      <c r="AE89" s="6">
        <f t="shared" si="36"/>
        <v>0</v>
      </c>
      <c r="AF89" s="6">
        <f t="shared" si="36"/>
        <v>0</v>
      </c>
      <c r="AG89" s="6">
        <f t="shared" si="36"/>
        <v>0</v>
      </c>
      <c r="AH89" s="6">
        <f t="shared" si="36"/>
        <v>0</v>
      </c>
      <c r="AI89" s="6">
        <f t="shared" si="36"/>
        <v>0</v>
      </c>
      <c r="AJ89" s="6">
        <f t="shared" si="36"/>
        <v>0</v>
      </c>
      <c r="AK89" s="6">
        <f t="shared" si="36"/>
        <v>0</v>
      </c>
      <c r="AL89" s="6">
        <f t="shared" si="36"/>
        <v>0</v>
      </c>
      <c r="AM89" s="6">
        <f t="shared" si="36"/>
        <v>0</v>
      </c>
      <c r="AN89" s="6">
        <f t="shared" si="36"/>
        <v>0</v>
      </c>
      <c r="AO89" s="6">
        <f t="shared" si="36"/>
        <v>0</v>
      </c>
      <c r="AP89" s="6">
        <f t="shared" si="36"/>
        <v>0</v>
      </c>
      <c r="AQ89" s="6">
        <f t="shared" si="36"/>
        <v>0</v>
      </c>
    </row>
    <row r="90" spans="1:43">
      <c r="B90" t="s">
        <v>227</v>
      </c>
      <c r="C90" s="3">
        <f>C$85*$C66*$C$4</f>
        <v>389634339.838211</v>
      </c>
      <c r="D90" s="3">
        <f t="shared" ref="D90:AQ92" si="37">D$85*$C66*$C$4</f>
        <v>0</v>
      </c>
      <c r="E90" s="3">
        <f t="shared" si="37"/>
        <v>0</v>
      </c>
      <c r="F90" s="3">
        <f t="shared" si="37"/>
        <v>0</v>
      </c>
      <c r="G90" s="3">
        <f t="shared" si="37"/>
        <v>0</v>
      </c>
      <c r="H90" s="3">
        <f t="shared" si="37"/>
        <v>0</v>
      </c>
      <c r="I90" s="3">
        <f t="shared" si="37"/>
        <v>0</v>
      </c>
      <c r="J90" s="3">
        <f t="shared" si="37"/>
        <v>0</v>
      </c>
      <c r="K90" s="3">
        <f t="shared" si="37"/>
        <v>0</v>
      </c>
      <c r="L90" s="3">
        <f t="shared" si="37"/>
        <v>0</v>
      </c>
      <c r="M90" s="3">
        <f t="shared" si="37"/>
        <v>0</v>
      </c>
      <c r="N90" s="3">
        <f t="shared" si="37"/>
        <v>0</v>
      </c>
      <c r="O90" s="3">
        <f t="shared" si="37"/>
        <v>0</v>
      </c>
      <c r="P90" s="3">
        <f t="shared" si="37"/>
        <v>0</v>
      </c>
      <c r="Q90" s="3">
        <f t="shared" si="37"/>
        <v>0</v>
      </c>
      <c r="R90" s="3">
        <f t="shared" si="37"/>
        <v>0</v>
      </c>
      <c r="S90" s="3">
        <f t="shared" si="37"/>
        <v>0</v>
      </c>
      <c r="T90" s="3">
        <f t="shared" si="37"/>
        <v>0</v>
      </c>
      <c r="U90" s="3">
        <f t="shared" si="37"/>
        <v>0</v>
      </c>
      <c r="V90" s="3">
        <f t="shared" si="37"/>
        <v>0</v>
      </c>
      <c r="W90" s="3">
        <f t="shared" si="37"/>
        <v>0</v>
      </c>
      <c r="X90" s="3">
        <f t="shared" si="37"/>
        <v>0</v>
      </c>
      <c r="Y90" s="3">
        <f t="shared" si="37"/>
        <v>0</v>
      </c>
      <c r="Z90" s="3">
        <f t="shared" si="37"/>
        <v>0</v>
      </c>
      <c r="AA90" s="3">
        <f t="shared" si="37"/>
        <v>0</v>
      </c>
      <c r="AB90" s="3">
        <f t="shared" si="37"/>
        <v>0</v>
      </c>
      <c r="AC90" s="3">
        <f t="shared" si="37"/>
        <v>0</v>
      </c>
      <c r="AD90" s="3">
        <f t="shared" si="37"/>
        <v>0</v>
      </c>
      <c r="AE90" s="3">
        <f t="shared" si="37"/>
        <v>0</v>
      </c>
      <c r="AF90" s="3">
        <f t="shared" si="37"/>
        <v>0</v>
      </c>
      <c r="AG90" s="3">
        <f t="shared" si="37"/>
        <v>0</v>
      </c>
      <c r="AH90" s="3">
        <f t="shared" si="37"/>
        <v>0</v>
      </c>
      <c r="AI90" s="3">
        <f t="shared" si="37"/>
        <v>0</v>
      </c>
      <c r="AJ90" s="3">
        <f t="shared" si="37"/>
        <v>0</v>
      </c>
      <c r="AK90" s="3">
        <f t="shared" si="37"/>
        <v>0</v>
      </c>
      <c r="AL90" s="3">
        <f t="shared" si="37"/>
        <v>0</v>
      </c>
      <c r="AM90" s="3">
        <f t="shared" si="37"/>
        <v>0</v>
      </c>
      <c r="AN90" s="3">
        <f t="shared" si="37"/>
        <v>0</v>
      </c>
      <c r="AO90" s="3">
        <f t="shared" si="37"/>
        <v>0</v>
      </c>
      <c r="AP90" s="3">
        <f t="shared" si="37"/>
        <v>0</v>
      </c>
      <c r="AQ90" s="3">
        <f t="shared" si="37"/>
        <v>0</v>
      </c>
    </row>
    <row r="91" spans="1:43">
      <c r="B91" t="s">
        <v>228</v>
      </c>
      <c r="C91" s="3">
        <f>C$85*$C67*$C$4</f>
        <v>20000000</v>
      </c>
      <c r="D91" s="3">
        <f t="shared" si="37"/>
        <v>0</v>
      </c>
      <c r="E91" s="3">
        <f t="shared" si="37"/>
        <v>0</v>
      </c>
      <c r="F91" s="3">
        <f t="shared" si="37"/>
        <v>0</v>
      </c>
      <c r="G91" s="3">
        <f t="shared" si="37"/>
        <v>0</v>
      </c>
      <c r="H91" s="3">
        <f t="shared" si="37"/>
        <v>0</v>
      </c>
      <c r="I91" s="3">
        <f t="shared" si="37"/>
        <v>0</v>
      </c>
      <c r="J91" s="3">
        <f t="shared" si="37"/>
        <v>0</v>
      </c>
      <c r="K91" s="3">
        <f t="shared" si="37"/>
        <v>0</v>
      </c>
      <c r="L91" s="3">
        <f t="shared" si="37"/>
        <v>0</v>
      </c>
      <c r="M91" s="3">
        <f t="shared" si="37"/>
        <v>0</v>
      </c>
      <c r="N91" s="3">
        <f t="shared" si="37"/>
        <v>0</v>
      </c>
      <c r="O91" s="3">
        <f t="shared" si="37"/>
        <v>0</v>
      </c>
      <c r="P91" s="3">
        <f t="shared" si="37"/>
        <v>0</v>
      </c>
      <c r="Q91" s="3">
        <f t="shared" si="37"/>
        <v>0</v>
      </c>
      <c r="R91" s="3">
        <f t="shared" si="37"/>
        <v>0</v>
      </c>
      <c r="S91" s="3">
        <f t="shared" si="37"/>
        <v>0</v>
      </c>
      <c r="T91" s="3">
        <f t="shared" si="37"/>
        <v>0</v>
      </c>
      <c r="U91" s="3">
        <f t="shared" si="37"/>
        <v>0</v>
      </c>
      <c r="V91" s="3">
        <f t="shared" si="37"/>
        <v>0</v>
      </c>
      <c r="W91" s="3">
        <f t="shared" si="37"/>
        <v>0</v>
      </c>
      <c r="X91" s="3">
        <f t="shared" si="37"/>
        <v>0</v>
      </c>
      <c r="Y91" s="3">
        <f t="shared" si="37"/>
        <v>0</v>
      </c>
      <c r="Z91" s="3">
        <f t="shared" si="37"/>
        <v>0</v>
      </c>
      <c r="AA91" s="3">
        <f t="shared" si="37"/>
        <v>0</v>
      </c>
      <c r="AB91" s="3">
        <f t="shared" si="37"/>
        <v>0</v>
      </c>
      <c r="AC91" s="3">
        <f t="shared" si="37"/>
        <v>0</v>
      </c>
      <c r="AD91" s="3">
        <f t="shared" si="37"/>
        <v>0</v>
      </c>
      <c r="AE91" s="3">
        <f t="shared" si="37"/>
        <v>0</v>
      </c>
      <c r="AF91" s="3">
        <f t="shared" si="37"/>
        <v>0</v>
      </c>
      <c r="AG91" s="3">
        <f t="shared" si="37"/>
        <v>0</v>
      </c>
      <c r="AH91" s="3">
        <f t="shared" si="37"/>
        <v>0</v>
      </c>
      <c r="AI91" s="3">
        <f t="shared" si="37"/>
        <v>0</v>
      </c>
      <c r="AJ91" s="3">
        <f t="shared" si="37"/>
        <v>0</v>
      </c>
      <c r="AK91" s="3">
        <f t="shared" si="37"/>
        <v>0</v>
      </c>
      <c r="AL91" s="3">
        <f t="shared" si="37"/>
        <v>0</v>
      </c>
      <c r="AM91" s="3">
        <f t="shared" si="37"/>
        <v>0</v>
      </c>
      <c r="AN91" s="3">
        <f t="shared" si="37"/>
        <v>0</v>
      </c>
      <c r="AO91" s="3">
        <f t="shared" si="37"/>
        <v>0</v>
      </c>
      <c r="AP91" s="3">
        <f t="shared" si="37"/>
        <v>0</v>
      </c>
      <c r="AQ91" s="3">
        <f t="shared" si="37"/>
        <v>0</v>
      </c>
    </row>
    <row r="92" spans="1:43">
      <c r="B92" t="s">
        <v>229</v>
      </c>
      <c r="C92" s="3">
        <f>C$85*$C68*$C$4</f>
        <v>1500000</v>
      </c>
      <c r="D92" s="3">
        <f t="shared" si="37"/>
        <v>0</v>
      </c>
      <c r="E92" s="3">
        <f t="shared" si="37"/>
        <v>0</v>
      </c>
      <c r="F92" s="3">
        <f t="shared" si="37"/>
        <v>0</v>
      </c>
      <c r="G92" s="3">
        <f t="shared" si="37"/>
        <v>0</v>
      </c>
      <c r="H92" s="3">
        <f t="shared" si="37"/>
        <v>0</v>
      </c>
      <c r="I92" s="3">
        <f t="shared" si="37"/>
        <v>0</v>
      </c>
      <c r="J92" s="3">
        <f t="shared" si="37"/>
        <v>0</v>
      </c>
      <c r="K92" s="3">
        <f t="shared" si="37"/>
        <v>0</v>
      </c>
      <c r="L92" s="3">
        <f t="shared" si="37"/>
        <v>0</v>
      </c>
      <c r="M92" s="3">
        <f t="shared" si="37"/>
        <v>0</v>
      </c>
      <c r="N92" s="3">
        <f t="shared" si="37"/>
        <v>0</v>
      </c>
      <c r="O92" s="3">
        <f t="shared" si="37"/>
        <v>0</v>
      </c>
      <c r="P92" s="3">
        <f t="shared" si="37"/>
        <v>0</v>
      </c>
      <c r="Q92" s="3">
        <f t="shared" si="37"/>
        <v>0</v>
      </c>
      <c r="R92" s="3">
        <f t="shared" si="37"/>
        <v>0</v>
      </c>
      <c r="S92" s="3">
        <f t="shared" si="37"/>
        <v>0</v>
      </c>
      <c r="T92" s="3">
        <f t="shared" si="37"/>
        <v>0</v>
      </c>
      <c r="U92" s="3">
        <f t="shared" si="37"/>
        <v>0</v>
      </c>
      <c r="V92" s="3">
        <f t="shared" si="37"/>
        <v>0</v>
      </c>
      <c r="W92" s="3">
        <f t="shared" si="37"/>
        <v>0</v>
      </c>
      <c r="X92" s="3">
        <f t="shared" si="37"/>
        <v>0</v>
      </c>
      <c r="Y92" s="3">
        <f t="shared" si="37"/>
        <v>0</v>
      </c>
      <c r="Z92" s="3">
        <f t="shared" si="37"/>
        <v>0</v>
      </c>
      <c r="AA92" s="3">
        <f t="shared" si="37"/>
        <v>0</v>
      </c>
      <c r="AB92" s="3">
        <f t="shared" si="37"/>
        <v>0</v>
      </c>
      <c r="AC92" s="3">
        <f t="shared" si="37"/>
        <v>0</v>
      </c>
      <c r="AD92" s="3">
        <f t="shared" si="37"/>
        <v>0</v>
      </c>
      <c r="AE92" s="3">
        <f t="shared" si="37"/>
        <v>0</v>
      </c>
      <c r="AF92" s="3">
        <f t="shared" si="37"/>
        <v>0</v>
      </c>
      <c r="AG92" s="3">
        <f t="shared" si="37"/>
        <v>0</v>
      </c>
      <c r="AH92" s="3">
        <f t="shared" si="37"/>
        <v>0</v>
      </c>
      <c r="AI92" s="3">
        <f t="shared" si="37"/>
        <v>0</v>
      </c>
      <c r="AJ92" s="3">
        <f t="shared" si="37"/>
        <v>0</v>
      </c>
      <c r="AK92" s="3">
        <f t="shared" si="37"/>
        <v>0</v>
      </c>
      <c r="AL92" s="3">
        <f t="shared" si="37"/>
        <v>0</v>
      </c>
      <c r="AM92" s="3">
        <f t="shared" si="37"/>
        <v>0</v>
      </c>
      <c r="AN92" s="3">
        <f t="shared" si="37"/>
        <v>0</v>
      </c>
      <c r="AO92" s="3">
        <f t="shared" si="37"/>
        <v>0</v>
      </c>
      <c r="AP92" s="3">
        <f t="shared" si="37"/>
        <v>0</v>
      </c>
      <c r="AQ92" s="3">
        <f t="shared" si="37"/>
        <v>0</v>
      </c>
    </row>
    <row r="94" spans="1:43" s="48" customFormat="1">
      <c r="B94" s="48" t="s">
        <v>36</v>
      </c>
      <c r="C94" s="190">
        <f>SUM(C95:C104)+C106</f>
        <v>29603579.998939082</v>
      </c>
      <c r="D94" s="190">
        <f t="shared" ref="D94:AQ94" si="38">SUM(D95:D104)+D106</f>
        <v>29603579.998939082</v>
      </c>
      <c r="E94" s="190">
        <f t="shared" si="38"/>
        <v>29603579.998939082</v>
      </c>
      <c r="F94" s="190">
        <f t="shared" si="38"/>
        <v>29603579.998939082</v>
      </c>
      <c r="G94" s="190">
        <f t="shared" si="38"/>
        <v>29603579.998939082</v>
      </c>
      <c r="H94" s="190">
        <f t="shared" si="38"/>
        <v>29603579.998939082</v>
      </c>
      <c r="I94" s="190">
        <f t="shared" si="38"/>
        <v>29603579.998939082</v>
      </c>
      <c r="J94" s="190">
        <f t="shared" si="38"/>
        <v>29603579.998939082</v>
      </c>
      <c r="K94" s="190">
        <f t="shared" si="38"/>
        <v>29603579.998939082</v>
      </c>
      <c r="L94" s="190">
        <f t="shared" si="38"/>
        <v>29603579.998939082</v>
      </c>
      <c r="M94" s="190">
        <f t="shared" si="38"/>
        <v>29603579.998939082</v>
      </c>
      <c r="N94" s="190">
        <f t="shared" si="38"/>
        <v>29603579.998939082</v>
      </c>
      <c r="O94" s="190">
        <f t="shared" si="38"/>
        <v>29603579.998939082</v>
      </c>
      <c r="P94" s="190">
        <f t="shared" si="38"/>
        <v>29603579.998939082</v>
      </c>
      <c r="Q94" s="190">
        <f t="shared" si="38"/>
        <v>29603579.998939082</v>
      </c>
      <c r="R94" s="190">
        <f t="shared" si="38"/>
        <v>29603579.998939082</v>
      </c>
      <c r="S94" s="190">
        <f t="shared" si="38"/>
        <v>29603579.998939082</v>
      </c>
      <c r="T94" s="190">
        <f t="shared" si="38"/>
        <v>29603579.998939082</v>
      </c>
      <c r="U94" s="190">
        <f t="shared" si="38"/>
        <v>29603579.998939082</v>
      </c>
      <c r="V94" s="190">
        <f t="shared" si="38"/>
        <v>29603579.998939082</v>
      </c>
      <c r="W94" s="190">
        <f t="shared" si="38"/>
        <v>0</v>
      </c>
      <c r="X94" s="190">
        <f t="shared" si="38"/>
        <v>0</v>
      </c>
      <c r="Y94" s="190">
        <f t="shared" si="38"/>
        <v>0</v>
      </c>
      <c r="Z94" s="190">
        <f t="shared" si="38"/>
        <v>0</v>
      </c>
      <c r="AA94" s="190">
        <f t="shared" si="38"/>
        <v>0</v>
      </c>
      <c r="AB94" s="190">
        <f t="shared" si="38"/>
        <v>0</v>
      </c>
      <c r="AC94" s="190">
        <f t="shared" si="38"/>
        <v>0</v>
      </c>
      <c r="AD94" s="190">
        <f t="shared" si="38"/>
        <v>0</v>
      </c>
      <c r="AE94" s="190">
        <f t="shared" si="38"/>
        <v>0</v>
      </c>
      <c r="AF94" s="190">
        <f t="shared" si="38"/>
        <v>0</v>
      </c>
      <c r="AG94" s="190">
        <f t="shared" si="38"/>
        <v>0</v>
      </c>
      <c r="AH94" s="190">
        <f t="shared" si="38"/>
        <v>0</v>
      </c>
      <c r="AI94" s="190">
        <f t="shared" si="38"/>
        <v>0</v>
      </c>
      <c r="AJ94" s="190">
        <f t="shared" si="38"/>
        <v>0</v>
      </c>
      <c r="AK94" s="190">
        <f t="shared" si="38"/>
        <v>0</v>
      </c>
      <c r="AL94" s="190">
        <f t="shared" si="38"/>
        <v>0</v>
      </c>
      <c r="AM94" s="190">
        <f t="shared" si="38"/>
        <v>0</v>
      </c>
      <c r="AN94" s="190">
        <f t="shared" si="38"/>
        <v>0</v>
      </c>
      <c r="AO94" s="190">
        <f t="shared" si="38"/>
        <v>0</v>
      </c>
      <c r="AP94" s="190">
        <f t="shared" si="38"/>
        <v>0</v>
      </c>
      <c r="AQ94" s="190">
        <f t="shared" si="38"/>
        <v>0</v>
      </c>
    </row>
    <row r="95" spans="1:43" s="48" customFormat="1">
      <c r="B95" s="191" t="s">
        <v>251</v>
      </c>
      <c r="C95" s="188">
        <f t="shared" ref="C95:AQ101" si="39">C$86*$C70*$C$4</f>
        <v>1917569.8012722724</v>
      </c>
      <c r="D95" s="188">
        <f t="shared" si="39"/>
        <v>1917569.8012722724</v>
      </c>
      <c r="E95" s="188">
        <f t="shared" si="39"/>
        <v>1917569.8012722724</v>
      </c>
      <c r="F95" s="188">
        <f t="shared" si="39"/>
        <v>1917569.8012722724</v>
      </c>
      <c r="G95" s="188">
        <f t="shared" si="39"/>
        <v>1917569.8012722724</v>
      </c>
      <c r="H95" s="188">
        <f t="shared" si="39"/>
        <v>1917569.8012722724</v>
      </c>
      <c r="I95" s="188">
        <f t="shared" si="39"/>
        <v>1917569.8012722724</v>
      </c>
      <c r="J95" s="188">
        <f t="shared" si="39"/>
        <v>1917569.8012722724</v>
      </c>
      <c r="K95" s="188">
        <f t="shared" si="39"/>
        <v>1917569.8012722724</v>
      </c>
      <c r="L95" s="188">
        <f t="shared" si="39"/>
        <v>1917569.8012722724</v>
      </c>
      <c r="M95" s="188">
        <f t="shared" si="39"/>
        <v>1917569.8012722724</v>
      </c>
      <c r="N95" s="188">
        <f t="shared" si="39"/>
        <v>1917569.8012722724</v>
      </c>
      <c r="O95" s="188">
        <f t="shared" si="39"/>
        <v>1917569.8012722724</v>
      </c>
      <c r="P95" s="188">
        <f t="shared" si="39"/>
        <v>1917569.8012722724</v>
      </c>
      <c r="Q95" s="188">
        <f t="shared" si="39"/>
        <v>1917569.8012722724</v>
      </c>
      <c r="R95" s="188">
        <f t="shared" si="39"/>
        <v>1917569.8012722724</v>
      </c>
      <c r="S95" s="188">
        <f t="shared" si="39"/>
        <v>1917569.8012722724</v>
      </c>
      <c r="T95" s="188">
        <f t="shared" si="39"/>
        <v>1917569.8012722724</v>
      </c>
      <c r="U95" s="188">
        <f t="shared" si="39"/>
        <v>1917569.8012722724</v>
      </c>
      <c r="V95" s="188">
        <f t="shared" si="39"/>
        <v>1917569.8012722724</v>
      </c>
      <c r="W95" s="188">
        <f t="shared" si="39"/>
        <v>0</v>
      </c>
      <c r="X95" s="188">
        <f t="shared" si="39"/>
        <v>0</v>
      </c>
      <c r="Y95" s="188">
        <f t="shared" si="39"/>
        <v>0</v>
      </c>
      <c r="Z95" s="188">
        <f t="shared" si="39"/>
        <v>0</v>
      </c>
      <c r="AA95" s="188">
        <f t="shared" si="39"/>
        <v>0</v>
      </c>
      <c r="AB95" s="188">
        <f t="shared" si="39"/>
        <v>0</v>
      </c>
      <c r="AC95" s="188">
        <f t="shared" si="39"/>
        <v>0</v>
      </c>
      <c r="AD95" s="188">
        <f t="shared" si="39"/>
        <v>0</v>
      </c>
      <c r="AE95" s="188">
        <f t="shared" si="39"/>
        <v>0</v>
      </c>
      <c r="AF95" s="188">
        <f t="shared" si="39"/>
        <v>0</v>
      </c>
      <c r="AG95" s="188">
        <f t="shared" si="39"/>
        <v>0</v>
      </c>
      <c r="AH95" s="188">
        <f t="shared" si="39"/>
        <v>0</v>
      </c>
      <c r="AI95" s="188">
        <f t="shared" si="39"/>
        <v>0</v>
      </c>
      <c r="AJ95" s="188">
        <f t="shared" si="39"/>
        <v>0</v>
      </c>
      <c r="AK95" s="188">
        <f t="shared" si="39"/>
        <v>0</v>
      </c>
      <c r="AL95" s="188">
        <f t="shared" si="39"/>
        <v>0</v>
      </c>
      <c r="AM95" s="188">
        <f t="shared" si="39"/>
        <v>0</v>
      </c>
      <c r="AN95" s="188">
        <f t="shared" si="39"/>
        <v>0</v>
      </c>
      <c r="AO95" s="188">
        <f t="shared" si="39"/>
        <v>0</v>
      </c>
      <c r="AP95" s="188">
        <f t="shared" si="39"/>
        <v>0</v>
      </c>
      <c r="AQ95" s="188">
        <f t="shared" si="39"/>
        <v>0</v>
      </c>
    </row>
    <row r="96" spans="1:43" s="48" customFormat="1">
      <c r="B96" s="191" t="s">
        <v>252</v>
      </c>
      <c r="C96" s="188">
        <f t="shared" si="39"/>
        <v>2541969.4801650792</v>
      </c>
      <c r="D96" s="188">
        <f t="shared" si="39"/>
        <v>2541969.4801650792</v>
      </c>
      <c r="E96" s="188">
        <f t="shared" si="39"/>
        <v>2541969.4801650792</v>
      </c>
      <c r="F96" s="188">
        <f t="shared" si="39"/>
        <v>2541969.4801650792</v>
      </c>
      <c r="G96" s="188">
        <f t="shared" si="39"/>
        <v>2541969.4801650792</v>
      </c>
      <c r="H96" s="188">
        <f t="shared" si="39"/>
        <v>2541969.4801650792</v>
      </c>
      <c r="I96" s="188">
        <f t="shared" si="39"/>
        <v>2541969.4801650792</v>
      </c>
      <c r="J96" s="188">
        <f t="shared" si="39"/>
        <v>2541969.4801650792</v>
      </c>
      <c r="K96" s="188">
        <f t="shared" si="39"/>
        <v>2541969.4801650792</v>
      </c>
      <c r="L96" s="188">
        <f t="shared" si="39"/>
        <v>2541969.4801650792</v>
      </c>
      <c r="M96" s="188">
        <f t="shared" si="39"/>
        <v>2541969.4801650792</v>
      </c>
      <c r="N96" s="188">
        <f t="shared" si="39"/>
        <v>2541969.4801650792</v>
      </c>
      <c r="O96" s="188">
        <f t="shared" si="39"/>
        <v>2541969.4801650792</v>
      </c>
      <c r="P96" s="188">
        <f t="shared" si="39"/>
        <v>2541969.4801650792</v>
      </c>
      <c r="Q96" s="188">
        <f t="shared" si="39"/>
        <v>2541969.4801650792</v>
      </c>
      <c r="R96" s="188">
        <f t="shared" si="39"/>
        <v>2541969.4801650792</v>
      </c>
      <c r="S96" s="188">
        <f t="shared" si="39"/>
        <v>2541969.4801650792</v>
      </c>
      <c r="T96" s="188">
        <f t="shared" si="39"/>
        <v>2541969.4801650792</v>
      </c>
      <c r="U96" s="188">
        <f t="shared" si="39"/>
        <v>2541969.4801650792</v>
      </c>
      <c r="V96" s="188">
        <f t="shared" si="39"/>
        <v>2541969.4801650792</v>
      </c>
      <c r="W96" s="188">
        <f t="shared" si="39"/>
        <v>0</v>
      </c>
      <c r="X96" s="188">
        <f t="shared" si="39"/>
        <v>0</v>
      </c>
      <c r="Y96" s="188">
        <f t="shared" si="39"/>
        <v>0</v>
      </c>
      <c r="Z96" s="188">
        <f t="shared" si="39"/>
        <v>0</v>
      </c>
      <c r="AA96" s="188">
        <f t="shared" si="39"/>
        <v>0</v>
      </c>
      <c r="AB96" s="188">
        <f t="shared" si="39"/>
        <v>0</v>
      </c>
      <c r="AC96" s="188">
        <f t="shared" si="39"/>
        <v>0</v>
      </c>
      <c r="AD96" s="188">
        <f t="shared" si="39"/>
        <v>0</v>
      </c>
      <c r="AE96" s="188">
        <f t="shared" si="39"/>
        <v>0</v>
      </c>
      <c r="AF96" s="188">
        <f t="shared" si="39"/>
        <v>0</v>
      </c>
      <c r="AG96" s="188">
        <f t="shared" si="39"/>
        <v>0</v>
      </c>
      <c r="AH96" s="188">
        <f t="shared" si="39"/>
        <v>0</v>
      </c>
      <c r="AI96" s="188">
        <f t="shared" si="39"/>
        <v>0</v>
      </c>
      <c r="AJ96" s="188">
        <f t="shared" si="39"/>
        <v>0</v>
      </c>
      <c r="AK96" s="188">
        <f t="shared" si="39"/>
        <v>0</v>
      </c>
      <c r="AL96" s="188">
        <f t="shared" si="39"/>
        <v>0</v>
      </c>
      <c r="AM96" s="188">
        <f t="shared" si="39"/>
        <v>0</v>
      </c>
      <c r="AN96" s="188">
        <f t="shared" si="39"/>
        <v>0</v>
      </c>
      <c r="AO96" s="188">
        <f t="shared" si="39"/>
        <v>0</v>
      </c>
      <c r="AP96" s="188">
        <f t="shared" si="39"/>
        <v>0</v>
      </c>
      <c r="AQ96" s="188">
        <f t="shared" si="39"/>
        <v>0</v>
      </c>
    </row>
    <row r="97" spans="2:43" s="48" customFormat="1">
      <c r="B97" s="191" t="s">
        <v>253</v>
      </c>
      <c r="C97" s="188">
        <f t="shared" si="39"/>
        <v>16663983.035185501</v>
      </c>
      <c r="D97" s="188">
        <f t="shared" si="39"/>
        <v>16663983.035185501</v>
      </c>
      <c r="E97" s="188">
        <f t="shared" si="39"/>
        <v>16663983.035185501</v>
      </c>
      <c r="F97" s="188">
        <f t="shared" si="39"/>
        <v>16663983.035185501</v>
      </c>
      <c r="G97" s="188">
        <f t="shared" si="39"/>
        <v>16663983.035185501</v>
      </c>
      <c r="H97" s="188">
        <f t="shared" si="39"/>
        <v>16663983.035185501</v>
      </c>
      <c r="I97" s="188">
        <f t="shared" si="39"/>
        <v>16663983.035185501</v>
      </c>
      <c r="J97" s="188">
        <f t="shared" si="39"/>
        <v>16663983.035185501</v>
      </c>
      <c r="K97" s="188">
        <f t="shared" si="39"/>
        <v>16663983.035185501</v>
      </c>
      <c r="L97" s="188">
        <f t="shared" si="39"/>
        <v>16663983.035185501</v>
      </c>
      <c r="M97" s="188">
        <f t="shared" si="39"/>
        <v>16663983.035185501</v>
      </c>
      <c r="N97" s="188">
        <f t="shared" si="39"/>
        <v>16663983.035185501</v>
      </c>
      <c r="O97" s="188">
        <f t="shared" si="39"/>
        <v>16663983.035185501</v>
      </c>
      <c r="P97" s="188">
        <f t="shared" si="39"/>
        <v>16663983.035185501</v>
      </c>
      <c r="Q97" s="188">
        <f t="shared" si="39"/>
        <v>16663983.035185501</v>
      </c>
      <c r="R97" s="188">
        <f t="shared" si="39"/>
        <v>16663983.035185501</v>
      </c>
      <c r="S97" s="188">
        <f t="shared" si="39"/>
        <v>16663983.035185501</v>
      </c>
      <c r="T97" s="188">
        <f t="shared" si="39"/>
        <v>16663983.035185501</v>
      </c>
      <c r="U97" s="188">
        <f t="shared" si="39"/>
        <v>16663983.035185501</v>
      </c>
      <c r="V97" s="188">
        <f t="shared" si="39"/>
        <v>16663983.035185501</v>
      </c>
      <c r="W97" s="188">
        <f t="shared" si="39"/>
        <v>0</v>
      </c>
      <c r="X97" s="188">
        <f t="shared" si="39"/>
        <v>0</v>
      </c>
      <c r="Y97" s="188">
        <f t="shared" si="39"/>
        <v>0</v>
      </c>
      <c r="Z97" s="188">
        <f t="shared" si="39"/>
        <v>0</v>
      </c>
      <c r="AA97" s="188">
        <f t="shared" si="39"/>
        <v>0</v>
      </c>
      <c r="AB97" s="188">
        <f t="shared" si="39"/>
        <v>0</v>
      </c>
      <c r="AC97" s="188">
        <f t="shared" si="39"/>
        <v>0</v>
      </c>
      <c r="AD97" s="188">
        <f t="shared" si="39"/>
        <v>0</v>
      </c>
      <c r="AE97" s="188">
        <f t="shared" si="39"/>
        <v>0</v>
      </c>
      <c r="AF97" s="188">
        <f t="shared" si="39"/>
        <v>0</v>
      </c>
      <c r="AG97" s="188">
        <f t="shared" si="39"/>
        <v>0</v>
      </c>
      <c r="AH97" s="188">
        <f t="shared" si="39"/>
        <v>0</v>
      </c>
      <c r="AI97" s="188">
        <f t="shared" si="39"/>
        <v>0</v>
      </c>
      <c r="AJ97" s="188">
        <f t="shared" si="39"/>
        <v>0</v>
      </c>
      <c r="AK97" s="188">
        <f t="shared" si="39"/>
        <v>0</v>
      </c>
      <c r="AL97" s="188">
        <f t="shared" si="39"/>
        <v>0</v>
      </c>
      <c r="AM97" s="188">
        <f t="shared" si="39"/>
        <v>0</v>
      </c>
      <c r="AN97" s="188">
        <f t="shared" si="39"/>
        <v>0</v>
      </c>
      <c r="AO97" s="188">
        <f t="shared" si="39"/>
        <v>0</v>
      </c>
      <c r="AP97" s="188">
        <f t="shared" si="39"/>
        <v>0</v>
      </c>
      <c r="AQ97" s="188">
        <f t="shared" si="39"/>
        <v>0</v>
      </c>
    </row>
    <row r="98" spans="2:43" s="48" customFormat="1">
      <c r="B98" s="191" t="s">
        <v>254</v>
      </c>
      <c r="C98" s="188">
        <f t="shared" si="39"/>
        <v>0</v>
      </c>
      <c r="D98" s="188">
        <f t="shared" si="39"/>
        <v>0</v>
      </c>
      <c r="E98" s="188">
        <f t="shared" si="39"/>
        <v>0</v>
      </c>
      <c r="F98" s="188">
        <f t="shared" si="39"/>
        <v>0</v>
      </c>
      <c r="G98" s="188">
        <f t="shared" si="39"/>
        <v>0</v>
      </c>
      <c r="H98" s="188">
        <f t="shared" si="39"/>
        <v>0</v>
      </c>
      <c r="I98" s="188">
        <f t="shared" si="39"/>
        <v>0</v>
      </c>
      <c r="J98" s="188">
        <f t="shared" si="39"/>
        <v>0</v>
      </c>
      <c r="K98" s="188">
        <f t="shared" si="39"/>
        <v>0</v>
      </c>
      <c r="L98" s="188">
        <f t="shared" si="39"/>
        <v>0</v>
      </c>
      <c r="M98" s="188">
        <f t="shared" si="39"/>
        <v>0</v>
      </c>
      <c r="N98" s="188">
        <f t="shared" si="39"/>
        <v>0</v>
      </c>
      <c r="O98" s="188">
        <f t="shared" si="39"/>
        <v>0</v>
      </c>
      <c r="P98" s="188">
        <f t="shared" si="39"/>
        <v>0</v>
      </c>
      <c r="Q98" s="188">
        <f t="shared" si="39"/>
        <v>0</v>
      </c>
      <c r="R98" s="188">
        <f t="shared" si="39"/>
        <v>0</v>
      </c>
      <c r="S98" s="188">
        <f t="shared" si="39"/>
        <v>0</v>
      </c>
      <c r="T98" s="188">
        <f t="shared" si="39"/>
        <v>0</v>
      </c>
      <c r="U98" s="188">
        <f t="shared" si="39"/>
        <v>0</v>
      </c>
      <c r="V98" s="188">
        <f t="shared" si="39"/>
        <v>0</v>
      </c>
      <c r="W98" s="188">
        <f t="shared" si="39"/>
        <v>0</v>
      </c>
      <c r="X98" s="188">
        <f t="shared" si="39"/>
        <v>0</v>
      </c>
      <c r="Y98" s="188">
        <f t="shared" si="39"/>
        <v>0</v>
      </c>
      <c r="Z98" s="188">
        <f t="shared" si="39"/>
        <v>0</v>
      </c>
      <c r="AA98" s="188">
        <f t="shared" si="39"/>
        <v>0</v>
      </c>
      <c r="AB98" s="188">
        <f t="shared" si="39"/>
        <v>0</v>
      </c>
      <c r="AC98" s="188">
        <f t="shared" si="39"/>
        <v>0</v>
      </c>
      <c r="AD98" s="188">
        <f t="shared" si="39"/>
        <v>0</v>
      </c>
      <c r="AE98" s="188">
        <f t="shared" si="39"/>
        <v>0</v>
      </c>
      <c r="AF98" s="188">
        <f t="shared" si="39"/>
        <v>0</v>
      </c>
      <c r="AG98" s="188">
        <f t="shared" si="39"/>
        <v>0</v>
      </c>
      <c r="AH98" s="188">
        <f t="shared" si="39"/>
        <v>0</v>
      </c>
      <c r="AI98" s="188">
        <f t="shared" si="39"/>
        <v>0</v>
      </c>
      <c r="AJ98" s="188">
        <f t="shared" si="39"/>
        <v>0</v>
      </c>
      <c r="AK98" s="188">
        <f t="shared" si="39"/>
        <v>0</v>
      </c>
      <c r="AL98" s="188">
        <f t="shared" si="39"/>
        <v>0</v>
      </c>
      <c r="AM98" s="188">
        <f t="shared" si="39"/>
        <v>0</v>
      </c>
      <c r="AN98" s="188">
        <f t="shared" si="39"/>
        <v>0</v>
      </c>
      <c r="AO98" s="188">
        <f t="shared" si="39"/>
        <v>0</v>
      </c>
      <c r="AP98" s="188">
        <f t="shared" si="39"/>
        <v>0</v>
      </c>
      <c r="AQ98" s="188">
        <f t="shared" si="39"/>
        <v>0</v>
      </c>
    </row>
    <row r="99" spans="2:43" s="48" customFormat="1">
      <c r="B99" s="191" t="s">
        <v>255</v>
      </c>
      <c r="C99" s="188">
        <f t="shared" si="39"/>
        <v>4875929.7131265979</v>
      </c>
      <c r="D99" s="188">
        <f t="shared" si="39"/>
        <v>4875929.7131265979</v>
      </c>
      <c r="E99" s="188">
        <f t="shared" si="39"/>
        <v>4875929.7131265979</v>
      </c>
      <c r="F99" s="188">
        <f t="shared" si="39"/>
        <v>4875929.7131265979</v>
      </c>
      <c r="G99" s="188">
        <f t="shared" si="39"/>
        <v>4875929.7131265979</v>
      </c>
      <c r="H99" s="188">
        <f t="shared" si="39"/>
        <v>4875929.7131265979</v>
      </c>
      <c r="I99" s="188">
        <f t="shared" si="39"/>
        <v>4875929.7131265979</v>
      </c>
      <c r="J99" s="188">
        <f t="shared" si="39"/>
        <v>4875929.7131265979</v>
      </c>
      <c r="K99" s="188">
        <f t="shared" si="39"/>
        <v>4875929.7131265979</v>
      </c>
      <c r="L99" s="188">
        <f t="shared" si="39"/>
        <v>4875929.7131265979</v>
      </c>
      <c r="M99" s="188">
        <f t="shared" si="39"/>
        <v>4875929.7131265979</v>
      </c>
      <c r="N99" s="188">
        <f t="shared" si="39"/>
        <v>4875929.7131265979</v>
      </c>
      <c r="O99" s="188">
        <f t="shared" si="39"/>
        <v>4875929.7131265979</v>
      </c>
      <c r="P99" s="188">
        <f t="shared" si="39"/>
        <v>4875929.7131265979</v>
      </c>
      <c r="Q99" s="188">
        <f t="shared" si="39"/>
        <v>4875929.7131265979</v>
      </c>
      <c r="R99" s="188">
        <f t="shared" si="39"/>
        <v>4875929.7131265979</v>
      </c>
      <c r="S99" s="188">
        <f t="shared" si="39"/>
        <v>4875929.7131265979</v>
      </c>
      <c r="T99" s="188">
        <f t="shared" si="39"/>
        <v>4875929.7131265979</v>
      </c>
      <c r="U99" s="188">
        <f t="shared" si="39"/>
        <v>4875929.7131265979</v>
      </c>
      <c r="V99" s="188">
        <f t="shared" si="39"/>
        <v>4875929.7131265979</v>
      </c>
      <c r="W99" s="188">
        <f t="shared" si="39"/>
        <v>0</v>
      </c>
      <c r="X99" s="188">
        <f t="shared" si="39"/>
        <v>0</v>
      </c>
      <c r="Y99" s="188">
        <f t="shared" si="39"/>
        <v>0</v>
      </c>
      <c r="Z99" s="188">
        <f t="shared" si="39"/>
        <v>0</v>
      </c>
      <c r="AA99" s="188">
        <f t="shared" si="39"/>
        <v>0</v>
      </c>
      <c r="AB99" s="188">
        <f t="shared" si="39"/>
        <v>0</v>
      </c>
      <c r="AC99" s="188">
        <f t="shared" si="39"/>
        <v>0</v>
      </c>
      <c r="AD99" s="188">
        <f t="shared" si="39"/>
        <v>0</v>
      </c>
      <c r="AE99" s="188">
        <f t="shared" si="39"/>
        <v>0</v>
      </c>
      <c r="AF99" s="188">
        <f t="shared" si="39"/>
        <v>0</v>
      </c>
      <c r="AG99" s="188">
        <f t="shared" si="39"/>
        <v>0</v>
      </c>
      <c r="AH99" s="188">
        <f t="shared" si="39"/>
        <v>0</v>
      </c>
      <c r="AI99" s="188">
        <f t="shared" si="39"/>
        <v>0</v>
      </c>
      <c r="AJ99" s="188">
        <f t="shared" si="39"/>
        <v>0</v>
      </c>
      <c r="AK99" s="188">
        <f t="shared" si="39"/>
        <v>0</v>
      </c>
      <c r="AL99" s="188">
        <f t="shared" si="39"/>
        <v>0</v>
      </c>
      <c r="AM99" s="188">
        <f t="shared" si="39"/>
        <v>0</v>
      </c>
      <c r="AN99" s="188">
        <f t="shared" si="39"/>
        <v>0</v>
      </c>
      <c r="AO99" s="188">
        <f t="shared" si="39"/>
        <v>0</v>
      </c>
      <c r="AP99" s="188">
        <f t="shared" si="39"/>
        <v>0</v>
      </c>
      <c r="AQ99" s="188">
        <f t="shared" si="39"/>
        <v>0</v>
      </c>
    </row>
    <row r="100" spans="2:43" s="48" customFormat="1">
      <c r="B100" s="191" t="s">
        <v>256</v>
      </c>
      <c r="C100" s="188">
        <f t="shared" si="39"/>
        <v>0</v>
      </c>
      <c r="D100" s="188">
        <f t="shared" si="39"/>
        <v>0</v>
      </c>
      <c r="E100" s="188">
        <f t="shared" si="39"/>
        <v>0</v>
      </c>
      <c r="F100" s="188">
        <f t="shared" si="39"/>
        <v>0</v>
      </c>
      <c r="G100" s="188">
        <f t="shared" si="39"/>
        <v>0</v>
      </c>
      <c r="H100" s="188">
        <f t="shared" si="39"/>
        <v>0</v>
      </c>
      <c r="I100" s="188">
        <f t="shared" si="39"/>
        <v>0</v>
      </c>
      <c r="J100" s="188">
        <f t="shared" si="39"/>
        <v>0</v>
      </c>
      <c r="K100" s="188">
        <f t="shared" si="39"/>
        <v>0</v>
      </c>
      <c r="L100" s="188">
        <f t="shared" si="39"/>
        <v>0</v>
      </c>
      <c r="M100" s="188">
        <f t="shared" si="39"/>
        <v>0</v>
      </c>
      <c r="N100" s="188">
        <f t="shared" si="39"/>
        <v>0</v>
      </c>
      <c r="O100" s="188">
        <f t="shared" si="39"/>
        <v>0</v>
      </c>
      <c r="P100" s="188">
        <f t="shared" si="39"/>
        <v>0</v>
      </c>
      <c r="Q100" s="188">
        <f t="shared" si="39"/>
        <v>0</v>
      </c>
      <c r="R100" s="188">
        <f t="shared" si="39"/>
        <v>0</v>
      </c>
      <c r="S100" s="188">
        <f t="shared" si="39"/>
        <v>0</v>
      </c>
      <c r="T100" s="188">
        <f t="shared" si="39"/>
        <v>0</v>
      </c>
      <c r="U100" s="188">
        <f t="shared" si="39"/>
        <v>0</v>
      </c>
      <c r="V100" s="188">
        <f t="shared" si="39"/>
        <v>0</v>
      </c>
      <c r="W100" s="188">
        <f t="shared" si="39"/>
        <v>0</v>
      </c>
      <c r="X100" s="188">
        <f t="shared" si="39"/>
        <v>0</v>
      </c>
      <c r="Y100" s="188">
        <f t="shared" si="39"/>
        <v>0</v>
      </c>
      <c r="Z100" s="188">
        <f t="shared" si="39"/>
        <v>0</v>
      </c>
      <c r="AA100" s="188">
        <f t="shared" si="39"/>
        <v>0</v>
      </c>
      <c r="AB100" s="188">
        <f t="shared" si="39"/>
        <v>0</v>
      </c>
      <c r="AC100" s="188">
        <f t="shared" si="39"/>
        <v>0</v>
      </c>
      <c r="AD100" s="188">
        <f t="shared" si="39"/>
        <v>0</v>
      </c>
      <c r="AE100" s="188">
        <f t="shared" si="39"/>
        <v>0</v>
      </c>
      <c r="AF100" s="188">
        <f t="shared" si="39"/>
        <v>0</v>
      </c>
      <c r="AG100" s="188">
        <f t="shared" si="39"/>
        <v>0</v>
      </c>
      <c r="AH100" s="188">
        <f t="shared" si="39"/>
        <v>0</v>
      </c>
      <c r="AI100" s="188">
        <f t="shared" si="39"/>
        <v>0</v>
      </c>
      <c r="AJ100" s="188">
        <f t="shared" si="39"/>
        <v>0</v>
      </c>
      <c r="AK100" s="188">
        <f t="shared" si="39"/>
        <v>0</v>
      </c>
      <c r="AL100" s="188">
        <f t="shared" si="39"/>
        <v>0</v>
      </c>
      <c r="AM100" s="188">
        <f t="shared" si="39"/>
        <v>0</v>
      </c>
      <c r="AN100" s="188">
        <f t="shared" si="39"/>
        <v>0</v>
      </c>
      <c r="AO100" s="188">
        <f t="shared" si="39"/>
        <v>0</v>
      </c>
      <c r="AP100" s="188">
        <f t="shared" si="39"/>
        <v>0</v>
      </c>
      <c r="AQ100" s="188">
        <f t="shared" si="39"/>
        <v>0</v>
      </c>
    </row>
    <row r="101" spans="2:43" s="48" customFormat="1">
      <c r="B101" s="191" t="s">
        <v>257</v>
      </c>
      <c r="C101" s="188">
        <f t="shared" si="39"/>
        <v>1124611.8260810904</v>
      </c>
      <c r="D101" s="188">
        <f t="shared" si="39"/>
        <v>1124611.8260810904</v>
      </c>
      <c r="E101" s="188">
        <f t="shared" si="39"/>
        <v>1124611.8260810904</v>
      </c>
      <c r="F101" s="188">
        <f t="shared" si="39"/>
        <v>1124611.8260810904</v>
      </c>
      <c r="G101" s="188">
        <f t="shared" si="39"/>
        <v>1124611.8260810904</v>
      </c>
      <c r="H101" s="188">
        <f t="shared" si="39"/>
        <v>1124611.8260810904</v>
      </c>
      <c r="I101" s="188">
        <f t="shared" si="39"/>
        <v>1124611.8260810904</v>
      </c>
      <c r="J101" s="188">
        <f t="shared" si="39"/>
        <v>1124611.8260810904</v>
      </c>
      <c r="K101" s="188">
        <f t="shared" si="39"/>
        <v>1124611.8260810904</v>
      </c>
      <c r="L101" s="188">
        <f t="shared" ref="L101:AQ101" si="40">L$86*$C76*$C$4</f>
        <v>1124611.8260810904</v>
      </c>
      <c r="M101" s="188">
        <f t="shared" si="40"/>
        <v>1124611.8260810904</v>
      </c>
      <c r="N101" s="188">
        <f t="shared" si="40"/>
        <v>1124611.8260810904</v>
      </c>
      <c r="O101" s="188">
        <f t="shared" si="40"/>
        <v>1124611.8260810904</v>
      </c>
      <c r="P101" s="188">
        <f t="shared" si="40"/>
        <v>1124611.8260810904</v>
      </c>
      <c r="Q101" s="188">
        <f t="shared" si="40"/>
        <v>1124611.8260810904</v>
      </c>
      <c r="R101" s="188">
        <f t="shared" si="40"/>
        <v>1124611.8260810904</v>
      </c>
      <c r="S101" s="188">
        <f t="shared" si="40"/>
        <v>1124611.8260810904</v>
      </c>
      <c r="T101" s="188">
        <f t="shared" si="40"/>
        <v>1124611.8260810904</v>
      </c>
      <c r="U101" s="188">
        <f t="shared" si="40"/>
        <v>1124611.8260810904</v>
      </c>
      <c r="V101" s="188">
        <f t="shared" si="40"/>
        <v>1124611.8260810904</v>
      </c>
      <c r="W101" s="188">
        <f t="shared" si="40"/>
        <v>0</v>
      </c>
      <c r="X101" s="188">
        <f t="shared" si="40"/>
        <v>0</v>
      </c>
      <c r="Y101" s="188">
        <f t="shared" si="40"/>
        <v>0</v>
      </c>
      <c r="Z101" s="188">
        <f t="shared" si="40"/>
        <v>0</v>
      </c>
      <c r="AA101" s="188">
        <f t="shared" si="40"/>
        <v>0</v>
      </c>
      <c r="AB101" s="188">
        <f t="shared" si="40"/>
        <v>0</v>
      </c>
      <c r="AC101" s="188">
        <f t="shared" si="40"/>
        <v>0</v>
      </c>
      <c r="AD101" s="188">
        <f t="shared" si="40"/>
        <v>0</v>
      </c>
      <c r="AE101" s="188">
        <f t="shared" si="40"/>
        <v>0</v>
      </c>
      <c r="AF101" s="188">
        <f t="shared" si="40"/>
        <v>0</v>
      </c>
      <c r="AG101" s="188">
        <f t="shared" si="40"/>
        <v>0</v>
      </c>
      <c r="AH101" s="188">
        <f t="shared" si="40"/>
        <v>0</v>
      </c>
      <c r="AI101" s="188">
        <f t="shared" si="40"/>
        <v>0</v>
      </c>
      <c r="AJ101" s="188">
        <f t="shared" si="40"/>
        <v>0</v>
      </c>
      <c r="AK101" s="188">
        <f t="shared" si="40"/>
        <v>0</v>
      </c>
      <c r="AL101" s="188">
        <f t="shared" si="40"/>
        <v>0</v>
      </c>
      <c r="AM101" s="188">
        <f t="shared" si="40"/>
        <v>0</v>
      </c>
      <c r="AN101" s="188">
        <f t="shared" si="40"/>
        <v>0</v>
      </c>
      <c r="AO101" s="188">
        <f t="shared" si="40"/>
        <v>0</v>
      </c>
      <c r="AP101" s="188">
        <f t="shared" si="40"/>
        <v>0</v>
      </c>
      <c r="AQ101" s="188">
        <f t="shared" si="40"/>
        <v>0</v>
      </c>
    </row>
    <row r="102" spans="2:43" s="48" customFormat="1">
      <c r="B102" s="192" t="s">
        <v>47</v>
      </c>
      <c r="C102" s="188">
        <f t="shared" ref="C102:AQ104" si="41">C$86*$C77*$C$4</f>
        <v>0</v>
      </c>
      <c r="D102" s="188">
        <f t="shared" si="41"/>
        <v>0</v>
      </c>
      <c r="E102" s="188">
        <f t="shared" si="41"/>
        <v>0</v>
      </c>
      <c r="F102" s="188">
        <f t="shared" si="41"/>
        <v>0</v>
      </c>
      <c r="G102" s="188">
        <f t="shared" si="41"/>
        <v>0</v>
      </c>
      <c r="H102" s="188">
        <f t="shared" si="41"/>
        <v>0</v>
      </c>
      <c r="I102" s="188">
        <f t="shared" si="41"/>
        <v>0</v>
      </c>
      <c r="J102" s="188">
        <f t="shared" si="41"/>
        <v>0</v>
      </c>
      <c r="K102" s="188">
        <f t="shared" si="41"/>
        <v>0</v>
      </c>
      <c r="L102" s="188">
        <f t="shared" si="41"/>
        <v>0</v>
      </c>
      <c r="M102" s="188">
        <f t="shared" si="41"/>
        <v>0</v>
      </c>
      <c r="N102" s="188">
        <f t="shared" si="41"/>
        <v>0</v>
      </c>
      <c r="O102" s="188">
        <f t="shared" si="41"/>
        <v>0</v>
      </c>
      <c r="P102" s="188">
        <f t="shared" si="41"/>
        <v>0</v>
      </c>
      <c r="Q102" s="188">
        <f t="shared" si="41"/>
        <v>0</v>
      </c>
      <c r="R102" s="188">
        <f t="shared" si="41"/>
        <v>0</v>
      </c>
      <c r="S102" s="188">
        <f t="shared" si="41"/>
        <v>0</v>
      </c>
      <c r="T102" s="188">
        <f t="shared" si="41"/>
        <v>0</v>
      </c>
      <c r="U102" s="188">
        <f t="shared" si="41"/>
        <v>0</v>
      </c>
      <c r="V102" s="188">
        <f t="shared" si="41"/>
        <v>0</v>
      </c>
      <c r="W102" s="188">
        <f t="shared" si="41"/>
        <v>0</v>
      </c>
      <c r="X102" s="188">
        <f t="shared" si="41"/>
        <v>0</v>
      </c>
      <c r="Y102" s="188">
        <f t="shared" si="41"/>
        <v>0</v>
      </c>
      <c r="Z102" s="188">
        <f t="shared" si="41"/>
        <v>0</v>
      </c>
      <c r="AA102" s="188">
        <f t="shared" si="41"/>
        <v>0</v>
      </c>
      <c r="AB102" s="188">
        <f t="shared" si="41"/>
        <v>0</v>
      </c>
      <c r="AC102" s="188">
        <f t="shared" si="41"/>
        <v>0</v>
      </c>
      <c r="AD102" s="188">
        <f t="shared" si="41"/>
        <v>0</v>
      </c>
      <c r="AE102" s="188">
        <f t="shared" si="41"/>
        <v>0</v>
      </c>
      <c r="AF102" s="188">
        <f t="shared" si="41"/>
        <v>0</v>
      </c>
      <c r="AG102" s="188">
        <f t="shared" si="41"/>
        <v>0</v>
      </c>
      <c r="AH102" s="188">
        <f t="shared" si="41"/>
        <v>0</v>
      </c>
      <c r="AI102" s="188">
        <f t="shared" si="41"/>
        <v>0</v>
      </c>
      <c r="AJ102" s="188">
        <f t="shared" si="41"/>
        <v>0</v>
      </c>
      <c r="AK102" s="188">
        <f t="shared" si="41"/>
        <v>0</v>
      </c>
      <c r="AL102" s="188">
        <f t="shared" si="41"/>
        <v>0</v>
      </c>
      <c r="AM102" s="188">
        <f t="shared" si="41"/>
        <v>0</v>
      </c>
      <c r="AN102" s="188">
        <f t="shared" si="41"/>
        <v>0</v>
      </c>
      <c r="AO102" s="188">
        <f t="shared" si="41"/>
        <v>0</v>
      </c>
      <c r="AP102" s="188">
        <f t="shared" si="41"/>
        <v>0</v>
      </c>
      <c r="AQ102" s="188">
        <f t="shared" si="41"/>
        <v>0</v>
      </c>
    </row>
    <row r="103" spans="2:43" s="48" customFormat="1">
      <c r="B103" s="192" t="s">
        <v>48</v>
      </c>
      <c r="C103" s="188">
        <f t="shared" si="41"/>
        <v>0</v>
      </c>
      <c r="D103" s="188">
        <f t="shared" si="41"/>
        <v>0</v>
      </c>
      <c r="E103" s="188">
        <f t="shared" si="41"/>
        <v>0</v>
      </c>
      <c r="F103" s="188">
        <f t="shared" si="41"/>
        <v>0</v>
      </c>
      <c r="G103" s="188">
        <f t="shared" si="41"/>
        <v>0</v>
      </c>
      <c r="H103" s="188">
        <f t="shared" si="41"/>
        <v>0</v>
      </c>
      <c r="I103" s="188">
        <f t="shared" si="41"/>
        <v>0</v>
      </c>
      <c r="J103" s="188">
        <f t="shared" si="41"/>
        <v>0</v>
      </c>
      <c r="K103" s="188">
        <f t="shared" si="41"/>
        <v>0</v>
      </c>
      <c r="L103" s="188">
        <f t="shared" si="41"/>
        <v>0</v>
      </c>
      <c r="M103" s="188">
        <f t="shared" si="41"/>
        <v>0</v>
      </c>
      <c r="N103" s="188">
        <f t="shared" si="41"/>
        <v>0</v>
      </c>
      <c r="O103" s="188">
        <f t="shared" si="41"/>
        <v>0</v>
      </c>
      <c r="P103" s="188">
        <f t="shared" si="41"/>
        <v>0</v>
      </c>
      <c r="Q103" s="188">
        <f t="shared" si="41"/>
        <v>0</v>
      </c>
      <c r="R103" s="188">
        <f t="shared" si="41"/>
        <v>0</v>
      </c>
      <c r="S103" s="188">
        <f t="shared" si="41"/>
        <v>0</v>
      </c>
      <c r="T103" s="188">
        <f t="shared" si="41"/>
        <v>0</v>
      </c>
      <c r="U103" s="188">
        <f t="shared" si="41"/>
        <v>0</v>
      </c>
      <c r="V103" s="188">
        <f t="shared" si="41"/>
        <v>0</v>
      </c>
      <c r="W103" s="188">
        <f t="shared" si="41"/>
        <v>0</v>
      </c>
      <c r="X103" s="188">
        <f t="shared" si="41"/>
        <v>0</v>
      </c>
      <c r="Y103" s="188">
        <f t="shared" si="41"/>
        <v>0</v>
      </c>
      <c r="Z103" s="188">
        <f t="shared" si="41"/>
        <v>0</v>
      </c>
      <c r="AA103" s="188">
        <f t="shared" si="41"/>
        <v>0</v>
      </c>
      <c r="AB103" s="188">
        <f t="shared" si="41"/>
        <v>0</v>
      </c>
      <c r="AC103" s="188">
        <f t="shared" si="41"/>
        <v>0</v>
      </c>
      <c r="AD103" s="188">
        <f t="shared" si="41"/>
        <v>0</v>
      </c>
      <c r="AE103" s="188">
        <f t="shared" si="41"/>
        <v>0</v>
      </c>
      <c r="AF103" s="188">
        <f t="shared" si="41"/>
        <v>0</v>
      </c>
      <c r="AG103" s="188">
        <f t="shared" si="41"/>
        <v>0</v>
      </c>
      <c r="AH103" s="188">
        <f t="shared" si="41"/>
        <v>0</v>
      </c>
      <c r="AI103" s="188">
        <f t="shared" si="41"/>
        <v>0</v>
      </c>
      <c r="AJ103" s="188">
        <f t="shared" si="41"/>
        <v>0</v>
      </c>
      <c r="AK103" s="188">
        <f t="shared" si="41"/>
        <v>0</v>
      </c>
      <c r="AL103" s="188">
        <f t="shared" si="41"/>
        <v>0</v>
      </c>
      <c r="AM103" s="188">
        <f t="shared" si="41"/>
        <v>0</v>
      </c>
      <c r="AN103" s="188">
        <f t="shared" si="41"/>
        <v>0</v>
      </c>
      <c r="AO103" s="188">
        <f t="shared" si="41"/>
        <v>0</v>
      </c>
      <c r="AP103" s="188">
        <f t="shared" si="41"/>
        <v>0</v>
      </c>
      <c r="AQ103" s="188">
        <f t="shared" si="41"/>
        <v>0</v>
      </c>
    </row>
    <row r="104" spans="2:43" s="48" customFormat="1">
      <c r="B104" s="191" t="s">
        <v>258</v>
      </c>
      <c r="C104" s="188">
        <f t="shared" si="41"/>
        <v>0</v>
      </c>
      <c r="D104" s="188">
        <f t="shared" si="41"/>
        <v>0</v>
      </c>
      <c r="E104" s="188">
        <f t="shared" si="41"/>
        <v>0</v>
      </c>
      <c r="F104" s="188">
        <f t="shared" si="41"/>
        <v>0</v>
      </c>
      <c r="G104" s="188">
        <f t="shared" si="41"/>
        <v>0</v>
      </c>
      <c r="H104" s="188">
        <f t="shared" si="41"/>
        <v>0</v>
      </c>
      <c r="I104" s="188">
        <f t="shared" si="41"/>
        <v>0</v>
      </c>
      <c r="J104" s="188">
        <f t="shared" si="41"/>
        <v>0</v>
      </c>
      <c r="K104" s="188">
        <f t="shared" si="41"/>
        <v>0</v>
      </c>
      <c r="L104" s="188">
        <f t="shared" si="41"/>
        <v>0</v>
      </c>
      <c r="M104" s="188">
        <f t="shared" si="41"/>
        <v>0</v>
      </c>
      <c r="N104" s="188">
        <f t="shared" si="41"/>
        <v>0</v>
      </c>
      <c r="O104" s="188">
        <f t="shared" si="41"/>
        <v>0</v>
      </c>
      <c r="P104" s="188">
        <f t="shared" si="41"/>
        <v>0</v>
      </c>
      <c r="Q104" s="188">
        <f t="shared" si="41"/>
        <v>0</v>
      </c>
      <c r="R104" s="188">
        <f t="shared" si="41"/>
        <v>0</v>
      </c>
      <c r="S104" s="188">
        <f t="shared" si="41"/>
        <v>0</v>
      </c>
      <c r="T104" s="188">
        <f t="shared" si="41"/>
        <v>0</v>
      </c>
      <c r="U104" s="188">
        <f t="shared" si="41"/>
        <v>0</v>
      </c>
      <c r="V104" s="188">
        <f t="shared" si="41"/>
        <v>0</v>
      </c>
      <c r="W104" s="188">
        <f t="shared" si="41"/>
        <v>0</v>
      </c>
      <c r="X104" s="188">
        <f t="shared" si="41"/>
        <v>0</v>
      </c>
      <c r="Y104" s="188">
        <f t="shared" si="41"/>
        <v>0</v>
      </c>
      <c r="Z104" s="188">
        <f t="shared" si="41"/>
        <v>0</v>
      </c>
      <c r="AA104" s="188">
        <f t="shared" si="41"/>
        <v>0</v>
      </c>
      <c r="AB104" s="188">
        <f t="shared" si="41"/>
        <v>0</v>
      </c>
      <c r="AC104" s="188">
        <f t="shared" si="41"/>
        <v>0</v>
      </c>
      <c r="AD104" s="188">
        <f t="shared" si="41"/>
        <v>0</v>
      </c>
      <c r="AE104" s="188">
        <f t="shared" si="41"/>
        <v>0</v>
      </c>
      <c r="AF104" s="188">
        <f t="shared" si="41"/>
        <v>0</v>
      </c>
      <c r="AG104" s="188">
        <f t="shared" si="41"/>
        <v>0</v>
      </c>
      <c r="AH104" s="188">
        <f t="shared" si="41"/>
        <v>0</v>
      </c>
      <c r="AI104" s="188">
        <f t="shared" si="41"/>
        <v>0</v>
      </c>
      <c r="AJ104" s="188">
        <f t="shared" si="41"/>
        <v>0</v>
      </c>
      <c r="AK104" s="188">
        <f t="shared" si="41"/>
        <v>0</v>
      </c>
      <c r="AL104" s="188">
        <f t="shared" si="41"/>
        <v>0</v>
      </c>
      <c r="AM104" s="188">
        <f t="shared" si="41"/>
        <v>0</v>
      </c>
      <c r="AN104" s="188">
        <f t="shared" si="41"/>
        <v>0</v>
      </c>
      <c r="AO104" s="188">
        <f t="shared" si="41"/>
        <v>0</v>
      </c>
      <c r="AP104" s="188">
        <f t="shared" si="41"/>
        <v>0</v>
      </c>
      <c r="AQ104" s="188">
        <f t="shared" si="41"/>
        <v>0</v>
      </c>
    </row>
    <row r="105" spans="2:43" s="48" customFormat="1"/>
    <row r="106" spans="2:43" s="48" customFormat="1">
      <c r="B106" s="193" t="s">
        <v>259</v>
      </c>
      <c r="C106" s="188">
        <f>C$86*$C81*$C$4</f>
        <v>2479516.1431085374</v>
      </c>
      <c r="D106" s="188">
        <f t="shared" ref="D106:AQ106" si="42">D$86*$C81*$C$4</f>
        <v>2479516.1431085374</v>
      </c>
      <c r="E106" s="188">
        <f t="shared" si="42"/>
        <v>2479516.1431085374</v>
      </c>
      <c r="F106" s="188">
        <f t="shared" si="42"/>
        <v>2479516.1431085374</v>
      </c>
      <c r="G106" s="188">
        <f t="shared" si="42"/>
        <v>2479516.1431085374</v>
      </c>
      <c r="H106" s="188">
        <f t="shared" si="42"/>
        <v>2479516.1431085374</v>
      </c>
      <c r="I106" s="188">
        <f t="shared" si="42"/>
        <v>2479516.1431085374</v>
      </c>
      <c r="J106" s="188">
        <f t="shared" si="42"/>
        <v>2479516.1431085374</v>
      </c>
      <c r="K106" s="188">
        <f t="shared" si="42"/>
        <v>2479516.1431085374</v>
      </c>
      <c r="L106" s="188">
        <f t="shared" si="42"/>
        <v>2479516.1431085374</v>
      </c>
      <c r="M106" s="188">
        <f t="shared" si="42"/>
        <v>2479516.1431085374</v>
      </c>
      <c r="N106" s="188">
        <f t="shared" si="42"/>
        <v>2479516.1431085374</v>
      </c>
      <c r="O106" s="188">
        <f t="shared" si="42"/>
        <v>2479516.1431085374</v>
      </c>
      <c r="P106" s="188">
        <f t="shared" si="42"/>
        <v>2479516.1431085374</v>
      </c>
      <c r="Q106" s="188">
        <f t="shared" si="42"/>
        <v>2479516.1431085374</v>
      </c>
      <c r="R106" s="188">
        <f t="shared" si="42"/>
        <v>2479516.1431085374</v>
      </c>
      <c r="S106" s="188">
        <f t="shared" si="42"/>
        <v>2479516.1431085374</v>
      </c>
      <c r="T106" s="188">
        <f t="shared" si="42"/>
        <v>2479516.1431085374</v>
      </c>
      <c r="U106" s="188">
        <f t="shared" si="42"/>
        <v>2479516.1431085374</v>
      </c>
      <c r="V106" s="188">
        <f t="shared" si="42"/>
        <v>2479516.1431085374</v>
      </c>
      <c r="W106" s="188">
        <f t="shared" si="42"/>
        <v>0</v>
      </c>
      <c r="X106" s="188">
        <f t="shared" si="42"/>
        <v>0</v>
      </c>
      <c r="Y106" s="188">
        <f t="shared" si="42"/>
        <v>0</v>
      </c>
      <c r="Z106" s="188">
        <f t="shared" si="42"/>
        <v>0</v>
      </c>
      <c r="AA106" s="188">
        <f t="shared" si="42"/>
        <v>0</v>
      </c>
      <c r="AB106" s="188">
        <f t="shared" si="42"/>
        <v>0</v>
      </c>
      <c r="AC106" s="188">
        <f t="shared" si="42"/>
        <v>0</v>
      </c>
      <c r="AD106" s="188">
        <f t="shared" si="42"/>
        <v>0</v>
      </c>
      <c r="AE106" s="188">
        <f t="shared" si="42"/>
        <v>0</v>
      </c>
      <c r="AF106" s="188">
        <f t="shared" si="42"/>
        <v>0</v>
      </c>
      <c r="AG106" s="188">
        <f t="shared" si="42"/>
        <v>0</v>
      </c>
      <c r="AH106" s="188">
        <f t="shared" si="42"/>
        <v>0</v>
      </c>
      <c r="AI106" s="188">
        <f t="shared" si="42"/>
        <v>0</v>
      </c>
      <c r="AJ106" s="188">
        <f t="shared" si="42"/>
        <v>0</v>
      </c>
      <c r="AK106" s="188">
        <f t="shared" si="42"/>
        <v>0</v>
      </c>
      <c r="AL106" s="188">
        <f t="shared" si="42"/>
        <v>0</v>
      </c>
      <c r="AM106" s="188">
        <f t="shared" si="42"/>
        <v>0</v>
      </c>
      <c r="AN106" s="188">
        <f t="shared" si="42"/>
        <v>0</v>
      </c>
      <c r="AO106" s="188">
        <f t="shared" si="42"/>
        <v>0</v>
      </c>
      <c r="AP106" s="188">
        <f t="shared" si="42"/>
        <v>0</v>
      </c>
      <c r="AQ106" s="188">
        <f t="shared" si="42"/>
        <v>0</v>
      </c>
    </row>
    <row r="107" spans="2:43">
      <c r="B107" s="58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</row>
    <row r="108" spans="2:43">
      <c r="B108" s="61" t="s">
        <v>260</v>
      </c>
      <c r="C108" s="3">
        <f ca="1">'Capital Structure'!E43</f>
        <v>56725.815671869197</v>
      </c>
      <c r="D108" s="3">
        <f ca="1">'Capital Structure'!F43</f>
        <v>113687.98890903784</v>
      </c>
      <c r="E108" s="3">
        <f ca="1">'Capital Structure'!G43</f>
        <v>170887.50453469469</v>
      </c>
      <c r="F108" s="3">
        <f ca="1">'Capital Structure'!H43</f>
        <v>228162.3394962918</v>
      </c>
      <c r="G108" s="3">
        <f ca="1">'Capital Structure'!I43</f>
        <v>280615.49408538034</v>
      </c>
      <c r="H108" s="3">
        <f ca="1">'Capital Structure'!J43</f>
        <v>333287.20348525682</v>
      </c>
      <c r="I108" s="3">
        <f ca="1">'Capital Structure'!K43</f>
        <v>373330.45730460243</v>
      </c>
      <c r="J108" s="3">
        <f ca="1">'Capital Structure'!L43</f>
        <v>413540.55801486206</v>
      </c>
      <c r="K108" s="3">
        <f ca="1">'Capital Structure'!M43</f>
        <v>415374.43770232348</v>
      </c>
      <c r="L108" s="3">
        <f ca="1">'Capital Structure'!N43</f>
        <v>417215.95855514932</v>
      </c>
      <c r="M108" s="3">
        <f ca="1">'Capital Structure'!O43</f>
        <v>419065.15241152857</v>
      </c>
      <c r="N108" s="3">
        <f ca="1">'Capital Structure'!P43</f>
        <v>420922.05124230945</v>
      </c>
      <c r="O108" s="3">
        <f ca="1">'Capital Structure'!Q43</f>
        <v>422786.68715155189</v>
      </c>
      <c r="P108" s="3">
        <f ca="1">'Capital Structure'!R43</f>
        <v>424659.09237708285</v>
      </c>
      <c r="Q108" s="3">
        <f ca="1">'Capital Structure'!S43</f>
        <v>426539.24362741713</v>
      </c>
      <c r="R108" s="3">
        <f ca="1">'Capital Structure'!T43</f>
        <v>428316.49047586467</v>
      </c>
      <c r="S108" s="3">
        <f ca="1">'Capital Structure'!U43</f>
        <v>415961.72886552522</v>
      </c>
      <c r="T108" s="3">
        <f ca="1">'Capital Structure'!V43</f>
        <v>390707.28539090022</v>
      </c>
      <c r="U108" s="3">
        <f ca="1">'Capital Structure'!W43</f>
        <v>328886.01096543396</v>
      </c>
      <c r="V108" s="3">
        <f ca="1">'Capital Structure'!X43</f>
        <v>266806.29993289191</v>
      </c>
      <c r="W108" s="3">
        <f ca="1">'Capital Structure'!Y43</f>
        <v>95083.111128623364</v>
      </c>
      <c r="X108" s="3">
        <f ca="1">'Capital Structure'!Z43</f>
        <v>0</v>
      </c>
      <c r="Y108" s="3">
        <f ca="1">'Capital Structure'!AA43</f>
        <v>0</v>
      </c>
      <c r="Z108" s="3">
        <f ca="1">'Capital Structure'!AB43</f>
        <v>0</v>
      </c>
      <c r="AA108" s="3">
        <f ca="1">'Capital Structure'!AC43</f>
        <v>0</v>
      </c>
      <c r="AB108" s="3">
        <f ca="1">'Capital Structure'!AD43</f>
        <v>0</v>
      </c>
      <c r="AC108" s="3">
        <f ca="1">'Capital Structure'!AE43</f>
        <v>0</v>
      </c>
      <c r="AD108" s="3">
        <f ca="1">'Capital Structure'!AF43</f>
        <v>0</v>
      </c>
      <c r="AE108" s="3">
        <f ca="1">'Capital Structure'!AG43</f>
        <v>0</v>
      </c>
      <c r="AF108" s="3">
        <f ca="1">'Capital Structure'!AH43</f>
        <v>0</v>
      </c>
      <c r="AG108" s="3">
        <f ca="1">'Capital Structure'!AI43</f>
        <v>0</v>
      </c>
      <c r="AH108" s="3">
        <f ca="1">'Capital Structure'!AJ43</f>
        <v>0</v>
      </c>
      <c r="AI108" s="3">
        <f ca="1">'Capital Structure'!AK43</f>
        <v>0</v>
      </c>
      <c r="AJ108" s="3">
        <f ca="1">'Capital Structure'!AL43</f>
        <v>0</v>
      </c>
      <c r="AK108" s="3">
        <f ca="1">'Capital Structure'!AM43</f>
        <v>0</v>
      </c>
      <c r="AL108" s="3">
        <f ca="1">'Capital Structure'!AN43</f>
        <v>0</v>
      </c>
      <c r="AM108" s="3">
        <f ca="1">'Capital Structure'!AO43</f>
        <v>0</v>
      </c>
      <c r="AN108" s="3">
        <f ca="1">'Capital Structure'!AP43</f>
        <v>0</v>
      </c>
      <c r="AO108" s="3">
        <f ca="1">'Capital Structure'!AQ43</f>
        <v>0</v>
      </c>
      <c r="AP108" s="3">
        <f ca="1">'Capital Structure'!AR43</f>
        <v>254166.66666666666</v>
      </c>
      <c r="AQ108" s="3">
        <f ca="1">'Capital Structure'!AS43</f>
        <v>255225.69444444447</v>
      </c>
    </row>
    <row r="109" spans="2:43">
      <c r="B109" s="6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</row>
    <row r="110" spans="2:43">
      <c r="B110" s="62" t="s">
        <v>261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</row>
    <row r="111" spans="2:43">
      <c r="B111" s="62" t="s">
        <v>262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</row>
    <row r="113" spans="1:4">
      <c r="A113" s="53"/>
      <c r="B113" t="s">
        <v>50</v>
      </c>
    </row>
    <row r="114" spans="1:4">
      <c r="A114" s="53"/>
      <c r="B114" t="s">
        <v>51</v>
      </c>
      <c r="C114" s="9">
        <v>0.1</v>
      </c>
    </row>
    <row r="115" spans="1:4">
      <c r="A115" s="53"/>
      <c r="B115" t="s">
        <v>52</v>
      </c>
      <c r="C115" s="9">
        <v>0.03</v>
      </c>
    </row>
    <row r="116" spans="1:4">
      <c r="A116" s="53"/>
      <c r="B116" t="s">
        <v>62</v>
      </c>
      <c r="C116" s="9">
        <v>0.12</v>
      </c>
    </row>
    <row r="117" spans="1:4">
      <c r="A117" s="53"/>
      <c r="C117" s="9"/>
    </row>
    <row r="118" spans="1:4">
      <c r="A118" s="53"/>
      <c r="B118" t="s">
        <v>174</v>
      </c>
      <c r="C118" s="9">
        <v>0.05</v>
      </c>
    </row>
    <row r="119" spans="1:4">
      <c r="A119" s="53"/>
    </row>
    <row r="120" spans="1:4">
      <c r="A120" s="53"/>
      <c r="B120" t="s">
        <v>53</v>
      </c>
    </row>
    <row r="121" spans="1:4">
      <c r="A121" s="53"/>
      <c r="B121" t="s">
        <v>227</v>
      </c>
      <c r="C121" s="9">
        <v>0.1</v>
      </c>
      <c r="D121" s="13">
        <f>C121*C66</f>
        <v>389.63433983821102</v>
      </c>
    </row>
    <row r="122" spans="1:4">
      <c r="A122" s="53"/>
      <c r="B122" t="s">
        <v>228</v>
      </c>
      <c r="C122" s="9">
        <v>0.1</v>
      </c>
      <c r="D122" s="13">
        <f>C122*C67</f>
        <v>20</v>
      </c>
    </row>
    <row r="123" spans="1:4">
      <c r="A123" s="53"/>
      <c r="B123" t="s">
        <v>229</v>
      </c>
      <c r="C123" s="9">
        <v>0.1</v>
      </c>
      <c r="D123" s="13">
        <f>C123*C68</f>
        <v>1.5</v>
      </c>
    </row>
    <row r="124" spans="1:4">
      <c r="A124" s="53"/>
      <c r="C124" s="55">
        <f>SUM(D121:D123)/C69</f>
        <v>9.9999999999999992E-2</v>
      </c>
      <c r="D124" s="13"/>
    </row>
    <row r="125" spans="1:4">
      <c r="A125" s="53"/>
      <c r="B125" s="14" t="s">
        <v>38</v>
      </c>
      <c r="C125" s="9">
        <v>0.1</v>
      </c>
      <c r="D125" s="13">
        <f t="shared" ref="D125:D134" si="43">C125*C70</f>
        <v>38.351396025445446</v>
      </c>
    </row>
    <row r="126" spans="1:4">
      <c r="A126" s="53"/>
      <c r="B126" s="14" t="s">
        <v>39</v>
      </c>
      <c r="C126" s="9">
        <v>0.1</v>
      </c>
      <c r="D126" s="13">
        <f t="shared" si="43"/>
        <v>50.839389603301584</v>
      </c>
    </row>
    <row r="127" spans="1:4">
      <c r="A127" s="53"/>
      <c r="B127" s="15" t="s">
        <v>40</v>
      </c>
      <c r="C127" s="9">
        <v>0.1</v>
      </c>
      <c r="D127" s="13">
        <f t="shared" si="43"/>
        <v>333.27966070371002</v>
      </c>
    </row>
    <row r="128" spans="1:4">
      <c r="A128" s="53"/>
      <c r="B128" s="15" t="s">
        <v>41</v>
      </c>
      <c r="C128" s="9">
        <v>0.1</v>
      </c>
      <c r="D128" s="13">
        <f t="shared" si="43"/>
        <v>0</v>
      </c>
    </row>
    <row r="129" spans="1:84">
      <c r="A129" s="53"/>
      <c r="B129" s="15" t="s">
        <v>42</v>
      </c>
      <c r="C129" s="9">
        <v>0.1</v>
      </c>
      <c r="D129" s="13">
        <f t="shared" si="43"/>
        <v>97.518594262531963</v>
      </c>
    </row>
    <row r="130" spans="1:84">
      <c r="A130" s="53"/>
      <c r="B130" s="15" t="s">
        <v>43</v>
      </c>
      <c r="C130" s="9">
        <v>0.1</v>
      </c>
      <c r="D130" s="13">
        <f t="shared" si="43"/>
        <v>0</v>
      </c>
    </row>
    <row r="131" spans="1:84">
      <c r="A131" s="53"/>
      <c r="B131" s="14" t="s">
        <v>44</v>
      </c>
      <c r="C131" s="9">
        <v>0.1</v>
      </c>
      <c r="D131" s="13">
        <f t="shared" si="43"/>
        <v>22.492236521621809</v>
      </c>
    </row>
    <row r="132" spans="1:84">
      <c r="A132" s="53"/>
      <c r="B132" s="16" t="s">
        <v>171</v>
      </c>
      <c r="C132" s="9">
        <v>0.1</v>
      </c>
      <c r="D132" s="13">
        <f t="shared" si="43"/>
        <v>0</v>
      </c>
    </row>
    <row r="133" spans="1:84">
      <c r="A133" s="53"/>
      <c r="B133" s="16" t="s">
        <v>172</v>
      </c>
      <c r="C133" s="9">
        <v>0.1</v>
      </c>
      <c r="D133" s="13">
        <f t="shared" si="43"/>
        <v>0</v>
      </c>
    </row>
    <row r="134" spans="1:84">
      <c r="A134" s="53"/>
      <c r="B134" s="14" t="s">
        <v>46</v>
      </c>
      <c r="C134" s="9">
        <v>0.1</v>
      </c>
      <c r="D134" s="13">
        <f t="shared" si="43"/>
        <v>0</v>
      </c>
    </row>
    <row r="135" spans="1:84">
      <c r="A135" s="53"/>
      <c r="B135" s="54"/>
      <c r="C135" s="9"/>
      <c r="D135" s="13">
        <f>SUM(D125:D134)</f>
        <v>542.48127711661095</v>
      </c>
    </row>
    <row r="136" spans="1:84">
      <c r="A136" s="53"/>
      <c r="B136" s="16" t="s">
        <v>48</v>
      </c>
      <c r="C136" s="9">
        <v>0.1</v>
      </c>
      <c r="D136" s="13">
        <f>C136*C81</f>
        <v>49.590322862170751</v>
      </c>
    </row>
    <row r="137" spans="1:84">
      <c r="A137" s="53"/>
      <c r="B137" s="17"/>
      <c r="C137" s="7"/>
      <c r="D137" s="13">
        <f>SUM(D135:D136)</f>
        <v>592.07159997878171</v>
      </c>
    </row>
    <row r="138" spans="1:84">
      <c r="A138" s="53"/>
      <c r="B138" s="17"/>
      <c r="C138" s="7"/>
    </row>
    <row r="139" spans="1:84">
      <c r="A139" s="53"/>
      <c r="C139" t="s">
        <v>107</v>
      </c>
      <c r="D139" s="12">
        <f t="shared" ref="D139:BO139" si="44">C35</f>
        <v>42278</v>
      </c>
      <c r="E139" s="12">
        <f t="shared" si="44"/>
        <v>42309</v>
      </c>
      <c r="F139" s="12">
        <f t="shared" si="44"/>
        <v>42339</v>
      </c>
      <c r="G139" s="12">
        <f t="shared" si="44"/>
        <v>42370</v>
      </c>
      <c r="H139" s="12">
        <f t="shared" si="44"/>
        <v>42401</v>
      </c>
      <c r="I139" s="12">
        <f t="shared" si="44"/>
        <v>42430</v>
      </c>
      <c r="J139" s="12">
        <f t="shared" si="44"/>
        <v>42461</v>
      </c>
      <c r="K139" s="12">
        <f t="shared" si="44"/>
        <v>42491</v>
      </c>
      <c r="L139" s="12">
        <f t="shared" si="44"/>
        <v>42522</v>
      </c>
      <c r="M139" s="12">
        <f t="shared" si="44"/>
        <v>42552</v>
      </c>
      <c r="N139" s="12">
        <f t="shared" si="44"/>
        <v>42583</v>
      </c>
      <c r="O139" s="12">
        <f t="shared" si="44"/>
        <v>42614</v>
      </c>
      <c r="P139" s="12">
        <f t="shared" si="44"/>
        <v>42644</v>
      </c>
      <c r="Q139" s="12">
        <f t="shared" si="44"/>
        <v>42675</v>
      </c>
      <c r="R139" s="12">
        <f t="shared" si="44"/>
        <v>42705</v>
      </c>
      <c r="S139" s="12">
        <f t="shared" si="44"/>
        <v>42736</v>
      </c>
      <c r="T139" s="12">
        <f t="shared" si="44"/>
        <v>42767</v>
      </c>
      <c r="U139" s="12">
        <f t="shared" si="44"/>
        <v>42795</v>
      </c>
      <c r="V139" s="12">
        <f t="shared" si="44"/>
        <v>42826</v>
      </c>
      <c r="W139" s="12">
        <f t="shared" si="44"/>
        <v>42856</v>
      </c>
      <c r="X139" s="12">
        <f t="shared" si="44"/>
        <v>42887</v>
      </c>
      <c r="Y139" s="12">
        <f t="shared" si="44"/>
        <v>42917</v>
      </c>
      <c r="Z139" s="12">
        <f t="shared" si="44"/>
        <v>42948</v>
      </c>
      <c r="AA139" s="12">
        <f t="shared" si="44"/>
        <v>42979</v>
      </c>
      <c r="AB139" s="12">
        <f t="shared" si="44"/>
        <v>43009</v>
      </c>
      <c r="AC139" s="12">
        <f t="shared" si="44"/>
        <v>43040</v>
      </c>
      <c r="AD139" s="12">
        <f t="shared" si="44"/>
        <v>43070</v>
      </c>
      <c r="AE139" s="12">
        <f t="shared" si="44"/>
        <v>43101</v>
      </c>
      <c r="AF139" s="12">
        <f t="shared" si="44"/>
        <v>43132</v>
      </c>
      <c r="AG139" s="12">
        <f t="shared" si="44"/>
        <v>43160</v>
      </c>
      <c r="AH139" s="12">
        <f t="shared" si="44"/>
        <v>43191</v>
      </c>
      <c r="AI139" s="12">
        <f t="shared" si="44"/>
        <v>43221</v>
      </c>
      <c r="AJ139" s="12">
        <f t="shared" si="44"/>
        <v>43252</v>
      </c>
      <c r="AK139" s="12">
        <f t="shared" si="44"/>
        <v>43282</v>
      </c>
      <c r="AL139" s="12">
        <f t="shared" si="44"/>
        <v>43313</v>
      </c>
      <c r="AM139" s="12">
        <f t="shared" si="44"/>
        <v>43344</v>
      </c>
      <c r="AN139" s="12">
        <f t="shared" si="44"/>
        <v>43374</v>
      </c>
      <c r="AO139" s="12">
        <f t="shared" si="44"/>
        <v>43405</v>
      </c>
      <c r="AP139" s="12">
        <f t="shared" si="44"/>
        <v>43435</v>
      </c>
      <c r="AQ139" s="12">
        <f t="shared" si="44"/>
        <v>43466</v>
      </c>
      <c r="AR139" s="12">
        <f t="shared" si="44"/>
        <v>43497</v>
      </c>
      <c r="AS139" s="12">
        <f t="shared" si="44"/>
        <v>43525</v>
      </c>
      <c r="AT139" s="12">
        <f t="shared" si="44"/>
        <v>43556</v>
      </c>
      <c r="AU139" s="12">
        <f t="shared" si="44"/>
        <v>43586</v>
      </c>
      <c r="AV139" s="12">
        <f t="shared" si="44"/>
        <v>43617</v>
      </c>
      <c r="AW139" s="12">
        <f t="shared" si="44"/>
        <v>43647</v>
      </c>
      <c r="AX139" s="12">
        <f t="shared" si="44"/>
        <v>43678</v>
      </c>
      <c r="AY139" s="12">
        <f t="shared" si="44"/>
        <v>43709</v>
      </c>
      <c r="AZ139" s="12">
        <f t="shared" si="44"/>
        <v>43739</v>
      </c>
      <c r="BA139" s="12">
        <f t="shared" si="44"/>
        <v>43770</v>
      </c>
      <c r="BB139" s="12">
        <f t="shared" si="44"/>
        <v>43800</v>
      </c>
      <c r="BC139" s="12">
        <f t="shared" si="44"/>
        <v>43831</v>
      </c>
      <c r="BD139" s="12">
        <f t="shared" si="44"/>
        <v>43862</v>
      </c>
      <c r="BE139" s="12">
        <f t="shared" si="44"/>
        <v>43891</v>
      </c>
      <c r="BF139" s="12">
        <f t="shared" si="44"/>
        <v>43922</v>
      </c>
      <c r="BG139" s="12">
        <f t="shared" si="44"/>
        <v>43952</v>
      </c>
      <c r="BH139" s="12">
        <f t="shared" si="44"/>
        <v>43983</v>
      </c>
      <c r="BI139" s="12">
        <f t="shared" si="44"/>
        <v>44013</v>
      </c>
      <c r="BJ139" s="12">
        <f t="shared" si="44"/>
        <v>44044</v>
      </c>
      <c r="BK139" s="12">
        <f t="shared" si="44"/>
        <v>44075</v>
      </c>
      <c r="BL139" s="12">
        <f t="shared" si="44"/>
        <v>44105</v>
      </c>
      <c r="BM139" s="12">
        <f t="shared" si="44"/>
        <v>44136</v>
      </c>
      <c r="BN139" s="12">
        <f t="shared" si="44"/>
        <v>44166</v>
      </c>
      <c r="BO139" s="12">
        <f t="shared" si="44"/>
        <v>44197</v>
      </c>
      <c r="BP139" s="12">
        <f t="shared" ref="BP139:CF139" si="45">BO35</f>
        <v>44228</v>
      </c>
      <c r="BQ139" s="12">
        <f t="shared" si="45"/>
        <v>44256</v>
      </c>
      <c r="BR139" s="12">
        <f t="shared" si="45"/>
        <v>44287</v>
      </c>
      <c r="BS139" s="12">
        <f t="shared" si="45"/>
        <v>44317</v>
      </c>
      <c r="BT139" s="12">
        <f t="shared" si="45"/>
        <v>44348</v>
      </c>
      <c r="BU139" s="12">
        <f t="shared" si="45"/>
        <v>44378</v>
      </c>
      <c r="BV139" s="12">
        <f t="shared" si="45"/>
        <v>44409</v>
      </c>
      <c r="BW139" s="12">
        <f t="shared" si="45"/>
        <v>44440</v>
      </c>
      <c r="BX139" s="12">
        <f t="shared" si="45"/>
        <v>44470</v>
      </c>
      <c r="BY139" s="12">
        <f t="shared" si="45"/>
        <v>44501</v>
      </c>
      <c r="BZ139" s="12">
        <f t="shared" si="45"/>
        <v>44531</v>
      </c>
      <c r="CA139" s="12">
        <f t="shared" si="45"/>
        <v>44562</v>
      </c>
      <c r="CB139" s="12">
        <f t="shared" si="45"/>
        <v>44593</v>
      </c>
      <c r="CC139" s="12">
        <f t="shared" si="45"/>
        <v>44621</v>
      </c>
      <c r="CD139" s="12">
        <f t="shared" si="45"/>
        <v>44652</v>
      </c>
      <c r="CE139" s="12">
        <f t="shared" si="45"/>
        <v>44682</v>
      </c>
      <c r="CF139" s="12">
        <f t="shared" si="45"/>
        <v>44713</v>
      </c>
    </row>
    <row r="140" spans="1:84">
      <c r="B140" t="s">
        <v>60</v>
      </c>
      <c r="C140" s="3">
        <f ca="1">SUM(D140:BP140)</f>
        <v>1909999400</v>
      </c>
      <c r="D140" s="6">
        <f ca="1">C40</f>
        <v>0</v>
      </c>
      <c r="E140" s="6">
        <f t="shared" ref="E140:BP140" ca="1" si="46">D40</f>
        <v>0</v>
      </c>
      <c r="F140" s="6">
        <f t="shared" ca="1" si="46"/>
        <v>0</v>
      </c>
      <c r="G140" s="6">
        <f t="shared" ca="1" si="46"/>
        <v>0</v>
      </c>
      <c r="H140" s="6">
        <f t="shared" ca="1" si="46"/>
        <v>32727240</v>
      </c>
      <c r="I140" s="6">
        <f t="shared" ca="1" si="46"/>
        <v>32727240</v>
      </c>
      <c r="J140" s="6">
        <f t="shared" ca="1" si="46"/>
        <v>32727240</v>
      </c>
      <c r="K140" s="6">
        <f t="shared" ca="1" si="46"/>
        <v>32727240</v>
      </c>
      <c r="L140" s="6">
        <f t="shared" ca="1" si="46"/>
        <v>32727240</v>
      </c>
      <c r="M140" s="6">
        <f t="shared" ca="1" si="46"/>
        <v>32727240</v>
      </c>
      <c r="N140" s="6">
        <f t="shared" ca="1" si="46"/>
        <v>32727240</v>
      </c>
      <c r="O140" s="6">
        <f t="shared" ca="1" si="46"/>
        <v>32727240</v>
      </c>
      <c r="P140" s="6">
        <f t="shared" ca="1" si="46"/>
        <v>32727240</v>
      </c>
      <c r="Q140" s="6">
        <f t="shared" ca="1" si="46"/>
        <v>32727240</v>
      </c>
      <c r="R140" s="6">
        <f t="shared" ca="1" si="46"/>
        <v>32727600.000000015</v>
      </c>
      <c r="S140" s="6">
        <f t="shared" ca="1" si="46"/>
        <v>79166540</v>
      </c>
      <c r="T140" s="6">
        <f t="shared" ca="1" si="46"/>
        <v>79166540</v>
      </c>
      <c r="U140" s="6">
        <f t="shared" ca="1" si="46"/>
        <v>79166540</v>
      </c>
      <c r="V140" s="6">
        <f t="shared" ca="1" si="46"/>
        <v>79166540</v>
      </c>
      <c r="W140" s="6">
        <f t="shared" ca="1" si="46"/>
        <v>79166540</v>
      </c>
      <c r="X140" s="6">
        <f t="shared" ca="1" si="46"/>
        <v>79166540</v>
      </c>
      <c r="Y140" s="6">
        <f t="shared" ca="1" si="46"/>
        <v>79166540</v>
      </c>
      <c r="Z140" s="6">
        <f t="shared" ca="1" si="46"/>
        <v>79166540</v>
      </c>
      <c r="AA140" s="6">
        <f t="shared" ca="1" si="46"/>
        <v>79166540</v>
      </c>
      <c r="AB140" s="6">
        <f t="shared" ca="1" si="46"/>
        <v>79166540</v>
      </c>
      <c r="AC140" s="6">
        <f t="shared" ca="1" si="46"/>
        <v>79166540</v>
      </c>
      <c r="AD140" s="6">
        <f t="shared" ca="1" si="46"/>
        <v>79168060.000000104</v>
      </c>
      <c r="AE140" s="6">
        <f t="shared" ca="1" si="46"/>
        <v>85714200</v>
      </c>
      <c r="AF140" s="6">
        <f t="shared" ca="1" si="46"/>
        <v>85714200</v>
      </c>
      <c r="AG140" s="6">
        <f t="shared" ca="1" si="46"/>
        <v>85714200</v>
      </c>
      <c r="AH140" s="6">
        <f t="shared" ca="1" si="46"/>
        <v>85714200</v>
      </c>
      <c r="AI140" s="6">
        <f t="shared" ca="1" si="46"/>
        <v>85714200</v>
      </c>
      <c r="AJ140" s="6">
        <f t="shared" ca="1" si="46"/>
        <v>85714200</v>
      </c>
      <c r="AK140" s="6">
        <f t="shared" ca="1" si="46"/>
        <v>85714200</v>
      </c>
      <c r="AL140" s="6">
        <f t="shared" ca="1" si="46"/>
        <v>0</v>
      </c>
      <c r="AM140" s="6">
        <f t="shared" ca="1" si="46"/>
        <v>0</v>
      </c>
      <c r="AN140" s="6">
        <f t="shared" ca="1" si="46"/>
        <v>0</v>
      </c>
      <c r="AO140" s="6">
        <f t="shared" ca="1" si="46"/>
        <v>0</v>
      </c>
      <c r="AP140" s="6">
        <f t="shared" ca="1" si="46"/>
        <v>0</v>
      </c>
      <c r="AQ140" s="6">
        <f t="shared" ca="1" si="46"/>
        <v>0</v>
      </c>
      <c r="AR140" s="6">
        <f t="shared" ca="1" si="46"/>
        <v>0</v>
      </c>
      <c r="AS140" s="6">
        <f t="shared" ca="1" si="46"/>
        <v>0</v>
      </c>
      <c r="AT140" s="6">
        <f t="shared" ca="1" si="46"/>
        <v>0</v>
      </c>
      <c r="AU140" s="6">
        <f t="shared" si="46"/>
        <v>0</v>
      </c>
      <c r="AV140" s="6">
        <f t="shared" si="46"/>
        <v>0</v>
      </c>
      <c r="AW140" s="6">
        <f t="shared" si="46"/>
        <v>0</v>
      </c>
      <c r="AX140" s="6">
        <f t="shared" si="46"/>
        <v>0</v>
      </c>
      <c r="AY140" s="6">
        <f t="shared" si="46"/>
        <v>0</v>
      </c>
      <c r="AZ140" s="6">
        <f t="shared" si="46"/>
        <v>0</v>
      </c>
      <c r="BA140" s="6">
        <f t="shared" si="46"/>
        <v>0</v>
      </c>
      <c r="BB140" s="6">
        <f t="shared" si="46"/>
        <v>0</v>
      </c>
      <c r="BC140" s="6">
        <f t="shared" si="46"/>
        <v>0</v>
      </c>
      <c r="BD140" s="6">
        <f t="shared" si="46"/>
        <v>0</v>
      </c>
      <c r="BE140" s="6">
        <f t="shared" si="46"/>
        <v>0</v>
      </c>
      <c r="BF140" s="6">
        <f t="shared" si="46"/>
        <v>0</v>
      </c>
      <c r="BG140" s="6">
        <f t="shared" si="46"/>
        <v>0</v>
      </c>
      <c r="BH140" s="6">
        <f t="shared" si="46"/>
        <v>0</v>
      </c>
      <c r="BI140" s="6">
        <f t="shared" si="46"/>
        <v>0</v>
      </c>
      <c r="BJ140" s="6">
        <f t="shared" si="46"/>
        <v>0</v>
      </c>
      <c r="BK140" s="6">
        <f t="shared" si="46"/>
        <v>0</v>
      </c>
      <c r="BL140" s="6">
        <f t="shared" si="46"/>
        <v>0</v>
      </c>
      <c r="BM140" s="6">
        <f t="shared" si="46"/>
        <v>0</v>
      </c>
      <c r="BN140" s="6">
        <f t="shared" si="46"/>
        <v>0</v>
      </c>
      <c r="BO140" s="6">
        <f t="shared" si="46"/>
        <v>0</v>
      </c>
      <c r="BP140" s="6">
        <f t="shared" si="46"/>
        <v>0</v>
      </c>
      <c r="BQ140" s="6">
        <f t="shared" ref="BQ140:CF140" si="47">BP40</f>
        <v>0</v>
      </c>
      <c r="BR140" s="6">
        <f t="shared" si="47"/>
        <v>0</v>
      </c>
      <c r="BS140" s="6">
        <f t="shared" si="47"/>
        <v>0</v>
      </c>
      <c r="BT140" s="6">
        <f t="shared" si="47"/>
        <v>0</v>
      </c>
      <c r="BU140" s="6">
        <f t="shared" si="47"/>
        <v>0</v>
      </c>
      <c r="BV140" s="6">
        <f t="shared" si="47"/>
        <v>0</v>
      </c>
      <c r="BW140" s="6">
        <f t="shared" si="47"/>
        <v>0</v>
      </c>
      <c r="BX140" s="6">
        <f t="shared" si="47"/>
        <v>0</v>
      </c>
      <c r="BY140" s="6">
        <f t="shared" si="47"/>
        <v>0</v>
      </c>
      <c r="BZ140" s="6">
        <f t="shared" si="47"/>
        <v>0</v>
      </c>
      <c r="CA140" s="6">
        <f t="shared" si="47"/>
        <v>0</v>
      </c>
      <c r="CB140" s="6">
        <f t="shared" si="47"/>
        <v>0</v>
      </c>
      <c r="CC140" s="6">
        <f t="shared" si="47"/>
        <v>0</v>
      </c>
      <c r="CD140" s="6">
        <f t="shared" si="47"/>
        <v>0</v>
      </c>
      <c r="CE140" s="6">
        <f t="shared" si="47"/>
        <v>0</v>
      </c>
      <c r="CF140" s="6">
        <f t="shared" si="47"/>
        <v>0</v>
      </c>
    </row>
    <row r="141" spans="1:84">
      <c r="A141" s="53"/>
      <c r="B141" t="s">
        <v>108</v>
      </c>
      <c r="C141" s="3">
        <f ca="1">SUM(D141:BP141)</f>
        <v>1736363090.9090905</v>
      </c>
      <c r="D141" s="2">
        <f ca="1">D140/(1+$C$114)</f>
        <v>0</v>
      </c>
      <c r="E141" s="2">
        <f t="shared" ref="E141:BP141" ca="1" si="48">E140/(1+$C$114)</f>
        <v>0</v>
      </c>
      <c r="F141" s="2">
        <f t="shared" ca="1" si="48"/>
        <v>0</v>
      </c>
      <c r="G141" s="2">
        <f t="shared" ca="1" si="48"/>
        <v>0</v>
      </c>
      <c r="H141" s="2">
        <f t="shared" ca="1" si="48"/>
        <v>29752036.36363636</v>
      </c>
      <c r="I141" s="2">
        <f t="shared" ca="1" si="48"/>
        <v>29752036.36363636</v>
      </c>
      <c r="J141" s="2">
        <f t="shared" ca="1" si="48"/>
        <v>29752036.36363636</v>
      </c>
      <c r="K141" s="2">
        <f t="shared" ca="1" si="48"/>
        <v>29752036.36363636</v>
      </c>
      <c r="L141" s="2">
        <f t="shared" ca="1" si="48"/>
        <v>29752036.36363636</v>
      </c>
      <c r="M141" s="2">
        <f t="shared" ca="1" si="48"/>
        <v>29752036.36363636</v>
      </c>
      <c r="N141" s="2">
        <f t="shared" ca="1" si="48"/>
        <v>29752036.36363636</v>
      </c>
      <c r="O141" s="2">
        <f t="shared" ca="1" si="48"/>
        <v>29752036.36363636</v>
      </c>
      <c r="P141" s="2">
        <f t="shared" ca="1" si="48"/>
        <v>29752036.36363636</v>
      </c>
      <c r="Q141" s="2">
        <f t="shared" ca="1" si="48"/>
        <v>29752036.36363636</v>
      </c>
      <c r="R141" s="2">
        <f t="shared" ca="1" si="48"/>
        <v>29752363.636363648</v>
      </c>
      <c r="S141" s="2">
        <f t="shared" ca="1" si="48"/>
        <v>71969581.818181813</v>
      </c>
      <c r="T141" s="2">
        <f t="shared" ca="1" si="48"/>
        <v>71969581.818181813</v>
      </c>
      <c r="U141" s="2">
        <f t="shared" ca="1" si="48"/>
        <v>71969581.818181813</v>
      </c>
      <c r="V141" s="2">
        <f t="shared" ca="1" si="48"/>
        <v>71969581.818181813</v>
      </c>
      <c r="W141" s="2">
        <f t="shared" ca="1" si="48"/>
        <v>71969581.818181813</v>
      </c>
      <c r="X141" s="2">
        <f t="shared" ca="1" si="48"/>
        <v>71969581.818181813</v>
      </c>
      <c r="Y141" s="2">
        <f t="shared" ca="1" si="48"/>
        <v>71969581.818181813</v>
      </c>
      <c r="Z141" s="2">
        <f t="shared" ca="1" si="48"/>
        <v>71969581.818181813</v>
      </c>
      <c r="AA141" s="2">
        <f t="shared" ca="1" si="48"/>
        <v>71969581.818181813</v>
      </c>
      <c r="AB141" s="2">
        <f t="shared" ca="1" si="48"/>
        <v>71969581.818181813</v>
      </c>
      <c r="AC141" s="2">
        <f t="shared" ca="1" si="48"/>
        <v>71969581.818181813</v>
      </c>
      <c r="AD141" s="2">
        <f t="shared" ca="1" si="48"/>
        <v>71970963.63636373</v>
      </c>
      <c r="AE141" s="2">
        <f t="shared" ca="1" si="48"/>
        <v>77922000</v>
      </c>
      <c r="AF141" s="2">
        <f t="shared" ca="1" si="48"/>
        <v>77922000</v>
      </c>
      <c r="AG141" s="2">
        <f t="shared" ca="1" si="48"/>
        <v>77922000</v>
      </c>
      <c r="AH141" s="2">
        <f t="shared" ca="1" si="48"/>
        <v>77922000</v>
      </c>
      <c r="AI141" s="2">
        <f t="shared" ca="1" si="48"/>
        <v>77922000</v>
      </c>
      <c r="AJ141" s="2">
        <f t="shared" ca="1" si="48"/>
        <v>77922000</v>
      </c>
      <c r="AK141" s="2">
        <f t="shared" ca="1" si="48"/>
        <v>77922000</v>
      </c>
      <c r="AL141" s="2">
        <f t="shared" ca="1" si="48"/>
        <v>0</v>
      </c>
      <c r="AM141" s="2">
        <f t="shared" ca="1" si="48"/>
        <v>0</v>
      </c>
      <c r="AN141" s="2">
        <f t="shared" ca="1" si="48"/>
        <v>0</v>
      </c>
      <c r="AO141" s="2">
        <f t="shared" ca="1" si="48"/>
        <v>0</v>
      </c>
      <c r="AP141" s="2">
        <f t="shared" ca="1" si="48"/>
        <v>0</v>
      </c>
      <c r="AQ141" s="2">
        <f t="shared" ca="1" si="48"/>
        <v>0</v>
      </c>
      <c r="AR141" s="2">
        <f t="shared" ca="1" si="48"/>
        <v>0</v>
      </c>
      <c r="AS141" s="2">
        <f t="shared" ca="1" si="48"/>
        <v>0</v>
      </c>
      <c r="AT141" s="2">
        <f t="shared" ca="1" si="48"/>
        <v>0</v>
      </c>
      <c r="AU141" s="2">
        <f t="shared" si="48"/>
        <v>0</v>
      </c>
      <c r="AV141" s="2">
        <f t="shared" si="48"/>
        <v>0</v>
      </c>
      <c r="AW141" s="2">
        <f t="shared" si="48"/>
        <v>0</v>
      </c>
      <c r="AX141" s="2">
        <f t="shared" si="48"/>
        <v>0</v>
      </c>
      <c r="AY141" s="2">
        <f t="shared" si="48"/>
        <v>0</v>
      </c>
      <c r="AZ141" s="2">
        <f t="shared" si="48"/>
        <v>0</v>
      </c>
      <c r="BA141" s="2">
        <f t="shared" si="48"/>
        <v>0</v>
      </c>
      <c r="BB141" s="2">
        <f t="shared" si="48"/>
        <v>0</v>
      </c>
      <c r="BC141" s="2">
        <f t="shared" si="48"/>
        <v>0</v>
      </c>
      <c r="BD141" s="2">
        <f t="shared" si="48"/>
        <v>0</v>
      </c>
      <c r="BE141" s="2">
        <f t="shared" si="48"/>
        <v>0</v>
      </c>
      <c r="BF141" s="2">
        <f t="shared" si="48"/>
        <v>0</v>
      </c>
      <c r="BG141" s="2">
        <f t="shared" si="48"/>
        <v>0</v>
      </c>
      <c r="BH141" s="2">
        <f t="shared" si="48"/>
        <v>0</v>
      </c>
      <c r="BI141" s="2">
        <f t="shared" si="48"/>
        <v>0</v>
      </c>
      <c r="BJ141" s="2">
        <f t="shared" si="48"/>
        <v>0</v>
      </c>
      <c r="BK141" s="2">
        <f t="shared" si="48"/>
        <v>0</v>
      </c>
      <c r="BL141" s="2">
        <f t="shared" si="48"/>
        <v>0</v>
      </c>
      <c r="BM141" s="2">
        <f t="shared" si="48"/>
        <v>0</v>
      </c>
      <c r="BN141" s="2">
        <f t="shared" si="48"/>
        <v>0</v>
      </c>
      <c r="BO141" s="2">
        <f t="shared" si="48"/>
        <v>0</v>
      </c>
      <c r="BP141" s="2">
        <f t="shared" si="48"/>
        <v>0</v>
      </c>
      <c r="BQ141" s="2">
        <f t="shared" ref="BQ141:CF141" si="49">BQ140/(1+$C$114)</f>
        <v>0</v>
      </c>
      <c r="BR141" s="2">
        <f t="shared" si="49"/>
        <v>0</v>
      </c>
      <c r="BS141" s="2">
        <f t="shared" si="49"/>
        <v>0</v>
      </c>
      <c r="BT141" s="2">
        <f t="shared" si="49"/>
        <v>0</v>
      </c>
      <c r="BU141" s="2">
        <f t="shared" si="49"/>
        <v>0</v>
      </c>
      <c r="BV141" s="2">
        <f t="shared" si="49"/>
        <v>0</v>
      </c>
      <c r="BW141" s="2">
        <f t="shared" si="49"/>
        <v>0</v>
      </c>
      <c r="BX141" s="2">
        <f t="shared" si="49"/>
        <v>0</v>
      </c>
      <c r="BY141" s="2">
        <f t="shared" si="49"/>
        <v>0</v>
      </c>
      <c r="BZ141" s="2">
        <f t="shared" si="49"/>
        <v>0</v>
      </c>
      <c r="CA141" s="2">
        <f t="shared" si="49"/>
        <v>0</v>
      </c>
      <c r="CB141" s="2">
        <f t="shared" si="49"/>
        <v>0</v>
      </c>
      <c r="CC141" s="2">
        <f t="shared" si="49"/>
        <v>0</v>
      </c>
      <c r="CD141" s="2">
        <f t="shared" si="49"/>
        <v>0</v>
      </c>
      <c r="CE141" s="2">
        <f t="shared" si="49"/>
        <v>0</v>
      </c>
      <c r="CF141" s="2">
        <f t="shared" si="49"/>
        <v>0</v>
      </c>
    </row>
    <row r="142" spans="1:84">
      <c r="A142" s="53"/>
      <c r="B142" t="s">
        <v>231</v>
      </c>
      <c r="C142" s="3">
        <f t="shared" ref="C142:C145" ca="1" si="50">SUM(D142:BP142)</f>
        <v>1909999400</v>
      </c>
      <c r="D142" s="2">
        <f ca="1">C41</f>
        <v>0</v>
      </c>
      <c r="E142" s="2">
        <f t="shared" ref="E142:BP142" ca="1" si="51">D41</f>
        <v>0</v>
      </c>
      <c r="F142" s="2">
        <f t="shared" ca="1" si="51"/>
        <v>0</v>
      </c>
      <c r="G142" s="2">
        <f t="shared" ca="1" si="51"/>
        <v>0</v>
      </c>
      <c r="H142" s="2">
        <f t="shared" ca="1" si="51"/>
        <v>3272724</v>
      </c>
      <c r="I142" s="2">
        <f t="shared" ca="1" si="51"/>
        <v>3272724</v>
      </c>
      <c r="J142" s="2">
        <f t="shared" ca="1" si="51"/>
        <v>9818172</v>
      </c>
      <c r="K142" s="2">
        <f t="shared" ca="1" si="51"/>
        <v>9818172</v>
      </c>
      <c r="L142" s="2">
        <f t="shared" ca="1" si="51"/>
        <v>29454516</v>
      </c>
      <c r="M142" s="2">
        <f t="shared" ca="1" si="51"/>
        <v>29454516</v>
      </c>
      <c r="N142" s="2">
        <f t="shared" ca="1" si="51"/>
        <v>29454516</v>
      </c>
      <c r="O142" s="2">
        <f t="shared" ca="1" si="51"/>
        <v>29454516</v>
      </c>
      <c r="P142" s="2">
        <f t="shared" ca="1" si="51"/>
        <v>29454516</v>
      </c>
      <c r="Q142" s="2">
        <f t="shared" ca="1" si="51"/>
        <v>29454516</v>
      </c>
      <c r="R142" s="2">
        <f t="shared" ca="1" si="51"/>
        <v>29454552</v>
      </c>
      <c r="S142" s="2">
        <f t="shared" ca="1" si="51"/>
        <v>34098446</v>
      </c>
      <c r="T142" s="2">
        <f t="shared" ca="1" si="51"/>
        <v>37371242</v>
      </c>
      <c r="U142" s="2">
        <f t="shared" ca="1" si="51"/>
        <v>46659030</v>
      </c>
      <c r="V142" s="2">
        <f t="shared" ca="1" si="51"/>
        <v>46659246.000000007</v>
      </c>
      <c r="W142" s="2">
        <f t="shared" ca="1" si="51"/>
        <v>74522610</v>
      </c>
      <c r="X142" s="2">
        <f t="shared" ca="1" si="51"/>
        <v>74522610</v>
      </c>
      <c r="Y142" s="2">
        <f t="shared" ca="1" si="51"/>
        <v>74522610</v>
      </c>
      <c r="Z142" s="2">
        <f t="shared" ca="1" si="51"/>
        <v>74522610</v>
      </c>
      <c r="AA142" s="2">
        <f t="shared" ca="1" si="51"/>
        <v>74522610</v>
      </c>
      <c r="AB142" s="2">
        <f t="shared" ca="1" si="51"/>
        <v>74522610</v>
      </c>
      <c r="AC142" s="2">
        <f t="shared" ca="1" si="51"/>
        <v>74522610</v>
      </c>
      <c r="AD142" s="2">
        <f t="shared" ca="1" si="51"/>
        <v>74522798.000000015</v>
      </c>
      <c r="AE142" s="2">
        <f t="shared" ca="1" si="51"/>
        <v>79821306</v>
      </c>
      <c r="AF142" s="2">
        <f t="shared" ca="1" si="51"/>
        <v>79821610.00000003</v>
      </c>
      <c r="AG142" s="2">
        <f t="shared" ca="1" si="51"/>
        <v>81130838</v>
      </c>
      <c r="AH142" s="2">
        <f t="shared" ca="1" si="51"/>
        <v>81131750.00000006</v>
      </c>
      <c r="AI142" s="2">
        <f t="shared" ca="1" si="51"/>
        <v>85059434</v>
      </c>
      <c r="AJ142" s="2">
        <f t="shared" ca="1" si="51"/>
        <v>85059434</v>
      </c>
      <c r="AK142" s="2">
        <f t="shared" ca="1" si="51"/>
        <v>85059434</v>
      </c>
      <c r="AL142" s="2">
        <f t="shared" ca="1" si="51"/>
        <v>76488014</v>
      </c>
      <c r="AM142" s="2">
        <f t="shared" ca="1" si="51"/>
        <v>76488014</v>
      </c>
      <c r="AN142" s="2">
        <f t="shared" ca="1" si="51"/>
        <v>59345174</v>
      </c>
      <c r="AO142" s="2">
        <f t="shared" ca="1" si="51"/>
        <v>59345174</v>
      </c>
      <c r="AP142" s="2">
        <f t="shared" ca="1" si="51"/>
        <v>7916806.0000000112</v>
      </c>
      <c r="AQ142" s="2">
        <f t="shared" ca="1" si="51"/>
        <v>8571420</v>
      </c>
      <c r="AR142" s="2">
        <f t="shared" ca="1" si="51"/>
        <v>8571420</v>
      </c>
      <c r="AS142" s="2">
        <f t="shared" ca="1" si="51"/>
        <v>8571420</v>
      </c>
      <c r="AT142" s="2">
        <f t="shared" ca="1" si="51"/>
        <v>8571420</v>
      </c>
      <c r="AU142" s="2">
        <f t="shared" ca="1" si="51"/>
        <v>8571420</v>
      </c>
      <c r="AV142" s="2">
        <f t="shared" ca="1" si="51"/>
        <v>8571420</v>
      </c>
      <c r="AW142" s="2">
        <f t="shared" ca="1" si="51"/>
        <v>8571420</v>
      </c>
      <c r="AX142" s="2">
        <f t="shared" ca="1" si="51"/>
        <v>0</v>
      </c>
      <c r="AY142" s="2">
        <f t="shared" ca="1" si="51"/>
        <v>0</v>
      </c>
      <c r="AZ142" s="2">
        <f t="shared" ca="1" si="51"/>
        <v>0</v>
      </c>
      <c r="BA142" s="2">
        <f t="shared" ca="1" si="51"/>
        <v>0</v>
      </c>
      <c r="BB142" s="2">
        <f t="shared" ca="1" si="51"/>
        <v>0</v>
      </c>
      <c r="BC142" s="2">
        <f t="shared" ca="1" si="51"/>
        <v>0</v>
      </c>
      <c r="BD142" s="2">
        <f t="shared" ca="1" si="51"/>
        <v>0</v>
      </c>
      <c r="BE142" s="2">
        <f t="shared" ca="1" si="51"/>
        <v>0</v>
      </c>
      <c r="BF142" s="2">
        <f t="shared" ca="1" si="51"/>
        <v>0</v>
      </c>
      <c r="BG142" s="2">
        <f t="shared" ca="1" si="51"/>
        <v>0</v>
      </c>
      <c r="BH142" s="2">
        <f t="shared" ca="1" si="51"/>
        <v>0</v>
      </c>
      <c r="BI142" s="2">
        <f t="shared" ca="1" si="51"/>
        <v>0</v>
      </c>
      <c r="BJ142" s="2">
        <f t="shared" ca="1" si="51"/>
        <v>0</v>
      </c>
      <c r="BK142" s="2">
        <f t="shared" ca="1" si="51"/>
        <v>0</v>
      </c>
      <c r="BL142" s="2">
        <f t="shared" ca="1" si="51"/>
        <v>0</v>
      </c>
      <c r="BM142" s="2">
        <f t="shared" ca="1" si="51"/>
        <v>0</v>
      </c>
      <c r="BN142" s="2">
        <f t="shared" ca="1" si="51"/>
        <v>0</v>
      </c>
      <c r="BO142" s="2">
        <f t="shared" ca="1" si="51"/>
        <v>0</v>
      </c>
      <c r="BP142" s="2">
        <f t="shared" ca="1" si="51"/>
        <v>0</v>
      </c>
      <c r="BQ142" s="2">
        <f t="shared" ref="BQ142:CF142" ca="1" si="52">BP41</f>
        <v>0</v>
      </c>
      <c r="BR142" s="2">
        <f t="shared" ca="1" si="52"/>
        <v>0</v>
      </c>
      <c r="BS142" s="2">
        <f t="shared" ca="1" si="52"/>
        <v>0</v>
      </c>
      <c r="BT142" s="2">
        <f t="shared" ca="1" si="52"/>
        <v>0</v>
      </c>
      <c r="BU142" s="2">
        <f t="shared" ca="1" si="52"/>
        <v>0</v>
      </c>
      <c r="BV142" s="2">
        <f t="shared" ca="1" si="52"/>
        <v>0</v>
      </c>
      <c r="BW142" s="2">
        <f t="shared" ca="1" si="52"/>
        <v>0</v>
      </c>
      <c r="BX142" s="2">
        <f t="shared" ca="1" si="52"/>
        <v>0</v>
      </c>
      <c r="BY142" s="2">
        <f t="shared" ca="1" si="52"/>
        <v>0</v>
      </c>
      <c r="BZ142" s="2">
        <f t="shared" ca="1" si="52"/>
        <v>0</v>
      </c>
      <c r="CA142" s="2">
        <f t="shared" ca="1" si="52"/>
        <v>0</v>
      </c>
      <c r="CB142" s="2">
        <f t="shared" ca="1" si="52"/>
        <v>0</v>
      </c>
      <c r="CC142" s="2">
        <f t="shared" ca="1" si="52"/>
        <v>0</v>
      </c>
      <c r="CD142" s="2">
        <f t="shared" ca="1" si="52"/>
        <v>0</v>
      </c>
      <c r="CE142" s="2">
        <f t="shared" ca="1" si="52"/>
        <v>0</v>
      </c>
      <c r="CF142" s="2">
        <f t="shared" ca="1" si="52"/>
        <v>0</v>
      </c>
    </row>
    <row r="143" spans="1:84">
      <c r="A143" s="53"/>
      <c r="B143" t="s">
        <v>232</v>
      </c>
      <c r="C143" s="3">
        <f t="shared" ca="1" si="50"/>
        <v>1736363090.9090912</v>
      </c>
      <c r="D143" s="2">
        <f ca="1">D142/(1+$C$114)</f>
        <v>0</v>
      </c>
      <c r="E143" s="2">
        <f t="shared" ref="E143:BP143" ca="1" si="53">E142/(1+$C$114)</f>
        <v>0</v>
      </c>
      <c r="F143" s="2">
        <f t="shared" ca="1" si="53"/>
        <v>0</v>
      </c>
      <c r="G143" s="2">
        <f t="shared" ca="1" si="53"/>
        <v>0</v>
      </c>
      <c r="H143" s="2">
        <f t="shared" ca="1" si="53"/>
        <v>2975203.6363636362</v>
      </c>
      <c r="I143" s="2">
        <f t="shared" ca="1" si="53"/>
        <v>2975203.6363636362</v>
      </c>
      <c r="J143" s="2">
        <f t="shared" ca="1" si="53"/>
        <v>8925610.9090909082</v>
      </c>
      <c r="K143" s="2">
        <f t="shared" ca="1" si="53"/>
        <v>8925610.9090909082</v>
      </c>
      <c r="L143" s="2">
        <f t="shared" ca="1" si="53"/>
        <v>26776832.727272727</v>
      </c>
      <c r="M143" s="2">
        <f t="shared" ca="1" si="53"/>
        <v>26776832.727272727</v>
      </c>
      <c r="N143" s="2">
        <f t="shared" ca="1" si="53"/>
        <v>26776832.727272727</v>
      </c>
      <c r="O143" s="2">
        <f t="shared" ca="1" si="53"/>
        <v>26776832.727272727</v>
      </c>
      <c r="P143" s="2">
        <f t="shared" ca="1" si="53"/>
        <v>26776832.727272727</v>
      </c>
      <c r="Q143" s="2">
        <f t="shared" ca="1" si="53"/>
        <v>26776832.727272727</v>
      </c>
      <c r="R143" s="2">
        <f t="shared" ca="1" si="53"/>
        <v>26776865.454545453</v>
      </c>
      <c r="S143" s="2">
        <f t="shared" ca="1" si="53"/>
        <v>30998587.27272727</v>
      </c>
      <c r="T143" s="2">
        <f t="shared" ca="1" si="53"/>
        <v>33973856.36363636</v>
      </c>
      <c r="U143" s="2">
        <f t="shared" ca="1" si="53"/>
        <v>42417300</v>
      </c>
      <c r="V143" s="2">
        <f t="shared" ca="1" si="53"/>
        <v>42417496.363636367</v>
      </c>
      <c r="W143" s="2">
        <f t="shared" ca="1" si="53"/>
        <v>67747827.272727266</v>
      </c>
      <c r="X143" s="2">
        <f t="shared" ca="1" si="53"/>
        <v>67747827.272727266</v>
      </c>
      <c r="Y143" s="2">
        <f t="shared" ca="1" si="53"/>
        <v>67747827.272727266</v>
      </c>
      <c r="Z143" s="2">
        <f t="shared" ca="1" si="53"/>
        <v>67747827.272727266</v>
      </c>
      <c r="AA143" s="2">
        <f t="shared" ca="1" si="53"/>
        <v>67747827.272727266</v>
      </c>
      <c r="AB143" s="2">
        <f t="shared" ca="1" si="53"/>
        <v>67747827.272727266</v>
      </c>
      <c r="AC143" s="2">
        <f t="shared" ca="1" si="53"/>
        <v>67747827.272727266</v>
      </c>
      <c r="AD143" s="2">
        <f t="shared" ca="1" si="53"/>
        <v>67747998.181818187</v>
      </c>
      <c r="AE143" s="2">
        <f t="shared" ca="1" si="53"/>
        <v>72564823.636363626</v>
      </c>
      <c r="AF143" s="2">
        <f t="shared" ca="1" si="53"/>
        <v>72565100.000000015</v>
      </c>
      <c r="AG143" s="2">
        <f t="shared" ca="1" si="53"/>
        <v>73755307.272727266</v>
      </c>
      <c r="AH143" s="2">
        <f t="shared" ca="1" si="53"/>
        <v>73756136.363636419</v>
      </c>
      <c r="AI143" s="2">
        <f t="shared" ca="1" si="53"/>
        <v>77326758.181818172</v>
      </c>
      <c r="AJ143" s="2">
        <f t="shared" ca="1" si="53"/>
        <v>77326758.181818172</v>
      </c>
      <c r="AK143" s="2">
        <f t="shared" ca="1" si="53"/>
        <v>77326758.181818172</v>
      </c>
      <c r="AL143" s="2">
        <f t="shared" ca="1" si="53"/>
        <v>69534558.181818172</v>
      </c>
      <c r="AM143" s="2">
        <f t="shared" ca="1" si="53"/>
        <v>69534558.181818172</v>
      </c>
      <c r="AN143" s="2">
        <f t="shared" ca="1" si="53"/>
        <v>53950158.18181818</v>
      </c>
      <c r="AO143" s="2">
        <f t="shared" ca="1" si="53"/>
        <v>53950158.18181818</v>
      </c>
      <c r="AP143" s="2">
        <f t="shared" ca="1" si="53"/>
        <v>7197096.3636363735</v>
      </c>
      <c r="AQ143" s="2">
        <f t="shared" ca="1" si="53"/>
        <v>7792199.9999999991</v>
      </c>
      <c r="AR143" s="2">
        <f t="shared" ca="1" si="53"/>
        <v>7792199.9999999991</v>
      </c>
      <c r="AS143" s="2">
        <f t="shared" ca="1" si="53"/>
        <v>7792199.9999999991</v>
      </c>
      <c r="AT143" s="2">
        <f t="shared" ca="1" si="53"/>
        <v>7792199.9999999991</v>
      </c>
      <c r="AU143" s="2">
        <f t="shared" ca="1" si="53"/>
        <v>7792199.9999999991</v>
      </c>
      <c r="AV143" s="2">
        <f t="shared" ca="1" si="53"/>
        <v>7792199.9999999991</v>
      </c>
      <c r="AW143" s="2">
        <f t="shared" ca="1" si="53"/>
        <v>7792199.9999999991</v>
      </c>
      <c r="AX143" s="2">
        <f t="shared" ca="1" si="53"/>
        <v>0</v>
      </c>
      <c r="AY143" s="2">
        <f t="shared" ca="1" si="53"/>
        <v>0</v>
      </c>
      <c r="AZ143" s="2">
        <f t="shared" ca="1" si="53"/>
        <v>0</v>
      </c>
      <c r="BA143" s="2">
        <f t="shared" ca="1" si="53"/>
        <v>0</v>
      </c>
      <c r="BB143" s="2">
        <f t="shared" ca="1" si="53"/>
        <v>0</v>
      </c>
      <c r="BC143" s="2">
        <f t="shared" ca="1" si="53"/>
        <v>0</v>
      </c>
      <c r="BD143" s="2">
        <f t="shared" ca="1" si="53"/>
        <v>0</v>
      </c>
      <c r="BE143" s="2">
        <f t="shared" ca="1" si="53"/>
        <v>0</v>
      </c>
      <c r="BF143" s="2">
        <f t="shared" ca="1" si="53"/>
        <v>0</v>
      </c>
      <c r="BG143" s="2">
        <f t="shared" ca="1" si="53"/>
        <v>0</v>
      </c>
      <c r="BH143" s="2">
        <f t="shared" ca="1" si="53"/>
        <v>0</v>
      </c>
      <c r="BI143" s="2">
        <f t="shared" ca="1" si="53"/>
        <v>0</v>
      </c>
      <c r="BJ143" s="2">
        <f t="shared" ca="1" si="53"/>
        <v>0</v>
      </c>
      <c r="BK143" s="2">
        <f t="shared" ca="1" si="53"/>
        <v>0</v>
      </c>
      <c r="BL143" s="2">
        <f t="shared" ca="1" si="53"/>
        <v>0</v>
      </c>
      <c r="BM143" s="2">
        <f t="shared" ca="1" si="53"/>
        <v>0</v>
      </c>
      <c r="BN143" s="2">
        <f t="shared" ca="1" si="53"/>
        <v>0</v>
      </c>
      <c r="BO143" s="2">
        <f t="shared" ca="1" si="53"/>
        <v>0</v>
      </c>
      <c r="BP143" s="2">
        <f t="shared" ca="1" si="53"/>
        <v>0</v>
      </c>
      <c r="BQ143" s="2">
        <f t="shared" ref="BQ143:CF143" ca="1" si="54">BQ142/(1+$C$114)</f>
        <v>0</v>
      </c>
      <c r="BR143" s="2">
        <f t="shared" ca="1" si="54"/>
        <v>0</v>
      </c>
      <c r="BS143" s="2">
        <f t="shared" ca="1" si="54"/>
        <v>0</v>
      </c>
      <c r="BT143" s="2">
        <f t="shared" ca="1" si="54"/>
        <v>0</v>
      </c>
      <c r="BU143" s="2">
        <f t="shared" ca="1" si="54"/>
        <v>0</v>
      </c>
      <c r="BV143" s="2">
        <f t="shared" ca="1" si="54"/>
        <v>0</v>
      </c>
      <c r="BW143" s="2">
        <f t="shared" ca="1" si="54"/>
        <v>0</v>
      </c>
      <c r="BX143" s="2">
        <f t="shared" ca="1" si="54"/>
        <v>0</v>
      </c>
      <c r="BY143" s="2">
        <f t="shared" ca="1" si="54"/>
        <v>0</v>
      </c>
      <c r="BZ143" s="2">
        <f t="shared" ca="1" si="54"/>
        <v>0</v>
      </c>
      <c r="CA143" s="2">
        <f t="shared" ca="1" si="54"/>
        <v>0</v>
      </c>
      <c r="CB143" s="2">
        <f t="shared" ca="1" si="54"/>
        <v>0</v>
      </c>
      <c r="CC143" s="2">
        <f t="shared" ca="1" si="54"/>
        <v>0</v>
      </c>
      <c r="CD143" s="2">
        <f t="shared" ca="1" si="54"/>
        <v>0</v>
      </c>
      <c r="CE143" s="2">
        <f t="shared" ca="1" si="54"/>
        <v>0</v>
      </c>
      <c r="CF143" s="2">
        <f t="shared" ca="1" si="54"/>
        <v>0</v>
      </c>
    </row>
    <row r="144" spans="1:84">
      <c r="B144" t="s">
        <v>63</v>
      </c>
      <c r="C144" s="3">
        <f t="shared" ca="1" si="50"/>
        <v>1909999400</v>
      </c>
      <c r="D144" s="6">
        <f ca="1">C58</f>
        <v>0</v>
      </c>
      <c r="E144" s="6">
        <f t="shared" ref="E144:BP144" ca="1" si="55">D58</f>
        <v>0</v>
      </c>
      <c r="F144" s="6">
        <f t="shared" ca="1" si="55"/>
        <v>0</v>
      </c>
      <c r="G144" s="6">
        <f t="shared" ca="1" si="55"/>
        <v>0</v>
      </c>
      <c r="H144" s="6">
        <f t="shared" ca="1" si="55"/>
        <v>0</v>
      </c>
      <c r="I144" s="6">
        <f t="shared" ca="1" si="55"/>
        <v>0</v>
      </c>
      <c r="J144" s="6">
        <f t="shared" ca="1" si="55"/>
        <v>0</v>
      </c>
      <c r="K144" s="6">
        <f t="shared" ca="1" si="55"/>
        <v>0</v>
      </c>
      <c r="L144" s="6">
        <f t="shared" ca="1" si="55"/>
        <v>0</v>
      </c>
      <c r="M144" s="6">
        <f t="shared" ca="1" si="55"/>
        <v>0</v>
      </c>
      <c r="N144" s="6">
        <f t="shared" ca="1" si="55"/>
        <v>0</v>
      </c>
      <c r="O144" s="6">
        <f t="shared" ca="1" si="55"/>
        <v>0</v>
      </c>
      <c r="P144" s="6">
        <f t="shared" ca="1" si="55"/>
        <v>0</v>
      </c>
      <c r="Q144" s="6">
        <f t="shared" ca="1" si="55"/>
        <v>0</v>
      </c>
      <c r="R144" s="6">
        <f t="shared" ca="1" si="55"/>
        <v>0</v>
      </c>
      <c r="S144" s="6">
        <f t="shared" ca="1" si="55"/>
        <v>0</v>
      </c>
      <c r="T144" s="6">
        <f t="shared" ca="1" si="55"/>
        <v>0</v>
      </c>
      <c r="U144" s="6">
        <f t="shared" ca="1" si="55"/>
        <v>0</v>
      </c>
      <c r="V144" s="6">
        <f t="shared" ca="1" si="55"/>
        <v>0</v>
      </c>
      <c r="W144" s="6">
        <f t="shared" ca="1" si="55"/>
        <v>0</v>
      </c>
      <c r="X144" s="6">
        <f t="shared" ca="1" si="55"/>
        <v>834999240</v>
      </c>
      <c r="Y144" s="6">
        <f t="shared" ca="1" si="55"/>
        <v>0</v>
      </c>
      <c r="Z144" s="6">
        <f t="shared" ca="1" si="55"/>
        <v>0</v>
      </c>
      <c r="AA144" s="6">
        <f t="shared" ca="1" si="55"/>
        <v>0</v>
      </c>
      <c r="AB144" s="6">
        <f t="shared" ca="1" si="55"/>
        <v>0</v>
      </c>
      <c r="AC144" s="6">
        <f t="shared" ca="1" si="55"/>
        <v>79166540</v>
      </c>
      <c r="AD144" s="6">
        <f t="shared" ca="1" si="55"/>
        <v>79166540</v>
      </c>
      <c r="AE144" s="6">
        <f t="shared" ca="1" si="55"/>
        <v>79166540</v>
      </c>
      <c r="AF144" s="6">
        <f t="shared" ca="1" si="55"/>
        <v>79166540</v>
      </c>
      <c r="AG144" s="6">
        <f t="shared" ca="1" si="55"/>
        <v>79166540</v>
      </c>
      <c r="AH144" s="6">
        <f t="shared" ca="1" si="55"/>
        <v>79168060.000000104</v>
      </c>
      <c r="AI144" s="6">
        <f t="shared" ca="1" si="55"/>
        <v>85714200</v>
      </c>
      <c r="AJ144" s="6">
        <f t="shared" ca="1" si="55"/>
        <v>85714200</v>
      </c>
      <c r="AK144" s="6">
        <f t="shared" ca="1" si="55"/>
        <v>85714200</v>
      </c>
      <c r="AL144" s="6">
        <f t="shared" ca="1" si="55"/>
        <v>85714200</v>
      </c>
      <c r="AM144" s="6">
        <f t="shared" ca="1" si="55"/>
        <v>85714200</v>
      </c>
      <c r="AN144" s="6">
        <f t="shared" ca="1" si="55"/>
        <v>85714200</v>
      </c>
      <c r="AO144" s="6">
        <f t="shared" ca="1" si="55"/>
        <v>85714200</v>
      </c>
      <c r="AP144" s="6">
        <f t="shared" ca="1" si="55"/>
        <v>0</v>
      </c>
      <c r="AQ144" s="6">
        <f t="shared" ca="1" si="55"/>
        <v>0</v>
      </c>
      <c r="AR144" s="6">
        <f t="shared" ca="1" si="55"/>
        <v>0</v>
      </c>
      <c r="AS144" s="6">
        <f t="shared" ca="1" si="55"/>
        <v>0</v>
      </c>
      <c r="AT144" s="6">
        <f t="shared" ca="1" si="55"/>
        <v>0</v>
      </c>
      <c r="AU144" s="6">
        <f t="shared" ca="1" si="55"/>
        <v>0</v>
      </c>
      <c r="AV144" s="6">
        <f t="shared" ca="1" si="55"/>
        <v>0</v>
      </c>
      <c r="AW144" s="6">
        <f t="shared" ca="1" si="55"/>
        <v>0</v>
      </c>
      <c r="AX144" s="6">
        <f t="shared" ca="1" si="55"/>
        <v>0</v>
      </c>
      <c r="AY144" s="6">
        <f t="shared" ca="1" si="55"/>
        <v>0</v>
      </c>
      <c r="AZ144" s="6">
        <f t="shared" ca="1" si="55"/>
        <v>0</v>
      </c>
      <c r="BA144" s="6">
        <f t="shared" ca="1" si="55"/>
        <v>0</v>
      </c>
      <c r="BB144" s="6">
        <f t="shared" ca="1" si="55"/>
        <v>0</v>
      </c>
      <c r="BC144" s="6">
        <f t="shared" ca="1" si="55"/>
        <v>0</v>
      </c>
      <c r="BD144" s="6">
        <f t="shared" ca="1" si="55"/>
        <v>0</v>
      </c>
      <c r="BE144" s="6">
        <f t="shared" ca="1" si="55"/>
        <v>0</v>
      </c>
      <c r="BF144" s="6">
        <f t="shared" ca="1" si="55"/>
        <v>0</v>
      </c>
      <c r="BG144" s="6">
        <f t="shared" ca="1" si="55"/>
        <v>0</v>
      </c>
      <c r="BH144" s="6">
        <f t="shared" ca="1" si="55"/>
        <v>0</v>
      </c>
      <c r="BI144" s="6">
        <f t="shared" ca="1" si="55"/>
        <v>0</v>
      </c>
      <c r="BJ144" s="6">
        <f t="shared" ca="1" si="55"/>
        <v>0</v>
      </c>
      <c r="BK144" s="6">
        <f t="shared" ca="1" si="55"/>
        <v>0</v>
      </c>
      <c r="BL144" s="6">
        <f t="shared" ca="1" si="55"/>
        <v>0</v>
      </c>
      <c r="BM144" s="6">
        <f t="shared" ca="1" si="55"/>
        <v>0</v>
      </c>
      <c r="BN144" s="6">
        <f t="shared" ca="1" si="55"/>
        <v>0</v>
      </c>
      <c r="BO144" s="6">
        <f t="shared" ca="1" si="55"/>
        <v>0</v>
      </c>
      <c r="BP144" s="6">
        <f t="shared" ca="1" si="55"/>
        <v>0</v>
      </c>
      <c r="BQ144" s="6">
        <f t="shared" ref="BQ144:CF144" ca="1" si="56">BP58</f>
        <v>0</v>
      </c>
      <c r="BR144" s="6">
        <f t="shared" ca="1" si="56"/>
        <v>0</v>
      </c>
      <c r="BS144" s="6">
        <f t="shared" si="56"/>
        <v>0</v>
      </c>
      <c r="BT144" s="6">
        <f t="shared" si="56"/>
        <v>0</v>
      </c>
      <c r="BU144" s="6">
        <f t="shared" si="56"/>
        <v>0</v>
      </c>
      <c r="BV144" s="6">
        <f t="shared" si="56"/>
        <v>0</v>
      </c>
      <c r="BW144" s="6">
        <f t="shared" si="56"/>
        <v>0</v>
      </c>
      <c r="BX144" s="6">
        <f t="shared" si="56"/>
        <v>0</v>
      </c>
      <c r="BY144" s="6">
        <f t="shared" si="56"/>
        <v>0</v>
      </c>
      <c r="BZ144" s="6">
        <f t="shared" si="56"/>
        <v>0</v>
      </c>
      <c r="CA144" s="6">
        <f t="shared" si="56"/>
        <v>0</v>
      </c>
      <c r="CB144" s="6">
        <f t="shared" si="56"/>
        <v>0</v>
      </c>
      <c r="CC144" s="6">
        <f t="shared" si="56"/>
        <v>0</v>
      </c>
      <c r="CD144" s="6">
        <f t="shared" si="56"/>
        <v>0</v>
      </c>
      <c r="CE144" s="6">
        <f t="shared" si="56"/>
        <v>0</v>
      </c>
      <c r="CF144" s="6">
        <f t="shared" si="56"/>
        <v>0</v>
      </c>
    </row>
    <row r="145" spans="2:89">
      <c r="B145" t="s">
        <v>110</v>
      </c>
      <c r="C145" s="3">
        <f t="shared" ca="1" si="50"/>
        <v>1736363090.9090908</v>
      </c>
      <c r="D145" s="6">
        <f ca="1">D144/(1+$C$114)</f>
        <v>0</v>
      </c>
      <c r="E145" s="6">
        <f t="shared" ref="E145:BP145" ca="1" si="57">E144/(1+$C$114)</f>
        <v>0</v>
      </c>
      <c r="F145" s="6">
        <f t="shared" ca="1" si="57"/>
        <v>0</v>
      </c>
      <c r="G145" s="6">
        <f t="shared" ca="1" si="57"/>
        <v>0</v>
      </c>
      <c r="H145" s="6">
        <f t="shared" ca="1" si="57"/>
        <v>0</v>
      </c>
      <c r="I145" s="6">
        <f t="shared" ca="1" si="57"/>
        <v>0</v>
      </c>
      <c r="J145" s="6">
        <f t="shared" ca="1" si="57"/>
        <v>0</v>
      </c>
      <c r="K145" s="6">
        <f t="shared" ca="1" si="57"/>
        <v>0</v>
      </c>
      <c r="L145" s="6">
        <f t="shared" ca="1" si="57"/>
        <v>0</v>
      </c>
      <c r="M145" s="6">
        <f t="shared" ca="1" si="57"/>
        <v>0</v>
      </c>
      <c r="N145" s="6">
        <f t="shared" ca="1" si="57"/>
        <v>0</v>
      </c>
      <c r="O145" s="6">
        <f t="shared" ca="1" si="57"/>
        <v>0</v>
      </c>
      <c r="P145" s="6">
        <f t="shared" ca="1" si="57"/>
        <v>0</v>
      </c>
      <c r="Q145" s="6">
        <f t="shared" ca="1" si="57"/>
        <v>0</v>
      </c>
      <c r="R145" s="6">
        <f t="shared" ca="1" si="57"/>
        <v>0</v>
      </c>
      <c r="S145" s="6">
        <f t="shared" ca="1" si="57"/>
        <v>0</v>
      </c>
      <c r="T145" s="6">
        <f t="shared" ca="1" si="57"/>
        <v>0</v>
      </c>
      <c r="U145" s="6">
        <f t="shared" ca="1" si="57"/>
        <v>0</v>
      </c>
      <c r="V145" s="6">
        <f t="shared" ca="1" si="57"/>
        <v>0</v>
      </c>
      <c r="W145" s="6">
        <f t="shared" ca="1" si="57"/>
        <v>0</v>
      </c>
      <c r="X145" s="6">
        <f t="shared" ca="1" si="57"/>
        <v>759090218.18181813</v>
      </c>
      <c r="Y145" s="6">
        <f t="shared" ca="1" si="57"/>
        <v>0</v>
      </c>
      <c r="Z145" s="6">
        <f t="shared" ca="1" si="57"/>
        <v>0</v>
      </c>
      <c r="AA145" s="6">
        <f t="shared" ca="1" si="57"/>
        <v>0</v>
      </c>
      <c r="AB145" s="6">
        <f t="shared" ca="1" si="57"/>
        <v>0</v>
      </c>
      <c r="AC145" s="6">
        <f t="shared" ca="1" si="57"/>
        <v>71969581.818181813</v>
      </c>
      <c r="AD145" s="6">
        <f t="shared" ca="1" si="57"/>
        <v>71969581.818181813</v>
      </c>
      <c r="AE145" s="6">
        <f t="shared" ca="1" si="57"/>
        <v>71969581.818181813</v>
      </c>
      <c r="AF145" s="6">
        <f t="shared" ca="1" si="57"/>
        <v>71969581.818181813</v>
      </c>
      <c r="AG145" s="6">
        <f t="shared" ca="1" si="57"/>
        <v>71969581.818181813</v>
      </c>
      <c r="AH145" s="6">
        <f t="shared" ca="1" si="57"/>
        <v>71970963.63636373</v>
      </c>
      <c r="AI145" s="6">
        <f t="shared" ca="1" si="57"/>
        <v>77922000</v>
      </c>
      <c r="AJ145" s="6">
        <f t="shared" ca="1" si="57"/>
        <v>77922000</v>
      </c>
      <c r="AK145" s="6">
        <f t="shared" ca="1" si="57"/>
        <v>77922000</v>
      </c>
      <c r="AL145" s="6">
        <f t="shared" ca="1" si="57"/>
        <v>77922000</v>
      </c>
      <c r="AM145" s="6">
        <f t="shared" ca="1" si="57"/>
        <v>77922000</v>
      </c>
      <c r="AN145" s="6">
        <f t="shared" ca="1" si="57"/>
        <v>77922000</v>
      </c>
      <c r="AO145" s="6">
        <f t="shared" ca="1" si="57"/>
        <v>77922000</v>
      </c>
      <c r="AP145" s="6">
        <f t="shared" ca="1" si="57"/>
        <v>0</v>
      </c>
      <c r="AQ145" s="6">
        <f t="shared" ca="1" si="57"/>
        <v>0</v>
      </c>
      <c r="AR145" s="6">
        <f t="shared" ca="1" si="57"/>
        <v>0</v>
      </c>
      <c r="AS145" s="6">
        <f t="shared" ca="1" si="57"/>
        <v>0</v>
      </c>
      <c r="AT145" s="6">
        <f t="shared" ca="1" si="57"/>
        <v>0</v>
      </c>
      <c r="AU145" s="6">
        <f t="shared" ca="1" si="57"/>
        <v>0</v>
      </c>
      <c r="AV145" s="6">
        <f t="shared" ca="1" si="57"/>
        <v>0</v>
      </c>
      <c r="AW145" s="6">
        <f t="shared" ca="1" si="57"/>
        <v>0</v>
      </c>
      <c r="AX145" s="6">
        <f t="shared" ca="1" si="57"/>
        <v>0</v>
      </c>
      <c r="AY145" s="6">
        <f t="shared" ca="1" si="57"/>
        <v>0</v>
      </c>
      <c r="AZ145" s="6">
        <f t="shared" ca="1" si="57"/>
        <v>0</v>
      </c>
      <c r="BA145" s="6">
        <f t="shared" ca="1" si="57"/>
        <v>0</v>
      </c>
      <c r="BB145" s="6">
        <f t="shared" ca="1" si="57"/>
        <v>0</v>
      </c>
      <c r="BC145" s="6">
        <f t="shared" ca="1" si="57"/>
        <v>0</v>
      </c>
      <c r="BD145" s="6">
        <f t="shared" ca="1" si="57"/>
        <v>0</v>
      </c>
      <c r="BE145" s="6">
        <f t="shared" ca="1" si="57"/>
        <v>0</v>
      </c>
      <c r="BF145" s="6">
        <f t="shared" ca="1" si="57"/>
        <v>0</v>
      </c>
      <c r="BG145" s="6">
        <f t="shared" ca="1" si="57"/>
        <v>0</v>
      </c>
      <c r="BH145" s="6">
        <f t="shared" ca="1" si="57"/>
        <v>0</v>
      </c>
      <c r="BI145" s="6">
        <f t="shared" ca="1" si="57"/>
        <v>0</v>
      </c>
      <c r="BJ145" s="6">
        <f t="shared" ca="1" si="57"/>
        <v>0</v>
      </c>
      <c r="BK145" s="6">
        <f t="shared" ca="1" si="57"/>
        <v>0</v>
      </c>
      <c r="BL145" s="6">
        <f t="shared" ca="1" si="57"/>
        <v>0</v>
      </c>
      <c r="BM145" s="6">
        <f t="shared" ca="1" si="57"/>
        <v>0</v>
      </c>
      <c r="BN145" s="6">
        <f t="shared" ca="1" si="57"/>
        <v>0</v>
      </c>
      <c r="BO145" s="6">
        <f t="shared" ca="1" si="57"/>
        <v>0</v>
      </c>
      <c r="BP145" s="6">
        <f t="shared" ca="1" si="57"/>
        <v>0</v>
      </c>
      <c r="BQ145" s="6">
        <f t="shared" ref="BQ145:CF145" ca="1" si="58">BQ144/(1+$C$114)</f>
        <v>0</v>
      </c>
      <c r="BR145" s="6">
        <f t="shared" ca="1" si="58"/>
        <v>0</v>
      </c>
      <c r="BS145" s="6">
        <f t="shared" si="58"/>
        <v>0</v>
      </c>
      <c r="BT145" s="6">
        <f t="shared" si="58"/>
        <v>0</v>
      </c>
      <c r="BU145" s="6">
        <f t="shared" si="58"/>
        <v>0</v>
      </c>
      <c r="BV145" s="6">
        <f t="shared" si="58"/>
        <v>0</v>
      </c>
      <c r="BW145" s="6">
        <f t="shared" si="58"/>
        <v>0</v>
      </c>
      <c r="BX145" s="6">
        <f t="shared" si="58"/>
        <v>0</v>
      </c>
      <c r="BY145" s="6">
        <f t="shared" si="58"/>
        <v>0</v>
      </c>
      <c r="BZ145" s="6">
        <f t="shared" si="58"/>
        <v>0</v>
      </c>
      <c r="CA145" s="6">
        <f t="shared" si="58"/>
        <v>0</v>
      </c>
      <c r="CB145" s="6">
        <f t="shared" si="58"/>
        <v>0</v>
      </c>
      <c r="CC145" s="6">
        <f t="shared" si="58"/>
        <v>0</v>
      </c>
      <c r="CD145" s="6">
        <f t="shared" si="58"/>
        <v>0</v>
      </c>
      <c r="CE145" s="6">
        <f t="shared" si="58"/>
        <v>0</v>
      </c>
      <c r="CF145" s="6">
        <f t="shared" si="58"/>
        <v>0</v>
      </c>
    </row>
    <row r="146" spans="2:89"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</row>
    <row r="147" spans="2:89"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</row>
    <row r="148" spans="2:89"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</row>
    <row r="149" spans="2:89">
      <c r="B149" t="s">
        <v>233</v>
      </c>
      <c r="D149" s="12">
        <f>D139</f>
        <v>42278</v>
      </c>
      <c r="E149" s="12">
        <f t="shared" ref="E149:BP149" si="59">E139</f>
        <v>42309</v>
      </c>
      <c r="F149" s="12">
        <f t="shared" si="59"/>
        <v>42339</v>
      </c>
      <c r="G149" s="12">
        <f t="shared" si="59"/>
        <v>42370</v>
      </c>
      <c r="H149" s="12">
        <f t="shared" si="59"/>
        <v>42401</v>
      </c>
      <c r="I149" s="12">
        <f t="shared" si="59"/>
        <v>42430</v>
      </c>
      <c r="J149" s="12">
        <f t="shared" si="59"/>
        <v>42461</v>
      </c>
      <c r="K149" s="12">
        <f t="shared" si="59"/>
        <v>42491</v>
      </c>
      <c r="L149" s="12">
        <f t="shared" si="59"/>
        <v>42522</v>
      </c>
      <c r="M149" s="12">
        <f t="shared" si="59"/>
        <v>42552</v>
      </c>
      <c r="N149" s="12">
        <f t="shared" si="59"/>
        <v>42583</v>
      </c>
      <c r="O149" s="12">
        <f t="shared" si="59"/>
        <v>42614</v>
      </c>
      <c r="P149" s="12">
        <f t="shared" si="59"/>
        <v>42644</v>
      </c>
      <c r="Q149" s="12">
        <f t="shared" si="59"/>
        <v>42675</v>
      </c>
      <c r="R149" s="12">
        <f t="shared" si="59"/>
        <v>42705</v>
      </c>
      <c r="S149" s="12">
        <f t="shared" si="59"/>
        <v>42736</v>
      </c>
      <c r="T149" s="12">
        <f t="shared" si="59"/>
        <v>42767</v>
      </c>
      <c r="U149" s="12">
        <f t="shared" si="59"/>
        <v>42795</v>
      </c>
      <c r="V149" s="12">
        <f t="shared" si="59"/>
        <v>42826</v>
      </c>
      <c r="W149" s="12">
        <f t="shared" si="59"/>
        <v>42856</v>
      </c>
      <c r="X149" s="12">
        <f t="shared" si="59"/>
        <v>42887</v>
      </c>
      <c r="Y149" s="12">
        <f t="shared" si="59"/>
        <v>42917</v>
      </c>
      <c r="Z149" s="12">
        <f t="shared" si="59"/>
        <v>42948</v>
      </c>
      <c r="AA149" s="12">
        <f t="shared" si="59"/>
        <v>42979</v>
      </c>
      <c r="AB149" s="12">
        <f t="shared" si="59"/>
        <v>43009</v>
      </c>
      <c r="AC149" s="12">
        <f t="shared" si="59"/>
        <v>43040</v>
      </c>
      <c r="AD149" s="12">
        <f t="shared" si="59"/>
        <v>43070</v>
      </c>
      <c r="AE149" s="12">
        <f t="shared" si="59"/>
        <v>43101</v>
      </c>
      <c r="AF149" s="12">
        <f t="shared" si="59"/>
        <v>43132</v>
      </c>
      <c r="AG149" s="12">
        <f t="shared" si="59"/>
        <v>43160</v>
      </c>
      <c r="AH149" s="12">
        <f t="shared" si="59"/>
        <v>43191</v>
      </c>
      <c r="AI149" s="12">
        <f t="shared" si="59"/>
        <v>43221</v>
      </c>
      <c r="AJ149" s="12">
        <f t="shared" si="59"/>
        <v>43252</v>
      </c>
      <c r="AK149" s="12">
        <f t="shared" si="59"/>
        <v>43282</v>
      </c>
      <c r="AL149" s="12">
        <f t="shared" si="59"/>
        <v>43313</v>
      </c>
      <c r="AM149" s="12">
        <f t="shared" si="59"/>
        <v>43344</v>
      </c>
      <c r="AN149" s="12">
        <f t="shared" si="59"/>
        <v>43374</v>
      </c>
      <c r="AO149" s="12">
        <f t="shared" si="59"/>
        <v>43405</v>
      </c>
      <c r="AP149" s="12">
        <f t="shared" si="59"/>
        <v>43435</v>
      </c>
      <c r="AQ149" s="12">
        <f t="shared" si="59"/>
        <v>43466</v>
      </c>
      <c r="AR149" s="12">
        <f t="shared" si="59"/>
        <v>43497</v>
      </c>
      <c r="AS149" s="12">
        <f t="shared" si="59"/>
        <v>43525</v>
      </c>
      <c r="AT149" s="12">
        <f t="shared" si="59"/>
        <v>43556</v>
      </c>
      <c r="AU149" s="12">
        <f t="shared" si="59"/>
        <v>43586</v>
      </c>
      <c r="AV149" s="12">
        <f t="shared" si="59"/>
        <v>43617</v>
      </c>
      <c r="AW149" s="12">
        <f t="shared" si="59"/>
        <v>43647</v>
      </c>
      <c r="AX149" s="12">
        <f t="shared" si="59"/>
        <v>43678</v>
      </c>
      <c r="AY149" s="12">
        <f t="shared" si="59"/>
        <v>43709</v>
      </c>
      <c r="AZ149" s="12">
        <f t="shared" si="59"/>
        <v>43739</v>
      </c>
      <c r="BA149" s="12">
        <f t="shared" si="59"/>
        <v>43770</v>
      </c>
      <c r="BB149" s="12">
        <f t="shared" si="59"/>
        <v>43800</v>
      </c>
      <c r="BC149" s="12">
        <f t="shared" si="59"/>
        <v>43831</v>
      </c>
      <c r="BD149" s="12">
        <f t="shared" si="59"/>
        <v>43862</v>
      </c>
      <c r="BE149" s="12">
        <f t="shared" si="59"/>
        <v>43891</v>
      </c>
      <c r="BF149" s="12">
        <f t="shared" si="59"/>
        <v>43922</v>
      </c>
      <c r="BG149" s="12">
        <f t="shared" si="59"/>
        <v>43952</v>
      </c>
      <c r="BH149" s="12">
        <f t="shared" si="59"/>
        <v>43983</v>
      </c>
      <c r="BI149" s="12">
        <f t="shared" si="59"/>
        <v>44013</v>
      </c>
      <c r="BJ149" s="12">
        <f t="shared" si="59"/>
        <v>44044</v>
      </c>
      <c r="BK149" s="12">
        <f t="shared" si="59"/>
        <v>44075</v>
      </c>
      <c r="BL149" s="12">
        <f t="shared" si="59"/>
        <v>44105</v>
      </c>
      <c r="BM149" s="12">
        <f t="shared" si="59"/>
        <v>44136</v>
      </c>
      <c r="BN149" s="12">
        <f t="shared" si="59"/>
        <v>44166</v>
      </c>
      <c r="BO149" s="12">
        <f t="shared" si="59"/>
        <v>44197</v>
      </c>
      <c r="BP149" s="12">
        <f t="shared" si="59"/>
        <v>44228</v>
      </c>
      <c r="BQ149" s="12">
        <f t="shared" ref="BQ149:CF149" si="60">BQ139</f>
        <v>44256</v>
      </c>
      <c r="BR149" s="12">
        <f t="shared" si="60"/>
        <v>44287</v>
      </c>
      <c r="BS149" s="12">
        <f t="shared" si="60"/>
        <v>44317</v>
      </c>
      <c r="BT149" s="12">
        <f t="shared" si="60"/>
        <v>44348</v>
      </c>
      <c r="BU149" s="12">
        <f t="shared" si="60"/>
        <v>44378</v>
      </c>
      <c r="BV149" s="12">
        <f t="shared" si="60"/>
        <v>44409</v>
      </c>
      <c r="BW149" s="12">
        <f t="shared" si="60"/>
        <v>44440</v>
      </c>
      <c r="BX149" s="12">
        <f t="shared" si="60"/>
        <v>44470</v>
      </c>
      <c r="BY149" s="12">
        <f t="shared" si="60"/>
        <v>44501</v>
      </c>
      <c r="BZ149" s="12">
        <f t="shared" si="60"/>
        <v>44531</v>
      </c>
      <c r="CA149" s="12">
        <f t="shared" si="60"/>
        <v>44562</v>
      </c>
      <c r="CB149" s="12">
        <f t="shared" si="60"/>
        <v>44593</v>
      </c>
      <c r="CC149" s="12">
        <f t="shared" si="60"/>
        <v>44621</v>
      </c>
      <c r="CD149" s="12">
        <f t="shared" si="60"/>
        <v>44652</v>
      </c>
      <c r="CE149" s="12">
        <f t="shared" si="60"/>
        <v>44682</v>
      </c>
      <c r="CF149" s="12">
        <f t="shared" si="60"/>
        <v>44713</v>
      </c>
    </row>
    <row r="150" spans="2:89">
      <c r="B150" t="s">
        <v>108</v>
      </c>
      <c r="D150" s="6">
        <f ca="1">D141</f>
        <v>0</v>
      </c>
      <c r="E150" s="6">
        <f t="shared" ref="E150:BP150" ca="1" si="61">E141</f>
        <v>0</v>
      </c>
      <c r="F150" s="6">
        <f t="shared" ca="1" si="61"/>
        <v>0</v>
      </c>
      <c r="G150" s="6">
        <f t="shared" ca="1" si="61"/>
        <v>0</v>
      </c>
      <c r="H150" s="6">
        <f t="shared" ca="1" si="61"/>
        <v>29752036.36363636</v>
      </c>
      <c r="I150" s="6">
        <f t="shared" ca="1" si="61"/>
        <v>29752036.36363636</v>
      </c>
      <c r="J150" s="6">
        <f t="shared" ca="1" si="61"/>
        <v>29752036.36363636</v>
      </c>
      <c r="K150" s="6">
        <f t="shared" ca="1" si="61"/>
        <v>29752036.36363636</v>
      </c>
      <c r="L150" s="6">
        <f t="shared" ca="1" si="61"/>
        <v>29752036.36363636</v>
      </c>
      <c r="M150" s="6">
        <f t="shared" ca="1" si="61"/>
        <v>29752036.36363636</v>
      </c>
      <c r="N150" s="6">
        <f t="shared" ca="1" si="61"/>
        <v>29752036.36363636</v>
      </c>
      <c r="O150" s="6">
        <f t="shared" ca="1" si="61"/>
        <v>29752036.36363636</v>
      </c>
      <c r="P150" s="6">
        <f t="shared" ca="1" si="61"/>
        <v>29752036.36363636</v>
      </c>
      <c r="Q150" s="6">
        <f t="shared" ca="1" si="61"/>
        <v>29752036.36363636</v>
      </c>
      <c r="R150" s="6">
        <f t="shared" ca="1" si="61"/>
        <v>29752363.636363648</v>
      </c>
      <c r="S150" s="6">
        <f t="shared" ca="1" si="61"/>
        <v>71969581.818181813</v>
      </c>
      <c r="T150" s="6">
        <f t="shared" ca="1" si="61"/>
        <v>71969581.818181813</v>
      </c>
      <c r="U150" s="6">
        <f t="shared" ca="1" si="61"/>
        <v>71969581.818181813</v>
      </c>
      <c r="V150" s="6">
        <f t="shared" ca="1" si="61"/>
        <v>71969581.818181813</v>
      </c>
      <c r="W150" s="6">
        <f t="shared" ca="1" si="61"/>
        <v>71969581.818181813</v>
      </c>
      <c r="X150" s="6">
        <f t="shared" ca="1" si="61"/>
        <v>71969581.818181813</v>
      </c>
      <c r="Y150" s="6">
        <f t="shared" ca="1" si="61"/>
        <v>71969581.818181813</v>
      </c>
      <c r="Z150" s="6">
        <f t="shared" ca="1" si="61"/>
        <v>71969581.818181813</v>
      </c>
      <c r="AA150" s="6">
        <f t="shared" ca="1" si="61"/>
        <v>71969581.818181813</v>
      </c>
      <c r="AB150" s="6">
        <f t="shared" ca="1" si="61"/>
        <v>71969581.818181813</v>
      </c>
      <c r="AC150" s="6">
        <f t="shared" ca="1" si="61"/>
        <v>71969581.818181813</v>
      </c>
      <c r="AD150" s="6">
        <f t="shared" ca="1" si="61"/>
        <v>71970963.63636373</v>
      </c>
      <c r="AE150" s="6">
        <f t="shared" ca="1" si="61"/>
        <v>77922000</v>
      </c>
      <c r="AF150" s="6">
        <f t="shared" ca="1" si="61"/>
        <v>77922000</v>
      </c>
      <c r="AG150" s="6">
        <f t="shared" ca="1" si="61"/>
        <v>77922000</v>
      </c>
      <c r="AH150" s="6">
        <f t="shared" ca="1" si="61"/>
        <v>77922000</v>
      </c>
      <c r="AI150" s="6">
        <f t="shared" ca="1" si="61"/>
        <v>77922000</v>
      </c>
      <c r="AJ150" s="6">
        <f t="shared" ca="1" si="61"/>
        <v>77922000</v>
      </c>
      <c r="AK150" s="6">
        <f t="shared" ca="1" si="61"/>
        <v>77922000</v>
      </c>
      <c r="AL150" s="6">
        <f t="shared" ca="1" si="61"/>
        <v>0</v>
      </c>
      <c r="AM150" s="6">
        <f t="shared" ca="1" si="61"/>
        <v>0</v>
      </c>
      <c r="AN150" s="6">
        <f t="shared" ca="1" si="61"/>
        <v>0</v>
      </c>
      <c r="AO150" s="6">
        <f t="shared" ca="1" si="61"/>
        <v>0</v>
      </c>
      <c r="AP150" s="6">
        <f t="shared" ca="1" si="61"/>
        <v>0</v>
      </c>
      <c r="AQ150" s="6">
        <f t="shared" ca="1" si="61"/>
        <v>0</v>
      </c>
      <c r="AR150" s="6">
        <f t="shared" ca="1" si="61"/>
        <v>0</v>
      </c>
      <c r="AS150" s="6">
        <f t="shared" ca="1" si="61"/>
        <v>0</v>
      </c>
      <c r="AT150" s="6">
        <f t="shared" ca="1" si="61"/>
        <v>0</v>
      </c>
      <c r="AU150" s="6">
        <f t="shared" si="61"/>
        <v>0</v>
      </c>
      <c r="AV150" s="6">
        <f t="shared" si="61"/>
        <v>0</v>
      </c>
      <c r="AW150" s="6">
        <f t="shared" si="61"/>
        <v>0</v>
      </c>
      <c r="AX150" s="6">
        <f t="shared" si="61"/>
        <v>0</v>
      </c>
      <c r="AY150" s="6">
        <f t="shared" si="61"/>
        <v>0</v>
      </c>
      <c r="AZ150" s="6">
        <f t="shared" si="61"/>
        <v>0</v>
      </c>
      <c r="BA150" s="6">
        <f t="shared" si="61"/>
        <v>0</v>
      </c>
      <c r="BB150" s="6">
        <f t="shared" si="61"/>
        <v>0</v>
      </c>
      <c r="BC150" s="6">
        <f t="shared" si="61"/>
        <v>0</v>
      </c>
      <c r="BD150" s="6">
        <f t="shared" si="61"/>
        <v>0</v>
      </c>
      <c r="BE150" s="6">
        <f t="shared" si="61"/>
        <v>0</v>
      </c>
      <c r="BF150" s="6">
        <f t="shared" si="61"/>
        <v>0</v>
      </c>
      <c r="BG150" s="6">
        <f t="shared" si="61"/>
        <v>0</v>
      </c>
      <c r="BH150" s="6">
        <f t="shared" si="61"/>
        <v>0</v>
      </c>
      <c r="BI150" s="6">
        <f t="shared" si="61"/>
        <v>0</v>
      </c>
      <c r="BJ150" s="6">
        <f t="shared" si="61"/>
        <v>0</v>
      </c>
      <c r="BK150" s="6">
        <f t="shared" si="61"/>
        <v>0</v>
      </c>
      <c r="BL150" s="6">
        <f t="shared" si="61"/>
        <v>0</v>
      </c>
      <c r="BM150" s="6">
        <f t="shared" si="61"/>
        <v>0</v>
      </c>
      <c r="BN150" s="6">
        <f t="shared" si="61"/>
        <v>0</v>
      </c>
      <c r="BO150" s="6">
        <f t="shared" si="61"/>
        <v>0</v>
      </c>
      <c r="BP150" s="6">
        <f t="shared" si="61"/>
        <v>0</v>
      </c>
      <c r="BQ150" s="6">
        <f t="shared" ref="BQ150:CF150" si="62">BQ141</f>
        <v>0</v>
      </c>
      <c r="BR150" s="6">
        <f t="shared" si="62"/>
        <v>0</v>
      </c>
      <c r="BS150" s="6">
        <f t="shared" si="62"/>
        <v>0</v>
      </c>
      <c r="BT150" s="6">
        <f t="shared" si="62"/>
        <v>0</v>
      </c>
      <c r="BU150" s="6">
        <f t="shared" si="62"/>
        <v>0</v>
      </c>
      <c r="BV150" s="6">
        <f t="shared" si="62"/>
        <v>0</v>
      </c>
      <c r="BW150" s="6">
        <f t="shared" si="62"/>
        <v>0</v>
      </c>
      <c r="BX150" s="6">
        <f t="shared" si="62"/>
        <v>0</v>
      </c>
      <c r="BY150" s="6">
        <f t="shared" si="62"/>
        <v>0</v>
      </c>
      <c r="BZ150" s="6">
        <f t="shared" si="62"/>
        <v>0</v>
      </c>
      <c r="CA150" s="6">
        <f t="shared" si="62"/>
        <v>0</v>
      </c>
      <c r="CB150" s="6">
        <f t="shared" si="62"/>
        <v>0</v>
      </c>
      <c r="CC150" s="6">
        <f t="shared" si="62"/>
        <v>0</v>
      </c>
      <c r="CD150" s="6">
        <f t="shared" si="62"/>
        <v>0</v>
      </c>
      <c r="CE150" s="6">
        <f t="shared" si="62"/>
        <v>0</v>
      </c>
      <c r="CF150" s="6">
        <f t="shared" si="62"/>
        <v>0</v>
      </c>
    </row>
    <row r="151" spans="2:89">
      <c r="B151" t="s">
        <v>61</v>
      </c>
      <c r="D151" s="2">
        <f ca="1">($C$69+$C$81+$C$80-SUM($D$121:$D$123)-SUM($D$125:$D$134)-$D$136)*C38</f>
        <v>0</v>
      </c>
      <c r="E151" s="2">
        <f t="shared" ref="E151:BP151" ca="1" si="63">($C$69+$C$81+$C$80-SUM($D$121:$D$123)-SUM($D$125:$D$134)-$D$136)*D38</f>
        <v>0</v>
      </c>
      <c r="F151" s="2">
        <f t="shared" ca="1" si="63"/>
        <v>0</v>
      </c>
      <c r="G151" s="2">
        <f t="shared" ca="1" si="63"/>
        <v>0</v>
      </c>
      <c r="H151" s="2">
        <f t="shared" ca="1" si="63"/>
        <v>16416080.780908139</v>
      </c>
      <c r="I151" s="2">
        <f t="shared" ca="1" si="63"/>
        <v>16416080.780908139</v>
      </c>
      <c r="J151" s="2">
        <f t="shared" ca="1" si="63"/>
        <v>16416080.780908139</v>
      </c>
      <c r="K151" s="2">
        <f t="shared" ca="1" si="63"/>
        <v>16416080.780908139</v>
      </c>
      <c r="L151" s="2">
        <f t="shared" ca="1" si="63"/>
        <v>16416080.780908139</v>
      </c>
      <c r="M151" s="2">
        <f t="shared" ca="1" si="63"/>
        <v>16416080.780908139</v>
      </c>
      <c r="N151" s="2">
        <f t="shared" ca="1" si="63"/>
        <v>16416080.780908139</v>
      </c>
      <c r="O151" s="2">
        <f t="shared" ca="1" si="63"/>
        <v>16416080.780908139</v>
      </c>
      <c r="P151" s="2">
        <f t="shared" ca="1" si="63"/>
        <v>16416080.780908139</v>
      </c>
      <c r="Q151" s="2">
        <f t="shared" ca="1" si="63"/>
        <v>16416080.780908139</v>
      </c>
      <c r="R151" s="2">
        <f t="shared" ca="1" si="63"/>
        <v>16416261.357977312</v>
      </c>
      <c r="S151" s="2">
        <f t="shared" ca="1" si="63"/>
        <v>37620162.55078084</v>
      </c>
      <c r="T151" s="2">
        <f t="shared" ca="1" si="63"/>
        <v>37620162.55078084</v>
      </c>
      <c r="U151" s="2">
        <f t="shared" ca="1" si="63"/>
        <v>37620162.55078084</v>
      </c>
      <c r="V151" s="2">
        <f t="shared" ca="1" si="63"/>
        <v>37620162.55078084</v>
      </c>
      <c r="W151" s="2">
        <f t="shared" ca="1" si="63"/>
        <v>37620162.55078084</v>
      </c>
      <c r="X151" s="2">
        <f t="shared" ca="1" si="63"/>
        <v>37620162.55078084</v>
      </c>
      <c r="Y151" s="2">
        <f t="shared" ca="1" si="63"/>
        <v>37620162.55078084</v>
      </c>
      <c r="Z151" s="2">
        <f t="shared" ca="1" si="63"/>
        <v>37620162.55078084</v>
      </c>
      <c r="AA151" s="2">
        <f t="shared" ca="1" si="63"/>
        <v>37620162.55078084</v>
      </c>
      <c r="AB151" s="2">
        <f t="shared" ca="1" si="63"/>
        <v>37620162.55078084</v>
      </c>
      <c r="AC151" s="2">
        <f t="shared" ca="1" si="63"/>
        <v>37620162.55078084</v>
      </c>
      <c r="AD151" s="2">
        <f t="shared" ca="1" si="63"/>
        <v>37620884.859057553</v>
      </c>
      <c r="AE151" s="2">
        <f t="shared" ca="1" si="63"/>
        <v>38695047.554997757</v>
      </c>
      <c r="AF151" s="2">
        <f t="shared" ca="1" si="63"/>
        <v>38695047.554997757</v>
      </c>
      <c r="AG151" s="2">
        <f t="shared" ca="1" si="63"/>
        <v>38695047.554997757</v>
      </c>
      <c r="AH151" s="2">
        <f t="shared" ca="1" si="63"/>
        <v>38695047.554997757</v>
      </c>
      <c r="AI151" s="2">
        <f t="shared" ca="1" si="63"/>
        <v>38695047.554997757</v>
      </c>
      <c r="AJ151" s="2">
        <f t="shared" ca="1" si="63"/>
        <v>38695047.554997757</v>
      </c>
      <c r="AK151" s="2">
        <f t="shared" ca="1" si="63"/>
        <v>38695047.554997757</v>
      </c>
      <c r="AL151" s="2">
        <f t="shared" ca="1" si="63"/>
        <v>0</v>
      </c>
      <c r="AM151" s="2">
        <f t="shared" ca="1" si="63"/>
        <v>0</v>
      </c>
      <c r="AN151" s="2">
        <f t="shared" ca="1" si="63"/>
        <v>0</v>
      </c>
      <c r="AO151" s="2">
        <f t="shared" ca="1" si="63"/>
        <v>0</v>
      </c>
      <c r="AP151" s="2">
        <f t="shared" ca="1" si="63"/>
        <v>0</v>
      </c>
      <c r="AQ151" s="2">
        <f t="shared" ca="1" si="63"/>
        <v>0</v>
      </c>
      <c r="AR151" s="2">
        <f t="shared" ca="1" si="63"/>
        <v>0</v>
      </c>
      <c r="AS151" s="2">
        <f t="shared" ca="1" si="63"/>
        <v>0</v>
      </c>
      <c r="AT151" s="2">
        <f t="shared" ca="1" si="63"/>
        <v>0</v>
      </c>
      <c r="AU151" s="2">
        <f t="shared" ca="1" si="63"/>
        <v>0</v>
      </c>
      <c r="AV151" s="2">
        <f t="shared" ca="1" si="63"/>
        <v>0</v>
      </c>
      <c r="AW151" s="2">
        <f t="shared" ca="1" si="63"/>
        <v>0</v>
      </c>
      <c r="AX151" s="2">
        <f t="shared" ca="1" si="63"/>
        <v>0</v>
      </c>
      <c r="AY151" s="2">
        <f t="shared" ca="1" si="63"/>
        <v>0</v>
      </c>
      <c r="AZ151" s="2">
        <f t="shared" ca="1" si="63"/>
        <v>0</v>
      </c>
      <c r="BA151" s="2">
        <f t="shared" ca="1" si="63"/>
        <v>0</v>
      </c>
      <c r="BB151" s="2">
        <f t="shared" ca="1" si="63"/>
        <v>0</v>
      </c>
      <c r="BC151" s="2">
        <f t="shared" ca="1" si="63"/>
        <v>0</v>
      </c>
      <c r="BD151" s="2">
        <f t="shared" ca="1" si="63"/>
        <v>0</v>
      </c>
      <c r="BE151" s="2">
        <f t="shared" ca="1" si="63"/>
        <v>0</v>
      </c>
      <c r="BF151" s="2">
        <f t="shared" ca="1" si="63"/>
        <v>0</v>
      </c>
      <c r="BG151" s="2">
        <f t="shared" ca="1" si="63"/>
        <v>0</v>
      </c>
      <c r="BH151" s="2">
        <f t="shared" ca="1" si="63"/>
        <v>0</v>
      </c>
      <c r="BI151" s="2">
        <f t="shared" ca="1" si="63"/>
        <v>0</v>
      </c>
      <c r="BJ151" s="2">
        <f t="shared" ca="1" si="63"/>
        <v>0</v>
      </c>
      <c r="BK151" s="2">
        <f t="shared" ca="1" si="63"/>
        <v>0</v>
      </c>
      <c r="BL151" s="2">
        <f t="shared" ca="1" si="63"/>
        <v>0</v>
      </c>
      <c r="BM151" s="2">
        <f t="shared" ca="1" si="63"/>
        <v>0</v>
      </c>
      <c r="BN151" s="2">
        <f t="shared" ca="1" si="63"/>
        <v>0</v>
      </c>
      <c r="BO151" s="2">
        <f t="shared" ca="1" si="63"/>
        <v>0</v>
      </c>
      <c r="BP151" s="2">
        <f t="shared" ca="1" si="63"/>
        <v>0</v>
      </c>
      <c r="BQ151" s="2">
        <f t="shared" ref="BQ151:CF151" ca="1" si="64">($C$69+$C$81+$C$80-SUM($D$121:$D$123)-SUM($D$125:$D$134)-$D$136)*BP38</f>
        <v>0</v>
      </c>
      <c r="BR151" s="2">
        <f t="shared" ca="1" si="64"/>
        <v>0</v>
      </c>
      <c r="BS151" s="2">
        <f t="shared" ca="1" si="64"/>
        <v>0</v>
      </c>
      <c r="BT151" s="2">
        <f t="shared" ca="1" si="64"/>
        <v>0</v>
      </c>
      <c r="BU151" s="2">
        <f t="shared" ca="1" si="64"/>
        <v>0</v>
      </c>
      <c r="BV151" s="2">
        <f t="shared" ca="1" si="64"/>
        <v>0</v>
      </c>
      <c r="BW151" s="2">
        <f t="shared" ca="1" si="64"/>
        <v>0</v>
      </c>
      <c r="BX151" s="2">
        <f t="shared" ca="1" si="64"/>
        <v>0</v>
      </c>
      <c r="BY151" s="2">
        <f t="shared" ca="1" si="64"/>
        <v>0</v>
      </c>
      <c r="BZ151" s="2">
        <f t="shared" ca="1" si="64"/>
        <v>0</v>
      </c>
      <c r="CA151" s="2">
        <f t="shared" ca="1" si="64"/>
        <v>0</v>
      </c>
      <c r="CB151" s="2">
        <f t="shared" ca="1" si="64"/>
        <v>0</v>
      </c>
      <c r="CC151" s="2">
        <f t="shared" ca="1" si="64"/>
        <v>0</v>
      </c>
      <c r="CD151" s="2">
        <f t="shared" ca="1" si="64"/>
        <v>0</v>
      </c>
      <c r="CE151" s="2">
        <f t="shared" ca="1" si="64"/>
        <v>0</v>
      </c>
      <c r="CF151" s="2">
        <f t="shared" ca="1" si="64"/>
        <v>0</v>
      </c>
    </row>
    <row r="152" spans="2:89">
      <c r="B152" t="s">
        <v>58</v>
      </c>
      <c r="D152" s="6">
        <f ca="1">D150-D151-(D150*$C$114-C38*$D$137)*$C$116</f>
        <v>0</v>
      </c>
      <c r="E152" s="6">
        <f t="shared" ref="E152:BP152" ca="1" si="65">E150-E151-(E150*$C$114-D38*$D$137)*$C$116</f>
        <v>0</v>
      </c>
      <c r="F152" s="6">
        <f t="shared" ca="1" si="65"/>
        <v>0</v>
      </c>
      <c r="G152" s="6">
        <f t="shared" ca="1" si="65"/>
        <v>0</v>
      </c>
      <c r="H152" s="6">
        <f t="shared" ca="1" si="65"/>
        <v>13108110.275362514</v>
      </c>
      <c r="I152" s="6">
        <f t="shared" ca="1" si="65"/>
        <v>13108110.275362514</v>
      </c>
      <c r="J152" s="6">
        <f t="shared" ca="1" si="65"/>
        <v>13108110.275362514</v>
      </c>
      <c r="K152" s="6">
        <f t="shared" ca="1" si="65"/>
        <v>13108110.275362514</v>
      </c>
      <c r="L152" s="6">
        <f t="shared" ca="1" si="65"/>
        <v>13108110.275362514</v>
      </c>
      <c r="M152" s="6">
        <f t="shared" ca="1" si="65"/>
        <v>13108110.275362514</v>
      </c>
      <c r="N152" s="6">
        <f t="shared" ca="1" si="65"/>
        <v>13108110.275362514</v>
      </c>
      <c r="O152" s="6">
        <f t="shared" ca="1" si="65"/>
        <v>13108110.275362514</v>
      </c>
      <c r="P152" s="6">
        <f t="shared" ca="1" si="65"/>
        <v>13108110.275362514</v>
      </c>
      <c r="Q152" s="6">
        <f t="shared" ca="1" si="65"/>
        <v>13108110.275362514</v>
      </c>
      <c r="R152" s="6">
        <f t="shared" ca="1" si="65"/>
        <v>13108254.464719743</v>
      </c>
      <c r="S152" s="6">
        <f t="shared" ca="1" si="65"/>
        <v>33781819.611914903</v>
      </c>
      <c r="T152" s="6">
        <f t="shared" ca="1" si="65"/>
        <v>33781819.611914903</v>
      </c>
      <c r="U152" s="6">
        <f t="shared" ca="1" si="65"/>
        <v>33781819.611914903</v>
      </c>
      <c r="V152" s="6">
        <f t="shared" ca="1" si="65"/>
        <v>33781819.611914903</v>
      </c>
      <c r="W152" s="6">
        <f t="shared" ca="1" si="65"/>
        <v>33781819.611914903</v>
      </c>
      <c r="X152" s="6">
        <f t="shared" ca="1" si="65"/>
        <v>33781819.611914903</v>
      </c>
      <c r="Y152" s="6">
        <f t="shared" ca="1" si="65"/>
        <v>33781819.611914903</v>
      </c>
      <c r="Z152" s="6">
        <f t="shared" ca="1" si="65"/>
        <v>33781819.611914903</v>
      </c>
      <c r="AA152" s="6">
        <f t="shared" ca="1" si="65"/>
        <v>33781819.611914903</v>
      </c>
      <c r="AB152" s="6">
        <f t="shared" ca="1" si="65"/>
        <v>33781819.611914903</v>
      </c>
      <c r="AC152" s="6">
        <f t="shared" ca="1" si="65"/>
        <v>33781819.611914903</v>
      </c>
      <c r="AD152" s="6">
        <f t="shared" ca="1" si="65"/>
        <v>33782468.223889284</v>
      </c>
      <c r="AE152" s="6">
        <f t="shared" ca="1" si="65"/>
        <v>38596382.106211647</v>
      </c>
      <c r="AF152" s="6">
        <f t="shared" ca="1" si="65"/>
        <v>38596382.106211647</v>
      </c>
      <c r="AG152" s="6">
        <f t="shared" ca="1" si="65"/>
        <v>38596382.106211647</v>
      </c>
      <c r="AH152" s="6">
        <f t="shared" ca="1" si="65"/>
        <v>38596382.106211647</v>
      </c>
      <c r="AI152" s="6">
        <f t="shared" ca="1" si="65"/>
        <v>38596382.106211647</v>
      </c>
      <c r="AJ152" s="6">
        <f t="shared" ca="1" si="65"/>
        <v>38596382.106211647</v>
      </c>
      <c r="AK152" s="6">
        <f t="shared" ca="1" si="65"/>
        <v>38596382.106211647</v>
      </c>
      <c r="AL152" s="6">
        <f t="shared" ca="1" si="65"/>
        <v>0</v>
      </c>
      <c r="AM152" s="6">
        <f t="shared" ca="1" si="65"/>
        <v>0</v>
      </c>
      <c r="AN152" s="6">
        <f t="shared" ca="1" si="65"/>
        <v>0</v>
      </c>
      <c r="AO152" s="6">
        <f t="shared" ca="1" si="65"/>
        <v>0</v>
      </c>
      <c r="AP152" s="6">
        <f t="shared" ca="1" si="65"/>
        <v>0</v>
      </c>
      <c r="AQ152" s="6">
        <f t="shared" ca="1" si="65"/>
        <v>0</v>
      </c>
      <c r="AR152" s="6">
        <f t="shared" ca="1" si="65"/>
        <v>0</v>
      </c>
      <c r="AS152" s="6">
        <f t="shared" ca="1" si="65"/>
        <v>0</v>
      </c>
      <c r="AT152" s="6">
        <f t="shared" ca="1" si="65"/>
        <v>0</v>
      </c>
      <c r="AU152" s="6">
        <f t="shared" ca="1" si="65"/>
        <v>0</v>
      </c>
      <c r="AV152" s="6">
        <f t="shared" ca="1" si="65"/>
        <v>0</v>
      </c>
      <c r="AW152" s="6">
        <f t="shared" ca="1" si="65"/>
        <v>0</v>
      </c>
      <c r="AX152" s="6">
        <f t="shared" ca="1" si="65"/>
        <v>0</v>
      </c>
      <c r="AY152" s="6">
        <f t="shared" ca="1" si="65"/>
        <v>0</v>
      </c>
      <c r="AZ152" s="6">
        <f t="shared" ca="1" si="65"/>
        <v>0</v>
      </c>
      <c r="BA152" s="6">
        <f t="shared" ca="1" si="65"/>
        <v>0</v>
      </c>
      <c r="BB152" s="6">
        <f t="shared" ca="1" si="65"/>
        <v>0</v>
      </c>
      <c r="BC152" s="6">
        <f t="shared" ca="1" si="65"/>
        <v>0</v>
      </c>
      <c r="BD152" s="6">
        <f t="shared" ca="1" si="65"/>
        <v>0</v>
      </c>
      <c r="BE152" s="6">
        <f t="shared" ca="1" si="65"/>
        <v>0</v>
      </c>
      <c r="BF152" s="6">
        <f t="shared" ca="1" si="65"/>
        <v>0</v>
      </c>
      <c r="BG152" s="6">
        <f t="shared" ca="1" si="65"/>
        <v>0</v>
      </c>
      <c r="BH152" s="6">
        <f t="shared" ca="1" si="65"/>
        <v>0</v>
      </c>
      <c r="BI152" s="6">
        <f t="shared" ca="1" si="65"/>
        <v>0</v>
      </c>
      <c r="BJ152" s="6">
        <f t="shared" ca="1" si="65"/>
        <v>0</v>
      </c>
      <c r="BK152" s="6">
        <f t="shared" ca="1" si="65"/>
        <v>0</v>
      </c>
      <c r="BL152" s="6">
        <f t="shared" ca="1" si="65"/>
        <v>0</v>
      </c>
      <c r="BM152" s="6">
        <f t="shared" ca="1" si="65"/>
        <v>0</v>
      </c>
      <c r="BN152" s="6">
        <f t="shared" ca="1" si="65"/>
        <v>0</v>
      </c>
      <c r="BO152" s="6">
        <f t="shared" ca="1" si="65"/>
        <v>0</v>
      </c>
      <c r="BP152" s="6">
        <f t="shared" ca="1" si="65"/>
        <v>0</v>
      </c>
      <c r="BQ152" s="6">
        <f t="shared" ref="BQ152:CF152" ca="1" si="66">BQ150-BQ151-(BQ150*$C$114-BP38*$D$137)*$C$116</f>
        <v>0</v>
      </c>
      <c r="BR152" s="6">
        <f t="shared" ca="1" si="66"/>
        <v>0</v>
      </c>
      <c r="BS152" s="6">
        <f t="shared" ca="1" si="66"/>
        <v>0</v>
      </c>
      <c r="BT152" s="6">
        <f t="shared" ca="1" si="66"/>
        <v>0</v>
      </c>
      <c r="BU152" s="6">
        <f t="shared" ca="1" si="66"/>
        <v>0</v>
      </c>
      <c r="BV152" s="6">
        <f t="shared" ca="1" si="66"/>
        <v>0</v>
      </c>
      <c r="BW152" s="6">
        <f t="shared" ca="1" si="66"/>
        <v>0</v>
      </c>
      <c r="BX152" s="6">
        <f t="shared" ca="1" si="66"/>
        <v>0</v>
      </c>
      <c r="BY152" s="6">
        <f t="shared" ca="1" si="66"/>
        <v>0</v>
      </c>
      <c r="BZ152" s="6">
        <f t="shared" ca="1" si="66"/>
        <v>0</v>
      </c>
      <c r="CA152" s="6">
        <f t="shared" ca="1" si="66"/>
        <v>0</v>
      </c>
      <c r="CB152" s="6">
        <f t="shared" ca="1" si="66"/>
        <v>0</v>
      </c>
      <c r="CC152" s="6">
        <f t="shared" ca="1" si="66"/>
        <v>0</v>
      </c>
      <c r="CD152" s="6">
        <f t="shared" ca="1" si="66"/>
        <v>0</v>
      </c>
      <c r="CE152" s="6">
        <f t="shared" ca="1" si="66"/>
        <v>0</v>
      </c>
      <c r="CF152" s="6">
        <f t="shared" ca="1" si="66"/>
        <v>0</v>
      </c>
    </row>
    <row r="153" spans="2:89">
      <c r="B153" t="s">
        <v>64</v>
      </c>
      <c r="D153" s="1">
        <f ca="1">IFERROR(D152/D150,0)</f>
        <v>0</v>
      </c>
      <c r="E153" s="1">
        <f t="shared" ref="E153:BP153" ca="1" si="67">IFERROR(E152/E150,0)</f>
        <v>0</v>
      </c>
      <c r="F153" s="1">
        <f t="shared" ca="1" si="67"/>
        <v>0</v>
      </c>
      <c r="G153" s="1">
        <f t="shared" ca="1" si="67"/>
        <v>0</v>
      </c>
      <c r="H153" s="1">
        <f t="shared" ca="1" si="67"/>
        <v>0.44057859150049827</v>
      </c>
      <c r="I153" s="1">
        <f t="shared" ca="1" si="67"/>
        <v>0.44057859150049827</v>
      </c>
      <c r="J153" s="1">
        <f t="shared" ca="1" si="67"/>
        <v>0.44057859150049827</v>
      </c>
      <c r="K153" s="1">
        <f t="shared" ca="1" si="67"/>
        <v>0.44057859150049827</v>
      </c>
      <c r="L153" s="1">
        <f t="shared" ca="1" si="67"/>
        <v>0.44057859150049827</v>
      </c>
      <c r="M153" s="1">
        <f t="shared" ca="1" si="67"/>
        <v>0.44057859150049827</v>
      </c>
      <c r="N153" s="1">
        <f t="shared" ca="1" si="67"/>
        <v>0.44057859150049827</v>
      </c>
      <c r="O153" s="1">
        <f t="shared" ca="1" si="67"/>
        <v>0.44057859150049827</v>
      </c>
      <c r="P153" s="1">
        <f t="shared" ca="1" si="67"/>
        <v>0.44057859150049827</v>
      </c>
      <c r="Q153" s="1">
        <f t="shared" ca="1" si="67"/>
        <v>0.44057859150049827</v>
      </c>
      <c r="R153" s="1">
        <f t="shared" ca="1" si="67"/>
        <v>0.44057859150049838</v>
      </c>
      <c r="S153" s="1">
        <f t="shared" ca="1" si="67"/>
        <v>0.46939024457941947</v>
      </c>
      <c r="T153" s="1">
        <f t="shared" ca="1" si="67"/>
        <v>0.46939024457941947</v>
      </c>
      <c r="U153" s="1">
        <f t="shared" ca="1" si="67"/>
        <v>0.46939024457941947</v>
      </c>
      <c r="V153" s="1">
        <f t="shared" ca="1" si="67"/>
        <v>0.46939024457941947</v>
      </c>
      <c r="W153" s="1">
        <f t="shared" ca="1" si="67"/>
        <v>0.46939024457941947</v>
      </c>
      <c r="X153" s="1">
        <f t="shared" ca="1" si="67"/>
        <v>0.46939024457941947</v>
      </c>
      <c r="Y153" s="1">
        <f t="shared" ca="1" si="67"/>
        <v>0.46939024457941947</v>
      </c>
      <c r="Z153" s="1">
        <f t="shared" ca="1" si="67"/>
        <v>0.46939024457941947</v>
      </c>
      <c r="AA153" s="1">
        <f t="shared" ca="1" si="67"/>
        <v>0.46939024457941947</v>
      </c>
      <c r="AB153" s="1">
        <f t="shared" ca="1" si="67"/>
        <v>0.46939024457941947</v>
      </c>
      <c r="AC153" s="1">
        <f t="shared" ca="1" si="67"/>
        <v>0.46939024457941947</v>
      </c>
      <c r="AD153" s="1">
        <f t="shared" ca="1" si="67"/>
        <v>0.46939024457941958</v>
      </c>
      <c r="AE153" s="1">
        <f t="shared" ca="1" si="67"/>
        <v>0.49532073235044849</v>
      </c>
      <c r="AF153" s="1">
        <f t="shared" ca="1" si="67"/>
        <v>0.49532073235044849</v>
      </c>
      <c r="AG153" s="1">
        <f t="shared" ca="1" si="67"/>
        <v>0.49532073235044849</v>
      </c>
      <c r="AH153" s="1">
        <f t="shared" ca="1" si="67"/>
        <v>0.49532073235044849</v>
      </c>
      <c r="AI153" s="1">
        <f t="shared" ca="1" si="67"/>
        <v>0.49532073235044849</v>
      </c>
      <c r="AJ153" s="1">
        <f t="shared" ca="1" si="67"/>
        <v>0.49532073235044849</v>
      </c>
      <c r="AK153" s="1">
        <f t="shared" ca="1" si="67"/>
        <v>0.49532073235044849</v>
      </c>
      <c r="AL153" s="1">
        <f t="shared" ca="1" si="67"/>
        <v>0</v>
      </c>
      <c r="AM153" s="1">
        <f t="shared" ca="1" si="67"/>
        <v>0</v>
      </c>
      <c r="AN153" s="1">
        <f t="shared" ca="1" si="67"/>
        <v>0</v>
      </c>
      <c r="AO153" s="1">
        <f t="shared" ca="1" si="67"/>
        <v>0</v>
      </c>
      <c r="AP153" s="1">
        <f t="shared" ca="1" si="67"/>
        <v>0</v>
      </c>
      <c r="AQ153" s="1">
        <f t="shared" ca="1" si="67"/>
        <v>0</v>
      </c>
      <c r="AR153" s="1">
        <f t="shared" ca="1" si="67"/>
        <v>0</v>
      </c>
      <c r="AS153" s="1">
        <f t="shared" ca="1" si="67"/>
        <v>0</v>
      </c>
      <c r="AT153" s="1">
        <f t="shared" ca="1" si="67"/>
        <v>0</v>
      </c>
      <c r="AU153" s="1">
        <f t="shared" ca="1" si="67"/>
        <v>0</v>
      </c>
      <c r="AV153" s="1">
        <f t="shared" ca="1" si="67"/>
        <v>0</v>
      </c>
      <c r="AW153" s="1">
        <f t="shared" ca="1" si="67"/>
        <v>0</v>
      </c>
      <c r="AX153" s="1">
        <f t="shared" ca="1" si="67"/>
        <v>0</v>
      </c>
      <c r="AY153" s="1">
        <f t="shared" ca="1" si="67"/>
        <v>0</v>
      </c>
      <c r="AZ153" s="1">
        <f t="shared" ca="1" si="67"/>
        <v>0</v>
      </c>
      <c r="BA153" s="1">
        <f t="shared" ca="1" si="67"/>
        <v>0</v>
      </c>
      <c r="BB153" s="1">
        <f t="shared" ca="1" si="67"/>
        <v>0</v>
      </c>
      <c r="BC153" s="1">
        <f t="shared" ca="1" si="67"/>
        <v>0</v>
      </c>
      <c r="BD153" s="1">
        <f t="shared" ca="1" si="67"/>
        <v>0</v>
      </c>
      <c r="BE153" s="1">
        <f t="shared" ca="1" si="67"/>
        <v>0</v>
      </c>
      <c r="BF153" s="1">
        <f t="shared" ca="1" si="67"/>
        <v>0</v>
      </c>
      <c r="BG153" s="1">
        <f t="shared" ca="1" si="67"/>
        <v>0</v>
      </c>
      <c r="BH153" s="1">
        <f t="shared" ca="1" si="67"/>
        <v>0</v>
      </c>
      <c r="BI153" s="1">
        <f t="shared" ca="1" si="67"/>
        <v>0</v>
      </c>
      <c r="BJ153" s="1">
        <f t="shared" ca="1" si="67"/>
        <v>0</v>
      </c>
      <c r="BK153" s="1">
        <f t="shared" ca="1" si="67"/>
        <v>0</v>
      </c>
      <c r="BL153" s="1">
        <f t="shared" ca="1" si="67"/>
        <v>0</v>
      </c>
      <c r="BM153" s="1">
        <f t="shared" ca="1" si="67"/>
        <v>0</v>
      </c>
      <c r="BN153" s="1">
        <f t="shared" ca="1" si="67"/>
        <v>0</v>
      </c>
      <c r="BO153" s="1">
        <f t="shared" ca="1" si="67"/>
        <v>0</v>
      </c>
      <c r="BP153" s="1">
        <f t="shared" ca="1" si="67"/>
        <v>0</v>
      </c>
      <c r="BQ153" s="1">
        <f t="shared" ref="BQ153:CF153" ca="1" si="68">IFERROR(BQ152/BQ150,0)</f>
        <v>0</v>
      </c>
      <c r="BR153" s="1">
        <f t="shared" ca="1" si="68"/>
        <v>0</v>
      </c>
      <c r="BS153" s="1">
        <f t="shared" ca="1" si="68"/>
        <v>0</v>
      </c>
      <c r="BT153" s="1">
        <f t="shared" ca="1" si="68"/>
        <v>0</v>
      </c>
      <c r="BU153" s="1">
        <f t="shared" ca="1" si="68"/>
        <v>0</v>
      </c>
      <c r="BV153" s="1">
        <f t="shared" ca="1" si="68"/>
        <v>0</v>
      </c>
      <c r="BW153" s="1">
        <f t="shared" ca="1" si="68"/>
        <v>0</v>
      </c>
      <c r="BX153" s="1">
        <f t="shared" ca="1" si="68"/>
        <v>0</v>
      </c>
      <c r="BY153" s="1">
        <f t="shared" ca="1" si="68"/>
        <v>0</v>
      </c>
      <c r="BZ153" s="1">
        <f t="shared" ca="1" si="68"/>
        <v>0</v>
      </c>
      <c r="CA153" s="1">
        <f t="shared" ca="1" si="68"/>
        <v>0</v>
      </c>
      <c r="CB153" s="1">
        <f t="shared" ca="1" si="68"/>
        <v>0</v>
      </c>
      <c r="CC153" s="1">
        <f t="shared" ca="1" si="68"/>
        <v>0</v>
      </c>
      <c r="CD153" s="1">
        <f t="shared" ca="1" si="68"/>
        <v>0</v>
      </c>
      <c r="CE153" s="1">
        <f t="shared" ca="1" si="68"/>
        <v>0</v>
      </c>
      <c r="CF153" s="1">
        <f t="shared" ca="1" si="68"/>
        <v>0</v>
      </c>
    </row>
    <row r="154" spans="2:89"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</row>
    <row r="155" spans="2:89"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</row>
    <row r="156" spans="2:89">
      <c r="B156" t="s">
        <v>234</v>
      </c>
      <c r="D156" s="12">
        <f>D149</f>
        <v>42278</v>
      </c>
      <c r="E156" s="12">
        <f t="shared" ref="E156:BP156" si="69">E149</f>
        <v>42309</v>
      </c>
      <c r="F156" s="12">
        <f t="shared" si="69"/>
        <v>42339</v>
      </c>
      <c r="G156" s="12">
        <f t="shared" si="69"/>
        <v>42370</v>
      </c>
      <c r="H156" s="12">
        <f t="shared" si="69"/>
        <v>42401</v>
      </c>
      <c r="I156" s="12">
        <f t="shared" si="69"/>
        <v>42430</v>
      </c>
      <c r="J156" s="12">
        <f t="shared" si="69"/>
        <v>42461</v>
      </c>
      <c r="K156" s="12">
        <f t="shared" si="69"/>
        <v>42491</v>
      </c>
      <c r="L156" s="12">
        <f t="shared" si="69"/>
        <v>42522</v>
      </c>
      <c r="M156" s="12">
        <f t="shared" si="69"/>
        <v>42552</v>
      </c>
      <c r="N156" s="12">
        <f t="shared" si="69"/>
        <v>42583</v>
      </c>
      <c r="O156" s="12">
        <f t="shared" si="69"/>
        <v>42614</v>
      </c>
      <c r="P156" s="12">
        <f t="shared" si="69"/>
        <v>42644</v>
      </c>
      <c r="Q156" s="12">
        <f t="shared" si="69"/>
        <v>42675</v>
      </c>
      <c r="R156" s="12">
        <f t="shared" si="69"/>
        <v>42705</v>
      </c>
      <c r="S156" s="12">
        <f t="shared" si="69"/>
        <v>42736</v>
      </c>
      <c r="T156" s="12">
        <f t="shared" si="69"/>
        <v>42767</v>
      </c>
      <c r="U156" s="12">
        <f t="shared" si="69"/>
        <v>42795</v>
      </c>
      <c r="V156" s="12">
        <f t="shared" si="69"/>
        <v>42826</v>
      </c>
      <c r="W156" s="12">
        <f t="shared" si="69"/>
        <v>42856</v>
      </c>
      <c r="X156" s="12">
        <f t="shared" si="69"/>
        <v>42887</v>
      </c>
      <c r="Y156" s="12">
        <f t="shared" si="69"/>
        <v>42917</v>
      </c>
      <c r="Z156" s="12">
        <f t="shared" si="69"/>
        <v>42948</v>
      </c>
      <c r="AA156" s="12">
        <f t="shared" si="69"/>
        <v>42979</v>
      </c>
      <c r="AB156" s="12">
        <f t="shared" si="69"/>
        <v>43009</v>
      </c>
      <c r="AC156" s="12">
        <f t="shared" si="69"/>
        <v>43040</v>
      </c>
      <c r="AD156" s="12">
        <f t="shared" si="69"/>
        <v>43070</v>
      </c>
      <c r="AE156" s="12">
        <f t="shared" si="69"/>
        <v>43101</v>
      </c>
      <c r="AF156" s="12">
        <f t="shared" si="69"/>
        <v>43132</v>
      </c>
      <c r="AG156" s="12">
        <f t="shared" si="69"/>
        <v>43160</v>
      </c>
      <c r="AH156" s="12">
        <f t="shared" si="69"/>
        <v>43191</v>
      </c>
      <c r="AI156" s="12">
        <f t="shared" si="69"/>
        <v>43221</v>
      </c>
      <c r="AJ156" s="12">
        <f t="shared" si="69"/>
        <v>43252</v>
      </c>
      <c r="AK156" s="12">
        <f t="shared" si="69"/>
        <v>43282</v>
      </c>
      <c r="AL156" s="12">
        <f t="shared" si="69"/>
        <v>43313</v>
      </c>
      <c r="AM156" s="12">
        <f t="shared" si="69"/>
        <v>43344</v>
      </c>
      <c r="AN156" s="12">
        <f t="shared" si="69"/>
        <v>43374</v>
      </c>
      <c r="AO156" s="12">
        <f t="shared" si="69"/>
        <v>43405</v>
      </c>
      <c r="AP156" s="12">
        <f t="shared" si="69"/>
        <v>43435</v>
      </c>
      <c r="AQ156" s="12">
        <f t="shared" si="69"/>
        <v>43466</v>
      </c>
      <c r="AR156" s="12">
        <f t="shared" si="69"/>
        <v>43497</v>
      </c>
      <c r="AS156" s="12">
        <f t="shared" si="69"/>
        <v>43525</v>
      </c>
      <c r="AT156" s="12">
        <f t="shared" si="69"/>
        <v>43556</v>
      </c>
      <c r="AU156" s="12">
        <f t="shared" si="69"/>
        <v>43586</v>
      </c>
      <c r="AV156" s="12">
        <f t="shared" si="69"/>
        <v>43617</v>
      </c>
      <c r="AW156" s="12">
        <f t="shared" si="69"/>
        <v>43647</v>
      </c>
      <c r="AX156" s="12">
        <f t="shared" si="69"/>
        <v>43678</v>
      </c>
      <c r="AY156" s="12">
        <f t="shared" si="69"/>
        <v>43709</v>
      </c>
      <c r="AZ156" s="12">
        <f t="shared" si="69"/>
        <v>43739</v>
      </c>
      <c r="BA156" s="12">
        <f t="shared" si="69"/>
        <v>43770</v>
      </c>
      <c r="BB156" s="12">
        <f t="shared" si="69"/>
        <v>43800</v>
      </c>
      <c r="BC156" s="12">
        <f t="shared" si="69"/>
        <v>43831</v>
      </c>
      <c r="BD156" s="12">
        <f t="shared" si="69"/>
        <v>43862</v>
      </c>
      <c r="BE156" s="12">
        <f t="shared" si="69"/>
        <v>43891</v>
      </c>
      <c r="BF156" s="12">
        <f t="shared" si="69"/>
        <v>43922</v>
      </c>
      <c r="BG156" s="12">
        <f t="shared" si="69"/>
        <v>43952</v>
      </c>
      <c r="BH156" s="12">
        <f t="shared" si="69"/>
        <v>43983</v>
      </c>
      <c r="BI156" s="12">
        <f t="shared" si="69"/>
        <v>44013</v>
      </c>
      <c r="BJ156" s="12">
        <f t="shared" si="69"/>
        <v>44044</v>
      </c>
      <c r="BK156" s="12">
        <f t="shared" si="69"/>
        <v>44075</v>
      </c>
      <c r="BL156" s="12">
        <f t="shared" si="69"/>
        <v>44105</v>
      </c>
      <c r="BM156" s="12">
        <f t="shared" si="69"/>
        <v>44136</v>
      </c>
      <c r="BN156" s="12">
        <f t="shared" si="69"/>
        <v>44166</v>
      </c>
      <c r="BO156" s="12">
        <f t="shared" si="69"/>
        <v>44197</v>
      </c>
      <c r="BP156" s="12">
        <f t="shared" si="69"/>
        <v>44228</v>
      </c>
      <c r="BQ156" s="12">
        <f t="shared" ref="BQ156:CF156" si="70">BQ149</f>
        <v>44256</v>
      </c>
      <c r="BR156" s="12">
        <f t="shared" si="70"/>
        <v>44287</v>
      </c>
      <c r="BS156" s="12">
        <f t="shared" si="70"/>
        <v>44317</v>
      </c>
      <c r="BT156" s="12">
        <f t="shared" si="70"/>
        <v>44348</v>
      </c>
      <c r="BU156" s="12">
        <f t="shared" si="70"/>
        <v>44378</v>
      </c>
      <c r="BV156" s="12">
        <f t="shared" si="70"/>
        <v>44409</v>
      </c>
      <c r="BW156" s="12">
        <f t="shared" si="70"/>
        <v>44440</v>
      </c>
      <c r="BX156" s="12">
        <f t="shared" si="70"/>
        <v>44470</v>
      </c>
      <c r="BY156" s="12">
        <f t="shared" si="70"/>
        <v>44501</v>
      </c>
      <c r="BZ156" s="12">
        <f t="shared" si="70"/>
        <v>44531</v>
      </c>
      <c r="CA156" s="12">
        <f t="shared" si="70"/>
        <v>44562</v>
      </c>
      <c r="CB156" s="12">
        <f t="shared" si="70"/>
        <v>44593</v>
      </c>
      <c r="CC156" s="12">
        <f t="shared" si="70"/>
        <v>44621</v>
      </c>
      <c r="CD156" s="12">
        <f t="shared" si="70"/>
        <v>44652</v>
      </c>
      <c r="CE156" s="12">
        <f t="shared" si="70"/>
        <v>44682</v>
      </c>
      <c r="CF156" s="12">
        <f t="shared" si="70"/>
        <v>44713</v>
      </c>
      <c r="CG156" s="12"/>
      <c r="CH156" s="12"/>
      <c r="CI156" s="12"/>
      <c r="CJ156" s="12"/>
      <c r="CK156" s="12"/>
    </row>
    <row r="157" spans="2:89">
      <c r="B157" t="s">
        <v>110</v>
      </c>
      <c r="D157" s="6">
        <f ca="1">D145</f>
        <v>0</v>
      </c>
      <c r="E157" s="6">
        <f t="shared" ref="E157:BP157" ca="1" si="71">E145</f>
        <v>0</v>
      </c>
      <c r="F157" s="6">
        <f t="shared" ca="1" si="71"/>
        <v>0</v>
      </c>
      <c r="G157" s="6">
        <f t="shared" ca="1" si="71"/>
        <v>0</v>
      </c>
      <c r="H157" s="6">
        <f t="shared" ca="1" si="71"/>
        <v>0</v>
      </c>
      <c r="I157" s="6">
        <f t="shared" ca="1" si="71"/>
        <v>0</v>
      </c>
      <c r="J157" s="6">
        <f t="shared" ca="1" si="71"/>
        <v>0</v>
      </c>
      <c r="K157" s="6">
        <f t="shared" ca="1" si="71"/>
        <v>0</v>
      </c>
      <c r="L157" s="6">
        <f t="shared" ca="1" si="71"/>
        <v>0</v>
      </c>
      <c r="M157" s="6">
        <f t="shared" ca="1" si="71"/>
        <v>0</v>
      </c>
      <c r="N157" s="6">
        <f t="shared" ca="1" si="71"/>
        <v>0</v>
      </c>
      <c r="O157" s="6">
        <f t="shared" ca="1" si="71"/>
        <v>0</v>
      </c>
      <c r="P157" s="6">
        <f t="shared" ca="1" si="71"/>
        <v>0</v>
      </c>
      <c r="Q157" s="6">
        <f t="shared" ca="1" si="71"/>
        <v>0</v>
      </c>
      <c r="R157" s="6">
        <f t="shared" ca="1" si="71"/>
        <v>0</v>
      </c>
      <c r="S157" s="6">
        <f t="shared" ca="1" si="71"/>
        <v>0</v>
      </c>
      <c r="T157" s="6">
        <f t="shared" ca="1" si="71"/>
        <v>0</v>
      </c>
      <c r="U157" s="6">
        <f t="shared" ca="1" si="71"/>
        <v>0</v>
      </c>
      <c r="V157" s="6">
        <f t="shared" ca="1" si="71"/>
        <v>0</v>
      </c>
      <c r="W157" s="6">
        <f t="shared" ca="1" si="71"/>
        <v>0</v>
      </c>
      <c r="X157" s="6">
        <f t="shared" ca="1" si="71"/>
        <v>759090218.18181813</v>
      </c>
      <c r="Y157" s="6">
        <f t="shared" ca="1" si="71"/>
        <v>0</v>
      </c>
      <c r="Z157" s="6">
        <f t="shared" ca="1" si="71"/>
        <v>0</v>
      </c>
      <c r="AA157" s="6">
        <f t="shared" ca="1" si="71"/>
        <v>0</v>
      </c>
      <c r="AB157" s="6">
        <f t="shared" ca="1" si="71"/>
        <v>0</v>
      </c>
      <c r="AC157" s="6">
        <f t="shared" ca="1" si="71"/>
        <v>71969581.818181813</v>
      </c>
      <c r="AD157" s="6">
        <f t="shared" ca="1" si="71"/>
        <v>71969581.818181813</v>
      </c>
      <c r="AE157" s="6">
        <f t="shared" ca="1" si="71"/>
        <v>71969581.818181813</v>
      </c>
      <c r="AF157" s="6">
        <f t="shared" ca="1" si="71"/>
        <v>71969581.818181813</v>
      </c>
      <c r="AG157" s="6">
        <f t="shared" ca="1" si="71"/>
        <v>71969581.818181813</v>
      </c>
      <c r="AH157" s="6">
        <f t="shared" ca="1" si="71"/>
        <v>71970963.63636373</v>
      </c>
      <c r="AI157" s="6">
        <f t="shared" ca="1" si="71"/>
        <v>77922000</v>
      </c>
      <c r="AJ157" s="6">
        <f t="shared" ca="1" si="71"/>
        <v>77922000</v>
      </c>
      <c r="AK157" s="6">
        <f t="shared" ca="1" si="71"/>
        <v>77922000</v>
      </c>
      <c r="AL157" s="6">
        <f t="shared" ca="1" si="71"/>
        <v>77922000</v>
      </c>
      <c r="AM157" s="6">
        <f t="shared" ca="1" si="71"/>
        <v>77922000</v>
      </c>
      <c r="AN157" s="6">
        <f t="shared" ca="1" si="71"/>
        <v>77922000</v>
      </c>
      <c r="AO157" s="6">
        <f t="shared" ca="1" si="71"/>
        <v>77922000</v>
      </c>
      <c r="AP157" s="6">
        <f t="shared" ca="1" si="71"/>
        <v>0</v>
      </c>
      <c r="AQ157" s="6">
        <f t="shared" ca="1" si="71"/>
        <v>0</v>
      </c>
      <c r="AR157" s="6">
        <f t="shared" ca="1" si="71"/>
        <v>0</v>
      </c>
      <c r="AS157" s="6">
        <f t="shared" ca="1" si="71"/>
        <v>0</v>
      </c>
      <c r="AT157" s="6">
        <f t="shared" ca="1" si="71"/>
        <v>0</v>
      </c>
      <c r="AU157" s="6">
        <f t="shared" ca="1" si="71"/>
        <v>0</v>
      </c>
      <c r="AV157" s="6">
        <f t="shared" ca="1" si="71"/>
        <v>0</v>
      </c>
      <c r="AW157" s="6">
        <f t="shared" ca="1" si="71"/>
        <v>0</v>
      </c>
      <c r="AX157" s="6">
        <f t="shared" ca="1" si="71"/>
        <v>0</v>
      </c>
      <c r="AY157" s="6">
        <f t="shared" ca="1" si="71"/>
        <v>0</v>
      </c>
      <c r="AZ157" s="6">
        <f t="shared" ca="1" si="71"/>
        <v>0</v>
      </c>
      <c r="BA157" s="6">
        <f t="shared" ca="1" si="71"/>
        <v>0</v>
      </c>
      <c r="BB157" s="6">
        <f t="shared" ca="1" si="71"/>
        <v>0</v>
      </c>
      <c r="BC157" s="6">
        <f t="shared" ca="1" si="71"/>
        <v>0</v>
      </c>
      <c r="BD157" s="6">
        <f t="shared" ca="1" si="71"/>
        <v>0</v>
      </c>
      <c r="BE157" s="6">
        <f t="shared" ca="1" si="71"/>
        <v>0</v>
      </c>
      <c r="BF157" s="6">
        <f t="shared" ca="1" si="71"/>
        <v>0</v>
      </c>
      <c r="BG157" s="6">
        <f t="shared" ca="1" si="71"/>
        <v>0</v>
      </c>
      <c r="BH157" s="6">
        <f t="shared" ca="1" si="71"/>
        <v>0</v>
      </c>
      <c r="BI157" s="6">
        <f t="shared" ca="1" si="71"/>
        <v>0</v>
      </c>
      <c r="BJ157" s="6">
        <f t="shared" ca="1" si="71"/>
        <v>0</v>
      </c>
      <c r="BK157" s="6">
        <f t="shared" ca="1" si="71"/>
        <v>0</v>
      </c>
      <c r="BL157" s="6">
        <f t="shared" ca="1" si="71"/>
        <v>0</v>
      </c>
      <c r="BM157" s="6">
        <f t="shared" ca="1" si="71"/>
        <v>0</v>
      </c>
      <c r="BN157" s="6">
        <f t="shared" ca="1" si="71"/>
        <v>0</v>
      </c>
      <c r="BO157" s="6">
        <f t="shared" ca="1" si="71"/>
        <v>0</v>
      </c>
      <c r="BP157" s="6">
        <f t="shared" ca="1" si="71"/>
        <v>0</v>
      </c>
      <c r="BQ157" s="6">
        <f t="shared" ref="BQ157:CF157" ca="1" si="72">BQ145</f>
        <v>0</v>
      </c>
      <c r="BR157" s="6">
        <f t="shared" ca="1" si="72"/>
        <v>0</v>
      </c>
      <c r="BS157" s="6">
        <f t="shared" si="72"/>
        <v>0</v>
      </c>
      <c r="BT157" s="6">
        <f t="shared" si="72"/>
        <v>0</v>
      </c>
      <c r="BU157" s="6">
        <f t="shared" si="72"/>
        <v>0</v>
      </c>
      <c r="BV157" s="6">
        <f t="shared" si="72"/>
        <v>0</v>
      </c>
      <c r="BW157" s="6">
        <f t="shared" si="72"/>
        <v>0</v>
      </c>
      <c r="BX157" s="6">
        <f t="shared" si="72"/>
        <v>0</v>
      </c>
      <c r="BY157" s="6">
        <f t="shared" si="72"/>
        <v>0</v>
      </c>
      <c r="BZ157" s="6">
        <f t="shared" si="72"/>
        <v>0</v>
      </c>
      <c r="CA157" s="6">
        <f t="shared" si="72"/>
        <v>0</v>
      </c>
      <c r="CB157" s="6">
        <f t="shared" si="72"/>
        <v>0</v>
      </c>
      <c r="CC157" s="6">
        <f t="shared" si="72"/>
        <v>0</v>
      </c>
      <c r="CD157" s="6">
        <f t="shared" si="72"/>
        <v>0</v>
      </c>
      <c r="CE157" s="6">
        <f t="shared" si="72"/>
        <v>0</v>
      </c>
      <c r="CF157" s="6">
        <f t="shared" si="72"/>
        <v>0</v>
      </c>
    </row>
    <row r="158" spans="2:89">
      <c r="B158" t="s">
        <v>61</v>
      </c>
      <c r="D158" s="11">
        <f ca="1">($C$69+$C$80+$C$81-SUM($D$121:$D$134)-$D$136)*C57</f>
        <v>0</v>
      </c>
      <c r="E158" s="11">
        <f t="shared" ref="E158:AD158" ca="1" si="73">($C$69+$C$80+$C$81-SUM($D$121:$D$134)-$D$136)*D57</f>
        <v>0</v>
      </c>
      <c r="F158" s="11">
        <f t="shared" ca="1" si="73"/>
        <v>0</v>
      </c>
      <c r="G158" s="11">
        <f t="shared" ca="1" si="73"/>
        <v>0</v>
      </c>
      <c r="H158" s="11">
        <f t="shared" ca="1" si="73"/>
        <v>0</v>
      </c>
      <c r="I158" s="11">
        <f t="shared" ca="1" si="73"/>
        <v>0</v>
      </c>
      <c r="J158" s="11">
        <f t="shared" ca="1" si="73"/>
        <v>0</v>
      </c>
      <c r="K158" s="11">
        <f t="shared" ca="1" si="73"/>
        <v>0</v>
      </c>
      <c r="L158" s="11">
        <f t="shared" ca="1" si="73"/>
        <v>0</v>
      </c>
      <c r="M158" s="11">
        <f t="shared" ca="1" si="73"/>
        <v>0</v>
      </c>
      <c r="N158" s="11">
        <f t="shared" ca="1" si="73"/>
        <v>0</v>
      </c>
      <c r="O158" s="11">
        <f t="shared" ca="1" si="73"/>
        <v>0</v>
      </c>
      <c r="P158" s="11">
        <f t="shared" ca="1" si="73"/>
        <v>0</v>
      </c>
      <c r="Q158" s="11">
        <f t="shared" ca="1" si="73"/>
        <v>0</v>
      </c>
      <c r="R158" s="11">
        <f t="shared" ca="1" si="73"/>
        <v>0</v>
      </c>
      <c r="S158" s="11">
        <f t="shared" ca="1" si="73"/>
        <v>0</v>
      </c>
      <c r="T158" s="11">
        <f t="shared" ca="1" si="73"/>
        <v>0</v>
      </c>
      <c r="U158" s="11">
        <f t="shared" ca="1" si="73"/>
        <v>0</v>
      </c>
      <c r="V158" s="11">
        <f t="shared" ca="1" si="73"/>
        <v>0</v>
      </c>
      <c r="W158" s="11">
        <f t="shared" ca="1" si="73"/>
        <v>0</v>
      </c>
      <c r="X158" s="11">
        <f t="shared" ca="1" si="73"/>
        <v>406298044.47174388</v>
      </c>
      <c r="Y158" s="11">
        <f t="shared" ca="1" si="73"/>
        <v>0</v>
      </c>
      <c r="Z158" s="11">
        <f t="shared" ca="1" si="73"/>
        <v>0</v>
      </c>
      <c r="AA158" s="11">
        <f t="shared" ca="1" si="73"/>
        <v>0</v>
      </c>
      <c r="AB158" s="11">
        <f t="shared" ca="1" si="73"/>
        <v>0</v>
      </c>
      <c r="AC158" s="11">
        <f t="shared" ca="1" si="73"/>
        <v>37620162.550780848</v>
      </c>
      <c r="AD158" s="11">
        <f t="shared" ca="1" si="73"/>
        <v>37620162.550780848</v>
      </c>
      <c r="AE158" s="11">
        <f t="shared" ref="AE158:CF158" ca="1" si="74">($C$69+$C$80+$C$81-SUM($D$121:$D$134)-$D$136)*AD57</f>
        <v>37620162.550780848</v>
      </c>
      <c r="AF158" s="11">
        <f t="shared" ca="1" si="74"/>
        <v>37620162.550780848</v>
      </c>
      <c r="AG158" s="11">
        <f t="shared" ca="1" si="74"/>
        <v>37620162.550780848</v>
      </c>
      <c r="AH158" s="11">
        <f t="shared" ca="1" si="74"/>
        <v>37620884.859057561</v>
      </c>
      <c r="AI158" s="11">
        <f t="shared" ca="1" si="74"/>
        <v>38695047.554997765</v>
      </c>
      <c r="AJ158" s="11">
        <f t="shared" ca="1" si="74"/>
        <v>38695047.554997765</v>
      </c>
      <c r="AK158" s="11">
        <f t="shared" ca="1" si="74"/>
        <v>38695047.554997765</v>
      </c>
      <c r="AL158" s="11">
        <f t="shared" ca="1" si="74"/>
        <v>38695047.554997765</v>
      </c>
      <c r="AM158" s="11">
        <f t="shared" ca="1" si="74"/>
        <v>38695047.554997765</v>
      </c>
      <c r="AN158" s="11">
        <f t="shared" ca="1" si="74"/>
        <v>38695047.554997765</v>
      </c>
      <c r="AO158" s="11">
        <f t="shared" ca="1" si="74"/>
        <v>38695047.554997765</v>
      </c>
      <c r="AP158" s="11">
        <f t="shared" ca="1" si="74"/>
        <v>0</v>
      </c>
      <c r="AQ158" s="11">
        <f t="shared" ca="1" si="74"/>
        <v>0</v>
      </c>
      <c r="AR158" s="11">
        <f t="shared" ca="1" si="74"/>
        <v>0</v>
      </c>
      <c r="AS158" s="11">
        <f t="shared" ca="1" si="74"/>
        <v>0</v>
      </c>
      <c r="AT158" s="11">
        <f t="shared" ca="1" si="74"/>
        <v>0</v>
      </c>
      <c r="AU158" s="11">
        <f t="shared" ca="1" si="74"/>
        <v>0</v>
      </c>
      <c r="AV158" s="11">
        <f t="shared" ca="1" si="74"/>
        <v>0</v>
      </c>
      <c r="AW158" s="11">
        <f t="shared" ca="1" si="74"/>
        <v>0</v>
      </c>
      <c r="AX158" s="11">
        <f t="shared" ca="1" si="74"/>
        <v>0</v>
      </c>
      <c r="AY158" s="11">
        <f t="shared" ca="1" si="74"/>
        <v>0</v>
      </c>
      <c r="AZ158" s="11">
        <f t="shared" ca="1" si="74"/>
        <v>0</v>
      </c>
      <c r="BA158" s="11">
        <f t="shared" ca="1" si="74"/>
        <v>0</v>
      </c>
      <c r="BB158" s="11">
        <f t="shared" ca="1" si="74"/>
        <v>0</v>
      </c>
      <c r="BC158" s="11">
        <f t="shared" ca="1" si="74"/>
        <v>0</v>
      </c>
      <c r="BD158" s="11">
        <f t="shared" ca="1" si="74"/>
        <v>0</v>
      </c>
      <c r="BE158" s="11">
        <f t="shared" ca="1" si="74"/>
        <v>0</v>
      </c>
      <c r="BF158" s="11">
        <f t="shared" ca="1" si="74"/>
        <v>0</v>
      </c>
      <c r="BG158" s="11">
        <f t="shared" ca="1" si="74"/>
        <v>0</v>
      </c>
      <c r="BH158" s="11">
        <f t="shared" ca="1" si="74"/>
        <v>0</v>
      </c>
      <c r="BI158" s="11">
        <f t="shared" ca="1" si="74"/>
        <v>0</v>
      </c>
      <c r="BJ158" s="11">
        <f t="shared" ca="1" si="74"/>
        <v>0</v>
      </c>
      <c r="BK158" s="11">
        <f t="shared" ca="1" si="74"/>
        <v>0</v>
      </c>
      <c r="BL158" s="11">
        <f t="shared" ca="1" si="74"/>
        <v>0</v>
      </c>
      <c r="BM158" s="11">
        <f t="shared" ca="1" si="74"/>
        <v>0</v>
      </c>
      <c r="BN158" s="11">
        <f t="shared" ca="1" si="74"/>
        <v>0</v>
      </c>
      <c r="BO158" s="11">
        <f t="shared" ca="1" si="74"/>
        <v>0</v>
      </c>
      <c r="BP158" s="11">
        <f t="shared" ca="1" si="74"/>
        <v>0</v>
      </c>
      <c r="BQ158" s="11">
        <f t="shared" ca="1" si="74"/>
        <v>0</v>
      </c>
      <c r="BR158" s="11">
        <f t="shared" ca="1" si="74"/>
        <v>0</v>
      </c>
      <c r="BS158" s="11">
        <f t="shared" si="74"/>
        <v>0</v>
      </c>
      <c r="BT158" s="11">
        <f t="shared" si="74"/>
        <v>0</v>
      </c>
      <c r="BU158" s="11">
        <f t="shared" si="74"/>
        <v>0</v>
      </c>
      <c r="BV158" s="11">
        <f t="shared" si="74"/>
        <v>0</v>
      </c>
      <c r="BW158" s="11">
        <f t="shared" si="74"/>
        <v>0</v>
      </c>
      <c r="BX158" s="11">
        <f t="shared" si="74"/>
        <v>0</v>
      </c>
      <c r="BY158" s="11">
        <f t="shared" si="74"/>
        <v>0</v>
      </c>
      <c r="BZ158" s="11">
        <f t="shared" si="74"/>
        <v>0</v>
      </c>
      <c r="CA158" s="11">
        <f t="shared" si="74"/>
        <v>0</v>
      </c>
      <c r="CB158" s="11">
        <f t="shared" si="74"/>
        <v>0</v>
      </c>
      <c r="CC158" s="11">
        <f t="shared" si="74"/>
        <v>0</v>
      </c>
      <c r="CD158" s="11">
        <f t="shared" si="74"/>
        <v>0</v>
      </c>
      <c r="CE158" s="11">
        <f t="shared" si="74"/>
        <v>0</v>
      </c>
      <c r="CF158" s="11">
        <f t="shared" si="74"/>
        <v>0</v>
      </c>
    </row>
    <row r="159" spans="2:89">
      <c r="B159" t="s">
        <v>59</v>
      </c>
      <c r="D159" s="13">
        <f ca="1">D144/(1+$C$114)-D158-(D144/(1+$C$114)*$C$114-C57*$D$137)*$C$116</f>
        <v>0</v>
      </c>
      <c r="E159" s="13">
        <f t="shared" ref="E159:BP159" ca="1" si="75">E144/(1+$C$114)-E158-(E144/(1+$C$114)*$C$114-D57*$D$137)*$C$116</f>
        <v>0</v>
      </c>
      <c r="F159" s="13">
        <f t="shared" ca="1" si="75"/>
        <v>0</v>
      </c>
      <c r="G159" s="13">
        <f t="shared" ca="1" si="75"/>
        <v>0</v>
      </c>
      <c r="H159" s="13">
        <f t="shared" ca="1" si="75"/>
        <v>0</v>
      </c>
      <c r="I159" s="13">
        <f t="shared" ca="1" si="75"/>
        <v>0</v>
      </c>
      <c r="J159" s="13">
        <f t="shared" ca="1" si="75"/>
        <v>0</v>
      </c>
      <c r="K159" s="13">
        <f t="shared" ca="1" si="75"/>
        <v>0</v>
      </c>
      <c r="L159" s="13">
        <f t="shared" ca="1" si="75"/>
        <v>0</v>
      </c>
      <c r="M159" s="13">
        <f t="shared" ca="1" si="75"/>
        <v>0</v>
      </c>
      <c r="N159" s="13">
        <f t="shared" ca="1" si="75"/>
        <v>0</v>
      </c>
      <c r="O159" s="13">
        <f t="shared" ca="1" si="75"/>
        <v>0</v>
      </c>
      <c r="P159" s="13">
        <f t="shared" ca="1" si="75"/>
        <v>0</v>
      </c>
      <c r="Q159" s="13">
        <f t="shared" ca="1" si="75"/>
        <v>0</v>
      </c>
      <c r="R159" s="13">
        <f t="shared" ca="1" si="75"/>
        <v>0</v>
      </c>
      <c r="S159" s="13">
        <f t="shared" ca="1" si="75"/>
        <v>0</v>
      </c>
      <c r="T159" s="13">
        <f t="shared" ca="1" si="75"/>
        <v>0</v>
      </c>
      <c r="U159" s="13">
        <f t="shared" ca="1" si="75"/>
        <v>0</v>
      </c>
      <c r="V159" s="13">
        <f t="shared" ca="1" si="75"/>
        <v>0</v>
      </c>
      <c r="W159" s="13">
        <f t="shared" ca="1" si="75"/>
        <v>0</v>
      </c>
      <c r="X159" s="13">
        <f t="shared" ca="1" si="75"/>
        <v>346880274.88983417</v>
      </c>
      <c r="Y159" s="13">
        <f t="shared" ca="1" si="75"/>
        <v>0</v>
      </c>
      <c r="Z159" s="13">
        <f t="shared" ca="1" si="75"/>
        <v>0</v>
      </c>
      <c r="AA159" s="13">
        <f t="shared" ca="1" si="75"/>
        <v>0</v>
      </c>
      <c r="AB159" s="13">
        <f t="shared" ca="1" si="75"/>
        <v>0</v>
      </c>
      <c r="AC159" s="13">
        <f t="shared" ca="1" si="75"/>
        <v>33781819.611914895</v>
      </c>
      <c r="AD159" s="13">
        <f t="shared" ca="1" si="75"/>
        <v>33781819.611914895</v>
      </c>
      <c r="AE159" s="13">
        <f t="shared" ca="1" si="75"/>
        <v>33781819.611914895</v>
      </c>
      <c r="AF159" s="13">
        <f t="shared" ca="1" si="75"/>
        <v>33781819.611914895</v>
      </c>
      <c r="AG159" s="13">
        <f t="shared" ca="1" si="75"/>
        <v>33781819.611914895</v>
      </c>
      <c r="AH159" s="13">
        <f t="shared" ca="1" si="75"/>
        <v>33782468.223889276</v>
      </c>
      <c r="AI159" s="13">
        <f t="shared" ca="1" si="75"/>
        <v>38596382.10621164</v>
      </c>
      <c r="AJ159" s="13">
        <f t="shared" ca="1" si="75"/>
        <v>38596382.10621164</v>
      </c>
      <c r="AK159" s="13">
        <f t="shared" ca="1" si="75"/>
        <v>38596382.10621164</v>
      </c>
      <c r="AL159" s="13">
        <f t="shared" ca="1" si="75"/>
        <v>38596382.10621164</v>
      </c>
      <c r="AM159" s="13">
        <f t="shared" ca="1" si="75"/>
        <v>38596382.10621164</v>
      </c>
      <c r="AN159" s="13">
        <f t="shared" ca="1" si="75"/>
        <v>38596382.10621164</v>
      </c>
      <c r="AO159" s="13">
        <f t="shared" ca="1" si="75"/>
        <v>38596382.10621164</v>
      </c>
      <c r="AP159" s="13">
        <f t="shared" ca="1" si="75"/>
        <v>0</v>
      </c>
      <c r="AQ159" s="13">
        <f t="shared" ca="1" si="75"/>
        <v>0</v>
      </c>
      <c r="AR159" s="13">
        <f t="shared" ca="1" si="75"/>
        <v>0</v>
      </c>
      <c r="AS159" s="13">
        <f t="shared" ca="1" si="75"/>
        <v>0</v>
      </c>
      <c r="AT159" s="13">
        <f t="shared" ca="1" si="75"/>
        <v>0</v>
      </c>
      <c r="AU159" s="13">
        <f t="shared" ca="1" si="75"/>
        <v>0</v>
      </c>
      <c r="AV159" s="13">
        <f t="shared" ca="1" si="75"/>
        <v>0</v>
      </c>
      <c r="AW159" s="13">
        <f t="shared" ca="1" si="75"/>
        <v>0</v>
      </c>
      <c r="AX159" s="13">
        <f t="shared" ca="1" si="75"/>
        <v>0</v>
      </c>
      <c r="AY159" s="13">
        <f t="shared" ca="1" si="75"/>
        <v>0</v>
      </c>
      <c r="AZ159" s="13">
        <f t="shared" ca="1" si="75"/>
        <v>0</v>
      </c>
      <c r="BA159" s="13">
        <f t="shared" ca="1" si="75"/>
        <v>0</v>
      </c>
      <c r="BB159" s="13">
        <f t="shared" ca="1" si="75"/>
        <v>0</v>
      </c>
      <c r="BC159" s="13">
        <f t="shared" ca="1" si="75"/>
        <v>0</v>
      </c>
      <c r="BD159" s="13">
        <f t="shared" ca="1" si="75"/>
        <v>0</v>
      </c>
      <c r="BE159" s="13">
        <f t="shared" ca="1" si="75"/>
        <v>0</v>
      </c>
      <c r="BF159" s="13">
        <f t="shared" ca="1" si="75"/>
        <v>0</v>
      </c>
      <c r="BG159" s="13">
        <f t="shared" ca="1" si="75"/>
        <v>0</v>
      </c>
      <c r="BH159" s="13">
        <f t="shared" ca="1" si="75"/>
        <v>0</v>
      </c>
      <c r="BI159" s="13">
        <f t="shared" ca="1" si="75"/>
        <v>0</v>
      </c>
      <c r="BJ159" s="13">
        <f t="shared" ca="1" si="75"/>
        <v>0</v>
      </c>
      <c r="BK159" s="13">
        <f t="shared" ca="1" si="75"/>
        <v>0</v>
      </c>
      <c r="BL159" s="13">
        <f t="shared" ca="1" si="75"/>
        <v>0</v>
      </c>
      <c r="BM159" s="13">
        <f t="shared" ca="1" si="75"/>
        <v>0</v>
      </c>
      <c r="BN159" s="13">
        <f t="shared" ca="1" si="75"/>
        <v>0</v>
      </c>
      <c r="BO159" s="13">
        <f t="shared" ca="1" si="75"/>
        <v>0</v>
      </c>
      <c r="BP159" s="13">
        <f t="shared" ca="1" si="75"/>
        <v>0</v>
      </c>
      <c r="BQ159" s="13">
        <f t="shared" ref="BQ159:CF159" ca="1" si="76">BQ144/(1+$C$114)-BQ158-(BQ144/(1+$C$114)*$C$114-BP57*$D$137)*$C$116</f>
        <v>0</v>
      </c>
      <c r="BR159" s="13">
        <f t="shared" ca="1" si="76"/>
        <v>0</v>
      </c>
      <c r="BS159" s="13">
        <f t="shared" si="76"/>
        <v>0</v>
      </c>
      <c r="BT159" s="13">
        <f t="shared" si="76"/>
        <v>0</v>
      </c>
      <c r="BU159" s="13">
        <f t="shared" si="76"/>
        <v>0</v>
      </c>
      <c r="BV159" s="13">
        <f t="shared" si="76"/>
        <v>0</v>
      </c>
      <c r="BW159" s="13">
        <f t="shared" si="76"/>
        <v>0</v>
      </c>
      <c r="BX159" s="13">
        <f t="shared" si="76"/>
        <v>0</v>
      </c>
      <c r="BY159" s="13">
        <f t="shared" si="76"/>
        <v>0</v>
      </c>
      <c r="BZ159" s="13">
        <f t="shared" si="76"/>
        <v>0</v>
      </c>
      <c r="CA159" s="13">
        <f t="shared" si="76"/>
        <v>0</v>
      </c>
      <c r="CB159" s="13">
        <f t="shared" si="76"/>
        <v>0</v>
      </c>
      <c r="CC159" s="13">
        <f t="shared" si="76"/>
        <v>0</v>
      </c>
      <c r="CD159" s="13">
        <f t="shared" si="76"/>
        <v>0</v>
      </c>
      <c r="CE159" s="13">
        <f t="shared" si="76"/>
        <v>0</v>
      </c>
      <c r="CF159" s="13">
        <f t="shared" si="76"/>
        <v>0</v>
      </c>
    </row>
    <row r="160" spans="2:89">
      <c r="B160" t="s">
        <v>65</v>
      </c>
      <c r="D160" s="1">
        <f ca="1">IFERROR(D159/D157,0)</f>
        <v>0</v>
      </c>
      <c r="E160" s="1">
        <f t="shared" ref="E160:BP160" ca="1" si="77">IFERROR(E159/E157,0)</f>
        <v>0</v>
      </c>
      <c r="F160" s="1">
        <f t="shared" ca="1" si="77"/>
        <v>0</v>
      </c>
      <c r="G160" s="1">
        <f t="shared" ca="1" si="77"/>
        <v>0</v>
      </c>
      <c r="H160" s="1">
        <f t="shared" ca="1" si="77"/>
        <v>0</v>
      </c>
      <c r="I160" s="1">
        <f t="shared" ca="1" si="77"/>
        <v>0</v>
      </c>
      <c r="J160" s="1">
        <f t="shared" ca="1" si="77"/>
        <v>0</v>
      </c>
      <c r="K160" s="1">
        <f t="shared" ca="1" si="77"/>
        <v>0</v>
      </c>
      <c r="L160" s="1">
        <f t="shared" ca="1" si="77"/>
        <v>0</v>
      </c>
      <c r="M160" s="1">
        <f t="shared" ca="1" si="77"/>
        <v>0</v>
      </c>
      <c r="N160" s="1">
        <f t="shared" ca="1" si="77"/>
        <v>0</v>
      </c>
      <c r="O160" s="1">
        <f t="shared" ca="1" si="77"/>
        <v>0</v>
      </c>
      <c r="P160" s="1">
        <f t="shared" ca="1" si="77"/>
        <v>0</v>
      </c>
      <c r="Q160" s="1">
        <f t="shared" ca="1" si="77"/>
        <v>0</v>
      </c>
      <c r="R160" s="1">
        <f t="shared" ca="1" si="77"/>
        <v>0</v>
      </c>
      <c r="S160" s="1">
        <f t="shared" ca="1" si="77"/>
        <v>0</v>
      </c>
      <c r="T160" s="1">
        <f t="shared" ca="1" si="77"/>
        <v>0</v>
      </c>
      <c r="U160" s="1">
        <f t="shared" ca="1" si="77"/>
        <v>0</v>
      </c>
      <c r="V160" s="1">
        <f t="shared" ca="1" si="77"/>
        <v>0</v>
      </c>
      <c r="W160" s="1">
        <f t="shared" ca="1" si="77"/>
        <v>0</v>
      </c>
      <c r="X160" s="1">
        <f t="shared" ca="1" si="77"/>
        <v>0.45696844272435216</v>
      </c>
      <c r="Y160" s="1">
        <f t="shared" ca="1" si="77"/>
        <v>0</v>
      </c>
      <c r="Z160" s="1">
        <f t="shared" ca="1" si="77"/>
        <v>0</v>
      </c>
      <c r="AA160" s="1">
        <f t="shared" ca="1" si="77"/>
        <v>0</v>
      </c>
      <c r="AB160" s="1">
        <f t="shared" ca="1" si="77"/>
        <v>0</v>
      </c>
      <c r="AC160" s="1">
        <f t="shared" ca="1" si="77"/>
        <v>0.46939024457941936</v>
      </c>
      <c r="AD160" s="1">
        <f t="shared" ca="1" si="77"/>
        <v>0.46939024457941936</v>
      </c>
      <c r="AE160" s="1">
        <f t="shared" ca="1" si="77"/>
        <v>0.46939024457941936</v>
      </c>
      <c r="AF160" s="1">
        <f t="shared" ca="1" si="77"/>
        <v>0.46939024457941936</v>
      </c>
      <c r="AG160" s="1">
        <f t="shared" ca="1" si="77"/>
        <v>0.46939024457941936</v>
      </c>
      <c r="AH160" s="1">
        <f t="shared" ca="1" si="77"/>
        <v>0.46939024457941947</v>
      </c>
      <c r="AI160" s="1">
        <f t="shared" ca="1" si="77"/>
        <v>0.49532073235044838</v>
      </c>
      <c r="AJ160" s="1">
        <f t="shared" ca="1" si="77"/>
        <v>0.49532073235044838</v>
      </c>
      <c r="AK160" s="1">
        <f t="shared" ca="1" si="77"/>
        <v>0.49532073235044838</v>
      </c>
      <c r="AL160" s="1">
        <f t="shared" ca="1" si="77"/>
        <v>0.49532073235044838</v>
      </c>
      <c r="AM160" s="1">
        <f t="shared" ca="1" si="77"/>
        <v>0.49532073235044838</v>
      </c>
      <c r="AN160" s="1">
        <f t="shared" ca="1" si="77"/>
        <v>0.49532073235044838</v>
      </c>
      <c r="AO160" s="1">
        <f t="shared" ca="1" si="77"/>
        <v>0.49532073235044838</v>
      </c>
      <c r="AP160" s="1">
        <f t="shared" ca="1" si="77"/>
        <v>0</v>
      </c>
      <c r="AQ160" s="1">
        <f t="shared" ca="1" si="77"/>
        <v>0</v>
      </c>
      <c r="AR160" s="1">
        <f t="shared" ca="1" si="77"/>
        <v>0</v>
      </c>
      <c r="AS160" s="1">
        <f t="shared" ca="1" si="77"/>
        <v>0</v>
      </c>
      <c r="AT160" s="1">
        <f t="shared" ca="1" si="77"/>
        <v>0</v>
      </c>
      <c r="AU160" s="1">
        <f t="shared" ca="1" si="77"/>
        <v>0</v>
      </c>
      <c r="AV160" s="1">
        <f t="shared" ca="1" si="77"/>
        <v>0</v>
      </c>
      <c r="AW160" s="1">
        <f t="shared" ca="1" si="77"/>
        <v>0</v>
      </c>
      <c r="AX160" s="1">
        <f t="shared" ca="1" si="77"/>
        <v>0</v>
      </c>
      <c r="AY160" s="1">
        <f t="shared" ca="1" si="77"/>
        <v>0</v>
      </c>
      <c r="AZ160" s="1">
        <f t="shared" ca="1" si="77"/>
        <v>0</v>
      </c>
      <c r="BA160" s="1">
        <f t="shared" ca="1" si="77"/>
        <v>0</v>
      </c>
      <c r="BB160" s="1">
        <f t="shared" ca="1" si="77"/>
        <v>0</v>
      </c>
      <c r="BC160" s="1">
        <f t="shared" ca="1" si="77"/>
        <v>0</v>
      </c>
      <c r="BD160" s="1">
        <f t="shared" ca="1" si="77"/>
        <v>0</v>
      </c>
      <c r="BE160" s="1">
        <f t="shared" ca="1" si="77"/>
        <v>0</v>
      </c>
      <c r="BF160" s="1">
        <f t="shared" ca="1" si="77"/>
        <v>0</v>
      </c>
      <c r="BG160" s="1">
        <f t="shared" ca="1" si="77"/>
        <v>0</v>
      </c>
      <c r="BH160" s="1">
        <f t="shared" ca="1" si="77"/>
        <v>0</v>
      </c>
      <c r="BI160" s="1">
        <f t="shared" ca="1" si="77"/>
        <v>0</v>
      </c>
      <c r="BJ160" s="1">
        <f t="shared" ca="1" si="77"/>
        <v>0</v>
      </c>
      <c r="BK160" s="1">
        <f t="shared" ca="1" si="77"/>
        <v>0</v>
      </c>
      <c r="BL160" s="1">
        <f t="shared" ca="1" si="77"/>
        <v>0</v>
      </c>
      <c r="BM160" s="1">
        <f t="shared" ca="1" si="77"/>
        <v>0</v>
      </c>
      <c r="BN160" s="1">
        <f t="shared" ca="1" si="77"/>
        <v>0</v>
      </c>
      <c r="BO160" s="1">
        <f t="shared" ca="1" si="77"/>
        <v>0</v>
      </c>
      <c r="BP160" s="1">
        <f t="shared" ca="1" si="77"/>
        <v>0</v>
      </c>
      <c r="BQ160" s="1">
        <f t="shared" ref="BQ160:CF160" ca="1" si="78">IFERROR(BQ159/BQ157,0)</f>
        <v>0</v>
      </c>
      <c r="BR160" s="1">
        <f t="shared" ca="1" si="78"/>
        <v>0</v>
      </c>
      <c r="BS160" s="1">
        <f t="shared" si="78"/>
        <v>0</v>
      </c>
      <c r="BT160" s="1">
        <f t="shared" si="78"/>
        <v>0</v>
      </c>
      <c r="BU160" s="1">
        <f t="shared" si="78"/>
        <v>0</v>
      </c>
      <c r="BV160" s="1">
        <f t="shared" si="78"/>
        <v>0</v>
      </c>
      <c r="BW160" s="1">
        <f t="shared" si="78"/>
        <v>0</v>
      </c>
      <c r="BX160" s="1">
        <f t="shared" si="78"/>
        <v>0</v>
      </c>
      <c r="BY160" s="1">
        <f t="shared" si="78"/>
        <v>0</v>
      </c>
      <c r="BZ160" s="1">
        <f t="shared" si="78"/>
        <v>0</v>
      </c>
      <c r="CA160" s="1">
        <f t="shared" si="78"/>
        <v>0</v>
      </c>
      <c r="CB160" s="1">
        <f t="shared" si="78"/>
        <v>0</v>
      </c>
      <c r="CC160" s="1">
        <f t="shared" si="78"/>
        <v>0</v>
      </c>
      <c r="CD160" s="1">
        <f t="shared" si="78"/>
        <v>0</v>
      </c>
      <c r="CE160" s="1">
        <f t="shared" si="78"/>
        <v>0</v>
      </c>
      <c r="CF160" s="1">
        <f t="shared" si="78"/>
        <v>0</v>
      </c>
    </row>
    <row r="161" spans="1:84"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</row>
    <row r="162" spans="1:84"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</row>
    <row r="163" spans="1:84">
      <c r="B163" t="s">
        <v>237</v>
      </c>
      <c r="C163" t="s">
        <v>107</v>
      </c>
      <c r="D163" s="12">
        <f>D156</f>
        <v>42278</v>
      </c>
      <c r="E163" s="12">
        <f t="shared" ref="E163:BP163" si="79">E156</f>
        <v>42309</v>
      </c>
      <c r="F163" s="12">
        <f t="shared" si="79"/>
        <v>42339</v>
      </c>
      <c r="G163" s="12">
        <f t="shared" si="79"/>
        <v>42370</v>
      </c>
      <c r="H163" s="12">
        <f t="shared" si="79"/>
        <v>42401</v>
      </c>
      <c r="I163" s="12">
        <f t="shared" si="79"/>
        <v>42430</v>
      </c>
      <c r="J163" s="12">
        <f t="shared" si="79"/>
        <v>42461</v>
      </c>
      <c r="K163" s="12">
        <f t="shared" si="79"/>
        <v>42491</v>
      </c>
      <c r="L163" s="12">
        <f t="shared" si="79"/>
        <v>42522</v>
      </c>
      <c r="M163" s="12">
        <f t="shared" si="79"/>
        <v>42552</v>
      </c>
      <c r="N163" s="12">
        <f t="shared" si="79"/>
        <v>42583</v>
      </c>
      <c r="O163" s="12">
        <f t="shared" si="79"/>
        <v>42614</v>
      </c>
      <c r="P163" s="12">
        <f t="shared" si="79"/>
        <v>42644</v>
      </c>
      <c r="Q163" s="12">
        <f t="shared" si="79"/>
        <v>42675</v>
      </c>
      <c r="R163" s="12">
        <f t="shared" si="79"/>
        <v>42705</v>
      </c>
      <c r="S163" s="12">
        <f t="shared" si="79"/>
        <v>42736</v>
      </c>
      <c r="T163" s="12">
        <f t="shared" si="79"/>
        <v>42767</v>
      </c>
      <c r="U163" s="12">
        <f t="shared" si="79"/>
        <v>42795</v>
      </c>
      <c r="V163" s="12">
        <f t="shared" si="79"/>
        <v>42826</v>
      </c>
      <c r="W163" s="12">
        <f t="shared" si="79"/>
        <v>42856</v>
      </c>
      <c r="X163" s="12">
        <f t="shared" si="79"/>
        <v>42887</v>
      </c>
      <c r="Y163" s="12">
        <f t="shared" si="79"/>
        <v>42917</v>
      </c>
      <c r="Z163" s="12">
        <f t="shared" si="79"/>
        <v>42948</v>
      </c>
      <c r="AA163" s="12">
        <f t="shared" si="79"/>
        <v>42979</v>
      </c>
      <c r="AB163" s="12">
        <f t="shared" si="79"/>
        <v>43009</v>
      </c>
      <c r="AC163" s="12">
        <f t="shared" si="79"/>
        <v>43040</v>
      </c>
      <c r="AD163" s="12">
        <f t="shared" si="79"/>
        <v>43070</v>
      </c>
      <c r="AE163" s="12">
        <f t="shared" si="79"/>
        <v>43101</v>
      </c>
      <c r="AF163" s="12">
        <f t="shared" si="79"/>
        <v>43132</v>
      </c>
      <c r="AG163" s="12">
        <f t="shared" si="79"/>
        <v>43160</v>
      </c>
      <c r="AH163" s="12">
        <f t="shared" si="79"/>
        <v>43191</v>
      </c>
      <c r="AI163" s="12">
        <f t="shared" si="79"/>
        <v>43221</v>
      </c>
      <c r="AJ163" s="12">
        <f t="shared" si="79"/>
        <v>43252</v>
      </c>
      <c r="AK163" s="12">
        <f t="shared" si="79"/>
        <v>43282</v>
      </c>
      <c r="AL163" s="12">
        <f t="shared" si="79"/>
        <v>43313</v>
      </c>
      <c r="AM163" s="12">
        <f t="shared" si="79"/>
        <v>43344</v>
      </c>
      <c r="AN163" s="12">
        <f t="shared" si="79"/>
        <v>43374</v>
      </c>
      <c r="AO163" s="12">
        <f t="shared" si="79"/>
        <v>43405</v>
      </c>
      <c r="AP163" s="12">
        <f t="shared" si="79"/>
        <v>43435</v>
      </c>
      <c r="AQ163" s="12">
        <f t="shared" si="79"/>
        <v>43466</v>
      </c>
      <c r="AR163" s="12">
        <f t="shared" si="79"/>
        <v>43497</v>
      </c>
      <c r="AS163" s="12">
        <f t="shared" si="79"/>
        <v>43525</v>
      </c>
      <c r="AT163" s="12">
        <f t="shared" si="79"/>
        <v>43556</v>
      </c>
      <c r="AU163" s="12">
        <f t="shared" si="79"/>
        <v>43586</v>
      </c>
      <c r="AV163" s="12">
        <f t="shared" si="79"/>
        <v>43617</v>
      </c>
      <c r="AW163" s="12">
        <f t="shared" si="79"/>
        <v>43647</v>
      </c>
      <c r="AX163" s="12">
        <f t="shared" si="79"/>
        <v>43678</v>
      </c>
      <c r="AY163" s="12">
        <f t="shared" si="79"/>
        <v>43709</v>
      </c>
      <c r="AZ163" s="12">
        <f t="shared" si="79"/>
        <v>43739</v>
      </c>
      <c r="BA163" s="12">
        <f t="shared" si="79"/>
        <v>43770</v>
      </c>
      <c r="BB163" s="12">
        <f t="shared" si="79"/>
        <v>43800</v>
      </c>
      <c r="BC163" s="12">
        <f t="shared" si="79"/>
        <v>43831</v>
      </c>
      <c r="BD163" s="12">
        <f t="shared" si="79"/>
        <v>43862</v>
      </c>
      <c r="BE163" s="12">
        <f t="shared" si="79"/>
        <v>43891</v>
      </c>
      <c r="BF163" s="12">
        <f t="shared" si="79"/>
        <v>43922</v>
      </c>
      <c r="BG163" s="12">
        <f t="shared" si="79"/>
        <v>43952</v>
      </c>
      <c r="BH163" s="12">
        <f t="shared" si="79"/>
        <v>43983</v>
      </c>
      <c r="BI163" s="12">
        <f t="shared" si="79"/>
        <v>44013</v>
      </c>
      <c r="BJ163" s="12">
        <f t="shared" si="79"/>
        <v>44044</v>
      </c>
      <c r="BK163" s="12">
        <f t="shared" si="79"/>
        <v>44075</v>
      </c>
      <c r="BL163" s="12">
        <f t="shared" si="79"/>
        <v>44105</v>
      </c>
      <c r="BM163" s="12">
        <f t="shared" si="79"/>
        <v>44136</v>
      </c>
      <c r="BN163" s="12">
        <f t="shared" si="79"/>
        <v>44166</v>
      </c>
      <c r="BO163" s="12">
        <f t="shared" si="79"/>
        <v>44197</v>
      </c>
      <c r="BP163" s="12">
        <f t="shared" si="79"/>
        <v>44228</v>
      </c>
      <c r="BQ163" s="12">
        <f t="shared" ref="BQ163:CF163" si="80">BQ156</f>
        <v>44256</v>
      </c>
      <c r="BR163" s="12">
        <f t="shared" si="80"/>
        <v>44287</v>
      </c>
      <c r="BS163" s="12">
        <f t="shared" si="80"/>
        <v>44317</v>
      </c>
      <c r="BT163" s="12">
        <f t="shared" si="80"/>
        <v>44348</v>
      </c>
      <c r="BU163" s="12">
        <f t="shared" si="80"/>
        <v>44378</v>
      </c>
      <c r="BV163" s="12">
        <f t="shared" si="80"/>
        <v>44409</v>
      </c>
      <c r="BW163" s="12">
        <f t="shared" si="80"/>
        <v>44440</v>
      </c>
      <c r="BX163" s="12">
        <f t="shared" si="80"/>
        <v>44470</v>
      </c>
      <c r="BY163" s="12">
        <f t="shared" si="80"/>
        <v>44501</v>
      </c>
      <c r="BZ163" s="12">
        <f t="shared" si="80"/>
        <v>44531</v>
      </c>
      <c r="CA163" s="12">
        <f t="shared" si="80"/>
        <v>44562</v>
      </c>
      <c r="CB163" s="12">
        <f t="shared" si="80"/>
        <v>44593</v>
      </c>
      <c r="CC163" s="12">
        <f t="shared" si="80"/>
        <v>44621</v>
      </c>
      <c r="CD163" s="12">
        <f t="shared" si="80"/>
        <v>44652</v>
      </c>
      <c r="CE163" s="12">
        <f t="shared" si="80"/>
        <v>44682</v>
      </c>
      <c r="CF163" s="12">
        <f t="shared" si="80"/>
        <v>44713</v>
      </c>
    </row>
    <row r="164" spans="1:84">
      <c r="B164" t="s">
        <v>231</v>
      </c>
      <c r="C164" s="3">
        <f t="shared" ref="C164:C168" ca="1" si="81">SUM(D164:BP164)</f>
        <v>1909999400</v>
      </c>
      <c r="D164" s="2">
        <f ca="1">C41</f>
        <v>0</v>
      </c>
      <c r="E164" s="2">
        <f t="shared" ref="E164:BP164" ca="1" si="82">D41</f>
        <v>0</v>
      </c>
      <c r="F164" s="2">
        <f t="shared" ca="1" si="82"/>
        <v>0</v>
      </c>
      <c r="G164" s="2">
        <f t="shared" ca="1" si="82"/>
        <v>0</v>
      </c>
      <c r="H164" s="2">
        <f t="shared" ca="1" si="82"/>
        <v>3272724</v>
      </c>
      <c r="I164" s="2">
        <f t="shared" ca="1" si="82"/>
        <v>3272724</v>
      </c>
      <c r="J164" s="2">
        <f t="shared" ca="1" si="82"/>
        <v>9818172</v>
      </c>
      <c r="K164" s="2">
        <f t="shared" ca="1" si="82"/>
        <v>9818172</v>
      </c>
      <c r="L164" s="2">
        <f t="shared" ca="1" si="82"/>
        <v>29454516</v>
      </c>
      <c r="M164" s="2">
        <f t="shared" ca="1" si="82"/>
        <v>29454516</v>
      </c>
      <c r="N164" s="2">
        <f t="shared" ca="1" si="82"/>
        <v>29454516</v>
      </c>
      <c r="O164" s="2">
        <f t="shared" ca="1" si="82"/>
        <v>29454516</v>
      </c>
      <c r="P164" s="2">
        <f t="shared" ca="1" si="82"/>
        <v>29454516</v>
      </c>
      <c r="Q164" s="2">
        <f t="shared" ca="1" si="82"/>
        <v>29454516</v>
      </c>
      <c r="R164" s="2">
        <f t="shared" ca="1" si="82"/>
        <v>29454552</v>
      </c>
      <c r="S164" s="2">
        <f t="shared" ca="1" si="82"/>
        <v>34098446</v>
      </c>
      <c r="T164" s="2">
        <f t="shared" ca="1" si="82"/>
        <v>37371242</v>
      </c>
      <c r="U164" s="2">
        <f t="shared" ca="1" si="82"/>
        <v>46659030</v>
      </c>
      <c r="V164" s="2">
        <f t="shared" ca="1" si="82"/>
        <v>46659246.000000007</v>
      </c>
      <c r="W164" s="2">
        <f t="shared" ca="1" si="82"/>
        <v>74522610</v>
      </c>
      <c r="X164" s="2">
        <f t="shared" ca="1" si="82"/>
        <v>74522610</v>
      </c>
      <c r="Y164" s="2">
        <f t="shared" ca="1" si="82"/>
        <v>74522610</v>
      </c>
      <c r="Z164" s="2">
        <f t="shared" ca="1" si="82"/>
        <v>74522610</v>
      </c>
      <c r="AA164" s="2">
        <f t="shared" ca="1" si="82"/>
        <v>74522610</v>
      </c>
      <c r="AB164" s="2">
        <f t="shared" ca="1" si="82"/>
        <v>74522610</v>
      </c>
      <c r="AC164" s="2">
        <f t="shared" ca="1" si="82"/>
        <v>74522610</v>
      </c>
      <c r="AD164" s="2">
        <f t="shared" ca="1" si="82"/>
        <v>74522798.000000015</v>
      </c>
      <c r="AE164" s="2">
        <f t="shared" ca="1" si="82"/>
        <v>79821306</v>
      </c>
      <c r="AF164" s="2">
        <f t="shared" ca="1" si="82"/>
        <v>79821610.00000003</v>
      </c>
      <c r="AG164" s="2">
        <f t="shared" ca="1" si="82"/>
        <v>81130838</v>
      </c>
      <c r="AH164" s="2">
        <f t="shared" ca="1" si="82"/>
        <v>81131750.00000006</v>
      </c>
      <c r="AI164" s="2">
        <f t="shared" ca="1" si="82"/>
        <v>85059434</v>
      </c>
      <c r="AJ164" s="2">
        <f t="shared" ca="1" si="82"/>
        <v>85059434</v>
      </c>
      <c r="AK164" s="2">
        <f t="shared" ca="1" si="82"/>
        <v>85059434</v>
      </c>
      <c r="AL164" s="2">
        <f t="shared" ca="1" si="82"/>
        <v>76488014</v>
      </c>
      <c r="AM164" s="2">
        <f t="shared" ca="1" si="82"/>
        <v>76488014</v>
      </c>
      <c r="AN164" s="2">
        <f t="shared" ca="1" si="82"/>
        <v>59345174</v>
      </c>
      <c r="AO164" s="2">
        <f t="shared" ca="1" si="82"/>
        <v>59345174</v>
      </c>
      <c r="AP164" s="2">
        <f t="shared" ca="1" si="82"/>
        <v>7916806.0000000112</v>
      </c>
      <c r="AQ164" s="2">
        <f t="shared" ca="1" si="82"/>
        <v>8571420</v>
      </c>
      <c r="AR164" s="2">
        <f t="shared" ca="1" si="82"/>
        <v>8571420</v>
      </c>
      <c r="AS164" s="2">
        <f t="shared" ca="1" si="82"/>
        <v>8571420</v>
      </c>
      <c r="AT164" s="2">
        <f t="shared" ca="1" si="82"/>
        <v>8571420</v>
      </c>
      <c r="AU164" s="2">
        <f t="shared" ca="1" si="82"/>
        <v>8571420</v>
      </c>
      <c r="AV164" s="2">
        <f t="shared" ca="1" si="82"/>
        <v>8571420</v>
      </c>
      <c r="AW164" s="2">
        <f t="shared" ca="1" si="82"/>
        <v>8571420</v>
      </c>
      <c r="AX164" s="2">
        <f t="shared" ca="1" si="82"/>
        <v>0</v>
      </c>
      <c r="AY164" s="2">
        <f t="shared" ca="1" si="82"/>
        <v>0</v>
      </c>
      <c r="AZ164" s="2">
        <f t="shared" ca="1" si="82"/>
        <v>0</v>
      </c>
      <c r="BA164" s="2">
        <f t="shared" ca="1" si="82"/>
        <v>0</v>
      </c>
      <c r="BB164" s="2">
        <f t="shared" ca="1" si="82"/>
        <v>0</v>
      </c>
      <c r="BC164" s="2">
        <f t="shared" ca="1" si="82"/>
        <v>0</v>
      </c>
      <c r="BD164" s="2">
        <f t="shared" ca="1" si="82"/>
        <v>0</v>
      </c>
      <c r="BE164" s="2">
        <f t="shared" ca="1" si="82"/>
        <v>0</v>
      </c>
      <c r="BF164" s="2">
        <f t="shared" ca="1" si="82"/>
        <v>0</v>
      </c>
      <c r="BG164" s="2">
        <f t="shared" ca="1" si="82"/>
        <v>0</v>
      </c>
      <c r="BH164" s="2">
        <f t="shared" ca="1" si="82"/>
        <v>0</v>
      </c>
      <c r="BI164" s="2">
        <f t="shared" ca="1" si="82"/>
        <v>0</v>
      </c>
      <c r="BJ164" s="2">
        <f t="shared" ca="1" si="82"/>
        <v>0</v>
      </c>
      <c r="BK164" s="2">
        <f t="shared" ca="1" si="82"/>
        <v>0</v>
      </c>
      <c r="BL164" s="2">
        <f t="shared" ca="1" si="82"/>
        <v>0</v>
      </c>
      <c r="BM164" s="2">
        <f t="shared" ca="1" si="82"/>
        <v>0</v>
      </c>
      <c r="BN164" s="2">
        <f t="shared" ca="1" si="82"/>
        <v>0</v>
      </c>
      <c r="BO164" s="2">
        <f t="shared" ca="1" si="82"/>
        <v>0</v>
      </c>
      <c r="BP164" s="2">
        <f t="shared" ca="1" si="82"/>
        <v>0</v>
      </c>
      <c r="BQ164" s="2">
        <f t="shared" ref="BQ164:CF164" ca="1" si="83">BP41</f>
        <v>0</v>
      </c>
      <c r="BR164" s="2">
        <f t="shared" ca="1" si="83"/>
        <v>0</v>
      </c>
      <c r="BS164" s="2">
        <f t="shared" ca="1" si="83"/>
        <v>0</v>
      </c>
      <c r="BT164" s="2">
        <f t="shared" ca="1" si="83"/>
        <v>0</v>
      </c>
      <c r="BU164" s="2">
        <f t="shared" ca="1" si="83"/>
        <v>0</v>
      </c>
      <c r="BV164" s="2">
        <f t="shared" ca="1" si="83"/>
        <v>0</v>
      </c>
      <c r="BW164" s="2">
        <f t="shared" ca="1" si="83"/>
        <v>0</v>
      </c>
      <c r="BX164" s="2">
        <f t="shared" ca="1" si="83"/>
        <v>0</v>
      </c>
      <c r="BY164" s="2">
        <f t="shared" ca="1" si="83"/>
        <v>0</v>
      </c>
      <c r="BZ164" s="2">
        <f t="shared" ca="1" si="83"/>
        <v>0</v>
      </c>
      <c r="CA164" s="2">
        <f t="shared" ca="1" si="83"/>
        <v>0</v>
      </c>
      <c r="CB164" s="2">
        <f t="shared" ca="1" si="83"/>
        <v>0</v>
      </c>
      <c r="CC164" s="2">
        <f t="shared" ca="1" si="83"/>
        <v>0</v>
      </c>
      <c r="CD164" s="2">
        <f t="shared" ca="1" si="83"/>
        <v>0</v>
      </c>
      <c r="CE164" s="2">
        <f t="shared" ca="1" si="83"/>
        <v>0</v>
      </c>
      <c r="CF164" s="2">
        <f t="shared" ca="1" si="83"/>
        <v>0</v>
      </c>
    </row>
    <row r="165" spans="1:84" ht="15.75">
      <c r="A165" s="53"/>
      <c r="B165" s="18" t="s">
        <v>235</v>
      </c>
      <c r="C165" s="3">
        <f t="shared" ca="1" si="81"/>
        <v>52090892.727272697</v>
      </c>
      <c r="D165" s="2">
        <f ca="1">D164/(1+$C$114)*$C$115</f>
        <v>0</v>
      </c>
      <c r="E165" s="2">
        <f t="shared" ref="E165:BP165" ca="1" si="84">E164/(1+$C$114)*$C$115</f>
        <v>0</v>
      </c>
      <c r="F165" s="2">
        <f t="shared" ca="1" si="84"/>
        <v>0</v>
      </c>
      <c r="G165" s="2">
        <f t="shared" ca="1" si="84"/>
        <v>0</v>
      </c>
      <c r="H165" s="2">
        <f t="shared" ca="1" si="84"/>
        <v>89256.109090909085</v>
      </c>
      <c r="I165" s="2">
        <f t="shared" ca="1" si="84"/>
        <v>89256.109090909085</v>
      </c>
      <c r="J165" s="2">
        <f t="shared" ca="1" si="84"/>
        <v>267768.32727272721</v>
      </c>
      <c r="K165" s="2">
        <f t="shared" ca="1" si="84"/>
        <v>267768.32727272721</v>
      </c>
      <c r="L165" s="2">
        <f t="shared" ca="1" si="84"/>
        <v>803304.98181818181</v>
      </c>
      <c r="M165" s="2">
        <f t="shared" ca="1" si="84"/>
        <v>803304.98181818181</v>
      </c>
      <c r="N165" s="2">
        <f t="shared" ca="1" si="84"/>
        <v>803304.98181818181</v>
      </c>
      <c r="O165" s="2">
        <f t="shared" ca="1" si="84"/>
        <v>803304.98181818181</v>
      </c>
      <c r="P165" s="2">
        <f t="shared" ca="1" si="84"/>
        <v>803304.98181818181</v>
      </c>
      <c r="Q165" s="2">
        <f t="shared" ca="1" si="84"/>
        <v>803304.98181818181</v>
      </c>
      <c r="R165" s="2">
        <f t="shared" ca="1" si="84"/>
        <v>803305.96363636362</v>
      </c>
      <c r="S165" s="2">
        <f t="shared" ca="1" si="84"/>
        <v>929957.61818181805</v>
      </c>
      <c r="T165" s="2">
        <f t="shared" ca="1" si="84"/>
        <v>1019215.6909090908</v>
      </c>
      <c r="U165" s="2">
        <f t="shared" ca="1" si="84"/>
        <v>1272519</v>
      </c>
      <c r="V165" s="2">
        <f t="shared" ca="1" si="84"/>
        <v>1272524.8909090909</v>
      </c>
      <c r="W165" s="2">
        <f t="shared" ca="1" si="84"/>
        <v>2032434.8181818179</v>
      </c>
      <c r="X165" s="2">
        <f t="shared" ca="1" si="84"/>
        <v>2032434.8181818179</v>
      </c>
      <c r="Y165" s="2">
        <f t="shared" ca="1" si="84"/>
        <v>2032434.8181818179</v>
      </c>
      <c r="Z165" s="2">
        <f t="shared" ca="1" si="84"/>
        <v>2032434.8181818179</v>
      </c>
      <c r="AA165" s="2">
        <f t="shared" ca="1" si="84"/>
        <v>2032434.8181818179</v>
      </c>
      <c r="AB165" s="2">
        <f t="shared" ca="1" si="84"/>
        <v>2032434.8181818179</v>
      </c>
      <c r="AC165" s="2">
        <f t="shared" ca="1" si="84"/>
        <v>2032434.8181818179</v>
      </c>
      <c r="AD165" s="2">
        <f t="shared" ca="1" si="84"/>
        <v>2032439.9454545456</v>
      </c>
      <c r="AE165" s="2">
        <f t="shared" ca="1" si="84"/>
        <v>2176944.7090909085</v>
      </c>
      <c r="AF165" s="2">
        <f t="shared" ca="1" si="84"/>
        <v>2176953.0000000005</v>
      </c>
      <c r="AG165" s="2">
        <f t="shared" ca="1" si="84"/>
        <v>2212659.2181818178</v>
      </c>
      <c r="AH165" s="2">
        <f t="shared" ca="1" si="84"/>
        <v>2212684.0909090927</v>
      </c>
      <c r="AI165" s="2">
        <f t="shared" ca="1" si="84"/>
        <v>2319802.7454545451</v>
      </c>
      <c r="AJ165" s="2">
        <f t="shared" ca="1" si="84"/>
        <v>2319802.7454545451</v>
      </c>
      <c r="AK165" s="2">
        <f t="shared" ca="1" si="84"/>
        <v>2319802.7454545451</v>
      </c>
      <c r="AL165" s="2">
        <f t="shared" ca="1" si="84"/>
        <v>2086036.7454545451</v>
      </c>
      <c r="AM165" s="2">
        <f t="shared" ca="1" si="84"/>
        <v>2086036.7454545451</v>
      </c>
      <c r="AN165" s="2">
        <f t="shared" ca="1" si="84"/>
        <v>1618504.7454545454</v>
      </c>
      <c r="AO165" s="2">
        <f t="shared" ca="1" si="84"/>
        <v>1618504.7454545454</v>
      </c>
      <c r="AP165" s="2">
        <f t="shared" ca="1" si="84"/>
        <v>215912.89090909119</v>
      </c>
      <c r="AQ165" s="2">
        <f t="shared" ca="1" si="84"/>
        <v>233765.99999999997</v>
      </c>
      <c r="AR165" s="2">
        <f t="shared" ca="1" si="84"/>
        <v>233765.99999999997</v>
      </c>
      <c r="AS165" s="2">
        <f t="shared" ca="1" si="84"/>
        <v>233765.99999999997</v>
      </c>
      <c r="AT165" s="2">
        <f t="shared" ca="1" si="84"/>
        <v>233765.99999999997</v>
      </c>
      <c r="AU165" s="2">
        <f t="shared" ca="1" si="84"/>
        <v>233765.99999999997</v>
      </c>
      <c r="AV165" s="2">
        <f t="shared" ca="1" si="84"/>
        <v>233765.99999999997</v>
      </c>
      <c r="AW165" s="2">
        <f t="shared" ca="1" si="84"/>
        <v>233765.99999999997</v>
      </c>
      <c r="AX165" s="2">
        <f t="shared" ca="1" si="84"/>
        <v>0</v>
      </c>
      <c r="AY165" s="2">
        <f t="shared" ca="1" si="84"/>
        <v>0</v>
      </c>
      <c r="AZ165" s="2">
        <f t="shared" ca="1" si="84"/>
        <v>0</v>
      </c>
      <c r="BA165" s="2">
        <f t="shared" ca="1" si="84"/>
        <v>0</v>
      </c>
      <c r="BB165" s="2">
        <f t="shared" ca="1" si="84"/>
        <v>0</v>
      </c>
      <c r="BC165" s="2">
        <f t="shared" ca="1" si="84"/>
        <v>0</v>
      </c>
      <c r="BD165" s="2">
        <f t="shared" ca="1" si="84"/>
        <v>0</v>
      </c>
      <c r="BE165" s="2">
        <f t="shared" ca="1" si="84"/>
        <v>0</v>
      </c>
      <c r="BF165" s="2">
        <f t="shared" ca="1" si="84"/>
        <v>0</v>
      </c>
      <c r="BG165" s="2">
        <f t="shared" ca="1" si="84"/>
        <v>0</v>
      </c>
      <c r="BH165" s="2">
        <f t="shared" ca="1" si="84"/>
        <v>0</v>
      </c>
      <c r="BI165" s="2">
        <f t="shared" ca="1" si="84"/>
        <v>0</v>
      </c>
      <c r="BJ165" s="2">
        <f t="shared" ca="1" si="84"/>
        <v>0</v>
      </c>
      <c r="BK165" s="2">
        <f t="shared" ca="1" si="84"/>
        <v>0</v>
      </c>
      <c r="BL165" s="2">
        <f t="shared" ca="1" si="84"/>
        <v>0</v>
      </c>
      <c r="BM165" s="2">
        <f t="shared" ca="1" si="84"/>
        <v>0</v>
      </c>
      <c r="BN165" s="2">
        <f t="shared" ca="1" si="84"/>
        <v>0</v>
      </c>
      <c r="BO165" s="2">
        <f t="shared" ca="1" si="84"/>
        <v>0</v>
      </c>
      <c r="BP165" s="2">
        <f t="shared" ca="1" si="84"/>
        <v>0</v>
      </c>
      <c r="BQ165" s="2">
        <f t="shared" ref="BQ165:CF165" ca="1" si="85">BQ164/(1+$C$114)*$C$115</f>
        <v>0</v>
      </c>
      <c r="BR165" s="2">
        <f t="shared" ca="1" si="85"/>
        <v>0</v>
      </c>
      <c r="BS165" s="2">
        <f t="shared" ca="1" si="85"/>
        <v>0</v>
      </c>
      <c r="BT165" s="2">
        <f t="shared" ca="1" si="85"/>
        <v>0</v>
      </c>
      <c r="BU165" s="2">
        <f t="shared" ca="1" si="85"/>
        <v>0</v>
      </c>
      <c r="BV165" s="2">
        <f t="shared" ca="1" si="85"/>
        <v>0</v>
      </c>
      <c r="BW165" s="2">
        <f t="shared" ca="1" si="85"/>
        <v>0</v>
      </c>
      <c r="BX165" s="2">
        <f t="shared" ca="1" si="85"/>
        <v>0</v>
      </c>
      <c r="BY165" s="2">
        <f t="shared" ca="1" si="85"/>
        <v>0</v>
      </c>
      <c r="BZ165" s="2">
        <f t="shared" ca="1" si="85"/>
        <v>0</v>
      </c>
      <c r="CA165" s="2">
        <f t="shared" ca="1" si="85"/>
        <v>0</v>
      </c>
      <c r="CB165" s="2">
        <f t="shared" ca="1" si="85"/>
        <v>0</v>
      </c>
      <c r="CC165" s="2">
        <f t="shared" ca="1" si="85"/>
        <v>0</v>
      </c>
      <c r="CD165" s="2">
        <f t="shared" ca="1" si="85"/>
        <v>0</v>
      </c>
      <c r="CE165" s="2">
        <f t="shared" ca="1" si="85"/>
        <v>0</v>
      </c>
      <c r="CF165" s="2">
        <f t="shared" ca="1" si="85"/>
        <v>0</v>
      </c>
    </row>
    <row r="166" spans="1:84">
      <c r="A166" s="53"/>
      <c r="B166" t="s">
        <v>55</v>
      </c>
      <c r="C166" s="3">
        <f t="shared" ca="1" si="81"/>
        <v>169898725.30456445</v>
      </c>
      <c r="D166" s="2">
        <f ca="1">(C40-C38*$C$69*$C$124)/(1+$C$114)*$C$114</f>
        <v>0</v>
      </c>
      <c r="E166" s="2">
        <f t="shared" ref="E166:BP166" ca="1" si="86">(D40-D38*$C$69*$C$124)/(1+$C$114)*$C$114</f>
        <v>0</v>
      </c>
      <c r="F166" s="2">
        <f t="shared" ca="1" si="86"/>
        <v>0</v>
      </c>
      <c r="G166" s="2">
        <f t="shared" ca="1" si="86"/>
        <v>0</v>
      </c>
      <c r="H166" s="2">
        <f t="shared" ca="1" si="86"/>
        <v>2907247.6150902691</v>
      </c>
      <c r="I166" s="2">
        <f t="shared" ca="1" si="86"/>
        <v>2907247.6150902691</v>
      </c>
      <c r="J166" s="2">
        <f t="shared" ca="1" si="86"/>
        <v>2907247.6150902691</v>
      </c>
      <c r="K166" s="2">
        <f t="shared" ca="1" si="86"/>
        <v>2907247.6150902691</v>
      </c>
      <c r="L166" s="2">
        <f t="shared" ca="1" si="86"/>
        <v>2907247.6150902691</v>
      </c>
      <c r="M166" s="2">
        <f t="shared" ca="1" si="86"/>
        <v>2907247.6150902691</v>
      </c>
      <c r="N166" s="2">
        <f t="shared" ca="1" si="86"/>
        <v>2907247.6150902691</v>
      </c>
      <c r="O166" s="2">
        <f t="shared" ca="1" si="86"/>
        <v>2907247.6150902691</v>
      </c>
      <c r="P166" s="2">
        <f t="shared" ca="1" si="86"/>
        <v>2907247.6150902691</v>
      </c>
      <c r="Q166" s="2">
        <f t="shared" ca="1" si="86"/>
        <v>2907247.6150902691</v>
      </c>
      <c r="R166" s="2">
        <f t="shared" ca="1" si="86"/>
        <v>2907279.5948460163</v>
      </c>
      <c r="S166" s="2">
        <f t="shared" ca="1" si="86"/>
        <v>7041225.7265063375</v>
      </c>
      <c r="T166" s="2">
        <f t="shared" ca="1" si="86"/>
        <v>7041225.7265063375</v>
      </c>
      <c r="U166" s="2">
        <f t="shared" ca="1" si="86"/>
        <v>7041225.7265063375</v>
      </c>
      <c r="V166" s="2">
        <f t="shared" ca="1" si="86"/>
        <v>7041225.7265063375</v>
      </c>
      <c r="W166" s="2">
        <f t="shared" ca="1" si="86"/>
        <v>7041225.7265063375</v>
      </c>
      <c r="X166" s="2">
        <f t="shared" ca="1" si="86"/>
        <v>7041225.7265063375</v>
      </c>
      <c r="Y166" s="2">
        <f t="shared" ca="1" si="86"/>
        <v>7041225.7265063375</v>
      </c>
      <c r="Z166" s="2">
        <f t="shared" ca="1" si="86"/>
        <v>7041225.7265063375</v>
      </c>
      <c r="AA166" s="2">
        <f t="shared" ca="1" si="86"/>
        <v>7041225.7265063375</v>
      </c>
      <c r="AB166" s="2">
        <f t="shared" ca="1" si="86"/>
        <v>7041225.7265063375</v>
      </c>
      <c r="AC166" s="2">
        <f t="shared" ca="1" si="86"/>
        <v>7041225.7265063375</v>
      </c>
      <c r="AD166" s="2">
        <f t="shared" ca="1" si="86"/>
        <v>7041360.9182566023</v>
      </c>
      <c r="AE166" s="2">
        <f t="shared" ca="1" si="86"/>
        <v>7632017.9498556349</v>
      </c>
      <c r="AF166" s="2">
        <f t="shared" ca="1" si="86"/>
        <v>7632017.9498556349</v>
      </c>
      <c r="AG166" s="2">
        <f t="shared" ca="1" si="86"/>
        <v>7632017.9498556349</v>
      </c>
      <c r="AH166" s="2">
        <f t="shared" ca="1" si="86"/>
        <v>7632017.9498556349</v>
      </c>
      <c r="AI166" s="2">
        <f t="shared" ca="1" si="86"/>
        <v>7632017.9498556349</v>
      </c>
      <c r="AJ166" s="2">
        <f t="shared" ca="1" si="86"/>
        <v>7632017.9498556349</v>
      </c>
      <c r="AK166" s="2">
        <f t="shared" ca="1" si="86"/>
        <v>7632017.9498556349</v>
      </c>
      <c r="AL166" s="2">
        <f t="shared" ca="1" si="86"/>
        <v>0</v>
      </c>
      <c r="AM166" s="2">
        <f t="shared" ca="1" si="86"/>
        <v>0</v>
      </c>
      <c r="AN166" s="2">
        <f t="shared" ca="1" si="86"/>
        <v>0</v>
      </c>
      <c r="AO166" s="2">
        <f t="shared" ca="1" si="86"/>
        <v>0</v>
      </c>
      <c r="AP166" s="2">
        <f t="shared" ca="1" si="86"/>
        <v>0</v>
      </c>
      <c r="AQ166" s="2">
        <f t="shared" ca="1" si="86"/>
        <v>0</v>
      </c>
      <c r="AR166" s="2">
        <f t="shared" ca="1" si="86"/>
        <v>0</v>
      </c>
      <c r="AS166" s="2">
        <f t="shared" ca="1" si="86"/>
        <v>0</v>
      </c>
      <c r="AT166" s="2">
        <f t="shared" ca="1" si="86"/>
        <v>0</v>
      </c>
      <c r="AU166" s="2">
        <f t="shared" ca="1" si="86"/>
        <v>0</v>
      </c>
      <c r="AV166" s="2">
        <f t="shared" ca="1" si="86"/>
        <v>0</v>
      </c>
      <c r="AW166" s="2">
        <f t="shared" ca="1" si="86"/>
        <v>0</v>
      </c>
      <c r="AX166" s="2">
        <f t="shared" ca="1" si="86"/>
        <v>0</v>
      </c>
      <c r="AY166" s="2">
        <f t="shared" ca="1" si="86"/>
        <v>0</v>
      </c>
      <c r="AZ166" s="2">
        <f t="shared" ca="1" si="86"/>
        <v>0</v>
      </c>
      <c r="BA166" s="2">
        <f t="shared" ca="1" si="86"/>
        <v>0</v>
      </c>
      <c r="BB166" s="2">
        <f t="shared" ca="1" si="86"/>
        <v>0</v>
      </c>
      <c r="BC166" s="2">
        <f t="shared" ca="1" si="86"/>
        <v>0</v>
      </c>
      <c r="BD166" s="2">
        <f t="shared" ca="1" si="86"/>
        <v>0</v>
      </c>
      <c r="BE166" s="2">
        <f t="shared" ca="1" si="86"/>
        <v>0</v>
      </c>
      <c r="BF166" s="2">
        <f t="shared" ca="1" si="86"/>
        <v>0</v>
      </c>
      <c r="BG166" s="2">
        <f t="shared" ca="1" si="86"/>
        <v>0</v>
      </c>
      <c r="BH166" s="2">
        <f t="shared" ca="1" si="86"/>
        <v>0</v>
      </c>
      <c r="BI166" s="2">
        <f t="shared" ca="1" si="86"/>
        <v>0</v>
      </c>
      <c r="BJ166" s="2">
        <f t="shared" ca="1" si="86"/>
        <v>0</v>
      </c>
      <c r="BK166" s="2">
        <f t="shared" ca="1" si="86"/>
        <v>0</v>
      </c>
      <c r="BL166" s="2">
        <f t="shared" ca="1" si="86"/>
        <v>0</v>
      </c>
      <c r="BM166" s="2">
        <f t="shared" ca="1" si="86"/>
        <v>0</v>
      </c>
      <c r="BN166" s="2">
        <f t="shared" ca="1" si="86"/>
        <v>0</v>
      </c>
      <c r="BO166" s="2">
        <f t="shared" ca="1" si="86"/>
        <v>0</v>
      </c>
      <c r="BP166" s="2">
        <f t="shared" ca="1" si="86"/>
        <v>0</v>
      </c>
      <c r="BQ166" s="2">
        <f t="shared" ref="BQ166:CF166" ca="1" si="87">(BP40-BP38*$C$69*$C$124)/(1+$C$114)*$C$114</f>
        <v>0</v>
      </c>
      <c r="BR166" s="2">
        <f t="shared" ca="1" si="87"/>
        <v>0</v>
      </c>
      <c r="BS166" s="2">
        <f t="shared" ca="1" si="87"/>
        <v>0</v>
      </c>
      <c r="BT166" s="2">
        <f t="shared" ca="1" si="87"/>
        <v>0</v>
      </c>
      <c r="BU166" s="2">
        <f t="shared" ca="1" si="87"/>
        <v>0</v>
      </c>
      <c r="BV166" s="2">
        <f t="shared" ca="1" si="87"/>
        <v>0</v>
      </c>
      <c r="BW166" s="2">
        <f t="shared" ca="1" si="87"/>
        <v>0</v>
      </c>
      <c r="BX166" s="2">
        <f t="shared" ca="1" si="87"/>
        <v>0</v>
      </c>
      <c r="BY166" s="2">
        <f t="shared" ca="1" si="87"/>
        <v>0</v>
      </c>
      <c r="BZ166" s="2">
        <f t="shared" ca="1" si="87"/>
        <v>0</v>
      </c>
      <c r="CA166" s="2">
        <f t="shared" ca="1" si="87"/>
        <v>0</v>
      </c>
      <c r="CB166" s="2">
        <f t="shared" ca="1" si="87"/>
        <v>0</v>
      </c>
      <c r="CC166" s="2">
        <f t="shared" ca="1" si="87"/>
        <v>0</v>
      </c>
      <c r="CD166" s="2">
        <f t="shared" ca="1" si="87"/>
        <v>0</v>
      </c>
      <c r="CE166" s="2">
        <f t="shared" ca="1" si="87"/>
        <v>0</v>
      </c>
      <c r="CF166" s="2">
        <f t="shared" ca="1" si="87"/>
        <v>0</v>
      </c>
    </row>
    <row r="167" spans="1:84">
      <c r="A167" s="53"/>
      <c r="B167" t="s">
        <v>56</v>
      </c>
      <c r="C167" s="3">
        <f t="shared" ca="1" si="81"/>
        <v>59207142.235730171</v>
      </c>
      <c r="D167" s="2">
        <f ca="1">C38*$D$137</f>
        <v>0</v>
      </c>
      <c r="E167" s="2">
        <f t="shared" ref="E167:BP167" ca="1" si="88">D38*$D$137</f>
        <v>0</v>
      </c>
      <c r="F167" s="2">
        <f t="shared" ca="1" si="88"/>
        <v>0</v>
      </c>
      <c r="G167" s="2">
        <f t="shared" ca="1" si="88"/>
        <v>0</v>
      </c>
      <c r="H167" s="2">
        <f t="shared" ca="1" si="88"/>
        <v>1076492.7416494214</v>
      </c>
      <c r="I167" s="2">
        <f t="shared" ca="1" si="88"/>
        <v>1076492.7416494214</v>
      </c>
      <c r="J167" s="2">
        <f t="shared" ca="1" si="88"/>
        <v>1076492.7416494214</v>
      </c>
      <c r="K167" s="2">
        <f t="shared" ca="1" si="88"/>
        <v>1076492.7416494214</v>
      </c>
      <c r="L167" s="2">
        <f t="shared" ca="1" si="88"/>
        <v>1076492.7416494214</v>
      </c>
      <c r="M167" s="2">
        <f t="shared" ca="1" si="88"/>
        <v>1076492.7416494214</v>
      </c>
      <c r="N167" s="2">
        <f t="shared" ca="1" si="88"/>
        <v>1076492.7416494214</v>
      </c>
      <c r="O167" s="2">
        <f t="shared" ca="1" si="88"/>
        <v>1076492.7416494214</v>
      </c>
      <c r="P167" s="2">
        <f t="shared" ca="1" si="88"/>
        <v>1076492.7416494214</v>
      </c>
      <c r="Q167" s="2">
        <f t="shared" ca="1" si="88"/>
        <v>1076492.7416494214</v>
      </c>
      <c r="R167" s="2">
        <f t="shared" ca="1" si="88"/>
        <v>1076504.5830814214</v>
      </c>
      <c r="S167" s="2">
        <f t="shared" ca="1" si="88"/>
        <v>2466961.0527675906</v>
      </c>
      <c r="T167" s="2">
        <f t="shared" ca="1" si="88"/>
        <v>2466961.0527675906</v>
      </c>
      <c r="U167" s="2">
        <f t="shared" ca="1" si="88"/>
        <v>2466961.0527675906</v>
      </c>
      <c r="V167" s="2">
        <f t="shared" ca="1" si="88"/>
        <v>2466961.0527675906</v>
      </c>
      <c r="W167" s="2">
        <f t="shared" ca="1" si="88"/>
        <v>2466961.0527675906</v>
      </c>
      <c r="X167" s="2">
        <f t="shared" ca="1" si="88"/>
        <v>2466961.0527675906</v>
      </c>
      <c r="Y167" s="2">
        <f t="shared" ca="1" si="88"/>
        <v>2466961.0527675906</v>
      </c>
      <c r="Z167" s="2">
        <f t="shared" ca="1" si="88"/>
        <v>2466961.0527675906</v>
      </c>
      <c r="AA167" s="2">
        <f t="shared" ca="1" si="88"/>
        <v>2466961.0527675906</v>
      </c>
      <c r="AB167" s="2">
        <f t="shared" ca="1" si="88"/>
        <v>2466961.0527675906</v>
      </c>
      <c r="AC167" s="2">
        <f t="shared" ca="1" si="88"/>
        <v>2466961.0527675906</v>
      </c>
      <c r="AD167" s="2">
        <f t="shared" ca="1" si="88"/>
        <v>2467008.4184955922</v>
      </c>
      <c r="AE167" s="2">
        <f t="shared" ca="1" si="88"/>
        <v>2537447.1767450646</v>
      </c>
      <c r="AF167" s="2">
        <f t="shared" ca="1" si="88"/>
        <v>2537447.1767450646</v>
      </c>
      <c r="AG167" s="2">
        <f t="shared" ca="1" si="88"/>
        <v>2537447.1767450646</v>
      </c>
      <c r="AH167" s="2">
        <f t="shared" ca="1" si="88"/>
        <v>2537447.1767450646</v>
      </c>
      <c r="AI167" s="2">
        <f t="shared" ca="1" si="88"/>
        <v>2537447.1767450646</v>
      </c>
      <c r="AJ167" s="2">
        <f t="shared" ca="1" si="88"/>
        <v>2537447.1767450646</v>
      </c>
      <c r="AK167" s="2">
        <f t="shared" ca="1" si="88"/>
        <v>2537447.1767450646</v>
      </c>
      <c r="AL167" s="2">
        <f t="shared" ca="1" si="88"/>
        <v>0</v>
      </c>
      <c r="AM167" s="2">
        <f t="shared" ca="1" si="88"/>
        <v>0</v>
      </c>
      <c r="AN167" s="2">
        <f t="shared" ca="1" si="88"/>
        <v>0</v>
      </c>
      <c r="AO167" s="2">
        <f t="shared" ca="1" si="88"/>
        <v>0</v>
      </c>
      <c r="AP167" s="2">
        <f t="shared" ca="1" si="88"/>
        <v>0</v>
      </c>
      <c r="AQ167" s="2">
        <f t="shared" ca="1" si="88"/>
        <v>0</v>
      </c>
      <c r="AR167" s="2">
        <f t="shared" ca="1" si="88"/>
        <v>0</v>
      </c>
      <c r="AS167" s="2">
        <f t="shared" ca="1" si="88"/>
        <v>0</v>
      </c>
      <c r="AT167" s="2">
        <f t="shared" ca="1" si="88"/>
        <v>0</v>
      </c>
      <c r="AU167" s="2">
        <f t="shared" ca="1" si="88"/>
        <v>0</v>
      </c>
      <c r="AV167" s="2">
        <f t="shared" ca="1" si="88"/>
        <v>0</v>
      </c>
      <c r="AW167" s="2">
        <f t="shared" ca="1" si="88"/>
        <v>0</v>
      </c>
      <c r="AX167" s="2">
        <f t="shared" ca="1" si="88"/>
        <v>0</v>
      </c>
      <c r="AY167" s="2">
        <f t="shared" ca="1" si="88"/>
        <v>0</v>
      </c>
      <c r="AZ167" s="2">
        <f t="shared" ca="1" si="88"/>
        <v>0</v>
      </c>
      <c r="BA167" s="2">
        <f t="shared" ca="1" si="88"/>
        <v>0</v>
      </c>
      <c r="BB167" s="2">
        <f t="shared" ca="1" si="88"/>
        <v>0</v>
      </c>
      <c r="BC167" s="2">
        <f t="shared" ca="1" si="88"/>
        <v>0</v>
      </c>
      <c r="BD167" s="2">
        <f t="shared" ca="1" si="88"/>
        <v>0</v>
      </c>
      <c r="BE167" s="2">
        <f t="shared" ca="1" si="88"/>
        <v>0</v>
      </c>
      <c r="BF167" s="2">
        <f t="shared" ca="1" si="88"/>
        <v>0</v>
      </c>
      <c r="BG167" s="2">
        <f t="shared" ca="1" si="88"/>
        <v>0</v>
      </c>
      <c r="BH167" s="2">
        <f t="shared" ca="1" si="88"/>
        <v>0</v>
      </c>
      <c r="BI167" s="2">
        <f t="shared" ca="1" si="88"/>
        <v>0</v>
      </c>
      <c r="BJ167" s="2">
        <f t="shared" ca="1" si="88"/>
        <v>0</v>
      </c>
      <c r="BK167" s="2">
        <f t="shared" ca="1" si="88"/>
        <v>0</v>
      </c>
      <c r="BL167" s="2">
        <f t="shared" ca="1" si="88"/>
        <v>0</v>
      </c>
      <c r="BM167" s="2">
        <f t="shared" ca="1" si="88"/>
        <v>0</v>
      </c>
      <c r="BN167" s="2">
        <f t="shared" ca="1" si="88"/>
        <v>0</v>
      </c>
      <c r="BO167" s="2">
        <f t="shared" ca="1" si="88"/>
        <v>0</v>
      </c>
      <c r="BP167" s="2">
        <f t="shared" ca="1" si="88"/>
        <v>0</v>
      </c>
      <c r="BQ167" s="2">
        <f t="shared" ref="BQ167:CF167" ca="1" si="89">BP38*$D$137</f>
        <v>0</v>
      </c>
      <c r="BR167" s="2">
        <f t="shared" ca="1" si="89"/>
        <v>0</v>
      </c>
      <c r="BS167" s="2">
        <f t="shared" ca="1" si="89"/>
        <v>0</v>
      </c>
      <c r="BT167" s="2">
        <f t="shared" ca="1" si="89"/>
        <v>0</v>
      </c>
      <c r="BU167" s="2">
        <f t="shared" ca="1" si="89"/>
        <v>0</v>
      </c>
      <c r="BV167" s="2">
        <f t="shared" ca="1" si="89"/>
        <v>0</v>
      </c>
      <c r="BW167" s="2">
        <f t="shared" ca="1" si="89"/>
        <v>0</v>
      </c>
      <c r="BX167" s="2">
        <f t="shared" ca="1" si="89"/>
        <v>0</v>
      </c>
      <c r="BY167" s="2">
        <f t="shared" ca="1" si="89"/>
        <v>0</v>
      </c>
      <c r="BZ167" s="2">
        <f t="shared" ca="1" si="89"/>
        <v>0</v>
      </c>
      <c r="CA167" s="2">
        <f t="shared" ca="1" si="89"/>
        <v>0</v>
      </c>
      <c r="CB167" s="2">
        <f t="shared" ca="1" si="89"/>
        <v>0</v>
      </c>
      <c r="CC167" s="2">
        <f t="shared" ca="1" si="89"/>
        <v>0</v>
      </c>
      <c r="CD167" s="2">
        <f t="shared" ca="1" si="89"/>
        <v>0</v>
      </c>
      <c r="CE167" s="2">
        <f t="shared" ca="1" si="89"/>
        <v>0</v>
      </c>
      <c r="CF167" s="2">
        <f t="shared" ca="1" si="89"/>
        <v>0</v>
      </c>
    </row>
    <row r="168" spans="1:84">
      <c r="A168" s="53"/>
      <c r="B168" t="s">
        <v>57</v>
      </c>
      <c r="C168" s="3">
        <f t="shared" ca="1" si="81"/>
        <v>58600690.341561578</v>
      </c>
      <c r="D168" s="2">
        <f>IF(D139=$C$13,SUM($D$166:D166)-SUM($D$167:D167)-SUM($D$165:D165),0)</f>
        <v>0</v>
      </c>
      <c r="E168" s="2">
        <f>IF(E139=$C$13,SUM($D$166:E166)-SUM($D$167:E167)-SUM($D$165:E165),0)</f>
        <v>0</v>
      </c>
      <c r="F168" s="2">
        <f>IF(F139=$C$13,SUM($D$166:F166)-SUM($D$167:F167)-SUM($D$165:F165),0)</f>
        <v>0</v>
      </c>
      <c r="G168" s="2">
        <f>IF(G139=$C$13,SUM($D$166:G166)-SUM($D$167:G167)-SUM($D$165:G165),0)</f>
        <v>0</v>
      </c>
      <c r="H168" s="2">
        <f>IF(H139=$C$13,SUM($D$166:H166)-SUM($D$167:H167)-SUM($D$165:H165),0)</f>
        <v>0</v>
      </c>
      <c r="I168" s="2">
        <f>IF(I139=$C$13,SUM($D$166:I166)-SUM($D$167:I167)-SUM($D$165:I165),0)</f>
        <v>0</v>
      </c>
      <c r="J168" s="2">
        <f>IF(J139=$C$13,SUM($D$166:J166)-SUM($D$167:J167)-SUM($D$165:J165),0)</f>
        <v>0</v>
      </c>
      <c r="K168" s="2">
        <f>IF(K139=$C$13,SUM($D$166:K166)-SUM($D$167:K167)-SUM($D$165:K165),0)</f>
        <v>0</v>
      </c>
      <c r="L168" s="2">
        <f>IF(L139=$C$13,SUM($D$166:L166)-SUM($D$167:L167)-SUM($D$165:L165),0)</f>
        <v>0</v>
      </c>
      <c r="M168" s="2">
        <f>IF(M139=$C$13,SUM($D$166:M166)-SUM($D$167:M167)-SUM($D$165:M165),0)</f>
        <v>0</v>
      </c>
      <c r="N168" s="2">
        <f>IF(N139=$C$13,SUM($D$166:N166)-SUM($D$167:N167)-SUM($D$165:N165),0)</f>
        <v>0</v>
      </c>
      <c r="O168" s="2">
        <f>IF(O139=$C$13,SUM($D$166:O166)-SUM($D$167:O167)-SUM($D$165:O165),0)</f>
        <v>0</v>
      </c>
      <c r="P168" s="2">
        <f>IF(P139=$C$13,SUM($D$166:P166)-SUM($D$167:P167)-SUM($D$165:P165),0)</f>
        <v>0</v>
      </c>
      <c r="Q168" s="2">
        <f>IF(Q139=$C$13,SUM($D$166:Q166)-SUM($D$167:Q167)-SUM($D$165:Q165),0)</f>
        <v>0</v>
      </c>
      <c r="R168" s="2">
        <f>IF(R139=$C$13,SUM($D$166:R166)-SUM($D$167:R167)-SUM($D$165:R165),0)</f>
        <v>0</v>
      </c>
      <c r="S168" s="2">
        <f>IF(S139=$C$13,SUM($D$166:S166)-SUM($D$167:S167)-SUM($D$165:S165),0)</f>
        <v>0</v>
      </c>
      <c r="T168" s="2">
        <f>IF(T139=$C$13,SUM($D$166:T166)-SUM($D$167:T167)-SUM($D$165:T165),0)</f>
        <v>0</v>
      </c>
      <c r="U168" s="2">
        <f>IF(U139=$C$13,SUM($D$166:U166)-SUM($D$167:U167)-SUM($D$165:U165),0)</f>
        <v>0</v>
      </c>
      <c r="V168" s="2">
        <f>IF(V139=$C$13,SUM($D$166:V166)-SUM($D$167:V167)-SUM($D$165:V165),0)</f>
        <v>0</v>
      </c>
      <c r="W168" s="2">
        <f>IF(W139=$C$13,SUM($D$166:W166)-SUM($D$167:W167)-SUM($D$165:W165),0)</f>
        <v>0</v>
      </c>
      <c r="X168" s="2">
        <f>IF(X139=$C$13,SUM($D$166:X166)-SUM($D$167:X167)-SUM($D$165:X165),0)</f>
        <v>0</v>
      </c>
      <c r="Y168" s="2">
        <f>IF(Y139=$C$13,SUM($D$166:Y166)-SUM($D$167:Y167)-SUM($D$165:Y165),0)</f>
        <v>0</v>
      </c>
      <c r="Z168" s="2">
        <f>IF(Z139=$C$13,SUM($D$166:Z166)-SUM($D$167:Z167)-SUM($D$165:Z165),0)</f>
        <v>0</v>
      </c>
      <c r="AA168" s="2">
        <f>IF(AA139=$C$13,SUM($D$166:AA166)-SUM($D$167:AA167)-SUM($D$165:AA165),0)</f>
        <v>0</v>
      </c>
      <c r="AB168" s="2">
        <f>IF(AB139=$C$13,SUM($D$166:AB166)-SUM($D$167:AB167)-SUM($D$165:AB165),0)</f>
        <v>0</v>
      </c>
      <c r="AC168" s="2">
        <f>IF(AC139=$C$13,SUM($D$166:AC166)-SUM($D$167:AC167)-SUM($D$165:AC165),0)</f>
        <v>0</v>
      </c>
      <c r="AD168" s="2">
        <f>IF(AD139=$C$13,SUM($D$166:AD166)-SUM($D$167:AD167)-SUM($D$165:AD165),0)</f>
        <v>0</v>
      </c>
      <c r="AE168" s="2">
        <f>IF(AE139=$C$13,SUM($D$166:AE166)-SUM($D$167:AE167)-SUM($D$165:AE165),0)</f>
        <v>0</v>
      </c>
      <c r="AF168" s="2">
        <f>IF(AF139=$C$13,SUM($D$166:AF166)-SUM($D$167:AF167)-SUM($D$165:AF165),0)</f>
        <v>0</v>
      </c>
      <c r="AG168" s="2">
        <f>IF(AG139=$C$13,SUM($D$166:AG166)-SUM($D$167:AG167)-SUM($D$165:AG165),0)</f>
        <v>0</v>
      </c>
      <c r="AH168" s="2">
        <f>IF(AH139=$C$13,SUM($D$166:AH166)-SUM($D$167:AH167)-SUM($D$165:AH165),0)</f>
        <v>0</v>
      </c>
      <c r="AI168" s="2">
        <f>IF(AI139=$C$13,SUM($D$166:AI166)-SUM($D$167:AI167)-SUM($D$165:AI165),0)</f>
        <v>0</v>
      </c>
      <c r="AJ168" s="2">
        <f>IF(AJ139=$C$13,SUM($D$166:AJ166)-SUM($D$167:AJ167)-SUM($D$165:AJ165),0)</f>
        <v>0</v>
      </c>
      <c r="AK168" s="2">
        <f>IF(AK139=$C$13,SUM($D$166:AK166)-SUM($D$167:AK167)-SUM($D$165:AK165),0)</f>
        <v>0</v>
      </c>
      <c r="AL168" s="2">
        <f>IF(AL139=$C$13,SUM($D$166:AL166)-SUM($D$167:AL167)-SUM($D$165:AL165),0)</f>
        <v>0</v>
      </c>
      <c r="AM168" s="2">
        <f>IF(AM139=$C$13,SUM($D$166:AM166)-SUM($D$167:AM167)-SUM($D$165:AM165),0)</f>
        <v>0</v>
      </c>
      <c r="AN168" s="2">
        <f>IF(AN139=$C$13,SUM($D$166:AN166)-SUM($D$167:AN167)-SUM($D$165:AN165),0)</f>
        <v>0</v>
      </c>
      <c r="AO168" s="2">
        <f>IF(AO139=$C$13,SUM($D$166:AO166)-SUM($D$167:AO167)-SUM($D$165:AO165),0)</f>
        <v>0</v>
      </c>
      <c r="AP168" s="2">
        <f>IF(AP139=$C$13,SUM($D$166:AP166)-SUM($D$167:AP167)-SUM($D$165:AP165),0)</f>
        <v>0</v>
      </c>
      <c r="AQ168" s="2">
        <f>IF(AQ139=$C$13,SUM($D$166:AQ166)-SUM($D$167:AQ167)-SUM($D$165:AQ165),0)</f>
        <v>0</v>
      </c>
      <c r="AR168" s="2">
        <f>IF(AR139=$C$13,SUM($D$166:AR166)-SUM($D$167:AR167)-SUM($D$165:AR165),0)</f>
        <v>0</v>
      </c>
      <c r="AS168" s="2">
        <f>IF(AS139=$C$13,SUM($D$166:AS166)-SUM($D$167:AS167)-SUM($D$165:AS165),0)</f>
        <v>0</v>
      </c>
      <c r="AT168" s="2">
        <f>IF(AT139=$C$13,SUM($D$166:AT166)-SUM($D$167:AT167)-SUM($D$165:AT165),0)</f>
        <v>0</v>
      </c>
      <c r="AU168" s="2">
        <f>IF(AU139=$C$13,SUM($D$166:AU166)-SUM($D$167:AU167)-SUM($D$165:AU165),0)</f>
        <v>0</v>
      </c>
      <c r="AV168" s="2">
        <f>IF(AV139=$C$13,SUM($D$166:AV166)-SUM($D$167:AV167)-SUM($D$165:AV165),0)</f>
        <v>0</v>
      </c>
      <c r="AW168" s="2">
        <f>IF(AW139=$C$13,SUM($D$166:AW166)-SUM($D$167:AW167)-SUM($D$165:AW165),0)</f>
        <v>0</v>
      </c>
      <c r="AX168" s="2">
        <f>IF(AX139=$C$13,SUM($D$166:AX166)-SUM($D$167:AX167)-SUM($D$165:AX165),0)</f>
        <v>0</v>
      </c>
      <c r="AY168" s="2">
        <f>IF(AY139=$C$13,SUM($D$166:AY166)-SUM($D$167:AY167)-SUM($D$165:AY165),0)</f>
        <v>0</v>
      </c>
      <c r="AZ168" s="2">
        <f>IF(AZ139=$C$13,SUM($D$166:AZ166)-SUM($D$167:AZ167)-SUM($D$165:AZ165),0)</f>
        <v>0</v>
      </c>
      <c r="BA168" s="2">
        <f>IF(BA139=$C$13,SUM($D$166:BA166)-SUM($D$167:BA167)-SUM($D$165:BA165),0)</f>
        <v>0</v>
      </c>
      <c r="BB168" s="2">
        <f ca="1">IF(BB139=$C$13,SUM($D$166:BB166)-SUM($D$167:BB167)-SUM($D$165:BB165),0)</f>
        <v>58600690.341561578</v>
      </c>
      <c r="BC168" s="2">
        <f>IF(BC139=$C$13,SUM($D$166:BC166)-SUM($D$167:BC167)-SUM($D$165:BC165),0)</f>
        <v>0</v>
      </c>
      <c r="BD168" s="2">
        <f>IF(BD139=$C$13,SUM($D$166:BD166)-SUM($D$167:BD167)-SUM($D$165:BD165),0)</f>
        <v>0</v>
      </c>
      <c r="BE168" s="2">
        <f>IF(BE139=$C$13,SUM($D$166:BE166)-SUM($D$167:BE167)-SUM($D$165:BE165),0)</f>
        <v>0</v>
      </c>
      <c r="BF168" s="2">
        <f>IF(BF139=$C$13,SUM($D$166:BF166)-SUM($D$167:BF167)-SUM($D$165:BF165),0)</f>
        <v>0</v>
      </c>
      <c r="BG168" s="2">
        <f>IF(BG139=$C$13,SUM($D$166:BG166)-SUM($D$167:BG167)-SUM($D$165:BG165),0)</f>
        <v>0</v>
      </c>
      <c r="BH168" s="2">
        <f>IF(BH139=$C$13,SUM($D$166:BH166)-SUM($D$167:BH167)-SUM($D$165:BH165),0)</f>
        <v>0</v>
      </c>
      <c r="BI168" s="2">
        <f>IF(BI139=$C$13,SUM($D$166:BI166)-SUM($D$167:BI167)-SUM($D$165:BI165),0)</f>
        <v>0</v>
      </c>
      <c r="BJ168" s="2">
        <f>IF(BJ139=$C$13,SUM($D$166:BJ166)-SUM($D$167:BJ167)-SUM($D$165:BJ165),0)</f>
        <v>0</v>
      </c>
      <c r="BK168" s="2">
        <f>IF(BK139=$C$13,SUM($D$166:BK166)-SUM($D$167:BK167)-SUM($D$165:BK165),0)</f>
        <v>0</v>
      </c>
      <c r="BL168" s="2">
        <f>IF(BL139=$C$13,SUM($D$166:BL166)-SUM($D$167:BL167)-SUM($D$165:BL165),0)</f>
        <v>0</v>
      </c>
      <c r="BM168" s="2">
        <f>IF(BM139=$C$13,SUM($D$166:BM166)-SUM($D$167:BM167)-SUM($D$165:BM165),0)</f>
        <v>0</v>
      </c>
      <c r="BN168" s="2">
        <f>IF(BN139=$C$13,SUM($D$166:BN166)-SUM($D$167:BN167)-SUM($D$165:BN165),0)</f>
        <v>0</v>
      </c>
      <c r="BO168" s="2">
        <f>IF(BO139=$C$13,SUM($D$166:BO166)-SUM($D$167:BO167)-SUM($D$165:BO165),0)</f>
        <v>0</v>
      </c>
      <c r="BP168" s="2">
        <f>IF(BP139=$C$13,SUM($D$166:BP166)-SUM($D$167:BP167)-SUM($D$165:BP165),0)</f>
        <v>0</v>
      </c>
      <c r="BQ168" s="2">
        <f>IF(BQ139=$C$13,SUM($D$166:BQ166)-SUM($D$167:BQ167)-SUM($D$165:BQ165),0)</f>
        <v>0</v>
      </c>
      <c r="BR168" s="2">
        <f>IF(BR139=$C$13,SUM($D$166:BR166)-SUM($D$167:BR167)-SUM($D$165:BR165),0)</f>
        <v>0</v>
      </c>
      <c r="BS168" s="2">
        <f>IF(BS139=$C$13,SUM($D$166:BS166)-SUM($D$167:BS167)-SUM($D$165:BS165),0)</f>
        <v>0</v>
      </c>
      <c r="BT168" s="2">
        <f>IF(BT139=$C$13,SUM($D$166:BT166)-SUM($D$167:BT167)-SUM($D$165:BT165),0)</f>
        <v>0</v>
      </c>
      <c r="BU168" s="2">
        <f>IF(BU139=$C$13,SUM($D$166:BU166)-SUM($D$167:BU167)-SUM($D$165:BU165),0)</f>
        <v>0</v>
      </c>
      <c r="BV168" s="2">
        <f>IF(BV139=$C$13,SUM($D$166:BV166)-SUM($D$167:BV167)-SUM($D$165:BV165),0)</f>
        <v>0</v>
      </c>
      <c r="BW168" s="2">
        <f>IF(BW139=$C$13,SUM($D$166:BW166)-SUM($D$167:BW167)-SUM($D$165:BW165),0)</f>
        <v>0</v>
      </c>
      <c r="BX168" s="2">
        <f>IF(BX139=$C$13,SUM($D$166:BX166)-SUM($D$167:BX167)-SUM($D$165:BX165),0)</f>
        <v>0</v>
      </c>
      <c r="BY168" s="2">
        <f>IF(BY139=$C$13,SUM($D$166:BY166)-SUM($D$167:BY167)-SUM($D$165:BY165),0)</f>
        <v>0</v>
      </c>
      <c r="BZ168" s="2">
        <f>IF(BZ139=$C$13,SUM($D$166:BZ166)-SUM($D$167:BZ167)-SUM($D$165:BZ165),0)</f>
        <v>0</v>
      </c>
      <c r="CA168" s="2">
        <f>IF(CA139=$C$13,SUM($D$166:CA166)-SUM($D$167:CA167)-SUM($D$165:CA165),0)</f>
        <v>0</v>
      </c>
      <c r="CB168" s="2">
        <f>IF(CB139=$C$13,SUM($D$166:CB166)-SUM($D$167:CB167)-SUM($D$165:CB165),0)</f>
        <v>0</v>
      </c>
      <c r="CC168" s="2">
        <f>IF(CC139=$C$13,SUM($D$166:CC166)-SUM($D$167:CC167)-SUM($D$165:CC165),0)</f>
        <v>0</v>
      </c>
      <c r="CD168" s="2">
        <f>IF(CD139=$C$13,SUM($D$166:CD166)-SUM($D$167:CD167)-SUM($D$165:CD165),0)</f>
        <v>0</v>
      </c>
      <c r="CE168" s="2">
        <f>IF(CE139=$C$13,SUM($D$166:CE166)-SUM($D$167:CE167)-SUM($D$165:CE165),0)</f>
        <v>0</v>
      </c>
      <c r="CF168" s="2">
        <f>IF(CF139=$C$13,SUM($D$166:CF166)-SUM($D$167:CF167)-SUM($D$165:CF165),0)</f>
        <v>0</v>
      </c>
    </row>
    <row r="169" spans="1:84" s="48" customFormat="1">
      <c r="B169" s="48" t="s">
        <v>211</v>
      </c>
      <c r="C169" s="188"/>
      <c r="D169" s="198">
        <f ca="1">D168+D165</f>
        <v>0</v>
      </c>
      <c r="E169" s="198">
        <f t="shared" ref="E169:BP169" ca="1" si="90">E168+E165</f>
        <v>0</v>
      </c>
      <c r="F169" s="198">
        <f t="shared" ca="1" si="90"/>
        <v>0</v>
      </c>
      <c r="G169" s="198">
        <f t="shared" ca="1" si="90"/>
        <v>0</v>
      </c>
      <c r="H169" s="198">
        <f t="shared" ca="1" si="90"/>
        <v>89256.109090909085</v>
      </c>
      <c r="I169" s="198">
        <f t="shared" ca="1" si="90"/>
        <v>89256.109090909085</v>
      </c>
      <c r="J169" s="198">
        <f t="shared" ca="1" si="90"/>
        <v>267768.32727272721</v>
      </c>
      <c r="K169" s="198">
        <f t="shared" ca="1" si="90"/>
        <v>267768.32727272721</v>
      </c>
      <c r="L169" s="198">
        <f t="shared" ca="1" si="90"/>
        <v>803304.98181818181</v>
      </c>
      <c r="M169" s="198">
        <f t="shared" ca="1" si="90"/>
        <v>803304.98181818181</v>
      </c>
      <c r="N169" s="198">
        <f t="shared" ca="1" si="90"/>
        <v>803304.98181818181</v>
      </c>
      <c r="O169" s="198">
        <f t="shared" ca="1" si="90"/>
        <v>803304.98181818181</v>
      </c>
      <c r="P169" s="198">
        <f t="shared" ca="1" si="90"/>
        <v>803304.98181818181</v>
      </c>
      <c r="Q169" s="198">
        <f t="shared" ca="1" si="90"/>
        <v>803304.98181818181</v>
      </c>
      <c r="R169" s="198">
        <f t="shared" ca="1" si="90"/>
        <v>803305.96363636362</v>
      </c>
      <c r="S169" s="198">
        <f t="shared" ca="1" si="90"/>
        <v>929957.61818181805</v>
      </c>
      <c r="T169" s="198">
        <f t="shared" ca="1" si="90"/>
        <v>1019215.6909090908</v>
      </c>
      <c r="U169" s="198">
        <f t="shared" ca="1" si="90"/>
        <v>1272519</v>
      </c>
      <c r="V169" s="198">
        <f t="shared" ca="1" si="90"/>
        <v>1272524.8909090909</v>
      </c>
      <c r="W169" s="198">
        <f t="shared" ca="1" si="90"/>
        <v>2032434.8181818179</v>
      </c>
      <c r="X169" s="198">
        <f t="shared" ca="1" si="90"/>
        <v>2032434.8181818179</v>
      </c>
      <c r="Y169" s="198">
        <f t="shared" ca="1" si="90"/>
        <v>2032434.8181818179</v>
      </c>
      <c r="Z169" s="198">
        <f t="shared" ca="1" si="90"/>
        <v>2032434.8181818179</v>
      </c>
      <c r="AA169" s="198">
        <f t="shared" ca="1" si="90"/>
        <v>2032434.8181818179</v>
      </c>
      <c r="AB169" s="198">
        <f t="shared" ca="1" si="90"/>
        <v>2032434.8181818179</v>
      </c>
      <c r="AC169" s="198">
        <f t="shared" ca="1" si="90"/>
        <v>2032434.8181818179</v>
      </c>
      <c r="AD169" s="198">
        <f t="shared" ca="1" si="90"/>
        <v>2032439.9454545456</v>
      </c>
      <c r="AE169" s="198">
        <f t="shared" ca="1" si="90"/>
        <v>2176944.7090909085</v>
      </c>
      <c r="AF169" s="198">
        <f t="shared" ca="1" si="90"/>
        <v>2176953.0000000005</v>
      </c>
      <c r="AG169" s="198">
        <f t="shared" ca="1" si="90"/>
        <v>2212659.2181818178</v>
      </c>
      <c r="AH169" s="198">
        <f t="shared" ca="1" si="90"/>
        <v>2212684.0909090927</v>
      </c>
      <c r="AI169" s="198">
        <f t="shared" ca="1" si="90"/>
        <v>2319802.7454545451</v>
      </c>
      <c r="AJ169" s="198">
        <f t="shared" ca="1" si="90"/>
        <v>2319802.7454545451</v>
      </c>
      <c r="AK169" s="198">
        <f t="shared" ca="1" si="90"/>
        <v>2319802.7454545451</v>
      </c>
      <c r="AL169" s="198">
        <f t="shared" ca="1" si="90"/>
        <v>2086036.7454545451</v>
      </c>
      <c r="AM169" s="198">
        <f t="shared" ca="1" si="90"/>
        <v>2086036.7454545451</v>
      </c>
      <c r="AN169" s="198">
        <f t="shared" ca="1" si="90"/>
        <v>1618504.7454545454</v>
      </c>
      <c r="AO169" s="198">
        <f t="shared" ca="1" si="90"/>
        <v>1618504.7454545454</v>
      </c>
      <c r="AP169" s="198">
        <f t="shared" ca="1" si="90"/>
        <v>215912.89090909119</v>
      </c>
      <c r="AQ169" s="198">
        <f t="shared" ca="1" si="90"/>
        <v>233765.99999999997</v>
      </c>
      <c r="AR169" s="198">
        <f t="shared" ca="1" si="90"/>
        <v>233765.99999999997</v>
      </c>
      <c r="AS169" s="198">
        <f t="shared" ca="1" si="90"/>
        <v>233765.99999999997</v>
      </c>
      <c r="AT169" s="198">
        <f t="shared" ca="1" si="90"/>
        <v>233765.99999999997</v>
      </c>
      <c r="AU169" s="198">
        <f t="shared" ca="1" si="90"/>
        <v>233765.99999999997</v>
      </c>
      <c r="AV169" s="198">
        <f t="shared" ca="1" si="90"/>
        <v>233765.99999999997</v>
      </c>
      <c r="AW169" s="198">
        <f t="shared" ca="1" si="90"/>
        <v>233765.99999999997</v>
      </c>
      <c r="AX169" s="198">
        <f t="shared" ca="1" si="90"/>
        <v>0</v>
      </c>
      <c r="AY169" s="198">
        <f t="shared" ca="1" si="90"/>
        <v>0</v>
      </c>
      <c r="AZ169" s="198">
        <f t="shared" ca="1" si="90"/>
        <v>0</v>
      </c>
      <c r="BA169" s="198">
        <f t="shared" ca="1" si="90"/>
        <v>0</v>
      </c>
      <c r="BB169" s="198">
        <f t="shared" ca="1" si="90"/>
        <v>58600690.341561578</v>
      </c>
      <c r="BC169" s="198">
        <f t="shared" ca="1" si="90"/>
        <v>0</v>
      </c>
      <c r="BD169" s="198">
        <f t="shared" ca="1" si="90"/>
        <v>0</v>
      </c>
      <c r="BE169" s="198">
        <f t="shared" ca="1" si="90"/>
        <v>0</v>
      </c>
      <c r="BF169" s="198">
        <f t="shared" ca="1" si="90"/>
        <v>0</v>
      </c>
      <c r="BG169" s="198">
        <f t="shared" ca="1" si="90"/>
        <v>0</v>
      </c>
      <c r="BH169" s="198">
        <f t="shared" ca="1" si="90"/>
        <v>0</v>
      </c>
      <c r="BI169" s="198">
        <f t="shared" ca="1" si="90"/>
        <v>0</v>
      </c>
      <c r="BJ169" s="198">
        <f t="shared" ca="1" si="90"/>
        <v>0</v>
      </c>
      <c r="BK169" s="198">
        <f t="shared" ca="1" si="90"/>
        <v>0</v>
      </c>
      <c r="BL169" s="198">
        <f t="shared" ca="1" si="90"/>
        <v>0</v>
      </c>
      <c r="BM169" s="198">
        <f t="shared" ca="1" si="90"/>
        <v>0</v>
      </c>
      <c r="BN169" s="198">
        <f t="shared" ca="1" si="90"/>
        <v>0</v>
      </c>
      <c r="BO169" s="198">
        <f t="shared" ca="1" si="90"/>
        <v>0</v>
      </c>
      <c r="BP169" s="198">
        <f t="shared" ca="1" si="90"/>
        <v>0</v>
      </c>
      <c r="BQ169" s="198">
        <f t="shared" ref="BQ169:CF169" ca="1" si="91">BQ168+BQ165</f>
        <v>0</v>
      </c>
      <c r="BR169" s="198">
        <f t="shared" ca="1" si="91"/>
        <v>0</v>
      </c>
      <c r="BS169" s="198">
        <f t="shared" ca="1" si="91"/>
        <v>0</v>
      </c>
      <c r="BT169" s="198">
        <f t="shared" ca="1" si="91"/>
        <v>0</v>
      </c>
      <c r="BU169" s="198">
        <f t="shared" ca="1" si="91"/>
        <v>0</v>
      </c>
      <c r="BV169" s="198">
        <f t="shared" ca="1" si="91"/>
        <v>0</v>
      </c>
      <c r="BW169" s="198">
        <f t="shared" ca="1" si="91"/>
        <v>0</v>
      </c>
      <c r="BX169" s="198">
        <f t="shared" ca="1" si="91"/>
        <v>0</v>
      </c>
      <c r="BY169" s="198">
        <f t="shared" ca="1" si="91"/>
        <v>0</v>
      </c>
      <c r="BZ169" s="198">
        <f t="shared" ca="1" si="91"/>
        <v>0</v>
      </c>
      <c r="CA169" s="198">
        <f t="shared" ca="1" si="91"/>
        <v>0</v>
      </c>
      <c r="CB169" s="198">
        <f t="shared" ca="1" si="91"/>
        <v>0</v>
      </c>
      <c r="CC169" s="198">
        <f t="shared" ca="1" si="91"/>
        <v>0</v>
      </c>
      <c r="CD169" s="198">
        <f t="shared" ca="1" si="91"/>
        <v>0</v>
      </c>
      <c r="CE169" s="198">
        <f t="shared" ca="1" si="91"/>
        <v>0</v>
      </c>
      <c r="CF169" s="198">
        <f t="shared" ca="1" si="91"/>
        <v>0</v>
      </c>
    </row>
    <row r="170" spans="1:84">
      <c r="A170" s="53"/>
      <c r="B170" t="s">
        <v>109</v>
      </c>
      <c r="C170" s="21">
        <f ca="1">(C166-C167)/C141</f>
        <v>6.3749099280197535E-2</v>
      </c>
    </row>
    <row r="171" spans="1:84">
      <c r="A171" s="53"/>
      <c r="B171" t="s">
        <v>175</v>
      </c>
      <c r="C171" s="21"/>
      <c r="D171" s="3">
        <f t="shared" ref="D171:BO171" ca="1" si="92">(D165+D168)*$C$116</f>
        <v>0</v>
      </c>
      <c r="E171" s="3">
        <f t="shared" ca="1" si="92"/>
        <v>0</v>
      </c>
      <c r="F171" s="3">
        <f t="shared" ca="1" si="92"/>
        <v>0</v>
      </c>
      <c r="G171" s="3">
        <f t="shared" ca="1" si="92"/>
        <v>0</v>
      </c>
      <c r="H171" s="3">
        <f t="shared" ca="1" si="92"/>
        <v>10710.733090909091</v>
      </c>
      <c r="I171" s="3">
        <f t="shared" ca="1" si="92"/>
        <v>10710.733090909091</v>
      </c>
      <c r="J171" s="3">
        <f t="shared" ca="1" si="92"/>
        <v>32132.199272727263</v>
      </c>
      <c r="K171" s="3">
        <f t="shared" ca="1" si="92"/>
        <v>32132.199272727263</v>
      </c>
      <c r="L171" s="3">
        <f t="shared" ca="1" si="92"/>
        <v>96396.597818181821</v>
      </c>
      <c r="M171" s="3">
        <f t="shared" ca="1" si="92"/>
        <v>96396.597818181821</v>
      </c>
      <c r="N171" s="3">
        <f t="shared" ca="1" si="92"/>
        <v>96396.597818181821</v>
      </c>
      <c r="O171" s="3">
        <f t="shared" ca="1" si="92"/>
        <v>96396.597818181821</v>
      </c>
      <c r="P171" s="3">
        <f t="shared" ca="1" si="92"/>
        <v>96396.597818181821</v>
      </c>
      <c r="Q171" s="3">
        <f t="shared" ca="1" si="92"/>
        <v>96396.597818181821</v>
      </c>
      <c r="R171" s="3">
        <f t="shared" ca="1" si="92"/>
        <v>96396.715636363631</v>
      </c>
      <c r="S171" s="3">
        <f t="shared" ca="1" si="92"/>
        <v>111594.91418181817</v>
      </c>
      <c r="T171" s="3">
        <f t="shared" ca="1" si="92"/>
        <v>122305.8829090909</v>
      </c>
      <c r="U171" s="3">
        <f t="shared" ca="1" si="92"/>
        <v>152702.28</v>
      </c>
      <c r="V171" s="3">
        <f t="shared" ca="1" si="92"/>
        <v>152702.98690909089</v>
      </c>
      <c r="W171" s="3">
        <f t="shared" ca="1" si="92"/>
        <v>243892.17818181813</v>
      </c>
      <c r="X171" s="3">
        <f t="shared" ca="1" si="92"/>
        <v>243892.17818181813</v>
      </c>
      <c r="Y171" s="3">
        <f t="shared" ca="1" si="92"/>
        <v>243892.17818181813</v>
      </c>
      <c r="Z171" s="3">
        <f t="shared" ca="1" si="92"/>
        <v>243892.17818181813</v>
      </c>
      <c r="AA171" s="3">
        <f t="shared" ca="1" si="92"/>
        <v>243892.17818181813</v>
      </c>
      <c r="AB171" s="3">
        <f t="shared" ca="1" si="92"/>
        <v>243892.17818181813</v>
      </c>
      <c r="AC171" s="3">
        <f t="shared" ca="1" si="92"/>
        <v>243892.17818181813</v>
      </c>
      <c r="AD171" s="3">
        <f t="shared" ca="1" si="92"/>
        <v>243892.79345454546</v>
      </c>
      <c r="AE171" s="3">
        <f t="shared" ca="1" si="92"/>
        <v>261233.36509090901</v>
      </c>
      <c r="AF171" s="3">
        <f t="shared" ca="1" si="92"/>
        <v>261234.36000000004</v>
      </c>
      <c r="AG171" s="3">
        <f t="shared" ca="1" si="92"/>
        <v>265519.10618181812</v>
      </c>
      <c r="AH171" s="3">
        <f t="shared" ca="1" si="92"/>
        <v>265522.09090909112</v>
      </c>
      <c r="AI171" s="3">
        <f t="shared" ca="1" si="92"/>
        <v>278376.3294545454</v>
      </c>
      <c r="AJ171" s="3">
        <f t="shared" ca="1" si="92"/>
        <v>278376.3294545454</v>
      </c>
      <c r="AK171" s="3">
        <f t="shared" ca="1" si="92"/>
        <v>278376.3294545454</v>
      </c>
      <c r="AL171" s="3">
        <f t="shared" ca="1" si="92"/>
        <v>250324.40945454541</v>
      </c>
      <c r="AM171" s="3">
        <f t="shared" ca="1" si="92"/>
        <v>250324.40945454541</v>
      </c>
      <c r="AN171" s="3">
        <f t="shared" ca="1" si="92"/>
        <v>194220.56945454545</v>
      </c>
      <c r="AO171" s="3">
        <f t="shared" ca="1" si="92"/>
        <v>194220.56945454545</v>
      </c>
      <c r="AP171" s="3">
        <f t="shared" ca="1" si="92"/>
        <v>25909.546909090943</v>
      </c>
      <c r="AQ171" s="3">
        <f t="shared" ca="1" si="92"/>
        <v>28051.919999999995</v>
      </c>
      <c r="AR171" s="3">
        <f t="shared" ca="1" si="92"/>
        <v>28051.919999999995</v>
      </c>
      <c r="AS171" s="3">
        <f t="shared" ca="1" si="92"/>
        <v>28051.919999999995</v>
      </c>
      <c r="AT171" s="3">
        <f t="shared" ca="1" si="92"/>
        <v>28051.919999999995</v>
      </c>
      <c r="AU171" s="3">
        <f t="shared" ca="1" si="92"/>
        <v>28051.919999999995</v>
      </c>
      <c r="AV171" s="3">
        <f t="shared" ca="1" si="92"/>
        <v>28051.919999999995</v>
      </c>
      <c r="AW171" s="3">
        <f t="shared" ca="1" si="92"/>
        <v>28051.919999999995</v>
      </c>
      <c r="AX171" s="3">
        <f t="shared" ca="1" si="92"/>
        <v>0</v>
      </c>
      <c r="AY171" s="3">
        <f t="shared" ca="1" si="92"/>
        <v>0</v>
      </c>
      <c r="AZ171" s="3">
        <f t="shared" ca="1" si="92"/>
        <v>0</v>
      </c>
      <c r="BA171" s="3">
        <f t="shared" ca="1" si="92"/>
        <v>0</v>
      </c>
      <c r="BB171" s="3">
        <f t="shared" ca="1" si="92"/>
        <v>7032082.840987389</v>
      </c>
      <c r="BC171" s="3">
        <f t="shared" ca="1" si="92"/>
        <v>0</v>
      </c>
      <c r="BD171" s="3">
        <f t="shared" ca="1" si="92"/>
        <v>0</v>
      </c>
      <c r="BE171" s="3">
        <f t="shared" ca="1" si="92"/>
        <v>0</v>
      </c>
      <c r="BF171" s="3">
        <f t="shared" ca="1" si="92"/>
        <v>0</v>
      </c>
      <c r="BG171" s="3">
        <f t="shared" ca="1" si="92"/>
        <v>0</v>
      </c>
      <c r="BH171" s="3">
        <f t="shared" ca="1" si="92"/>
        <v>0</v>
      </c>
      <c r="BI171" s="3">
        <f t="shared" ca="1" si="92"/>
        <v>0</v>
      </c>
      <c r="BJ171" s="3">
        <f t="shared" ca="1" si="92"/>
        <v>0</v>
      </c>
      <c r="BK171" s="3">
        <f t="shared" ca="1" si="92"/>
        <v>0</v>
      </c>
      <c r="BL171" s="3">
        <f t="shared" ca="1" si="92"/>
        <v>0</v>
      </c>
      <c r="BM171" s="3">
        <f t="shared" ca="1" si="92"/>
        <v>0</v>
      </c>
      <c r="BN171" s="3">
        <f t="shared" ca="1" si="92"/>
        <v>0</v>
      </c>
      <c r="BO171" s="3">
        <f t="shared" ca="1" si="92"/>
        <v>0</v>
      </c>
      <c r="BP171" s="3">
        <f t="shared" ref="BP171:CF171" ca="1" si="93">(BP165+BP168)*$C$116</f>
        <v>0</v>
      </c>
      <c r="BQ171" s="3">
        <f t="shared" ca="1" si="93"/>
        <v>0</v>
      </c>
      <c r="BR171" s="3">
        <f t="shared" ca="1" si="93"/>
        <v>0</v>
      </c>
      <c r="BS171" s="3">
        <f t="shared" ca="1" si="93"/>
        <v>0</v>
      </c>
      <c r="BT171" s="3">
        <f t="shared" ca="1" si="93"/>
        <v>0</v>
      </c>
      <c r="BU171" s="3">
        <f t="shared" ca="1" si="93"/>
        <v>0</v>
      </c>
      <c r="BV171" s="3">
        <f t="shared" ca="1" si="93"/>
        <v>0</v>
      </c>
      <c r="BW171" s="3">
        <f t="shared" ca="1" si="93"/>
        <v>0</v>
      </c>
      <c r="BX171" s="3">
        <f t="shared" ca="1" si="93"/>
        <v>0</v>
      </c>
      <c r="BY171" s="3">
        <f t="shared" ca="1" si="93"/>
        <v>0</v>
      </c>
      <c r="BZ171" s="3">
        <f t="shared" ca="1" si="93"/>
        <v>0</v>
      </c>
      <c r="CA171" s="3">
        <f t="shared" ca="1" si="93"/>
        <v>0</v>
      </c>
      <c r="CB171" s="3">
        <f t="shared" ca="1" si="93"/>
        <v>0</v>
      </c>
      <c r="CC171" s="3">
        <f t="shared" ca="1" si="93"/>
        <v>0</v>
      </c>
      <c r="CD171" s="3">
        <f t="shared" ca="1" si="93"/>
        <v>0</v>
      </c>
      <c r="CE171" s="3">
        <f t="shared" ca="1" si="93"/>
        <v>0</v>
      </c>
      <c r="CF171" s="3">
        <f t="shared" ca="1" si="93"/>
        <v>0</v>
      </c>
    </row>
    <row r="172" spans="1:84">
      <c r="C172" s="21"/>
    </row>
    <row r="173" spans="1:84">
      <c r="B173" t="s">
        <v>173</v>
      </c>
      <c r="C173" s="21"/>
      <c r="D173" s="6">
        <f ca="1">D164*$C$118</f>
        <v>0</v>
      </c>
      <c r="E173" s="6">
        <f t="shared" ref="E173:BP173" ca="1" si="94">E164*$C$118</f>
        <v>0</v>
      </c>
      <c r="F173" s="6">
        <f t="shared" ca="1" si="94"/>
        <v>0</v>
      </c>
      <c r="G173" s="6">
        <f t="shared" ca="1" si="94"/>
        <v>0</v>
      </c>
      <c r="H173" s="6">
        <f t="shared" ca="1" si="94"/>
        <v>163636.20000000001</v>
      </c>
      <c r="I173" s="6">
        <f t="shared" ca="1" si="94"/>
        <v>163636.20000000001</v>
      </c>
      <c r="J173" s="6">
        <f t="shared" ca="1" si="94"/>
        <v>490908.60000000003</v>
      </c>
      <c r="K173" s="6">
        <f t="shared" ca="1" si="94"/>
        <v>490908.60000000003</v>
      </c>
      <c r="L173" s="6">
        <f t="shared" ca="1" si="94"/>
        <v>1472725.8</v>
      </c>
      <c r="M173" s="6">
        <f t="shared" ca="1" si="94"/>
        <v>1472725.8</v>
      </c>
      <c r="N173" s="6">
        <f t="shared" ca="1" si="94"/>
        <v>1472725.8</v>
      </c>
      <c r="O173" s="6">
        <f t="shared" ca="1" si="94"/>
        <v>1472725.8</v>
      </c>
      <c r="P173" s="6">
        <f t="shared" ca="1" si="94"/>
        <v>1472725.8</v>
      </c>
      <c r="Q173" s="6">
        <f t="shared" ca="1" si="94"/>
        <v>1472725.8</v>
      </c>
      <c r="R173" s="6">
        <f t="shared" ca="1" si="94"/>
        <v>1472727.6</v>
      </c>
      <c r="S173" s="6">
        <f t="shared" ca="1" si="94"/>
        <v>1704922.3</v>
      </c>
      <c r="T173" s="6">
        <f t="shared" ca="1" si="94"/>
        <v>1868562.1</v>
      </c>
      <c r="U173" s="6">
        <f t="shared" ca="1" si="94"/>
        <v>2332951.5</v>
      </c>
      <c r="V173" s="6">
        <f t="shared" ca="1" si="94"/>
        <v>2332962.3000000003</v>
      </c>
      <c r="W173" s="6">
        <f t="shared" ca="1" si="94"/>
        <v>3726130.5</v>
      </c>
      <c r="X173" s="6">
        <f t="shared" ca="1" si="94"/>
        <v>3726130.5</v>
      </c>
      <c r="Y173" s="6">
        <f t="shared" ca="1" si="94"/>
        <v>3726130.5</v>
      </c>
      <c r="Z173" s="6">
        <f t="shared" ca="1" si="94"/>
        <v>3726130.5</v>
      </c>
      <c r="AA173" s="6">
        <f t="shared" ca="1" si="94"/>
        <v>3726130.5</v>
      </c>
      <c r="AB173" s="6">
        <f t="shared" ca="1" si="94"/>
        <v>3726130.5</v>
      </c>
      <c r="AC173" s="6">
        <f t="shared" ca="1" si="94"/>
        <v>3726130.5</v>
      </c>
      <c r="AD173" s="6">
        <f t="shared" ca="1" si="94"/>
        <v>3726139.9000000008</v>
      </c>
      <c r="AE173" s="6">
        <f t="shared" ca="1" si="94"/>
        <v>3991065.3000000003</v>
      </c>
      <c r="AF173" s="6">
        <f t="shared" ca="1" si="94"/>
        <v>3991080.5000000019</v>
      </c>
      <c r="AG173" s="6">
        <f t="shared" ca="1" si="94"/>
        <v>4056541.9000000004</v>
      </c>
      <c r="AH173" s="6">
        <f t="shared" ca="1" si="94"/>
        <v>4056587.5000000033</v>
      </c>
      <c r="AI173" s="6">
        <f t="shared" ca="1" si="94"/>
        <v>4252971.7</v>
      </c>
      <c r="AJ173" s="6">
        <f t="shared" ca="1" si="94"/>
        <v>4252971.7</v>
      </c>
      <c r="AK173" s="6">
        <f t="shared" ca="1" si="94"/>
        <v>4252971.7</v>
      </c>
      <c r="AL173" s="6">
        <f t="shared" ca="1" si="94"/>
        <v>3824400.7</v>
      </c>
      <c r="AM173" s="6">
        <f t="shared" ca="1" si="94"/>
        <v>3824400.7</v>
      </c>
      <c r="AN173" s="6">
        <f t="shared" ca="1" si="94"/>
        <v>2967258.7</v>
      </c>
      <c r="AO173" s="6">
        <f t="shared" ca="1" si="94"/>
        <v>2967258.7</v>
      </c>
      <c r="AP173" s="6">
        <f t="shared" ca="1" si="94"/>
        <v>395840.30000000057</v>
      </c>
      <c r="AQ173" s="6">
        <f t="shared" ca="1" si="94"/>
        <v>428571</v>
      </c>
      <c r="AR173" s="6">
        <f t="shared" ca="1" si="94"/>
        <v>428571</v>
      </c>
      <c r="AS173" s="6">
        <f t="shared" ca="1" si="94"/>
        <v>428571</v>
      </c>
      <c r="AT173" s="6">
        <f t="shared" ca="1" si="94"/>
        <v>428571</v>
      </c>
      <c r="AU173" s="6">
        <f t="shared" ca="1" si="94"/>
        <v>428571</v>
      </c>
      <c r="AV173" s="6">
        <f t="shared" ca="1" si="94"/>
        <v>428571</v>
      </c>
      <c r="AW173" s="6">
        <f t="shared" ca="1" si="94"/>
        <v>428571</v>
      </c>
      <c r="AX173" s="6">
        <f t="shared" ca="1" si="94"/>
        <v>0</v>
      </c>
      <c r="AY173" s="6">
        <f t="shared" ca="1" si="94"/>
        <v>0</v>
      </c>
      <c r="AZ173" s="6">
        <f t="shared" ca="1" si="94"/>
        <v>0</v>
      </c>
      <c r="BA173" s="6">
        <f t="shared" ca="1" si="94"/>
        <v>0</v>
      </c>
      <c r="BB173" s="6">
        <f t="shared" ca="1" si="94"/>
        <v>0</v>
      </c>
      <c r="BC173" s="6">
        <f t="shared" ca="1" si="94"/>
        <v>0</v>
      </c>
      <c r="BD173" s="6">
        <f t="shared" ca="1" si="94"/>
        <v>0</v>
      </c>
      <c r="BE173" s="6">
        <f t="shared" ca="1" si="94"/>
        <v>0</v>
      </c>
      <c r="BF173" s="6">
        <f t="shared" ca="1" si="94"/>
        <v>0</v>
      </c>
      <c r="BG173" s="6">
        <f t="shared" ca="1" si="94"/>
        <v>0</v>
      </c>
      <c r="BH173" s="6">
        <f t="shared" ca="1" si="94"/>
        <v>0</v>
      </c>
      <c r="BI173" s="6">
        <f t="shared" ca="1" si="94"/>
        <v>0</v>
      </c>
      <c r="BJ173" s="6">
        <f t="shared" ca="1" si="94"/>
        <v>0</v>
      </c>
      <c r="BK173" s="6">
        <f t="shared" ca="1" si="94"/>
        <v>0</v>
      </c>
      <c r="BL173" s="6">
        <f t="shared" ca="1" si="94"/>
        <v>0</v>
      </c>
      <c r="BM173" s="6">
        <f t="shared" ca="1" si="94"/>
        <v>0</v>
      </c>
      <c r="BN173" s="6">
        <f t="shared" ca="1" si="94"/>
        <v>0</v>
      </c>
      <c r="BO173" s="6">
        <f t="shared" ca="1" si="94"/>
        <v>0</v>
      </c>
      <c r="BP173" s="6">
        <f t="shared" ca="1" si="94"/>
        <v>0</v>
      </c>
      <c r="BQ173" s="6">
        <f t="shared" ref="BQ173:CF173" ca="1" si="95">BQ164*$C$118</f>
        <v>0</v>
      </c>
      <c r="BR173" s="6">
        <f t="shared" ca="1" si="95"/>
        <v>0</v>
      </c>
      <c r="BS173" s="6">
        <f t="shared" ca="1" si="95"/>
        <v>0</v>
      </c>
      <c r="BT173" s="6">
        <f t="shared" ca="1" si="95"/>
        <v>0</v>
      </c>
      <c r="BU173" s="6">
        <f t="shared" ca="1" si="95"/>
        <v>0</v>
      </c>
      <c r="BV173" s="6">
        <f t="shared" ca="1" si="95"/>
        <v>0</v>
      </c>
      <c r="BW173" s="6">
        <f t="shared" ca="1" si="95"/>
        <v>0</v>
      </c>
      <c r="BX173" s="6">
        <f t="shared" ca="1" si="95"/>
        <v>0</v>
      </c>
      <c r="BY173" s="6">
        <f t="shared" ca="1" si="95"/>
        <v>0</v>
      </c>
      <c r="BZ173" s="6">
        <f t="shared" ca="1" si="95"/>
        <v>0</v>
      </c>
      <c r="CA173" s="6">
        <f t="shared" ca="1" si="95"/>
        <v>0</v>
      </c>
      <c r="CB173" s="6">
        <f t="shared" ca="1" si="95"/>
        <v>0</v>
      </c>
      <c r="CC173" s="6">
        <f t="shared" ca="1" si="95"/>
        <v>0</v>
      </c>
      <c r="CD173" s="6">
        <f t="shared" ca="1" si="95"/>
        <v>0</v>
      </c>
      <c r="CE173" s="6">
        <f t="shared" ca="1" si="95"/>
        <v>0</v>
      </c>
      <c r="CF173" s="6">
        <f t="shared" ca="1" si="95"/>
        <v>0</v>
      </c>
    </row>
    <row r="174" spans="1:84">
      <c r="B174" t="s">
        <v>175</v>
      </c>
      <c r="C174" s="21"/>
      <c r="D174" s="6">
        <f ca="1">D173*$C$116</f>
        <v>0</v>
      </c>
      <c r="E174" s="6">
        <f t="shared" ref="E174:BP174" ca="1" si="96">E173*$C$116</f>
        <v>0</v>
      </c>
      <c r="F174" s="6">
        <f t="shared" ca="1" si="96"/>
        <v>0</v>
      </c>
      <c r="G174" s="6">
        <f t="shared" ca="1" si="96"/>
        <v>0</v>
      </c>
      <c r="H174" s="6">
        <f t="shared" ca="1" si="96"/>
        <v>19636.344000000001</v>
      </c>
      <c r="I174" s="6">
        <f t="shared" ca="1" si="96"/>
        <v>19636.344000000001</v>
      </c>
      <c r="J174" s="6">
        <f t="shared" ca="1" si="96"/>
        <v>58909.031999999999</v>
      </c>
      <c r="K174" s="6">
        <f t="shared" ca="1" si="96"/>
        <v>58909.031999999999</v>
      </c>
      <c r="L174" s="6">
        <f t="shared" ca="1" si="96"/>
        <v>176727.09599999999</v>
      </c>
      <c r="M174" s="6">
        <f t="shared" ca="1" si="96"/>
        <v>176727.09599999999</v>
      </c>
      <c r="N174" s="6">
        <f t="shared" ca="1" si="96"/>
        <v>176727.09599999999</v>
      </c>
      <c r="O174" s="6">
        <f t="shared" ca="1" si="96"/>
        <v>176727.09599999999</v>
      </c>
      <c r="P174" s="6">
        <f t="shared" ca="1" si="96"/>
        <v>176727.09599999999</v>
      </c>
      <c r="Q174" s="6">
        <f t="shared" ca="1" si="96"/>
        <v>176727.09599999999</v>
      </c>
      <c r="R174" s="6">
        <f t="shared" ca="1" si="96"/>
        <v>176727.31200000001</v>
      </c>
      <c r="S174" s="6">
        <f t="shared" ca="1" si="96"/>
        <v>204590.67600000001</v>
      </c>
      <c r="T174" s="6">
        <f t="shared" ca="1" si="96"/>
        <v>224227.45199999999</v>
      </c>
      <c r="U174" s="6">
        <f t="shared" ca="1" si="96"/>
        <v>279954.18</v>
      </c>
      <c r="V174" s="6">
        <f t="shared" ca="1" si="96"/>
        <v>279955.47600000002</v>
      </c>
      <c r="W174" s="6">
        <f t="shared" ca="1" si="96"/>
        <v>447135.66</v>
      </c>
      <c r="X174" s="6">
        <f t="shared" ca="1" si="96"/>
        <v>447135.66</v>
      </c>
      <c r="Y174" s="6">
        <f t="shared" ca="1" si="96"/>
        <v>447135.66</v>
      </c>
      <c r="Z174" s="6">
        <f t="shared" ca="1" si="96"/>
        <v>447135.66</v>
      </c>
      <c r="AA174" s="6">
        <f t="shared" ca="1" si="96"/>
        <v>447135.66</v>
      </c>
      <c r="AB174" s="6">
        <f t="shared" ca="1" si="96"/>
        <v>447135.66</v>
      </c>
      <c r="AC174" s="6">
        <f t="shared" ca="1" si="96"/>
        <v>447135.66</v>
      </c>
      <c r="AD174" s="6">
        <f t="shared" ca="1" si="96"/>
        <v>447136.78800000006</v>
      </c>
      <c r="AE174" s="6">
        <f t="shared" ca="1" si="96"/>
        <v>478927.83600000001</v>
      </c>
      <c r="AF174" s="6">
        <f t="shared" ca="1" si="96"/>
        <v>478929.66000000021</v>
      </c>
      <c r="AG174" s="6">
        <f t="shared" ca="1" si="96"/>
        <v>486785.02800000005</v>
      </c>
      <c r="AH174" s="6">
        <f t="shared" ca="1" si="96"/>
        <v>486790.50000000035</v>
      </c>
      <c r="AI174" s="6">
        <f t="shared" ca="1" si="96"/>
        <v>510356.60399999999</v>
      </c>
      <c r="AJ174" s="6">
        <f t="shared" ca="1" si="96"/>
        <v>510356.60399999999</v>
      </c>
      <c r="AK174" s="6">
        <f t="shared" ca="1" si="96"/>
        <v>510356.60399999999</v>
      </c>
      <c r="AL174" s="6">
        <f t="shared" ca="1" si="96"/>
        <v>458928.08400000003</v>
      </c>
      <c r="AM174" s="6">
        <f t="shared" ca="1" si="96"/>
        <v>458928.08400000003</v>
      </c>
      <c r="AN174" s="6">
        <f t="shared" ca="1" si="96"/>
        <v>356071.04399999999</v>
      </c>
      <c r="AO174" s="6">
        <f t="shared" ca="1" si="96"/>
        <v>356071.04399999999</v>
      </c>
      <c r="AP174" s="6">
        <f t="shared" ca="1" si="96"/>
        <v>47500.836000000068</v>
      </c>
      <c r="AQ174" s="6">
        <f t="shared" ca="1" si="96"/>
        <v>51428.52</v>
      </c>
      <c r="AR174" s="6">
        <f t="shared" ca="1" si="96"/>
        <v>51428.52</v>
      </c>
      <c r="AS174" s="6">
        <f t="shared" ca="1" si="96"/>
        <v>51428.52</v>
      </c>
      <c r="AT174" s="6">
        <f t="shared" ca="1" si="96"/>
        <v>51428.52</v>
      </c>
      <c r="AU174" s="6">
        <f t="shared" ca="1" si="96"/>
        <v>51428.52</v>
      </c>
      <c r="AV174" s="6">
        <f t="shared" ca="1" si="96"/>
        <v>51428.52</v>
      </c>
      <c r="AW174" s="6">
        <f t="shared" ca="1" si="96"/>
        <v>51428.52</v>
      </c>
      <c r="AX174" s="6">
        <f t="shared" ca="1" si="96"/>
        <v>0</v>
      </c>
      <c r="AY174" s="6">
        <f t="shared" ca="1" si="96"/>
        <v>0</v>
      </c>
      <c r="AZ174" s="6">
        <f t="shared" ca="1" si="96"/>
        <v>0</v>
      </c>
      <c r="BA174" s="6">
        <f t="shared" ca="1" si="96"/>
        <v>0</v>
      </c>
      <c r="BB174" s="6">
        <f t="shared" ca="1" si="96"/>
        <v>0</v>
      </c>
      <c r="BC174" s="6">
        <f t="shared" ca="1" si="96"/>
        <v>0</v>
      </c>
      <c r="BD174" s="6">
        <f t="shared" ca="1" si="96"/>
        <v>0</v>
      </c>
      <c r="BE174" s="6">
        <f t="shared" ca="1" si="96"/>
        <v>0</v>
      </c>
      <c r="BF174" s="6">
        <f t="shared" ca="1" si="96"/>
        <v>0</v>
      </c>
      <c r="BG174" s="6">
        <f t="shared" ca="1" si="96"/>
        <v>0</v>
      </c>
      <c r="BH174" s="6">
        <f t="shared" ca="1" si="96"/>
        <v>0</v>
      </c>
      <c r="BI174" s="6">
        <f t="shared" ca="1" si="96"/>
        <v>0</v>
      </c>
      <c r="BJ174" s="6">
        <f t="shared" ca="1" si="96"/>
        <v>0</v>
      </c>
      <c r="BK174" s="6">
        <f t="shared" ca="1" si="96"/>
        <v>0</v>
      </c>
      <c r="BL174" s="6">
        <f t="shared" ca="1" si="96"/>
        <v>0</v>
      </c>
      <c r="BM174" s="6">
        <f t="shared" ca="1" si="96"/>
        <v>0</v>
      </c>
      <c r="BN174" s="6">
        <f t="shared" ca="1" si="96"/>
        <v>0</v>
      </c>
      <c r="BO174" s="6">
        <f t="shared" ca="1" si="96"/>
        <v>0</v>
      </c>
      <c r="BP174" s="6">
        <f t="shared" ca="1" si="96"/>
        <v>0</v>
      </c>
      <c r="BQ174" s="6">
        <f t="shared" ref="BQ174:CF174" ca="1" si="97">BQ173*$C$116</f>
        <v>0</v>
      </c>
      <c r="BR174" s="6">
        <f t="shared" ca="1" si="97"/>
        <v>0</v>
      </c>
      <c r="BS174" s="6">
        <f t="shared" ca="1" si="97"/>
        <v>0</v>
      </c>
      <c r="BT174" s="6">
        <f t="shared" ca="1" si="97"/>
        <v>0</v>
      </c>
      <c r="BU174" s="6">
        <f t="shared" ca="1" si="97"/>
        <v>0</v>
      </c>
      <c r="BV174" s="6">
        <f t="shared" ca="1" si="97"/>
        <v>0</v>
      </c>
      <c r="BW174" s="6">
        <f t="shared" ca="1" si="97"/>
        <v>0</v>
      </c>
      <c r="BX174" s="6">
        <f t="shared" ca="1" si="97"/>
        <v>0</v>
      </c>
      <c r="BY174" s="6">
        <f t="shared" ca="1" si="97"/>
        <v>0</v>
      </c>
      <c r="BZ174" s="6">
        <f t="shared" ca="1" si="97"/>
        <v>0</v>
      </c>
      <c r="CA174" s="6">
        <f t="shared" ca="1" si="97"/>
        <v>0</v>
      </c>
      <c r="CB174" s="6">
        <f t="shared" ca="1" si="97"/>
        <v>0</v>
      </c>
      <c r="CC174" s="6">
        <f t="shared" ca="1" si="97"/>
        <v>0</v>
      </c>
      <c r="CD174" s="6">
        <f t="shared" ca="1" si="97"/>
        <v>0</v>
      </c>
      <c r="CE174" s="6">
        <f t="shared" ca="1" si="97"/>
        <v>0</v>
      </c>
      <c r="CF174" s="6">
        <f t="shared" ca="1" si="97"/>
        <v>0</v>
      </c>
    </row>
    <row r="176" spans="1:84">
      <c r="B176" t="s">
        <v>236</v>
      </c>
      <c r="C176" t="s">
        <v>107</v>
      </c>
      <c r="D176" s="12">
        <f>D163</f>
        <v>42278</v>
      </c>
      <c r="E176" s="12">
        <f t="shared" ref="E176:BP176" si="98">E163</f>
        <v>42309</v>
      </c>
      <c r="F176" s="12">
        <f t="shared" si="98"/>
        <v>42339</v>
      </c>
      <c r="G176" s="12">
        <f t="shared" si="98"/>
        <v>42370</v>
      </c>
      <c r="H176" s="12">
        <f t="shared" si="98"/>
        <v>42401</v>
      </c>
      <c r="I176" s="12">
        <f t="shared" si="98"/>
        <v>42430</v>
      </c>
      <c r="J176" s="12">
        <f t="shared" si="98"/>
        <v>42461</v>
      </c>
      <c r="K176" s="12">
        <f t="shared" si="98"/>
        <v>42491</v>
      </c>
      <c r="L176" s="12">
        <f t="shared" si="98"/>
        <v>42522</v>
      </c>
      <c r="M176" s="12">
        <f t="shared" si="98"/>
        <v>42552</v>
      </c>
      <c r="N176" s="12">
        <f t="shared" si="98"/>
        <v>42583</v>
      </c>
      <c r="O176" s="12">
        <f t="shared" si="98"/>
        <v>42614</v>
      </c>
      <c r="P176" s="12">
        <f t="shared" si="98"/>
        <v>42644</v>
      </c>
      <c r="Q176" s="12">
        <f t="shared" si="98"/>
        <v>42675</v>
      </c>
      <c r="R176" s="12">
        <f t="shared" si="98"/>
        <v>42705</v>
      </c>
      <c r="S176" s="12">
        <f t="shared" si="98"/>
        <v>42736</v>
      </c>
      <c r="T176" s="12">
        <f t="shared" si="98"/>
        <v>42767</v>
      </c>
      <c r="U176" s="12">
        <f t="shared" si="98"/>
        <v>42795</v>
      </c>
      <c r="V176" s="12">
        <f t="shared" si="98"/>
        <v>42826</v>
      </c>
      <c r="W176" s="12">
        <f t="shared" si="98"/>
        <v>42856</v>
      </c>
      <c r="X176" s="12">
        <f t="shared" si="98"/>
        <v>42887</v>
      </c>
      <c r="Y176" s="12">
        <f t="shared" si="98"/>
        <v>42917</v>
      </c>
      <c r="Z176" s="12">
        <f t="shared" si="98"/>
        <v>42948</v>
      </c>
      <c r="AA176" s="12">
        <f t="shared" si="98"/>
        <v>42979</v>
      </c>
      <c r="AB176" s="12">
        <f t="shared" si="98"/>
        <v>43009</v>
      </c>
      <c r="AC176" s="12">
        <f t="shared" si="98"/>
        <v>43040</v>
      </c>
      <c r="AD176" s="12">
        <f t="shared" si="98"/>
        <v>43070</v>
      </c>
      <c r="AE176" s="12">
        <f t="shared" si="98"/>
        <v>43101</v>
      </c>
      <c r="AF176" s="12">
        <f t="shared" si="98"/>
        <v>43132</v>
      </c>
      <c r="AG176" s="12">
        <f t="shared" si="98"/>
        <v>43160</v>
      </c>
      <c r="AH176" s="12">
        <f t="shared" si="98"/>
        <v>43191</v>
      </c>
      <c r="AI176" s="12">
        <f t="shared" si="98"/>
        <v>43221</v>
      </c>
      <c r="AJ176" s="12">
        <f t="shared" si="98"/>
        <v>43252</v>
      </c>
      <c r="AK176" s="12">
        <f t="shared" si="98"/>
        <v>43282</v>
      </c>
      <c r="AL176" s="12">
        <f t="shared" si="98"/>
        <v>43313</v>
      </c>
      <c r="AM176" s="12">
        <f t="shared" si="98"/>
        <v>43344</v>
      </c>
      <c r="AN176" s="12">
        <f t="shared" si="98"/>
        <v>43374</v>
      </c>
      <c r="AO176" s="12">
        <f t="shared" si="98"/>
        <v>43405</v>
      </c>
      <c r="AP176" s="12">
        <f t="shared" si="98"/>
        <v>43435</v>
      </c>
      <c r="AQ176" s="12">
        <f t="shared" si="98"/>
        <v>43466</v>
      </c>
      <c r="AR176" s="12">
        <f t="shared" si="98"/>
        <v>43497</v>
      </c>
      <c r="AS176" s="12">
        <f t="shared" si="98"/>
        <v>43525</v>
      </c>
      <c r="AT176" s="12">
        <f t="shared" si="98"/>
        <v>43556</v>
      </c>
      <c r="AU176" s="12">
        <f t="shared" si="98"/>
        <v>43586</v>
      </c>
      <c r="AV176" s="12">
        <f t="shared" si="98"/>
        <v>43617</v>
      </c>
      <c r="AW176" s="12">
        <f t="shared" si="98"/>
        <v>43647</v>
      </c>
      <c r="AX176" s="12">
        <f t="shared" si="98"/>
        <v>43678</v>
      </c>
      <c r="AY176" s="12">
        <f t="shared" si="98"/>
        <v>43709</v>
      </c>
      <c r="AZ176" s="12">
        <f t="shared" si="98"/>
        <v>43739</v>
      </c>
      <c r="BA176" s="12">
        <f t="shared" si="98"/>
        <v>43770</v>
      </c>
      <c r="BB176" s="12">
        <f t="shared" si="98"/>
        <v>43800</v>
      </c>
      <c r="BC176" s="12">
        <f t="shared" si="98"/>
        <v>43831</v>
      </c>
      <c r="BD176" s="12">
        <f t="shared" si="98"/>
        <v>43862</v>
      </c>
      <c r="BE176" s="12">
        <f t="shared" si="98"/>
        <v>43891</v>
      </c>
      <c r="BF176" s="12">
        <f t="shared" si="98"/>
        <v>43922</v>
      </c>
      <c r="BG176" s="12">
        <f t="shared" si="98"/>
        <v>43952</v>
      </c>
      <c r="BH176" s="12">
        <f t="shared" si="98"/>
        <v>43983</v>
      </c>
      <c r="BI176" s="12">
        <f t="shared" si="98"/>
        <v>44013</v>
      </c>
      <c r="BJ176" s="12">
        <f t="shared" si="98"/>
        <v>44044</v>
      </c>
      <c r="BK176" s="12">
        <f t="shared" si="98"/>
        <v>44075</v>
      </c>
      <c r="BL176" s="12">
        <f t="shared" si="98"/>
        <v>44105</v>
      </c>
      <c r="BM176" s="12">
        <f t="shared" si="98"/>
        <v>44136</v>
      </c>
      <c r="BN176" s="12">
        <f t="shared" si="98"/>
        <v>44166</v>
      </c>
      <c r="BO176" s="12">
        <f t="shared" si="98"/>
        <v>44197</v>
      </c>
      <c r="BP176" s="12">
        <f t="shared" si="98"/>
        <v>44228</v>
      </c>
      <c r="BQ176" s="12">
        <f t="shared" ref="BQ176:CF176" si="99">BQ163</f>
        <v>44256</v>
      </c>
      <c r="BR176" s="12">
        <f t="shared" si="99"/>
        <v>44287</v>
      </c>
      <c r="BS176" s="12">
        <f t="shared" si="99"/>
        <v>44317</v>
      </c>
      <c r="BT176" s="12">
        <f t="shared" si="99"/>
        <v>44348</v>
      </c>
      <c r="BU176" s="12">
        <f t="shared" si="99"/>
        <v>44378</v>
      </c>
      <c r="BV176" s="12">
        <f t="shared" si="99"/>
        <v>44409</v>
      </c>
      <c r="BW176" s="12">
        <f t="shared" si="99"/>
        <v>44440</v>
      </c>
      <c r="BX176" s="12">
        <f t="shared" si="99"/>
        <v>44470</v>
      </c>
      <c r="BY176" s="12">
        <f t="shared" si="99"/>
        <v>44501</v>
      </c>
      <c r="BZ176" s="12">
        <f t="shared" si="99"/>
        <v>44531</v>
      </c>
      <c r="CA176" s="12">
        <f t="shared" si="99"/>
        <v>44562</v>
      </c>
      <c r="CB176" s="12">
        <f t="shared" si="99"/>
        <v>44593</v>
      </c>
      <c r="CC176" s="12">
        <f t="shared" si="99"/>
        <v>44621</v>
      </c>
      <c r="CD176" s="12">
        <f t="shared" si="99"/>
        <v>44652</v>
      </c>
      <c r="CE176" s="12">
        <f t="shared" si="99"/>
        <v>44682</v>
      </c>
      <c r="CF176" s="12">
        <f t="shared" si="99"/>
        <v>44713</v>
      </c>
    </row>
    <row r="177" spans="2:88">
      <c r="B177" t="s">
        <v>63</v>
      </c>
      <c r="D177" s="2">
        <f ca="1">D144</f>
        <v>0</v>
      </c>
      <c r="E177" s="2">
        <f t="shared" ref="E177:BP178" ca="1" si="100">E144</f>
        <v>0</v>
      </c>
      <c r="F177" s="2">
        <f t="shared" ca="1" si="100"/>
        <v>0</v>
      </c>
      <c r="G177" s="2">
        <f t="shared" ca="1" si="100"/>
        <v>0</v>
      </c>
      <c r="H177" s="2">
        <f t="shared" ca="1" si="100"/>
        <v>0</v>
      </c>
      <c r="I177" s="2">
        <f t="shared" ca="1" si="100"/>
        <v>0</v>
      </c>
      <c r="J177" s="2">
        <f t="shared" ca="1" si="100"/>
        <v>0</v>
      </c>
      <c r="K177" s="2">
        <f t="shared" ca="1" si="100"/>
        <v>0</v>
      </c>
      <c r="L177" s="2">
        <f t="shared" ca="1" si="100"/>
        <v>0</v>
      </c>
      <c r="M177" s="2">
        <f t="shared" ca="1" si="100"/>
        <v>0</v>
      </c>
      <c r="N177" s="2">
        <f t="shared" ca="1" si="100"/>
        <v>0</v>
      </c>
      <c r="O177" s="2">
        <f t="shared" ca="1" si="100"/>
        <v>0</v>
      </c>
      <c r="P177" s="2">
        <f t="shared" ca="1" si="100"/>
        <v>0</v>
      </c>
      <c r="Q177" s="2">
        <f t="shared" ca="1" si="100"/>
        <v>0</v>
      </c>
      <c r="R177" s="2">
        <f t="shared" ca="1" si="100"/>
        <v>0</v>
      </c>
      <c r="S177" s="2">
        <f t="shared" ca="1" si="100"/>
        <v>0</v>
      </c>
      <c r="T177" s="2">
        <f t="shared" ca="1" si="100"/>
        <v>0</v>
      </c>
      <c r="U177" s="2">
        <f t="shared" ca="1" si="100"/>
        <v>0</v>
      </c>
      <c r="V177" s="2">
        <f t="shared" ca="1" si="100"/>
        <v>0</v>
      </c>
      <c r="W177" s="2">
        <f t="shared" ca="1" si="100"/>
        <v>0</v>
      </c>
      <c r="X177" s="2">
        <f t="shared" ca="1" si="100"/>
        <v>834999240</v>
      </c>
      <c r="Y177" s="2">
        <f t="shared" ca="1" si="100"/>
        <v>0</v>
      </c>
      <c r="Z177" s="2">
        <f t="shared" ca="1" si="100"/>
        <v>0</v>
      </c>
      <c r="AA177" s="2">
        <f t="shared" ca="1" si="100"/>
        <v>0</v>
      </c>
      <c r="AB177" s="2">
        <f t="shared" ca="1" si="100"/>
        <v>0</v>
      </c>
      <c r="AC177" s="2">
        <f t="shared" ca="1" si="100"/>
        <v>79166540</v>
      </c>
      <c r="AD177" s="2">
        <f t="shared" ca="1" si="100"/>
        <v>79166540</v>
      </c>
      <c r="AE177" s="2">
        <f t="shared" ca="1" si="100"/>
        <v>79166540</v>
      </c>
      <c r="AF177" s="2">
        <f t="shared" ca="1" si="100"/>
        <v>79166540</v>
      </c>
      <c r="AG177" s="2">
        <f t="shared" ca="1" si="100"/>
        <v>79166540</v>
      </c>
      <c r="AH177" s="2">
        <f t="shared" ca="1" si="100"/>
        <v>79168060.000000104</v>
      </c>
      <c r="AI177" s="2">
        <f t="shared" ca="1" si="100"/>
        <v>85714200</v>
      </c>
      <c r="AJ177" s="2">
        <f t="shared" ca="1" si="100"/>
        <v>85714200</v>
      </c>
      <c r="AK177" s="2">
        <f t="shared" ca="1" si="100"/>
        <v>85714200</v>
      </c>
      <c r="AL177" s="2">
        <f t="shared" ca="1" si="100"/>
        <v>85714200</v>
      </c>
      <c r="AM177" s="2">
        <f t="shared" ca="1" si="100"/>
        <v>85714200</v>
      </c>
      <c r="AN177" s="2">
        <f t="shared" ca="1" si="100"/>
        <v>85714200</v>
      </c>
      <c r="AO177" s="2">
        <f t="shared" ca="1" si="100"/>
        <v>85714200</v>
      </c>
      <c r="AP177" s="2">
        <f t="shared" ca="1" si="100"/>
        <v>0</v>
      </c>
      <c r="AQ177" s="2">
        <f t="shared" ca="1" si="100"/>
        <v>0</v>
      </c>
      <c r="AR177" s="2">
        <f t="shared" ca="1" si="100"/>
        <v>0</v>
      </c>
      <c r="AS177" s="2">
        <f t="shared" ca="1" si="100"/>
        <v>0</v>
      </c>
      <c r="AT177" s="2">
        <f t="shared" ca="1" si="100"/>
        <v>0</v>
      </c>
      <c r="AU177" s="2">
        <f t="shared" ca="1" si="100"/>
        <v>0</v>
      </c>
      <c r="AV177" s="2">
        <f t="shared" ca="1" si="100"/>
        <v>0</v>
      </c>
      <c r="AW177" s="2">
        <f t="shared" ca="1" si="100"/>
        <v>0</v>
      </c>
      <c r="AX177" s="2">
        <f t="shared" ca="1" si="100"/>
        <v>0</v>
      </c>
      <c r="AY177" s="2">
        <f t="shared" ca="1" si="100"/>
        <v>0</v>
      </c>
      <c r="AZ177" s="2">
        <f t="shared" ca="1" si="100"/>
        <v>0</v>
      </c>
      <c r="BA177" s="2">
        <f t="shared" ca="1" si="100"/>
        <v>0</v>
      </c>
      <c r="BB177" s="2">
        <f t="shared" ca="1" si="100"/>
        <v>0</v>
      </c>
      <c r="BC177" s="2">
        <f t="shared" ca="1" si="100"/>
        <v>0</v>
      </c>
      <c r="BD177" s="2">
        <f t="shared" ca="1" si="100"/>
        <v>0</v>
      </c>
      <c r="BE177" s="2">
        <f t="shared" ca="1" si="100"/>
        <v>0</v>
      </c>
      <c r="BF177" s="2">
        <f t="shared" ca="1" si="100"/>
        <v>0</v>
      </c>
      <c r="BG177" s="2">
        <f t="shared" ca="1" si="100"/>
        <v>0</v>
      </c>
      <c r="BH177" s="2">
        <f t="shared" ca="1" si="100"/>
        <v>0</v>
      </c>
      <c r="BI177" s="2">
        <f t="shared" ca="1" si="100"/>
        <v>0</v>
      </c>
      <c r="BJ177" s="2">
        <f t="shared" ca="1" si="100"/>
        <v>0</v>
      </c>
      <c r="BK177" s="2">
        <f t="shared" ca="1" si="100"/>
        <v>0</v>
      </c>
      <c r="BL177" s="2">
        <f t="shared" ca="1" si="100"/>
        <v>0</v>
      </c>
      <c r="BM177" s="2">
        <f t="shared" ca="1" si="100"/>
        <v>0</v>
      </c>
      <c r="BN177" s="2">
        <f t="shared" ca="1" si="100"/>
        <v>0</v>
      </c>
      <c r="BO177" s="2">
        <f t="shared" ca="1" si="100"/>
        <v>0</v>
      </c>
      <c r="BP177" s="2">
        <f t="shared" ca="1" si="100"/>
        <v>0</v>
      </c>
      <c r="BQ177" s="2">
        <f t="shared" ref="BQ177:CF178" ca="1" si="101">BQ144</f>
        <v>0</v>
      </c>
      <c r="BR177" s="2">
        <f t="shared" ca="1" si="101"/>
        <v>0</v>
      </c>
      <c r="BS177" s="2">
        <f t="shared" si="101"/>
        <v>0</v>
      </c>
      <c r="BT177" s="2">
        <f t="shared" si="101"/>
        <v>0</v>
      </c>
      <c r="BU177" s="2">
        <f t="shared" si="101"/>
        <v>0</v>
      </c>
      <c r="BV177" s="2">
        <f t="shared" si="101"/>
        <v>0</v>
      </c>
      <c r="BW177" s="2">
        <f t="shared" si="101"/>
        <v>0</v>
      </c>
      <c r="BX177" s="2">
        <f t="shared" si="101"/>
        <v>0</v>
      </c>
      <c r="BY177" s="2">
        <f t="shared" si="101"/>
        <v>0</v>
      </c>
      <c r="BZ177" s="2">
        <f t="shared" si="101"/>
        <v>0</v>
      </c>
      <c r="CA177" s="2">
        <f t="shared" si="101"/>
        <v>0</v>
      </c>
      <c r="CB177" s="2">
        <f t="shared" si="101"/>
        <v>0</v>
      </c>
      <c r="CC177" s="2">
        <f t="shared" si="101"/>
        <v>0</v>
      </c>
      <c r="CD177" s="2">
        <f t="shared" si="101"/>
        <v>0</v>
      </c>
      <c r="CE177" s="2">
        <f t="shared" si="101"/>
        <v>0</v>
      </c>
      <c r="CF177" s="2">
        <f t="shared" si="101"/>
        <v>0</v>
      </c>
    </row>
    <row r="178" spans="2:88">
      <c r="B178" t="s">
        <v>110</v>
      </c>
      <c r="D178" s="2">
        <f ca="1">D145</f>
        <v>0</v>
      </c>
      <c r="E178" s="2">
        <f t="shared" ca="1" si="100"/>
        <v>0</v>
      </c>
      <c r="F178" s="2">
        <f t="shared" ca="1" si="100"/>
        <v>0</v>
      </c>
      <c r="G178" s="2">
        <f t="shared" ca="1" si="100"/>
        <v>0</v>
      </c>
      <c r="H178" s="2">
        <f t="shared" ca="1" si="100"/>
        <v>0</v>
      </c>
      <c r="I178" s="2">
        <f t="shared" ca="1" si="100"/>
        <v>0</v>
      </c>
      <c r="J178" s="2">
        <f t="shared" ca="1" si="100"/>
        <v>0</v>
      </c>
      <c r="K178" s="2">
        <f t="shared" ca="1" si="100"/>
        <v>0</v>
      </c>
      <c r="L178" s="2">
        <f t="shared" ca="1" si="100"/>
        <v>0</v>
      </c>
      <c r="M178" s="2">
        <f t="shared" ca="1" si="100"/>
        <v>0</v>
      </c>
      <c r="N178" s="2">
        <f t="shared" ca="1" si="100"/>
        <v>0</v>
      </c>
      <c r="O178" s="2">
        <f t="shared" ca="1" si="100"/>
        <v>0</v>
      </c>
      <c r="P178" s="2">
        <f t="shared" ca="1" si="100"/>
        <v>0</v>
      </c>
      <c r="Q178" s="2">
        <f t="shared" ca="1" si="100"/>
        <v>0</v>
      </c>
      <c r="R178" s="2">
        <f t="shared" ca="1" si="100"/>
        <v>0</v>
      </c>
      <c r="S178" s="2">
        <f t="shared" ca="1" si="100"/>
        <v>0</v>
      </c>
      <c r="T178" s="2">
        <f t="shared" ca="1" si="100"/>
        <v>0</v>
      </c>
      <c r="U178" s="2">
        <f t="shared" ca="1" si="100"/>
        <v>0</v>
      </c>
      <c r="V178" s="2">
        <f t="shared" ca="1" si="100"/>
        <v>0</v>
      </c>
      <c r="W178" s="2">
        <f t="shared" ca="1" si="100"/>
        <v>0</v>
      </c>
      <c r="X178" s="2">
        <f t="shared" ca="1" si="100"/>
        <v>759090218.18181813</v>
      </c>
      <c r="Y178" s="2">
        <f t="shared" ca="1" si="100"/>
        <v>0</v>
      </c>
      <c r="Z178" s="2">
        <f t="shared" ca="1" si="100"/>
        <v>0</v>
      </c>
      <c r="AA178" s="2">
        <f t="shared" ca="1" si="100"/>
        <v>0</v>
      </c>
      <c r="AB178" s="2">
        <f t="shared" ca="1" si="100"/>
        <v>0</v>
      </c>
      <c r="AC178" s="2">
        <f t="shared" ca="1" si="100"/>
        <v>71969581.818181813</v>
      </c>
      <c r="AD178" s="2">
        <f t="shared" ca="1" si="100"/>
        <v>71969581.818181813</v>
      </c>
      <c r="AE178" s="2">
        <f t="shared" ca="1" si="100"/>
        <v>71969581.818181813</v>
      </c>
      <c r="AF178" s="2">
        <f t="shared" ca="1" si="100"/>
        <v>71969581.818181813</v>
      </c>
      <c r="AG178" s="2">
        <f t="shared" ca="1" si="100"/>
        <v>71969581.818181813</v>
      </c>
      <c r="AH178" s="2">
        <f t="shared" ca="1" si="100"/>
        <v>71970963.63636373</v>
      </c>
      <c r="AI178" s="2">
        <f t="shared" ca="1" si="100"/>
        <v>77922000</v>
      </c>
      <c r="AJ178" s="2">
        <f t="shared" ca="1" si="100"/>
        <v>77922000</v>
      </c>
      <c r="AK178" s="2">
        <f t="shared" ca="1" si="100"/>
        <v>77922000</v>
      </c>
      <c r="AL178" s="2">
        <f t="shared" ca="1" si="100"/>
        <v>77922000</v>
      </c>
      <c r="AM178" s="2">
        <f t="shared" ca="1" si="100"/>
        <v>77922000</v>
      </c>
      <c r="AN178" s="2">
        <f t="shared" ca="1" si="100"/>
        <v>77922000</v>
      </c>
      <c r="AO178" s="2">
        <f t="shared" ca="1" si="100"/>
        <v>77922000</v>
      </c>
      <c r="AP178" s="2">
        <f t="shared" ca="1" si="100"/>
        <v>0</v>
      </c>
      <c r="AQ178" s="2">
        <f t="shared" ca="1" si="100"/>
        <v>0</v>
      </c>
      <c r="AR178" s="2">
        <f t="shared" ca="1" si="100"/>
        <v>0</v>
      </c>
      <c r="AS178" s="2">
        <f t="shared" ca="1" si="100"/>
        <v>0</v>
      </c>
      <c r="AT178" s="2">
        <f t="shared" ca="1" si="100"/>
        <v>0</v>
      </c>
      <c r="AU178" s="2">
        <f t="shared" ca="1" si="100"/>
        <v>0</v>
      </c>
      <c r="AV178" s="2">
        <f t="shared" ca="1" si="100"/>
        <v>0</v>
      </c>
      <c r="AW178" s="2">
        <f t="shared" ca="1" si="100"/>
        <v>0</v>
      </c>
      <c r="AX178" s="2">
        <f t="shared" ca="1" si="100"/>
        <v>0</v>
      </c>
      <c r="AY178" s="2">
        <f t="shared" ca="1" si="100"/>
        <v>0</v>
      </c>
      <c r="AZ178" s="2">
        <f t="shared" ca="1" si="100"/>
        <v>0</v>
      </c>
      <c r="BA178" s="2">
        <f t="shared" ca="1" si="100"/>
        <v>0</v>
      </c>
      <c r="BB178" s="2">
        <f t="shared" ca="1" si="100"/>
        <v>0</v>
      </c>
      <c r="BC178" s="2">
        <f t="shared" ca="1" si="100"/>
        <v>0</v>
      </c>
      <c r="BD178" s="2">
        <f t="shared" ca="1" si="100"/>
        <v>0</v>
      </c>
      <c r="BE178" s="2">
        <f t="shared" ca="1" si="100"/>
        <v>0</v>
      </c>
      <c r="BF178" s="2">
        <f t="shared" ca="1" si="100"/>
        <v>0</v>
      </c>
      <c r="BG178" s="2">
        <f t="shared" ca="1" si="100"/>
        <v>0</v>
      </c>
      <c r="BH178" s="2">
        <f t="shared" ca="1" si="100"/>
        <v>0</v>
      </c>
      <c r="BI178" s="2">
        <f t="shared" ca="1" si="100"/>
        <v>0</v>
      </c>
      <c r="BJ178" s="2">
        <f t="shared" ca="1" si="100"/>
        <v>0</v>
      </c>
      <c r="BK178" s="2">
        <f t="shared" ca="1" si="100"/>
        <v>0</v>
      </c>
      <c r="BL178" s="2">
        <f t="shared" ca="1" si="100"/>
        <v>0</v>
      </c>
      <c r="BM178" s="2">
        <f t="shared" ca="1" si="100"/>
        <v>0</v>
      </c>
      <c r="BN178" s="2">
        <f t="shared" ca="1" si="100"/>
        <v>0</v>
      </c>
      <c r="BO178" s="2">
        <f t="shared" ca="1" si="100"/>
        <v>0</v>
      </c>
      <c r="BP178" s="2">
        <f t="shared" ca="1" si="100"/>
        <v>0</v>
      </c>
      <c r="BQ178" s="2">
        <f t="shared" ca="1" si="101"/>
        <v>0</v>
      </c>
      <c r="BR178" s="2">
        <f t="shared" ca="1" si="101"/>
        <v>0</v>
      </c>
      <c r="BS178" s="2">
        <f t="shared" si="101"/>
        <v>0</v>
      </c>
      <c r="BT178" s="2">
        <f t="shared" si="101"/>
        <v>0</v>
      </c>
      <c r="BU178" s="2">
        <f t="shared" si="101"/>
        <v>0</v>
      </c>
      <c r="BV178" s="2">
        <f t="shared" si="101"/>
        <v>0</v>
      </c>
      <c r="BW178" s="2">
        <f t="shared" si="101"/>
        <v>0</v>
      </c>
      <c r="BX178" s="2">
        <f t="shared" si="101"/>
        <v>0</v>
      </c>
      <c r="BY178" s="2">
        <f t="shared" si="101"/>
        <v>0</v>
      </c>
      <c r="BZ178" s="2">
        <f t="shared" si="101"/>
        <v>0</v>
      </c>
      <c r="CA178" s="2">
        <f t="shared" si="101"/>
        <v>0</v>
      </c>
      <c r="CB178" s="2">
        <f t="shared" si="101"/>
        <v>0</v>
      </c>
      <c r="CC178" s="2">
        <f t="shared" si="101"/>
        <v>0</v>
      </c>
      <c r="CD178" s="2">
        <f t="shared" si="101"/>
        <v>0</v>
      </c>
      <c r="CE178" s="2">
        <f t="shared" si="101"/>
        <v>0</v>
      </c>
      <c r="CF178" s="2">
        <f t="shared" si="101"/>
        <v>0</v>
      </c>
    </row>
    <row r="179" spans="2:88" s="48" customFormat="1">
      <c r="B179" s="48" t="s">
        <v>211</v>
      </c>
      <c r="D179" s="198">
        <f ca="1">D178*$C$170</f>
        <v>0</v>
      </c>
      <c r="E179" s="198">
        <f t="shared" ref="E179:BP179" ca="1" si="102">E178*$C$170</f>
        <v>0</v>
      </c>
      <c r="F179" s="198">
        <f t="shared" ca="1" si="102"/>
        <v>0</v>
      </c>
      <c r="G179" s="198">
        <f t="shared" ca="1" si="102"/>
        <v>0</v>
      </c>
      <c r="H179" s="198">
        <f t="shared" ca="1" si="102"/>
        <v>0</v>
      </c>
      <c r="I179" s="198">
        <f t="shared" ca="1" si="102"/>
        <v>0</v>
      </c>
      <c r="J179" s="198">
        <f t="shared" ca="1" si="102"/>
        <v>0</v>
      </c>
      <c r="K179" s="198">
        <f t="shared" ca="1" si="102"/>
        <v>0</v>
      </c>
      <c r="L179" s="198">
        <f t="shared" ca="1" si="102"/>
        <v>0</v>
      </c>
      <c r="M179" s="198">
        <f t="shared" ca="1" si="102"/>
        <v>0</v>
      </c>
      <c r="N179" s="198">
        <f t="shared" ca="1" si="102"/>
        <v>0</v>
      </c>
      <c r="O179" s="198">
        <f t="shared" ca="1" si="102"/>
        <v>0</v>
      </c>
      <c r="P179" s="198">
        <f t="shared" ca="1" si="102"/>
        <v>0</v>
      </c>
      <c r="Q179" s="198">
        <f t="shared" ca="1" si="102"/>
        <v>0</v>
      </c>
      <c r="R179" s="198">
        <f t="shared" ca="1" si="102"/>
        <v>0</v>
      </c>
      <c r="S179" s="198">
        <f t="shared" ca="1" si="102"/>
        <v>0</v>
      </c>
      <c r="T179" s="198">
        <f t="shared" ca="1" si="102"/>
        <v>0</v>
      </c>
      <c r="U179" s="198">
        <f t="shared" ca="1" si="102"/>
        <v>0</v>
      </c>
      <c r="V179" s="198">
        <f t="shared" ca="1" si="102"/>
        <v>0</v>
      </c>
      <c r="W179" s="198">
        <f t="shared" ca="1" si="102"/>
        <v>0</v>
      </c>
      <c r="X179" s="198">
        <f t="shared" ca="1" si="102"/>
        <v>48391317.681499533</v>
      </c>
      <c r="Y179" s="198">
        <f t="shared" ca="1" si="102"/>
        <v>0</v>
      </c>
      <c r="Z179" s="198">
        <f t="shared" ca="1" si="102"/>
        <v>0</v>
      </c>
      <c r="AA179" s="198">
        <f t="shared" ca="1" si="102"/>
        <v>0</v>
      </c>
      <c r="AB179" s="198">
        <f t="shared" ca="1" si="102"/>
        <v>0</v>
      </c>
      <c r="AC179" s="198">
        <f t="shared" ca="1" si="102"/>
        <v>4587996.0164815718</v>
      </c>
      <c r="AD179" s="198">
        <f t="shared" ca="1" si="102"/>
        <v>4587996.0164815718</v>
      </c>
      <c r="AE179" s="198">
        <f t="shared" ca="1" si="102"/>
        <v>4587996.0164815718</v>
      </c>
      <c r="AF179" s="198">
        <f t="shared" ca="1" si="102"/>
        <v>4587996.0164815718</v>
      </c>
      <c r="AG179" s="198">
        <f t="shared" ca="1" si="102"/>
        <v>4587996.0164815718</v>
      </c>
      <c r="AH179" s="198">
        <f t="shared" ca="1" si="102"/>
        <v>4588084.1061460376</v>
      </c>
      <c r="AI179" s="198">
        <f t="shared" ca="1" si="102"/>
        <v>4967457.3141115522</v>
      </c>
      <c r="AJ179" s="198">
        <f t="shared" ca="1" si="102"/>
        <v>4967457.3141115522</v>
      </c>
      <c r="AK179" s="198">
        <f t="shared" ca="1" si="102"/>
        <v>4967457.3141115522</v>
      </c>
      <c r="AL179" s="198">
        <f t="shared" ca="1" si="102"/>
        <v>4967457.3141115522</v>
      </c>
      <c r="AM179" s="198">
        <f t="shared" ca="1" si="102"/>
        <v>4967457.3141115522</v>
      </c>
      <c r="AN179" s="198">
        <f t="shared" ca="1" si="102"/>
        <v>4967457.3141115522</v>
      </c>
      <c r="AO179" s="198">
        <f t="shared" ca="1" si="102"/>
        <v>4967457.3141115522</v>
      </c>
      <c r="AP179" s="198">
        <f t="shared" ca="1" si="102"/>
        <v>0</v>
      </c>
      <c r="AQ179" s="198">
        <f t="shared" ca="1" si="102"/>
        <v>0</v>
      </c>
      <c r="AR179" s="198">
        <f t="shared" ca="1" si="102"/>
        <v>0</v>
      </c>
      <c r="AS179" s="198">
        <f t="shared" ca="1" si="102"/>
        <v>0</v>
      </c>
      <c r="AT179" s="198">
        <f t="shared" ca="1" si="102"/>
        <v>0</v>
      </c>
      <c r="AU179" s="198">
        <f t="shared" ca="1" si="102"/>
        <v>0</v>
      </c>
      <c r="AV179" s="198">
        <f t="shared" ca="1" si="102"/>
        <v>0</v>
      </c>
      <c r="AW179" s="198">
        <f t="shared" ca="1" si="102"/>
        <v>0</v>
      </c>
      <c r="AX179" s="198">
        <f t="shared" ca="1" si="102"/>
        <v>0</v>
      </c>
      <c r="AY179" s="198">
        <f t="shared" ca="1" si="102"/>
        <v>0</v>
      </c>
      <c r="AZ179" s="198">
        <f t="shared" ca="1" si="102"/>
        <v>0</v>
      </c>
      <c r="BA179" s="198">
        <f t="shared" ca="1" si="102"/>
        <v>0</v>
      </c>
      <c r="BB179" s="198">
        <f t="shared" ca="1" si="102"/>
        <v>0</v>
      </c>
      <c r="BC179" s="198">
        <f t="shared" ca="1" si="102"/>
        <v>0</v>
      </c>
      <c r="BD179" s="198">
        <f t="shared" ca="1" si="102"/>
        <v>0</v>
      </c>
      <c r="BE179" s="198">
        <f t="shared" ca="1" si="102"/>
        <v>0</v>
      </c>
      <c r="BF179" s="198">
        <f t="shared" ca="1" si="102"/>
        <v>0</v>
      </c>
      <c r="BG179" s="198">
        <f t="shared" ca="1" si="102"/>
        <v>0</v>
      </c>
      <c r="BH179" s="198">
        <f t="shared" ca="1" si="102"/>
        <v>0</v>
      </c>
      <c r="BI179" s="198">
        <f t="shared" ca="1" si="102"/>
        <v>0</v>
      </c>
      <c r="BJ179" s="198">
        <f t="shared" ca="1" si="102"/>
        <v>0</v>
      </c>
      <c r="BK179" s="198">
        <f t="shared" ca="1" si="102"/>
        <v>0</v>
      </c>
      <c r="BL179" s="198">
        <f t="shared" ca="1" si="102"/>
        <v>0</v>
      </c>
      <c r="BM179" s="198">
        <f t="shared" ca="1" si="102"/>
        <v>0</v>
      </c>
      <c r="BN179" s="198">
        <f t="shared" ca="1" si="102"/>
        <v>0</v>
      </c>
      <c r="BO179" s="198">
        <f t="shared" ca="1" si="102"/>
        <v>0</v>
      </c>
      <c r="BP179" s="198">
        <f t="shared" ca="1" si="102"/>
        <v>0</v>
      </c>
      <c r="BQ179" s="198">
        <f t="shared" ref="BQ179:CF179" ca="1" si="103">BQ178*$C$170</f>
        <v>0</v>
      </c>
      <c r="BR179" s="198">
        <f t="shared" ca="1" si="103"/>
        <v>0</v>
      </c>
      <c r="BS179" s="198">
        <f t="shared" ca="1" si="103"/>
        <v>0</v>
      </c>
      <c r="BT179" s="198">
        <f t="shared" ca="1" si="103"/>
        <v>0</v>
      </c>
      <c r="BU179" s="198">
        <f t="shared" ca="1" si="103"/>
        <v>0</v>
      </c>
      <c r="BV179" s="198">
        <f t="shared" ca="1" si="103"/>
        <v>0</v>
      </c>
      <c r="BW179" s="198">
        <f t="shared" ca="1" si="103"/>
        <v>0</v>
      </c>
      <c r="BX179" s="198">
        <f t="shared" ca="1" si="103"/>
        <v>0</v>
      </c>
      <c r="BY179" s="198">
        <f t="shared" ca="1" si="103"/>
        <v>0</v>
      </c>
      <c r="BZ179" s="198">
        <f t="shared" ca="1" si="103"/>
        <v>0</v>
      </c>
      <c r="CA179" s="198">
        <f t="shared" ca="1" si="103"/>
        <v>0</v>
      </c>
      <c r="CB179" s="198">
        <f t="shared" ca="1" si="103"/>
        <v>0</v>
      </c>
      <c r="CC179" s="198">
        <f t="shared" ca="1" si="103"/>
        <v>0</v>
      </c>
      <c r="CD179" s="198">
        <f t="shared" ca="1" si="103"/>
        <v>0</v>
      </c>
      <c r="CE179" s="198">
        <f t="shared" ca="1" si="103"/>
        <v>0</v>
      </c>
      <c r="CF179" s="198">
        <f t="shared" ca="1" si="103"/>
        <v>0</v>
      </c>
    </row>
    <row r="180" spans="2:88">
      <c r="B180" t="s">
        <v>175</v>
      </c>
      <c r="D180" s="2">
        <f ca="1">D179*$C$116</f>
        <v>0</v>
      </c>
      <c r="E180" s="2">
        <f t="shared" ref="E180:BP180" ca="1" si="104">E179*$C$116</f>
        <v>0</v>
      </c>
      <c r="F180" s="2">
        <f t="shared" ca="1" si="104"/>
        <v>0</v>
      </c>
      <c r="G180" s="2">
        <f t="shared" ca="1" si="104"/>
        <v>0</v>
      </c>
      <c r="H180" s="2">
        <f t="shared" ca="1" si="104"/>
        <v>0</v>
      </c>
      <c r="I180" s="2">
        <f t="shared" ca="1" si="104"/>
        <v>0</v>
      </c>
      <c r="J180" s="2">
        <f t="shared" ca="1" si="104"/>
        <v>0</v>
      </c>
      <c r="K180" s="2">
        <f t="shared" ca="1" si="104"/>
        <v>0</v>
      </c>
      <c r="L180" s="2">
        <f t="shared" ca="1" si="104"/>
        <v>0</v>
      </c>
      <c r="M180" s="2">
        <f t="shared" ca="1" si="104"/>
        <v>0</v>
      </c>
      <c r="N180" s="2">
        <f t="shared" ca="1" si="104"/>
        <v>0</v>
      </c>
      <c r="O180" s="2">
        <f t="shared" ca="1" si="104"/>
        <v>0</v>
      </c>
      <c r="P180" s="2">
        <f t="shared" ca="1" si="104"/>
        <v>0</v>
      </c>
      <c r="Q180" s="2">
        <f t="shared" ca="1" si="104"/>
        <v>0</v>
      </c>
      <c r="R180" s="2">
        <f t="shared" ca="1" si="104"/>
        <v>0</v>
      </c>
      <c r="S180" s="2">
        <f t="shared" ca="1" si="104"/>
        <v>0</v>
      </c>
      <c r="T180" s="2">
        <f t="shared" ca="1" si="104"/>
        <v>0</v>
      </c>
      <c r="U180" s="2">
        <f t="shared" ca="1" si="104"/>
        <v>0</v>
      </c>
      <c r="V180" s="2">
        <f t="shared" ca="1" si="104"/>
        <v>0</v>
      </c>
      <c r="W180" s="2">
        <f t="shared" ca="1" si="104"/>
        <v>0</v>
      </c>
      <c r="X180" s="2">
        <f t="shared" ca="1" si="104"/>
        <v>5806958.1217799438</v>
      </c>
      <c r="Y180" s="2">
        <f t="shared" ca="1" si="104"/>
        <v>0</v>
      </c>
      <c r="Z180" s="2">
        <f t="shared" ca="1" si="104"/>
        <v>0</v>
      </c>
      <c r="AA180" s="2">
        <f t="shared" ca="1" si="104"/>
        <v>0</v>
      </c>
      <c r="AB180" s="2">
        <f t="shared" ca="1" si="104"/>
        <v>0</v>
      </c>
      <c r="AC180" s="2">
        <f t="shared" ca="1" si="104"/>
        <v>550559.52197778865</v>
      </c>
      <c r="AD180" s="2">
        <f t="shared" ca="1" si="104"/>
        <v>550559.52197778865</v>
      </c>
      <c r="AE180" s="2">
        <f t="shared" ca="1" si="104"/>
        <v>550559.52197778865</v>
      </c>
      <c r="AF180" s="2">
        <f t="shared" ca="1" si="104"/>
        <v>550559.52197778865</v>
      </c>
      <c r="AG180" s="2">
        <f t="shared" ca="1" si="104"/>
        <v>550559.52197778865</v>
      </c>
      <c r="AH180" s="2">
        <f t="shared" ca="1" si="104"/>
        <v>550570.09273752454</v>
      </c>
      <c r="AI180" s="2">
        <f t="shared" ca="1" si="104"/>
        <v>596094.87769338628</v>
      </c>
      <c r="AJ180" s="2">
        <f t="shared" ca="1" si="104"/>
        <v>596094.87769338628</v>
      </c>
      <c r="AK180" s="2">
        <f t="shared" ca="1" si="104"/>
        <v>596094.87769338628</v>
      </c>
      <c r="AL180" s="2">
        <f t="shared" ca="1" si="104"/>
        <v>596094.87769338628</v>
      </c>
      <c r="AM180" s="2">
        <f t="shared" ca="1" si="104"/>
        <v>596094.87769338628</v>
      </c>
      <c r="AN180" s="2">
        <f t="shared" ca="1" si="104"/>
        <v>596094.87769338628</v>
      </c>
      <c r="AO180" s="2">
        <f t="shared" ca="1" si="104"/>
        <v>596094.87769338628</v>
      </c>
      <c r="AP180" s="2">
        <f t="shared" ca="1" si="104"/>
        <v>0</v>
      </c>
      <c r="AQ180" s="2">
        <f t="shared" ca="1" si="104"/>
        <v>0</v>
      </c>
      <c r="AR180" s="2">
        <f t="shared" ca="1" si="104"/>
        <v>0</v>
      </c>
      <c r="AS180" s="2">
        <f t="shared" ca="1" si="104"/>
        <v>0</v>
      </c>
      <c r="AT180" s="2">
        <f t="shared" ca="1" si="104"/>
        <v>0</v>
      </c>
      <c r="AU180" s="2">
        <f t="shared" ca="1" si="104"/>
        <v>0</v>
      </c>
      <c r="AV180" s="2">
        <f t="shared" ca="1" si="104"/>
        <v>0</v>
      </c>
      <c r="AW180" s="2">
        <f t="shared" ca="1" si="104"/>
        <v>0</v>
      </c>
      <c r="AX180" s="2">
        <f t="shared" ca="1" si="104"/>
        <v>0</v>
      </c>
      <c r="AY180" s="2">
        <f t="shared" ca="1" si="104"/>
        <v>0</v>
      </c>
      <c r="AZ180" s="2">
        <f t="shared" ca="1" si="104"/>
        <v>0</v>
      </c>
      <c r="BA180" s="2">
        <f t="shared" ca="1" si="104"/>
        <v>0</v>
      </c>
      <c r="BB180" s="2">
        <f t="shared" ca="1" si="104"/>
        <v>0</v>
      </c>
      <c r="BC180" s="2">
        <f t="shared" ca="1" si="104"/>
        <v>0</v>
      </c>
      <c r="BD180" s="2">
        <f t="shared" ca="1" si="104"/>
        <v>0</v>
      </c>
      <c r="BE180" s="2">
        <f t="shared" ca="1" si="104"/>
        <v>0</v>
      </c>
      <c r="BF180" s="2">
        <f t="shared" ca="1" si="104"/>
        <v>0</v>
      </c>
      <c r="BG180" s="2">
        <f t="shared" ca="1" si="104"/>
        <v>0</v>
      </c>
      <c r="BH180" s="2">
        <f t="shared" ca="1" si="104"/>
        <v>0</v>
      </c>
      <c r="BI180" s="2">
        <f t="shared" ca="1" si="104"/>
        <v>0</v>
      </c>
      <c r="BJ180" s="2">
        <f t="shared" ca="1" si="104"/>
        <v>0</v>
      </c>
      <c r="BK180" s="2">
        <f t="shared" ca="1" si="104"/>
        <v>0</v>
      </c>
      <c r="BL180" s="2">
        <f t="shared" ca="1" si="104"/>
        <v>0</v>
      </c>
      <c r="BM180" s="2">
        <f t="shared" ca="1" si="104"/>
        <v>0</v>
      </c>
      <c r="BN180" s="2">
        <f t="shared" ca="1" si="104"/>
        <v>0</v>
      </c>
      <c r="BO180" s="2">
        <f t="shared" ca="1" si="104"/>
        <v>0</v>
      </c>
      <c r="BP180" s="2">
        <f t="shared" ca="1" si="104"/>
        <v>0</v>
      </c>
      <c r="BQ180" s="2">
        <f t="shared" ref="BQ180:CF180" ca="1" si="105">BQ179*$C$116</f>
        <v>0</v>
      </c>
      <c r="BR180" s="2">
        <f t="shared" ca="1" si="105"/>
        <v>0</v>
      </c>
      <c r="BS180" s="2">
        <f t="shared" ca="1" si="105"/>
        <v>0</v>
      </c>
      <c r="BT180" s="2">
        <f t="shared" ca="1" si="105"/>
        <v>0</v>
      </c>
      <c r="BU180" s="2">
        <f t="shared" ca="1" si="105"/>
        <v>0</v>
      </c>
      <c r="BV180" s="2">
        <f t="shared" ca="1" si="105"/>
        <v>0</v>
      </c>
      <c r="BW180" s="2">
        <f t="shared" ca="1" si="105"/>
        <v>0</v>
      </c>
      <c r="BX180" s="2">
        <f t="shared" ca="1" si="105"/>
        <v>0</v>
      </c>
      <c r="BY180" s="2">
        <f t="shared" ca="1" si="105"/>
        <v>0</v>
      </c>
      <c r="BZ180" s="2">
        <f t="shared" ca="1" si="105"/>
        <v>0</v>
      </c>
      <c r="CA180" s="2">
        <f t="shared" ca="1" si="105"/>
        <v>0</v>
      </c>
      <c r="CB180" s="2">
        <f t="shared" ca="1" si="105"/>
        <v>0</v>
      </c>
      <c r="CC180" s="2">
        <f t="shared" ca="1" si="105"/>
        <v>0</v>
      </c>
      <c r="CD180" s="2">
        <f t="shared" ca="1" si="105"/>
        <v>0</v>
      </c>
      <c r="CE180" s="2">
        <f t="shared" ca="1" si="105"/>
        <v>0</v>
      </c>
      <c r="CF180" s="2">
        <f t="shared" ca="1" si="105"/>
        <v>0</v>
      </c>
    </row>
    <row r="181" spans="2:88"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2:88">
      <c r="B182" t="s">
        <v>173</v>
      </c>
      <c r="D182" s="2">
        <f ca="1">D177*$C$118</f>
        <v>0</v>
      </c>
      <c r="E182" s="2">
        <f t="shared" ref="E182:BP182" ca="1" si="106">E177*$C$118</f>
        <v>0</v>
      </c>
      <c r="F182" s="2">
        <f t="shared" ca="1" si="106"/>
        <v>0</v>
      </c>
      <c r="G182" s="2">
        <f t="shared" ca="1" si="106"/>
        <v>0</v>
      </c>
      <c r="H182" s="2">
        <f t="shared" ca="1" si="106"/>
        <v>0</v>
      </c>
      <c r="I182" s="2">
        <f t="shared" ca="1" si="106"/>
        <v>0</v>
      </c>
      <c r="J182" s="2">
        <f t="shared" ca="1" si="106"/>
        <v>0</v>
      </c>
      <c r="K182" s="2">
        <f t="shared" ca="1" si="106"/>
        <v>0</v>
      </c>
      <c r="L182" s="2">
        <f t="shared" ca="1" si="106"/>
        <v>0</v>
      </c>
      <c r="M182" s="2">
        <f t="shared" ca="1" si="106"/>
        <v>0</v>
      </c>
      <c r="N182" s="2">
        <f t="shared" ca="1" si="106"/>
        <v>0</v>
      </c>
      <c r="O182" s="2">
        <f t="shared" ca="1" si="106"/>
        <v>0</v>
      </c>
      <c r="P182" s="2">
        <f t="shared" ca="1" si="106"/>
        <v>0</v>
      </c>
      <c r="Q182" s="2">
        <f t="shared" ca="1" si="106"/>
        <v>0</v>
      </c>
      <c r="R182" s="2">
        <f t="shared" ca="1" si="106"/>
        <v>0</v>
      </c>
      <c r="S182" s="2">
        <f t="shared" ca="1" si="106"/>
        <v>0</v>
      </c>
      <c r="T182" s="2">
        <f t="shared" ca="1" si="106"/>
        <v>0</v>
      </c>
      <c r="U182" s="2">
        <f t="shared" ca="1" si="106"/>
        <v>0</v>
      </c>
      <c r="V182" s="2">
        <f t="shared" ca="1" si="106"/>
        <v>0</v>
      </c>
      <c r="W182" s="2">
        <f t="shared" ca="1" si="106"/>
        <v>0</v>
      </c>
      <c r="X182" s="2">
        <f t="shared" ca="1" si="106"/>
        <v>41749962</v>
      </c>
      <c r="Y182" s="2">
        <f t="shared" ca="1" si="106"/>
        <v>0</v>
      </c>
      <c r="Z182" s="2">
        <f t="shared" ca="1" si="106"/>
        <v>0</v>
      </c>
      <c r="AA182" s="2">
        <f t="shared" ca="1" si="106"/>
        <v>0</v>
      </c>
      <c r="AB182" s="2">
        <f t="shared" ca="1" si="106"/>
        <v>0</v>
      </c>
      <c r="AC182" s="2">
        <f t="shared" ca="1" si="106"/>
        <v>3958327</v>
      </c>
      <c r="AD182" s="2">
        <f t="shared" ca="1" si="106"/>
        <v>3958327</v>
      </c>
      <c r="AE182" s="2">
        <f t="shared" ca="1" si="106"/>
        <v>3958327</v>
      </c>
      <c r="AF182" s="2">
        <f t="shared" ca="1" si="106"/>
        <v>3958327</v>
      </c>
      <c r="AG182" s="2">
        <f t="shared" ca="1" si="106"/>
        <v>3958327</v>
      </c>
      <c r="AH182" s="2">
        <f t="shared" ca="1" si="106"/>
        <v>3958403.0000000056</v>
      </c>
      <c r="AI182" s="2">
        <f t="shared" ca="1" si="106"/>
        <v>4285710</v>
      </c>
      <c r="AJ182" s="2">
        <f t="shared" ca="1" si="106"/>
        <v>4285710</v>
      </c>
      <c r="AK182" s="2">
        <f t="shared" ca="1" si="106"/>
        <v>4285710</v>
      </c>
      <c r="AL182" s="2">
        <f t="shared" ca="1" si="106"/>
        <v>4285710</v>
      </c>
      <c r="AM182" s="2">
        <f t="shared" ca="1" si="106"/>
        <v>4285710</v>
      </c>
      <c r="AN182" s="2">
        <f t="shared" ca="1" si="106"/>
        <v>4285710</v>
      </c>
      <c r="AO182" s="2">
        <f t="shared" ca="1" si="106"/>
        <v>4285710</v>
      </c>
      <c r="AP182" s="2">
        <f t="shared" ca="1" si="106"/>
        <v>0</v>
      </c>
      <c r="AQ182" s="2">
        <f t="shared" ca="1" si="106"/>
        <v>0</v>
      </c>
      <c r="AR182" s="2">
        <f t="shared" ca="1" si="106"/>
        <v>0</v>
      </c>
      <c r="AS182" s="2">
        <f t="shared" ca="1" si="106"/>
        <v>0</v>
      </c>
      <c r="AT182" s="2">
        <f t="shared" ca="1" si="106"/>
        <v>0</v>
      </c>
      <c r="AU182" s="2">
        <f t="shared" ca="1" si="106"/>
        <v>0</v>
      </c>
      <c r="AV182" s="2">
        <f t="shared" ca="1" si="106"/>
        <v>0</v>
      </c>
      <c r="AW182" s="2">
        <f t="shared" ca="1" si="106"/>
        <v>0</v>
      </c>
      <c r="AX182" s="2">
        <f t="shared" ca="1" si="106"/>
        <v>0</v>
      </c>
      <c r="AY182" s="2">
        <f t="shared" ca="1" si="106"/>
        <v>0</v>
      </c>
      <c r="AZ182" s="2">
        <f t="shared" ca="1" si="106"/>
        <v>0</v>
      </c>
      <c r="BA182" s="2">
        <f t="shared" ca="1" si="106"/>
        <v>0</v>
      </c>
      <c r="BB182" s="2">
        <f t="shared" ca="1" si="106"/>
        <v>0</v>
      </c>
      <c r="BC182" s="2">
        <f t="shared" ca="1" si="106"/>
        <v>0</v>
      </c>
      <c r="BD182" s="2">
        <f t="shared" ca="1" si="106"/>
        <v>0</v>
      </c>
      <c r="BE182" s="2">
        <f t="shared" ca="1" si="106"/>
        <v>0</v>
      </c>
      <c r="BF182" s="2">
        <f t="shared" ca="1" si="106"/>
        <v>0</v>
      </c>
      <c r="BG182" s="2">
        <f t="shared" ca="1" si="106"/>
        <v>0</v>
      </c>
      <c r="BH182" s="2">
        <f t="shared" ca="1" si="106"/>
        <v>0</v>
      </c>
      <c r="BI182" s="2">
        <f t="shared" ca="1" si="106"/>
        <v>0</v>
      </c>
      <c r="BJ182" s="2">
        <f t="shared" ca="1" si="106"/>
        <v>0</v>
      </c>
      <c r="BK182" s="2">
        <f t="shared" ca="1" si="106"/>
        <v>0</v>
      </c>
      <c r="BL182" s="2">
        <f t="shared" ca="1" si="106"/>
        <v>0</v>
      </c>
      <c r="BM182" s="2">
        <f t="shared" ca="1" si="106"/>
        <v>0</v>
      </c>
      <c r="BN182" s="2">
        <f t="shared" ca="1" si="106"/>
        <v>0</v>
      </c>
      <c r="BO182" s="2">
        <f t="shared" ca="1" si="106"/>
        <v>0</v>
      </c>
      <c r="BP182" s="2">
        <f t="shared" ca="1" si="106"/>
        <v>0</v>
      </c>
      <c r="BQ182" s="2">
        <f t="shared" ref="BQ182:CF182" ca="1" si="107">BQ177*$C$118</f>
        <v>0</v>
      </c>
      <c r="BR182" s="2">
        <f t="shared" ca="1" si="107"/>
        <v>0</v>
      </c>
      <c r="BS182" s="2">
        <f t="shared" si="107"/>
        <v>0</v>
      </c>
      <c r="BT182" s="2">
        <f t="shared" si="107"/>
        <v>0</v>
      </c>
      <c r="BU182" s="2">
        <f t="shared" si="107"/>
        <v>0</v>
      </c>
      <c r="BV182" s="2">
        <f t="shared" si="107"/>
        <v>0</v>
      </c>
      <c r="BW182" s="2">
        <f t="shared" si="107"/>
        <v>0</v>
      </c>
      <c r="BX182" s="2">
        <f t="shared" si="107"/>
        <v>0</v>
      </c>
      <c r="BY182" s="2">
        <f t="shared" si="107"/>
        <v>0</v>
      </c>
      <c r="BZ182" s="2">
        <f t="shared" si="107"/>
        <v>0</v>
      </c>
      <c r="CA182" s="2">
        <f t="shared" si="107"/>
        <v>0</v>
      </c>
      <c r="CB182" s="2">
        <f t="shared" si="107"/>
        <v>0</v>
      </c>
      <c r="CC182" s="2">
        <f t="shared" si="107"/>
        <v>0</v>
      </c>
      <c r="CD182" s="2">
        <f t="shared" si="107"/>
        <v>0</v>
      </c>
      <c r="CE182" s="2">
        <f t="shared" si="107"/>
        <v>0</v>
      </c>
      <c r="CF182" s="2">
        <f t="shared" si="107"/>
        <v>0</v>
      </c>
    </row>
    <row r="183" spans="2:88">
      <c r="B183" t="s">
        <v>175</v>
      </c>
      <c r="D183" s="2">
        <f ca="1">D182*$C$116</f>
        <v>0</v>
      </c>
      <c r="E183" s="2">
        <f t="shared" ref="E183:BP183" ca="1" si="108">E182*$C$116</f>
        <v>0</v>
      </c>
      <c r="F183" s="2">
        <f t="shared" ca="1" si="108"/>
        <v>0</v>
      </c>
      <c r="G183" s="2">
        <f t="shared" ca="1" si="108"/>
        <v>0</v>
      </c>
      <c r="H183" s="2">
        <f t="shared" ca="1" si="108"/>
        <v>0</v>
      </c>
      <c r="I183" s="2">
        <f t="shared" ca="1" si="108"/>
        <v>0</v>
      </c>
      <c r="J183" s="2">
        <f t="shared" ca="1" si="108"/>
        <v>0</v>
      </c>
      <c r="K183" s="2">
        <f t="shared" ca="1" si="108"/>
        <v>0</v>
      </c>
      <c r="L183" s="2">
        <f t="shared" ca="1" si="108"/>
        <v>0</v>
      </c>
      <c r="M183" s="2">
        <f t="shared" ca="1" si="108"/>
        <v>0</v>
      </c>
      <c r="N183" s="2">
        <f t="shared" ca="1" si="108"/>
        <v>0</v>
      </c>
      <c r="O183" s="2">
        <f t="shared" ca="1" si="108"/>
        <v>0</v>
      </c>
      <c r="P183" s="2">
        <f t="shared" ca="1" si="108"/>
        <v>0</v>
      </c>
      <c r="Q183" s="2">
        <f t="shared" ca="1" si="108"/>
        <v>0</v>
      </c>
      <c r="R183" s="2">
        <f t="shared" ca="1" si="108"/>
        <v>0</v>
      </c>
      <c r="S183" s="2">
        <f t="shared" ca="1" si="108"/>
        <v>0</v>
      </c>
      <c r="T183" s="2">
        <f t="shared" ca="1" si="108"/>
        <v>0</v>
      </c>
      <c r="U183" s="2">
        <f t="shared" ca="1" si="108"/>
        <v>0</v>
      </c>
      <c r="V183" s="2">
        <f t="shared" ca="1" si="108"/>
        <v>0</v>
      </c>
      <c r="W183" s="2">
        <f t="shared" ca="1" si="108"/>
        <v>0</v>
      </c>
      <c r="X183" s="2">
        <f t="shared" ca="1" si="108"/>
        <v>5009995.4399999995</v>
      </c>
      <c r="Y183" s="2">
        <f t="shared" ca="1" si="108"/>
        <v>0</v>
      </c>
      <c r="Z183" s="2">
        <f t="shared" ca="1" si="108"/>
        <v>0</v>
      </c>
      <c r="AA183" s="2">
        <f t="shared" ca="1" si="108"/>
        <v>0</v>
      </c>
      <c r="AB183" s="2">
        <f t="shared" ca="1" si="108"/>
        <v>0</v>
      </c>
      <c r="AC183" s="2">
        <f t="shared" ca="1" si="108"/>
        <v>474999.24</v>
      </c>
      <c r="AD183" s="2">
        <f t="shared" ca="1" si="108"/>
        <v>474999.24</v>
      </c>
      <c r="AE183" s="2">
        <f t="shared" ca="1" si="108"/>
        <v>474999.24</v>
      </c>
      <c r="AF183" s="2">
        <f t="shared" ca="1" si="108"/>
        <v>474999.24</v>
      </c>
      <c r="AG183" s="2">
        <f t="shared" ca="1" si="108"/>
        <v>474999.24</v>
      </c>
      <c r="AH183" s="2">
        <f t="shared" ca="1" si="108"/>
        <v>475008.36000000063</v>
      </c>
      <c r="AI183" s="2">
        <f t="shared" ca="1" si="108"/>
        <v>514285.19999999995</v>
      </c>
      <c r="AJ183" s="2">
        <f t="shared" ca="1" si="108"/>
        <v>514285.19999999995</v>
      </c>
      <c r="AK183" s="2">
        <f t="shared" ca="1" si="108"/>
        <v>514285.19999999995</v>
      </c>
      <c r="AL183" s="2">
        <f t="shared" ca="1" si="108"/>
        <v>514285.19999999995</v>
      </c>
      <c r="AM183" s="2">
        <f t="shared" ca="1" si="108"/>
        <v>514285.19999999995</v>
      </c>
      <c r="AN183" s="2">
        <f t="shared" ca="1" si="108"/>
        <v>514285.19999999995</v>
      </c>
      <c r="AO183" s="2">
        <f t="shared" ca="1" si="108"/>
        <v>514285.19999999995</v>
      </c>
      <c r="AP183" s="2">
        <f t="shared" ca="1" si="108"/>
        <v>0</v>
      </c>
      <c r="AQ183" s="2">
        <f t="shared" ca="1" si="108"/>
        <v>0</v>
      </c>
      <c r="AR183" s="2">
        <f t="shared" ca="1" si="108"/>
        <v>0</v>
      </c>
      <c r="AS183" s="2">
        <f t="shared" ca="1" si="108"/>
        <v>0</v>
      </c>
      <c r="AT183" s="2">
        <f t="shared" ca="1" si="108"/>
        <v>0</v>
      </c>
      <c r="AU183" s="2">
        <f t="shared" ca="1" si="108"/>
        <v>0</v>
      </c>
      <c r="AV183" s="2">
        <f t="shared" ca="1" si="108"/>
        <v>0</v>
      </c>
      <c r="AW183" s="2">
        <f t="shared" ca="1" si="108"/>
        <v>0</v>
      </c>
      <c r="AX183" s="2">
        <f t="shared" ca="1" si="108"/>
        <v>0</v>
      </c>
      <c r="AY183" s="2">
        <f t="shared" ca="1" si="108"/>
        <v>0</v>
      </c>
      <c r="AZ183" s="2">
        <f t="shared" ca="1" si="108"/>
        <v>0</v>
      </c>
      <c r="BA183" s="2">
        <f t="shared" ca="1" si="108"/>
        <v>0</v>
      </c>
      <c r="BB183" s="2">
        <f t="shared" ca="1" si="108"/>
        <v>0</v>
      </c>
      <c r="BC183" s="2">
        <f t="shared" ca="1" si="108"/>
        <v>0</v>
      </c>
      <c r="BD183" s="2">
        <f t="shared" ca="1" si="108"/>
        <v>0</v>
      </c>
      <c r="BE183" s="2">
        <f t="shared" ca="1" si="108"/>
        <v>0</v>
      </c>
      <c r="BF183" s="2">
        <f t="shared" ca="1" si="108"/>
        <v>0</v>
      </c>
      <c r="BG183" s="2">
        <f t="shared" ca="1" si="108"/>
        <v>0</v>
      </c>
      <c r="BH183" s="2">
        <f t="shared" ca="1" si="108"/>
        <v>0</v>
      </c>
      <c r="BI183" s="2">
        <f t="shared" ca="1" si="108"/>
        <v>0</v>
      </c>
      <c r="BJ183" s="2">
        <f t="shared" ca="1" si="108"/>
        <v>0</v>
      </c>
      <c r="BK183" s="2">
        <f t="shared" ca="1" si="108"/>
        <v>0</v>
      </c>
      <c r="BL183" s="2">
        <f t="shared" ca="1" si="108"/>
        <v>0</v>
      </c>
      <c r="BM183" s="2">
        <f t="shared" ca="1" si="108"/>
        <v>0</v>
      </c>
      <c r="BN183" s="2">
        <f t="shared" ca="1" si="108"/>
        <v>0</v>
      </c>
      <c r="BO183" s="2">
        <f t="shared" ca="1" si="108"/>
        <v>0</v>
      </c>
      <c r="BP183" s="2">
        <f t="shared" ca="1" si="108"/>
        <v>0</v>
      </c>
      <c r="BQ183" s="2">
        <f t="shared" ref="BQ183:CF183" ca="1" si="109">BQ182*$C$116</f>
        <v>0</v>
      </c>
      <c r="BR183" s="2">
        <f t="shared" ca="1" si="109"/>
        <v>0</v>
      </c>
      <c r="BS183" s="2">
        <f t="shared" si="109"/>
        <v>0</v>
      </c>
      <c r="BT183" s="2">
        <f t="shared" si="109"/>
        <v>0</v>
      </c>
      <c r="BU183" s="2">
        <f t="shared" si="109"/>
        <v>0</v>
      </c>
      <c r="BV183" s="2">
        <f t="shared" si="109"/>
        <v>0</v>
      </c>
      <c r="BW183" s="2">
        <f t="shared" si="109"/>
        <v>0</v>
      </c>
      <c r="BX183" s="2">
        <f t="shared" si="109"/>
        <v>0</v>
      </c>
      <c r="BY183" s="2">
        <f t="shared" si="109"/>
        <v>0</v>
      </c>
      <c r="BZ183" s="2">
        <f t="shared" si="109"/>
        <v>0</v>
      </c>
      <c r="CA183" s="2">
        <f t="shared" si="109"/>
        <v>0</v>
      </c>
      <c r="CB183" s="2">
        <f t="shared" si="109"/>
        <v>0</v>
      </c>
      <c r="CC183" s="2">
        <f t="shared" si="109"/>
        <v>0</v>
      </c>
      <c r="CD183" s="2">
        <f t="shared" si="109"/>
        <v>0</v>
      </c>
      <c r="CE183" s="2">
        <f t="shared" si="109"/>
        <v>0</v>
      </c>
      <c r="CF183" s="2">
        <f t="shared" si="109"/>
        <v>0</v>
      </c>
    </row>
    <row r="185" spans="2:88">
      <c r="B185" t="s">
        <v>66</v>
      </c>
      <c r="D185" t="s">
        <v>218</v>
      </c>
      <c r="E185" t="s">
        <v>217</v>
      </c>
    </row>
    <row r="186" spans="2:88">
      <c r="B186" t="s">
        <v>76</v>
      </c>
      <c r="D186" s="9">
        <v>0.03</v>
      </c>
    </row>
    <row r="187" spans="2:88">
      <c r="B187" t="s">
        <v>79</v>
      </c>
      <c r="D187" s="9">
        <v>0.05</v>
      </c>
      <c r="H187" t="s">
        <v>420</v>
      </c>
    </row>
    <row r="188" spans="2:88">
      <c r="B188" t="s">
        <v>238</v>
      </c>
      <c r="D188" s="9">
        <v>0.05</v>
      </c>
      <c r="E188" s="6">
        <f>C203*D188</f>
        <v>43893374.462158039</v>
      </c>
      <c r="F188" s="56">
        <v>53893374.462158039</v>
      </c>
    </row>
    <row r="189" spans="2:88">
      <c r="B189" t="s">
        <v>80</v>
      </c>
      <c r="D189" s="9">
        <v>0.2</v>
      </c>
    </row>
    <row r="190" spans="2:88">
      <c r="B190" t="s">
        <v>243</v>
      </c>
      <c r="D190" s="9" t="s">
        <v>244</v>
      </c>
    </row>
    <row r="192" spans="2:88">
      <c r="B192" t="s">
        <v>240</v>
      </c>
      <c r="D192" s="12">
        <f t="shared" ref="D192:BO192" si="110">D139</f>
        <v>42278</v>
      </c>
      <c r="E192" s="12">
        <f t="shared" si="110"/>
        <v>42309</v>
      </c>
      <c r="F192" s="12">
        <f t="shared" si="110"/>
        <v>42339</v>
      </c>
      <c r="G192" s="12">
        <f t="shared" si="110"/>
        <v>42370</v>
      </c>
      <c r="H192" s="12">
        <f t="shared" si="110"/>
        <v>42401</v>
      </c>
      <c r="I192" s="12">
        <f t="shared" si="110"/>
        <v>42430</v>
      </c>
      <c r="J192" s="12">
        <f t="shared" si="110"/>
        <v>42461</v>
      </c>
      <c r="K192" s="12">
        <f t="shared" si="110"/>
        <v>42491</v>
      </c>
      <c r="L192" s="12">
        <f t="shared" si="110"/>
        <v>42522</v>
      </c>
      <c r="M192" s="12">
        <f t="shared" si="110"/>
        <v>42552</v>
      </c>
      <c r="N192" s="12">
        <f t="shared" si="110"/>
        <v>42583</v>
      </c>
      <c r="O192" s="12">
        <f t="shared" si="110"/>
        <v>42614</v>
      </c>
      <c r="P192" s="12">
        <f t="shared" si="110"/>
        <v>42644</v>
      </c>
      <c r="Q192" s="12">
        <f t="shared" si="110"/>
        <v>42675</v>
      </c>
      <c r="R192" s="12">
        <f t="shared" si="110"/>
        <v>42705</v>
      </c>
      <c r="S192" s="12">
        <f t="shared" si="110"/>
        <v>42736</v>
      </c>
      <c r="T192" s="12">
        <f t="shared" si="110"/>
        <v>42767</v>
      </c>
      <c r="U192" s="12">
        <f t="shared" si="110"/>
        <v>42795</v>
      </c>
      <c r="V192" s="12">
        <f t="shared" si="110"/>
        <v>42826</v>
      </c>
      <c r="W192" s="12">
        <f t="shared" si="110"/>
        <v>42856</v>
      </c>
      <c r="X192" s="12">
        <f t="shared" si="110"/>
        <v>42887</v>
      </c>
      <c r="Y192" s="12">
        <f t="shared" si="110"/>
        <v>42917</v>
      </c>
      <c r="Z192" s="12">
        <f t="shared" si="110"/>
        <v>42948</v>
      </c>
      <c r="AA192" s="12">
        <f t="shared" si="110"/>
        <v>42979</v>
      </c>
      <c r="AB192" s="12">
        <f t="shared" si="110"/>
        <v>43009</v>
      </c>
      <c r="AC192" s="12">
        <f t="shared" si="110"/>
        <v>43040</v>
      </c>
      <c r="AD192" s="12">
        <f t="shared" si="110"/>
        <v>43070</v>
      </c>
      <c r="AE192" s="12">
        <f t="shared" si="110"/>
        <v>43101</v>
      </c>
      <c r="AF192" s="12">
        <f t="shared" si="110"/>
        <v>43132</v>
      </c>
      <c r="AG192" s="12">
        <f t="shared" si="110"/>
        <v>43160</v>
      </c>
      <c r="AH192" s="12">
        <f t="shared" si="110"/>
        <v>43191</v>
      </c>
      <c r="AI192" s="12">
        <f t="shared" si="110"/>
        <v>43221</v>
      </c>
      <c r="AJ192" s="12">
        <f t="shared" si="110"/>
        <v>43252</v>
      </c>
      <c r="AK192" s="12">
        <f t="shared" si="110"/>
        <v>43282</v>
      </c>
      <c r="AL192" s="12">
        <f t="shared" si="110"/>
        <v>43313</v>
      </c>
      <c r="AM192" s="12">
        <f t="shared" si="110"/>
        <v>43344</v>
      </c>
      <c r="AN192" s="12">
        <f t="shared" si="110"/>
        <v>43374</v>
      </c>
      <c r="AO192" s="12">
        <f t="shared" si="110"/>
        <v>43405</v>
      </c>
      <c r="AP192" s="12">
        <f t="shared" si="110"/>
        <v>43435</v>
      </c>
      <c r="AQ192" s="12">
        <f t="shared" si="110"/>
        <v>43466</v>
      </c>
      <c r="AR192" s="12">
        <f t="shared" si="110"/>
        <v>43497</v>
      </c>
      <c r="AS192" s="12">
        <f t="shared" si="110"/>
        <v>43525</v>
      </c>
      <c r="AT192" s="12">
        <f t="shared" si="110"/>
        <v>43556</v>
      </c>
      <c r="AU192" s="12">
        <f t="shared" si="110"/>
        <v>43586</v>
      </c>
      <c r="AV192" s="12">
        <f t="shared" si="110"/>
        <v>43617</v>
      </c>
      <c r="AW192" s="12">
        <f t="shared" si="110"/>
        <v>43647</v>
      </c>
      <c r="AX192" s="12">
        <f t="shared" si="110"/>
        <v>43678</v>
      </c>
      <c r="AY192" s="12">
        <f t="shared" si="110"/>
        <v>43709</v>
      </c>
      <c r="AZ192" s="12">
        <f t="shared" si="110"/>
        <v>43739</v>
      </c>
      <c r="BA192" s="12">
        <f t="shared" si="110"/>
        <v>43770</v>
      </c>
      <c r="BB192" s="12">
        <f t="shared" si="110"/>
        <v>43800</v>
      </c>
      <c r="BC192" s="12">
        <f t="shared" si="110"/>
        <v>43831</v>
      </c>
      <c r="BD192" s="12">
        <f t="shared" si="110"/>
        <v>43862</v>
      </c>
      <c r="BE192" s="12">
        <f t="shared" si="110"/>
        <v>43891</v>
      </c>
      <c r="BF192" s="12">
        <f t="shared" si="110"/>
        <v>43922</v>
      </c>
      <c r="BG192" s="12">
        <f t="shared" si="110"/>
        <v>43952</v>
      </c>
      <c r="BH192" s="12">
        <f t="shared" si="110"/>
        <v>43983</v>
      </c>
      <c r="BI192" s="12">
        <f t="shared" si="110"/>
        <v>44013</v>
      </c>
      <c r="BJ192" s="12">
        <f t="shared" si="110"/>
        <v>44044</v>
      </c>
      <c r="BK192" s="12">
        <f t="shared" si="110"/>
        <v>44075</v>
      </c>
      <c r="BL192" s="12">
        <f t="shared" si="110"/>
        <v>44105</v>
      </c>
      <c r="BM192" s="12">
        <f t="shared" si="110"/>
        <v>44136</v>
      </c>
      <c r="BN192" s="12">
        <f t="shared" si="110"/>
        <v>44166</v>
      </c>
      <c r="BO192" s="12">
        <f t="shared" si="110"/>
        <v>44197</v>
      </c>
      <c r="BP192" s="12">
        <f t="shared" ref="BP192:CJ192" si="111">BP139</f>
        <v>44228</v>
      </c>
      <c r="BQ192" s="12">
        <f t="shared" si="111"/>
        <v>44256</v>
      </c>
      <c r="BR192" s="12">
        <f t="shared" si="111"/>
        <v>44287</v>
      </c>
      <c r="BS192" s="12">
        <f t="shared" si="111"/>
        <v>44317</v>
      </c>
      <c r="BT192" s="12">
        <f t="shared" si="111"/>
        <v>44348</v>
      </c>
      <c r="BU192" s="12">
        <f t="shared" si="111"/>
        <v>44378</v>
      </c>
      <c r="BV192" s="12">
        <f t="shared" si="111"/>
        <v>44409</v>
      </c>
      <c r="BW192" s="12">
        <f t="shared" si="111"/>
        <v>44440</v>
      </c>
      <c r="BX192" s="12">
        <f t="shared" si="111"/>
        <v>44470</v>
      </c>
      <c r="BY192" s="12">
        <f t="shared" si="111"/>
        <v>44501</v>
      </c>
      <c r="BZ192" s="12">
        <f t="shared" si="111"/>
        <v>44531</v>
      </c>
      <c r="CA192" s="12">
        <f t="shared" si="111"/>
        <v>44562</v>
      </c>
      <c r="CB192" s="12">
        <f t="shared" si="111"/>
        <v>44593</v>
      </c>
      <c r="CC192" s="12">
        <f t="shared" si="111"/>
        <v>44621</v>
      </c>
      <c r="CD192" s="12">
        <f t="shared" si="111"/>
        <v>44652</v>
      </c>
      <c r="CE192" s="12">
        <f t="shared" si="111"/>
        <v>44682</v>
      </c>
      <c r="CF192" s="12">
        <f t="shared" si="111"/>
        <v>44713</v>
      </c>
      <c r="CG192" s="12">
        <f t="shared" si="111"/>
        <v>0</v>
      </c>
      <c r="CH192" s="12">
        <f t="shared" si="111"/>
        <v>0</v>
      </c>
      <c r="CI192" s="12">
        <f t="shared" si="111"/>
        <v>0</v>
      </c>
      <c r="CJ192" s="12">
        <f t="shared" si="111"/>
        <v>0</v>
      </c>
    </row>
    <row r="193" spans="1:88">
      <c r="B193" t="s">
        <v>232</v>
      </c>
      <c r="D193" s="2">
        <f ca="1">D143</f>
        <v>0</v>
      </c>
      <c r="E193" s="2">
        <f t="shared" ref="E193:BP193" ca="1" si="112">E143</f>
        <v>0</v>
      </c>
      <c r="F193" s="2">
        <f t="shared" ca="1" si="112"/>
        <v>0</v>
      </c>
      <c r="G193" s="2">
        <f t="shared" ca="1" si="112"/>
        <v>0</v>
      </c>
      <c r="H193" s="2">
        <f t="shared" ca="1" si="112"/>
        <v>2975203.6363636362</v>
      </c>
      <c r="I193" s="2">
        <f t="shared" ca="1" si="112"/>
        <v>2975203.6363636362</v>
      </c>
      <c r="J193" s="2">
        <f t="shared" ca="1" si="112"/>
        <v>8925610.9090909082</v>
      </c>
      <c r="K193" s="2">
        <f t="shared" ca="1" si="112"/>
        <v>8925610.9090909082</v>
      </c>
      <c r="L193" s="2">
        <f t="shared" ca="1" si="112"/>
        <v>26776832.727272727</v>
      </c>
      <c r="M193" s="2">
        <f t="shared" ca="1" si="112"/>
        <v>26776832.727272727</v>
      </c>
      <c r="N193" s="2">
        <f t="shared" ca="1" si="112"/>
        <v>26776832.727272727</v>
      </c>
      <c r="O193" s="2">
        <f t="shared" ca="1" si="112"/>
        <v>26776832.727272727</v>
      </c>
      <c r="P193" s="2">
        <f t="shared" ca="1" si="112"/>
        <v>26776832.727272727</v>
      </c>
      <c r="Q193" s="2">
        <f t="shared" ca="1" si="112"/>
        <v>26776832.727272727</v>
      </c>
      <c r="R193" s="2">
        <f t="shared" ca="1" si="112"/>
        <v>26776865.454545453</v>
      </c>
      <c r="S193" s="2">
        <f t="shared" ca="1" si="112"/>
        <v>30998587.27272727</v>
      </c>
      <c r="T193" s="2">
        <f t="shared" ca="1" si="112"/>
        <v>33973856.36363636</v>
      </c>
      <c r="U193" s="2">
        <f t="shared" ca="1" si="112"/>
        <v>42417300</v>
      </c>
      <c r="V193" s="2">
        <f t="shared" ca="1" si="112"/>
        <v>42417496.363636367</v>
      </c>
      <c r="W193" s="2">
        <f t="shared" ca="1" si="112"/>
        <v>67747827.272727266</v>
      </c>
      <c r="X193" s="2">
        <f t="shared" ca="1" si="112"/>
        <v>67747827.272727266</v>
      </c>
      <c r="Y193" s="2">
        <f t="shared" ca="1" si="112"/>
        <v>67747827.272727266</v>
      </c>
      <c r="Z193" s="2">
        <f t="shared" ca="1" si="112"/>
        <v>67747827.272727266</v>
      </c>
      <c r="AA193" s="2">
        <f t="shared" ca="1" si="112"/>
        <v>67747827.272727266</v>
      </c>
      <c r="AB193" s="2">
        <f t="shared" ca="1" si="112"/>
        <v>67747827.272727266</v>
      </c>
      <c r="AC193" s="2">
        <f t="shared" ca="1" si="112"/>
        <v>67747827.272727266</v>
      </c>
      <c r="AD193" s="2">
        <f t="shared" ca="1" si="112"/>
        <v>67747998.181818187</v>
      </c>
      <c r="AE193" s="2">
        <f t="shared" ca="1" si="112"/>
        <v>72564823.636363626</v>
      </c>
      <c r="AF193" s="2">
        <f t="shared" ca="1" si="112"/>
        <v>72565100.000000015</v>
      </c>
      <c r="AG193" s="2">
        <f t="shared" ca="1" si="112"/>
        <v>73755307.272727266</v>
      </c>
      <c r="AH193" s="2">
        <f t="shared" ca="1" si="112"/>
        <v>73756136.363636419</v>
      </c>
      <c r="AI193" s="2">
        <f t="shared" ca="1" si="112"/>
        <v>77326758.181818172</v>
      </c>
      <c r="AJ193" s="2">
        <f t="shared" ca="1" si="112"/>
        <v>77326758.181818172</v>
      </c>
      <c r="AK193" s="2">
        <f t="shared" ca="1" si="112"/>
        <v>77326758.181818172</v>
      </c>
      <c r="AL193" s="2">
        <f t="shared" ca="1" si="112"/>
        <v>69534558.181818172</v>
      </c>
      <c r="AM193" s="2">
        <f t="shared" ca="1" si="112"/>
        <v>69534558.181818172</v>
      </c>
      <c r="AN193" s="2">
        <f t="shared" ca="1" si="112"/>
        <v>53950158.18181818</v>
      </c>
      <c r="AO193" s="2">
        <f t="shared" ca="1" si="112"/>
        <v>53950158.18181818</v>
      </c>
      <c r="AP193" s="2">
        <f t="shared" ca="1" si="112"/>
        <v>7197096.3636363735</v>
      </c>
      <c r="AQ193" s="2">
        <f t="shared" ca="1" si="112"/>
        <v>7792199.9999999991</v>
      </c>
      <c r="AR193" s="2">
        <f t="shared" ca="1" si="112"/>
        <v>7792199.9999999991</v>
      </c>
      <c r="AS193" s="2">
        <f t="shared" ca="1" si="112"/>
        <v>7792199.9999999991</v>
      </c>
      <c r="AT193" s="2">
        <f t="shared" ca="1" si="112"/>
        <v>7792199.9999999991</v>
      </c>
      <c r="AU193" s="2">
        <f t="shared" ca="1" si="112"/>
        <v>7792199.9999999991</v>
      </c>
      <c r="AV193" s="2">
        <f t="shared" ca="1" si="112"/>
        <v>7792199.9999999991</v>
      </c>
      <c r="AW193" s="2">
        <f t="shared" ca="1" si="112"/>
        <v>7792199.9999999991</v>
      </c>
      <c r="AX193" s="2">
        <f t="shared" ca="1" si="112"/>
        <v>0</v>
      </c>
      <c r="AY193" s="2">
        <f t="shared" ca="1" si="112"/>
        <v>0</v>
      </c>
      <c r="AZ193" s="2">
        <f t="shared" ca="1" si="112"/>
        <v>0</v>
      </c>
      <c r="BA193" s="2">
        <f t="shared" ca="1" si="112"/>
        <v>0</v>
      </c>
      <c r="BB193" s="2">
        <f t="shared" ca="1" si="112"/>
        <v>0</v>
      </c>
      <c r="BC193" s="2">
        <f t="shared" ca="1" si="112"/>
        <v>0</v>
      </c>
      <c r="BD193" s="2">
        <f t="shared" ca="1" si="112"/>
        <v>0</v>
      </c>
      <c r="BE193" s="2">
        <f t="shared" ca="1" si="112"/>
        <v>0</v>
      </c>
      <c r="BF193" s="2">
        <f t="shared" ca="1" si="112"/>
        <v>0</v>
      </c>
      <c r="BG193" s="2">
        <f t="shared" ca="1" si="112"/>
        <v>0</v>
      </c>
      <c r="BH193" s="2">
        <f t="shared" ca="1" si="112"/>
        <v>0</v>
      </c>
      <c r="BI193" s="2">
        <f t="shared" ca="1" si="112"/>
        <v>0</v>
      </c>
      <c r="BJ193" s="2">
        <f t="shared" ca="1" si="112"/>
        <v>0</v>
      </c>
      <c r="BK193" s="2">
        <f t="shared" ca="1" si="112"/>
        <v>0</v>
      </c>
      <c r="BL193" s="2">
        <f t="shared" ca="1" si="112"/>
        <v>0</v>
      </c>
      <c r="BM193" s="2">
        <f t="shared" ca="1" si="112"/>
        <v>0</v>
      </c>
      <c r="BN193" s="2">
        <f t="shared" ca="1" si="112"/>
        <v>0</v>
      </c>
      <c r="BO193" s="2">
        <f t="shared" ca="1" si="112"/>
        <v>0</v>
      </c>
      <c r="BP193" s="2">
        <f t="shared" ca="1" si="112"/>
        <v>0</v>
      </c>
      <c r="BQ193" s="2">
        <f t="shared" ref="BQ193:CJ193" ca="1" si="113">BQ143</f>
        <v>0</v>
      </c>
      <c r="BR193" s="2">
        <f t="shared" ca="1" si="113"/>
        <v>0</v>
      </c>
      <c r="BS193" s="2">
        <f t="shared" ca="1" si="113"/>
        <v>0</v>
      </c>
      <c r="BT193" s="2">
        <f t="shared" ca="1" si="113"/>
        <v>0</v>
      </c>
      <c r="BU193" s="2">
        <f t="shared" ca="1" si="113"/>
        <v>0</v>
      </c>
      <c r="BV193" s="2">
        <f t="shared" ca="1" si="113"/>
        <v>0</v>
      </c>
      <c r="BW193" s="2">
        <f t="shared" ca="1" si="113"/>
        <v>0</v>
      </c>
      <c r="BX193" s="2">
        <f t="shared" ca="1" si="113"/>
        <v>0</v>
      </c>
      <c r="BY193" s="2">
        <f t="shared" ca="1" si="113"/>
        <v>0</v>
      </c>
      <c r="BZ193" s="2">
        <f t="shared" ca="1" si="113"/>
        <v>0</v>
      </c>
      <c r="CA193" s="2">
        <f t="shared" ca="1" si="113"/>
        <v>0</v>
      </c>
      <c r="CB193" s="2">
        <f t="shared" ca="1" si="113"/>
        <v>0</v>
      </c>
      <c r="CC193" s="2">
        <f t="shared" ca="1" si="113"/>
        <v>0</v>
      </c>
      <c r="CD193" s="2">
        <f t="shared" ca="1" si="113"/>
        <v>0</v>
      </c>
      <c r="CE193" s="2">
        <f t="shared" ca="1" si="113"/>
        <v>0</v>
      </c>
      <c r="CF193" s="2">
        <f t="shared" ca="1" si="113"/>
        <v>0</v>
      </c>
      <c r="CG193" s="2">
        <f t="shared" si="113"/>
        <v>0</v>
      </c>
      <c r="CH193" s="2">
        <f t="shared" si="113"/>
        <v>0</v>
      </c>
      <c r="CI193" s="2">
        <f t="shared" si="113"/>
        <v>0</v>
      </c>
      <c r="CJ193" s="2">
        <f t="shared" si="113"/>
        <v>0</v>
      </c>
    </row>
    <row r="194" spans="1:88">
      <c r="B194" t="s">
        <v>239</v>
      </c>
      <c r="D194" s="3">
        <f ca="1">D193*$D$186</f>
        <v>0</v>
      </c>
      <c r="E194" s="3">
        <f t="shared" ref="E194:BP194" ca="1" si="114">E193*$D$186</f>
        <v>0</v>
      </c>
      <c r="F194" s="3">
        <f t="shared" ca="1" si="114"/>
        <v>0</v>
      </c>
      <c r="G194" s="3">
        <f t="shared" ca="1" si="114"/>
        <v>0</v>
      </c>
      <c r="H194" s="3">
        <f t="shared" ca="1" si="114"/>
        <v>89256.109090909085</v>
      </c>
      <c r="I194" s="3">
        <f t="shared" ca="1" si="114"/>
        <v>89256.109090909085</v>
      </c>
      <c r="J194" s="3">
        <f t="shared" ca="1" si="114"/>
        <v>267768.32727272721</v>
      </c>
      <c r="K194" s="3">
        <f t="shared" ca="1" si="114"/>
        <v>267768.32727272721</v>
      </c>
      <c r="L194" s="3">
        <f t="shared" ca="1" si="114"/>
        <v>803304.98181818181</v>
      </c>
      <c r="M194" s="3">
        <f t="shared" ca="1" si="114"/>
        <v>803304.98181818181</v>
      </c>
      <c r="N194" s="3">
        <f t="shared" ca="1" si="114"/>
        <v>803304.98181818181</v>
      </c>
      <c r="O194" s="3">
        <f t="shared" ca="1" si="114"/>
        <v>803304.98181818181</v>
      </c>
      <c r="P194" s="3">
        <f t="shared" ca="1" si="114"/>
        <v>803304.98181818181</v>
      </c>
      <c r="Q194" s="3">
        <f t="shared" ca="1" si="114"/>
        <v>803304.98181818181</v>
      </c>
      <c r="R194" s="3">
        <f t="shared" ca="1" si="114"/>
        <v>803305.96363636362</v>
      </c>
      <c r="S194" s="3">
        <f t="shared" ca="1" si="114"/>
        <v>929957.61818181805</v>
      </c>
      <c r="T194" s="3">
        <f t="shared" ca="1" si="114"/>
        <v>1019215.6909090908</v>
      </c>
      <c r="U194" s="3">
        <f t="shared" ca="1" si="114"/>
        <v>1272519</v>
      </c>
      <c r="V194" s="3">
        <f t="shared" ca="1" si="114"/>
        <v>1272524.8909090909</v>
      </c>
      <c r="W194" s="3">
        <f t="shared" ca="1" si="114"/>
        <v>2032434.8181818179</v>
      </c>
      <c r="X194" s="3">
        <f t="shared" ca="1" si="114"/>
        <v>2032434.8181818179</v>
      </c>
      <c r="Y194" s="3">
        <f t="shared" ca="1" si="114"/>
        <v>2032434.8181818179</v>
      </c>
      <c r="Z194" s="3">
        <f t="shared" ca="1" si="114"/>
        <v>2032434.8181818179</v>
      </c>
      <c r="AA194" s="3">
        <f t="shared" ca="1" si="114"/>
        <v>2032434.8181818179</v>
      </c>
      <c r="AB194" s="3">
        <f t="shared" ca="1" si="114"/>
        <v>2032434.8181818179</v>
      </c>
      <c r="AC194" s="3">
        <f t="shared" ca="1" si="114"/>
        <v>2032434.8181818179</v>
      </c>
      <c r="AD194" s="3">
        <f t="shared" ca="1" si="114"/>
        <v>2032439.9454545456</v>
      </c>
      <c r="AE194" s="3">
        <f t="shared" ca="1" si="114"/>
        <v>2176944.7090909085</v>
      </c>
      <c r="AF194" s="3">
        <f t="shared" ca="1" si="114"/>
        <v>2176953.0000000005</v>
      </c>
      <c r="AG194" s="3">
        <f t="shared" ca="1" si="114"/>
        <v>2212659.2181818178</v>
      </c>
      <c r="AH194" s="3">
        <f t="shared" ca="1" si="114"/>
        <v>2212684.0909090927</v>
      </c>
      <c r="AI194" s="3">
        <f t="shared" ca="1" si="114"/>
        <v>2319802.7454545451</v>
      </c>
      <c r="AJ194" s="3">
        <f t="shared" ca="1" si="114"/>
        <v>2319802.7454545451</v>
      </c>
      <c r="AK194" s="3">
        <f t="shared" ca="1" si="114"/>
        <v>2319802.7454545451</v>
      </c>
      <c r="AL194" s="3">
        <f t="shared" ca="1" si="114"/>
        <v>2086036.7454545451</v>
      </c>
      <c r="AM194" s="3">
        <f t="shared" ca="1" si="114"/>
        <v>2086036.7454545451</v>
      </c>
      <c r="AN194" s="3">
        <f t="shared" ca="1" si="114"/>
        <v>1618504.7454545454</v>
      </c>
      <c r="AO194" s="3">
        <f t="shared" ca="1" si="114"/>
        <v>1618504.7454545454</v>
      </c>
      <c r="AP194" s="3">
        <f t="shared" ca="1" si="114"/>
        <v>215912.89090909119</v>
      </c>
      <c r="AQ194" s="3">
        <f t="shared" ca="1" si="114"/>
        <v>233765.99999999997</v>
      </c>
      <c r="AR194" s="3">
        <f t="shared" ca="1" si="114"/>
        <v>233765.99999999997</v>
      </c>
      <c r="AS194" s="3">
        <f t="shared" ca="1" si="114"/>
        <v>233765.99999999997</v>
      </c>
      <c r="AT194" s="3">
        <f t="shared" ca="1" si="114"/>
        <v>233765.99999999997</v>
      </c>
      <c r="AU194" s="3">
        <f t="shared" ca="1" si="114"/>
        <v>233765.99999999997</v>
      </c>
      <c r="AV194" s="3">
        <f t="shared" ca="1" si="114"/>
        <v>233765.99999999997</v>
      </c>
      <c r="AW194" s="3">
        <f t="shared" ca="1" si="114"/>
        <v>233765.99999999997</v>
      </c>
      <c r="AX194" s="3">
        <f t="shared" ca="1" si="114"/>
        <v>0</v>
      </c>
      <c r="AY194" s="3">
        <f t="shared" ca="1" si="114"/>
        <v>0</v>
      </c>
      <c r="AZ194" s="3">
        <f t="shared" ca="1" si="114"/>
        <v>0</v>
      </c>
      <c r="BA194" s="3">
        <f t="shared" ca="1" si="114"/>
        <v>0</v>
      </c>
      <c r="BB194" s="3">
        <f t="shared" ca="1" si="114"/>
        <v>0</v>
      </c>
      <c r="BC194" s="3">
        <f t="shared" ca="1" si="114"/>
        <v>0</v>
      </c>
      <c r="BD194" s="3">
        <f t="shared" ca="1" si="114"/>
        <v>0</v>
      </c>
      <c r="BE194" s="3">
        <f t="shared" ca="1" si="114"/>
        <v>0</v>
      </c>
      <c r="BF194" s="3">
        <f t="shared" ca="1" si="114"/>
        <v>0</v>
      </c>
      <c r="BG194" s="3">
        <f t="shared" ca="1" si="114"/>
        <v>0</v>
      </c>
      <c r="BH194" s="3">
        <f t="shared" ca="1" si="114"/>
        <v>0</v>
      </c>
      <c r="BI194" s="3">
        <f t="shared" ca="1" si="114"/>
        <v>0</v>
      </c>
      <c r="BJ194" s="3">
        <f t="shared" ca="1" si="114"/>
        <v>0</v>
      </c>
      <c r="BK194" s="3">
        <f t="shared" ca="1" si="114"/>
        <v>0</v>
      </c>
      <c r="BL194" s="3">
        <f t="shared" ca="1" si="114"/>
        <v>0</v>
      </c>
      <c r="BM194" s="3">
        <f t="shared" ca="1" si="114"/>
        <v>0</v>
      </c>
      <c r="BN194" s="3">
        <f t="shared" ca="1" si="114"/>
        <v>0</v>
      </c>
      <c r="BO194" s="3">
        <f t="shared" ca="1" si="114"/>
        <v>0</v>
      </c>
      <c r="BP194" s="3">
        <f t="shared" ca="1" si="114"/>
        <v>0</v>
      </c>
      <c r="BQ194" s="3">
        <f t="shared" ref="BQ194:CJ194" ca="1" si="115">BQ193*$D$186</f>
        <v>0</v>
      </c>
      <c r="BR194" s="3">
        <f t="shared" ca="1" si="115"/>
        <v>0</v>
      </c>
      <c r="BS194" s="3">
        <f t="shared" ca="1" si="115"/>
        <v>0</v>
      </c>
      <c r="BT194" s="3">
        <f t="shared" ca="1" si="115"/>
        <v>0</v>
      </c>
      <c r="BU194" s="3">
        <f t="shared" ca="1" si="115"/>
        <v>0</v>
      </c>
      <c r="BV194" s="3">
        <f t="shared" ca="1" si="115"/>
        <v>0</v>
      </c>
      <c r="BW194" s="3">
        <f t="shared" ca="1" si="115"/>
        <v>0</v>
      </c>
      <c r="BX194" s="3">
        <f t="shared" ca="1" si="115"/>
        <v>0</v>
      </c>
      <c r="BY194" s="3">
        <f t="shared" ca="1" si="115"/>
        <v>0</v>
      </c>
      <c r="BZ194" s="3">
        <f t="shared" ca="1" si="115"/>
        <v>0</v>
      </c>
      <c r="CA194" s="3">
        <f t="shared" ca="1" si="115"/>
        <v>0</v>
      </c>
      <c r="CB194" s="3">
        <f t="shared" ca="1" si="115"/>
        <v>0</v>
      </c>
      <c r="CC194" s="3">
        <f t="shared" ca="1" si="115"/>
        <v>0</v>
      </c>
      <c r="CD194" s="3">
        <f t="shared" ca="1" si="115"/>
        <v>0</v>
      </c>
      <c r="CE194" s="3">
        <f t="shared" ca="1" si="115"/>
        <v>0</v>
      </c>
      <c r="CF194" s="3">
        <f t="shared" ca="1" si="115"/>
        <v>0</v>
      </c>
      <c r="CG194" s="3">
        <f t="shared" si="115"/>
        <v>0</v>
      </c>
      <c r="CH194" s="3">
        <f t="shared" si="115"/>
        <v>0</v>
      </c>
      <c r="CI194" s="3">
        <f t="shared" si="115"/>
        <v>0</v>
      </c>
      <c r="CJ194" s="3">
        <f t="shared" si="115"/>
        <v>0</v>
      </c>
    </row>
    <row r="195" spans="1:88">
      <c r="B195" t="s">
        <v>220</v>
      </c>
      <c r="BF195" s="6">
        <f ca="1">C209-SUM(D194:BF194)</f>
        <v>93242238.819971532</v>
      </c>
    </row>
    <row r="196" spans="1:88">
      <c r="B196" t="s">
        <v>219</v>
      </c>
      <c r="BF196" s="6">
        <f ca="1">D209-SUM(D194:BF194)</f>
        <v>93242238.819971532</v>
      </c>
    </row>
    <row r="197" spans="1:88">
      <c r="BF197" s="6"/>
    </row>
    <row r="198" spans="1:88">
      <c r="B198" t="s">
        <v>246</v>
      </c>
      <c r="D198" s="12">
        <f>D192</f>
        <v>42278</v>
      </c>
      <c r="E198" s="12">
        <f t="shared" ref="E198:BP198" si="116">E192</f>
        <v>42309</v>
      </c>
      <c r="F198" s="12">
        <f t="shared" si="116"/>
        <v>42339</v>
      </c>
      <c r="G198" s="12">
        <f t="shared" si="116"/>
        <v>42370</v>
      </c>
      <c r="H198" s="12">
        <f t="shared" si="116"/>
        <v>42401</v>
      </c>
      <c r="I198" s="12">
        <f t="shared" si="116"/>
        <v>42430</v>
      </c>
      <c r="J198" s="12">
        <f t="shared" si="116"/>
        <v>42461</v>
      </c>
      <c r="K198" s="12">
        <f t="shared" si="116"/>
        <v>42491</v>
      </c>
      <c r="L198" s="12">
        <f t="shared" si="116"/>
        <v>42522</v>
      </c>
      <c r="M198" s="12">
        <f t="shared" si="116"/>
        <v>42552</v>
      </c>
      <c r="N198" s="12">
        <f t="shared" si="116"/>
        <v>42583</v>
      </c>
      <c r="O198" s="12">
        <f t="shared" si="116"/>
        <v>42614</v>
      </c>
      <c r="P198" s="12">
        <f t="shared" si="116"/>
        <v>42644</v>
      </c>
      <c r="Q198" s="12">
        <f t="shared" si="116"/>
        <v>42675</v>
      </c>
      <c r="R198" s="12">
        <f t="shared" si="116"/>
        <v>42705</v>
      </c>
      <c r="S198" s="12">
        <f t="shared" si="116"/>
        <v>42736</v>
      </c>
      <c r="T198" s="12">
        <f t="shared" si="116"/>
        <v>42767</v>
      </c>
      <c r="U198" s="12">
        <f t="shared" si="116"/>
        <v>42795</v>
      </c>
      <c r="V198" s="12">
        <f t="shared" si="116"/>
        <v>42826</v>
      </c>
      <c r="W198" s="12">
        <f t="shared" si="116"/>
        <v>42856</v>
      </c>
      <c r="X198" s="12">
        <f t="shared" si="116"/>
        <v>42887</v>
      </c>
      <c r="Y198" s="12">
        <f t="shared" si="116"/>
        <v>42917</v>
      </c>
      <c r="Z198" s="12">
        <f t="shared" si="116"/>
        <v>42948</v>
      </c>
      <c r="AA198" s="12">
        <f t="shared" si="116"/>
        <v>42979</v>
      </c>
      <c r="AB198" s="12">
        <f t="shared" si="116"/>
        <v>43009</v>
      </c>
      <c r="AC198" s="12">
        <f t="shared" si="116"/>
        <v>43040</v>
      </c>
      <c r="AD198" s="12">
        <f t="shared" si="116"/>
        <v>43070</v>
      </c>
      <c r="AE198" s="12">
        <f t="shared" si="116"/>
        <v>43101</v>
      </c>
      <c r="AF198" s="12">
        <f t="shared" si="116"/>
        <v>43132</v>
      </c>
      <c r="AG198" s="12">
        <f t="shared" si="116"/>
        <v>43160</v>
      </c>
      <c r="AH198" s="12">
        <f t="shared" si="116"/>
        <v>43191</v>
      </c>
      <c r="AI198" s="12">
        <f t="shared" si="116"/>
        <v>43221</v>
      </c>
      <c r="AJ198" s="12">
        <f t="shared" si="116"/>
        <v>43252</v>
      </c>
      <c r="AK198" s="12">
        <f t="shared" si="116"/>
        <v>43282</v>
      </c>
      <c r="AL198" s="12">
        <f t="shared" si="116"/>
        <v>43313</v>
      </c>
      <c r="AM198" s="12">
        <f t="shared" si="116"/>
        <v>43344</v>
      </c>
      <c r="AN198" s="12">
        <f t="shared" si="116"/>
        <v>43374</v>
      </c>
      <c r="AO198" s="12">
        <f t="shared" si="116"/>
        <v>43405</v>
      </c>
      <c r="AP198" s="12">
        <f t="shared" si="116"/>
        <v>43435</v>
      </c>
      <c r="AQ198" s="12">
        <f t="shared" si="116"/>
        <v>43466</v>
      </c>
      <c r="AR198" s="12">
        <f t="shared" si="116"/>
        <v>43497</v>
      </c>
      <c r="AS198" s="12">
        <f t="shared" si="116"/>
        <v>43525</v>
      </c>
      <c r="AT198" s="12">
        <f t="shared" si="116"/>
        <v>43556</v>
      </c>
      <c r="AU198" s="12">
        <f t="shared" si="116"/>
        <v>43586</v>
      </c>
      <c r="AV198" s="12">
        <f t="shared" si="116"/>
        <v>43617</v>
      </c>
      <c r="AW198" s="12">
        <f t="shared" si="116"/>
        <v>43647</v>
      </c>
      <c r="AX198" s="12">
        <f t="shared" si="116"/>
        <v>43678</v>
      </c>
      <c r="AY198" s="12">
        <f t="shared" si="116"/>
        <v>43709</v>
      </c>
      <c r="AZ198" s="12">
        <f t="shared" si="116"/>
        <v>43739</v>
      </c>
      <c r="BA198" s="12">
        <f t="shared" si="116"/>
        <v>43770</v>
      </c>
      <c r="BB198" s="12">
        <f t="shared" si="116"/>
        <v>43800</v>
      </c>
      <c r="BC198" s="12">
        <f t="shared" si="116"/>
        <v>43831</v>
      </c>
      <c r="BD198" s="12">
        <f t="shared" si="116"/>
        <v>43862</v>
      </c>
      <c r="BE198" s="12">
        <f t="shared" si="116"/>
        <v>43891</v>
      </c>
      <c r="BF198" s="12">
        <f t="shared" si="116"/>
        <v>43922</v>
      </c>
      <c r="BG198" s="12">
        <f t="shared" si="116"/>
        <v>43952</v>
      </c>
      <c r="BH198" s="12">
        <f t="shared" si="116"/>
        <v>43983</v>
      </c>
      <c r="BI198" s="12">
        <f t="shared" si="116"/>
        <v>44013</v>
      </c>
      <c r="BJ198" s="12">
        <f t="shared" si="116"/>
        <v>44044</v>
      </c>
      <c r="BK198" s="12">
        <f t="shared" si="116"/>
        <v>44075</v>
      </c>
      <c r="BL198" s="12">
        <f t="shared" si="116"/>
        <v>44105</v>
      </c>
      <c r="BM198" s="12">
        <f t="shared" si="116"/>
        <v>44136</v>
      </c>
      <c r="BN198" s="12">
        <f t="shared" si="116"/>
        <v>44166</v>
      </c>
      <c r="BO198" s="12">
        <f t="shared" si="116"/>
        <v>44197</v>
      </c>
      <c r="BP198" s="12">
        <f t="shared" si="116"/>
        <v>44228</v>
      </c>
      <c r="BQ198" s="12">
        <f t="shared" ref="BQ198:CJ198" si="117">BQ192</f>
        <v>44256</v>
      </c>
      <c r="BR198" s="12">
        <f t="shared" si="117"/>
        <v>44287</v>
      </c>
      <c r="BS198" s="12">
        <f t="shared" si="117"/>
        <v>44317</v>
      </c>
      <c r="BT198" s="12">
        <f t="shared" si="117"/>
        <v>44348</v>
      </c>
      <c r="BU198" s="12">
        <f t="shared" si="117"/>
        <v>44378</v>
      </c>
      <c r="BV198" s="12">
        <f t="shared" si="117"/>
        <v>44409</v>
      </c>
      <c r="BW198" s="12">
        <f t="shared" si="117"/>
        <v>44440</v>
      </c>
      <c r="BX198" s="12">
        <f t="shared" si="117"/>
        <v>44470</v>
      </c>
      <c r="BY198" s="12">
        <f t="shared" si="117"/>
        <v>44501</v>
      </c>
      <c r="BZ198" s="12">
        <f t="shared" si="117"/>
        <v>44531</v>
      </c>
      <c r="CA198" s="12">
        <f t="shared" si="117"/>
        <v>44562</v>
      </c>
      <c r="CB198" s="12">
        <f t="shared" si="117"/>
        <v>44593</v>
      </c>
      <c r="CC198" s="12">
        <f t="shared" si="117"/>
        <v>44621</v>
      </c>
      <c r="CD198" s="12">
        <f t="shared" si="117"/>
        <v>44652</v>
      </c>
      <c r="CE198" s="12">
        <f t="shared" si="117"/>
        <v>44682</v>
      </c>
      <c r="CF198" s="12">
        <f t="shared" si="117"/>
        <v>44713</v>
      </c>
      <c r="CG198" s="12">
        <f t="shared" si="117"/>
        <v>0</v>
      </c>
      <c r="CH198" s="12">
        <f t="shared" si="117"/>
        <v>0</v>
      </c>
      <c r="CI198" s="12">
        <f t="shared" si="117"/>
        <v>0</v>
      </c>
      <c r="CJ198" s="12">
        <f t="shared" si="117"/>
        <v>0</v>
      </c>
    </row>
    <row r="199" spans="1:88">
      <c r="B199" t="s">
        <v>245</v>
      </c>
      <c r="D199">
        <f>IF(D198=$C$14,$C$209,0)</f>
        <v>0</v>
      </c>
      <c r="E199">
        <f t="shared" ref="E199:BP199" si="118">IF(E198=$C$14,$C$209,0)</f>
        <v>0</v>
      </c>
      <c r="F199">
        <f t="shared" si="118"/>
        <v>0</v>
      </c>
      <c r="G199">
        <f t="shared" si="118"/>
        <v>0</v>
      </c>
      <c r="H199">
        <f t="shared" si="118"/>
        <v>0</v>
      </c>
      <c r="I199">
        <f t="shared" si="118"/>
        <v>0</v>
      </c>
      <c r="J199">
        <f t="shared" si="118"/>
        <v>0</v>
      </c>
      <c r="K199">
        <f t="shared" si="118"/>
        <v>0</v>
      </c>
      <c r="L199">
        <f t="shared" si="118"/>
        <v>0</v>
      </c>
      <c r="M199">
        <f t="shared" si="118"/>
        <v>0</v>
      </c>
      <c r="N199">
        <f t="shared" si="118"/>
        <v>0</v>
      </c>
      <c r="O199">
        <f t="shared" si="118"/>
        <v>0</v>
      </c>
      <c r="P199">
        <f t="shared" si="118"/>
        <v>0</v>
      </c>
      <c r="Q199">
        <f t="shared" si="118"/>
        <v>0</v>
      </c>
      <c r="R199">
        <f t="shared" si="118"/>
        <v>0</v>
      </c>
      <c r="S199">
        <f t="shared" si="118"/>
        <v>0</v>
      </c>
      <c r="T199">
        <f t="shared" si="118"/>
        <v>0</v>
      </c>
      <c r="U199">
        <f t="shared" si="118"/>
        <v>0</v>
      </c>
      <c r="V199">
        <f t="shared" si="118"/>
        <v>0</v>
      </c>
      <c r="W199">
        <f t="shared" si="118"/>
        <v>0</v>
      </c>
      <c r="X199">
        <f t="shared" si="118"/>
        <v>0</v>
      </c>
      <c r="Y199">
        <f t="shared" si="118"/>
        <v>0</v>
      </c>
      <c r="Z199">
        <f t="shared" si="118"/>
        <v>0</v>
      </c>
      <c r="AA199">
        <f t="shared" si="118"/>
        <v>0</v>
      </c>
      <c r="AB199">
        <f t="shared" si="118"/>
        <v>0</v>
      </c>
      <c r="AC199">
        <f t="shared" si="118"/>
        <v>0</v>
      </c>
      <c r="AD199">
        <f t="shared" si="118"/>
        <v>0</v>
      </c>
      <c r="AE199">
        <f t="shared" si="118"/>
        <v>0</v>
      </c>
      <c r="AF199">
        <f t="shared" si="118"/>
        <v>0</v>
      </c>
      <c r="AG199">
        <f t="shared" si="118"/>
        <v>0</v>
      </c>
      <c r="AH199">
        <f t="shared" si="118"/>
        <v>0</v>
      </c>
      <c r="AI199">
        <f t="shared" si="118"/>
        <v>0</v>
      </c>
      <c r="AJ199">
        <f t="shared" si="118"/>
        <v>0</v>
      </c>
      <c r="AK199">
        <f t="shared" si="118"/>
        <v>0</v>
      </c>
      <c r="AL199">
        <f t="shared" si="118"/>
        <v>0</v>
      </c>
      <c r="AM199">
        <f t="shared" si="118"/>
        <v>0</v>
      </c>
      <c r="AN199">
        <f t="shared" si="118"/>
        <v>0</v>
      </c>
      <c r="AO199">
        <f t="shared" si="118"/>
        <v>0</v>
      </c>
      <c r="AP199">
        <f t="shared" si="118"/>
        <v>0</v>
      </c>
      <c r="AQ199">
        <f t="shared" si="118"/>
        <v>0</v>
      </c>
      <c r="AR199">
        <f t="shared" si="118"/>
        <v>0</v>
      </c>
      <c r="AS199">
        <f t="shared" si="118"/>
        <v>0</v>
      </c>
      <c r="AT199">
        <f t="shared" si="118"/>
        <v>0</v>
      </c>
      <c r="AU199">
        <f t="shared" si="118"/>
        <v>0</v>
      </c>
      <c r="AV199">
        <f t="shared" si="118"/>
        <v>0</v>
      </c>
      <c r="AW199">
        <f t="shared" ca="1" si="118"/>
        <v>145333131.54724422</v>
      </c>
      <c r="AX199">
        <f t="shared" si="118"/>
        <v>0</v>
      </c>
      <c r="AY199">
        <f t="shared" si="118"/>
        <v>0</v>
      </c>
      <c r="AZ199">
        <f t="shared" si="118"/>
        <v>0</v>
      </c>
      <c r="BA199">
        <f t="shared" si="118"/>
        <v>0</v>
      </c>
      <c r="BB199">
        <f t="shared" si="118"/>
        <v>0</v>
      </c>
      <c r="BC199">
        <f t="shared" si="118"/>
        <v>0</v>
      </c>
      <c r="BD199">
        <f t="shared" si="118"/>
        <v>0</v>
      </c>
      <c r="BE199">
        <f t="shared" si="118"/>
        <v>0</v>
      </c>
      <c r="BF199">
        <f t="shared" si="118"/>
        <v>0</v>
      </c>
      <c r="BG199">
        <f t="shared" si="118"/>
        <v>0</v>
      </c>
      <c r="BH199">
        <f t="shared" si="118"/>
        <v>0</v>
      </c>
      <c r="BI199">
        <f t="shared" si="118"/>
        <v>0</v>
      </c>
      <c r="BJ199">
        <f t="shared" si="118"/>
        <v>0</v>
      </c>
      <c r="BK199">
        <f t="shared" si="118"/>
        <v>0</v>
      </c>
      <c r="BL199">
        <f t="shared" si="118"/>
        <v>0</v>
      </c>
      <c r="BM199">
        <f t="shared" si="118"/>
        <v>0</v>
      </c>
      <c r="BN199">
        <f t="shared" si="118"/>
        <v>0</v>
      </c>
      <c r="BO199">
        <f t="shared" si="118"/>
        <v>0</v>
      </c>
      <c r="BP199">
        <f t="shared" si="118"/>
        <v>0</v>
      </c>
      <c r="BQ199">
        <f t="shared" ref="BQ199:CJ199" si="119">IF(BQ198=$C$14,$C$209,0)</f>
        <v>0</v>
      </c>
      <c r="BR199">
        <f t="shared" si="119"/>
        <v>0</v>
      </c>
      <c r="BS199">
        <f t="shared" si="119"/>
        <v>0</v>
      </c>
      <c r="BT199">
        <f t="shared" si="119"/>
        <v>0</v>
      </c>
      <c r="BU199">
        <f t="shared" si="119"/>
        <v>0</v>
      </c>
      <c r="BV199">
        <f t="shared" si="119"/>
        <v>0</v>
      </c>
      <c r="BW199">
        <f t="shared" si="119"/>
        <v>0</v>
      </c>
      <c r="BX199">
        <f t="shared" si="119"/>
        <v>0</v>
      </c>
      <c r="BY199">
        <f t="shared" si="119"/>
        <v>0</v>
      </c>
      <c r="BZ199">
        <f t="shared" si="119"/>
        <v>0</v>
      </c>
      <c r="CA199">
        <f t="shared" si="119"/>
        <v>0</v>
      </c>
      <c r="CB199">
        <f t="shared" si="119"/>
        <v>0</v>
      </c>
      <c r="CC199">
        <f t="shared" si="119"/>
        <v>0</v>
      </c>
      <c r="CD199">
        <f t="shared" si="119"/>
        <v>0</v>
      </c>
      <c r="CE199">
        <f t="shared" si="119"/>
        <v>0</v>
      </c>
      <c r="CF199">
        <f t="shared" si="119"/>
        <v>0</v>
      </c>
      <c r="CG199">
        <f t="shared" si="119"/>
        <v>0</v>
      </c>
      <c r="CH199">
        <f t="shared" si="119"/>
        <v>0</v>
      </c>
      <c r="CI199">
        <f t="shared" si="119"/>
        <v>0</v>
      </c>
      <c r="CJ199">
        <f t="shared" si="119"/>
        <v>0</v>
      </c>
    </row>
    <row r="200" spans="1:88">
      <c r="C200" s="13"/>
      <c r="D200" s="13"/>
    </row>
    <row r="201" spans="1:88">
      <c r="C201" s="11" t="s">
        <v>218</v>
      </c>
      <c r="D201" s="11" t="s">
        <v>217</v>
      </c>
      <c r="F201" t="s">
        <v>244</v>
      </c>
      <c r="J201" t="s">
        <v>244</v>
      </c>
    </row>
    <row r="202" spans="1:88" ht="16.5">
      <c r="A202">
        <v>1</v>
      </c>
      <c r="B202" s="19" t="s">
        <v>67</v>
      </c>
      <c r="C202" s="6">
        <f ca="1">SUM(C203:C206)</f>
        <v>1251919319.0849433</v>
      </c>
      <c r="D202" s="6">
        <f ca="1">SUM(D203:D206)</f>
        <v>1251919319.0849433</v>
      </c>
      <c r="E202" s="20"/>
      <c r="F202" s="7">
        <v>0</v>
      </c>
      <c r="G202" s="9">
        <v>0.3</v>
      </c>
      <c r="H202" s="9">
        <v>0</v>
      </c>
      <c r="J202" s="7">
        <v>0</v>
      </c>
      <c r="K202" s="9">
        <v>0</v>
      </c>
      <c r="L202" s="9">
        <v>0</v>
      </c>
    </row>
    <row r="203" spans="1:88" ht="16.5">
      <c r="A203">
        <v>2</v>
      </c>
      <c r="B203" s="19" t="s">
        <v>241</v>
      </c>
      <c r="C203" s="47">
        <f>(C66+C80-(SUM($D$125:$D$134)))*C4</f>
        <v>877867489.24316072</v>
      </c>
      <c r="D203" s="47">
        <f>(C66+C80-(SUM($D$125:$D$134)))*C4</f>
        <v>877867489.24316072</v>
      </c>
      <c r="F203" s="7">
        <v>0.5</v>
      </c>
      <c r="G203" s="9">
        <v>0.4</v>
      </c>
      <c r="H203" s="9">
        <v>0.05</v>
      </c>
      <c r="J203" s="7">
        <v>0.2</v>
      </c>
      <c r="K203" s="9">
        <v>0.3</v>
      </c>
      <c r="L203" s="9">
        <v>0</v>
      </c>
    </row>
    <row r="204" spans="1:88" ht="16.5">
      <c r="A204">
        <v>3</v>
      </c>
      <c r="B204" s="19" t="s">
        <v>68</v>
      </c>
      <c r="C204" s="3">
        <f>C203*(D187+D188)</f>
        <v>87786748.924316078</v>
      </c>
      <c r="D204" s="47">
        <f>D203*(D187)+IF(F187=0,E188,F188)</f>
        <v>87786748.924316078</v>
      </c>
      <c r="F204" s="7">
        <v>1</v>
      </c>
      <c r="G204" s="9">
        <v>0.5</v>
      </c>
      <c r="H204" s="9">
        <v>0.15</v>
      </c>
      <c r="J204" s="7">
        <v>0.5</v>
      </c>
      <c r="K204" s="9">
        <v>0.4</v>
      </c>
      <c r="L204" s="9">
        <v>0.05</v>
      </c>
    </row>
    <row r="205" spans="1:88" ht="16.5">
      <c r="A205">
        <v>4</v>
      </c>
      <c r="B205" s="19" t="s">
        <v>69</v>
      </c>
      <c r="C205" s="3">
        <f>C203*D189</f>
        <v>175573497.84863216</v>
      </c>
      <c r="D205" s="3">
        <f>D203*D189</f>
        <v>175573497.84863216</v>
      </c>
      <c r="F205" s="7">
        <v>2</v>
      </c>
      <c r="G205" s="9">
        <v>0.6</v>
      </c>
      <c r="H205" s="9">
        <v>0.2</v>
      </c>
      <c r="J205" s="7">
        <v>1</v>
      </c>
      <c r="K205" s="9">
        <v>0.5</v>
      </c>
      <c r="L205" s="9">
        <v>0.15</v>
      </c>
    </row>
    <row r="206" spans="1:88" ht="16.5">
      <c r="A206">
        <v>5</v>
      </c>
      <c r="B206" s="19" t="s">
        <v>70</v>
      </c>
      <c r="C206" s="47">
        <f ca="1">SUMIF(163:163,"&lt;="&amp;C13,169:169)</f>
        <v>110691583.06883428</v>
      </c>
      <c r="D206" s="47">
        <f ca="1">SUMIF(163:163,"&lt;="&amp;C13,169:169)</f>
        <v>110691583.06883428</v>
      </c>
      <c r="J206" s="7">
        <v>2</v>
      </c>
      <c r="K206" s="9">
        <v>0.6</v>
      </c>
      <c r="L206" s="9">
        <v>0.2</v>
      </c>
    </row>
    <row r="207" spans="1:88" ht="16.5">
      <c r="A207">
        <v>6</v>
      </c>
      <c r="B207" s="19" t="s">
        <v>71</v>
      </c>
      <c r="C207" s="6">
        <f ca="1">SUM(C41:BQ41)/(1+C114)-C202</f>
        <v>484443771.82414746</v>
      </c>
      <c r="D207" s="13">
        <f ca="1">SUM(C41:BQ41)/(1+C114)-D202</f>
        <v>484443771.82414746</v>
      </c>
      <c r="K207" s="7"/>
    </row>
    <row r="208" spans="1:88" ht="16.5">
      <c r="A208">
        <v>7</v>
      </c>
      <c r="B208" s="19" t="s">
        <v>72</v>
      </c>
      <c r="C208" s="1">
        <f ca="1">C207/C202</f>
        <v>0.38696085637390643</v>
      </c>
      <c r="D208" s="1">
        <f ca="1">D207/D202</f>
        <v>0.38696085637390643</v>
      </c>
    </row>
    <row r="209" spans="1:89" ht="16.5">
      <c r="A209">
        <v>8</v>
      </c>
      <c r="B209" s="19" t="s">
        <v>73</v>
      </c>
      <c r="C209" s="3">
        <f ca="1">IF(C208&lt;0,0,IF($D$190=F201,C207*VLOOKUP(C208,F202:H205,2,TRUE)-C202*VLOOKUP(C208,F202:H205,3,TRUE),C207*VLOOKUP(C208,J202:L206,2,TRUE)-C202*VLOOKUP(C208,J202:L206,3,TRUE)))</f>
        <v>145333131.54724422</v>
      </c>
      <c r="D209" s="3">
        <f ca="1">IF(D208&lt;0,0,IF($D$190=F201,D207*VLOOKUP(D208,F202:H205,2,TRUE)-D202*VLOOKUP(D208,F202:H205,3,TRUE),D207*VLOOKUP(D208,J202:L206,2,TRUE)-D202*VLOOKUP(D208,J202:L206,3,TRUE)))</f>
        <v>145333131.54724422</v>
      </c>
    </row>
    <row r="210" spans="1:89" ht="16.5">
      <c r="A210">
        <v>9</v>
      </c>
      <c r="B210" s="19" t="s">
        <v>74</v>
      </c>
      <c r="C210" s="6">
        <f ca="1">BF195</f>
        <v>93242238.819971532</v>
      </c>
      <c r="D210" s="6">
        <f ca="1">BF196</f>
        <v>93242238.819971532</v>
      </c>
    </row>
    <row r="211" spans="1:89" ht="16.5">
      <c r="A211">
        <v>10</v>
      </c>
      <c r="B211" s="19" t="s">
        <v>75</v>
      </c>
      <c r="C211" s="21">
        <f ca="1">C210/SUM(C40:BQ40)/(1+C114)</f>
        <v>4.4379946744757912E-2</v>
      </c>
      <c r="D211" s="21">
        <f ca="1">D210/SUM(C40:BQ40)/(1+C114)</f>
        <v>4.4379946744757912E-2</v>
      </c>
    </row>
    <row r="213" spans="1:89">
      <c r="B213" t="s">
        <v>242</v>
      </c>
      <c r="C213" s="9">
        <v>0.15</v>
      </c>
    </row>
    <row r="214" spans="1:89">
      <c r="B214" t="s">
        <v>168</v>
      </c>
      <c r="C214" s="9">
        <v>0.25</v>
      </c>
    </row>
    <row r="215" spans="1:89">
      <c r="D215" s="12">
        <f t="shared" ref="D215:BO215" si="120">D192</f>
        <v>42278</v>
      </c>
      <c r="E215" s="12">
        <f t="shared" si="120"/>
        <v>42309</v>
      </c>
      <c r="F215" s="12">
        <f t="shared" si="120"/>
        <v>42339</v>
      </c>
      <c r="G215" s="12">
        <f t="shared" si="120"/>
        <v>42370</v>
      </c>
      <c r="H215" s="12">
        <f t="shared" si="120"/>
        <v>42401</v>
      </c>
      <c r="I215" s="12">
        <f t="shared" si="120"/>
        <v>42430</v>
      </c>
      <c r="J215" s="12">
        <f t="shared" si="120"/>
        <v>42461</v>
      </c>
      <c r="K215" s="12">
        <f t="shared" si="120"/>
        <v>42491</v>
      </c>
      <c r="L215" s="12">
        <f t="shared" si="120"/>
        <v>42522</v>
      </c>
      <c r="M215" s="12">
        <f t="shared" si="120"/>
        <v>42552</v>
      </c>
      <c r="N215" s="12">
        <f t="shared" si="120"/>
        <v>42583</v>
      </c>
      <c r="O215" s="12">
        <f t="shared" si="120"/>
        <v>42614</v>
      </c>
      <c r="P215" s="12">
        <f t="shared" si="120"/>
        <v>42644</v>
      </c>
      <c r="Q215" s="12">
        <f t="shared" si="120"/>
        <v>42675</v>
      </c>
      <c r="R215" s="12">
        <f t="shared" si="120"/>
        <v>42705</v>
      </c>
      <c r="S215" s="12">
        <f t="shared" si="120"/>
        <v>42736</v>
      </c>
      <c r="T215" s="12">
        <f t="shared" si="120"/>
        <v>42767</v>
      </c>
      <c r="U215" s="12">
        <f t="shared" si="120"/>
        <v>42795</v>
      </c>
      <c r="V215" s="12">
        <f t="shared" si="120"/>
        <v>42826</v>
      </c>
      <c r="W215" s="12">
        <f t="shared" si="120"/>
        <v>42856</v>
      </c>
      <c r="X215" s="12">
        <f t="shared" si="120"/>
        <v>42887</v>
      </c>
      <c r="Y215" s="12">
        <f t="shared" si="120"/>
        <v>42917</v>
      </c>
      <c r="Z215" s="12">
        <f t="shared" si="120"/>
        <v>42948</v>
      </c>
      <c r="AA215" s="12">
        <f t="shared" si="120"/>
        <v>42979</v>
      </c>
      <c r="AB215" s="12">
        <f t="shared" si="120"/>
        <v>43009</v>
      </c>
      <c r="AC215" s="12">
        <f t="shared" si="120"/>
        <v>43040</v>
      </c>
      <c r="AD215" s="12">
        <f t="shared" si="120"/>
        <v>43070</v>
      </c>
      <c r="AE215" s="12">
        <f t="shared" si="120"/>
        <v>43101</v>
      </c>
      <c r="AF215" s="12">
        <f t="shared" si="120"/>
        <v>43132</v>
      </c>
      <c r="AG215" s="12">
        <f t="shared" si="120"/>
        <v>43160</v>
      </c>
      <c r="AH215" s="12">
        <f t="shared" si="120"/>
        <v>43191</v>
      </c>
      <c r="AI215" s="12">
        <f t="shared" si="120"/>
        <v>43221</v>
      </c>
      <c r="AJ215" s="12">
        <f t="shared" si="120"/>
        <v>43252</v>
      </c>
      <c r="AK215" s="12">
        <f t="shared" si="120"/>
        <v>43282</v>
      </c>
      <c r="AL215" s="12">
        <f t="shared" si="120"/>
        <v>43313</v>
      </c>
      <c r="AM215" s="12">
        <f t="shared" si="120"/>
        <v>43344</v>
      </c>
      <c r="AN215" s="12">
        <f t="shared" si="120"/>
        <v>43374</v>
      </c>
      <c r="AO215" s="12">
        <f t="shared" si="120"/>
        <v>43405</v>
      </c>
      <c r="AP215" s="12">
        <f t="shared" si="120"/>
        <v>43435</v>
      </c>
      <c r="AQ215" s="12">
        <f t="shared" si="120"/>
        <v>43466</v>
      </c>
      <c r="AR215" s="12">
        <f t="shared" si="120"/>
        <v>43497</v>
      </c>
      <c r="AS215" s="12">
        <f t="shared" si="120"/>
        <v>43525</v>
      </c>
      <c r="AT215" s="12">
        <f t="shared" si="120"/>
        <v>43556</v>
      </c>
      <c r="AU215" s="12">
        <f t="shared" si="120"/>
        <v>43586</v>
      </c>
      <c r="AV215" s="12">
        <f t="shared" si="120"/>
        <v>43617</v>
      </c>
      <c r="AW215" s="12">
        <f t="shared" si="120"/>
        <v>43647</v>
      </c>
      <c r="AX215" s="12">
        <f t="shared" si="120"/>
        <v>43678</v>
      </c>
      <c r="AY215" s="12">
        <f t="shared" si="120"/>
        <v>43709</v>
      </c>
      <c r="AZ215" s="12">
        <f t="shared" si="120"/>
        <v>43739</v>
      </c>
      <c r="BA215" s="12">
        <f t="shared" si="120"/>
        <v>43770</v>
      </c>
      <c r="BB215" s="12">
        <f t="shared" si="120"/>
        <v>43800</v>
      </c>
      <c r="BC215" s="12">
        <f t="shared" si="120"/>
        <v>43831</v>
      </c>
      <c r="BD215" s="12">
        <f t="shared" si="120"/>
        <v>43862</v>
      </c>
      <c r="BE215" s="12">
        <f t="shared" si="120"/>
        <v>43891</v>
      </c>
      <c r="BF215" s="12">
        <f t="shared" si="120"/>
        <v>43922</v>
      </c>
      <c r="BG215" s="12">
        <f t="shared" si="120"/>
        <v>43952</v>
      </c>
      <c r="BH215" s="12">
        <f t="shared" si="120"/>
        <v>43983</v>
      </c>
      <c r="BI215" s="12">
        <f t="shared" si="120"/>
        <v>44013</v>
      </c>
      <c r="BJ215" s="12">
        <f t="shared" si="120"/>
        <v>44044</v>
      </c>
      <c r="BK215" s="12">
        <f t="shared" si="120"/>
        <v>44075</v>
      </c>
      <c r="BL215" s="12">
        <f t="shared" si="120"/>
        <v>44105</v>
      </c>
      <c r="BM215" s="12">
        <f t="shared" si="120"/>
        <v>44136</v>
      </c>
      <c r="BN215" s="12">
        <f t="shared" si="120"/>
        <v>44166</v>
      </c>
      <c r="BO215" s="12">
        <f t="shared" si="120"/>
        <v>44197</v>
      </c>
      <c r="BP215" s="12">
        <f t="shared" ref="BP215:CK215" si="121">BP192</f>
        <v>44228</v>
      </c>
      <c r="BQ215" s="12">
        <f t="shared" si="121"/>
        <v>44256</v>
      </c>
      <c r="BR215" s="12">
        <f t="shared" si="121"/>
        <v>44287</v>
      </c>
      <c r="BS215" s="12">
        <f t="shared" si="121"/>
        <v>44317</v>
      </c>
      <c r="BT215" s="12">
        <f t="shared" si="121"/>
        <v>44348</v>
      </c>
      <c r="BU215" s="12">
        <f t="shared" si="121"/>
        <v>44378</v>
      </c>
      <c r="BV215" s="12">
        <f t="shared" si="121"/>
        <v>44409</v>
      </c>
      <c r="BW215" s="12">
        <f t="shared" si="121"/>
        <v>44440</v>
      </c>
      <c r="BX215" s="12">
        <f t="shared" si="121"/>
        <v>44470</v>
      </c>
      <c r="BY215" s="12">
        <f t="shared" si="121"/>
        <v>44501</v>
      </c>
      <c r="BZ215" s="12">
        <f t="shared" si="121"/>
        <v>44531</v>
      </c>
      <c r="CA215" s="12">
        <f t="shared" si="121"/>
        <v>44562</v>
      </c>
      <c r="CB215" s="12">
        <f t="shared" si="121"/>
        <v>44593</v>
      </c>
      <c r="CC215" s="12">
        <f t="shared" si="121"/>
        <v>44621</v>
      </c>
      <c r="CD215" s="12">
        <f t="shared" si="121"/>
        <v>44652</v>
      </c>
      <c r="CE215" s="12">
        <f t="shared" si="121"/>
        <v>44682</v>
      </c>
      <c r="CF215" s="12">
        <f t="shared" si="121"/>
        <v>44713</v>
      </c>
      <c r="CG215" s="12">
        <f t="shared" si="121"/>
        <v>0</v>
      </c>
      <c r="CH215" s="12">
        <f t="shared" si="121"/>
        <v>0</v>
      </c>
      <c r="CI215" s="12">
        <f t="shared" si="121"/>
        <v>0</v>
      </c>
      <c r="CJ215" s="12">
        <f t="shared" si="121"/>
        <v>0</v>
      </c>
      <c r="CK215" s="12">
        <f t="shared" si="121"/>
        <v>0</v>
      </c>
    </row>
    <row r="216" spans="1:89">
      <c r="B216" t="s">
        <v>223</v>
      </c>
      <c r="C216" t="s">
        <v>216</v>
      </c>
      <c r="D216" s="3">
        <f t="shared" ref="D216:BO216" ca="1" si="122">((C41-D165-D168)*$C$213-D171-D194-D196)*$C$214</f>
        <v>0</v>
      </c>
      <c r="E216" s="3">
        <f t="shared" ca="1" si="122"/>
        <v>0</v>
      </c>
      <c r="F216" s="3">
        <f t="shared" ca="1" si="122"/>
        <v>0</v>
      </c>
      <c r="G216" s="3">
        <f t="shared" ca="1" si="122"/>
        <v>0</v>
      </c>
      <c r="H216" s="3">
        <f t="shared" ca="1" si="122"/>
        <v>94388.335363636375</v>
      </c>
      <c r="I216" s="3">
        <f t="shared" ca="1" si="122"/>
        <v>94388.335363636375</v>
      </c>
      <c r="J216" s="3">
        <f t="shared" ca="1" si="122"/>
        <v>283165.00609090907</v>
      </c>
      <c r="K216" s="3">
        <f t="shared" ca="1" si="122"/>
        <v>283165.00609090907</v>
      </c>
      <c r="L216" s="3">
        <f t="shared" ca="1" si="122"/>
        <v>849495.01827272715</v>
      </c>
      <c r="M216" s="3">
        <f t="shared" ca="1" si="122"/>
        <v>849495.01827272715</v>
      </c>
      <c r="N216" s="3">
        <f t="shared" ca="1" si="122"/>
        <v>849495.01827272715</v>
      </c>
      <c r="O216" s="3">
        <f t="shared" ca="1" si="122"/>
        <v>849495.01827272715</v>
      </c>
      <c r="P216" s="3">
        <f t="shared" ca="1" si="122"/>
        <v>849495.01827272715</v>
      </c>
      <c r="Q216" s="3">
        <f t="shared" ca="1" si="122"/>
        <v>849495.01827272715</v>
      </c>
      <c r="R216" s="3">
        <f t="shared" ca="1" si="122"/>
        <v>849496.05654545454</v>
      </c>
      <c r="S216" s="3">
        <f t="shared" ca="1" si="122"/>
        <v>983430.18122727261</v>
      </c>
      <c r="T216" s="3">
        <f t="shared" ca="1" si="122"/>
        <v>1077820.5931363637</v>
      </c>
      <c r="U216" s="3">
        <f t="shared" ca="1" si="122"/>
        <v>1345688.8424999998</v>
      </c>
      <c r="V216" s="3">
        <f t="shared" ca="1" si="122"/>
        <v>1345695.0721363639</v>
      </c>
      <c r="W216" s="3">
        <f t="shared" ca="1" si="122"/>
        <v>2149299.8202272728</v>
      </c>
      <c r="X216" s="3">
        <f t="shared" ca="1" si="122"/>
        <v>2149299.8202272728</v>
      </c>
      <c r="Y216" s="3">
        <f t="shared" ca="1" si="122"/>
        <v>2149299.8202272728</v>
      </c>
      <c r="Z216" s="3">
        <f t="shared" ca="1" si="122"/>
        <v>2149299.8202272728</v>
      </c>
      <c r="AA216" s="3">
        <f t="shared" ca="1" si="122"/>
        <v>2149299.8202272728</v>
      </c>
      <c r="AB216" s="3">
        <f t="shared" ca="1" si="122"/>
        <v>2149299.8202272728</v>
      </c>
      <c r="AC216" s="3">
        <f t="shared" ca="1" si="122"/>
        <v>2149299.8202272728</v>
      </c>
      <c r="AD216" s="3">
        <f t="shared" ca="1" si="122"/>
        <v>2149305.2423181823</v>
      </c>
      <c r="AE216" s="3">
        <f t="shared" ca="1" si="122"/>
        <v>2302119.0298636365</v>
      </c>
      <c r="AF216" s="3">
        <f t="shared" ca="1" si="122"/>
        <v>2302127.7975000013</v>
      </c>
      <c r="AG216" s="3">
        <f t="shared" ca="1" si="122"/>
        <v>2339887.1232272722</v>
      </c>
      <c r="AH216" s="3">
        <f t="shared" ca="1" si="122"/>
        <v>2339913.4261363652</v>
      </c>
      <c r="AI216" s="3">
        <f t="shared" ca="1" si="122"/>
        <v>2453191.4033181816</v>
      </c>
      <c r="AJ216" s="3">
        <f t="shared" ca="1" si="122"/>
        <v>2453191.4033181816</v>
      </c>
      <c r="AK216" s="3">
        <f t="shared" ca="1" si="122"/>
        <v>2453191.4033181816</v>
      </c>
      <c r="AL216" s="3">
        <f t="shared" ca="1" si="122"/>
        <v>2205983.8583181817</v>
      </c>
      <c r="AM216" s="3">
        <f t="shared" ca="1" si="122"/>
        <v>2205983.8583181817</v>
      </c>
      <c r="AN216" s="3">
        <f t="shared" ca="1" si="122"/>
        <v>1711568.7683181821</v>
      </c>
      <c r="AO216" s="3">
        <f t="shared" ca="1" si="122"/>
        <v>1711568.7683181821</v>
      </c>
      <c r="AP216" s="3">
        <f t="shared" ca="1" si="122"/>
        <v>228327.88213636397</v>
      </c>
      <c r="AQ216" s="3">
        <f t="shared" ca="1" si="122"/>
        <v>247207.54499999998</v>
      </c>
      <c r="AR216" s="3">
        <f t="shared" ca="1" si="122"/>
        <v>247207.54499999998</v>
      </c>
      <c r="AS216" s="3">
        <f t="shared" ca="1" si="122"/>
        <v>247207.54499999998</v>
      </c>
      <c r="AT216" s="3">
        <f t="shared" ca="1" si="122"/>
        <v>247207.54499999998</v>
      </c>
      <c r="AU216" s="3">
        <f t="shared" ca="1" si="122"/>
        <v>247207.54499999998</v>
      </c>
      <c r="AV216" s="3">
        <f t="shared" ca="1" si="122"/>
        <v>247207.54499999998</v>
      </c>
      <c r="AW216" s="3">
        <f t="shared" ca="1" si="122"/>
        <v>247207.54499999998</v>
      </c>
      <c r="AX216" s="2">
        <f t="shared" ca="1" si="122"/>
        <v>0</v>
      </c>
      <c r="AY216" s="2">
        <f t="shared" ca="1" si="122"/>
        <v>0</v>
      </c>
      <c r="AZ216" s="2">
        <f t="shared" ca="1" si="122"/>
        <v>0</v>
      </c>
      <c r="BA216" s="2">
        <f t="shared" ca="1" si="122"/>
        <v>0</v>
      </c>
      <c r="BB216" s="3">
        <f t="shared" ca="1" si="122"/>
        <v>-3955546.5980554065</v>
      </c>
      <c r="BC216" s="2">
        <f t="shared" ca="1" si="122"/>
        <v>0</v>
      </c>
      <c r="BD216" s="2">
        <f t="shared" ca="1" si="122"/>
        <v>0</v>
      </c>
      <c r="BE216" s="2">
        <f t="shared" ca="1" si="122"/>
        <v>0</v>
      </c>
      <c r="BF216" s="3">
        <f t="shared" ca="1" si="122"/>
        <v>-23310559.704992883</v>
      </c>
      <c r="BG216" s="2">
        <f t="shared" ca="1" si="122"/>
        <v>0</v>
      </c>
      <c r="BH216" s="2">
        <f t="shared" ca="1" si="122"/>
        <v>0</v>
      </c>
      <c r="BI216" s="2">
        <f t="shared" ca="1" si="122"/>
        <v>0</v>
      </c>
      <c r="BJ216" s="2">
        <f t="shared" ca="1" si="122"/>
        <v>0</v>
      </c>
      <c r="BK216" s="2">
        <f t="shared" ca="1" si="122"/>
        <v>0</v>
      </c>
      <c r="BL216" s="2">
        <f t="shared" ca="1" si="122"/>
        <v>0</v>
      </c>
      <c r="BM216" s="2">
        <f t="shared" ca="1" si="122"/>
        <v>0</v>
      </c>
      <c r="BN216" s="2">
        <f t="shared" ca="1" si="122"/>
        <v>0</v>
      </c>
      <c r="BO216" s="2">
        <f t="shared" ca="1" si="122"/>
        <v>0</v>
      </c>
      <c r="BP216" s="2">
        <f t="shared" ref="BP216:CK216" ca="1" si="123">((BO41-BP165-BP168)*$C$213-BP171-BP194-BP196)*$C$214</f>
        <v>0</v>
      </c>
      <c r="BQ216" s="2">
        <f t="shared" ca="1" si="123"/>
        <v>0</v>
      </c>
      <c r="BR216" s="2">
        <f t="shared" ca="1" si="123"/>
        <v>0</v>
      </c>
      <c r="BS216" s="2">
        <f t="shared" ca="1" si="123"/>
        <v>0</v>
      </c>
      <c r="BT216" s="2">
        <f t="shared" ca="1" si="123"/>
        <v>0</v>
      </c>
      <c r="BU216" s="2">
        <f t="shared" ca="1" si="123"/>
        <v>0</v>
      </c>
      <c r="BV216" s="2">
        <f t="shared" ca="1" si="123"/>
        <v>0</v>
      </c>
      <c r="BW216" s="2">
        <f t="shared" ca="1" si="123"/>
        <v>0</v>
      </c>
      <c r="BX216" s="2">
        <f t="shared" ca="1" si="123"/>
        <v>0</v>
      </c>
      <c r="BY216" s="2">
        <f t="shared" ca="1" si="123"/>
        <v>0</v>
      </c>
      <c r="BZ216" s="2">
        <f t="shared" ca="1" si="123"/>
        <v>0</v>
      </c>
      <c r="CA216" s="2">
        <f t="shared" ca="1" si="123"/>
        <v>0</v>
      </c>
      <c r="CB216" s="2">
        <f t="shared" ca="1" si="123"/>
        <v>0</v>
      </c>
      <c r="CC216" s="2">
        <f t="shared" ca="1" si="123"/>
        <v>0</v>
      </c>
      <c r="CD216" s="2">
        <f t="shared" ca="1" si="123"/>
        <v>0</v>
      </c>
      <c r="CE216" s="2">
        <f t="shared" ca="1" si="123"/>
        <v>0</v>
      </c>
      <c r="CF216" s="2">
        <f t="shared" ca="1" si="123"/>
        <v>0</v>
      </c>
      <c r="CG216" s="2">
        <f t="shared" ca="1" si="123"/>
        <v>0</v>
      </c>
      <c r="CH216" s="2">
        <f t="shared" si="123"/>
        <v>0</v>
      </c>
      <c r="CI216" s="2">
        <f t="shared" si="123"/>
        <v>0</v>
      </c>
      <c r="CJ216" s="2">
        <f t="shared" si="123"/>
        <v>0</v>
      </c>
      <c r="CK216" s="2">
        <f t="shared" si="123"/>
        <v>0</v>
      </c>
    </row>
    <row r="217" spans="1:89">
      <c r="B217" t="s">
        <v>221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R217" s="3" t="e">
        <f ca="1">'利润表-1'!C21-SUM(Sheet1!D216:BR216)</f>
        <v>#REF!</v>
      </c>
    </row>
    <row r="218" spans="1:89">
      <c r="B218" t="s">
        <v>224</v>
      </c>
      <c r="D218" s="3">
        <f t="shared" ref="D218:BO218" ca="1" si="124">((C41-D165-D168)*$C$213-D171-D194-D195)*$C$214</f>
        <v>0</v>
      </c>
      <c r="E218" s="3">
        <f t="shared" ca="1" si="124"/>
        <v>0</v>
      </c>
      <c r="F218" s="3">
        <f t="shared" ca="1" si="124"/>
        <v>0</v>
      </c>
      <c r="G218" s="3">
        <f t="shared" ca="1" si="124"/>
        <v>0</v>
      </c>
      <c r="H218" s="3">
        <f t="shared" ca="1" si="124"/>
        <v>94388.335363636375</v>
      </c>
      <c r="I218" s="3">
        <f t="shared" ca="1" si="124"/>
        <v>94388.335363636375</v>
      </c>
      <c r="J218" s="3">
        <f t="shared" ca="1" si="124"/>
        <v>283165.00609090907</v>
      </c>
      <c r="K218" s="3">
        <f t="shared" ca="1" si="124"/>
        <v>283165.00609090907</v>
      </c>
      <c r="L218" s="3">
        <f t="shared" ca="1" si="124"/>
        <v>849495.01827272715</v>
      </c>
      <c r="M218" s="3">
        <f t="shared" ca="1" si="124"/>
        <v>849495.01827272715</v>
      </c>
      <c r="N218" s="3">
        <f t="shared" ca="1" si="124"/>
        <v>849495.01827272715</v>
      </c>
      <c r="O218" s="3">
        <f t="shared" ca="1" si="124"/>
        <v>849495.01827272715</v>
      </c>
      <c r="P218" s="3">
        <f t="shared" ca="1" si="124"/>
        <v>849495.01827272715</v>
      </c>
      <c r="Q218" s="3">
        <f t="shared" ca="1" si="124"/>
        <v>849495.01827272715</v>
      </c>
      <c r="R218" s="3">
        <f t="shared" ca="1" si="124"/>
        <v>849496.05654545454</v>
      </c>
      <c r="S218" s="3">
        <f t="shared" ca="1" si="124"/>
        <v>983430.18122727261</v>
      </c>
      <c r="T218" s="3">
        <f t="shared" ca="1" si="124"/>
        <v>1077820.5931363637</v>
      </c>
      <c r="U218" s="3">
        <f t="shared" ca="1" si="124"/>
        <v>1345688.8424999998</v>
      </c>
      <c r="V218" s="3">
        <f t="shared" ca="1" si="124"/>
        <v>1345695.0721363639</v>
      </c>
      <c r="W218" s="3">
        <f t="shared" ca="1" si="124"/>
        <v>2149299.8202272728</v>
      </c>
      <c r="X218" s="3">
        <f t="shared" ca="1" si="124"/>
        <v>2149299.8202272728</v>
      </c>
      <c r="Y218" s="3">
        <f t="shared" ca="1" si="124"/>
        <v>2149299.8202272728</v>
      </c>
      <c r="Z218" s="3">
        <f t="shared" ca="1" si="124"/>
        <v>2149299.8202272728</v>
      </c>
      <c r="AA218" s="3">
        <f t="shared" ca="1" si="124"/>
        <v>2149299.8202272728</v>
      </c>
      <c r="AB218" s="3">
        <f t="shared" ca="1" si="124"/>
        <v>2149299.8202272728</v>
      </c>
      <c r="AC218" s="3">
        <f t="shared" ca="1" si="124"/>
        <v>2149299.8202272728</v>
      </c>
      <c r="AD218" s="3">
        <f t="shared" ca="1" si="124"/>
        <v>2149305.2423181823</v>
      </c>
      <c r="AE218" s="3">
        <f t="shared" ca="1" si="124"/>
        <v>2302119.0298636365</v>
      </c>
      <c r="AF218" s="3">
        <f t="shared" ca="1" si="124"/>
        <v>2302127.7975000013</v>
      </c>
      <c r="AG218" s="3">
        <f t="shared" ca="1" si="124"/>
        <v>2339887.1232272722</v>
      </c>
      <c r="AH218" s="3">
        <f t="shared" ca="1" si="124"/>
        <v>2339913.4261363652</v>
      </c>
      <c r="AI218" s="3">
        <f t="shared" ca="1" si="124"/>
        <v>2453191.4033181816</v>
      </c>
      <c r="AJ218" s="3">
        <f t="shared" ca="1" si="124"/>
        <v>2453191.4033181816</v>
      </c>
      <c r="AK218" s="3">
        <f t="shared" ca="1" si="124"/>
        <v>2453191.4033181816</v>
      </c>
      <c r="AL218" s="3">
        <f t="shared" ca="1" si="124"/>
        <v>2205983.8583181817</v>
      </c>
      <c r="AM218" s="3">
        <f t="shared" ca="1" si="124"/>
        <v>2205983.8583181817</v>
      </c>
      <c r="AN218" s="3">
        <f t="shared" ca="1" si="124"/>
        <v>1711568.7683181821</v>
      </c>
      <c r="AO218" s="3">
        <f t="shared" ca="1" si="124"/>
        <v>1711568.7683181821</v>
      </c>
      <c r="AP218" s="3">
        <f t="shared" ca="1" si="124"/>
        <v>228327.88213636397</v>
      </c>
      <c r="AQ218" s="3">
        <f t="shared" ca="1" si="124"/>
        <v>247207.54499999998</v>
      </c>
      <c r="AR218" s="3">
        <f t="shared" ca="1" si="124"/>
        <v>247207.54499999998</v>
      </c>
      <c r="AS218" s="3">
        <f t="shared" ca="1" si="124"/>
        <v>247207.54499999998</v>
      </c>
      <c r="AT218" s="3">
        <f t="shared" ca="1" si="124"/>
        <v>247207.54499999998</v>
      </c>
      <c r="AU218" s="3">
        <f t="shared" ca="1" si="124"/>
        <v>247207.54499999998</v>
      </c>
      <c r="AV218" s="3">
        <f t="shared" ca="1" si="124"/>
        <v>247207.54499999998</v>
      </c>
      <c r="AW218" s="3">
        <f t="shared" ca="1" si="124"/>
        <v>247207.54499999998</v>
      </c>
      <c r="AX218" s="3">
        <f t="shared" ca="1" si="124"/>
        <v>0</v>
      </c>
      <c r="AY218" s="3">
        <f t="shared" ca="1" si="124"/>
        <v>0</v>
      </c>
      <c r="AZ218" s="3">
        <f t="shared" ca="1" si="124"/>
        <v>0</v>
      </c>
      <c r="BA218" s="3">
        <f t="shared" ca="1" si="124"/>
        <v>0</v>
      </c>
      <c r="BB218" s="3">
        <f t="shared" ca="1" si="124"/>
        <v>-3955546.5980554065</v>
      </c>
      <c r="BC218" s="3">
        <f t="shared" ca="1" si="124"/>
        <v>0</v>
      </c>
      <c r="BD218" s="3">
        <f t="shared" ca="1" si="124"/>
        <v>0</v>
      </c>
      <c r="BE218" s="3">
        <f t="shared" ca="1" si="124"/>
        <v>0</v>
      </c>
      <c r="BF218" s="3">
        <f t="shared" ca="1" si="124"/>
        <v>-23310559.704992883</v>
      </c>
      <c r="BG218" s="3">
        <f t="shared" ca="1" si="124"/>
        <v>0</v>
      </c>
      <c r="BH218" s="3">
        <f t="shared" ca="1" si="124"/>
        <v>0</v>
      </c>
      <c r="BI218" s="3">
        <f t="shared" ca="1" si="124"/>
        <v>0</v>
      </c>
      <c r="BJ218" s="3">
        <f t="shared" ca="1" si="124"/>
        <v>0</v>
      </c>
      <c r="BK218" s="3">
        <f t="shared" ca="1" si="124"/>
        <v>0</v>
      </c>
      <c r="BL218" s="3">
        <f t="shared" ca="1" si="124"/>
        <v>0</v>
      </c>
      <c r="BM218" s="3">
        <f t="shared" ca="1" si="124"/>
        <v>0</v>
      </c>
      <c r="BN218" s="3">
        <f t="shared" ca="1" si="124"/>
        <v>0</v>
      </c>
      <c r="BO218" s="3">
        <f t="shared" ca="1" si="124"/>
        <v>0</v>
      </c>
      <c r="BP218" s="3">
        <f t="shared" ref="BP218:CK218" ca="1" si="125">((BO41-BP165-BP168)*$C$213-BP171-BP194-BP195)*$C$214</f>
        <v>0</v>
      </c>
      <c r="BQ218" s="3">
        <f t="shared" ca="1" si="125"/>
        <v>0</v>
      </c>
      <c r="BR218" s="3">
        <f t="shared" ca="1" si="125"/>
        <v>0</v>
      </c>
      <c r="BS218" s="3">
        <f t="shared" ca="1" si="125"/>
        <v>0</v>
      </c>
      <c r="BT218" s="3">
        <f t="shared" ca="1" si="125"/>
        <v>0</v>
      </c>
      <c r="BU218" s="3">
        <f t="shared" ca="1" si="125"/>
        <v>0</v>
      </c>
      <c r="BV218" s="3">
        <f t="shared" ca="1" si="125"/>
        <v>0</v>
      </c>
      <c r="BW218" s="3">
        <f t="shared" ca="1" si="125"/>
        <v>0</v>
      </c>
      <c r="BX218" s="3">
        <f t="shared" ca="1" si="125"/>
        <v>0</v>
      </c>
      <c r="BY218" s="3">
        <f t="shared" ca="1" si="125"/>
        <v>0</v>
      </c>
      <c r="BZ218" s="3">
        <f t="shared" ca="1" si="125"/>
        <v>0</v>
      </c>
      <c r="CA218" s="3">
        <f t="shared" ca="1" si="125"/>
        <v>0</v>
      </c>
      <c r="CB218" s="3">
        <f t="shared" ca="1" si="125"/>
        <v>0</v>
      </c>
      <c r="CC218" s="3">
        <f t="shared" ca="1" si="125"/>
        <v>0</v>
      </c>
      <c r="CD218" s="3">
        <f t="shared" ca="1" si="125"/>
        <v>0</v>
      </c>
      <c r="CE218" s="3">
        <f t="shared" ca="1" si="125"/>
        <v>0</v>
      </c>
      <c r="CF218" s="3">
        <f t="shared" ca="1" si="125"/>
        <v>0</v>
      </c>
      <c r="CG218" s="3">
        <f t="shared" ca="1" si="125"/>
        <v>0</v>
      </c>
      <c r="CH218" s="3">
        <f t="shared" si="125"/>
        <v>0</v>
      </c>
      <c r="CI218" s="3">
        <f t="shared" si="125"/>
        <v>0</v>
      </c>
      <c r="CJ218" s="3">
        <f t="shared" si="125"/>
        <v>0</v>
      </c>
      <c r="CK218" s="3">
        <f t="shared" si="125"/>
        <v>0</v>
      </c>
    </row>
    <row r="219" spans="1:89">
      <c r="B219" t="s">
        <v>222</v>
      </c>
      <c r="BR219" s="13">
        <f ca="1">'利润表-1'!C21-SUM(Sheet1!D218:BR218)</f>
        <v>191607348.15921146</v>
      </c>
    </row>
    <row r="221" spans="1:89" s="38" customFormat="1">
      <c r="B221" s="38" t="s">
        <v>111</v>
      </c>
      <c r="C221" s="178">
        <v>0.02</v>
      </c>
      <c r="D221" s="38" t="s">
        <v>120</v>
      </c>
    </row>
    <row r="222" spans="1:89" s="38" customFormat="1">
      <c r="B222" s="38" t="s">
        <v>112</v>
      </c>
      <c r="C222" s="178">
        <v>0.02</v>
      </c>
      <c r="D222" s="38" t="s">
        <v>121</v>
      </c>
    </row>
    <row r="223" spans="1:89" s="38" customFormat="1">
      <c r="B223" s="38" t="s">
        <v>114</v>
      </c>
      <c r="C223" s="178"/>
    </row>
    <row r="224" spans="1:89" s="38" customFormat="1">
      <c r="B224" s="38" t="s">
        <v>113</v>
      </c>
      <c r="C224" s="178">
        <v>0.03</v>
      </c>
      <c r="D224" s="38" t="s">
        <v>27</v>
      </c>
    </row>
    <row r="225" spans="1:69">
      <c r="C225" s="7"/>
    </row>
    <row r="226" spans="1:69">
      <c r="C226" s="5">
        <v>2015</v>
      </c>
      <c r="D226">
        <v>2016</v>
      </c>
      <c r="E226">
        <v>2017</v>
      </c>
      <c r="F226">
        <v>2018</v>
      </c>
      <c r="G226">
        <v>2019</v>
      </c>
      <c r="H226">
        <v>2020</v>
      </c>
      <c r="I226">
        <v>2021</v>
      </c>
      <c r="J226">
        <v>2022</v>
      </c>
    </row>
    <row r="227" spans="1:69" s="38" customFormat="1">
      <c r="B227" s="38" t="s">
        <v>115</v>
      </c>
      <c r="C227" s="194">
        <v>23243.24</v>
      </c>
      <c r="D227" s="194">
        <v>23243.24</v>
      </c>
      <c r="E227" s="194">
        <v>23243.24</v>
      </c>
      <c r="F227" s="194">
        <v>23243.24</v>
      </c>
      <c r="G227" s="194">
        <v>23243.24</v>
      </c>
      <c r="H227" s="180"/>
      <c r="I227" s="180"/>
      <c r="J227" s="180"/>
    </row>
    <row r="228" spans="1:69" s="38" customFormat="1">
      <c r="B228" s="38" t="s">
        <v>116</v>
      </c>
      <c r="C228" s="195">
        <v>33244.53</v>
      </c>
      <c r="D228" s="195">
        <v>33244.53</v>
      </c>
      <c r="E228" s="195">
        <v>33244.53</v>
      </c>
      <c r="F228" s="195">
        <v>33244.53</v>
      </c>
      <c r="G228" s="195">
        <v>33244.53</v>
      </c>
      <c r="H228" s="196"/>
      <c r="I228" s="196"/>
      <c r="J228" s="196"/>
    </row>
    <row r="229" spans="1:69" s="38" customFormat="1">
      <c r="B229" s="38" t="s">
        <v>117</v>
      </c>
      <c r="C229" s="195">
        <v>23423</v>
      </c>
      <c r="D229" s="195">
        <v>23423</v>
      </c>
      <c r="E229" s="195">
        <v>23423</v>
      </c>
      <c r="F229" s="195">
        <v>23423</v>
      </c>
      <c r="G229" s="195">
        <v>23423</v>
      </c>
      <c r="H229" s="196"/>
      <c r="I229" s="196"/>
      <c r="J229" s="196"/>
    </row>
    <row r="230" spans="1:69" s="38" customFormat="1">
      <c r="B230" s="38" t="s">
        <v>118</v>
      </c>
      <c r="C230" s="195">
        <v>32452</v>
      </c>
      <c r="D230" s="195">
        <v>32452</v>
      </c>
      <c r="E230" s="195">
        <v>32452</v>
      </c>
      <c r="F230" s="195">
        <v>32452</v>
      </c>
      <c r="G230" s="195">
        <v>32452</v>
      </c>
      <c r="H230" s="196"/>
      <c r="I230" s="196"/>
      <c r="J230" s="196"/>
    </row>
    <row r="231" spans="1:69" s="38" customFormat="1">
      <c r="B231" s="38" t="s">
        <v>119</v>
      </c>
      <c r="C231" s="195">
        <v>345435</v>
      </c>
      <c r="D231" s="195">
        <v>345435</v>
      </c>
      <c r="E231" s="195">
        <v>345435</v>
      </c>
      <c r="F231" s="195">
        <v>345435</v>
      </c>
      <c r="G231" s="195">
        <v>345435</v>
      </c>
      <c r="H231" s="196"/>
      <c r="I231" s="196"/>
      <c r="J231" s="196"/>
    </row>
    <row r="232" spans="1:69">
      <c r="B232" t="s">
        <v>122</v>
      </c>
      <c r="C232" s="29">
        <v>3</v>
      </c>
      <c r="D232" s="29">
        <v>12</v>
      </c>
      <c r="E232" s="29">
        <v>12</v>
      </c>
      <c r="F232" s="29">
        <v>12</v>
      </c>
      <c r="G232" s="29">
        <v>12</v>
      </c>
      <c r="H232" s="29"/>
      <c r="I232" s="29"/>
      <c r="J232" s="29"/>
    </row>
    <row r="233" spans="1:69">
      <c r="D233" s="12">
        <f t="shared" ref="D233:BO233" si="126">D139</f>
        <v>42278</v>
      </c>
      <c r="E233" s="12">
        <f t="shared" si="126"/>
        <v>42309</v>
      </c>
      <c r="F233" s="12">
        <f t="shared" si="126"/>
        <v>42339</v>
      </c>
      <c r="G233" s="12">
        <f t="shared" si="126"/>
        <v>42370</v>
      </c>
      <c r="H233" s="12">
        <f t="shared" si="126"/>
        <v>42401</v>
      </c>
      <c r="I233" s="12">
        <f t="shared" si="126"/>
        <v>42430</v>
      </c>
      <c r="J233" s="12">
        <f t="shared" si="126"/>
        <v>42461</v>
      </c>
      <c r="K233" s="12">
        <f t="shared" si="126"/>
        <v>42491</v>
      </c>
      <c r="L233" s="12">
        <f t="shared" si="126"/>
        <v>42522</v>
      </c>
      <c r="M233" s="12">
        <f t="shared" si="126"/>
        <v>42552</v>
      </c>
      <c r="N233" s="12">
        <f t="shared" si="126"/>
        <v>42583</v>
      </c>
      <c r="O233" s="12">
        <f t="shared" si="126"/>
        <v>42614</v>
      </c>
      <c r="P233" s="12">
        <f t="shared" si="126"/>
        <v>42644</v>
      </c>
      <c r="Q233" s="12">
        <f t="shared" si="126"/>
        <v>42675</v>
      </c>
      <c r="R233" s="12">
        <f t="shared" si="126"/>
        <v>42705</v>
      </c>
      <c r="S233" s="12">
        <f t="shared" si="126"/>
        <v>42736</v>
      </c>
      <c r="T233" s="12">
        <f t="shared" si="126"/>
        <v>42767</v>
      </c>
      <c r="U233" s="12">
        <f t="shared" si="126"/>
        <v>42795</v>
      </c>
      <c r="V233" s="12">
        <f t="shared" si="126"/>
        <v>42826</v>
      </c>
      <c r="W233" s="12">
        <f t="shared" si="126"/>
        <v>42856</v>
      </c>
      <c r="X233" s="12">
        <f t="shared" si="126"/>
        <v>42887</v>
      </c>
      <c r="Y233" s="12">
        <f t="shared" si="126"/>
        <v>42917</v>
      </c>
      <c r="Z233" s="12">
        <f t="shared" si="126"/>
        <v>42948</v>
      </c>
      <c r="AA233" s="12">
        <f t="shared" si="126"/>
        <v>42979</v>
      </c>
      <c r="AB233" s="12">
        <f t="shared" si="126"/>
        <v>43009</v>
      </c>
      <c r="AC233" s="12">
        <f t="shared" si="126"/>
        <v>43040</v>
      </c>
      <c r="AD233" s="12">
        <f t="shared" si="126"/>
        <v>43070</v>
      </c>
      <c r="AE233" s="12">
        <f t="shared" si="126"/>
        <v>43101</v>
      </c>
      <c r="AF233" s="12">
        <f t="shared" si="126"/>
        <v>43132</v>
      </c>
      <c r="AG233" s="12">
        <f t="shared" si="126"/>
        <v>43160</v>
      </c>
      <c r="AH233" s="12">
        <f t="shared" si="126"/>
        <v>43191</v>
      </c>
      <c r="AI233" s="12">
        <f t="shared" si="126"/>
        <v>43221</v>
      </c>
      <c r="AJ233" s="12">
        <f t="shared" si="126"/>
        <v>43252</v>
      </c>
      <c r="AK233" s="12">
        <f t="shared" si="126"/>
        <v>43282</v>
      </c>
      <c r="AL233" s="12">
        <f t="shared" si="126"/>
        <v>43313</v>
      </c>
      <c r="AM233" s="12">
        <f t="shared" si="126"/>
        <v>43344</v>
      </c>
      <c r="AN233" s="12">
        <f t="shared" si="126"/>
        <v>43374</v>
      </c>
      <c r="AO233" s="12">
        <f t="shared" si="126"/>
        <v>43405</v>
      </c>
      <c r="AP233" s="12">
        <f t="shared" si="126"/>
        <v>43435</v>
      </c>
      <c r="AQ233" s="12">
        <f t="shared" si="126"/>
        <v>43466</v>
      </c>
      <c r="AR233" s="12">
        <f t="shared" si="126"/>
        <v>43497</v>
      </c>
      <c r="AS233" s="12">
        <f t="shared" si="126"/>
        <v>43525</v>
      </c>
      <c r="AT233" s="12">
        <f t="shared" si="126"/>
        <v>43556</v>
      </c>
      <c r="AU233" s="12">
        <f t="shared" si="126"/>
        <v>43586</v>
      </c>
      <c r="AV233" s="12">
        <f t="shared" si="126"/>
        <v>43617</v>
      </c>
      <c r="AW233" s="12">
        <f t="shared" si="126"/>
        <v>43647</v>
      </c>
      <c r="AX233" s="12">
        <f t="shared" si="126"/>
        <v>43678</v>
      </c>
      <c r="AY233" s="12">
        <f t="shared" si="126"/>
        <v>43709</v>
      </c>
      <c r="AZ233" s="12">
        <f t="shared" si="126"/>
        <v>43739</v>
      </c>
      <c r="BA233" s="12">
        <f t="shared" si="126"/>
        <v>43770</v>
      </c>
      <c r="BB233" s="12">
        <f t="shared" si="126"/>
        <v>43800</v>
      </c>
      <c r="BC233" s="12">
        <f t="shared" si="126"/>
        <v>43831</v>
      </c>
      <c r="BD233" s="12">
        <f t="shared" si="126"/>
        <v>43862</v>
      </c>
      <c r="BE233" s="12">
        <f t="shared" si="126"/>
        <v>43891</v>
      </c>
      <c r="BF233" s="12">
        <f t="shared" si="126"/>
        <v>43922</v>
      </c>
      <c r="BG233" s="12">
        <f t="shared" si="126"/>
        <v>43952</v>
      </c>
      <c r="BH233" s="12">
        <f t="shared" si="126"/>
        <v>43983</v>
      </c>
      <c r="BI233" s="12">
        <f t="shared" si="126"/>
        <v>44013</v>
      </c>
      <c r="BJ233" s="12">
        <f t="shared" si="126"/>
        <v>44044</v>
      </c>
      <c r="BK233" s="12">
        <f t="shared" si="126"/>
        <v>44075</v>
      </c>
      <c r="BL233" s="12">
        <f t="shared" si="126"/>
        <v>44105</v>
      </c>
      <c r="BM233" s="12">
        <f t="shared" si="126"/>
        <v>44136</v>
      </c>
      <c r="BN233" s="12">
        <f t="shared" si="126"/>
        <v>44166</v>
      </c>
      <c r="BO233" s="12">
        <f t="shared" si="126"/>
        <v>44197</v>
      </c>
      <c r="BP233" s="12">
        <f t="shared" ref="BP233:BQ233" si="127">BP139</f>
        <v>44228</v>
      </c>
      <c r="BQ233" s="12">
        <f t="shared" si="127"/>
        <v>44256</v>
      </c>
    </row>
    <row r="234" spans="1:69" s="48" customFormat="1">
      <c r="B234" s="48" t="s">
        <v>111</v>
      </c>
      <c r="D234" s="197">
        <f t="shared" ref="D234:BO234" ca="1" si="128">$C$221*D140</f>
        <v>0</v>
      </c>
      <c r="E234" s="197">
        <f t="shared" ca="1" si="128"/>
        <v>0</v>
      </c>
      <c r="F234" s="197">
        <f t="shared" ca="1" si="128"/>
        <v>0</v>
      </c>
      <c r="G234" s="197">
        <f t="shared" ca="1" si="128"/>
        <v>0</v>
      </c>
      <c r="H234" s="197">
        <f t="shared" ca="1" si="128"/>
        <v>654544.80000000005</v>
      </c>
      <c r="I234" s="197">
        <f t="shared" ca="1" si="128"/>
        <v>654544.80000000005</v>
      </c>
      <c r="J234" s="197">
        <f t="shared" ca="1" si="128"/>
        <v>654544.80000000005</v>
      </c>
      <c r="K234" s="197">
        <f t="shared" ca="1" si="128"/>
        <v>654544.80000000005</v>
      </c>
      <c r="L234" s="197">
        <f t="shared" ca="1" si="128"/>
        <v>654544.80000000005</v>
      </c>
      <c r="M234" s="197">
        <f t="shared" ca="1" si="128"/>
        <v>654544.80000000005</v>
      </c>
      <c r="N234" s="197">
        <f t="shared" ca="1" si="128"/>
        <v>654544.80000000005</v>
      </c>
      <c r="O234" s="197">
        <f t="shared" ca="1" si="128"/>
        <v>654544.80000000005</v>
      </c>
      <c r="P234" s="197">
        <f t="shared" ca="1" si="128"/>
        <v>654544.80000000005</v>
      </c>
      <c r="Q234" s="197">
        <f t="shared" ca="1" si="128"/>
        <v>654544.80000000005</v>
      </c>
      <c r="R234" s="197">
        <f t="shared" ca="1" si="128"/>
        <v>654552.00000000035</v>
      </c>
      <c r="S234" s="197">
        <f t="shared" ca="1" si="128"/>
        <v>1583330.8</v>
      </c>
      <c r="T234" s="197">
        <f t="shared" ca="1" si="128"/>
        <v>1583330.8</v>
      </c>
      <c r="U234" s="197">
        <f t="shared" ca="1" si="128"/>
        <v>1583330.8</v>
      </c>
      <c r="V234" s="197">
        <f t="shared" ca="1" si="128"/>
        <v>1583330.8</v>
      </c>
      <c r="W234" s="197">
        <f t="shared" ca="1" si="128"/>
        <v>1583330.8</v>
      </c>
      <c r="X234" s="197">
        <f t="shared" ca="1" si="128"/>
        <v>1583330.8</v>
      </c>
      <c r="Y234" s="197">
        <f t="shared" ca="1" si="128"/>
        <v>1583330.8</v>
      </c>
      <c r="Z234" s="197">
        <f t="shared" ca="1" si="128"/>
        <v>1583330.8</v>
      </c>
      <c r="AA234" s="197">
        <f t="shared" ca="1" si="128"/>
        <v>1583330.8</v>
      </c>
      <c r="AB234" s="197">
        <f t="shared" ca="1" si="128"/>
        <v>1583330.8</v>
      </c>
      <c r="AC234" s="197">
        <f t="shared" ca="1" si="128"/>
        <v>1583330.8</v>
      </c>
      <c r="AD234" s="197">
        <f t="shared" ca="1" si="128"/>
        <v>1583361.200000002</v>
      </c>
      <c r="AE234" s="197">
        <f t="shared" ca="1" si="128"/>
        <v>1714284</v>
      </c>
      <c r="AF234" s="197">
        <f t="shared" ca="1" si="128"/>
        <v>1714284</v>
      </c>
      <c r="AG234" s="197">
        <f t="shared" ca="1" si="128"/>
        <v>1714284</v>
      </c>
      <c r="AH234" s="197">
        <f t="shared" ca="1" si="128"/>
        <v>1714284</v>
      </c>
      <c r="AI234" s="197">
        <f t="shared" ca="1" si="128"/>
        <v>1714284</v>
      </c>
      <c r="AJ234" s="197">
        <f t="shared" ca="1" si="128"/>
        <v>1714284</v>
      </c>
      <c r="AK234" s="197">
        <f t="shared" ca="1" si="128"/>
        <v>1714284</v>
      </c>
      <c r="AL234" s="197">
        <f t="shared" ca="1" si="128"/>
        <v>0</v>
      </c>
      <c r="AM234" s="197">
        <f t="shared" ca="1" si="128"/>
        <v>0</v>
      </c>
      <c r="AN234" s="197">
        <f t="shared" ca="1" si="128"/>
        <v>0</v>
      </c>
      <c r="AO234" s="197">
        <f t="shared" ca="1" si="128"/>
        <v>0</v>
      </c>
      <c r="AP234" s="197">
        <f t="shared" ca="1" si="128"/>
        <v>0</v>
      </c>
      <c r="AQ234" s="197">
        <f t="shared" ca="1" si="128"/>
        <v>0</v>
      </c>
      <c r="AR234" s="197">
        <f t="shared" ca="1" si="128"/>
        <v>0</v>
      </c>
      <c r="AS234" s="197">
        <f t="shared" ca="1" si="128"/>
        <v>0</v>
      </c>
      <c r="AT234" s="197">
        <f t="shared" ca="1" si="128"/>
        <v>0</v>
      </c>
      <c r="AU234" s="197">
        <f t="shared" si="128"/>
        <v>0</v>
      </c>
      <c r="AV234" s="197">
        <f t="shared" si="128"/>
        <v>0</v>
      </c>
      <c r="AW234" s="197">
        <f t="shared" si="128"/>
        <v>0</v>
      </c>
      <c r="AX234" s="197">
        <f t="shared" si="128"/>
        <v>0</v>
      </c>
      <c r="AY234" s="197">
        <f t="shared" si="128"/>
        <v>0</v>
      </c>
      <c r="AZ234" s="197">
        <f t="shared" si="128"/>
        <v>0</v>
      </c>
      <c r="BA234" s="197">
        <f t="shared" si="128"/>
        <v>0</v>
      </c>
      <c r="BB234" s="197">
        <f t="shared" si="128"/>
        <v>0</v>
      </c>
      <c r="BC234" s="197">
        <f t="shared" si="128"/>
        <v>0</v>
      </c>
      <c r="BD234" s="197">
        <f t="shared" si="128"/>
        <v>0</v>
      </c>
      <c r="BE234" s="197">
        <f t="shared" si="128"/>
        <v>0</v>
      </c>
      <c r="BF234" s="197">
        <f t="shared" si="128"/>
        <v>0</v>
      </c>
      <c r="BG234" s="197">
        <f t="shared" si="128"/>
        <v>0</v>
      </c>
      <c r="BH234" s="197">
        <f t="shared" si="128"/>
        <v>0</v>
      </c>
      <c r="BI234" s="197">
        <f t="shared" si="128"/>
        <v>0</v>
      </c>
      <c r="BJ234" s="197">
        <f t="shared" si="128"/>
        <v>0</v>
      </c>
      <c r="BK234" s="197">
        <f t="shared" si="128"/>
        <v>0</v>
      </c>
      <c r="BL234" s="197">
        <f t="shared" si="128"/>
        <v>0</v>
      </c>
      <c r="BM234" s="197">
        <f t="shared" si="128"/>
        <v>0</v>
      </c>
      <c r="BN234" s="197">
        <f t="shared" si="128"/>
        <v>0</v>
      </c>
      <c r="BO234" s="197">
        <f t="shared" si="128"/>
        <v>0</v>
      </c>
      <c r="BP234" s="197">
        <f t="shared" ref="BP234:BQ234" si="129">$C$221*BP140</f>
        <v>0</v>
      </c>
      <c r="BQ234" s="197">
        <f t="shared" si="129"/>
        <v>0</v>
      </c>
    </row>
    <row r="235" spans="1:69" s="48" customFormat="1">
      <c r="B235" s="48" t="s">
        <v>112</v>
      </c>
      <c r="D235" s="190">
        <f t="shared" ref="D235:AI235" ca="1" si="130">$C$222*(SUM($C$70:$C$78)*C38)</f>
        <v>0</v>
      </c>
      <c r="E235" s="190">
        <f t="shared" ca="1" si="130"/>
        <v>0</v>
      </c>
      <c r="F235" s="190">
        <f t="shared" ca="1" si="130"/>
        <v>0</v>
      </c>
      <c r="G235" s="190">
        <f t="shared" ca="1" si="130"/>
        <v>0</v>
      </c>
      <c r="H235" s="190">
        <f t="shared" ca="1" si="130"/>
        <v>197265.72168557587</v>
      </c>
      <c r="I235" s="190">
        <f t="shared" ca="1" si="130"/>
        <v>197265.72168557587</v>
      </c>
      <c r="J235" s="190">
        <f t="shared" ca="1" si="130"/>
        <v>197265.72168557587</v>
      </c>
      <c r="K235" s="190">
        <f t="shared" ca="1" si="130"/>
        <v>197265.72168557587</v>
      </c>
      <c r="L235" s="190">
        <f t="shared" ca="1" si="130"/>
        <v>197265.72168557587</v>
      </c>
      <c r="M235" s="190">
        <f t="shared" ca="1" si="130"/>
        <v>197265.72168557587</v>
      </c>
      <c r="N235" s="190">
        <f t="shared" ca="1" si="130"/>
        <v>197265.72168557587</v>
      </c>
      <c r="O235" s="190">
        <f t="shared" ca="1" si="130"/>
        <v>197265.72168557587</v>
      </c>
      <c r="P235" s="190">
        <f t="shared" ca="1" si="130"/>
        <v>197265.72168557587</v>
      </c>
      <c r="Q235" s="190">
        <f t="shared" ca="1" si="130"/>
        <v>197265.72168557587</v>
      </c>
      <c r="R235" s="190">
        <f t="shared" ca="1" si="130"/>
        <v>197267.89161068443</v>
      </c>
      <c r="S235" s="190">
        <f t="shared" ca="1" si="130"/>
        <v>452067.00762213953</v>
      </c>
      <c r="T235" s="190">
        <f t="shared" ca="1" si="130"/>
        <v>452067.00762213953</v>
      </c>
      <c r="U235" s="190">
        <f t="shared" ca="1" si="130"/>
        <v>452067.00762213953</v>
      </c>
      <c r="V235" s="190">
        <f t="shared" ca="1" si="130"/>
        <v>452067.00762213953</v>
      </c>
      <c r="W235" s="190">
        <f t="shared" ca="1" si="130"/>
        <v>452067.00762213953</v>
      </c>
      <c r="X235" s="190">
        <f t="shared" ca="1" si="130"/>
        <v>452067.00762213953</v>
      </c>
      <c r="Y235" s="190">
        <f t="shared" ca="1" si="130"/>
        <v>452067.00762213953</v>
      </c>
      <c r="Z235" s="190">
        <f t="shared" ca="1" si="130"/>
        <v>452067.00762213953</v>
      </c>
      <c r="AA235" s="190">
        <f t="shared" ca="1" si="130"/>
        <v>452067.00762213953</v>
      </c>
      <c r="AB235" s="190">
        <f t="shared" ca="1" si="130"/>
        <v>452067.00762213953</v>
      </c>
      <c r="AC235" s="190">
        <f t="shared" ca="1" si="130"/>
        <v>452067.00762213953</v>
      </c>
      <c r="AD235" s="190">
        <f t="shared" ca="1" si="130"/>
        <v>452075.68732257397</v>
      </c>
      <c r="AE235" s="190">
        <f t="shared" ca="1" si="130"/>
        <v>464983.48683028604</v>
      </c>
      <c r="AF235" s="190">
        <f t="shared" ca="1" si="130"/>
        <v>464983.48683028604</v>
      </c>
      <c r="AG235" s="190">
        <f t="shared" ca="1" si="130"/>
        <v>464983.48683028604</v>
      </c>
      <c r="AH235" s="190">
        <f t="shared" ca="1" si="130"/>
        <v>464983.48683028604</v>
      </c>
      <c r="AI235" s="190">
        <f t="shared" ca="1" si="130"/>
        <v>464983.48683028604</v>
      </c>
      <c r="AJ235" s="190">
        <f t="shared" ref="AJ235:BQ235" ca="1" si="131">$C$222*(SUM($C$70:$C$78)*AI38)</f>
        <v>464983.48683028604</v>
      </c>
      <c r="AK235" s="190">
        <f t="shared" ca="1" si="131"/>
        <v>464983.48683028604</v>
      </c>
      <c r="AL235" s="190">
        <f t="shared" ca="1" si="131"/>
        <v>0</v>
      </c>
      <c r="AM235" s="190">
        <f t="shared" ca="1" si="131"/>
        <v>0</v>
      </c>
      <c r="AN235" s="190">
        <f t="shared" ca="1" si="131"/>
        <v>0</v>
      </c>
      <c r="AO235" s="190">
        <f t="shared" ca="1" si="131"/>
        <v>0</v>
      </c>
      <c r="AP235" s="190">
        <f t="shared" ca="1" si="131"/>
        <v>0</v>
      </c>
      <c r="AQ235" s="190">
        <f t="shared" ca="1" si="131"/>
        <v>0</v>
      </c>
      <c r="AR235" s="190">
        <f t="shared" ca="1" si="131"/>
        <v>0</v>
      </c>
      <c r="AS235" s="190">
        <f t="shared" ca="1" si="131"/>
        <v>0</v>
      </c>
      <c r="AT235" s="190">
        <f t="shared" ca="1" si="131"/>
        <v>0</v>
      </c>
      <c r="AU235" s="190">
        <f t="shared" ca="1" si="131"/>
        <v>0</v>
      </c>
      <c r="AV235" s="190">
        <f t="shared" ca="1" si="131"/>
        <v>0</v>
      </c>
      <c r="AW235" s="190">
        <f t="shared" ca="1" si="131"/>
        <v>0</v>
      </c>
      <c r="AX235" s="190">
        <f t="shared" ca="1" si="131"/>
        <v>0</v>
      </c>
      <c r="AY235" s="190">
        <f t="shared" ca="1" si="131"/>
        <v>0</v>
      </c>
      <c r="AZ235" s="190">
        <f t="shared" ca="1" si="131"/>
        <v>0</v>
      </c>
      <c r="BA235" s="190">
        <f t="shared" ca="1" si="131"/>
        <v>0</v>
      </c>
      <c r="BB235" s="190">
        <f t="shared" ca="1" si="131"/>
        <v>0</v>
      </c>
      <c r="BC235" s="190">
        <f t="shared" ca="1" si="131"/>
        <v>0</v>
      </c>
      <c r="BD235" s="190">
        <f t="shared" ca="1" si="131"/>
        <v>0</v>
      </c>
      <c r="BE235" s="190">
        <f t="shared" ca="1" si="131"/>
        <v>0</v>
      </c>
      <c r="BF235" s="190">
        <f t="shared" ca="1" si="131"/>
        <v>0</v>
      </c>
      <c r="BG235" s="190">
        <f t="shared" ca="1" si="131"/>
        <v>0</v>
      </c>
      <c r="BH235" s="190">
        <f t="shared" ca="1" si="131"/>
        <v>0</v>
      </c>
      <c r="BI235" s="190">
        <f t="shared" ca="1" si="131"/>
        <v>0</v>
      </c>
      <c r="BJ235" s="190">
        <f t="shared" ca="1" si="131"/>
        <v>0</v>
      </c>
      <c r="BK235" s="190">
        <f t="shared" ca="1" si="131"/>
        <v>0</v>
      </c>
      <c r="BL235" s="190">
        <f t="shared" ca="1" si="131"/>
        <v>0</v>
      </c>
      <c r="BM235" s="190">
        <f t="shared" ca="1" si="131"/>
        <v>0</v>
      </c>
      <c r="BN235" s="190">
        <f t="shared" ca="1" si="131"/>
        <v>0</v>
      </c>
      <c r="BO235" s="190">
        <f t="shared" ca="1" si="131"/>
        <v>0</v>
      </c>
      <c r="BP235" s="190">
        <f t="shared" ca="1" si="131"/>
        <v>0</v>
      </c>
      <c r="BQ235" s="190">
        <f t="shared" ca="1" si="131"/>
        <v>0</v>
      </c>
    </row>
    <row r="236" spans="1:69" s="48" customFormat="1">
      <c r="B236" s="48" t="s">
        <v>114</v>
      </c>
    </row>
    <row r="237" spans="1:69" s="48" customFormat="1">
      <c r="B237" s="48" t="s">
        <v>113</v>
      </c>
      <c r="D237" s="190">
        <f t="shared" ref="D237:BO237" ca="1" si="132">$C$224*D144</f>
        <v>0</v>
      </c>
      <c r="E237" s="190">
        <f t="shared" ca="1" si="132"/>
        <v>0</v>
      </c>
      <c r="F237" s="190">
        <f t="shared" ca="1" si="132"/>
        <v>0</v>
      </c>
      <c r="G237" s="190">
        <f t="shared" ca="1" si="132"/>
        <v>0</v>
      </c>
      <c r="H237" s="190">
        <f t="shared" ca="1" si="132"/>
        <v>0</v>
      </c>
      <c r="I237" s="190">
        <f t="shared" ca="1" si="132"/>
        <v>0</v>
      </c>
      <c r="J237" s="190">
        <f t="shared" ca="1" si="132"/>
        <v>0</v>
      </c>
      <c r="K237" s="190">
        <f t="shared" ca="1" si="132"/>
        <v>0</v>
      </c>
      <c r="L237" s="190">
        <f t="shared" ca="1" si="132"/>
        <v>0</v>
      </c>
      <c r="M237" s="190">
        <f t="shared" ca="1" si="132"/>
        <v>0</v>
      </c>
      <c r="N237" s="190">
        <f t="shared" ca="1" si="132"/>
        <v>0</v>
      </c>
      <c r="O237" s="190">
        <f t="shared" ca="1" si="132"/>
        <v>0</v>
      </c>
      <c r="P237" s="190">
        <f t="shared" ca="1" si="132"/>
        <v>0</v>
      </c>
      <c r="Q237" s="190">
        <f t="shared" ca="1" si="132"/>
        <v>0</v>
      </c>
      <c r="R237" s="190">
        <f t="shared" ca="1" si="132"/>
        <v>0</v>
      </c>
      <c r="S237" s="190">
        <f t="shared" ca="1" si="132"/>
        <v>0</v>
      </c>
      <c r="T237" s="190">
        <f t="shared" ca="1" si="132"/>
        <v>0</v>
      </c>
      <c r="U237" s="190">
        <f t="shared" ca="1" si="132"/>
        <v>0</v>
      </c>
      <c r="V237" s="190">
        <f t="shared" ca="1" si="132"/>
        <v>0</v>
      </c>
      <c r="W237" s="190">
        <f t="shared" ca="1" si="132"/>
        <v>0</v>
      </c>
      <c r="X237" s="190">
        <f t="shared" ca="1" si="132"/>
        <v>25049977.199999999</v>
      </c>
      <c r="Y237" s="190">
        <f t="shared" ca="1" si="132"/>
        <v>0</v>
      </c>
      <c r="Z237" s="190">
        <f t="shared" ca="1" si="132"/>
        <v>0</v>
      </c>
      <c r="AA237" s="190">
        <f t="shared" ca="1" si="132"/>
        <v>0</v>
      </c>
      <c r="AB237" s="190">
        <f t="shared" ca="1" si="132"/>
        <v>0</v>
      </c>
      <c r="AC237" s="190">
        <f t="shared" ca="1" si="132"/>
        <v>2374996.1999999997</v>
      </c>
      <c r="AD237" s="190">
        <f t="shared" ca="1" si="132"/>
        <v>2374996.1999999997</v>
      </c>
      <c r="AE237" s="190">
        <f t="shared" ca="1" si="132"/>
        <v>2374996.1999999997</v>
      </c>
      <c r="AF237" s="190">
        <f t="shared" ca="1" si="132"/>
        <v>2374996.1999999997</v>
      </c>
      <c r="AG237" s="190">
        <f t="shared" ca="1" si="132"/>
        <v>2374996.1999999997</v>
      </c>
      <c r="AH237" s="190">
        <f t="shared" ca="1" si="132"/>
        <v>2375041.8000000031</v>
      </c>
      <c r="AI237" s="190">
        <f t="shared" ca="1" si="132"/>
        <v>2571426</v>
      </c>
      <c r="AJ237" s="190">
        <f t="shared" ca="1" si="132"/>
        <v>2571426</v>
      </c>
      <c r="AK237" s="190">
        <f t="shared" ca="1" si="132"/>
        <v>2571426</v>
      </c>
      <c r="AL237" s="190">
        <f t="shared" ca="1" si="132"/>
        <v>2571426</v>
      </c>
      <c r="AM237" s="190">
        <f t="shared" ca="1" si="132"/>
        <v>2571426</v>
      </c>
      <c r="AN237" s="190">
        <f t="shared" ca="1" si="132"/>
        <v>2571426</v>
      </c>
      <c r="AO237" s="190">
        <f t="shared" ca="1" si="132"/>
        <v>2571426</v>
      </c>
      <c r="AP237" s="190">
        <f t="shared" ca="1" si="132"/>
        <v>0</v>
      </c>
      <c r="AQ237" s="190">
        <f t="shared" ca="1" si="132"/>
        <v>0</v>
      </c>
      <c r="AR237" s="190">
        <f t="shared" ca="1" si="132"/>
        <v>0</v>
      </c>
      <c r="AS237" s="190">
        <f t="shared" ca="1" si="132"/>
        <v>0</v>
      </c>
      <c r="AT237" s="190">
        <f t="shared" ca="1" si="132"/>
        <v>0</v>
      </c>
      <c r="AU237" s="190">
        <f t="shared" ca="1" si="132"/>
        <v>0</v>
      </c>
      <c r="AV237" s="190">
        <f t="shared" ca="1" si="132"/>
        <v>0</v>
      </c>
      <c r="AW237" s="190">
        <f t="shared" ca="1" si="132"/>
        <v>0</v>
      </c>
      <c r="AX237" s="190">
        <f t="shared" ca="1" si="132"/>
        <v>0</v>
      </c>
      <c r="AY237" s="190">
        <f t="shared" ca="1" si="132"/>
        <v>0</v>
      </c>
      <c r="AZ237" s="190">
        <f t="shared" ca="1" si="132"/>
        <v>0</v>
      </c>
      <c r="BA237" s="190">
        <f t="shared" ca="1" si="132"/>
        <v>0</v>
      </c>
      <c r="BB237" s="190">
        <f t="shared" ca="1" si="132"/>
        <v>0</v>
      </c>
      <c r="BC237" s="190">
        <f t="shared" ca="1" si="132"/>
        <v>0</v>
      </c>
      <c r="BD237" s="190">
        <f t="shared" ca="1" si="132"/>
        <v>0</v>
      </c>
      <c r="BE237" s="190">
        <f t="shared" ca="1" si="132"/>
        <v>0</v>
      </c>
      <c r="BF237" s="190">
        <f t="shared" ca="1" si="132"/>
        <v>0</v>
      </c>
      <c r="BG237" s="190">
        <f t="shared" ca="1" si="132"/>
        <v>0</v>
      </c>
      <c r="BH237" s="190">
        <f t="shared" ca="1" si="132"/>
        <v>0</v>
      </c>
      <c r="BI237" s="190">
        <f t="shared" ca="1" si="132"/>
        <v>0</v>
      </c>
      <c r="BJ237" s="190">
        <f t="shared" ca="1" si="132"/>
        <v>0</v>
      </c>
      <c r="BK237" s="190">
        <f t="shared" ca="1" si="132"/>
        <v>0</v>
      </c>
      <c r="BL237" s="190">
        <f t="shared" ca="1" si="132"/>
        <v>0</v>
      </c>
      <c r="BM237" s="190">
        <f t="shared" ca="1" si="132"/>
        <v>0</v>
      </c>
      <c r="BN237" s="190">
        <f t="shared" ca="1" si="132"/>
        <v>0</v>
      </c>
      <c r="BO237" s="190">
        <f t="shared" ca="1" si="132"/>
        <v>0</v>
      </c>
      <c r="BP237" s="190">
        <f t="shared" ref="BP237:BQ237" ca="1" si="133">$C$224*BP144</f>
        <v>0</v>
      </c>
      <c r="BQ237" s="190">
        <f t="shared" ca="1" si="133"/>
        <v>0</v>
      </c>
    </row>
    <row r="238" spans="1:69" s="48" customFormat="1">
      <c r="A238" s="48">
        <v>2</v>
      </c>
      <c r="B238" s="48" t="s">
        <v>115</v>
      </c>
      <c r="D238" s="188">
        <f t="shared" ref="D238:BO238" si="134">IF(D233&lt;$C$7,0,IFERROR(HLOOKUP(YEAR(D$233),$C$226:$J$231,$A238,FALSE)/HLOOKUP(YEAR(D$233),$C$226:$J$232,7,FALSE),0))</f>
        <v>7747.7466666666669</v>
      </c>
      <c r="E238" s="188">
        <f t="shared" si="134"/>
        <v>7747.7466666666669</v>
      </c>
      <c r="F238" s="188">
        <f t="shared" si="134"/>
        <v>7747.7466666666669</v>
      </c>
      <c r="G238" s="188">
        <f t="shared" si="134"/>
        <v>1936.9366666666667</v>
      </c>
      <c r="H238" s="188">
        <f t="shared" si="134"/>
        <v>1936.9366666666667</v>
      </c>
      <c r="I238" s="188">
        <f t="shared" si="134"/>
        <v>1936.9366666666667</v>
      </c>
      <c r="J238" s="188">
        <f t="shared" si="134"/>
        <v>1936.9366666666667</v>
      </c>
      <c r="K238" s="188">
        <f t="shared" si="134"/>
        <v>1936.9366666666667</v>
      </c>
      <c r="L238" s="188">
        <f t="shared" si="134"/>
        <v>1936.9366666666667</v>
      </c>
      <c r="M238" s="188">
        <f t="shared" si="134"/>
        <v>1936.9366666666667</v>
      </c>
      <c r="N238" s="188">
        <f t="shared" si="134"/>
        <v>1936.9366666666667</v>
      </c>
      <c r="O238" s="188">
        <f t="shared" si="134"/>
        <v>1936.9366666666667</v>
      </c>
      <c r="P238" s="188">
        <f t="shared" si="134"/>
        <v>1936.9366666666667</v>
      </c>
      <c r="Q238" s="188">
        <f t="shared" si="134"/>
        <v>1936.9366666666667</v>
      </c>
      <c r="R238" s="188">
        <f t="shared" si="134"/>
        <v>1936.9366666666667</v>
      </c>
      <c r="S238" s="188">
        <f t="shared" si="134"/>
        <v>1936.9366666666667</v>
      </c>
      <c r="T238" s="188">
        <f t="shared" si="134"/>
        <v>1936.9366666666667</v>
      </c>
      <c r="U238" s="188">
        <f t="shared" si="134"/>
        <v>1936.9366666666667</v>
      </c>
      <c r="V238" s="188">
        <f t="shared" si="134"/>
        <v>1936.9366666666667</v>
      </c>
      <c r="W238" s="188">
        <f t="shared" si="134"/>
        <v>1936.9366666666667</v>
      </c>
      <c r="X238" s="188">
        <f t="shared" si="134"/>
        <v>1936.9366666666667</v>
      </c>
      <c r="Y238" s="188">
        <f t="shared" si="134"/>
        <v>1936.9366666666667</v>
      </c>
      <c r="Z238" s="188">
        <f t="shared" si="134"/>
        <v>1936.9366666666667</v>
      </c>
      <c r="AA238" s="188">
        <f t="shared" si="134"/>
        <v>1936.9366666666667</v>
      </c>
      <c r="AB238" s="188">
        <f t="shared" si="134"/>
        <v>1936.9366666666667</v>
      </c>
      <c r="AC238" s="188">
        <f t="shared" si="134"/>
        <v>1936.9366666666667</v>
      </c>
      <c r="AD238" s="188">
        <f t="shared" si="134"/>
        <v>1936.9366666666667</v>
      </c>
      <c r="AE238" s="188">
        <f t="shared" si="134"/>
        <v>1936.9366666666667</v>
      </c>
      <c r="AF238" s="188">
        <f t="shared" si="134"/>
        <v>1936.9366666666667</v>
      </c>
      <c r="AG238" s="188">
        <f t="shared" si="134"/>
        <v>1936.9366666666667</v>
      </c>
      <c r="AH238" s="188">
        <f t="shared" si="134"/>
        <v>1936.9366666666667</v>
      </c>
      <c r="AI238" s="188">
        <f t="shared" si="134"/>
        <v>1936.9366666666667</v>
      </c>
      <c r="AJ238" s="188">
        <f t="shared" si="134"/>
        <v>1936.9366666666667</v>
      </c>
      <c r="AK238" s="188">
        <f t="shared" si="134"/>
        <v>1936.9366666666667</v>
      </c>
      <c r="AL238" s="188">
        <f t="shared" si="134"/>
        <v>1936.9366666666667</v>
      </c>
      <c r="AM238" s="188">
        <f t="shared" si="134"/>
        <v>1936.9366666666667</v>
      </c>
      <c r="AN238" s="188">
        <f t="shared" si="134"/>
        <v>1936.9366666666667</v>
      </c>
      <c r="AO238" s="188">
        <f t="shared" si="134"/>
        <v>1936.9366666666667</v>
      </c>
      <c r="AP238" s="188">
        <f t="shared" si="134"/>
        <v>1936.9366666666667</v>
      </c>
      <c r="AQ238" s="188">
        <f t="shared" si="134"/>
        <v>1936.9366666666667</v>
      </c>
      <c r="AR238" s="188">
        <f t="shared" si="134"/>
        <v>1936.9366666666667</v>
      </c>
      <c r="AS238" s="188">
        <f t="shared" si="134"/>
        <v>1936.9366666666667</v>
      </c>
      <c r="AT238" s="188">
        <f t="shared" si="134"/>
        <v>1936.9366666666667</v>
      </c>
      <c r="AU238" s="188">
        <f t="shared" si="134"/>
        <v>1936.9366666666667</v>
      </c>
      <c r="AV238" s="188">
        <f t="shared" si="134"/>
        <v>1936.9366666666667</v>
      </c>
      <c r="AW238" s="188">
        <f t="shared" si="134"/>
        <v>1936.9366666666667</v>
      </c>
      <c r="AX238" s="188">
        <f t="shared" si="134"/>
        <v>1936.9366666666667</v>
      </c>
      <c r="AY238" s="188">
        <f t="shared" si="134"/>
        <v>1936.9366666666667</v>
      </c>
      <c r="AZ238" s="188">
        <f t="shared" si="134"/>
        <v>1936.9366666666667</v>
      </c>
      <c r="BA238" s="188">
        <f t="shared" si="134"/>
        <v>1936.9366666666667</v>
      </c>
      <c r="BB238" s="188">
        <f t="shared" si="134"/>
        <v>1936.9366666666667</v>
      </c>
      <c r="BC238" s="188">
        <f t="shared" si="134"/>
        <v>0</v>
      </c>
      <c r="BD238" s="188">
        <f t="shared" si="134"/>
        <v>0</v>
      </c>
      <c r="BE238" s="188">
        <f t="shared" si="134"/>
        <v>0</v>
      </c>
      <c r="BF238" s="188">
        <f t="shared" si="134"/>
        <v>0</v>
      </c>
      <c r="BG238" s="188">
        <f t="shared" si="134"/>
        <v>0</v>
      </c>
      <c r="BH238" s="188">
        <f t="shared" si="134"/>
        <v>0</v>
      </c>
      <c r="BI238" s="188">
        <f t="shared" si="134"/>
        <v>0</v>
      </c>
      <c r="BJ238" s="188">
        <f t="shared" si="134"/>
        <v>0</v>
      </c>
      <c r="BK238" s="188">
        <f t="shared" si="134"/>
        <v>0</v>
      </c>
      <c r="BL238" s="188">
        <f t="shared" si="134"/>
        <v>0</v>
      </c>
      <c r="BM238" s="188">
        <f t="shared" si="134"/>
        <v>0</v>
      </c>
      <c r="BN238" s="188">
        <f t="shared" si="134"/>
        <v>0</v>
      </c>
      <c r="BO238" s="188">
        <f t="shared" si="134"/>
        <v>0</v>
      </c>
      <c r="BP238" s="188">
        <f t="shared" ref="BP238:BQ238" si="135">IF(BP233&lt;$C$7,0,IFERROR(HLOOKUP(YEAR(BP$233),$C$226:$J$231,$A238,FALSE)/HLOOKUP(YEAR(BP$233),$C$226:$J$232,7,FALSE),0))</f>
        <v>0</v>
      </c>
      <c r="BQ238" s="188">
        <f t="shared" si="135"/>
        <v>0</v>
      </c>
    </row>
    <row r="239" spans="1:69" s="48" customFormat="1">
      <c r="A239" s="48">
        <v>3</v>
      </c>
      <c r="B239" s="48" t="s">
        <v>116</v>
      </c>
      <c r="D239" s="188">
        <f t="shared" ref="D239:BO239" si="136">IF(D233&lt;$C$7,0,IFERROR(HLOOKUP(YEAR(D$233),$C$226:$J$231,$A239,FALSE)/HLOOKUP(YEAR(D$233),$C$226:$J$232,7,FALSE),0))</f>
        <v>11081.51</v>
      </c>
      <c r="E239" s="188">
        <f t="shared" si="136"/>
        <v>11081.51</v>
      </c>
      <c r="F239" s="188">
        <f t="shared" si="136"/>
        <v>11081.51</v>
      </c>
      <c r="G239" s="188">
        <f t="shared" si="136"/>
        <v>2770.3775000000001</v>
      </c>
      <c r="H239" s="188">
        <f t="shared" si="136"/>
        <v>2770.3775000000001</v>
      </c>
      <c r="I239" s="188">
        <f t="shared" si="136"/>
        <v>2770.3775000000001</v>
      </c>
      <c r="J239" s="188">
        <f t="shared" si="136"/>
        <v>2770.3775000000001</v>
      </c>
      <c r="K239" s="188">
        <f t="shared" si="136"/>
        <v>2770.3775000000001</v>
      </c>
      <c r="L239" s="188">
        <f t="shared" si="136"/>
        <v>2770.3775000000001</v>
      </c>
      <c r="M239" s="188">
        <f t="shared" si="136"/>
        <v>2770.3775000000001</v>
      </c>
      <c r="N239" s="188">
        <f t="shared" si="136"/>
        <v>2770.3775000000001</v>
      </c>
      <c r="O239" s="188">
        <f t="shared" si="136"/>
        <v>2770.3775000000001</v>
      </c>
      <c r="P239" s="188">
        <f t="shared" si="136"/>
        <v>2770.3775000000001</v>
      </c>
      <c r="Q239" s="188">
        <f t="shared" si="136"/>
        <v>2770.3775000000001</v>
      </c>
      <c r="R239" s="188">
        <f t="shared" si="136"/>
        <v>2770.3775000000001</v>
      </c>
      <c r="S239" s="188">
        <f t="shared" si="136"/>
        <v>2770.3775000000001</v>
      </c>
      <c r="T239" s="188">
        <f t="shared" si="136"/>
        <v>2770.3775000000001</v>
      </c>
      <c r="U239" s="188">
        <f t="shared" si="136"/>
        <v>2770.3775000000001</v>
      </c>
      <c r="V239" s="188">
        <f t="shared" si="136"/>
        <v>2770.3775000000001</v>
      </c>
      <c r="W239" s="188">
        <f t="shared" si="136"/>
        <v>2770.3775000000001</v>
      </c>
      <c r="X239" s="188">
        <f t="shared" si="136"/>
        <v>2770.3775000000001</v>
      </c>
      <c r="Y239" s="188">
        <f t="shared" si="136"/>
        <v>2770.3775000000001</v>
      </c>
      <c r="Z239" s="188">
        <f t="shared" si="136"/>
        <v>2770.3775000000001</v>
      </c>
      <c r="AA239" s="188">
        <f t="shared" si="136"/>
        <v>2770.3775000000001</v>
      </c>
      <c r="AB239" s="188">
        <f t="shared" si="136"/>
        <v>2770.3775000000001</v>
      </c>
      <c r="AC239" s="188">
        <f t="shared" si="136"/>
        <v>2770.3775000000001</v>
      </c>
      <c r="AD239" s="188">
        <f t="shared" si="136"/>
        <v>2770.3775000000001</v>
      </c>
      <c r="AE239" s="188">
        <f t="shared" si="136"/>
        <v>2770.3775000000001</v>
      </c>
      <c r="AF239" s="188">
        <f t="shared" si="136"/>
        <v>2770.3775000000001</v>
      </c>
      <c r="AG239" s="188">
        <f t="shared" si="136"/>
        <v>2770.3775000000001</v>
      </c>
      <c r="AH239" s="188">
        <f t="shared" si="136"/>
        <v>2770.3775000000001</v>
      </c>
      <c r="AI239" s="188">
        <f t="shared" si="136"/>
        <v>2770.3775000000001</v>
      </c>
      <c r="AJ239" s="188">
        <f t="shared" si="136"/>
        <v>2770.3775000000001</v>
      </c>
      <c r="AK239" s="188">
        <f t="shared" si="136"/>
        <v>2770.3775000000001</v>
      </c>
      <c r="AL239" s="188">
        <f t="shared" si="136"/>
        <v>2770.3775000000001</v>
      </c>
      <c r="AM239" s="188">
        <f t="shared" si="136"/>
        <v>2770.3775000000001</v>
      </c>
      <c r="AN239" s="188">
        <f t="shared" si="136"/>
        <v>2770.3775000000001</v>
      </c>
      <c r="AO239" s="188">
        <f t="shared" si="136"/>
        <v>2770.3775000000001</v>
      </c>
      <c r="AP239" s="188">
        <f t="shared" si="136"/>
        <v>2770.3775000000001</v>
      </c>
      <c r="AQ239" s="188">
        <f t="shared" si="136"/>
        <v>2770.3775000000001</v>
      </c>
      <c r="AR239" s="188">
        <f t="shared" si="136"/>
        <v>2770.3775000000001</v>
      </c>
      <c r="AS239" s="188">
        <f t="shared" si="136"/>
        <v>2770.3775000000001</v>
      </c>
      <c r="AT239" s="188">
        <f t="shared" si="136"/>
        <v>2770.3775000000001</v>
      </c>
      <c r="AU239" s="188">
        <f t="shared" si="136"/>
        <v>2770.3775000000001</v>
      </c>
      <c r="AV239" s="188">
        <f t="shared" si="136"/>
        <v>2770.3775000000001</v>
      </c>
      <c r="AW239" s="188">
        <f t="shared" si="136"/>
        <v>2770.3775000000001</v>
      </c>
      <c r="AX239" s="188">
        <f t="shared" si="136"/>
        <v>2770.3775000000001</v>
      </c>
      <c r="AY239" s="188">
        <f t="shared" si="136"/>
        <v>2770.3775000000001</v>
      </c>
      <c r="AZ239" s="188">
        <f t="shared" si="136"/>
        <v>2770.3775000000001</v>
      </c>
      <c r="BA239" s="188">
        <f t="shared" si="136"/>
        <v>2770.3775000000001</v>
      </c>
      <c r="BB239" s="188">
        <f t="shared" si="136"/>
        <v>2770.3775000000001</v>
      </c>
      <c r="BC239" s="188">
        <f t="shared" si="136"/>
        <v>0</v>
      </c>
      <c r="BD239" s="188">
        <f t="shared" si="136"/>
        <v>0</v>
      </c>
      <c r="BE239" s="188">
        <f t="shared" si="136"/>
        <v>0</v>
      </c>
      <c r="BF239" s="188">
        <f t="shared" si="136"/>
        <v>0</v>
      </c>
      <c r="BG239" s="188">
        <f t="shared" si="136"/>
        <v>0</v>
      </c>
      <c r="BH239" s="188">
        <f t="shared" si="136"/>
        <v>0</v>
      </c>
      <c r="BI239" s="188">
        <f t="shared" si="136"/>
        <v>0</v>
      </c>
      <c r="BJ239" s="188">
        <f t="shared" si="136"/>
        <v>0</v>
      </c>
      <c r="BK239" s="188">
        <f t="shared" si="136"/>
        <v>0</v>
      </c>
      <c r="BL239" s="188">
        <f t="shared" si="136"/>
        <v>0</v>
      </c>
      <c r="BM239" s="188">
        <f t="shared" si="136"/>
        <v>0</v>
      </c>
      <c r="BN239" s="188">
        <f t="shared" si="136"/>
        <v>0</v>
      </c>
      <c r="BO239" s="188">
        <f t="shared" si="136"/>
        <v>0</v>
      </c>
      <c r="BP239" s="188">
        <f t="shared" ref="BP239:BQ239" si="137">IF(BP233&lt;$C$7,0,IFERROR(HLOOKUP(YEAR(BP$233),$C$226:$J$231,$A239,FALSE)/HLOOKUP(YEAR(BP$233),$C$226:$J$232,7,FALSE),0))</f>
        <v>0</v>
      </c>
      <c r="BQ239" s="188">
        <f t="shared" si="137"/>
        <v>0</v>
      </c>
    </row>
    <row r="240" spans="1:69" s="48" customFormat="1">
      <c r="A240" s="48">
        <v>4</v>
      </c>
      <c r="B240" s="48" t="s">
        <v>117</v>
      </c>
      <c r="D240" s="188">
        <f t="shared" ref="D240:BO240" si="138">IF(D233&lt;$C$7,0,IFERROR(HLOOKUP(YEAR(D$233),$C$226:$J$231,$A240,FALSE)/HLOOKUP(YEAR(D$233),$C$226:$J$232,7,FALSE),0))</f>
        <v>7807.666666666667</v>
      </c>
      <c r="E240" s="188">
        <f t="shared" si="138"/>
        <v>7807.666666666667</v>
      </c>
      <c r="F240" s="188">
        <f t="shared" si="138"/>
        <v>7807.666666666667</v>
      </c>
      <c r="G240" s="188">
        <f t="shared" si="138"/>
        <v>1951.9166666666667</v>
      </c>
      <c r="H240" s="188">
        <f t="shared" si="138"/>
        <v>1951.9166666666667</v>
      </c>
      <c r="I240" s="188">
        <f t="shared" si="138"/>
        <v>1951.9166666666667</v>
      </c>
      <c r="J240" s="188">
        <f t="shared" si="138"/>
        <v>1951.9166666666667</v>
      </c>
      <c r="K240" s="188">
        <f t="shared" si="138"/>
        <v>1951.9166666666667</v>
      </c>
      <c r="L240" s="188">
        <f t="shared" si="138"/>
        <v>1951.9166666666667</v>
      </c>
      <c r="M240" s="188">
        <f t="shared" si="138"/>
        <v>1951.9166666666667</v>
      </c>
      <c r="N240" s="188">
        <f t="shared" si="138"/>
        <v>1951.9166666666667</v>
      </c>
      <c r="O240" s="188">
        <f t="shared" si="138"/>
        <v>1951.9166666666667</v>
      </c>
      <c r="P240" s="188">
        <f t="shared" si="138"/>
        <v>1951.9166666666667</v>
      </c>
      <c r="Q240" s="188">
        <f t="shared" si="138"/>
        <v>1951.9166666666667</v>
      </c>
      <c r="R240" s="188">
        <f t="shared" si="138"/>
        <v>1951.9166666666667</v>
      </c>
      <c r="S240" s="188">
        <f t="shared" si="138"/>
        <v>1951.9166666666667</v>
      </c>
      <c r="T240" s="188">
        <f t="shared" si="138"/>
        <v>1951.9166666666667</v>
      </c>
      <c r="U240" s="188">
        <f t="shared" si="138"/>
        <v>1951.9166666666667</v>
      </c>
      <c r="V240" s="188">
        <f t="shared" si="138"/>
        <v>1951.9166666666667</v>
      </c>
      <c r="W240" s="188">
        <f t="shared" si="138"/>
        <v>1951.9166666666667</v>
      </c>
      <c r="X240" s="188">
        <f t="shared" si="138"/>
        <v>1951.9166666666667</v>
      </c>
      <c r="Y240" s="188">
        <f t="shared" si="138"/>
        <v>1951.9166666666667</v>
      </c>
      <c r="Z240" s="188">
        <f t="shared" si="138"/>
        <v>1951.9166666666667</v>
      </c>
      <c r="AA240" s="188">
        <f t="shared" si="138"/>
        <v>1951.9166666666667</v>
      </c>
      <c r="AB240" s="188">
        <f t="shared" si="138"/>
        <v>1951.9166666666667</v>
      </c>
      <c r="AC240" s="188">
        <f t="shared" si="138"/>
        <v>1951.9166666666667</v>
      </c>
      <c r="AD240" s="188">
        <f t="shared" si="138"/>
        <v>1951.9166666666667</v>
      </c>
      <c r="AE240" s="188">
        <f t="shared" si="138"/>
        <v>1951.9166666666667</v>
      </c>
      <c r="AF240" s="188">
        <f t="shared" si="138"/>
        <v>1951.9166666666667</v>
      </c>
      <c r="AG240" s="188">
        <f t="shared" si="138"/>
        <v>1951.9166666666667</v>
      </c>
      <c r="AH240" s="188">
        <f t="shared" si="138"/>
        <v>1951.9166666666667</v>
      </c>
      <c r="AI240" s="188">
        <f t="shared" si="138"/>
        <v>1951.9166666666667</v>
      </c>
      <c r="AJ240" s="188">
        <f t="shared" si="138"/>
        <v>1951.9166666666667</v>
      </c>
      <c r="AK240" s="188">
        <f t="shared" si="138"/>
        <v>1951.9166666666667</v>
      </c>
      <c r="AL240" s="188">
        <f t="shared" si="138"/>
        <v>1951.9166666666667</v>
      </c>
      <c r="AM240" s="188">
        <f t="shared" si="138"/>
        <v>1951.9166666666667</v>
      </c>
      <c r="AN240" s="188">
        <f t="shared" si="138"/>
        <v>1951.9166666666667</v>
      </c>
      <c r="AO240" s="188">
        <f t="shared" si="138"/>
        <v>1951.9166666666667</v>
      </c>
      <c r="AP240" s="188">
        <f t="shared" si="138"/>
        <v>1951.9166666666667</v>
      </c>
      <c r="AQ240" s="188">
        <f t="shared" si="138"/>
        <v>1951.9166666666667</v>
      </c>
      <c r="AR240" s="188">
        <f t="shared" si="138"/>
        <v>1951.9166666666667</v>
      </c>
      <c r="AS240" s="188">
        <f t="shared" si="138"/>
        <v>1951.9166666666667</v>
      </c>
      <c r="AT240" s="188">
        <f t="shared" si="138"/>
        <v>1951.9166666666667</v>
      </c>
      <c r="AU240" s="188">
        <f t="shared" si="138"/>
        <v>1951.9166666666667</v>
      </c>
      <c r="AV240" s="188">
        <f t="shared" si="138"/>
        <v>1951.9166666666667</v>
      </c>
      <c r="AW240" s="188">
        <f t="shared" si="138"/>
        <v>1951.9166666666667</v>
      </c>
      <c r="AX240" s="188">
        <f t="shared" si="138"/>
        <v>1951.9166666666667</v>
      </c>
      <c r="AY240" s="188">
        <f t="shared" si="138"/>
        <v>1951.9166666666667</v>
      </c>
      <c r="AZ240" s="188">
        <f t="shared" si="138"/>
        <v>1951.9166666666667</v>
      </c>
      <c r="BA240" s="188">
        <f t="shared" si="138"/>
        <v>1951.9166666666667</v>
      </c>
      <c r="BB240" s="188">
        <f t="shared" si="138"/>
        <v>1951.9166666666667</v>
      </c>
      <c r="BC240" s="188">
        <f t="shared" si="138"/>
        <v>0</v>
      </c>
      <c r="BD240" s="188">
        <f t="shared" si="138"/>
        <v>0</v>
      </c>
      <c r="BE240" s="188">
        <f t="shared" si="138"/>
        <v>0</v>
      </c>
      <c r="BF240" s="188">
        <f t="shared" si="138"/>
        <v>0</v>
      </c>
      <c r="BG240" s="188">
        <f t="shared" si="138"/>
        <v>0</v>
      </c>
      <c r="BH240" s="188">
        <f t="shared" si="138"/>
        <v>0</v>
      </c>
      <c r="BI240" s="188">
        <f t="shared" si="138"/>
        <v>0</v>
      </c>
      <c r="BJ240" s="188">
        <f t="shared" si="138"/>
        <v>0</v>
      </c>
      <c r="BK240" s="188">
        <f t="shared" si="138"/>
        <v>0</v>
      </c>
      <c r="BL240" s="188">
        <f t="shared" si="138"/>
        <v>0</v>
      </c>
      <c r="BM240" s="188">
        <f t="shared" si="138"/>
        <v>0</v>
      </c>
      <c r="BN240" s="188">
        <f t="shared" si="138"/>
        <v>0</v>
      </c>
      <c r="BO240" s="188">
        <f t="shared" si="138"/>
        <v>0</v>
      </c>
      <c r="BP240" s="188">
        <f t="shared" ref="BP240:BQ240" si="139">IF(BP233&lt;$C$7,0,IFERROR(HLOOKUP(YEAR(BP$233),$C$226:$J$231,$A240,FALSE)/HLOOKUP(YEAR(BP$233),$C$226:$J$232,7,FALSE),0))</f>
        <v>0</v>
      </c>
      <c r="BQ240" s="188">
        <f t="shared" si="139"/>
        <v>0</v>
      </c>
    </row>
    <row r="241" spans="1:69" s="48" customFormat="1">
      <c r="A241" s="48">
        <v>5</v>
      </c>
      <c r="B241" s="48" t="s">
        <v>118</v>
      </c>
      <c r="D241" s="188">
        <f t="shared" ref="D241:BO241" si="140">IF(D233&lt;$C$7,0,IFERROR(HLOOKUP(YEAR(D$233),$C$226:$J$231,$A241,FALSE)/HLOOKUP(YEAR(D$233),$C$226:$J$232,7,FALSE),0))</f>
        <v>10817.333333333334</v>
      </c>
      <c r="E241" s="188">
        <f t="shared" si="140"/>
        <v>10817.333333333334</v>
      </c>
      <c r="F241" s="188">
        <f t="shared" si="140"/>
        <v>10817.333333333334</v>
      </c>
      <c r="G241" s="188">
        <f t="shared" si="140"/>
        <v>2704.3333333333335</v>
      </c>
      <c r="H241" s="188">
        <f t="shared" si="140"/>
        <v>2704.3333333333335</v>
      </c>
      <c r="I241" s="188">
        <f t="shared" si="140"/>
        <v>2704.3333333333335</v>
      </c>
      <c r="J241" s="188">
        <f t="shared" si="140"/>
        <v>2704.3333333333335</v>
      </c>
      <c r="K241" s="188">
        <f t="shared" si="140"/>
        <v>2704.3333333333335</v>
      </c>
      <c r="L241" s="188">
        <f t="shared" si="140"/>
        <v>2704.3333333333335</v>
      </c>
      <c r="M241" s="188">
        <f t="shared" si="140"/>
        <v>2704.3333333333335</v>
      </c>
      <c r="N241" s="188">
        <f t="shared" si="140"/>
        <v>2704.3333333333335</v>
      </c>
      <c r="O241" s="188">
        <f t="shared" si="140"/>
        <v>2704.3333333333335</v>
      </c>
      <c r="P241" s="188">
        <f t="shared" si="140"/>
        <v>2704.3333333333335</v>
      </c>
      <c r="Q241" s="188">
        <f t="shared" si="140"/>
        <v>2704.3333333333335</v>
      </c>
      <c r="R241" s="188">
        <f t="shared" si="140"/>
        <v>2704.3333333333335</v>
      </c>
      <c r="S241" s="188">
        <f t="shared" si="140"/>
        <v>2704.3333333333335</v>
      </c>
      <c r="T241" s="188">
        <f t="shared" si="140"/>
        <v>2704.3333333333335</v>
      </c>
      <c r="U241" s="188">
        <f t="shared" si="140"/>
        <v>2704.3333333333335</v>
      </c>
      <c r="V241" s="188">
        <f t="shared" si="140"/>
        <v>2704.3333333333335</v>
      </c>
      <c r="W241" s="188">
        <f t="shared" si="140"/>
        <v>2704.3333333333335</v>
      </c>
      <c r="X241" s="188">
        <f t="shared" si="140"/>
        <v>2704.3333333333335</v>
      </c>
      <c r="Y241" s="188">
        <f t="shared" si="140"/>
        <v>2704.3333333333335</v>
      </c>
      <c r="Z241" s="188">
        <f t="shared" si="140"/>
        <v>2704.3333333333335</v>
      </c>
      <c r="AA241" s="188">
        <f t="shared" si="140"/>
        <v>2704.3333333333335</v>
      </c>
      <c r="AB241" s="188">
        <f t="shared" si="140"/>
        <v>2704.3333333333335</v>
      </c>
      <c r="AC241" s="188">
        <f t="shared" si="140"/>
        <v>2704.3333333333335</v>
      </c>
      <c r="AD241" s="188">
        <f t="shared" si="140"/>
        <v>2704.3333333333335</v>
      </c>
      <c r="AE241" s="188">
        <f t="shared" si="140"/>
        <v>2704.3333333333335</v>
      </c>
      <c r="AF241" s="188">
        <f t="shared" si="140"/>
        <v>2704.3333333333335</v>
      </c>
      <c r="AG241" s="188">
        <f t="shared" si="140"/>
        <v>2704.3333333333335</v>
      </c>
      <c r="AH241" s="188">
        <f t="shared" si="140"/>
        <v>2704.3333333333335</v>
      </c>
      <c r="AI241" s="188">
        <f t="shared" si="140"/>
        <v>2704.3333333333335</v>
      </c>
      <c r="AJ241" s="188">
        <f t="shared" si="140"/>
        <v>2704.3333333333335</v>
      </c>
      <c r="AK241" s="188">
        <f t="shared" si="140"/>
        <v>2704.3333333333335</v>
      </c>
      <c r="AL241" s="188">
        <f t="shared" si="140"/>
        <v>2704.3333333333335</v>
      </c>
      <c r="AM241" s="188">
        <f t="shared" si="140"/>
        <v>2704.3333333333335</v>
      </c>
      <c r="AN241" s="188">
        <f t="shared" si="140"/>
        <v>2704.3333333333335</v>
      </c>
      <c r="AO241" s="188">
        <f t="shared" si="140"/>
        <v>2704.3333333333335</v>
      </c>
      <c r="AP241" s="188">
        <f t="shared" si="140"/>
        <v>2704.3333333333335</v>
      </c>
      <c r="AQ241" s="188">
        <f t="shared" si="140"/>
        <v>2704.3333333333335</v>
      </c>
      <c r="AR241" s="188">
        <f t="shared" si="140"/>
        <v>2704.3333333333335</v>
      </c>
      <c r="AS241" s="188">
        <f t="shared" si="140"/>
        <v>2704.3333333333335</v>
      </c>
      <c r="AT241" s="188">
        <f t="shared" si="140"/>
        <v>2704.3333333333335</v>
      </c>
      <c r="AU241" s="188">
        <f t="shared" si="140"/>
        <v>2704.3333333333335</v>
      </c>
      <c r="AV241" s="188">
        <f t="shared" si="140"/>
        <v>2704.3333333333335</v>
      </c>
      <c r="AW241" s="188">
        <f t="shared" si="140"/>
        <v>2704.3333333333335</v>
      </c>
      <c r="AX241" s="188">
        <f t="shared" si="140"/>
        <v>2704.3333333333335</v>
      </c>
      <c r="AY241" s="188">
        <f t="shared" si="140"/>
        <v>2704.3333333333335</v>
      </c>
      <c r="AZ241" s="188">
        <f t="shared" si="140"/>
        <v>2704.3333333333335</v>
      </c>
      <c r="BA241" s="188">
        <f t="shared" si="140"/>
        <v>2704.3333333333335</v>
      </c>
      <c r="BB241" s="188">
        <f t="shared" si="140"/>
        <v>2704.3333333333335</v>
      </c>
      <c r="BC241" s="188">
        <f t="shared" si="140"/>
        <v>0</v>
      </c>
      <c r="BD241" s="188">
        <f t="shared" si="140"/>
        <v>0</v>
      </c>
      <c r="BE241" s="188">
        <f t="shared" si="140"/>
        <v>0</v>
      </c>
      <c r="BF241" s="188">
        <f t="shared" si="140"/>
        <v>0</v>
      </c>
      <c r="BG241" s="188">
        <f t="shared" si="140"/>
        <v>0</v>
      </c>
      <c r="BH241" s="188">
        <f t="shared" si="140"/>
        <v>0</v>
      </c>
      <c r="BI241" s="188">
        <f t="shared" si="140"/>
        <v>0</v>
      </c>
      <c r="BJ241" s="188">
        <f t="shared" si="140"/>
        <v>0</v>
      </c>
      <c r="BK241" s="188">
        <f t="shared" si="140"/>
        <v>0</v>
      </c>
      <c r="BL241" s="188">
        <f t="shared" si="140"/>
        <v>0</v>
      </c>
      <c r="BM241" s="188">
        <f t="shared" si="140"/>
        <v>0</v>
      </c>
      <c r="BN241" s="188">
        <f t="shared" si="140"/>
        <v>0</v>
      </c>
      <c r="BO241" s="188">
        <f t="shared" si="140"/>
        <v>0</v>
      </c>
      <c r="BP241" s="188">
        <f t="shared" ref="BP241:BQ241" si="141">IF(BP233&lt;$C$7,0,IFERROR(HLOOKUP(YEAR(BP$233),$C$226:$J$231,$A241,FALSE)/HLOOKUP(YEAR(BP$233),$C$226:$J$232,7,FALSE),0))</f>
        <v>0</v>
      </c>
      <c r="BQ241" s="188">
        <f t="shared" si="141"/>
        <v>0</v>
      </c>
    </row>
    <row r="242" spans="1:69" s="48" customFormat="1">
      <c r="A242" s="48">
        <v>6</v>
      </c>
      <c r="B242" s="48" t="s">
        <v>119</v>
      </c>
      <c r="D242" s="188">
        <f t="shared" ref="D242:BO242" si="142">IF(D233&lt;$C$7,0,IFERROR(HLOOKUP(YEAR(D$233),$C$226:$J$231,$A242,FALSE)/HLOOKUP(YEAR(D$233),$C$226:$J$232,7,FALSE),0))</f>
        <v>115145</v>
      </c>
      <c r="E242" s="188">
        <f t="shared" si="142"/>
        <v>115145</v>
      </c>
      <c r="F242" s="188">
        <f t="shared" si="142"/>
        <v>115145</v>
      </c>
      <c r="G242" s="188">
        <f t="shared" si="142"/>
        <v>28786.25</v>
      </c>
      <c r="H242" s="188">
        <f t="shared" si="142"/>
        <v>28786.25</v>
      </c>
      <c r="I242" s="188">
        <f t="shared" si="142"/>
        <v>28786.25</v>
      </c>
      <c r="J242" s="188">
        <f t="shared" si="142"/>
        <v>28786.25</v>
      </c>
      <c r="K242" s="188">
        <f t="shared" si="142"/>
        <v>28786.25</v>
      </c>
      <c r="L242" s="188">
        <f t="shared" si="142"/>
        <v>28786.25</v>
      </c>
      <c r="M242" s="188">
        <f t="shared" si="142"/>
        <v>28786.25</v>
      </c>
      <c r="N242" s="188">
        <f t="shared" si="142"/>
        <v>28786.25</v>
      </c>
      <c r="O242" s="188">
        <f t="shared" si="142"/>
        <v>28786.25</v>
      </c>
      <c r="P242" s="188">
        <f t="shared" si="142"/>
        <v>28786.25</v>
      </c>
      <c r="Q242" s="188">
        <f t="shared" si="142"/>
        <v>28786.25</v>
      </c>
      <c r="R242" s="188">
        <f t="shared" si="142"/>
        <v>28786.25</v>
      </c>
      <c r="S242" s="188">
        <f t="shared" si="142"/>
        <v>28786.25</v>
      </c>
      <c r="T242" s="188">
        <f t="shared" si="142"/>
        <v>28786.25</v>
      </c>
      <c r="U242" s="188">
        <f t="shared" si="142"/>
        <v>28786.25</v>
      </c>
      <c r="V242" s="188">
        <f t="shared" si="142"/>
        <v>28786.25</v>
      </c>
      <c r="W242" s="188">
        <f t="shared" si="142"/>
        <v>28786.25</v>
      </c>
      <c r="X242" s="188">
        <f t="shared" si="142"/>
        <v>28786.25</v>
      </c>
      <c r="Y242" s="188">
        <f t="shared" si="142"/>
        <v>28786.25</v>
      </c>
      <c r="Z242" s="188">
        <f t="shared" si="142"/>
        <v>28786.25</v>
      </c>
      <c r="AA242" s="188">
        <f t="shared" si="142"/>
        <v>28786.25</v>
      </c>
      <c r="AB242" s="188">
        <f t="shared" si="142"/>
        <v>28786.25</v>
      </c>
      <c r="AC242" s="188">
        <f t="shared" si="142"/>
        <v>28786.25</v>
      </c>
      <c r="AD242" s="188">
        <f t="shared" si="142"/>
        <v>28786.25</v>
      </c>
      <c r="AE242" s="188">
        <f t="shared" si="142"/>
        <v>28786.25</v>
      </c>
      <c r="AF242" s="188">
        <f t="shared" si="142"/>
        <v>28786.25</v>
      </c>
      <c r="AG242" s="188">
        <f t="shared" si="142"/>
        <v>28786.25</v>
      </c>
      <c r="AH242" s="188">
        <f t="shared" si="142"/>
        <v>28786.25</v>
      </c>
      <c r="AI242" s="188">
        <f t="shared" si="142"/>
        <v>28786.25</v>
      </c>
      <c r="AJ242" s="188">
        <f t="shared" si="142"/>
        <v>28786.25</v>
      </c>
      <c r="AK242" s="188">
        <f t="shared" si="142"/>
        <v>28786.25</v>
      </c>
      <c r="AL242" s="188">
        <f t="shared" si="142"/>
        <v>28786.25</v>
      </c>
      <c r="AM242" s="188">
        <f t="shared" si="142"/>
        <v>28786.25</v>
      </c>
      <c r="AN242" s="188">
        <f t="shared" si="142"/>
        <v>28786.25</v>
      </c>
      <c r="AO242" s="188">
        <f t="shared" si="142"/>
        <v>28786.25</v>
      </c>
      <c r="AP242" s="188">
        <f t="shared" si="142"/>
        <v>28786.25</v>
      </c>
      <c r="AQ242" s="188">
        <f t="shared" si="142"/>
        <v>28786.25</v>
      </c>
      <c r="AR242" s="188">
        <f t="shared" si="142"/>
        <v>28786.25</v>
      </c>
      <c r="AS242" s="188">
        <f t="shared" si="142"/>
        <v>28786.25</v>
      </c>
      <c r="AT242" s="188">
        <f t="shared" si="142"/>
        <v>28786.25</v>
      </c>
      <c r="AU242" s="188">
        <f t="shared" si="142"/>
        <v>28786.25</v>
      </c>
      <c r="AV242" s="188">
        <f t="shared" si="142"/>
        <v>28786.25</v>
      </c>
      <c r="AW242" s="188">
        <f t="shared" si="142"/>
        <v>28786.25</v>
      </c>
      <c r="AX242" s="188">
        <f t="shared" si="142"/>
        <v>28786.25</v>
      </c>
      <c r="AY242" s="188">
        <f t="shared" si="142"/>
        <v>28786.25</v>
      </c>
      <c r="AZ242" s="188">
        <f t="shared" si="142"/>
        <v>28786.25</v>
      </c>
      <c r="BA242" s="188">
        <f t="shared" si="142"/>
        <v>28786.25</v>
      </c>
      <c r="BB242" s="188">
        <f t="shared" si="142"/>
        <v>28786.25</v>
      </c>
      <c r="BC242" s="188">
        <f t="shared" si="142"/>
        <v>0</v>
      </c>
      <c r="BD242" s="188">
        <f t="shared" si="142"/>
        <v>0</v>
      </c>
      <c r="BE242" s="188">
        <f t="shared" si="142"/>
        <v>0</v>
      </c>
      <c r="BF242" s="188">
        <f t="shared" si="142"/>
        <v>0</v>
      </c>
      <c r="BG242" s="188">
        <f t="shared" si="142"/>
        <v>0</v>
      </c>
      <c r="BH242" s="188">
        <f t="shared" si="142"/>
        <v>0</v>
      </c>
      <c r="BI242" s="188">
        <f t="shared" si="142"/>
        <v>0</v>
      </c>
      <c r="BJ242" s="188">
        <f t="shared" si="142"/>
        <v>0</v>
      </c>
      <c r="BK242" s="188">
        <f t="shared" si="142"/>
        <v>0</v>
      </c>
      <c r="BL242" s="188">
        <f t="shared" si="142"/>
        <v>0</v>
      </c>
      <c r="BM242" s="188">
        <f t="shared" si="142"/>
        <v>0</v>
      </c>
      <c r="BN242" s="188">
        <f t="shared" si="142"/>
        <v>0</v>
      </c>
      <c r="BO242" s="188">
        <f t="shared" si="142"/>
        <v>0</v>
      </c>
      <c r="BP242" s="188">
        <f t="shared" ref="BP242:BQ242" si="143">IF(BP233&lt;$C$7,0,IFERROR(HLOOKUP(YEAR(BP$233),$C$226:$J$231,$A242,FALSE)/HLOOKUP(YEAR(BP$233),$C$226:$J$232,7,FALSE),0))</f>
        <v>0</v>
      </c>
      <c r="BQ242" s="188">
        <f t="shared" si="143"/>
        <v>0</v>
      </c>
    </row>
    <row r="246" spans="1:69">
      <c r="B246" t="s">
        <v>292</v>
      </c>
    </row>
  </sheetData>
  <conditionalFormatting sqref="A35:XFD35">
    <cfRule type="cellIs" dxfId="19" priority="9" operator="equal">
      <formula>$C$11</formula>
    </cfRule>
    <cfRule type="cellIs" dxfId="18" priority="10" operator="equal">
      <formula>$C$10</formula>
    </cfRule>
  </conditionalFormatting>
  <conditionalFormatting sqref="A139:XFD155 A156 C156:XFD156 C165:C169 A158:XFD164">
    <cfRule type="cellIs" dxfId="17" priority="8" operator="equal">
      <formula>$C$13</formula>
    </cfRule>
  </conditionalFormatting>
  <conditionalFormatting sqref="A192:XFD193">
    <cfRule type="cellIs" dxfId="16" priority="7" operator="equal">
      <formula>$C$14</formula>
    </cfRule>
  </conditionalFormatting>
  <conditionalFormatting sqref="A215 D215:XFD215 B214:C214">
    <cfRule type="cellIs" dxfId="15" priority="6" operator="equal">
      <formula>$C$15</formula>
    </cfRule>
  </conditionalFormatting>
  <conditionalFormatting sqref="B156:B157">
    <cfRule type="cellIs" dxfId="14" priority="5" operator="equal">
      <formula>$C$13</formula>
    </cfRule>
  </conditionalFormatting>
  <conditionalFormatting sqref="B177:B180 A177 C177 CG176:XFD177 A176:CF176">
    <cfRule type="cellIs" dxfId="13" priority="4" operator="equal">
      <formula>$C$13</formula>
    </cfRule>
  </conditionalFormatting>
  <conditionalFormatting sqref="A33:B33 G33:XFD33 C29:F29">
    <cfRule type="cellIs" dxfId="12" priority="3" operator="greaterThan">
      <formula>$C$52</formula>
    </cfRule>
  </conditionalFormatting>
  <conditionalFormatting sqref="A48:XFD48">
    <cfRule type="cellIs" dxfId="11" priority="1" operator="equal">
      <formula>$C$11</formula>
    </cfRule>
    <cfRule type="cellIs" dxfId="10" priority="2" operator="equal">
      <formula>$C$10</formula>
    </cfRule>
  </conditionalFormatting>
  <dataValidations count="3">
    <dataValidation type="list" allowBlank="1" showInputMessage="1" showErrorMessage="1" sqref="F187" xr:uid="{20445312-31A8-BA45-BA8F-31090EB1EC2B}">
      <formula1>$H$187:$H$188</formula1>
    </dataValidation>
    <dataValidation type="list" allowBlank="1" showInputMessage="1" showErrorMessage="1" sqref="C50:C51" xr:uid="{DE44FD3A-F59E-1740-AB1A-AA794C054A56}">
      <formula1>"Yes,No"</formula1>
    </dataValidation>
    <dataValidation type="list" allowBlank="1" showInputMessage="1" showErrorMessage="1" sqref="D190" xr:uid="{3F3BD52E-3639-1C44-8668-10794A81EC4D}">
      <formula1>"普通住宅,非普通住宅"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FA2AC-ABC3-6E43-B286-85D714ABCF6C}">
  <sheetPr>
    <tabColor rgb="FFC00000"/>
  </sheetPr>
  <dimension ref="A1:XFD218"/>
  <sheetViews>
    <sheetView showGridLines="0" zoomScaleNormal="125" zoomScalePageLayoutView="125" workbookViewId="0">
      <selection activeCell="H13" sqref="H13"/>
    </sheetView>
  </sheetViews>
  <sheetFormatPr defaultColWidth="11" defaultRowHeight="14.25"/>
  <cols>
    <col min="1" max="1" width="11" style="105"/>
    <col min="2" max="2" width="46.375" style="105" customWidth="1"/>
    <col min="3" max="3" width="13.875" style="105" customWidth="1"/>
    <col min="4" max="4" width="14.5" style="105" bestFit="1" customWidth="1"/>
    <col min="5" max="5" width="17.125" style="105" bestFit="1" customWidth="1"/>
    <col min="6" max="16" width="16.625" style="105" bestFit="1" customWidth="1"/>
    <col min="17" max="17" width="16.5" style="105" bestFit="1" customWidth="1"/>
    <col min="18" max="28" width="16.625" style="105" bestFit="1" customWidth="1"/>
    <col min="29" max="29" width="17" style="105" bestFit="1" customWidth="1"/>
    <col min="30" max="39" width="16.625" style="105" bestFit="1" customWidth="1"/>
    <col min="40" max="40" width="17.5" style="105" bestFit="1" customWidth="1"/>
    <col min="41" max="43" width="16.625" style="105" bestFit="1" customWidth="1"/>
    <col min="44" max="44" width="16" style="105" customWidth="1"/>
    <col min="45" max="67" width="16.625" style="105" bestFit="1" customWidth="1"/>
    <col min="68" max="76" width="15.375" style="105" bestFit="1" customWidth="1"/>
    <col min="77" max="77" width="16.875" style="105" bestFit="1" customWidth="1"/>
    <col min="78" max="78" width="17.875" style="105" bestFit="1" customWidth="1"/>
    <col min="79" max="79" width="14" style="105" customWidth="1"/>
    <col min="80" max="158" width="10.375" style="105" customWidth="1"/>
    <col min="159" max="163" width="15" style="105" bestFit="1" customWidth="1"/>
    <col min="164" max="170" width="11.125" style="105" bestFit="1" customWidth="1"/>
    <col min="171" max="16384" width="11" style="105"/>
  </cols>
  <sheetData>
    <row r="1" spans="3:22" customFormat="1">
      <c r="O1" s="81"/>
      <c r="P1" s="81"/>
      <c r="Q1" s="81"/>
      <c r="R1" s="81"/>
      <c r="S1" s="81"/>
      <c r="T1" s="81"/>
    </row>
    <row r="2" spans="3:22" customFormat="1" ht="15" thickBot="1">
      <c r="C2" s="88" t="s">
        <v>303</v>
      </c>
      <c r="D2" s="94">
        <f>Sheet1!C7</f>
        <v>42278</v>
      </c>
      <c r="P2" s="81"/>
      <c r="Q2" s="81"/>
      <c r="R2" s="81"/>
      <c r="S2" s="81"/>
      <c r="T2" s="81"/>
      <c r="U2" s="81"/>
    </row>
    <row r="3" spans="3:22" customFormat="1">
      <c r="C3" s="82"/>
      <c r="D3" s="83" t="s">
        <v>293</v>
      </c>
      <c r="E3" s="84"/>
      <c r="F3" s="84"/>
      <c r="G3" s="84"/>
      <c r="H3" s="84"/>
      <c r="I3" s="84"/>
      <c r="J3" s="84"/>
      <c r="K3" s="84"/>
      <c r="L3" s="84"/>
      <c r="M3" s="84"/>
      <c r="N3" s="84"/>
      <c r="O3" s="85"/>
      <c r="P3" s="81"/>
      <c r="Q3" s="86"/>
      <c r="R3" s="86"/>
      <c r="S3" s="86"/>
      <c r="T3" s="86"/>
      <c r="U3" s="86"/>
      <c r="V3" s="87"/>
    </row>
    <row r="4" spans="3:22" customFormat="1">
      <c r="C4" s="88"/>
      <c r="D4" s="89" t="s">
        <v>294</v>
      </c>
      <c r="E4" s="89">
        <v>1</v>
      </c>
      <c r="F4" s="89"/>
      <c r="G4" s="89" t="s">
        <v>295</v>
      </c>
      <c r="H4" s="89">
        <v>1</v>
      </c>
      <c r="I4" s="89"/>
      <c r="J4" s="89"/>
      <c r="K4" s="89" t="s">
        <v>296</v>
      </c>
      <c r="L4" s="89"/>
      <c r="M4" s="89"/>
      <c r="N4" s="89"/>
      <c r="O4" s="90"/>
      <c r="P4" s="81"/>
      <c r="Q4" s="91" t="s">
        <v>297</v>
      </c>
      <c r="R4" s="91">
        <v>2</v>
      </c>
      <c r="S4" s="91"/>
      <c r="T4" s="91"/>
      <c r="U4" s="89" t="s">
        <v>298</v>
      </c>
      <c r="V4" s="92"/>
    </row>
    <row r="5" spans="3:22" customFormat="1">
      <c r="C5" s="88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90"/>
      <c r="P5" s="81"/>
      <c r="Q5" s="91"/>
      <c r="R5" s="91"/>
      <c r="S5" s="91"/>
      <c r="T5" s="91"/>
      <c r="U5" s="89" t="s">
        <v>299</v>
      </c>
      <c r="V5" s="92"/>
    </row>
    <row r="6" spans="3:22" customFormat="1">
      <c r="C6" s="88"/>
      <c r="D6" s="89" t="s">
        <v>300</v>
      </c>
      <c r="E6" s="89" t="s">
        <v>301</v>
      </c>
      <c r="F6" s="89" t="s">
        <v>379</v>
      </c>
      <c r="G6" s="89" t="s">
        <v>300</v>
      </c>
      <c r="H6" s="89" t="s">
        <v>301</v>
      </c>
      <c r="I6" s="89"/>
      <c r="J6" s="89" t="s">
        <v>379</v>
      </c>
      <c r="K6" s="89" t="s">
        <v>300</v>
      </c>
      <c r="L6" s="89" t="s">
        <v>301</v>
      </c>
      <c r="M6" s="89" t="s">
        <v>379</v>
      </c>
      <c r="N6" s="89"/>
      <c r="O6" s="90"/>
      <c r="P6" s="81"/>
      <c r="Q6" s="91" t="s">
        <v>300</v>
      </c>
      <c r="R6" s="91" t="s">
        <v>301</v>
      </c>
      <c r="S6" s="91"/>
      <c r="T6" s="89" t="s">
        <v>379</v>
      </c>
      <c r="U6" s="89" t="s">
        <v>302</v>
      </c>
      <c r="V6" s="92"/>
    </row>
    <row r="7" spans="3:22" customFormat="1">
      <c r="C7" s="88" t="s">
        <v>304</v>
      </c>
      <c r="D7" s="95">
        <v>43466</v>
      </c>
      <c r="E7" s="95">
        <v>44470</v>
      </c>
      <c r="F7" s="157" t="s">
        <v>382</v>
      </c>
      <c r="G7" s="95">
        <v>43739</v>
      </c>
      <c r="H7" s="95">
        <v>44531</v>
      </c>
      <c r="I7" s="91">
        <f>DATEDIF(G7,H7,"M")</f>
        <v>26</v>
      </c>
      <c r="J7" s="157" t="s">
        <v>380</v>
      </c>
      <c r="K7" s="95">
        <v>42278</v>
      </c>
      <c r="L7" s="96">
        <v>44896</v>
      </c>
      <c r="M7" s="157" t="s">
        <v>380</v>
      </c>
      <c r="N7" s="89"/>
      <c r="O7" s="90"/>
      <c r="P7" s="81"/>
      <c r="Q7" s="95">
        <v>44166</v>
      </c>
      <c r="R7" s="95">
        <v>46357</v>
      </c>
      <c r="S7" s="91">
        <f>DATEDIF(Q7,R7,"M")+1</f>
        <v>73</v>
      </c>
      <c r="T7" s="157" t="s">
        <v>380</v>
      </c>
      <c r="U7" s="91"/>
      <c r="V7" s="92"/>
    </row>
    <row r="8" spans="3:22" customFormat="1">
      <c r="C8" s="88"/>
      <c r="D8" s="95"/>
      <c r="E8" s="95"/>
      <c r="F8" s="98"/>
      <c r="G8" s="95"/>
      <c r="H8" s="95"/>
      <c r="I8" s="89"/>
      <c r="J8" s="98"/>
      <c r="K8" s="89"/>
      <c r="L8" s="89"/>
      <c r="M8" s="98"/>
      <c r="N8" s="89"/>
      <c r="O8" s="90"/>
      <c r="P8" s="81"/>
      <c r="Q8" s="95"/>
      <c r="R8" s="95"/>
      <c r="S8" s="91"/>
      <c r="T8" s="98"/>
      <c r="U8" s="91"/>
      <c r="V8" s="92"/>
    </row>
    <row r="9" spans="3:22" customFormat="1">
      <c r="C9" s="88"/>
      <c r="D9" s="89"/>
      <c r="E9" s="89"/>
      <c r="F9" s="89"/>
      <c r="G9" s="89"/>
      <c r="H9" s="89"/>
      <c r="I9" s="89"/>
      <c r="J9" s="89"/>
      <c r="K9" s="89"/>
      <c r="L9" s="89"/>
      <c r="M9" s="89"/>
      <c r="N9" s="89"/>
      <c r="O9" s="90"/>
      <c r="P9" s="81"/>
      <c r="Q9" s="91"/>
      <c r="R9" s="91"/>
      <c r="S9" s="91"/>
      <c r="T9" s="91"/>
      <c r="U9" s="91"/>
      <c r="V9" s="92"/>
    </row>
    <row r="10" spans="3:22" customFormat="1">
      <c r="C10" s="97" t="s">
        <v>294</v>
      </c>
      <c r="D10" s="132">
        <f>Sheet1!C69*Sheet1!C4</f>
        <v>411134339.83821106</v>
      </c>
      <c r="E10" s="89"/>
      <c r="F10" s="89"/>
      <c r="G10" s="89" t="s">
        <v>305</v>
      </c>
      <c r="H10" s="159">
        <f>Sheet1!C4*Sheet1!C80</f>
        <v>542481277.11661077</v>
      </c>
      <c r="I10" s="98"/>
      <c r="J10" s="98"/>
      <c r="K10" s="160" t="s">
        <v>305</v>
      </c>
      <c r="L10" s="161">
        <f>Sheet1!C4*Sheet1!C80</f>
        <v>542481277.11661077</v>
      </c>
      <c r="M10" s="93"/>
      <c r="N10" s="89"/>
      <c r="O10" s="90" t="s">
        <v>298</v>
      </c>
      <c r="P10" s="81"/>
      <c r="Q10" s="91"/>
      <c r="R10" s="91"/>
      <c r="S10" s="91"/>
      <c r="T10" s="91"/>
      <c r="U10" s="91"/>
      <c r="V10" s="92"/>
    </row>
    <row r="11" spans="3:22" customFormat="1">
      <c r="C11" s="88"/>
      <c r="D11" s="89"/>
      <c r="E11" s="89"/>
      <c r="F11" s="89"/>
      <c r="G11" s="89"/>
      <c r="H11" s="89"/>
      <c r="I11" s="89"/>
      <c r="J11" s="89"/>
      <c r="K11" s="89"/>
      <c r="L11" s="89"/>
      <c r="M11" s="89"/>
      <c r="N11" s="89"/>
      <c r="O11" s="90" t="s">
        <v>299</v>
      </c>
      <c r="P11" s="81"/>
      <c r="Q11" s="99" t="s">
        <v>297</v>
      </c>
      <c r="R11" s="100" t="s">
        <v>306</v>
      </c>
      <c r="S11" s="89" t="s">
        <v>307</v>
      </c>
      <c r="T11" s="89" t="s">
        <v>306</v>
      </c>
      <c r="U11" s="91"/>
      <c r="V11" s="101"/>
    </row>
    <row r="12" spans="3:22" customFormat="1">
      <c r="C12" s="88" t="s">
        <v>308</v>
      </c>
      <c r="D12" s="102">
        <v>0.5</v>
      </c>
      <c r="E12" s="89"/>
      <c r="F12" s="89"/>
      <c r="G12" s="89" t="s">
        <v>308</v>
      </c>
      <c r="H12" s="102">
        <v>0.5</v>
      </c>
      <c r="I12" s="89"/>
      <c r="J12" s="89"/>
      <c r="K12" s="89" t="s">
        <v>309</v>
      </c>
      <c r="L12" s="89"/>
      <c r="M12" s="102">
        <v>0.5</v>
      </c>
      <c r="N12" s="89"/>
      <c r="O12" s="90"/>
      <c r="P12" s="81"/>
      <c r="Q12" s="89" t="s">
        <v>305</v>
      </c>
      <c r="R12" s="132"/>
      <c r="S12" s="131">
        <v>430000000</v>
      </c>
      <c r="T12" s="131">
        <v>150000000</v>
      </c>
      <c r="U12" s="91"/>
      <c r="V12" s="101"/>
    </row>
    <row r="13" spans="3:22" customFormat="1">
      <c r="C13" s="88" t="s">
        <v>310</v>
      </c>
      <c r="D13" s="131">
        <v>61000000</v>
      </c>
      <c r="E13" s="89"/>
      <c r="F13" s="89"/>
      <c r="G13" s="89" t="s">
        <v>310</v>
      </c>
      <c r="H13" s="133">
        <v>88200000</v>
      </c>
      <c r="I13" s="89"/>
      <c r="J13" s="89"/>
      <c r="K13" s="89" t="s">
        <v>311</v>
      </c>
      <c r="L13" s="89"/>
      <c r="M13" s="102">
        <v>0.5</v>
      </c>
      <c r="N13" s="89"/>
      <c r="O13" s="90"/>
      <c r="P13" s="81"/>
      <c r="Q13" s="89" t="s">
        <v>312</v>
      </c>
      <c r="R13" s="102">
        <v>0</v>
      </c>
      <c r="S13" s="91"/>
      <c r="T13" s="91"/>
      <c r="U13" s="91"/>
      <c r="V13" s="101"/>
    </row>
    <row r="14" spans="3:22" customFormat="1">
      <c r="C14" s="88"/>
      <c r="D14" s="89"/>
      <c r="E14" s="89"/>
      <c r="F14" s="89"/>
      <c r="G14" s="89"/>
      <c r="H14" s="89"/>
      <c r="I14" s="89"/>
      <c r="J14" s="89"/>
      <c r="K14" s="89"/>
      <c r="L14" s="89"/>
      <c r="M14" s="89"/>
      <c r="N14" s="89"/>
      <c r="O14" s="90"/>
      <c r="P14" s="81"/>
      <c r="Q14" s="89" t="s">
        <v>310</v>
      </c>
      <c r="R14" s="131">
        <f>IF($R$11=$S$11,R12,S12)*R13</f>
        <v>0</v>
      </c>
      <c r="S14" s="91"/>
      <c r="T14" s="91"/>
      <c r="U14" s="91"/>
      <c r="V14" s="101"/>
    </row>
    <row r="15" spans="3:22" customFormat="1">
      <c r="C15" s="88"/>
      <c r="D15" s="98"/>
      <c r="E15" s="89"/>
      <c r="F15" s="89"/>
      <c r="G15" s="89" t="s">
        <v>313</v>
      </c>
      <c r="H15" s="100" t="s">
        <v>314</v>
      </c>
      <c r="I15" s="89"/>
      <c r="J15" s="89"/>
      <c r="K15" s="89" t="s">
        <v>315</v>
      </c>
      <c r="L15" s="89"/>
      <c r="M15" s="102">
        <f>Sheet1!G9+Sheet1!I9+Sheet1!I6</f>
        <v>0.05</v>
      </c>
      <c r="N15" s="89"/>
      <c r="O15" s="90"/>
      <c r="P15" s="81"/>
      <c r="Q15" s="89"/>
      <c r="R15" s="89"/>
      <c r="S15" s="91"/>
      <c r="T15" s="91"/>
      <c r="U15" s="91"/>
      <c r="V15" s="90"/>
    </row>
    <row r="16" spans="3:22" customFormat="1">
      <c r="C16" s="88" t="s">
        <v>316</v>
      </c>
      <c r="D16" s="102">
        <f>Sheet1!G7+Sheet1!I7+Sheet1!I6</f>
        <v>0.05</v>
      </c>
      <c r="E16" s="89"/>
      <c r="F16" s="89"/>
      <c r="G16" s="89" t="s">
        <v>317</v>
      </c>
      <c r="H16" s="89"/>
      <c r="I16" s="89"/>
      <c r="J16" s="89"/>
      <c r="K16" s="89" t="s">
        <v>305</v>
      </c>
      <c r="L16" s="89"/>
      <c r="M16" s="103">
        <f>L10</f>
        <v>542481277.11661077</v>
      </c>
      <c r="N16" s="89"/>
      <c r="O16" s="90"/>
      <c r="P16" s="81"/>
      <c r="Q16" s="89" t="s">
        <v>316</v>
      </c>
      <c r="R16" s="104">
        <v>0.05</v>
      </c>
      <c r="S16" s="91"/>
      <c r="T16" s="91"/>
      <c r="U16" s="91"/>
      <c r="V16" s="90"/>
    </row>
    <row r="17" spans="3:22" customFormat="1">
      <c r="C17" s="88" t="s">
        <v>318</v>
      </c>
      <c r="D17" s="100" t="s">
        <v>299</v>
      </c>
      <c r="E17" s="89" t="s">
        <v>299</v>
      </c>
      <c r="F17" s="89"/>
      <c r="G17" s="89" t="s">
        <v>319</v>
      </c>
      <c r="H17" s="89"/>
      <c r="I17" s="89"/>
      <c r="J17" s="89"/>
      <c r="K17" s="89" t="s">
        <v>320</v>
      </c>
      <c r="L17" s="89"/>
      <c r="M17" s="132">
        <f>M16*M12</f>
        <v>271240638.55830538</v>
      </c>
      <c r="N17" s="89"/>
      <c r="O17" s="90"/>
      <c r="P17" s="81"/>
      <c r="Q17" s="89"/>
      <c r="R17" s="89"/>
      <c r="S17" s="91"/>
      <c r="T17" s="91"/>
      <c r="U17" s="91"/>
      <c r="V17" s="90"/>
    </row>
    <row r="18" spans="3:22" customFormat="1">
      <c r="C18" s="88"/>
      <c r="D18" s="89"/>
      <c r="E18" s="89" t="s">
        <v>298</v>
      </c>
      <c r="F18" s="89"/>
      <c r="G18" s="89" t="s">
        <v>314</v>
      </c>
      <c r="H18" s="89"/>
      <c r="I18" s="89"/>
      <c r="J18" s="89"/>
      <c r="K18" s="89" t="s">
        <v>321</v>
      </c>
      <c r="L18" s="89"/>
      <c r="M18" s="100" t="s">
        <v>299</v>
      </c>
      <c r="N18" s="89"/>
      <c r="O18" s="90"/>
      <c r="P18" s="81"/>
      <c r="Q18" s="89" t="s">
        <v>318</v>
      </c>
      <c r="R18" s="100" t="s">
        <v>298</v>
      </c>
      <c r="S18" s="91"/>
      <c r="T18" s="91"/>
      <c r="U18" s="91"/>
      <c r="V18" s="90"/>
    </row>
    <row r="19" spans="3:22" customFormat="1">
      <c r="C19" s="88" t="s">
        <v>322</v>
      </c>
      <c r="D19" s="98">
        <v>1</v>
      </c>
      <c r="E19" s="89"/>
      <c r="F19" s="89"/>
      <c r="G19" s="89" t="s">
        <v>323</v>
      </c>
      <c r="H19" s="89"/>
      <c r="I19" s="89"/>
      <c r="J19" s="89"/>
      <c r="K19" s="89"/>
      <c r="L19" s="89"/>
      <c r="M19" s="89"/>
      <c r="N19" s="89"/>
      <c r="O19" s="90"/>
      <c r="P19" s="81"/>
      <c r="Q19" s="89"/>
      <c r="R19" s="89"/>
      <c r="S19" s="91"/>
      <c r="T19" s="91"/>
      <c r="U19" s="91"/>
      <c r="V19" s="90"/>
    </row>
    <row r="20" spans="3:22" customFormat="1">
      <c r="C20" s="88"/>
      <c r="D20" s="89" t="s">
        <v>324</v>
      </c>
      <c r="E20" s="89" t="s">
        <v>325</v>
      </c>
      <c r="F20" s="89"/>
      <c r="G20" s="89"/>
      <c r="H20" s="89"/>
      <c r="I20" s="89"/>
      <c r="J20" s="89"/>
      <c r="K20" s="89"/>
      <c r="L20" s="89"/>
      <c r="M20" s="89"/>
      <c r="N20" s="89"/>
      <c r="O20" s="90"/>
      <c r="P20" s="81"/>
      <c r="Q20" s="89" t="s">
        <v>322</v>
      </c>
      <c r="R20" s="98">
        <v>2</v>
      </c>
      <c r="S20" s="91"/>
      <c r="T20" s="91"/>
      <c r="U20" s="91"/>
      <c r="V20" s="90"/>
    </row>
    <row r="21" spans="3:22" customFormat="1">
      <c r="C21" s="88" t="s">
        <v>22</v>
      </c>
      <c r="D21" s="95">
        <v>42736</v>
      </c>
      <c r="E21" s="131">
        <v>0</v>
      </c>
      <c r="F21" s="89"/>
      <c r="G21" s="89" t="s">
        <v>316</v>
      </c>
      <c r="H21" s="102">
        <f>Sheet1!G8+Sheet1!I8+Sheet1!I6</f>
        <v>0.05</v>
      </c>
      <c r="I21" s="89"/>
      <c r="J21" s="89"/>
      <c r="K21" s="89"/>
      <c r="L21" s="89"/>
      <c r="M21" s="89"/>
      <c r="N21" s="89"/>
      <c r="O21" s="90"/>
      <c r="P21" s="81"/>
      <c r="Q21" s="89"/>
      <c r="R21" s="89" t="s">
        <v>324</v>
      </c>
      <c r="S21" s="91"/>
      <c r="T21" s="91"/>
      <c r="U21" s="91"/>
      <c r="V21" s="90"/>
    </row>
    <row r="22" spans="3:22" customFormat="1">
      <c r="C22" s="88" t="s">
        <v>23</v>
      </c>
      <c r="D22" s="95">
        <v>43101</v>
      </c>
      <c r="E22" s="98"/>
      <c r="F22" s="89"/>
      <c r="G22" s="89"/>
      <c r="H22" s="89"/>
      <c r="I22" s="89"/>
      <c r="J22" s="89"/>
      <c r="K22" s="89"/>
      <c r="L22" s="89"/>
      <c r="M22" s="89"/>
      <c r="N22" s="89"/>
      <c r="O22" s="90"/>
      <c r="P22" s="81"/>
      <c r="Q22" s="89" t="s">
        <v>326</v>
      </c>
      <c r="R22" s="95">
        <v>42736</v>
      </c>
      <c r="S22" s="91"/>
      <c r="T22" s="91"/>
      <c r="U22" s="91"/>
      <c r="V22" s="90"/>
    </row>
    <row r="23" spans="3:22" customFormat="1">
      <c r="C23" s="88" t="s">
        <v>327</v>
      </c>
      <c r="D23" s="94">
        <f>E7</f>
        <v>44470</v>
      </c>
      <c r="E23" s="89"/>
      <c r="F23" s="89"/>
      <c r="G23" s="89" t="s">
        <v>318</v>
      </c>
      <c r="H23" s="100" t="s">
        <v>299</v>
      </c>
      <c r="I23" s="89"/>
      <c r="J23" s="89"/>
      <c r="K23" s="89"/>
      <c r="L23" s="89"/>
      <c r="M23" s="89"/>
      <c r="N23" s="89"/>
      <c r="O23" s="90"/>
      <c r="P23" s="81"/>
      <c r="Q23" s="89" t="s">
        <v>23</v>
      </c>
      <c r="R23" s="95">
        <v>43466</v>
      </c>
      <c r="S23" s="91"/>
      <c r="T23" s="91"/>
      <c r="U23" s="91"/>
      <c r="V23" s="90"/>
    </row>
    <row r="24" spans="3:22" customFormat="1">
      <c r="C24" s="88"/>
      <c r="D24" s="89"/>
      <c r="E24" s="89"/>
      <c r="F24" s="89"/>
      <c r="G24" s="89"/>
      <c r="H24" s="89"/>
      <c r="I24" s="89"/>
      <c r="J24" s="89"/>
      <c r="K24" s="89"/>
      <c r="L24" s="89"/>
      <c r="M24" s="89"/>
      <c r="N24" s="89"/>
      <c r="O24" s="90"/>
      <c r="P24" s="81"/>
      <c r="Q24" s="89" t="s">
        <v>328</v>
      </c>
      <c r="R24" s="89"/>
      <c r="S24" s="91"/>
      <c r="T24" s="91"/>
      <c r="U24" s="91"/>
      <c r="V24" s="90"/>
    </row>
    <row r="25" spans="3:22" customFormat="1">
      <c r="C25" s="88"/>
      <c r="D25" s="89"/>
      <c r="E25" s="89"/>
      <c r="F25" s="89"/>
      <c r="G25" s="89" t="s">
        <v>322</v>
      </c>
      <c r="H25" s="98">
        <v>1</v>
      </c>
      <c r="I25" s="89"/>
      <c r="J25" s="89"/>
      <c r="K25" s="89"/>
      <c r="L25" s="89"/>
      <c r="M25" s="89"/>
      <c r="N25" s="89"/>
      <c r="O25" s="90"/>
      <c r="P25" s="81"/>
      <c r="Q25" s="89"/>
      <c r="R25" s="89"/>
      <c r="S25" s="89"/>
      <c r="T25" s="91"/>
      <c r="U25" s="91"/>
      <c r="V25" s="92"/>
    </row>
    <row r="26" spans="3:22" customFormat="1">
      <c r="C26" s="88"/>
      <c r="D26" s="89"/>
      <c r="E26" s="89"/>
      <c r="F26" s="89"/>
      <c r="G26" s="89"/>
      <c r="H26" s="89" t="s">
        <v>324</v>
      </c>
      <c r="I26" s="89" t="s">
        <v>329</v>
      </c>
      <c r="J26" s="89"/>
      <c r="K26" s="89"/>
      <c r="L26" s="89"/>
      <c r="M26" s="89"/>
      <c r="N26" s="89"/>
      <c r="O26" s="90"/>
      <c r="P26" s="81"/>
      <c r="Q26" s="89"/>
      <c r="R26" s="89"/>
      <c r="S26" s="89"/>
      <c r="T26" s="91"/>
      <c r="U26" s="91"/>
      <c r="V26" s="92"/>
    </row>
    <row r="27" spans="3:22" customFormat="1">
      <c r="C27" s="88"/>
      <c r="D27" s="89"/>
      <c r="E27" s="89"/>
      <c r="F27" s="89"/>
      <c r="G27" s="89" t="s">
        <v>22</v>
      </c>
      <c r="H27" s="95">
        <v>42736</v>
      </c>
      <c r="I27" s="131">
        <v>0</v>
      </c>
      <c r="J27" s="89"/>
      <c r="K27" s="89"/>
      <c r="L27" s="89"/>
      <c r="M27" s="89"/>
      <c r="N27" s="89"/>
      <c r="O27" s="90"/>
      <c r="P27" s="81"/>
      <c r="Q27" s="89"/>
      <c r="R27" s="89"/>
      <c r="S27" s="89"/>
      <c r="T27" s="91"/>
      <c r="U27" s="91"/>
      <c r="V27" s="92"/>
    </row>
    <row r="28" spans="3:22" customFormat="1">
      <c r="C28" s="88"/>
      <c r="D28" s="89"/>
      <c r="E28" s="89"/>
      <c r="F28" s="89"/>
      <c r="G28" s="89" t="s">
        <v>23</v>
      </c>
      <c r="H28" s="95">
        <v>43466</v>
      </c>
      <c r="I28" s="98">
        <v>0</v>
      </c>
      <c r="J28" s="89"/>
      <c r="K28" s="89"/>
      <c r="L28" s="89"/>
      <c r="M28" s="89"/>
      <c r="N28" s="89"/>
      <c r="O28" s="90"/>
      <c r="P28" s="81"/>
      <c r="Q28" s="89"/>
      <c r="R28" s="89"/>
      <c r="S28" s="89"/>
      <c r="T28" s="91"/>
      <c r="U28" s="91"/>
      <c r="V28" s="92"/>
    </row>
    <row r="29" spans="3:22" customFormat="1">
      <c r="C29" s="88"/>
      <c r="D29" s="89"/>
      <c r="E29" s="89"/>
      <c r="F29" s="89"/>
      <c r="G29" s="89" t="s">
        <v>328</v>
      </c>
      <c r="H29" s="95"/>
      <c r="I29" s="134"/>
      <c r="J29" s="89"/>
      <c r="K29" s="89"/>
      <c r="L29" s="89"/>
      <c r="M29" s="89"/>
      <c r="N29" s="89"/>
      <c r="O29" s="90"/>
      <c r="P29" s="81"/>
      <c r="Q29" s="89"/>
      <c r="R29" s="89"/>
      <c r="S29" s="89"/>
      <c r="T29" s="91"/>
      <c r="U29" s="91"/>
      <c r="V29" s="92"/>
    </row>
    <row r="30" spans="3:22" customFormat="1">
      <c r="C30" s="89"/>
      <c r="D30" s="89"/>
      <c r="E30" s="89"/>
      <c r="F30" s="89"/>
      <c r="G30" s="89"/>
      <c r="H30" s="95"/>
      <c r="I30" s="134"/>
      <c r="J30" s="89"/>
      <c r="K30" s="89"/>
      <c r="L30" s="89"/>
      <c r="M30" s="89"/>
      <c r="N30" s="89"/>
      <c r="O30" s="89"/>
      <c r="P30" s="81"/>
      <c r="Q30" s="89"/>
      <c r="R30" s="89"/>
      <c r="S30" s="89"/>
      <c r="T30" s="91"/>
      <c r="U30" s="91"/>
      <c r="V30" s="91"/>
    </row>
    <row r="31" spans="3:22" customFormat="1">
      <c r="C31" s="89"/>
      <c r="D31" s="89"/>
      <c r="E31" s="89"/>
      <c r="F31" s="89"/>
      <c r="G31" s="89"/>
      <c r="H31" s="95"/>
      <c r="I31" s="134"/>
      <c r="J31" s="89"/>
      <c r="K31" s="89"/>
      <c r="L31" s="89"/>
      <c r="M31" s="89"/>
      <c r="N31" s="89"/>
      <c r="O31" s="89"/>
      <c r="P31" s="81"/>
      <c r="Q31" s="89"/>
      <c r="R31" s="89"/>
      <c r="S31" s="89"/>
      <c r="T31" s="91"/>
      <c r="U31" s="91"/>
      <c r="V31" s="91"/>
    </row>
    <row r="32" spans="3:22" customFormat="1">
      <c r="C32" s="89"/>
      <c r="D32" s="89"/>
      <c r="E32" s="89"/>
      <c r="F32" s="89"/>
      <c r="G32" s="89"/>
      <c r="H32" s="95"/>
      <c r="I32" s="134"/>
      <c r="J32" s="89"/>
      <c r="K32" s="89"/>
      <c r="L32" s="89"/>
      <c r="M32" s="89"/>
      <c r="N32" s="89"/>
      <c r="O32" s="89"/>
      <c r="P32" s="81"/>
      <c r="Q32" s="89"/>
      <c r="R32" s="89"/>
      <c r="S32" s="89"/>
      <c r="T32" s="91"/>
      <c r="U32" s="91"/>
      <c r="V32" s="91"/>
    </row>
    <row r="33" spans="2:206" customFormat="1">
      <c r="C33" s="89"/>
      <c r="D33" s="89"/>
      <c r="E33" s="89"/>
      <c r="F33" s="89"/>
      <c r="G33" s="89"/>
      <c r="H33" s="95"/>
      <c r="I33" s="134"/>
      <c r="J33" s="89"/>
      <c r="K33" s="89"/>
      <c r="L33" s="89"/>
      <c r="M33" s="89"/>
      <c r="N33" s="89"/>
      <c r="O33" s="89"/>
      <c r="P33" s="81"/>
      <c r="Q33" s="89"/>
      <c r="R33" s="89"/>
      <c r="S33" s="89"/>
      <c r="T33" s="91"/>
      <c r="U33" s="91"/>
      <c r="V33" s="91"/>
    </row>
    <row r="34" spans="2:206" customFormat="1">
      <c r="C34" s="89"/>
      <c r="D34" s="89"/>
      <c r="E34" s="89"/>
      <c r="F34" s="89"/>
      <c r="G34" s="89"/>
      <c r="H34" s="95"/>
      <c r="I34" s="134"/>
      <c r="J34" s="89"/>
      <c r="K34" s="89"/>
      <c r="L34" s="89"/>
      <c r="M34" s="89"/>
      <c r="N34" s="89"/>
      <c r="O34" s="89"/>
      <c r="P34" s="81"/>
      <c r="Q34" s="89"/>
      <c r="R34" s="89"/>
      <c r="S34" s="89"/>
      <c r="T34" s="91"/>
      <c r="U34" s="91"/>
      <c r="V34" s="91"/>
    </row>
    <row r="35" spans="2:206" customFormat="1">
      <c r="C35" s="89"/>
      <c r="D35" s="89"/>
      <c r="E35" s="89"/>
      <c r="F35" s="89"/>
      <c r="G35" s="89"/>
      <c r="H35" s="95"/>
      <c r="I35" s="134"/>
      <c r="J35" s="89"/>
      <c r="K35" s="89"/>
      <c r="L35" s="89"/>
      <c r="M35" s="89"/>
      <c r="N35" s="89"/>
      <c r="O35" s="89"/>
      <c r="P35" s="81"/>
      <c r="Q35" s="89"/>
      <c r="R35" s="89"/>
      <c r="S35" s="89"/>
      <c r="T35" s="91"/>
      <c r="U35" s="91"/>
      <c r="V35" s="91"/>
    </row>
    <row r="36" spans="2:206" customFormat="1">
      <c r="M36" s="89"/>
      <c r="N36" s="89"/>
      <c r="O36" s="89"/>
      <c r="P36" s="89"/>
      <c r="Q36" s="89"/>
      <c r="R36" s="95"/>
      <c r="S36" s="134"/>
      <c r="T36" s="89"/>
      <c r="U36" s="89"/>
      <c r="V36" s="89"/>
      <c r="W36" s="89"/>
      <c r="X36" s="89"/>
      <c r="Y36" s="89"/>
      <c r="Z36" s="81"/>
      <c r="AA36" s="89"/>
      <c r="AB36" s="89"/>
      <c r="AC36" s="89"/>
      <c r="AD36" s="91"/>
      <c r="AE36" s="91"/>
      <c r="AF36" s="91"/>
    </row>
    <row r="37" spans="2:206">
      <c r="B37" s="106" t="s">
        <v>330</v>
      </c>
      <c r="E37" s="107">
        <f>Sheet1!C7</f>
        <v>42278</v>
      </c>
      <c r="F37" s="107">
        <f>EDATE(E37,1)</f>
        <v>42309</v>
      </c>
      <c r="G37" s="107">
        <f t="shared" ref="G37:BR37" si="0">EDATE(F37,1)</f>
        <v>42339</v>
      </c>
      <c r="H37" s="107">
        <f t="shared" si="0"/>
        <v>42370</v>
      </c>
      <c r="I37" s="107">
        <f t="shared" si="0"/>
        <v>42401</v>
      </c>
      <c r="J37" s="107">
        <f t="shared" si="0"/>
        <v>42430</v>
      </c>
      <c r="K37" s="107">
        <f t="shared" si="0"/>
        <v>42461</v>
      </c>
      <c r="L37" s="107">
        <f t="shared" si="0"/>
        <v>42491</v>
      </c>
      <c r="M37" s="107">
        <f t="shared" si="0"/>
        <v>42522</v>
      </c>
      <c r="N37" s="107">
        <f t="shared" si="0"/>
        <v>42552</v>
      </c>
      <c r="O37" s="107">
        <f t="shared" si="0"/>
        <v>42583</v>
      </c>
      <c r="P37" s="107">
        <f t="shared" si="0"/>
        <v>42614</v>
      </c>
      <c r="Q37" s="107">
        <f t="shared" si="0"/>
        <v>42644</v>
      </c>
      <c r="R37" s="107">
        <f t="shared" si="0"/>
        <v>42675</v>
      </c>
      <c r="S37" s="107">
        <f t="shared" si="0"/>
        <v>42705</v>
      </c>
      <c r="T37" s="107">
        <f t="shared" si="0"/>
        <v>42736</v>
      </c>
      <c r="U37" s="107">
        <f t="shared" si="0"/>
        <v>42767</v>
      </c>
      <c r="V37" s="107">
        <f t="shared" si="0"/>
        <v>42795</v>
      </c>
      <c r="W37" s="107">
        <f t="shared" si="0"/>
        <v>42826</v>
      </c>
      <c r="X37" s="107">
        <f t="shared" si="0"/>
        <v>42856</v>
      </c>
      <c r="Y37" s="107">
        <f t="shared" si="0"/>
        <v>42887</v>
      </c>
      <c r="Z37" s="107">
        <f t="shared" si="0"/>
        <v>42917</v>
      </c>
      <c r="AA37" s="107">
        <f t="shared" si="0"/>
        <v>42948</v>
      </c>
      <c r="AB37" s="107">
        <f t="shared" si="0"/>
        <v>42979</v>
      </c>
      <c r="AC37" s="107">
        <f t="shared" si="0"/>
        <v>43009</v>
      </c>
      <c r="AD37" s="107">
        <f t="shared" si="0"/>
        <v>43040</v>
      </c>
      <c r="AE37" s="107">
        <f t="shared" si="0"/>
        <v>43070</v>
      </c>
      <c r="AF37" s="107">
        <f t="shared" si="0"/>
        <v>43101</v>
      </c>
      <c r="AG37" s="107">
        <f t="shared" si="0"/>
        <v>43132</v>
      </c>
      <c r="AH37" s="107">
        <f t="shared" si="0"/>
        <v>43160</v>
      </c>
      <c r="AI37" s="107">
        <f t="shared" si="0"/>
        <v>43191</v>
      </c>
      <c r="AJ37" s="107">
        <f t="shared" si="0"/>
        <v>43221</v>
      </c>
      <c r="AK37" s="107">
        <f t="shared" si="0"/>
        <v>43252</v>
      </c>
      <c r="AL37" s="107">
        <f t="shared" si="0"/>
        <v>43282</v>
      </c>
      <c r="AM37" s="107">
        <f t="shared" si="0"/>
        <v>43313</v>
      </c>
      <c r="AN37" s="107">
        <f t="shared" si="0"/>
        <v>43344</v>
      </c>
      <c r="AO37" s="107">
        <f t="shared" si="0"/>
        <v>43374</v>
      </c>
      <c r="AP37" s="107">
        <f t="shared" si="0"/>
        <v>43405</v>
      </c>
      <c r="AQ37" s="107">
        <f t="shared" si="0"/>
        <v>43435</v>
      </c>
      <c r="AR37" s="107">
        <f t="shared" si="0"/>
        <v>43466</v>
      </c>
      <c r="AS37" s="107">
        <f t="shared" si="0"/>
        <v>43497</v>
      </c>
      <c r="AT37" s="107">
        <f t="shared" si="0"/>
        <v>43525</v>
      </c>
      <c r="AU37" s="107">
        <f t="shared" si="0"/>
        <v>43556</v>
      </c>
      <c r="AV37" s="107">
        <f t="shared" si="0"/>
        <v>43586</v>
      </c>
      <c r="AW37" s="107">
        <f t="shared" si="0"/>
        <v>43617</v>
      </c>
      <c r="AX37" s="107">
        <f t="shared" si="0"/>
        <v>43647</v>
      </c>
      <c r="AY37" s="107">
        <f t="shared" si="0"/>
        <v>43678</v>
      </c>
      <c r="AZ37" s="107">
        <f t="shared" si="0"/>
        <v>43709</v>
      </c>
      <c r="BA37" s="107">
        <f t="shared" si="0"/>
        <v>43739</v>
      </c>
      <c r="BB37" s="107">
        <f t="shared" si="0"/>
        <v>43770</v>
      </c>
      <c r="BC37" s="107">
        <f t="shared" si="0"/>
        <v>43800</v>
      </c>
      <c r="BD37" s="107">
        <f t="shared" si="0"/>
        <v>43831</v>
      </c>
      <c r="BE37" s="107">
        <f t="shared" si="0"/>
        <v>43862</v>
      </c>
      <c r="BF37" s="107">
        <f t="shared" si="0"/>
        <v>43891</v>
      </c>
      <c r="BG37" s="107">
        <f t="shared" si="0"/>
        <v>43922</v>
      </c>
      <c r="BH37" s="107">
        <f t="shared" si="0"/>
        <v>43952</v>
      </c>
      <c r="BI37" s="107">
        <f t="shared" si="0"/>
        <v>43983</v>
      </c>
      <c r="BJ37" s="107">
        <f t="shared" si="0"/>
        <v>44013</v>
      </c>
      <c r="BK37" s="107">
        <f t="shared" si="0"/>
        <v>44044</v>
      </c>
      <c r="BL37" s="107">
        <f t="shared" si="0"/>
        <v>44075</v>
      </c>
      <c r="BM37" s="107">
        <f t="shared" si="0"/>
        <v>44105</v>
      </c>
      <c r="BN37" s="107">
        <f t="shared" si="0"/>
        <v>44136</v>
      </c>
      <c r="BO37" s="107">
        <f t="shared" si="0"/>
        <v>44166</v>
      </c>
      <c r="BP37" s="107">
        <f t="shared" si="0"/>
        <v>44197</v>
      </c>
      <c r="BQ37" s="107">
        <f t="shared" si="0"/>
        <v>44228</v>
      </c>
      <c r="BR37" s="107">
        <f t="shared" si="0"/>
        <v>44256</v>
      </c>
      <c r="BS37" s="107">
        <f t="shared" ref="BS37:ED37" si="1">EDATE(BR37,1)</f>
        <v>44287</v>
      </c>
      <c r="BT37" s="107">
        <f t="shared" si="1"/>
        <v>44317</v>
      </c>
      <c r="BU37" s="107">
        <f t="shared" si="1"/>
        <v>44348</v>
      </c>
      <c r="BV37" s="107">
        <f t="shared" si="1"/>
        <v>44378</v>
      </c>
      <c r="BW37" s="107">
        <f t="shared" si="1"/>
        <v>44409</v>
      </c>
      <c r="BX37" s="107">
        <f t="shared" si="1"/>
        <v>44440</v>
      </c>
      <c r="BY37" s="107">
        <f t="shared" si="1"/>
        <v>44470</v>
      </c>
      <c r="BZ37" s="107">
        <f t="shared" si="1"/>
        <v>44501</v>
      </c>
      <c r="CA37" s="107">
        <f t="shared" si="1"/>
        <v>44531</v>
      </c>
      <c r="CB37" s="107">
        <f t="shared" si="1"/>
        <v>44562</v>
      </c>
      <c r="CC37" s="107">
        <f t="shared" si="1"/>
        <v>44593</v>
      </c>
      <c r="CD37" s="107">
        <f t="shared" si="1"/>
        <v>44621</v>
      </c>
      <c r="CE37" s="107">
        <f t="shared" si="1"/>
        <v>44652</v>
      </c>
      <c r="CF37" s="107">
        <f t="shared" si="1"/>
        <v>44682</v>
      </c>
      <c r="CG37" s="107">
        <f t="shared" si="1"/>
        <v>44713</v>
      </c>
      <c r="CH37" s="107">
        <f t="shared" si="1"/>
        <v>44743</v>
      </c>
      <c r="CI37" s="107">
        <f t="shared" si="1"/>
        <v>44774</v>
      </c>
      <c r="CJ37" s="107">
        <f t="shared" si="1"/>
        <v>44805</v>
      </c>
      <c r="CK37" s="107">
        <f t="shared" si="1"/>
        <v>44835</v>
      </c>
      <c r="CL37" s="107">
        <f t="shared" si="1"/>
        <v>44866</v>
      </c>
      <c r="CM37" s="107">
        <f t="shared" si="1"/>
        <v>44896</v>
      </c>
      <c r="CN37" s="107">
        <f t="shared" si="1"/>
        <v>44927</v>
      </c>
      <c r="CO37" s="107">
        <f t="shared" si="1"/>
        <v>44958</v>
      </c>
      <c r="CP37" s="107">
        <f t="shared" si="1"/>
        <v>44986</v>
      </c>
      <c r="CQ37" s="107">
        <f t="shared" si="1"/>
        <v>45017</v>
      </c>
      <c r="CR37" s="107">
        <f t="shared" si="1"/>
        <v>45047</v>
      </c>
      <c r="CS37" s="107">
        <f t="shared" si="1"/>
        <v>45078</v>
      </c>
      <c r="CT37" s="107">
        <f t="shared" si="1"/>
        <v>45108</v>
      </c>
      <c r="CU37" s="107">
        <f t="shared" si="1"/>
        <v>45139</v>
      </c>
      <c r="CV37" s="107">
        <f t="shared" si="1"/>
        <v>45170</v>
      </c>
      <c r="CW37" s="107">
        <f t="shared" si="1"/>
        <v>45200</v>
      </c>
      <c r="CX37" s="107">
        <f t="shared" si="1"/>
        <v>45231</v>
      </c>
      <c r="CY37" s="107">
        <f t="shared" si="1"/>
        <v>45261</v>
      </c>
      <c r="CZ37" s="107">
        <f t="shared" si="1"/>
        <v>45292</v>
      </c>
      <c r="DA37" s="107">
        <f t="shared" si="1"/>
        <v>45323</v>
      </c>
      <c r="DB37" s="107">
        <f t="shared" si="1"/>
        <v>45352</v>
      </c>
      <c r="DC37" s="107">
        <f t="shared" si="1"/>
        <v>45383</v>
      </c>
      <c r="DD37" s="107">
        <f t="shared" si="1"/>
        <v>45413</v>
      </c>
      <c r="DE37" s="107">
        <f t="shared" si="1"/>
        <v>45444</v>
      </c>
      <c r="DF37" s="107">
        <f t="shared" si="1"/>
        <v>45474</v>
      </c>
      <c r="DG37" s="107">
        <f t="shared" si="1"/>
        <v>45505</v>
      </c>
      <c r="DH37" s="107">
        <f t="shared" si="1"/>
        <v>45536</v>
      </c>
      <c r="DI37" s="107">
        <f t="shared" si="1"/>
        <v>45566</v>
      </c>
      <c r="DJ37" s="107">
        <f t="shared" si="1"/>
        <v>45597</v>
      </c>
      <c r="DK37" s="107">
        <f t="shared" si="1"/>
        <v>45627</v>
      </c>
      <c r="DL37" s="107">
        <f t="shared" si="1"/>
        <v>45658</v>
      </c>
      <c r="DM37" s="107">
        <f t="shared" si="1"/>
        <v>45689</v>
      </c>
      <c r="DN37" s="107">
        <f t="shared" si="1"/>
        <v>45717</v>
      </c>
      <c r="DO37" s="107">
        <f t="shared" si="1"/>
        <v>45748</v>
      </c>
      <c r="DP37" s="107">
        <f t="shared" si="1"/>
        <v>45778</v>
      </c>
      <c r="DQ37" s="107">
        <f t="shared" si="1"/>
        <v>45809</v>
      </c>
      <c r="DR37" s="107">
        <f t="shared" si="1"/>
        <v>45839</v>
      </c>
      <c r="DS37" s="107">
        <f t="shared" si="1"/>
        <v>45870</v>
      </c>
      <c r="DT37" s="107">
        <f t="shared" si="1"/>
        <v>45901</v>
      </c>
      <c r="DU37" s="107">
        <f t="shared" si="1"/>
        <v>45931</v>
      </c>
      <c r="DV37" s="107">
        <f t="shared" si="1"/>
        <v>45962</v>
      </c>
      <c r="DW37" s="107">
        <f t="shared" si="1"/>
        <v>45992</v>
      </c>
      <c r="DX37" s="107">
        <f t="shared" si="1"/>
        <v>46023</v>
      </c>
      <c r="DY37" s="107">
        <f t="shared" si="1"/>
        <v>46054</v>
      </c>
      <c r="DZ37" s="107">
        <f t="shared" si="1"/>
        <v>46082</v>
      </c>
      <c r="EA37" s="107">
        <f t="shared" si="1"/>
        <v>46113</v>
      </c>
      <c r="EB37" s="107">
        <f t="shared" si="1"/>
        <v>46143</v>
      </c>
      <c r="EC37" s="107">
        <f t="shared" si="1"/>
        <v>46174</v>
      </c>
      <c r="ED37" s="107">
        <f t="shared" si="1"/>
        <v>46204</v>
      </c>
      <c r="EE37" s="107">
        <f t="shared" ref="EE37:GF37" si="2">EDATE(ED37,1)</f>
        <v>46235</v>
      </c>
      <c r="EF37" s="107">
        <f t="shared" si="2"/>
        <v>46266</v>
      </c>
      <c r="EG37" s="107">
        <f t="shared" si="2"/>
        <v>46296</v>
      </c>
      <c r="EH37" s="107">
        <f t="shared" si="2"/>
        <v>46327</v>
      </c>
      <c r="EI37" s="107">
        <f t="shared" si="2"/>
        <v>46357</v>
      </c>
      <c r="EJ37" s="107">
        <f t="shared" si="2"/>
        <v>46388</v>
      </c>
      <c r="EK37" s="107">
        <f t="shared" si="2"/>
        <v>46419</v>
      </c>
      <c r="EL37" s="107">
        <f t="shared" si="2"/>
        <v>46447</v>
      </c>
      <c r="EM37" s="107">
        <f t="shared" si="2"/>
        <v>46478</v>
      </c>
      <c r="EN37" s="107">
        <f t="shared" si="2"/>
        <v>46508</v>
      </c>
      <c r="EO37" s="107">
        <f t="shared" si="2"/>
        <v>46539</v>
      </c>
      <c r="EP37" s="107">
        <f t="shared" si="2"/>
        <v>46569</v>
      </c>
      <c r="EQ37" s="107">
        <f t="shared" si="2"/>
        <v>46600</v>
      </c>
      <c r="ER37" s="107">
        <f t="shared" si="2"/>
        <v>46631</v>
      </c>
      <c r="ES37" s="107">
        <f t="shared" si="2"/>
        <v>46661</v>
      </c>
      <c r="ET37" s="107">
        <f t="shared" si="2"/>
        <v>46692</v>
      </c>
      <c r="EU37" s="107">
        <f t="shared" si="2"/>
        <v>46722</v>
      </c>
      <c r="EV37" s="107">
        <f t="shared" si="2"/>
        <v>46753</v>
      </c>
      <c r="EW37" s="107">
        <f t="shared" si="2"/>
        <v>46784</v>
      </c>
      <c r="EX37" s="107">
        <f t="shared" si="2"/>
        <v>46813</v>
      </c>
      <c r="EY37" s="107">
        <f t="shared" si="2"/>
        <v>46844</v>
      </c>
      <c r="EZ37" s="107">
        <f t="shared" si="2"/>
        <v>46874</v>
      </c>
      <c r="FA37" s="107">
        <f t="shared" si="2"/>
        <v>46905</v>
      </c>
      <c r="FB37" s="107">
        <f t="shared" si="2"/>
        <v>46935</v>
      </c>
      <c r="FC37" s="107">
        <f t="shared" si="2"/>
        <v>46966</v>
      </c>
      <c r="FD37" s="107">
        <f t="shared" si="2"/>
        <v>46997</v>
      </c>
      <c r="FE37" s="107">
        <f t="shared" si="2"/>
        <v>47027</v>
      </c>
      <c r="FF37" s="107">
        <f t="shared" si="2"/>
        <v>47058</v>
      </c>
      <c r="FG37" s="107">
        <f t="shared" si="2"/>
        <v>47088</v>
      </c>
      <c r="FH37" s="107">
        <f t="shared" si="2"/>
        <v>47119</v>
      </c>
      <c r="FI37" s="107">
        <f t="shared" si="2"/>
        <v>47150</v>
      </c>
      <c r="FJ37" s="107">
        <f t="shared" si="2"/>
        <v>47178</v>
      </c>
      <c r="FK37" s="107">
        <f t="shared" si="2"/>
        <v>47209</v>
      </c>
      <c r="FL37" s="107">
        <f t="shared" si="2"/>
        <v>47239</v>
      </c>
      <c r="FM37" s="107">
        <f t="shared" si="2"/>
        <v>47270</v>
      </c>
      <c r="FN37" s="107">
        <f t="shared" si="2"/>
        <v>47300</v>
      </c>
      <c r="FO37" s="107">
        <f t="shared" si="2"/>
        <v>47331</v>
      </c>
      <c r="FP37" s="107">
        <f t="shared" si="2"/>
        <v>47362</v>
      </c>
      <c r="FQ37" s="107">
        <f t="shared" si="2"/>
        <v>47392</v>
      </c>
      <c r="FR37" s="107">
        <f t="shared" si="2"/>
        <v>47423</v>
      </c>
      <c r="FS37" s="107">
        <f t="shared" si="2"/>
        <v>47453</v>
      </c>
      <c r="FT37" s="107">
        <f t="shared" si="2"/>
        <v>47484</v>
      </c>
      <c r="FU37" s="107">
        <f t="shared" si="2"/>
        <v>47515</v>
      </c>
      <c r="FV37" s="107">
        <f t="shared" si="2"/>
        <v>47543</v>
      </c>
      <c r="FW37" s="107">
        <f t="shared" si="2"/>
        <v>47574</v>
      </c>
      <c r="FX37" s="107">
        <f t="shared" si="2"/>
        <v>47604</v>
      </c>
      <c r="FY37" s="107">
        <f t="shared" si="2"/>
        <v>47635</v>
      </c>
      <c r="FZ37" s="107">
        <f t="shared" si="2"/>
        <v>47665</v>
      </c>
      <c r="GA37" s="107">
        <f t="shared" si="2"/>
        <v>47696</v>
      </c>
      <c r="GB37" s="107">
        <f t="shared" si="2"/>
        <v>47727</v>
      </c>
      <c r="GC37" s="107">
        <f t="shared" si="2"/>
        <v>47757</v>
      </c>
      <c r="GD37" s="107">
        <f t="shared" si="2"/>
        <v>47788</v>
      </c>
      <c r="GE37" s="107">
        <f t="shared" si="2"/>
        <v>47818</v>
      </c>
      <c r="GF37" s="107">
        <f t="shared" si="2"/>
        <v>47849</v>
      </c>
    </row>
    <row r="38" spans="2:206">
      <c r="B38" s="138" t="s">
        <v>331</v>
      </c>
      <c r="D38" s="108"/>
      <c r="E38" s="136">
        <f>IF(OR(E37&lt;'Capital Structure'!$D$7,E37&gt;'Capital Structure'!$E$7),0,E63-E64-E66)</f>
        <v>0</v>
      </c>
      <c r="F38" s="136">
        <f>IF(OR(F37&lt;'Capital Structure'!$D$7,F37&gt;'Capital Structure'!$E$7),0,F63-F64-F66)</f>
        <v>0</v>
      </c>
      <c r="G38" s="136">
        <f>IF(OR(G37&lt;'Capital Structure'!$D$7,G37&gt;'Capital Structure'!$E$7),0,G63-G64-G66)</f>
        <v>0</v>
      </c>
      <c r="H38" s="136">
        <f>IF(OR(H37&lt;'Capital Structure'!$D$7,H37&gt;'Capital Structure'!$E$7),0,H63-H64-H66)</f>
        <v>0</v>
      </c>
      <c r="I38" s="136">
        <f>IF(OR(I37&lt;'Capital Structure'!$D$7,I37&gt;'Capital Structure'!$E$7),0,I63-I64-I66)</f>
        <v>0</v>
      </c>
      <c r="J38" s="136">
        <f>IF(OR(J37&lt;'Capital Structure'!$D$7,J37&gt;'Capital Structure'!$E$7),0,J63-J64-J66)</f>
        <v>0</v>
      </c>
      <c r="K38" s="136">
        <f>IF(OR(K37&lt;'Capital Structure'!$D$7,K37&gt;'Capital Structure'!$E$7),0,K63-K64-K66)</f>
        <v>0</v>
      </c>
      <c r="L38" s="136">
        <f>IF(OR(L37&lt;'Capital Structure'!$D$7,L37&gt;'Capital Structure'!$E$7),0,L63-L64-L66)</f>
        <v>0</v>
      </c>
      <c r="M38" s="136">
        <f>IF(OR(M37&lt;'Capital Structure'!$D$7,M37&gt;'Capital Structure'!$E$7),0,M63-M64-M66)</f>
        <v>0</v>
      </c>
      <c r="N38" s="136">
        <f>IF(OR(N37&lt;'Capital Structure'!$D$7,N37&gt;'Capital Structure'!$E$7),0,N63-N64-N66)</f>
        <v>0</v>
      </c>
      <c r="O38" s="136">
        <f>IF(OR(O37&lt;'Capital Structure'!$D$7,O37&gt;'Capital Structure'!$E$7),0,O63-O64-O66)</f>
        <v>0</v>
      </c>
      <c r="P38" s="136">
        <f>IF(OR(P37&lt;'Capital Structure'!$D$7,P37&gt;'Capital Structure'!$E$7),0,P63-P64-P66)</f>
        <v>0</v>
      </c>
      <c r="Q38" s="136">
        <f>IF(OR(Q37&lt;'Capital Structure'!$D$7,Q37&gt;'Capital Structure'!$E$7),0,Q63-Q64-Q66)</f>
        <v>0</v>
      </c>
      <c r="R38" s="136">
        <f>IF(OR(R37&lt;'Capital Structure'!$D$7,R37&gt;'Capital Structure'!$E$7),0,R63-R64-R66)</f>
        <v>0</v>
      </c>
      <c r="S38" s="136">
        <f>IF(OR(S37&lt;'Capital Structure'!$D$7,S37&gt;'Capital Structure'!$E$7),0,S63-S64-S66)</f>
        <v>0</v>
      </c>
      <c r="T38" s="136">
        <f>IF(OR(T37&lt;'Capital Structure'!$D$7,T37&gt;'Capital Structure'!$E$7),0,T63-T64-T66)</f>
        <v>0</v>
      </c>
      <c r="U38" s="136">
        <f>IF(OR(U37&lt;'Capital Structure'!$D$7,U37&gt;'Capital Structure'!$E$7),0,U63-U64-U66)</f>
        <v>0</v>
      </c>
      <c r="V38" s="136">
        <f>IF(OR(V37&lt;'Capital Structure'!$D$7,V37&gt;'Capital Structure'!$E$7),0,V63-V64-V66)</f>
        <v>0</v>
      </c>
      <c r="W38" s="136">
        <f>IF(OR(W37&lt;'Capital Structure'!$D$7,W37&gt;'Capital Structure'!$E$7),0,W63-W64-W66)</f>
        <v>0</v>
      </c>
      <c r="X38" s="136">
        <f>IF(OR(X37&lt;'Capital Structure'!$D$7,X37&gt;'Capital Structure'!$E$7),0,X63-X64-X66)</f>
        <v>0</v>
      </c>
      <c r="Y38" s="136">
        <f>IF(OR(Y37&lt;'Capital Structure'!$D$7,Y37&gt;'Capital Structure'!$E$7),0,Y63-Y64-Y66)</f>
        <v>0</v>
      </c>
      <c r="Z38" s="136">
        <f>IF(OR(Z37&lt;'Capital Structure'!$D$7,Z37&gt;'Capital Structure'!$E$7),0,Z63-Z64-Z66)</f>
        <v>0</v>
      </c>
      <c r="AA38" s="136">
        <f>IF(OR(AA37&lt;'Capital Structure'!$D$7,AA37&gt;'Capital Structure'!$E$7),0,AA63-AA64-AA66)</f>
        <v>0</v>
      </c>
      <c r="AB38" s="136">
        <f>IF(OR(AB37&lt;'Capital Structure'!$D$7,AB37&gt;'Capital Structure'!$E$7),0,AB63-AB64-AB66)</f>
        <v>0</v>
      </c>
      <c r="AC38" s="136">
        <f>IF(OR(AC37&lt;'Capital Structure'!$D$7,AC37&gt;'Capital Structure'!$E$7),0,AC63-AC64-AC66)</f>
        <v>0</v>
      </c>
      <c r="AD38" s="136">
        <f>IF(OR(AD37&lt;'Capital Structure'!$D$7,AD37&gt;'Capital Structure'!$E$7),0,AD63-AD64-AD66)</f>
        <v>0</v>
      </c>
      <c r="AE38" s="136">
        <f>IF(OR(AE37&lt;'Capital Structure'!$D$7,AE37&gt;'Capital Structure'!$E$7),0,AE63-AE64-AE66)</f>
        <v>0</v>
      </c>
      <c r="AF38" s="136">
        <f>IF(OR(AF37&lt;'Capital Structure'!$D$7,AF37&gt;'Capital Structure'!$E$7),0,AF63-AF64-AF66)</f>
        <v>0</v>
      </c>
      <c r="AG38" s="136">
        <f>IF(OR(AG37&lt;'Capital Structure'!$D$7,AG37&gt;'Capital Structure'!$E$7),0,AG63-AG64-AG66)</f>
        <v>0</v>
      </c>
      <c r="AH38" s="136">
        <f>IF(OR(AH37&lt;'Capital Structure'!$D$7,AH37&gt;'Capital Structure'!$E$7),0,AH63-AH64-AH66)</f>
        <v>0</v>
      </c>
      <c r="AI38" s="136">
        <f>IF(OR(AI37&lt;'Capital Structure'!$D$7,AI37&gt;'Capital Structure'!$E$7),0,AI63-AI64-AI66)</f>
        <v>0</v>
      </c>
      <c r="AJ38" s="136">
        <f>IF(OR(AJ37&lt;'Capital Structure'!$D$7,AJ37&gt;'Capital Structure'!$E$7),0,AJ63-AJ64-AJ66)</f>
        <v>0</v>
      </c>
      <c r="AK38" s="136">
        <f>IF(OR(AK37&lt;'Capital Structure'!$D$7,AK37&gt;'Capital Structure'!$E$7),0,AK63-AK64-AK66)</f>
        <v>0</v>
      </c>
      <c r="AL38" s="136">
        <f>IF(OR(AL37&lt;'Capital Structure'!$D$7,AL37&gt;'Capital Structure'!$E$7),0,AL63-AL64-AL66)</f>
        <v>0</v>
      </c>
      <c r="AM38" s="136">
        <f>IF(OR(AM37&lt;'Capital Structure'!$D$7,AM37&gt;'Capital Structure'!$E$7),0,AM63-AM64-AM66)</f>
        <v>0</v>
      </c>
      <c r="AN38" s="136">
        <f>IF(OR(AN37&lt;'Capital Structure'!$D$7,AN37&gt;'Capital Structure'!$E$7),0,AN63-AN64-AN66)</f>
        <v>0</v>
      </c>
      <c r="AO38" s="136">
        <f>IF(OR(AO37&lt;'Capital Structure'!$D$7,AO37&gt;'Capital Structure'!$E$7),0,AO63-AO64-AO66)</f>
        <v>0</v>
      </c>
      <c r="AP38" s="136">
        <f>IF(OR(AP37&lt;'Capital Structure'!$D$7,AP37&gt;'Capital Structure'!$E$7),0,AP63-AP64-AP66)</f>
        <v>0</v>
      </c>
      <c r="AQ38" s="136">
        <f>IF(OR(AQ37&lt;'Capital Structure'!$D$7,AQ37&gt;'Capital Structure'!$E$7),0,AQ63-AQ64-AQ66)</f>
        <v>0</v>
      </c>
      <c r="AR38" s="136">
        <f>IF(OR(AR37&lt;'Capital Structure'!$D$7,AR37&gt;'Capital Structure'!$E$7),0,AR63-AR64-AR66)</f>
        <v>61000000</v>
      </c>
      <c r="AS38" s="136">
        <f>IF(OR(AS37&lt;'Capital Structure'!$D$7,AS37&gt;'Capital Structure'!$E$7),0,AS63-AS64-AS66)</f>
        <v>0</v>
      </c>
      <c r="AT38" s="136">
        <f>IF(OR(AT37&lt;'Capital Structure'!$D$7,AT37&gt;'Capital Structure'!$E$7),0,AT63-AT64-AT66)</f>
        <v>0</v>
      </c>
      <c r="AU38" s="136">
        <f>IF(OR(AU37&lt;'Capital Structure'!$D$7,AU37&gt;'Capital Structure'!$E$7),0,AU63-AU64-AU66)</f>
        <v>0</v>
      </c>
      <c r="AV38" s="136">
        <f>IF(OR(AV37&lt;'Capital Structure'!$D$7,AV37&gt;'Capital Structure'!$E$7),0,AV63-AV64-AV66)</f>
        <v>0</v>
      </c>
      <c r="AW38" s="136">
        <f>IF(OR(AW37&lt;'Capital Structure'!$D$7,AW37&gt;'Capital Structure'!$E$7),0,AW63-AW64-AW66)</f>
        <v>0</v>
      </c>
      <c r="AX38" s="136">
        <f>IF(OR(AX37&lt;'Capital Structure'!$D$7,AX37&gt;'Capital Structure'!$E$7),0,AX63-AX64-AX66)</f>
        <v>0</v>
      </c>
      <c r="AY38" s="136">
        <f>IF(OR(AY37&lt;'Capital Structure'!$D$7,AY37&gt;'Capital Structure'!$E$7),0,AY63-AY64-AY66)</f>
        <v>0</v>
      </c>
      <c r="AZ38" s="136">
        <f>IF(OR(AZ37&lt;'Capital Structure'!$D$7,AZ37&gt;'Capital Structure'!$E$7),0,AZ63-AZ64-AZ66)</f>
        <v>0</v>
      </c>
      <c r="BA38" s="136">
        <f>IF(OR(BA37&lt;'Capital Structure'!$D$7,BA37&gt;'Capital Structure'!$E$7),0,BA63-BA64-BA66)</f>
        <v>0</v>
      </c>
      <c r="BB38" s="136">
        <f>IF(OR(BB37&lt;'Capital Structure'!$D$7,BB37&gt;'Capital Structure'!$E$7),0,BB63-BB64-BB66)</f>
        <v>0</v>
      </c>
      <c r="BC38" s="136">
        <f>IF(OR(BC37&lt;'Capital Structure'!$D$7,BC37&gt;'Capital Structure'!$E$7),0,BC63-BC64-BC66)</f>
        <v>0</v>
      </c>
      <c r="BD38" s="136">
        <f>IF(OR(BD37&lt;'Capital Structure'!$D$7,BD37&gt;'Capital Structure'!$E$7),0,BD63-BD64-BD66)</f>
        <v>0</v>
      </c>
      <c r="BE38" s="136">
        <f>IF(OR(BE37&lt;'Capital Structure'!$D$7,BE37&gt;'Capital Structure'!$E$7),0,BE63-BE64-BE66)</f>
        <v>0</v>
      </c>
      <c r="BF38" s="136">
        <f>IF(OR(BF37&lt;'Capital Structure'!$D$7,BF37&gt;'Capital Structure'!$E$7),0,BF63-BF64-BF66)</f>
        <v>0</v>
      </c>
      <c r="BG38" s="136">
        <f>IF(OR(BG37&lt;'Capital Structure'!$D$7,BG37&gt;'Capital Structure'!$E$7),0,BG63-BG64-BG66)</f>
        <v>0</v>
      </c>
      <c r="BH38" s="136">
        <f>IF(OR(BH37&lt;'Capital Structure'!$D$7,BH37&gt;'Capital Structure'!$E$7),0,BH63-BH64-BH66)</f>
        <v>0</v>
      </c>
      <c r="BI38" s="136">
        <f>IF(OR(BI37&lt;'Capital Structure'!$D$7,BI37&gt;'Capital Structure'!$E$7),0,BI63-BI64-BI66)</f>
        <v>0</v>
      </c>
      <c r="BJ38" s="136">
        <f>IF(OR(BJ37&lt;'Capital Structure'!$D$7,BJ37&gt;'Capital Structure'!$E$7),0,BJ63-BJ64-BJ66)</f>
        <v>0</v>
      </c>
      <c r="BK38" s="136">
        <f>IF(OR(BK37&lt;'Capital Structure'!$D$7,BK37&gt;'Capital Structure'!$E$7),0,BK63-BK64-BK66)</f>
        <v>0</v>
      </c>
      <c r="BL38" s="136">
        <f>IF(OR(BL37&lt;'Capital Structure'!$D$7,BL37&gt;'Capital Structure'!$E$7),0,BL63-BL64-BL66)</f>
        <v>0</v>
      </c>
      <c r="BM38" s="136">
        <f>IF(OR(BM37&lt;'Capital Structure'!$D$7,BM37&gt;'Capital Structure'!$E$7),0,BM63-BM64-BM66)</f>
        <v>0</v>
      </c>
      <c r="BN38" s="136">
        <f>IF(OR(BN37&lt;'Capital Structure'!$D$7,BN37&gt;'Capital Structure'!$E$7),0,BN63-BN64-BN66)</f>
        <v>0</v>
      </c>
      <c r="BO38" s="136">
        <f>IF(OR(BO37&lt;'Capital Structure'!$D$7,BO37&gt;'Capital Structure'!$E$7),0,BO63-BO64-BO66)</f>
        <v>0</v>
      </c>
      <c r="BP38" s="136">
        <f>IF(OR(BP37&lt;'Capital Structure'!$D$7,BP37&gt;'Capital Structure'!$E$7),0,BP63-BP64-BP66)</f>
        <v>0</v>
      </c>
      <c r="BQ38" s="136">
        <f>IF(OR(BQ37&lt;'Capital Structure'!$D$7,BQ37&gt;'Capital Structure'!$E$7),0,BQ63-BQ64-BQ66)</f>
        <v>0</v>
      </c>
      <c r="BR38" s="136">
        <f>IF(OR(BR37&lt;'Capital Structure'!$D$7,BR37&gt;'Capital Structure'!$E$7),0,BR63-BR64-BR66)</f>
        <v>0</v>
      </c>
      <c r="BS38" s="136">
        <f>IF(OR(BS37&lt;'Capital Structure'!$D$7,BS37&gt;'Capital Structure'!$E$7),0,BS63-BS64-BS66)</f>
        <v>0</v>
      </c>
      <c r="BT38" s="136">
        <f>IF(OR(BT37&lt;'Capital Structure'!$D$7,BT37&gt;'Capital Structure'!$E$7),0,BT63-BT64-BT66)</f>
        <v>0</v>
      </c>
      <c r="BU38" s="136">
        <f>IF(OR(BU37&lt;'Capital Structure'!$D$7,BU37&gt;'Capital Structure'!$E$7),0,BU63-BU64-BU66)</f>
        <v>0</v>
      </c>
      <c r="BV38" s="136">
        <f>IF(OR(BV37&lt;'Capital Structure'!$D$7,BV37&gt;'Capital Structure'!$E$7),0,BV63-BV64-BV66)</f>
        <v>0</v>
      </c>
      <c r="BW38" s="136">
        <f>IF(OR(BW37&lt;'Capital Structure'!$D$7,BW37&gt;'Capital Structure'!$E$7),0,BW63-BW64-BW66)</f>
        <v>0</v>
      </c>
      <c r="BX38" s="136">
        <f>IF(OR(BX37&lt;'Capital Structure'!$D$7,BX37&gt;'Capital Structure'!$E$7),0,BX63-BX64-BX66)</f>
        <v>0</v>
      </c>
      <c r="BY38" s="136">
        <f>IF(OR(BY37&lt;'Capital Structure'!$D$7,BY37&gt;'Capital Structure'!$E$7),0,BY63-BY64-BY66)</f>
        <v>-69971512.790242344</v>
      </c>
      <c r="BZ38" s="136">
        <f>IF(OR(BZ37&lt;'Capital Structure'!$D$7,BZ37&gt;'Capital Structure'!$E$7),0,BZ63-BZ64-BZ66)</f>
        <v>0</v>
      </c>
      <c r="CA38" s="136">
        <f>IF(OR(CA37&lt;'Capital Structure'!$D$7,CA37&gt;'Capital Structure'!$E$7),0,CA63-CA64-CA66)</f>
        <v>0</v>
      </c>
      <c r="CB38" s="136">
        <f>IF(OR(CB37&lt;'Capital Structure'!$D$7,CB37&gt;'Capital Structure'!$E$7),0,CB63-CB64-CB66)</f>
        <v>0</v>
      </c>
      <c r="CC38" s="136">
        <f>IF(OR(CC37&lt;'Capital Structure'!$D$7,CC37&gt;'Capital Structure'!$E$7),0,CC63-CC64-CC66)</f>
        <v>0</v>
      </c>
      <c r="CD38" s="136">
        <f>IF(OR(CD37&lt;'Capital Structure'!$D$7,CD37&gt;'Capital Structure'!$E$7),0,CD63-CD64-CD66)</f>
        <v>0</v>
      </c>
      <c r="CE38" s="136">
        <f>IF(OR(CE37&lt;'Capital Structure'!$D$7,CE37&gt;'Capital Structure'!$E$7),0,CE63-CE64-CE66)</f>
        <v>0</v>
      </c>
      <c r="CF38" s="136">
        <f>IF(OR(CF37&lt;'Capital Structure'!$D$7,CF37&gt;'Capital Structure'!$E$7),0,CF63-CF64-CF66)</f>
        <v>0</v>
      </c>
      <c r="CG38" s="136">
        <f>IF(OR(CG37&lt;'Capital Structure'!$D$7,CG37&gt;'Capital Structure'!$E$7),0,CG63-CG64-CG66)</f>
        <v>0</v>
      </c>
      <c r="CH38" s="136">
        <f>IF(OR(CH37&lt;'Capital Structure'!$D$7,CH37&gt;'Capital Structure'!$E$7),0,CH63-CH64-CH66)</f>
        <v>0</v>
      </c>
      <c r="CI38" s="136">
        <f>IF(OR(CI37&lt;'Capital Structure'!$D$7,CI37&gt;'Capital Structure'!$E$7),0,CI63-CI64-CI66)</f>
        <v>0</v>
      </c>
      <c r="CJ38" s="136">
        <f>IF(OR(CJ37&lt;'Capital Structure'!$D$7,CJ37&gt;'Capital Structure'!$E$7),0,CJ63-CJ64-CJ66)</f>
        <v>0</v>
      </c>
      <c r="CK38" s="136">
        <f>IF(OR(CK37&lt;'Capital Structure'!$D$7,CK37&gt;'Capital Structure'!$E$7),0,CK63-CK64-CK66)</f>
        <v>0</v>
      </c>
      <c r="CL38" s="136">
        <f>IF(OR(CL37&lt;'Capital Structure'!$D$7,CL37&gt;'Capital Structure'!$E$7),0,CL63-CL64-CL66)</f>
        <v>0</v>
      </c>
      <c r="CM38" s="136">
        <f>IF(OR(CM37&lt;'Capital Structure'!$D$7,CM37&gt;'Capital Structure'!$E$7),0,CM63-CM64-CM66)</f>
        <v>0</v>
      </c>
      <c r="CN38" s="136">
        <f>IF(OR(CN37&lt;'Capital Structure'!$D$7,CN37&gt;'Capital Structure'!$E$7),0,CN63-CN64-CN66)</f>
        <v>0</v>
      </c>
      <c r="CO38" s="136">
        <f>IF(OR(CO37&lt;'Capital Structure'!$D$7,CO37&gt;'Capital Structure'!$E$7),0,CO63-CO64-CO66)</f>
        <v>0</v>
      </c>
      <c r="CP38" s="136">
        <f>IF(OR(CP37&lt;'Capital Structure'!$D$7,CP37&gt;'Capital Structure'!$E$7),0,CP63-CP64-CP66)</f>
        <v>0</v>
      </c>
      <c r="CQ38" s="136">
        <f>IF(OR(CQ37&lt;'Capital Structure'!$D$7,CQ37&gt;'Capital Structure'!$E$7),0,CQ63-CQ64-CQ66)</f>
        <v>0</v>
      </c>
      <c r="CR38" s="136">
        <f>IF(OR(CR37&lt;'Capital Structure'!$D$7,CR37&gt;'Capital Structure'!$E$7),0,CR63-CR64-CR66)</f>
        <v>0</v>
      </c>
      <c r="CS38" s="136">
        <f>IF(OR(CS37&lt;'Capital Structure'!$D$7,CS37&gt;'Capital Structure'!$E$7),0,CS63-CS64-CS66)</f>
        <v>0</v>
      </c>
      <c r="CT38" s="136">
        <f>IF(OR(CT37&lt;'Capital Structure'!$D$7,CT37&gt;'Capital Structure'!$E$7),0,CT63-CT64-CT66)</f>
        <v>0</v>
      </c>
      <c r="CU38" s="136">
        <f>IF(OR(CU37&lt;'Capital Structure'!$D$7,CU37&gt;'Capital Structure'!$E$7),0,CU63-CU64-CU66)</f>
        <v>0</v>
      </c>
      <c r="CV38" s="136">
        <f>IF(OR(CV37&lt;'Capital Structure'!$D$7,CV37&gt;'Capital Structure'!$E$7),0,CV63-CV64-CV66)</f>
        <v>0</v>
      </c>
      <c r="CW38" s="136">
        <f>IF(OR(CW37&lt;'Capital Structure'!$D$7,CW37&gt;'Capital Structure'!$E$7),0,CW63-CW64-CW66)</f>
        <v>0</v>
      </c>
      <c r="CX38" s="136">
        <f>IF(OR(CX37&lt;'Capital Structure'!$D$7,CX37&gt;'Capital Structure'!$E$7),0,CX63-CX64-CX66)</f>
        <v>0</v>
      </c>
      <c r="CY38" s="136">
        <f>IF(OR(CY37&lt;'Capital Structure'!$D$7,CY37&gt;'Capital Structure'!$E$7),0,CY63-CY64-CY66)</f>
        <v>0</v>
      </c>
      <c r="CZ38" s="136">
        <f>IF(OR(CZ37&lt;'Capital Structure'!$D$7,CZ37&gt;'Capital Structure'!$E$7),0,CZ63-CZ64-CZ66)</f>
        <v>0</v>
      </c>
      <c r="DA38" s="136">
        <f>IF(OR(DA37&lt;'Capital Structure'!$D$7,DA37&gt;'Capital Structure'!$E$7),0,DA63-DA64-DA66)</f>
        <v>0</v>
      </c>
      <c r="DB38" s="136">
        <f>IF(OR(DB37&lt;'Capital Structure'!$D$7,DB37&gt;'Capital Structure'!$E$7),0,DB63-DB64-DB66)</f>
        <v>0</v>
      </c>
      <c r="DC38" s="136">
        <f>IF(OR(DC37&lt;'Capital Structure'!$D$7,DC37&gt;'Capital Structure'!$E$7),0,DC63-DC64-DC66)</f>
        <v>0</v>
      </c>
      <c r="DD38" s="136">
        <f>IF(OR(DD37&lt;'Capital Structure'!$D$7,DD37&gt;'Capital Structure'!$E$7),0,DD63-DD64-DD66)</f>
        <v>0</v>
      </c>
      <c r="DE38" s="136">
        <f>IF(OR(DE37&lt;'Capital Structure'!$D$7,DE37&gt;'Capital Structure'!$E$7),0,DE63-DE64-DE66)</f>
        <v>0</v>
      </c>
      <c r="DF38" s="136">
        <f>IF(OR(DF37&lt;'Capital Structure'!$D$7,DF37&gt;'Capital Structure'!$E$7),0,DF63-DF64-DF66)</f>
        <v>0</v>
      </c>
      <c r="DG38" s="136">
        <f>IF(OR(DG37&lt;'Capital Structure'!$D$7,DG37&gt;'Capital Structure'!$E$7),0,DG63-DG64-DG66)</f>
        <v>0</v>
      </c>
      <c r="DH38" s="136">
        <f>IF(OR(DH37&lt;'Capital Structure'!$D$7,DH37&gt;'Capital Structure'!$E$7),0,DH63-DH64-DH66)</f>
        <v>0</v>
      </c>
      <c r="DI38" s="136">
        <f>IF(OR(DI37&lt;'Capital Structure'!$D$7,DI37&gt;'Capital Structure'!$E$7),0,DI63-DI64-DI66)</f>
        <v>0</v>
      </c>
      <c r="DJ38" s="136">
        <f>IF(OR(DJ37&lt;'Capital Structure'!$D$7,DJ37&gt;'Capital Structure'!$E$7),0,DJ63-DJ64-DJ66)</f>
        <v>0</v>
      </c>
      <c r="DK38" s="136">
        <f>IF(OR(DK37&lt;'Capital Structure'!$D$7,DK37&gt;'Capital Structure'!$E$7),0,DK63-DK64-DK66)</f>
        <v>0</v>
      </c>
      <c r="DL38" s="136">
        <f>IF(OR(DL37&lt;'Capital Structure'!$D$7,DL37&gt;'Capital Structure'!$E$7),0,DL63-DL64-DL66)</f>
        <v>0</v>
      </c>
      <c r="DM38" s="136">
        <f>IF(OR(DM37&lt;'Capital Structure'!$D$7,DM37&gt;'Capital Structure'!$E$7),0,DM63-DM64-DM66)</f>
        <v>0</v>
      </c>
      <c r="DN38" s="136">
        <f>IF(OR(DN37&lt;'Capital Structure'!$D$7,DN37&gt;'Capital Structure'!$E$7),0,DN63-DN64-DN66)</f>
        <v>0</v>
      </c>
      <c r="DO38" s="136">
        <f>IF(OR(DO37&lt;'Capital Structure'!$D$7,DO37&gt;'Capital Structure'!$E$7),0,DO63-DO64-DO66)</f>
        <v>0</v>
      </c>
      <c r="DP38" s="136">
        <f>IF(OR(DP37&lt;'Capital Structure'!$D$7,DP37&gt;'Capital Structure'!$E$7),0,DP63-DP64-DP66)</f>
        <v>0</v>
      </c>
      <c r="DQ38" s="136">
        <f>IF(OR(DQ37&lt;'Capital Structure'!$D$7,DQ37&gt;'Capital Structure'!$E$7),0,DQ63-DQ64-DQ66)</f>
        <v>0</v>
      </c>
      <c r="DR38" s="136">
        <f>IF(OR(DR37&lt;'Capital Structure'!$D$7,DR37&gt;'Capital Structure'!$E$7),0,DR63-DR64-DR66)</f>
        <v>0</v>
      </c>
      <c r="DS38" s="136">
        <f>IF(OR(DS37&lt;'Capital Structure'!$D$7,DS37&gt;'Capital Structure'!$E$7),0,DS63-DS64-DS66)</f>
        <v>0</v>
      </c>
      <c r="DT38" s="136">
        <f>IF(OR(DT37&lt;'Capital Structure'!$D$7,DT37&gt;'Capital Structure'!$E$7),0,DT63-DT64-DT66)</f>
        <v>0</v>
      </c>
      <c r="DU38" s="136">
        <f>IF(OR(DU37&lt;'Capital Structure'!$D$7,DU37&gt;'Capital Structure'!$E$7),0,DU63-DU64-DU66)</f>
        <v>0</v>
      </c>
      <c r="DV38" s="136">
        <f>IF(OR(DV37&lt;'Capital Structure'!$D$7,DV37&gt;'Capital Structure'!$E$7),0,DV63-DV64-DV66)</f>
        <v>0</v>
      </c>
      <c r="DW38" s="136">
        <f>IF(OR(DW37&lt;'Capital Structure'!$D$7,DW37&gt;'Capital Structure'!$E$7),0,DW63-DW64-DW66)</f>
        <v>0</v>
      </c>
      <c r="DX38" s="136">
        <f>IF(OR(DX37&lt;'Capital Structure'!$D$7,DX37&gt;'Capital Structure'!$E$7),0,DX63-DX64-DX66)</f>
        <v>0</v>
      </c>
      <c r="DY38" s="136">
        <f>IF(OR(DY37&lt;'Capital Structure'!$D$7,DY37&gt;'Capital Structure'!$E$7),0,DY63-DY64-DY66)</f>
        <v>0</v>
      </c>
      <c r="DZ38" s="136">
        <f>IF(OR(DZ37&lt;'Capital Structure'!$D$7,DZ37&gt;'Capital Structure'!$E$7),0,DZ63-DZ64-DZ66)</f>
        <v>0</v>
      </c>
      <c r="EA38" s="136">
        <f>IF(OR(EA37&lt;'Capital Structure'!$D$7,EA37&gt;'Capital Structure'!$E$7),0,EA63-EA64-EA66)</f>
        <v>0</v>
      </c>
      <c r="EB38" s="136">
        <f>IF(OR(EB37&lt;'Capital Structure'!$D$7,EB37&gt;'Capital Structure'!$E$7),0,EB63-EB64-EB66)</f>
        <v>0</v>
      </c>
      <c r="EC38" s="136">
        <f>IF(OR(EC37&lt;'Capital Structure'!$D$7,EC37&gt;'Capital Structure'!$E$7),0,EC63-EC64-EC66)</f>
        <v>0</v>
      </c>
      <c r="ED38" s="136">
        <f>IF(OR(ED37&lt;'Capital Structure'!$D$7,ED37&gt;'Capital Structure'!$E$7),0,ED63-ED64-ED66)</f>
        <v>0</v>
      </c>
      <c r="EE38" s="136">
        <f>IF(OR(EE37&lt;'Capital Structure'!$D$7,EE37&gt;'Capital Structure'!$E$7),0,EE63-EE64-EE66)</f>
        <v>0</v>
      </c>
      <c r="EF38" s="136">
        <f>IF(OR(EF37&lt;'Capital Structure'!$D$7,EF37&gt;'Capital Structure'!$E$7),0,EF63-EF64-EF66)</f>
        <v>0</v>
      </c>
      <c r="EG38" s="136">
        <f>IF(OR(EG37&lt;'Capital Structure'!$D$7,EG37&gt;'Capital Structure'!$E$7),0,EG63-EG64-EG66)</f>
        <v>0</v>
      </c>
      <c r="EH38" s="136">
        <f>IF(OR(EH37&lt;'Capital Structure'!$D$7,EH37&gt;'Capital Structure'!$E$7),0,EH63-EH64-EH66)</f>
        <v>0</v>
      </c>
      <c r="EI38" s="136">
        <f>IF(OR(EI37&lt;'Capital Structure'!$D$7,EI37&gt;'Capital Structure'!$E$7),0,EI63-EI64-EI66)</f>
        <v>0</v>
      </c>
      <c r="EJ38" s="136">
        <f>IF(OR(EJ37&lt;'Capital Structure'!$D$7,EJ37&gt;'Capital Structure'!$E$7),0,EJ63-EJ64-EJ66)</f>
        <v>0</v>
      </c>
      <c r="EK38" s="136">
        <f>IF(OR(EK37&lt;'Capital Structure'!$D$7,EK37&gt;'Capital Structure'!$E$7),0,EK63-EK64-EK66)</f>
        <v>0</v>
      </c>
      <c r="EL38" s="136">
        <f>IF(OR(EL37&lt;'Capital Structure'!$D$7,EL37&gt;'Capital Structure'!$E$7),0,EL63-EL64-EL66)</f>
        <v>0</v>
      </c>
      <c r="EM38" s="136">
        <f>IF(OR(EM37&lt;'Capital Structure'!$D$7,EM37&gt;'Capital Structure'!$E$7),0,EM63-EM64-EM66)</f>
        <v>0</v>
      </c>
      <c r="EN38" s="136">
        <f>IF(OR(EN37&lt;'Capital Structure'!$D$7,EN37&gt;'Capital Structure'!$E$7),0,EN63-EN64-EN66)</f>
        <v>0</v>
      </c>
      <c r="EO38" s="136">
        <f>IF(OR(EO37&lt;'Capital Structure'!$D$7,EO37&gt;'Capital Structure'!$E$7),0,EO63-EO64-EO66)</f>
        <v>0</v>
      </c>
      <c r="EP38" s="136">
        <f>IF(OR(EP37&lt;'Capital Structure'!$D$7,EP37&gt;'Capital Structure'!$E$7),0,EP63-EP64-EP66)</f>
        <v>0</v>
      </c>
      <c r="EQ38" s="136">
        <f>IF(OR(EQ37&lt;'Capital Structure'!$D$7,EQ37&gt;'Capital Structure'!$E$7),0,EQ63-EQ64-EQ66)</f>
        <v>0</v>
      </c>
      <c r="ER38" s="136">
        <f>IF(OR(ER37&lt;'Capital Structure'!$D$7,ER37&gt;'Capital Structure'!$E$7),0,ER63-ER64-ER66)</f>
        <v>0</v>
      </c>
      <c r="ES38" s="136">
        <f>IF(OR(ES37&lt;'Capital Structure'!$D$7,ES37&gt;'Capital Structure'!$E$7),0,ES63-ES64-ES66)</f>
        <v>0</v>
      </c>
      <c r="ET38" s="136">
        <f>IF(OR(ET37&lt;'Capital Structure'!$D$7,ET37&gt;'Capital Structure'!$E$7),0,ET63-ET64-ET66)</f>
        <v>0</v>
      </c>
      <c r="EU38" s="136">
        <f>IF(OR(EU37&lt;'Capital Structure'!$D$7,EU37&gt;'Capital Structure'!$E$7),0,EU63-EU64-EU66)</f>
        <v>0</v>
      </c>
      <c r="EV38" s="136">
        <f>IF(OR(EV37&lt;'Capital Structure'!$D$7,EV37&gt;'Capital Structure'!$E$7),0,EV63-EV64-EV66)</f>
        <v>0</v>
      </c>
      <c r="EW38" s="136">
        <f>IF(OR(EW37&lt;'Capital Structure'!$D$7,EW37&gt;'Capital Structure'!$E$7),0,EW63-EW64-EW66)</f>
        <v>0</v>
      </c>
      <c r="EX38" s="136">
        <f>IF(OR(EX37&lt;'Capital Structure'!$D$7,EX37&gt;'Capital Structure'!$E$7),0,EX63-EX64-EX66)</f>
        <v>0</v>
      </c>
      <c r="EY38" s="136">
        <f>IF(OR(EY37&lt;'Capital Structure'!$D$7,EY37&gt;'Capital Structure'!$E$7),0,EY63-EY64-EY66)</f>
        <v>0</v>
      </c>
      <c r="EZ38" s="136">
        <f>IF(OR(EZ37&lt;'Capital Structure'!$D$7,EZ37&gt;'Capital Structure'!$E$7),0,EZ63-EZ64-EZ66)</f>
        <v>0</v>
      </c>
      <c r="FA38" s="136">
        <f>IF(OR(FA37&lt;'Capital Structure'!$D$7,FA37&gt;'Capital Structure'!$E$7),0,FA63-FA64-FA66)</f>
        <v>0</v>
      </c>
      <c r="FB38" s="136">
        <f>IF(OR(FB37&lt;'Capital Structure'!$D$7,FB37&gt;'Capital Structure'!$E$7),0,FB63-FB64-FB66)</f>
        <v>0</v>
      </c>
      <c r="FC38" s="136">
        <f>IF(OR(FC37&lt;'Capital Structure'!$D$7,FC37&gt;'Capital Structure'!$E$7),0,FC63-FC64-FC66)</f>
        <v>0</v>
      </c>
      <c r="FD38" s="136">
        <f>IF(OR(FD37&lt;'Capital Structure'!$D$7,FD37&gt;'Capital Structure'!$E$7),0,FD63-FD64-FD66)</f>
        <v>0</v>
      </c>
      <c r="FE38" s="136">
        <f>IF(OR(FE37&lt;'Capital Structure'!$D$7,FE37&gt;'Capital Structure'!$E$7),0,FE63-FE64-FE66)</f>
        <v>0</v>
      </c>
      <c r="FF38" s="136">
        <f>IF(OR(FF37&lt;'Capital Structure'!$D$7,FF37&gt;'Capital Structure'!$E$7),0,FF63-FF64-FF66)</f>
        <v>0</v>
      </c>
      <c r="FG38" s="136">
        <f>IF(OR(FG37&lt;'Capital Structure'!$D$7,FG37&gt;'Capital Structure'!$E$7),0,FG63-FG64-FG66)</f>
        <v>0</v>
      </c>
      <c r="FH38" s="136">
        <f>IF(OR(FH37&lt;'Capital Structure'!$D$7,FH37&gt;'Capital Structure'!$E$7),0,FH63-FH64-FH66)</f>
        <v>0</v>
      </c>
      <c r="FI38" s="136">
        <f>IF(OR(FI37&lt;'Capital Structure'!$D$7,FI37&gt;'Capital Structure'!$E$7),0,FI63-FI64-FI66)</f>
        <v>0</v>
      </c>
      <c r="FJ38" s="136">
        <f>IF(OR(FJ37&lt;'Capital Structure'!$D$7,FJ37&gt;'Capital Structure'!$E$7),0,FJ63-FJ64-FJ66)</f>
        <v>0</v>
      </c>
      <c r="FK38" s="136">
        <f>IF(OR(FK37&lt;'Capital Structure'!$D$7,FK37&gt;'Capital Structure'!$E$7),0,FK63-FK64-FK66)</f>
        <v>0</v>
      </c>
      <c r="FL38" s="136">
        <f>IF(OR(FL37&lt;'Capital Structure'!$D$7,FL37&gt;'Capital Structure'!$E$7),0,FL63-FL64-FL66)</f>
        <v>0</v>
      </c>
      <c r="FM38" s="136">
        <f>IF(OR(FM37&lt;'Capital Structure'!$D$7,FM37&gt;'Capital Structure'!$E$7),0,FM63-FM64-FM66)</f>
        <v>0</v>
      </c>
      <c r="FN38" s="136">
        <f>IF(OR(FN37&lt;'Capital Structure'!$D$7,FN37&gt;'Capital Structure'!$E$7),0,FN63-FN64-FN66)</f>
        <v>0</v>
      </c>
      <c r="FO38" s="136">
        <f>IF(OR(FO37&lt;'Capital Structure'!$D$7,FO37&gt;'Capital Structure'!$E$7),0,FO63-FO64-FO66)</f>
        <v>0</v>
      </c>
      <c r="FP38" s="136">
        <f>IF(OR(FP37&lt;'Capital Structure'!$D$7,FP37&gt;'Capital Structure'!$E$7),0,FP63-FP64-FP66)</f>
        <v>0</v>
      </c>
      <c r="FQ38" s="136">
        <f>IF(OR(FQ37&lt;'Capital Structure'!$D$7,FQ37&gt;'Capital Structure'!$E$7),0,FQ63-FQ64-FQ66)</f>
        <v>0</v>
      </c>
      <c r="FR38" s="136">
        <f>IF(OR(FR37&lt;'Capital Structure'!$D$7,FR37&gt;'Capital Structure'!$E$7),0,FR63-FR64-FR66)</f>
        <v>0</v>
      </c>
      <c r="FS38" s="136">
        <f>IF(OR(FS37&lt;'Capital Structure'!$D$7,FS37&gt;'Capital Structure'!$E$7),0,FS63-FS64-FS66)</f>
        <v>0</v>
      </c>
      <c r="FT38" s="136">
        <f>IF(OR(FT37&lt;'Capital Structure'!$D$7,FT37&gt;'Capital Structure'!$E$7),0,FT63-FT64-FT66)</f>
        <v>0</v>
      </c>
      <c r="FU38" s="136">
        <f>IF(OR(FU37&lt;'Capital Structure'!$D$7,FU37&gt;'Capital Structure'!$E$7),0,FU63-FU64-FU66)</f>
        <v>0</v>
      </c>
      <c r="FV38" s="136">
        <f>IF(OR(FV37&lt;'Capital Structure'!$D$7,FV37&gt;'Capital Structure'!$E$7),0,FV63-FV64-FV66)</f>
        <v>0</v>
      </c>
      <c r="FW38" s="136">
        <f>IF(OR(FW37&lt;'Capital Structure'!$D$7,FW37&gt;'Capital Structure'!$E$7),0,FW63-FW64-FW66)</f>
        <v>0</v>
      </c>
      <c r="FX38" s="136">
        <f>IF(OR(FX37&lt;'Capital Structure'!$D$7,FX37&gt;'Capital Structure'!$E$7),0,FX63-FX64-FX66)</f>
        <v>0</v>
      </c>
      <c r="FY38" s="136">
        <f>IF(OR(FY37&lt;'Capital Structure'!$D$7,FY37&gt;'Capital Structure'!$E$7),0,FY63-FY64-FY66)</f>
        <v>0</v>
      </c>
      <c r="FZ38" s="136">
        <f>IF(OR(FZ37&lt;'Capital Structure'!$D$7,FZ37&gt;'Capital Structure'!$E$7),0,FZ63-FZ64-FZ66)</f>
        <v>0</v>
      </c>
      <c r="GA38" s="136">
        <f>IF(OR(GA37&lt;'Capital Structure'!$D$7,GA37&gt;'Capital Structure'!$E$7),0,GA63-GA64-GA66)</f>
        <v>0</v>
      </c>
      <c r="GB38" s="136">
        <f>IF(OR(GB37&lt;'Capital Structure'!$D$7,GB37&gt;'Capital Structure'!$E$7),0,GB63-GB64-GB66)</f>
        <v>0</v>
      </c>
      <c r="GC38" s="136">
        <f>IF(OR(GC37&lt;'Capital Structure'!$D$7,GC37&gt;'Capital Structure'!$E$7),0,GC63-GC64-GC66)</f>
        <v>0</v>
      </c>
      <c r="GD38" s="136">
        <f>IF(OR(GD37&lt;'Capital Structure'!$D$7,GD37&gt;'Capital Structure'!$E$7),0,GD63-GD64-GD66)</f>
        <v>0</v>
      </c>
      <c r="GE38" s="136">
        <f>IF(OR(GE37&lt;'Capital Structure'!$D$7,GE37&gt;'Capital Structure'!$E$7),0,GE63-GE64-GE66)</f>
        <v>0</v>
      </c>
      <c r="GF38" s="136">
        <f>IF(OR(GF37&lt;'Capital Structure'!$D$7,GF37&gt;'Capital Structure'!$E$7),0,GF63-GF64-GF66)</f>
        <v>0</v>
      </c>
    </row>
    <row r="39" spans="2:206">
      <c r="B39" s="135" t="s">
        <v>332</v>
      </c>
      <c r="E39" s="136">
        <f>IF(OR(E37&lt;'Capital Structure'!$G$7,E37&gt;'Capital Structure'!$H$7),0,E145-E146-E148)</f>
        <v>0</v>
      </c>
      <c r="F39" s="136">
        <f>IF(OR(F37&lt;'Capital Structure'!$G$7,F37&gt;'Capital Structure'!$H$7),0,F145-F146-F148)</f>
        <v>0</v>
      </c>
      <c r="G39" s="136">
        <f>IF(OR(G37&lt;'Capital Structure'!$G$7,G37&gt;'Capital Structure'!$H$7),0,G145-G146-G148)</f>
        <v>0</v>
      </c>
      <c r="H39" s="136">
        <f>IF(OR(H37&lt;'Capital Structure'!$G$7,H37&gt;'Capital Structure'!$H$7),0,H145-H146-H148)</f>
        <v>0</v>
      </c>
      <c r="I39" s="136">
        <f>IF(OR(I37&lt;'Capital Structure'!$G$7,I37&gt;'Capital Structure'!$H$7),0,I145-I146-I148)</f>
        <v>0</v>
      </c>
      <c r="J39" s="136">
        <f>IF(OR(J37&lt;'Capital Structure'!$G$7,J37&gt;'Capital Structure'!$H$7),0,J145-J146-J148)</f>
        <v>0</v>
      </c>
      <c r="K39" s="136">
        <f>IF(OR(K37&lt;'Capital Structure'!$G$7,K37&gt;'Capital Structure'!$H$7),0,K145-K146-K148)</f>
        <v>0</v>
      </c>
      <c r="L39" s="136">
        <f>IF(OR(L37&lt;'Capital Structure'!$G$7,L37&gt;'Capital Structure'!$H$7),0,L145-L146-L148)</f>
        <v>0</v>
      </c>
      <c r="M39" s="136">
        <f>IF(OR(M37&lt;'Capital Structure'!$G$7,M37&gt;'Capital Structure'!$H$7),0,M145-M146-M148)</f>
        <v>0</v>
      </c>
      <c r="N39" s="136">
        <f>IF(OR(N37&lt;'Capital Structure'!$G$7,N37&gt;'Capital Structure'!$H$7),0,N145-N146-N148)</f>
        <v>0</v>
      </c>
      <c r="O39" s="136">
        <f>IF(OR(O37&lt;'Capital Structure'!$G$7,O37&gt;'Capital Structure'!$H$7),0,O145-O146-O148)</f>
        <v>0</v>
      </c>
      <c r="P39" s="136">
        <f>IF(OR(P37&lt;'Capital Structure'!$G$7,P37&gt;'Capital Structure'!$H$7),0,P145-P146-P148)</f>
        <v>0</v>
      </c>
      <c r="Q39" s="136">
        <f>IF(OR(Q37&lt;'Capital Structure'!$G$7,Q37&gt;'Capital Structure'!$H$7),0,Q145-Q146-Q148)</f>
        <v>0</v>
      </c>
      <c r="R39" s="136">
        <f>IF(OR(R37&lt;'Capital Structure'!$G$7,R37&gt;'Capital Structure'!$H$7),0,R145-R146-R148)</f>
        <v>0</v>
      </c>
      <c r="S39" s="136">
        <f>IF(OR(S37&lt;'Capital Structure'!$G$7,S37&gt;'Capital Structure'!$H$7),0,S145-S146-S148)</f>
        <v>0</v>
      </c>
      <c r="T39" s="136">
        <f>IF(OR(T37&lt;'Capital Structure'!$G$7,T37&gt;'Capital Structure'!$H$7),0,T145-T146-T148)</f>
        <v>0</v>
      </c>
      <c r="U39" s="136">
        <f>IF(OR(U37&lt;'Capital Structure'!$G$7,U37&gt;'Capital Structure'!$H$7),0,U145-U146-U148)</f>
        <v>0</v>
      </c>
      <c r="V39" s="136">
        <f>IF(OR(V37&lt;'Capital Structure'!$G$7,V37&gt;'Capital Structure'!$H$7),0,V145-V146-V148)</f>
        <v>0</v>
      </c>
      <c r="W39" s="136">
        <f>IF(OR(W37&lt;'Capital Structure'!$G$7,W37&gt;'Capital Structure'!$H$7),0,W145-W146-W148)</f>
        <v>0</v>
      </c>
      <c r="X39" s="136">
        <f>IF(OR(X37&lt;'Capital Structure'!$G$7,X37&gt;'Capital Structure'!$H$7),0,X145-X146-X148)</f>
        <v>0</v>
      </c>
      <c r="Y39" s="136">
        <f>IF(OR(Y37&lt;'Capital Structure'!$G$7,Y37&gt;'Capital Structure'!$H$7),0,Y145-Y146-Y148)</f>
        <v>0</v>
      </c>
      <c r="Z39" s="136">
        <f>IF(OR(Z37&lt;'Capital Structure'!$G$7,Z37&gt;'Capital Structure'!$H$7),0,Z145-Z146-Z148)</f>
        <v>0</v>
      </c>
      <c r="AA39" s="136">
        <f>IF(OR(AA37&lt;'Capital Structure'!$G$7,AA37&gt;'Capital Structure'!$H$7),0,AA145-AA146-AA148)</f>
        <v>0</v>
      </c>
      <c r="AB39" s="136">
        <f>IF(OR(AB37&lt;'Capital Structure'!$G$7,AB37&gt;'Capital Structure'!$H$7),0,AB145-AB146-AB148)</f>
        <v>0</v>
      </c>
      <c r="AC39" s="136">
        <f>IF(OR(AC37&lt;'Capital Structure'!$G$7,AC37&gt;'Capital Structure'!$H$7),0,AC145-AC146-AC148)</f>
        <v>0</v>
      </c>
      <c r="AD39" s="136">
        <f>IF(OR(AD37&lt;'Capital Structure'!$G$7,AD37&gt;'Capital Structure'!$H$7),0,AD145-AD146-AD148)</f>
        <v>0</v>
      </c>
      <c r="AE39" s="136">
        <f>IF(OR(AE37&lt;'Capital Structure'!$G$7,AE37&gt;'Capital Structure'!$H$7),0,AE145-AE146-AE148)</f>
        <v>0</v>
      </c>
      <c r="AF39" s="136">
        <f>IF(OR(AF37&lt;'Capital Structure'!$G$7,AF37&gt;'Capital Structure'!$H$7),0,AF145-AF146-AF148)</f>
        <v>0</v>
      </c>
      <c r="AG39" s="136">
        <f>IF(OR(AG37&lt;'Capital Structure'!$G$7,AG37&gt;'Capital Structure'!$H$7),0,AG145-AG146-AG148)</f>
        <v>0</v>
      </c>
      <c r="AH39" s="136">
        <f>IF(OR(AH37&lt;'Capital Structure'!$G$7,AH37&gt;'Capital Structure'!$H$7),0,AH145-AH146-AH148)</f>
        <v>0</v>
      </c>
      <c r="AI39" s="136">
        <f>IF(OR(AI37&lt;'Capital Structure'!$G$7,AI37&gt;'Capital Structure'!$H$7),0,AI145-AI146-AI148)</f>
        <v>0</v>
      </c>
      <c r="AJ39" s="136">
        <f>IF(OR(AJ37&lt;'Capital Structure'!$G$7,AJ37&gt;'Capital Structure'!$H$7),0,AJ145-AJ146-AJ148)</f>
        <v>0</v>
      </c>
      <c r="AK39" s="136">
        <f>IF(OR(AK37&lt;'Capital Structure'!$G$7,AK37&gt;'Capital Structure'!$H$7),0,AK145-AK146-AK148)</f>
        <v>0</v>
      </c>
      <c r="AL39" s="136">
        <f>IF(OR(AL37&lt;'Capital Structure'!$G$7,AL37&gt;'Capital Structure'!$H$7),0,AL145-AL146-AL148)</f>
        <v>0</v>
      </c>
      <c r="AM39" s="136">
        <f>IF(OR(AM37&lt;'Capital Structure'!$G$7,AM37&gt;'Capital Structure'!$H$7),0,AM145-AM146-AM148)</f>
        <v>0</v>
      </c>
      <c r="AN39" s="136">
        <f>IF(OR(AN37&lt;'Capital Structure'!$G$7,AN37&gt;'Capital Structure'!$H$7),0,AN145-AN146-AN148)</f>
        <v>0</v>
      </c>
      <c r="AO39" s="136">
        <f>IF(OR(AO37&lt;'Capital Structure'!$G$7,AO37&gt;'Capital Structure'!$H$7),0,AO145-AO146-AO148)</f>
        <v>0</v>
      </c>
      <c r="AP39" s="136">
        <f>IF(OR(AP37&lt;'Capital Structure'!$G$7,AP37&gt;'Capital Structure'!$H$7),0,AP145-AP146-AP148)</f>
        <v>0</v>
      </c>
      <c r="AQ39" s="136">
        <f>IF(OR(AQ37&lt;'Capital Structure'!$G$7,AQ37&gt;'Capital Structure'!$H$7),0,AQ145-AQ146-AQ148)</f>
        <v>0</v>
      </c>
      <c r="AR39" s="136">
        <f>IF(OR(AR37&lt;'Capital Structure'!$G$7,AR37&gt;'Capital Structure'!$H$7),0,AR145-AR146-AR148)</f>
        <v>0</v>
      </c>
      <c r="AS39" s="136">
        <f>IF(OR(AS37&lt;'Capital Structure'!$G$7,AS37&gt;'Capital Structure'!$H$7),0,AS145-AS146-AS148)</f>
        <v>0</v>
      </c>
      <c r="AT39" s="136">
        <f>IF(OR(AT37&lt;'Capital Structure'!$G$7,AT37&gt;'Capital Structure'!$H$7),0,AT145-AT146-AT148)</f>
        <v>0</v>
      </c>
      <c r="AU39" s="136">
        <f>IF(OR(AU37&lt;'Capital Structure'!$G$7,AU37&gt;'Capital Structure'!$H$7),0,AU145-AU146-AU148)</f>
        <v>0</v>
      </c>
      <c r="AV39" s="136">
        <f>IF(OR(AV37&lt;'Capital Structure'!$G$7,AV37&gt;'Capital Structure'!$H$7),0,AV145-AV146-AV148)</f>
        <v>0</v>
      </c>
      <c r="AW39" s="136">
        <f>IF(OR(AW37&lt;'Capital Structure'!$G$7,AW37&gt;'Capital Structure'!$H$7),0,AW145-AW146-AW148)</f>
        <v>0</v>
      </c>
      <c r="AX39" s="136">
        <f>IF(OR(AX37&lt;'Capital Structure'!$G$7,AX37&gt;'Capital Structure'!$H$7),0,AX145-AX146-AX148)</f>
        <v>0</v>
      </c>
      <c r="AY39" s="136">
        <f>IF(OR(AY37&lt;'Capital Structure'!$G$7,AY37&gt;'Capital Structure'!$H$7),0,AY145-AY146-AY148)</f>
        <v>0</v>
      </c>
      <c r="AZ39" s="136">
        <f>IF(OR(AZ37&lt;'Capital Structure'!$G$7,AZ37&gt;'Capital Structure'!$H$7),0,AZ145-AZ146-AZ148)</f>
        <v>0</v>
      </c>
      <c r="BA39" s="136">
        <f>IF(OR(BA37&lt;'Capital Structure'!$G$7,BA37&gt;'Capital Structure'!$H$7),0,BA145-BA146-BA148)</f>
        <v>3392307.6923076925</v>
      </c>
      <c r="BB39" s="136">
        <f>IF(OR(BB37&lt;'Capital Structure'!$G$7,BB37&gt;'Capital Structure'!$H$7),0,BB145-BB146-BB148)</f>
        <v>3392307.6923076925</v>
      </c>
      <c r="BC39" s="136">
        <f>IF(OR(BC37&lt;'Capital Structure'!$G$7,BC37&gt;'Capital Structure'!$H$7),0,BC145-BC146-BC148)</f>
        <v>3392307.6923076925</v>
      </c>
      <c r="BD39" s="136">
        <f>IF(OR(BD37&lt;'Capital Structure'!$G$7,BD37&gt;'Capital Structure'!$H$7),0,BD145-BD146-BD148)</f>
        <v>3392307.6923076925</v>
      </c>
      <c r="BE39" s="136">
        <f>IF(OR(BE37&lt;'Capital Structure'!$G$7,BE37&gt;'Capital Structure'!$H$7),0,BE145-BE146-BE148)</f>
        <v>3392307.6923076925</v>
      </c>
      <c r="BF39" s="136">
        <f>IF(OR(BF37&lt;'Capital Structure'!$G$7,BF37&gt;'Capital Structure'!$H$7),0,BF145-BF146-BF148)</f>
        <v>3392307.6923076925</v>
      </c>
      <c r="BG39" s="136">
        <f>IF(OR(BG37&lt;'Capital Structure'!$G$7,BG37&gt;'Capital Structure'!$H$7),0,BG145-BG146-BG148)</f>
        <v>3392307.6923076925</v>
      </c>
      <c r="BH39" s="136">
        <f>IF(OR(BH37&lt;'Capital Structure'!$G$7,BH37&gt;'Capital Structure'!$H$7),0,BH145-BH146-BH148)</f>
        <v>3392307.6923076925</v>
      </c>
      <c r="BI39" s="136">
        <f>IF(OR(BI37&lt;'Capital Structure'!$G$7,BI37&gt;'Capital Structure'!$H$7),0,BI145-BI146-BI148)</f>
        <v>3392307.6923076925</v>
      </c>
      <c r="BJ39" s="136">
        <f>IF(OR(BJ37&lt;'Capital Structure'!$G$7,BJ37&gt;'Capital Structure'!$H$7),0,BJ145-BJ146-BJ148)</f>
        <v>3392307.6923076925</v>
      </c>
      <c r="BK39" s="136">
        <f>IF(OR(BK37&lt;'Capital Structure'!$G$7,BK37&gt;'Capital Structure'!$H$7),0,BK145-BK146-BK148)</f>
        <v>3392307.6923076925</v>
      </c>
      <c r="BL39" s="136">
        <f>IF(OR(BL37&lt;'Capital Structure'!$G$7,BL37&gt;'Capital Structure'!$H$7),0,BL145-BL146-BL148)</f>
        <v>3392307.6923076925</v>
      </c>
      <c r="BM39" s="136">
        <f>IF(OR(BM37&lt;'Capital Structure'!$G$7,BM37&gt;'Capital Structure'!$H$7),0,BM145-BM146-BM148)</f>
        <v>3392307.6923076925</v>
      </c>
      <c r="BN39" s="136">
        <f>IF(OR(BN37&lt;'Capital Structure'!$G$7,BN37&gt;'Capital Structure'!$H$7),0,BN145-BN146-BN148)</f>
        <v>3392307.6923076925</v>
      </c>
      <c r="BO39" s="136">
        <f>IF(OR(BO37&lt;'Capital Structure'!$G$7,BO37&gt;'Capital Structure'!$H$7),0,BO145-BO146-BO148)</f>
        <v>3392307.6923076925</v>
      </c>
      <c r="BP39" s="136">
        <f>IF(OR(BP37&lt;'Capital Structure'!$G$7,BP37&gt;'Capital Structure'!$H$7),0,BP145-BP146-BP148)</f>
        <v>3392307.6923076925</v>
      </c>
      <c r="BQ39" s="136">
        <f>IF(OR(BQ37&lt;'Capital Structure'!$G$7,BQ37&gt;'Capital Structure'!$H$7),0,BQ145-BQ146-BQ148)</f>
        <v>3392307.6923076925</v>
      </c>
      <c r="BR39" s="136">
        <f>IF(OR(BR37&lt;'Capital Structure'!$G$7,BR37&gt;'Capital Structure'!$H$7),0,BR145-BR146-BR148)</f>
        <v>3392307.6923076925</v>
      </c>
      <c r="BS39" s="136">
        <f>IF(OR(BS37&lt;'Capital Structure'!$G$7,BS37&gt;'Capital Structure'!$H$7),0,BS145-BS146-BS148)</f>
        <v>3392307.6923076925</v>
      </c>
      <c r="BT39" s="136">
        <f>IF(OR(BT37&lt;'Capital Structure'!$G$7,BT37&gt;'Capital Structure'!$H$7),0,BT145-BT146-BT148)</f>
        <v>3392307.6923076925</v>
      </c>
      <c r="BU39" s="136">
        <f>IF(OR(BU37&lt;'Capital Structure'!$G$7,BU37&gt;'Capital Structure'!$H$7),0,BU145-BU146-BU148)</f>
        <v>3392307.6923076925</v>
      </c>
      <c r="BV39" s="136">
        <f>IF(OR(BV37&lt;'Capital Structure'!$G$7,BV37&gt;'Capital Structure'!$H$7),0,BV145-BV146-BV148)</f>
        <v>3392307.6923076925</v>
      </c>
      <c r="BW39" s="136">
        <f>IF(OR(BW37&lt;'Capital Structure'!$G$7,BW37&gt;'Capital Structure'!$H$7),0,BW145-BW146-BW148)</f>
        <v>3392307.6923076925</v>
      </c>
      <c r="BX39" s="136">
        <f>IF(OR(BX37&lt;'Capital Structure'!$G$7,BX37&gt;'Capital Structure'!$H$7),0,BX145-BX146-BX148)</f>
        <v>3392307.6923076925</v>
      </c>
      <c r="BY39" s="137">
        <f>IF(OR(BY37&lt;'Capital Structure'!$G$7,BY37&gt;'Capital Structure'!$H$7),0,BY145-BY146-BY148)</f>
        <v>3392307.6923076925</v>
      </c>
      <c r="BZ39" s="136">
        <f>IF(OR(BZ37&lt;'Capital Structure'!$G$7,BZ37&gt;'Capital Structure'!$H$7),0,BZ145-BZ146-BZ148)</f>
        <v>3392307.6923076361</v>
      </c>
      <c r="CA39" s="136">
        <f>IF(OR(CA37&lt;'Capital Structure'!$G$7,CA37&gt;'Capital Structure'!$H$7),0,CA145-CA146-CA148)</f>
        <v>-93337906.086587623</v>
      </c>
      <c r="CB39" s="136">
        <f>IF(OR(CB37&lt;'Capital Structure'!$G$7,CB37&gt;'Capital Structure'!$H$7),0,CB145-CB146-CB148)</f>
        <v>0</v>
      </c>
      <c r="CC39" s="136">
        <f>IF(OR(CC37&lt;'Capital Structure'!$G$7,CC37&gt;'Capital Structure'!$H$7),0,CC145-CC146-CC148)</f>
        <v>0</v>
      </c>
      <c r="CD39" s="136">
        <f>IF(OR(CD37&lt;'Capital Structure'!$G$7,CD37&gt;'Capital Structure'!$H$7),0,CD145-CD146-CD148)</f>
        <v>0</v>
      </c>
      <c r="CE39" s="136">
        <f>IF(OR(CE37&lt;'Capital Structure'!$G$7,CE37&gt;'Capital Structure'!$H$7),0,CE145-CE146-CE148)</f>
        <v>0</v>
      </c>
      <c r="CF39" s="136">
        <f>IF(OR(CF37&lt;'Capital Structure'!$G$7,CF37&gt;'Capital Structure'!$H$7),0,CF145-CF146-CF148)</f>
        <v>0</v>
      </c>
      <c r="CG39" s="136">
        <f>IF(OR(CG37&lt;'Capital Structure'!$G$7,CG37&gt;'Capital Structure'!$H$7),0,CG145-CG146-CG148)</f>
        <v>0</v>
      </c>
      <c r="CH39" s="136">
        <f>IF(OR(CH37&lt;'Capital Structure'!$G$7,CH37&gt;'Capital Structure'!$H$7),0,CH145-CH146-CH148)</f>
        <v>0</v>
      </c>
      <c r="CI39" s="136">
        <f>IF(OR(CI37&lt;'Capital Structure'!$G$7,CI37&gt;'Capital Structure'!$H$7),0,CI145-CI146-CI148)</f>
        <v>0</v>
      </c>
      <c r="CJ39" s="136">
        <f>IF(OR(CJ37&lt;'Capital Structure'!$G$7,CJ37&gt;'Capital Structure'!$H$7),0,CJ145-CJ146-CJ148)</f>
        <v>0</v>
      </c>
      <c r="CK39" s="136">
        <f>IF(OR(CK37&lt;'Capital Structure'!$G$7,CK37&gt;'Capital Structure'!$H$7),0,CK145-CK146-CK148)</f>
        <v>0</v>
      </c>
      <c r="CL39" s="136">
        <f>IF(OR(CL37&lt;'Capital Structure'!$G$7,CL37&gt;'Capital Structure'!$H$7),0,CL145-CL146-CL148)</f>
        <v>0</v>
      </c>
      <c r="CM39" s="136">
        <f>IF(OR(CM37&lt;'Capital Structure'!$G$7,CM37&gt;'Capital Structure'!$H$7),0,CM145-CM146-CM148)</f>
        <v>0</v>
      </c>
      <c r="CN39" s="136">
        <f>IF(OR(CN37&lt;'Capital Structure'!$G$7,CN37&gt;'Capital Structure'!$H$7),0,CN145-CN146-CN148)</f>
        <v>0</v>
      </c>
      <c r="CO39" s="136">
        <f>IF(OR(CO37&lt;'Capital Structure'!$G$7,CO37&gt;'Capital Structure'!$H$7),0,CO145-CO146-CO148)</f>
        <v>0</v>
      </c>
      <c r="CP39" s="136">
        <f>IF(OR(CP37&lt;'Capital Structure'!$G$7,CP37&gt;'Capital Structure'!$H$7),0,CP145-CP146-CP148)</f>
        <v>0</v>
      </c>
      <c r="CQ39" s="136">
        <f>IF(OR(CQ37&lt;'Capital Structure'!$G$7,CQ37&gt;'Capital Structure'!$H$7),0,CQ145-CQ146-CQ148)</f>
        <v>0</v>
      </c>
      <c r="CR39" s="136">
        <f>IF(OR(CR37&lt;'Capital Structure'!$G$7,CR37&gt;'Capital Structure'!$H$7),0,CR145-CR146-CR148)</f>
        <v>0</v>
      </c>
      <c r="CS39" s="136">
        <f>IF(OR(CS37&lt;'Capital Structure'!$G$7,CS37&gt;'Capital Structure'!$H$7),0,CS145-CS146-CS148)</f>
        <v>0</v>
      </c>
      <c r="CT39" s="136">
        <f>IF(OR(CT37&lt;'Capital Structure'!$G$7,CT37&gt;'Capital Structure'!$H$7),0,CT145-CT146-CT148)</f>
        <v>0</v>
      </c>
      <c r="CU39" s="136">
        <f>IF(OR(CU37&lt;'Capital Structure'!$G$7,CU37&gt;'Capital Structure'!$H$7),0,CU145-CU146-CU148)</f>
        <v>0</v>
      </c>
      <c r="CV39" s="136">
        <f>IF(OR(CV37&lt;'Capital Structure'!$G$7,CV37&gt;'Capital Structure'!$H$7),0,CV145-CV146-CV148)</f>
        <v>0</v>
      </c>
      <c r="CW39" s="136">
        <f>IF(OR(CW37&lt;'Capital Structure'!$G$7,CW37&gt;'Capital Structure'!$H$7),0,CW145-CW146-CW148)</f>
        <v>0</v>
      </c>
      <c r="CX39" s="136">
        <f>IF(OR(CX37&lt;'Capital Structure'!$G$7,CX37&gt;'Capital Structure'!$H$7),0,CX145-CX146-CX148)</f>
        <v>0</v>
      </c>
      <c r="CY39" s="136">
        <f>IF(OR(CY37&lt;'Capital Structure'!$G$7,CY37&gt;'Capital Structure'!$H$7),0,CY145-CY146-CY148)</f>
        <v>0</v>
      </c>
      <c r="CZ39" s="136">
        <f>IF(OR(CZ37&lt;'Capital Structure'!$G$7,CZ37&gt;'Capital Structure'!$H$7),0,CZ145-CZ146-CZ148)</f>
        <v>0</v>
      </c>
      <c r="DA39" s="136">
        <f>IF(OR(DA37&lt;'Capital Structure'!$G$7,DA37&gt;'Capital Structure'!$H$7),0,DA145-DA146-DA148)</f>
        <v>0</v>
      </c>
      <c r="DB39" s="136">
        <f>IF(OR(DB37&lt;'Capital Structure'!$G$7,DB37&gt;'Capital Structure'!$H$7),0,DB145-DB146-DB148)</f>
        <v>0</v>
      </c>
      <c r="DC39" s="136">
        <f>IF(OR(DC37&lt;'Capital Structure'!$G$7,DC37&gt;'Capital Structure'!$H$7),0,DC145-DC146-DC148)</f>
        <v>0</v>
      </c>
      <c r="DD39" s="136">
        <f>IF(OR(DD37&lt;'Capital Structure'!$G$7,DD37&gt;'Capital Structure'!$H$7),0,DD145-DD146-DD148)</f>
        <v>0</v>
      </c>
      <c r="DE39" s="136">
        <f>IF(OR(DE37&lt;'Capital Structure'!$G$7,DE37&gt;'Capital Structure'!$H$7),0,DE145-DE146-DE148)</f>
        <v>0</v>
      </c>
      <c r="DF39" s="136">
        <f>IF(OR(DF37&lt;'Capital Structure'!$G$7,DF37&gt;'Capital Structure'!$H$7),0,DF145-DF146-DF148)</f>
        <v>0</v>
      </c>
      <c r="DG39" s="136">
        <f>IF(OR(DG37&lt;'Capital Structure'!$G$7,DG37&gt;'Capital Structure'!$H$7),0,DG145-DG146-DG148)</f>
        <v>0</v>
      </c>
      <c r="DH39" s="136">
        <f>IF(OR(DH37&lt;'Capital Structure'!$G$7,DH37&gt;'Capital Structure'!$H$7),0,DH145-DH146-DH148)</f>
        <v>0</v>
      </c>
      <c r="DI39" s="136">
        <f>IF(OR(DI37&lt;'Capital Structure'!$G$7,DI37&gt;'Capital Structure'!$H$7),0,DI145-DI146-DI148)</f>
        <v>0</v>
      </c>
      <c r="DJ39" s="136">
        <f>IF(OR(DJ37&lt;'Capital Structure'!$G$7,DJ37&gt;'Capital Structure'!$H$7),0,DJ145-DJ146-DJ148)</f>
        <v>0</v>
      </c>
      <c r="DK39" s="136">
        <f>IF(OR(DK37&lt;'Capital Structure'!$G$7,DK37&gt;'Capital Structure'!$H$7),0,DK145-DK146-DK148)</f>
        <v>0</v>
      </c>
      <c r="DL39" s="136">
        <f>IF(OR(DL37&lt;'Capital Structure'!$G$7,DL37&gt;'Capital Structure'!$H$7),0,DL145-DL146-DL148)</f>
        <v>0</v>
      </c>
      <c r="DM39" s="136">
        <f>IF(OR(DM37&lt;'Capital Structure'!$G$7,DM37&gt;'Capital Structure'!$H$7),0,DM145-DM146-DM148)</f>
        <v>0</v>
      </c>
      <c r="DN39" s="136">
        <f>IF(OR(DN37&lt;'Capital Structure'!$G$7,DN37&gt;'Capital Structure'!$H$7),0,DN145-DN146-DN148)</f>
        <v>0</v>
      </c>
      <c r="DO39" s="136">
        <f>IF(OR(DO37&lt;'Capital Structure'!$G$7,DO37&gt;'Capital Structure'!$H$7),0,DO145-DO146-DO148)</f>
        <v>0</v>
      </c>
      <c r="DP39" s="136">
        <f>IF(OR(DP37&lt;'Capital Structure'!$G$7,DP37&gt;'Capital Structure'!$H$7),0,DP145-DP146-DP148)</f>
        <v>0</v>
      </c>
      <c r="DQ39" s="136">
        <f>IF(OR(DQ37&lt;'Capital Structure'!$G$7,DQ37&gt;'Capital Structure'!$H$7),0,DQ145-DQ146-DQ148)</f>
        <v>0</v>
      </c>
      <c r="DR39" s="136">
        <f>IF(OR(DR37&lt;'Capital Structure'!$G$7,DR37&gt;'Capital Structure'!$H$7),0,DR145-DR146-DR148)</f>
        <v>0</v>
      </c>
      <c r="DS39" s="136">
        <f>IF(OR(DS37&lt;'Capital Structure'!$G$7,DS37&gt;'Capital Structure'!$H$7),0,DS145-DS146-DS148)</f>
        <v>0</v>
      </c>
      <c r="DT39" s="136">
        <f>IF(OR(DT37&lt;'Capital Structure'!$G$7,DT37&gt;'Capital Structure'!$H$7),0,DT145-DT146-DT148)</f>
        <v>0</v>
      </c>
      <c r="DU39" s="136">
        <f>IF(OR(DU37&lt;'Capital Structure'!$G$7,DU37&gt;'Capital Structure'!$H$7),0,DU145-DU146-DU148)</f>
        <v>0</v>
      </c>
      <c r="DV39" s="136">
        <f>IF(OR(DV37&lt;'Capital Structure'!$G$7,DV37&gt;'Capital Structure'!$H$7),0,DV145-DV146-DV148)</f>
        <v>0</v>
      </c>
      <c r="DW39" s="136">
        <f>IF(OR(DW37&lt;'Capital Structure'!$G$7,DW37&gt;'Capital Structure'!$H$7),0,DW145-DW146-DW148)</f>
        <v>0</v>
      </c>
      <c r="DX39" s="136">
        <f>IF(OR(DX37&lt;'Capital Structure'!$G$7,DX37&gt;'Capital Structure'!$H$7),0,DX145-DX146-DX148)</f>
        <v>0</v>
      </c>
      <c r="DY39" s="136">
        <f>IF(OR(DY37&lt;'Capital Structure'!$G$7,DY37&gt;'Capital Structure'!$H$7),0,DY145-DY146-DY148)</f>
        <v>0</v>
      </c>
      <c r="DZ39" s="136">
        <f>IF(OR(DZ37&lt;'Capital Structure'!$G$7,DZ37&gt;'Capital Structure'!$H$7),0,DZ145-DZ146-DZ148)</f>
        <v>0</v>
      </c>
      <c r="EA39" s="136">
        <f>IF(OR(EA37&lt;'Capital Structure'!$G$7,EA37&gt;'Capital Structure'!$H$7),0,EA145-EA146-EA148)</f>
        <v>0</v>
      </c>
      <c r="EB39" s="136">
        <f>IF(OR(EB37&lt;'Capital Structure'!$G$7,EB37&gt;'Capital Structure'!$H$7),0,EB145-EB146-EB148)</f>
        <v>0</v>
      </c>
      <c r="EC39" s="136">
        <f>IF(OR(EC37&lt;'Capital Structure'!$G$7,EC37&gt;'Capital Structure'!$H$7),0,EC145-EC146-EC148)</f>
        <v>0</v>
      </c>
      <c r="ED39" s="136">
        <f>IF(OR(ED37&lt;'Capital Structure'!$G$7,ED37&gt;'Capital Structure'!$H$7),0,ED145-ED146-ED148)</f>
        <v>0</v>
      </c>
      <c r="EE39" s="136">
        <f>IF(OR(EE37&lt;'Capital Structure'!$G$7,EE37&gt;'Capital Structure'!$H$7),0,EE145-EE146-EE148)</f>
        <v>0</v>
      </c>
      <c r="EF39" s="136">
        <f>IF(OR(EF37&lt;'Capital Structure'!$G$7,EF37&gt;'Capital Structure'!$H$7),0,EF145-EF146-EF148)</f>
        <v>0</v>
      </c>
      <c r="EG39" s="136">
        <f>IF(OR(EG37&lt;'Capital Structure'!$G$7,EG37&gt;'Capital Structure'!$H$7),0,EG145-EG146-EG148)</f>
        <v>0</v>
      </c>
      <c r="EH39" s="136">
        <f>IF(OR(EH37&lt;'Capital Structure'!$G$7,EH37&gt;'Capital Structure'!$H$7),0,EH145-EH146-EH148)</f>
        <v>0</v>
      </c>
      <c r="EI39" s="136">
        <f>IF(OR(EI37&lt;'Capital Structure'!$G$7,EI37&gt;'Capital Structure'!$H$7),0,EI145-EI146-EI148)</f>
        <v>0</v>
      </c>
      <c r="EJ39" s="136">
        <f>IF(OR(EJ37&lt;'Capital Structure'!$G$7,EJ37&gt;'Capital Structure'!$H$7),0,EJ145-EJ146-EJ148)</f>
        <v>0</v>
      </c>
      <c r="EK39" s="136">
        <f>IF(OR(EK37&lt;'Capital Structure'!$G$7,EK37&gt;'Capital Structure'!$H$7),0,EK145-EK146-EK148)</f>
        <v>0</v>
      </c>
      <c r="EL39" s="136">
        <f>IF(OR(EL37&lt;'Capital Structure'!$G$7,EL37&gt;'Capital Structure'!$H$7),0,EL145-EL146-EL148)</f>
        <v>0</v>
      </c>
      <c r="EM39" s="136">
        <f>IF(OR(EM37&lt;'Capital Structure'!$G$7,EM37&gt;'Capital Structure'!$H$7),0,EM145-EM146-EM148)</f>
        <v>0</v>
      </c>
      <c r="EN39" s="136">
        <f>IF(OR(EN37&lt;'Capital Structure'!$G$7,EN37&gt;'Capital Structure'!$H$7),0,EN145-EN146-EN148)</f>
        <v>0</v>
      </c>
      <c r="EO39" s="136">
        <f>IF(OR(EO37&lt;'Capital Structure'!$G$7,EO37&gt;'Capital Structure'!$H$7),0,EO145-EO146-EO148)</f>
        <v>0</v>
      </c>
      <c r="EP39" s="136">
        <f>IF(OR(EP37&lt;'Capital Structure'!$G$7,EP37&gt;'Capital Structure'!$H$7),0,EP145-EP146-EP148)</f>
        <v>0</v>
      </c>
      <c r="EQ39" s="136">
        <f>IF(OR(EQ37&lt;'Capital Structure'!$G$7,EQ37&gt;'Capital Structure'!$H$7),0,EQ145-EQ146-EQ148)</f>
        <v>0</v>
      </c>
      <c r="ER39" s="136">
        <f>IF(OR(ER37&lt;'Capital Structure'!$G$7,ER37&gt;'Capital Structure'!$H$7),0,ER145-ER146-ER148)</f>
        <v>0</v>
      </c>
      <c r="ES39" s="136">
        <f>IF(OR(ES37&lt;'Capital Structure'!$G$7,ES37&gt;'Capital Structure'!$H$7),0,ES145-ES146-ES148)</f>
        <v>0</v>
      </c>
      <c r="ET39" s="136">
        <f>IF(OR(ET37&lt;'Capital Structure'!$G$7,ET37&gt;'Capital Structure'!$H$7),0,ET145-ET146-ET148)</f>
        <v>0</v>
      </c>
      <c r="EU39" s="136">
        <f>IF(OR(EU37&lt;'Capital Structure'!$G$7,EU37&gt;'Capital Structure'!$H$7),0,EU145-EU146-EU148)</f>
        <v>0</v>
      </c>
      <c r="EV39" s="136">
        <f>IF(OR(EV37&lt;'Capital Structure'!$G$7,EV37&gt;'Capital Structure'!$H$7),0,EV145-EV146-EV148)</f>
        <v>0</v>
      </c>
      <c r="EW39" s="136">
        <f>IF(OR(EW37&lt;'Capital Structure'!$G$7,EW37&gt;'Capital Structure'!$H$7),0,EW145-EW146-EW148)</f>
        <v>0</v>
      </c>
      <c r="EX39" s="136">
        <f>IF(OR(EX37&lt;'Capital Structure'!$G$7,EX37&gt;'Capital Structure'!$H$7),0,EX145-EX146-EX148)</f>
        <v>0</v>
      </c>
      <c r="EY39" s="136">
        <f>IF(OR(EY37&lt;'Capital Structure'!$G$7,EY37&gt;'Capital Structure'!$H$7),0,EY145-EY146-EY148)</f>
        <v>0</v>
      </c>
      <c r="EZ39" s="136">
        <f>IF(OR(EZ37&lt;'Capital Structure'!$G$7,EZ37&gt;'Capital Structure'!$H$7),0,EZ145-EZ146-EZ148)</f>
        <v>0</v>
      </c>
      <c r="FA39" s="136">
        <f>IF(OR(FA37&lt;'Capital Structure'!$G$7,FA37&gt;'Capital Structure'!$H$7),0,FA145-FA146-FA148)</f>
        <v>0</v>
      </c>
      <c r="FB39" s="136">
        <f>IF(OR(FB37&lt;'Capital Structure'!$G$7,FB37&gt;'Capital Structure'!$H$7),0,FB145-FB146-FB148)</f>
        <v>0</v>
      </c>
      <c r="FC39" s="136">
        <f>IF(OR(FC37&lt;'Capital Structure'!$G$7,FC37&gt;'Capital Structure'!$H$7),0,FC145-FC146-FC148)</f>
        <v>0</v>
      </c>
      <c r="FD39" s="136">
        <f>IF(OR(FD37&lt;'Capital Structure'!$G$7,FD37&gt;'Capital Structure'!$H$7),0,FD145-FD146-FD148)</f>
        <v>0</v>
      </c>
      <c r="FE39" s="136">
        <f>IF(OR(FE37&lt;'Capital Structure'!$G$7,FE37&gt;'Capital Structure'!$H$7),0,FE145-FE146-FE148)</f>
        <v>0</v>
      </c>
      <c r="FF39" s="136">
        <f>IF(OR(FF37&lt;'Capital Structure'!$G$7,FF37&gt;'Capital Structure'!$H$7),0,FF145-FF146-FF148)</f>
        <v>0</v>
      </c>
      <c r="FG39" s="136">
        <f>IF(OR(FG37&lt;'Capital Structure'!$G$7,FG37&gt;'Capital Structure'!$H$7),0,FG145-FG146-FG148)</f>
        <v>0</v>
      </c>
      <c r="FH39" s="136">
        <f>IF(OR(FH37&lt;'Capital Structure'!$G$7,FH37&gt;'Capital Structure'!$H$7),0,FH145-FH146-FH148)</f>
        <v>0</v>
      </c>
      <c r="FI39" s="136">
        <f>IF(OR(FI37&lt;'Capital Structure'!$G$7,FI37&gt;'Capital Structure'!$H$7),0,FI145-FI146-FI148)</f>
        <v>0</v>
      </c>
      <c r="FJ39" s="136">
        <f>IF(OR(FJ37&lt;'Capital Structure'!$G$7,FJ37&gt;'Capital Structure'!$H$7),0,FJ145-FJ146-FJ148)</f>
        <v>0</v>
      </c>
      <c r="FK39" s="136">
        <f>IF(OR(FK37&lt;'Capital Structure'!$G$7,FK37&gt;'Capital Structure'!$H$7),0,FK145-FK146-FK148)</f>
        <v>0</v>
      </c>
      <c r="FL39" s="136">
        <f>IF(OR(FL37&lt;'Capital Structure'!$G$7,FL37&gt;'Capital Structure'!$H$7),0,FL145-FL146-FL148)</f>
        <v>0</v>
      </c>
      <c r="FM39" s="136">
        <f>IF(OR(FM37&lt;'Capital Structure'!$G$7,FM37&gt;'Capital Structure'!$H$7),0,FM145-FM146-FM148)</f>
        <v>0</v>
      </c>
      <c r="FN39" s="136">
        <f>IF(OR(FN37&lt;'Capital Structure'!$G$7,FN37&gt;'Capital Structure'!$H$7),0,FN145-FN146-FN148)</f>
        <v>0</v>
      </c>
      <c r="FO39" s="136">
        <f>IF(OR(FO37&lt;'Capital Structure'!$G$7,FO37&gt;'Capital Structure'!$H$7),0,FO145-FO146-FO148)</f>
        <v>0</v>
      </c>
      <c r="FP39" s="136">
        <f>IF(OR(FP37&lt;'Capital Structure'!$G$7,FP37&gt;'Capital Structure'!$H$7),0,FP145-FP146-FP148)</f>
        <v>0</v>
      </c>
      <c r="FQ39" s="136">
        <f>IF(OR(FQ37&lt;'Capital Structure'!$G$7,FQ37&gt;'Capital Structure'!$H$7),0,FQ145-FQ146-FQ148)</f>
        <v>0</v>
      </c>
      <c r="FR39" s="136">
        <f>IF(OR(FR37&lt;'Capital Structure'!$G$7,FR37&gt;'Capital Structure'!$H$7),0,FR145-FR146-FR148)</f>
        <v>0</v>
      </c>
      <c r="FS39" s="136">
        <f>IF(OR(FS37&lt;'Capital Structure'!$G$7,FS37&gt;'Capital Structure'!$H$7),0,FS145-FS146-FS148)</f>
        <v>0</v>
      </c>
      <c r="FT39" s="136">
        <f>IF(OR(FT37&lt;'Capital Structure'!$G$7,FT37&gt;'Capital Structure'!$H$7),0,FT145-FT146-FT148)</f>
        <v>0</v>
      </c>
      <c r="FU39" s="136">
        <f>IF(OR(FU37&lt;'Capital Structure'!$G$7,FU37&gt;'Capital Structure'!$H$7),0,FU145-FU146-FU148)</f>
        <v>0</v>
      </c>
      <c r="FV39" s="136">
        <f>IF(OR(FV37&lt;'Capital Structure'!$G$7,FV37&gt;'Capital Structure'!$H$7),0,FV145-FV146-FV148)</f>
        <v>0</v>
      </c>
      <c r="FW39" s="136">
        <f>IF(OR(FW37&lt;'Capital Structure'!$G$7,FW37&gt;'Capital Structure'!$H$7),0,FW145-FW146-FW148)</f>
        <v>0</v>
      </c>
      <c r="FX39" s="136">
        <f>IF(OR(FX37&lt;'Capital Structure'!$G$7,FX37&gt;'Capital Structure'!$H$7),0,FX145-FX146-FX148)</f>
        <v>0</v>
      </c>
      <c r="FY39" s="136">
        <f>IF(OR(FY37&lt;'Capital Structure'!$G$7,FY37&gt;'Capital Structure'!$H$7),0,FY145-FY146-FY148)</f>
        <v>0</v>
      </c>
      <c r="FZ39" s="136">
        <f>IF(OR(FZ37&lt;'Capital Structure'!$G$7,FZ37&gt;'Capital Structure'!$H$7),0,FZ145-FZ146-FZ148)</f>
        <v>0</v>
      </c>
      <c r="GA39" s="136">
        <f>IF(OR(GA37&lt;'Capital Structure'!$G$7,GA37&gt;'Capital Structure'!$H$7),0,GA145-GA146-GA148)</f>
        <v>0</v>
      </c>
      <c r="GB39" s="136">
        <f>IF(OR(GB37&lt;'Capital Structure'!$G$7,GB37&gt;'Capital Structure'!$H$7),0,GB145-GB146-GB148)</f>
        <v>0</v>
      </c>
      <c r="GC39" s="136">
        <f>IF(OR(GC37&lt;'Capital Structure'!$G$7,GC37&gt;'Capital Structure'!$H$7),0,GC145-GC146-GC148)</f>
        <v>0</v>
      </c>
      <c r="GD39" s="136">
        <f>IF(OR(GD37&lt;'Capital Structure'!$G$7,GD37&gt;'Capital Structure'!$H$7),0,GD145-GD146-GD148)</f>
        <v>0</v>
      </c>
      <c r="GE39" s="136">
        <f>IF(OR(GE37&lt;'Capital Structure'!$G$7,GE37&gt;'Capital Structure'!$H$7),0,GE145-GE146-GE148)</f>
        <v>0</v>
      </c>
      <c r="GF39" s="136">
        <f>IF(OR(GF37&lt;'Capital Structure'!$G$7,GF37&gt;'Capital Structure'!$H$7),0,GF145-GF146-GF148)</f>
        <v>0</v>
      </c>
      <c r="GG39" s="136"/>
      <c r="GH39" s="136"/>
      <c r="GI39" s="136"/>
      <c r="GJ39" s="136"/>
      <c r="GK39" s="136"/>
      <c r="GL39" s="136"/>
      <c r="GM39" s="136"/>
      <c r="GN39" s="136"/>
      <c r="GO39" s="136"/>
      <c r="GP39" s="136"/>
      <c r="GQ39" s="136"/>
      <c r="GR39" s="136"/>
      <c r="GS39" s="136"/>
      <c r="GT39" s="136"/>
      <c r="GU39" s="136"/>
      <c r="GV39" s="136"/>
      <c r="GW39" s="136"/>
      <c r="GX39" s="136"/>
    </row>
    <row r="40" spans="2:206">
      <c r="B40" s="138" t="s">
        <v>333</v>
      </c>
      <c r="E40" s="136">
        <f ca="1">IF(OR(E37&lt;'Capital Structure'!$K$7,E37&gt;'Capital Structure'!$L$7),0,IF('Capital Structure'!$M$18='Capital Structure'!$E$17,E175,E183))</f>
        <v>13614195.761248605</v>
      </c>
      <c r="F40" s="136">
        <f ca="1">IF(OR(F37&lt;'Capital Structure'!$K$7,F37&gt;'Capital Structure'!$L$7),0,IF('Capital Structure'!$M$18='Capital Structure'!$E$17,F175,F183))</f>
        <v>13614195.761248605</v>
      </c>
      <c r="G40" s="136">
        <f ca="1">IF(OR(G37&lt;'Capital Structure'!$K$7,G37&gt;'Capital Structure'!$L$7),0,IF('Capital Structure'!$M$18='Capital Structure'!$E$17,G175,G183))</f>
        <v>13614195.761248605</v>
      </c>
      <c r="H40" s="136">
        <f ca="1">IF(OR(H37&lt;'Capital Structure'!$K$7,H37&gt;'Capital Structure'!$L$7),0,IF('Capital Structure'!$M$18='Capital Structure'!$E$17,H175,H183))</f>
        <v>13575072.886248605</v>
      </c>
      <c r="I40" s="136">
        <f ca="1">IF(OR(I37&lt;'Capital Structure'!$K$7,I37&gt;'Capital Structure'!$L$7),0,IF('Capital Structure'!$M$18='Capital Structure'!$E$17,I175,I183))</f>
        <v>12360594.761884969</v>
      </c>
      <c r="J40" s="136">
        <f ca="1">IF(OR(J37&lt;'Capital Structure'!$K$7,J37&gt;'Capital Structure'!$L$7),0,IF('Capital Structure'!$M$18='Capital Structure'!$E$17,J175,J183))</f>
        <v>12360594.761884969</v>
      </c>
      <c r="K40" s="136">
        <f ca="1">IF(OR(K37&lt;'Capital Structure'!$K$7,K37&gt;'Capital Structure'!$L$7),0,IF('Capital Structure'!$M$18='Capital Structure'!$E$17,K175,K183))</f>
        <v>9277093.7131576948</v>
      </c>
      <c r="L40" s="136">
        <f ca="1">IF(OR(L37&lt;'Capital Structure'!$K$7,L37&gt;'Capital Structure'!$L$7),0,IF('Capital Structure'!$M$18='Capital Structure'!$E$17,L175,L183))</f>
        <v>9277093.7131576948</v>
      </c>
      <c r="M40" s="136">
        <f ca="1">IF(OR(M37&lt;'Capital Structure'!$K$7,M37&gt;'Capital Structure'!$L$7),0,IF('Capital Structure'!$M$18='Capital Structure'!$E$17,M175,M183))</f>
        <v>26590.566975878552</v>
      </c>
      <c r="N40" s="136">
        <f ca="1">IF(OR(N37&lt;'Capital Structure'!$K$7,N37&gt;'Capital Structure'!$L$7),0,IF('Capital Structure'!$M$18='Capital Structure'!$E$17,N175,N183))</f>
        <v>26590.566975878552</v>
      </c>
      <c r="O40" s="136">
        <f ca="1">IF(OR(O37&lt;'Capital Structure'!$K$7,O37&gt;'Capital Structure'!$L$7),0,IF('Capital Structure'!$M$18='Capital Structure'!$E$17,O175,O183))</f>
        <v>26590.566975878552</v>
      </c>
      <c r="P40" s="136">
        <f ca="1">IF(OR(P37&lt;'Capital Structure'!$K$7,P37&gt;'Capital Structure'!$L$7),0,IF('Capital Structure'!$M$18='Capital Structure'!$E$17,P175,P183))</f>
        <v>26590.566975878552</v>
      </c>
      <c r="Q40" s="136">
        <f ca="1">IF(OR(Q37&lt;'Capital Structure'!$K$7,Q37&gt;'Capital Structure'!$L$7),0,IF('Capital Structure'!$M$18='Capital Structure'!$E$17,Q175,Q183))</f>
        <v>26590.566975878552</v>
      </c>
      <c r="R40" s="136">
        <f ca="1">IF(OR(R37&lt;'Capital Structure'!$K$7,R37&gt;'Capital Structure'!$L$7),0,IF('Capital Structure'!$M$18='Capital Structure'!$E$17,R175,R183))</f>
        <v>26590.566975878552</v>
      </c>
      <c r="S40" s="136">
        <f ca="1">IF(OR(S37&lt;'Capital Structure'!$K$7,S37&gt;'Capital Structure'!$L$7),0,IF('Capital Structure'!$M$18='Capital Structure'!$E$17,S175,S183))</f>
        <v>26577.207703150809</v>
      </c>
      <c r="T40" s="136">
        <f ca="1">IF(OR(T37&lt;'Capital Structure'!$K$7,T37&gt;'Capital Structure'!$L$7),0,IF('Capital Structure'!$M$18='Capital Structure'!$E$17,T175,T183))</f>
        <v>-3393459.2769573368</v>
      </c>
      <c r="U40" s="136">
        <f ca="1">IF(OR(U37&lt;'Capital Structure'!$K$7,U37&gt;'Capital Structure'!$L$7),0,IF('Capital Structure'!$M$18='Capital Structure'!$E$17,U175,U183))</f>
        <v>-6477028.162775524</v>
      </c>
      <c r="V40" s="136">
        <f ca="1">IF(OR(V37&lt;'Capital Structure'!$K$7,V37&gt;'Capital Structure'!$L$7),0,IF('Capital Structure'!$M$18='Capital Structure'!$E$17,V175,V183))</f>
        <v>-15227813.147502795</v>
      </c>
      <c r="W40" s="136">
        <f ca="1">IF(OR(W37&lt;'Capital Structure'!$K$7,W37&gt;'Capital Structure'!$L$7),0,IF('Capital Structure'!$M$18='Capital Structure'!$E$17,W175,W183))</f>
        <v>-15228016.658775531</v>
      </c>
      <c r="X40" s="136">
        <f ca="1">IF(OR(X37&lt;'Capital Structure'!$K$7,X37&gt;'Capital Structure'!$L$7),0,IF('Capital Structure'!$M$18='Capital Structure'!$E$17,X175,X183))</f>
        <v>-41480371.612957336</v>
      </c>
      <c r="Y40" s="136">
        <f ca="1">IF(OR(Y37&lt;'Capital Structure'!$K$7,Y37&gt;'Capital Structure'!$L$7),0,IF('Capital Structure'!$M$18='Capital Structure'!$E$17,Y175,Y183))</f>
        <v>-22915029.781998232</v>
      </c>
      <c r="Z40" s="136">
        <f ca="1">IF(OR(Z37&lt;'Capital Structure'!$K$7,Z37&gt;'Capital Structure'!$L$7),0,IF('Capital Structure'!$M$18='Capital Structure'!$E$17,Z175,Z183))</f>
        <v>0</v>
      </c>
      <c r="AA40" s="136">
        <f ca="1">IF(OR(AA37&lt;'Capital Structure'!$K$7,AA37&gt;'Capital Structure'!$L$7),0,IF('Capital Structure'!$M$18='Capital Structure'!$E$17,AA175,AA183))</f>
        <v>0</v>
      </c>
      <c r="AB40" s="136">
        <f ca="1">IF(OR(AB37&lt;'Capital Structure'!$K$7,AB37&gt;'Capital Structure'!$L$7),0,IF('Capital Structure'!$M$18='Capital Structure'!$E$17,AB175,AB183))</f>
        <v>0</v>
      </c>
      <c r="AC40" s="136">
        <f ca="1">IF(OR(AC37&lt;'Capital Structure'!$K$7,AC37&gt;'Capital Structure'!$L$7),0,IF('Capital Structure'!$M$18='Capital Structure'!$E$17,AC175,AC183))</f>
        <v>0</v>
      </c>
      <c r="AD40" s="136">
        <f ca="1">IF(OR(AD37&lt;'Capital Structure'!$K$7,AD37&gt;'Capital Structure'!$L$7),0,IF('Capital Structure'!$M$18='Capital Structure'!$E$17,AD175,AD183))</f>
        <v>0</v>
      </c>
      <c r="AE40" s="136">
        <f ca="1">IF(OR(AE37&lt;'Capital Structure'!$K$7,AE37&gt;'Capital Structure'!$L$7),0,IF('Capital Structure'!$M$18='Capital Structure'!$E$17,AE175,AE183))</f>
        <v>0</v>
      </c>
      <c r="AF40" s="136">
        <f ca="1">IF(OR(AF37&lt;'Capital Structure'!$K$7,AF37&gt;'Capital Structure'!$L$7),0,IF('Capital Structure'!$M$18='Capital Structure'!$E$17,AF175,AF183))</f>
        <v>0</v>
      </c>
      <c r="AG40" s="136">
        <f ca="1">IF(OR(AG37&lt;'Capital Structure'!$K$7,AG37&gt;'Capital Structure'!$L$7),0,IF('Capital Structure'!$M$18='Capital Structure'!$E$17,AG175,AG183))</f>
        <v>0</v>
      </c>
      <c r="AH40" s="136">
        <f ca="1">IF(OR(AH37&lt;'Capital Structure'!$K$7,AH37&gt;'Capital Structure'!$L$7),0,IF('Capital Structure'!$M$18='Capital Structure'!$E$17,AH175,AH183))</f>
        <v>0</v>
      </c>
      <c r="AI40" s="136">
        <f ca="1">IF(OR(AI37&lt;'Capital Structure'!$K$7,AI37&gt;'Capital Structure'!$L$7),0,IF('Capital Structure'!$M$18='Capital Structure'!$E$17,AI175,AI183))</f>
        <v>0</v>
      </c>
      <c r="AJ40" s="136">
        <f ca="1">IF(OR(AJ37&lt;'Capital Structure'!$K$7,AJ37&gt;'Capital Structure'!$L$7),0,IF('Capital Structure'!$M$18='Capital Structure'!$E$17,AJ175,AJ183))</f>
        <v>0</v>
      </c>
      <c r="AK40" s="136">
        <f ca="1">IF(OR(AK37&lt;'Capital Structure'!$K$7,AK37&gt;'Capital Structure'!$L$7),0,IF('Capital Structure'!$M$18='Capital Structure'!$E$17,AK175,AK183))</f>
        <v>0</v>
      </c>
      <c r="AL40" s="136">
        <f ca="1">IF(OR(AL37&lt;'Capital Structure'!$K$7,AL37&gt;'Capital Structure'!$L$7),0,IF('Capital Structure'!$M$18='Capital Structure'!$E$17,AL175,AL183))</f>
        <v>0</v>
      </c>
      <c r="AM40" s="136">
        <f ca="1">IF(OR(AM37&lt;'Capital Structure'!$K$7,AM37&gt;'Capital Structure'!$L$7),0,IF('Capital Structure'!$M$18='Capital Structure'!$E$17,AM175,AM183))</f>
        <v>0</v>
      </c>
      <c r="AN40" s="136">
        <f ca="1">IF(OR(AN37&lt;'Capital Structure'!$K$7,AN37&gt;'Capital Structure'!$L$7),0,IF('Capital Structure'!$M$18='Capital Structure'!$E$17,AN175,AN183))</f>
        <v>0</v>
      </c>
      <c r="AO40" s="136">
        <f ca="1">IF(OR(AO37&lt;'Capital Structure'!$K$7,AO37&gt;'Capital Structure'!$L$7),0,IF('Capital Structure'!$M$18='Capital Structure'!$E$17,AO175,AO183))</f>
        <v>0</v>
      </c>
      <c r="AP40" s="136">
        <f ca="1">IF(OR(AP37&lt;'Capital Structure'!$K$7,AP37&gt;'Capital Structure'!$L$7),0,IF('Capital Structure'!$M$18='Capital Structure'!$E$17,AP175,AP183))</f>
        <v>0</v>
      </c>
      <c r="AQ40" s="136">
        <f ca="1">IF(OR(AQ37&lt;'Capital Structure'!$K$7,AQ37&gt;'Capital Structure'!$L$7),0,IF('Capital Structure'!$M$18='Capital Structure'!$E$17,AQ175,AQ183))</f>
        <v>0</v>
      </c>
      <c r="AR40" s="136">
        <f ca="1">IF(OR(AR37&lt;'Capital Structure'!$K$7,AR37&gt;'Capital Structure'!$L$7),0,IF('Capital Structure'!$M$18='Capital Structure'!$E$17,AR175,AR183))</f>
        <v>0</v>
      </c>
      <c r="AS40" s="136">
        <f ca="1">IF(OR(AS37&lt;'Capital Structure'!$K$7,AS37&gt;'Capital Structure'!$L$7),0,IF('Capital Structure'!$M$18='Capital Structure'!$E$17,AS175,AS183))</f>
        <v>0</v>
      </c>
      <c r="AT40" s="136">
        <f ca="1">IF(OR(AT37&lt;'Capital Structure'!$K$7,AT37&gt;'Capital Structure'!$L$7),0,IF('Capital Structure'!$M$18='Capital Structure'!$E$17,AT175,AT183))</f>
        <v>0</v>
      </c>
      <c r="AU40" s="136">
        <f ca="1">IF(OR(AU37&lt;'Capital Structure'!$K$7,AU37&gt;'Capital Structure'!$L$7),0,IF('Capital Structure'!$M$18='Capital Structure'!$E$17,AU175,AU183))</f>
        <v>0</v>
      </c>
      <c r="AV40" s="136">
        <f ca="1">IF(OR(AV37&lt;'Capital Structure'!$K$7,AV37&gt;'Capital Structure'!$L$7),0,IF('Capital Structure'!$M$18='Capital Structure'!$E$17,AV175,AV183))</f>
        <v>0</v>
      </c>
      <c r="AW40" s="136">
        <f ca="1">IF(OR(AW37&lt;'Capital Structure'!$K$7,AW37&gt;'Capital Structure'!$L$7),0,IF('Capital Structure'!$M$18='Capital Structure'!$E$17,AW175,AW183))</f>
        <v>0</v>
      </c>
      <c r="AX40" s="136">
        <f ca="1">IF(OR(AX37&lt;'Capital Structure'!$K$7,AX37&gt;'Capital Structure'!$L$7),0,IF('Capital Structure'!$M$18='Capital Structure'!$E$17,AX175,AX183))</f>
        <v>41852387.708543032</v>
      </c>
      <c r="AY40" s="136">
        <f ca="1">IF(OR(AY37&lt;'Capital Structure'!$K$7,AY37&gt;'Capital Structure'!$L$7),0,IF('Capital Structure'!$M$18='Capital Structure'!$E$17,AY175,AY183))</f>
        <v>13040.958333333334</v>
      </c>
      <c r="AZ40" s="136">
        <f ca="1">IF(OR(AZ37&lt;'Capital Structure'!$K$7,AZ37&gt;'Capital Structure'!$L$7),0,IF('Capital Structure'!$M$18='Capital Structure'!$E$17,AZ175,AZ183))</f>
        <v>13040.958333333334</v>
      </c>
      <c r="BA40" s="136">
        <f ca="1">IF(OR(BA37&lt;'Capital Structure'!$K$7,BA37&gt;'Capital Structure'!$L$7),0,IF('Capital Structure'!$M$18='Capital Structure'!$E$17,BA175,BA183))</f>
        <v>13040.958333333334</v>
      </c>
      <c r="BB40" s="136">
        <f ca="1">IF(OR(BB37&lt;'Capital Structure'!$K$7,BB37&gt;'Capital Structure'!$L$7),0,IF('Capital Structure'!$M$18='Capital Structure'!$E$17,BB175,BB183))</f>
        <v>13040.958333333334</v>
      </c>
      <c r="BC40" s="136">
        <f ca="1">IF(OR(BC37&lt;'Capital Structure'!$K$7,BC37&gt;'Capital Structure'!$L$7),0,IF('Capital Structure'!$M$18='Capital Structure'!$E$17,BC175,BC183))</f>
        <v>35606484.796771944</v>
      </c>
      <c r="BD40" s="136">
        <f ca="1">IF(OR(BD37&lt;'Capital Structure'!$K$7,BD37&gt;'Capital Structure'!$L$7),0,IF('Capital Structure'!$M$18='Capital Structure'!$E$17,BD175,BD183))</f>
        <v>0</v>
      </c>
      <c r="BE40" s="136">
        <f ca="1">IF(OR(BE37&lt;'Capital Structure'!$K$7,BE37&gt;'Capital Structure'!$L$7),0,IF('Capital Structure'!$M$18='Capital Structure'!$E$17,BE175,BE183))</f>
        <v>0</v>
      </c>
      <c r="BF40" s="136">
        <f ca="1">IF(OR(BF37&lt;'Capital Structure'!$K$7,BF37&gt;'Capital Structure'!$L$7),0,IF('Capital Structure'!$M$18='Capital Structure'!$E$17,BF175,BF183))</f>
        <v>0</v>
      </c>
      <c r="BG40" s="136">
        <f ca="1">IF(OR(BG37&lt;'Capital Structure'!$K$7,BG37&gt;'Capital Structure'!$L$7),0,IF('Capital Structure'!$M$18='Capital Structure'!$E$17,BG175,BG183))</f>
        <v>0</v>
      </c>
      <c r="BH40" s="136">
        <f ca="1">IF(OR(BH37&lt;'Capital Structure'!$K$7,BH37&gt;'Capital Structure'!$L$7),0,IF('Capital Structure'!$M$18='Capital Structure'!$E$17,BH175,BH183))</f>
        <v>0</v>
      </c>
      <c r="BI40" s="136">
        <f ca="1">IF(OR(BI37&lt;'Capital Structure'!$K$7,BI37&gt;'Capital Structure'!$L$7),0,IF('Capital Structure'!$M$18='Capital Structure'!$E$17,BI175,BI183))</f>
        <v>0</v>
      </c>
      <c r="BJ40" s="136">
        <f ca="1">IF(OR(BJ37&lt;'Capital Structure'!$K$7,BJ37&gt;'Capital Structure'!$L$7),0,IF('Capital Structure'!$M$18='Capital Structure'!$E$17,BJ175,BJ183))</f>
        <v>0</v>
      </c>
      <c r="BK40" s="136">
        <f ca="1">IF(OR(BK37&lt;'Capital Structure'!$K$7,BK37&gt;'Capital Structure'!$L$7),0,IF('Capital Structure'!$M$18='Capital Structure'!$E$17,BK175,BK183))</f>
        <v>0</v>
      </c>
      <c r="BL40" s="136">
        <f ca="1">IF(OR(BL37&lt;'Capital Structure'!$K$7,BL37&gt;'Capital Structure'!$L$7),0,IF('Capital Structure'!$M$18='Capital Structure'!$E$17,BL175,BL183))</f>
        <v>0</v>
      </c>
      <c r="BM40" s="136">
        <f ca="1">IF(OR(BM37&lt;'Capital Structure'!$K$7,BM37&gt;'Capital Structure'!$L$7),0,IF('Capital Structure'!$M$18='Capital Structure'!$E$17,BM175,BM183))</f>
        <v>0</v>
      </c>
      <c r="BN40" s="136">
        <f ca="1">IF(OR(BN37&lt;'Capital Structure'!$K$7,BN37&gt;'Capital Structure'!$L$7),0,IF('Capital Structure'!$M$18='Capital Structure'!$E$17,BN175,BN183))</f>
        <v>0</v>
      </c>
      <c r="BO40" s="136">
        <f ca="1">IF(OR(BO37&lt;'Capital Structure'!$K$7,BO37&gt;'Capital Structure'!$L$7),0,IF('Capital Structure'!$M$18='Capital Structure'!$E$17,BO175,BO183))</f>
        <v>0</v>
      </c>
      <c r="BP40" s="136">
        <f ca="1">IF(OR(BP37&lt;'Capital Structure'!$K$7,BP37&gt;'Capital Structure'!$L$7),0,IF('Capital Structure'!$M$18='Capital Structure'!$E$17,BP175,BP183))</f>
        <v>0</v>
      </c>
      <c r="BQ40" s="136">
        <f ca="1">IF(OR(BQ37&lt;'Capital Structure'!$K$7,BQ37&gt;'Capital Structure'!$L$7),0,IF('Capital Structure'!$M$18='Capital Structure'!$E$17,BQ175,BQ183))</f>
        <v>0</v>
      </c>
      <c r="BR40" s="136">
        <f ca="1">IF(OR(BR37&lt;'Capital Structure'!$K$7,BR37&gt;'Capital Structure'!$L$7),0,IF('Capital Structure'!$M$18='Capital Structure'!$E$17,BR175,BR183))</f>
        <v>0</v>
      </c>
      <c r="BS40" s="136">
        <f ca="1">IF(OR(BS37&lt;'Capital Structure'!$K$7,BS37&gt;'Capital Structure'!$L$7),0,IF('Capital Structure'!$M$18='Capital Structure'!$E$17,BS175,BS183))</f>
        <v>0</v>
      </c>
      <c r="BT40" s="136">
        <f ca="1">IF(OR(BT37&lt;'Capital Structure'!$K$7,BT37&gt;'Capital Structure'!$L$7),0,IF('Capital Structure'!$M$18='Capital Structure'!$E$17,BT175,BT183))</f>
        <v>0</v>
      </c>
      <c r="BU40" s="136">
        <f ca="1">IF(OR(BU37&lt;'Capital Structure'!$K$7,BU37&gt;'Capital Structure'!$L$7),0,IF('Capital Structure'!$M$18='Capital Structure'!$E$17,BU175,BU183))</f>
        <v>0</v>
      </c>
      <c r="BV40" s="136">
        <f ca="1">IF(OR(BV37&lt;'Capital Structure'!$K$7,BV37&gt;'Capital Structure'!$L$7),0,IF('Capital Structure'!$M$18='Capital Structure'!$E$17,BV175,BV183))</f>
        <v>0</v>
      </c>
      <c r="BW40" s="136">
        <f ca="1">IF(OR(BW37&lt;'Capital Structure'!$K$7,BW37&gt;'Capital Structure'!$L$7),0,IF('Capital Structure'!$M$18='Capital Structure'!$E$17,BW175,BW183))</f>
        <v>0</v>
      </c>
      <c r="BX40" s="136">
        <f ca="1">IF(OR(BX37&lt;'Capital Structure'!$K$7,BX37&gt;'Capital Structure'!$L$7),0,IF('Capital Structure'!$M$18='Capital Structure'!$E$17,BX175,BX183))</f>
        <v>0</v>
      </c>
      <c r="BY40" s="136">
        <f ca="1">IF(OR(BY37&lt;'Capital Structure'!$K$7,BY37&gt;'Capital Structure'!$L$7),0,IF('Capital Structure'!$M$18='Capital Structure'!$E$17,BY175,BY183))</f>
        <v>0</v>
      </c>
      <c r="BZ40" s="136">
        <f ca="1">IF(OR(BZ37&lt;'Capital Structure'!$K$7,BZ37&gt;'Capital Structure'!$L$7),0,IF('Capital Structure'!$M$18='Capital Structure'!$E$17,BZ175,BZ183))</f>
        <v>0</v>
      </c>
      <c r="CA40" s="136">
        <f ca="1">IF(OR(CA37&lt;'Capital Structure'!$K$7,CA37&gt;'Capital Structure'!$L$7),0,IF('Capital Structure'!$M$18='Capital Structure'!$E$17,CA175,CA183))</f>
        <v>0</v>
      </c>
      <c r="CB40" s="136">
        <f ca="1">IF(OR(CB37&lt;'Capital Structure'!$K$7,CB37&gt;'Capital Structure'!$L$7),0,IF('Capital Structure'!$M$18='Capital Structure'!$E$17,CB175,CB183))</f>
        <v>0</v>
      </c>
      <c r="CC40" s="136">
        <f ca="1">IF(OR(CC37&lt;'Capital Structure'!$K$7,CC37&gt;'Capital Structure'!$L$7),0,IF('Capital Structure'!$M$18='Capital Structure'!$E$17,CC175,CC183))</f>
        <v>0</v>
      </c>
      <c r="CD40" s="136">
        <f ca="1">IF(OR(CD37&lt;'Capital Structure'!$K$7,CD37&gt;'Capital Structure'!$L$7),0,IF('Capital Structure'!$M$18='Capital Structure'!$E$17,CD175,CD183))</f>
        <v>0</v>
      </c>
      <c r="CE40" s="136">
        <f ca="1">IF(OR(CE37&lt;'Capital Structure'!$K$7,CE37&gt;'Capital Structure'!$L$7),0,IF('Capital Structure'!$M$18='Capital Structure'!$E$17,CE175,CE183))</f>
        <v>0</v>
      </c>
      <c r="CF40" s="136">
        <f ca="1">IF(OR(CF37&lt;'Capital Structure'!$K$7,CF37&gt;'Capital Structure'!$L$7),0,IF('Capital Structure'!$M$18='Capital Structure'!$E$17,CF175,CF183))</f>
        <v>0</v>
      </c>
      <c r="CG40" s="136">
        <f ca="1">IF(OR(CG37&lt;'Capital Structure'!$K$7,CG37&gt;'Capital Structure'!$L$7),0,IF('Capital Structure'!$M$18='Capital Structure'!$E$17,CG175,CG183))</f>
        <v>0</v>
      </c>
      <c r="CH40" s="136">
        <f ca="1">IF(OR(CH37&lt;'Capital Structure'!$K$7,CH37&gt;'Capital Structure'!$L$7),0,IF('Capital Structure'!$M$18='Capital Structure'!$E$17,CH175,CH183))</f>
        <v>0</v>
      </c>
      <c r="CI40" s="136">
        <f ca="1">IF(OR(CI37&lt;'Capital Structure'!$K$7,CI37&gt;'Capital Structure'!$L$7),0,IF('Capital Structure'!$M$18='Capital Structure'!$E$17,CI175,CI183))</f>
        <v>0</v>
      </c>
      <c r="CJ40" s="136">
        <f ca="1">IF(OR(CJ37&lt;'Capital Structure'!$K$7,CJ37&gt;'Capital Structure'!$L$7),0,IF('Capital Structure'!$M$18='Capital Structure'!$E$17,CJ175,CJ183))</f>
        <v>0</v>
      </c>
      <c r="CK40" s="136">
        <f ca="1">IF(OR(CK37&lt;'Capital Structure'!$K$7,CK37&gt;'Capital Structure'!$L$7),0,IF('Capital Structure'!$M$18='Capital Structure'!$E$17,CK175,CK183))</f>
        <v>0</v>
      </c>
      <c r="CL40" s="136">
        <f ca="1">IF(OR(CL37&lt;'Capital Structure'!$K$7,CL37&gt;'Capital Structure'!$L$7),0,IF('Capital Structure'!$M$18='Capital Structure'!$E$17,CL175,CL183))</f>
        <v>0</v>
      </c>
      <c r="CM40" s="136">
        <f ca="1">IF(OR(CM37&lt;'Capital Structure'!$K$7,CM37&gt;'Capital Structure'!$L$7),0,IF('Capital Structure'!$M$18='Capital Structure'!$E$17,CM175,CM183))</f>
        <v>-77890406.092795908</v>
      </c>
      <c r="CN40" s="136">
        <f>IF(OR(CN37&lt;'Capital Structure'!$K$7,CN37&gt;'Capital Structure'!$L$7),0,IF('Capital Structure'!$M$18='Capital Structure'!$E$17,CN175,CN183))</f>
        <v>0</v>
      </c>
      <c r="CO40" s="136">
        <f>IF(OR(CO37&lt;'Capital Structure'!$K$7,CO37&gt;'Capital Structure'!$L$7),0,IF('Capital Structure'!$M$18='Capital Structure'!$E$17,CO175,CO183))</f>
        <v>0</v>
      </c>
      <c r="CP40" s="136">
        <f>IF(OR(CP37&lt;'Capital Structure'!$K$7,CP37&gt;'Capital Structure'!$L$7),0,IF('Capital Structure'!$M$18='Capital Structure'!$E$17,CP175,CP183))</f>
        <v>0</v>
      </c>
      <c r="CQ40" s="136">
        <f>IF(OR(CQ37&lt;'Capital Structure'!$K$7,CQ37&gt;'Capital Structure'!$L$7),0,IF('Capital Structure'!$M$18='Capital Structure'!$E$17,CQ175,CQ183))</f>
        <v>0</v>
      </c>
      <c r="CR40" s="136">
        <f>IF(OR(CR37&lt;'Capital Structure'!$K$7,CR37&gt;'Capital Structure'!$L$7),0,IF('Capital Structure'!$M$18='Capital Structure'!$E$17,CR175,CR183))</f>
        <v>0</v>
      </c>
      <c r="CS40" s="136">
        <f>IF(OR(CS37&lt;'Capital Structure'!$K$7,CS37&gt;'Capital Structure'!$L$7),0,IF('Capital Structure'!$M$18='Capital Structure'!$E$17,CS175,CS183))</f>
        <v>0</v>
      </c>
      <c r="CT40" s="136">
        <f>IF(OR(CT37&lt;'Capital Structure'!$K$7,CT37&gt;'Capital Structure'!$L$7),0,IF('Capital Structure'!$M$18='Capital Structure'!$E$17,CT175,CT183))</f>
        <v>0</v>
      </c>
      <c r="CU40" s="136">
        <f>IF(OR(CU37&lt;'Capital Structure'!$K$7,CU37&gt;'Capital Structure'!$L$7),0,IF('Capital Structure'!$M$18='Capital Structure'!$E$17,CU175,CU183))</f>
        <v>0</v>
      </c>
      <c r="CV40" s="136">
        <f>IF(OR(CV37&lt;'Capital Structure'!$K$7,CV37&gt;'Capital Structure'!$L$7),0,IF('Capital Structure'!$M$18='Capital Structure'!$E$17,CV175,CV183))</f>
        <v>0</v>
      </c>
      <c r="CW40" s="136">
        <f>IF(OR(CW37&lt;'Capital Structure'!$K$7,CW37&gt;'Capital Structure'!$L$7),0,IF('Capital Structure'!$M$18='Capital Structure'!$E$17,CW175,CW183))</f>
        <v>0</v>
      </c>
      <c r="CX40" s="136">
        <f>IF(OR(CX37&lt;'Capital Structure'!$K$7,CX37&gt;'Capital Structure'!$L$7),0,IF('Capital Structure'!$M$18='Capital Structure'!$E$17,CX175,CX183))</f>
        <v>0</v>
      </c>
      <c r="CY40" s="136">
        <f>IF(OR(CY37&lt;'Capital Structure'!$K$7,CY37&gt;'Capital Structure'!$L$7),0,IF('Capital Structure'!$M$18='Capital Structure'!$E$17,CY175,CY183))</f>
        <v>0</v>
      </c>
      <c r="CZ40" s="136">
        <f>IF(OR(CZ37&lt;'Capital Structure'!$K$7,CZ37&gt;'Capital Structure'!$L$7),0,IF('Capital Structure'!$M$18='Capital Structure'!$E$17,CZ175,CZ183))</f>
        <v>0</v>
      </c>
      <c r="DA40" s="136">
        <f>IF(OR(DA37&lt;'Capital Structure'!$K$7,DA37&gt;'Capital Structure'!$L$7),0,IF('Capital Structure'!$M$18='Capital Structure'!$E$17,DA175,DA183))</f>
        <v>0</v>
      </c>
      <c r="DB40" s="136">
        <f>IF(OR(DB37&lt;'Capital Structure'!$K$7,DB37&gt;'Capital Structure'!$L$7),0,IF('Capital Structure'!$M$18='Capital Structure'!$E$17,DB175,DB183))</f>
        <v>0</v>
      </c>
      <c r="DC40" s="136">
        <f>IF(OR(DC37&lt;'Capital Structure'!$K$7,DC37&gt;'Capital Structure'!$L$7),0,IF('Capital Structure'!$M$18='Capital Structure'!$E$17,DC175,DC183))</f>
        <v>0</v>
      </c>
      <c r="DD40" s="136">
        <f>IF(OR(DD37&lt;'Capital Structure'!$K$7,DD37&gt;'Capital Structure'!$L$7),0,IF('Capital Structure'!$M$18='Capital Structure'!$E$17,DD175,DD183))</f>
        <v>0</v>
      </c>
      <c r="DE40" s="136">
        <f>IF(OR(DE37&lt;'Capital Structure'!$K$7,DE37&gt;'Capital Structure'!$L$7),0,IF('Capital Structure'!$M$18='Capital Structure'!$E$17,DE175,DE183))</f>
        <v>0</v>
      </c>
      <c r="DF40" s="136">
        <f>IF(OR(DF37&lt;'Capital Structure'!$K$7,DF37&gt;'Capital Structure'!$L$7),0,IF('Capital Structure'!$M$18='Capital Structure'!$E$17,DF175,DF183))</f>
        <v>0</v>
      </c>
      <c r="DG40" s="136">
        <f>IF(OR(DG37&lt;'Capital Structure'!$K$7,DG37&gt;'Capital Structure'!$L$7),0,IF('Capital Structure'!$M$18='Capital Structure'!$E$17,DG175,DG183))</f>
        <v>0</v>
      </c>
      <c r="DH40" s="136">
        <f>IF(OR(DH37&lt;'Capital Structure'!$K$7,DH37&gt;'Capital Structure'!$L$7),0,IF('Capital Structure'!$M$18='Capital Structure'!$E$17,DH175,DH183))</f>
        <v>0</v>
      </c>
      <c r="DI40" s="136">
        <f>IF(OR(DI37&lt;'Capital Structure'!$K$7,DI37&gt;'Capital Structure'!$L$7),0,IF('Capital Structure'!$M$18='Capital Structure'!$E$17,DI175,DI183))</f>
        <v>0</v>
      </c>
      <c r="DJ40" s="136">
        <f>IF(OR(DJ37&lt;'Capital Structure'!$K$7,DJ37&gt;'Capital Structure'!$L$7),0,IF('Capital Structure'!$M$18='Capital Structure'!$E$17,DJ175,DJ183))</f>
        <v>0</v>
      </c>
      <c r="DK40" s="136">
        <f>IF(OR(DK37&lt;'Capital Structure'!$K$7,DK37&gt;'Capital Structure'!$L$7),0,IF('Capital Structure'!$M$18='Capital Structure'!$E$17,DK175,DK183))</f>
        <v>0</v>
      </c>
      <c r="DL40" s="136">
        <f>IF(OR(DL37&lt;'Capital Structure'!$K$7,DL37&gt;'Capital Structure'!$L$7),0,IF('Capital Structure'!$M$18='Capital Structure'!$E$17,DL175,DL183))</f>
        <v>0</v>
      </c>
      <c r="DM40" s="136">
        <f>IF(OR(DM37&lt;'Capital Structure'!$K$7,DM37&gt;'Capital Structure'!$L$7),0,IF('Capital Structure'!$M$18='Capital Structure'!$E$17,DM175,DM183))</f>
        <v>0</v>
      </c>
      <c r="DN40" s="136">
        <f>IF(OR(DN37&lt;'Capital Structure'!$K$7,DN37&gt;'Capital Structure'!$L$7),0,IF('Capital Structure'!$M$18='Capital Structure'!$E$17,DN175,DN183))</f>
        <v>0</v>
      </c>
      <c r="DO40" s="136">
        <f>IF(OR(DO37&lt;'Capital Structure'!$K$7,DO37&gt;'Capital Structure'!$L$7),0,IF('Capital Structure'!$M$18='Capital Structure'!$E$17,DO175,DO183))</f>
        <v>0</v>
      </c>
      <c r="DP40" s="136">
        <f>IF(OR(DP37&lt;'Capital Structure'!$K$7,DP37&gt;'Capital Structure'!$L$7),0,IF('Capital Structure'!$M$18='Capital Structure'!$E$17,DP175,DP183))</f>
        <v>0</v>
      </c>
      <c r="DQ40" s="136">
        <f>IF(OR(DQ37&lt;'Capital Structure'!$K$7,DQ37&gt;'Capital Structure'!$L$7),0,IF('Capital Structure'!$M$18='Capital Structure'!$E$17,DQ175,DQ183))</f>
        <v>0</v>
      </c>
      <c r="DR40" s="136">
        <f>IF(OR(DR37&lt;'Capital Structure'!$K$7,DR37&gt;'Capital Structure'!$L$7),0,IF('Capital Structure'!$M$18='Capital Structure'!$E$17,DR175,DR183))</f>
        <v>0</v>
      </c>
      <c r="DS40" s="136">
        <f>IF(OR(DS37&lt;'Capital Structure'!$K$7,DS37&gt;'Capital Structure'!$L$7),0,IF('Capital Structure'!$M$18='Capital Structure'!$E$17,DS175,DS183))</f>
        <v>0</v>
      </c>
      <c r="DT40" s="136">
        <f>IF(OR(DT37&lt;'Capital Structure'!$K$7,DT37&gt;'Capital Structure'!$L$7),0,IF('Capital Structure'!$M$18='Capital Structure'!$E$17,DT175,DT183))</f>
        <v>0</v>
      </c>
      <c r="DU40" s="136">
        <f>IF(OR(DU37&lt;'Capital Structure'!$K$7,DU37&gt;'Capital Structure'!$L$7),0,IF('Capital Structure'!$M$18='Capital Structure'!$E$17,DU175,DU183))</f>
        <v>0</v>
      </c>
      <c r="DV40" s="136">
        <f>IF(OR(DV37&lt;'Capital Structure'!$K$7,DV37&gt;'Capital Structure'!$L$7),0,IF('Capital Structure'!$M$18='Capital Structure'!$E$17,DV175,DV183))</f>
        <v>0</v>
      </c>
      <c r="DW40" s="136">
        <f>IF(OR(DW37&lt;'Capital Structure'!$K$7,DW37&gt;'Capital Structure'!$L$7),0,IF('Capital Structure'!$M$18='Capital Structure'!$E$17,DW175,DW183))</f>
        <v>0</v>
      </c>
      <c r="DX40" s="136">
        <f>IF(OR(DX37&lt;'Capital Structure'!$K$7,DX37&gt;'Capital Structure'!$L$7),0,IF('Capital Structure'!$M$18='Capital Structure'!$E$17,DX175,DX183))</f>
        <v>0</v>
      </c>
      <c r="DY40" s="136">
        <f>IF(OR(DY37&lt;'Capital Structure'!$K$7,DY37&gt;'Capital Structure'!$L$7),0,IF('Capital Structure'!$M$18='Capital Structure'!$E$17,DY175,DY183))</f>
        <v>0</v>
      </c>
      <c r="DZ40" s="136">
        <f>IF(OR(DZ37&lt;'Capital Structure'!$K$7,DZ37&gt;'Capital Structure'!$L$7),0,IF('Capital Structure'!$M$18='Capital Structure'!$E$17,DZ175,DZ183))</f>
        <v>0</v>
      </c>
      <c r="EA40" s="136">
        <f>IF(OR(EA37&lt;'Capital Structure'!$K$7,EA37&gt;'Capital Structure'!$L$7),0,IF('Capital Structure'!$M$18='Capital Structure'!$E$17,EA175,EA183))</f>
        <v>0</v>
      </c>
      <c r="EB40" s="136">
        <f>IF(OR(EB37&lt;'Capital Structure'!$K$7,EB37&gt;'Capital Structure'!$L$7),0,IF('Capital Structure'!$M$18='Capital Structure'!$E$17,EB175,EB183))</f>
        <v>0</v>
      </c>
      <c r="EC40" s="136">
        <f>IF(OR(EC37&lt;'Capital Structure'!$K$7,EC37&gt;'Capital Structure'!$L$7),0,IF('Capital Structure'!$M$18='Capital Structure'!$E$17,EC175,EC183))</f>
        <v>0</v>
      </c>
      <c r="ED40" s="136">
        <f>IF(OR(ED37&lt;'Capital Structure'!$K$7,ED37&gt;'Capital Structure'!$L$7),0,IF('Capital Structure'!$M$18='Capital Structure'!$E$17,ED175,ED183))</f>
        <v>0</v>
      </c>
      <c r="EE40" s="136">
        <f>IF(OR(EE37&lt;'Capital Structure'!$K$7,EE37&gt;'Capital Structure'!$L$7),0,IF('Capital Structure'!$M$18='Capital Structure'!$E$17,EE175,EE183))</f>
        <v>0</v>
      </c>
      <c r="EF40" s="136">
        <f>IF(OR(EF37&lt;'Capital Structure'!$K$7,EF37&gt;'Capital Structure'!$L$7),0,IF('Capital Structure'!$M$18='Capital Structure'!$E$17,EF175,EF183))</f>
        <v>0</v>
      </c>
      <c r="EG40" s="136">
        <f>IF(OR(EG37&lt;'Capital Structure'!$K$7,EG37&gt;'Capital Structure'!$L$7),0,IF('Capital Structure'!$M$18='Capital Structure'!$E$17,EG175,EG183))</f>
        <v>0</v>
      </c>
      <c r="EH40" s="136">
        <f>IF(OR(EH37&lt;'Capital Structure'!$K$7,EH37&gt;'Capital Structure'!$L$7),0,IF('Capital Structure'!$M$18='Capital Structure'!$E$17,EH175,EH183))</f>
        <v>0</v>
      </c>
      <c r="EI40" s="136">
        <f>IF(OR(EI37&lt;'Capital Structure'!$K$7,EI37&gt;'Capital Structure'!$L$7),0,IF('Capital Structure'!$M$18='Capital Structure'!$E$17,EI175,EI183))</f>
        <v>0</v>
      </c>
      <c r="EJ40" s="136">
        <f>IF(OR(EJ37&lt;'Capital Structure'!$K$7,EJ37&gt;'Capital Structure'!$L$7),0,IF('Capital Structure'!$M$18='Capital Structure'!$E$17,EJ175,EJ183))</f>
        <v>0</v>
      </c>
      <c r="EK40" s="136">
        <f>IF(OR(EK37&lt;'Capital Structure'!$K$7,EK37&gt;'Capital Structure'!$L$7),0,IF('Capital Structure'!$M$18='Capital Structure'!$E$17,EK175,EK183))</f>
        <v>0</v>
      </c>
      <c r="EL40" s="136">
        <f>IF(OR(EL37&lt;'Capital Structure'!$K$7,EL37&gt;'Capital Structure'!$L$7),0,IF('Capital Structure'!$M$18='Capital Structure'!$E$17,EL175,EL183))</f>
        <v>0</v>
      </c>
      <c r="EM40" s="136">
        <f>IF(OR(EM37&lt;'Capital Structure'!$K$7,EM37&gt;'Capital Structure'!$L$7),0,IF('Capital Structure'!$M$18='Capital Structure'!$E$17,EM175,EM183))</f>
        <v>0</v>
      </c>
      <c r="EN40" s="136">
        <f>IF(OR(EN37&lt;'Capital Structure'!$K$7,EN37&gt;'Capital Structure'!$L$7),0,IF('Capital Structure'!$M$18='Capital Structure'!$E$17,EN175,EN183))</f>
        <v>0</v>
      </c>
      <c r="EO40" s="136">
        <f>IF(OR(EO37&lt;'Capital Structure'!$K$7,EO37&gt;'Capital Structure'!$L$7),0,IF('Capital Structure'!$M$18='Capital Structure'!$E$17,EO175,EO183))</f>
        <v>0</v>
      </c>
      <c r="EP40" s="136">
        <f>IF(OR(EP37&lt;'Capital Structure'!$K$7,EP37&gt;'Capital Structure'!$L$7),0,IF('Capital Structure'!$M$18='Capital Structure'!$E$17,EP175,EP183))</f>
        <v>0</v>
      </c>
      <c r="EQ40" s="136">
        <f>IF(OR(EQ37&lt;'Capital Structure'!$K$7,EQ37&gt;'Capital Structure'!$L$7),0,IF('Capital Structure'!$M$18='Capital Structure'!$E$17,EQ175,EQ183))</f>
        <v>0</v>
      </c>
      <c r="ER40" s="136">
        <f>IF(OR(ER37&lt;'Capital Structure'!$K$7,ER37&gt;'Capital Structure'!$L$7),0,IF('Capital Structure'!$M$18='Capital Structure'!$E$17,ER175,ER183))</f>
        <v>0</v>
      </c>
      <c r="ES40" s="136">
        <f>IF(OR(ES37&lt;'Capital Structure'!$K$7,ES37&gt;'Capital Structure'!$L$7),0,IF('Capital Structure'!$M$18='Capital Structure'!$E$17,ES175,ES183))</f>
        <v>0</v>
      </c>
      <c r="ET40" s="136">
        <f>IF(OR(ET37&lt;'Capital Structure'!$K$7,ET37&gt;'Capital Structure'!$L$7),0,IF('Capital Structure'!$M$18='Capital Structure'!$E$17,ET175,ET183))</f>
        <v>0</v>
      </c>
      <c r="EU40" s="136">
        <f>IF(OR(EU37&lt;'Capital Structure'!$K$7,EU37&gt;'Capital Structure'!$L$7),0,IF('Capital Structure'!$M$18='Capital Structure'!$E$17,EU175,EU183))</f>
        <v>0</v>
      </c>
      <c r="EV40" s="136">
        <f>IF(OR(EV37&lt;'Capital Structure'!$K$7,EV37&gt;'Capital Structure'!$L$7),0,IF('Capital Structure'!$M$18='Capital Structure'!$E$17,EV175,EV183))</f>
        <v>0</v>
      </c>
      <c r="EW40" s="136">
        <f>IF(OR(EW37&lt;'Capital Structure'!$K$7,EW37&gt;'Capital Structure'!$L$7),0,IF('Capital Structure'!$M$18='Capital Structure'!$E$17,EW175,EW183))</f>
        <v>0</v>
      </c>
      <c r="EX40" s="136">
        <f>IF(OR(EX37&lt;'Capital Structure'!$K$7,EX37&gt;'Capital Structure'!$L$7),0,IF('Capital Structure'!$M$18='Capital Structure'!$E$17,EX175,EX183))</f>
        <v>0</v>
      </c>
      <c r="EY40" s="136">
        <f>IF(OR(EY37&lt;'Capital Structure'!$K$7,EY37&gt;'Capital Structure'!$L$7),0,IF('Capital Structure'!$M$18='Capital Structure'!$E$17,EY175,EY183))</f>
        <v>0</v>
      </c>
      <c r="EZ40" s="136">
        <f>IF(OR(EZ37&lt;'Capital Structure'!$K$7,EZ37&gt;'Capital Structure'!$L$7),0,IF('Capital Structure'!$M$18='Capital Structure'!$E$17,EZ175,EZ183))</f>
        <v>0</v>
      </c>
      <c r="FA40" s="136">
        <f>IF(OR(FA37&lt;'Capital Structure'!$K$7,FA37&gt;'Capital Structure'!$L$7),0,IF('Capital Structure'!$M$18='Capital Structure'!$E$17,FA175,FA183))</f>
        <v>0</v>
      </c>
      <c r="FB40" s="136">
        <f>IF(OR(FB37&lt;'Capital Structure'!$K$7,FB37&gt;'Capital Structure'!$L$7),0,IF('Capital Structure'!$M$18='Capital Structure'!$E$17,FB175,FB183))</f>
        <v>0</v>
      </c>
      <c r="FC40" s="136">
        <f>IF(OR(FC37&lt;'Capital Structure'!$K$7,FC37&gt;'Capital Structure'!$L$7),0,IF('Capital Structure'!$M$18='Capital Structure'!$E$17,FC175,FC183))</f>
        <v>0</v>
      </c>
      <c r="FD40" s="136">
        <f>IF(OR(FD37&lt;'Capital Structure'!$K$7,FD37&gt;'Capital Structure'!$L$7),0,IF('Capital Structure'!$M$18='Capital Structure'!$E$17,FD175,FD183))</f>
        <v>0</v>
      </c>
      <c r="FE40" s="136">
        <f>IF(OR(FE37&lt;'Capital Structure'!$K$7,FE37&gt;'Capital Structure'!$L$7),0,IF('Capital Structure'!$M$18='Capital Structure'!$E$17,FE175,FE183))</f>
        <v>0</v>
      </c>
      <c r="FF40" s="136">
        <f>IF(OR(FF37&lt;'Capital Structure'!$K$7,FF37&gt;'Capital Structure'!$L$7),0,IF('Capital Structure'!$M$18='Capital Structure'!$E$17,FF175,FF183))</f>
        <v>0</v>
      </c>
      <c r="FG40" s="136">
        <f>IF(OR(FG37&lt;'Capital Structure'!$K$7,FG37&gt;'Capital Structure'!$L$7),0,IF('Capital Structure'!$M$18='Capital Structure'!$E$17,FG175,FG183))</f>
        <v>0</v>
      </c>
      <c r="FH40" s="136">
        <f>IF(OR(FH37&lt;'Capital Structure'!$K$7,FH37&gt;'Capital Structure'!$L$7),0,IF('Capital Structure'!$M$18='Capital Structure'!$E$17,FH175,FH183))</f>
        <v>0</v>
      </c>
      <c r="FI40" s="136">
        <f>IF(OR(FI37&lt;'Capital Structure'!$K$7,FI37&gt;'Capital Structure'!$L$7),0,IF('Capital Structure'!$M$18='Capital Structure'!$E$17,FI175,FI183))</f>
        <v>0</v>
      </c>
      <c r="FJ40" s="136">
        <f>IF(OR(FJ37&lt;'Capital Structure'!$K$7,FJ37&gt;'Capital Structure'!$L$7),0,IF('Capital Structure'!$M$18='Capital Structure'!$E$17,FJ175,FJ183))</f>
        <v>0</v>
      </c>
      <c r="FK40" s="136">
        <f>IF(OR(FK37&lt;'Capital Structure'!$K$7,FK37&gt;'Capital Structure'!$L$7),0,IF('Capital Structure'!$M$18='Capital Structure'!$E$17,FK175,FK183))</f>
        <v>0</v>
      </c>
      <c r="FL40" s="136">
        <f>IF(OR(FL37&lt;'Capital Structure'!$K$7,FL37&gt;'Capital Structure'!$L$7),0,IF('Capital Structure'!$M$18='Capital Structure'!$E$17,FL175,FL183))</f>
        <v>0</v>
      </c>
      <c r="FM40" s="136">
        <f>IF(OR(FM37&lt;'Capital Structure'!$K$7,FM37&gt;'Capital Structure'!$L$7),0,IF('Capital Structure'!$M$18='Capital Structure'!$E$17,FM175,FM183))</f>
        <v>0</v>
      </c>
      <c r="FN40" s="136">
        <f>IF(OR(FN37&lt;'Capital Structure'!$K$7,FN37&gt;'Capital Structure'!$L$7),0,IF('Capital Structure'!$M$18='Capital Structure'!$E$17,FN175,FN183))</f>
        <v>0</v>
      </c>
      <c r="FO40" s="136">
        <f>IF(OR(FO37&lt;'Capital Structure'!$K$7,FO37&gt;'Capital Structure'!$L$7),0,IF('Capital Structure'!$M$18='Capital Structure'!$E$17,FO175,FO183))</f>
        <v>0</v>
      </c>
      <c r="FP40" s="136">
        <f>IF(OR(FP37&lt;'Capital Structure'!$K$7,FP37&gt;'Capital Structure'!$L$7),0,IF('Capital Structure'!$M$18='Capital Structure'!$E$17,FP175,FP183))</f>
        <v>0</v>
      </c>
      <c r="FQ40" s="136">
        <f>IF(OR(FQ37&lt;'Capital Structure'!$K$7,FQ37&gt;'Capital Structure'!$L$7),0,IF('Capital Structure'!$M$18='Capital Structure'!$E$17,FQ175,FQ183))</f>
        <v>0</v>
      </c>
      <c r="FR40" s="136">
        <f>IF(OR(FR37&lt;'Capital Structure'!$K$7,FR37&gt;'Capital Structure'!$L$7),0,IF('Capital Structure'!$M$18='Capital Structure'!$E$17,FR175,FR183))</f>
        <v>0</v>
      </c>
      <c r="FS40" s="136">
        <f>IF(OR(FS37&lt;'Capital Structure'!$K$7,FS37&gt;'Capital Structure'!$L$7),0,IF('Capital Structure'!$M$18='Capital Structure'!$E$17,FS175,FS183))</f>
        <v>0</v>
      </c>
      <c r="FT40" s="136">
        <f>IF(OR(FT37&lt;'Capital Structure'!$K$7,FT37&gt;'Capital Structure'!$L$7),0,IF('Capital Structure'!$M$18='Capital Structure'!$E$17,FT175,FT183))</f>
        <v>0</v>
      </c>
      <c r="FU40" s="136">
        <f>IF(OR(FU37&lt;'Capital Structure'!$K$7,FU37&gt;'Capital Structure'!$L$7),0,IF('Capital Structure'!$M$18='Capital Structure'!$E$17,FU175,FU183))</f>
        <v>0</v>
      </c>
      <c r="FV40" s="136">
        <f>IF(OR(FV37&lt;'Capital Structure'!$K$7,FV37&gt;'Capital Structure'!$L$7),0,IF('Capital Structure'!$M$18='Capital Structure'!$E$17,FV175,FV183))</f>
        <v>0</v>
      </c>
      <c r="FW40" s="136">
        <f>IF(OR(FW37&lt;'Capital Structure'!$K$7,FW37&gt;'Capital Structure'!$L$7),0,IF('Capital Structure'!$M$18='Capital Structure'!$E$17,FW175,FW183))</f>
        <v>0</v>
      </c>
      <c r="FX40" s="136">
        <f>IF(OR(FX37&lt;'Capital Structure'!$K$7,FX37&gt;'Capital Structure'!$L$7),0,IF('Capital Structure'!$M$18='Capital Structure'!$E$17,FX175,FX183))</f>
        <v>0</v>
      </c>
      <c r="FY40" s="136">
        <f>IF(OR(FY37&lt;'Capital Structure'!$K$7,FY37&gt;'Capital Structure'!$L$7),0,IF('Capital Structure'!$M$18='Capital Structure'!$E$17,FY175,FY183))</f>
        <v>0</v>
      </c>
      <c r="FZ40" s="136">
        <f>IF(OR(FZ37&lt;'Capital Structure'!$K$7,FZ37&gt;'Capital Structure'!$L$7),0,IF('Capital Structure'!$M$18='Capital Structure'!$E$17,FZ175,FZ183))</f>
        <v>0</v>
      </c>
      <c r="GA40" s="136">
        <f>IF(OR(GA37&lt;'Capital Structure'!$K$7,GA37&gt;'Capital Structure'!$L$7),0,IF('Capital Structure'!$M$18='Capital Structure'!$E$17,GA175,GA183))</f>
        <v>0</v>
      </c>
      <c r="GB40" s="136">
        <f>IF(OR(GB37&lt;'Capital Structure'!$K$7,GB37&gt;'Capital Structure'!$L$7),0,IF('Capital Structure'!$M$18='Capital Structure'!$E$17,GB175,GB183))</f>
        <v>0</v>
      </c>
      <c r="GC40" s="136">
        <f>IF(OR(GC37&lt;'Capital Structure'!$K$7,GC37&gt;'Capital Structure'!$L$7),0,IF('Capital Structure'!$M$18='Capital Structure'!$E$17,GC175,GC183))</f>
        <v>0</v>
      </c>
      <c r="GD40" s="136">
        <f>IF(OR(GD37&lt;'Capital Structure'!$K$7,GD37&gt;'Capital Structure'!$L$7),0,IF('Capital Structure'!$M$18='Capital Structure'!$E$17,GD175,GD183))</f>
        <v>0</v>
      </c>
      <c r="GE40" s="136">
        <f>IF(OR(GE37&lt;'Capital Structure'!$K$7,GE37&gt;'Capital Structure'!$L$7),0,IF('Capital Structure'!$M$18='Capital Structure'!$E$17,GE175,GE183))</f>
        <v>0</v>
      </c>
      <c r="GF40" s="136">
        <f>IF(OR(GF37&lt;'Capital Structure'!$K$7,GF37&gt;'Capital Structure'!$L$7),0,IF('Capital Structure'!$M$18='Capital Structure'!$E$17,GF175,GF183))</f>
        <v>0</v>
      </c>
    </row>
    <row r="41" spans="2:206">
      <c r="B41" s="138" t="s">
        <v>334</v>
      </c>
      <c r="E41" s="136">
        <f>IF(OR(E37&lt;'Capital Structure'!$Q$7,E37&gt;'Capital Structure'!$R$7),0,IF('Capital Structure'!$R$18='Capital Structure'!$U$4,E208,IF('Capital Structure'!$R$18='Capital Structure'!$U$5,E203,E213)))</f>
        <v>0</v>
      </c>
      <c r="F41" s="136">
        <f>IF(OR(F37&lt;'Capital Structure'!$Q$7,F37&gt;'Capital Structure'!$R$7),0,IF('Capital Structure'!$R$18='Capital Structure'!$U$4,F208,IF('Capital Structure'!$R$18='Capital Structure'!$U$5,F203,F213)))</f>
        <v>0</v>
      </c>
      <c r="G41" s="136">
        <f>IF(OR(G37&lt;'Capital Structure'!$Q$7,G37&gt;'Capital Structure'!$R$7),0,IF('Capital Structure'!$R$18='Capital Structure'!$U$4,G208,IF('Capital Structure'!$R$18='Capital Structure'!$U$5,G203,G213)))</f>
        <v>0</v>
      </c>
      <c r="H41" s="136">
        <f>IF(OR(H37&lt;'Capital Structure'!$Q$7,H37&gt;'Capital Structure'!$R$7),0,IF('Capital Structure'!$R$18='Capital Structure'!$U$4,H208,IF('Capital Structure'!$R$18='Capital Structure'!$U$5,H203,H213)))</f>
        <v>0</v>
      </c>
      <c r="I41" s="136">
        <f>IF(OR(I37&lt;'Capital Structure'!$Q$7,I37&gt;'Capital Structure'!$R$7),0,IF('Capital Structure'!$R$18='Capital Structure'!$U$4,I208,IF('Capital Structure'!$R$18='Capital Structure'!$U$5,I203,I213)))</f>
        <v>0</v>
      </c>
      <c r="J41" s="136">
        <f>IF(OR(J37&lt;'Capital Structure'!$Q$7,J37&gt;'Capital Structure'!$R$7),0,IF('Capital Structure'!$R$18='Capital Structure'!$U$4,J208,IF('Capital Structure'!$R$18='Capital Structure'!$U$5,J203,J213)))</f>
        <v>0</v>
      </c>
      <c r="K41" s="136">
        <f>IF(OR(K37&lt;'Capital Structure'!$Q$7,K37&gt;'Capital Structure'!$R$7),0,IF('Capital Structure'!$R$18='Capital Structure'!$U$4,K208,IF('Capital Structure'!$R$18='Capital Structure'!$U$5,K203,K213)))</f>
        <v>0</v>
      </c>
      <c r="L41" s="136">
        <f>IF(OR(L37&lt;'Capital Structure'!$Q$7,L37&gt;'Capital Structure'!$R$7),0,IF('Capital Structure'!$R$18='Capital Structure'!$U$4,L208,IF('Capital Structure'!$R$18='Capital Structure'!$U$5,L203,L213)))</f>
        <v>0</v>
      </c>
      <c r="M41" s="136">
        <f>IF(OR(M37&lt;'Capital Structure'!$Q$7,M37&gt;'Capital Structure'!$R$7),0,IF('Capital Structure'!$R$18='Capital Structure'!$U$4,M208,IF('Capital Structure'!$R$18='Capital Structure'!$U$5,M203,M213)))</f>
        <v>0</v>
      </c>
      <c r="N41" s="136">
        <f>IF(OR(N37&lt;'Capital Structure'!$Q$7,N37&gt;'Capital Structure'!$R$7),0,IF('Capital Structure'!$R$18='Capital Structure'!$U$4,N208,IF('Capital Structure'!$R$18='Capital Structure'!$U$5,N203,N213)))</f>
        <v>0</v>
      </c>
      <c r="O41" s="136">
        <f>IF(OR(O37&lt;'Capital Structure'!$Q$7,O37&gt;'Capital Structure'!$R$7),0,IF('Capital Structure'!$R$18='Capital Structure'!$U$4,O208,IF('Capital Structure'!$R$18='Capital Structure'!$U$5,O203,O213)))</f>
        <v>0</v>
      </c>
      <c r="P41" s="136">
        <f>IF(OR(P37&lt;'Capital Structure'!$Q$7,P37&gt;'Capital Structure'!$R$7),0,IF('Capital Structure'!$R$18='Capital Structure'!$U$4,P208,IF('Capital Structure'!$R$18='Capital Structure'!$U$5,P203,P213)))</f>
        <v>0</v>
      </c>
      <c r="Q41" s="136">
        <f>IF(OR(Q37&lt;'Capital Structure'!$Q$7,Q37&gt;'Capital Structure'!$R$7),0,IF('Capital Structure'!$R$18='Capital Structure'!$U$4,Q208,IF('Capital Structure'!$R$18='Capital Structure'!$U$5,Q203,Q213)))</f>
        <v>0</v>
      </c>
      <c r="R41" s="136">
        <f>IF(OR(R37&lt;'Capital Structure'!$Q$7,R37&gt;'Capital Structure'!$R$7),0,IF('Capital Structure'!$R$18='Capital Structure'!$U$4,R208,IF('Capital Structure'!$R$18='Capital Structure'!$U$5,R203,R213)))</f>
        <v>0</v>
      </c>
      <c r="S41" s="136">
        <f>IF(OR(S37&lt;'Capital Structure'!$Q$7,S37&gt;'Capital Structure'!$R$7),0,IF('Capital Structure'!$R$18='Capital Structure'!$U$4,S208,IF('Capital Structure'!$R$18='Capital Structure'!$U$5,S203,S213)))</f>
        <v>0</v>
      </c>
      <c r="T41" s="136">
        <f>IF(OR(T37&lt;'Capital Structure'!$Q$7,T37&gt;'Capital Structure'!$R$7),0,IF('Capital Structure'!$R$18='Capital Structure'!$U$4,T208,IF('Capital Structure'!$R$18='Capital Structure'!$U$5,T203,T213)))</f>
        <v>0</v>
      </c>
      <c r="U41" s="136">
        <f>IF(OR(U37&lt;'Capital Structure'!$Q$7,U37&gt;'Capital Structure'!$R$7),0,IF('Capital Structure'!$R$18='Capital Structure'!$U$4,U208,IF('Capital Structure'!$R$18='Capital Structure'!$U$5,U203,U213)))</f>
        <v>0</v>
      </c>
      <c r="V41" s="136">
        <f>IF(OR(V37&lt;'Capital Structure'!$Q$7,V37&gt;'Capital Structure'!$R$7),0,IF('Capital Structure'!$R$18='Capital Structure'!$U$4,V208,IF('Capital Structure'!$R$18='Capital Structure'!$U$5,V203,V213)))</f>
        <v>0</v>
      </c>
      <c r="W41" s="136">
        <f>IF(OR(W37&lt;'Capital Structure'!$Q$7,W37&gt;'Capital Structure'!$R$7),0,IF('Capital Structure'!$R$18='Capital Structure'!$U$4,W208,IF('Capital Structure'!$R$18='Capital Structure'!$U$5,W203,W213)))</f>
        <v>0</v>
      </c>
      <c r="X41" s="136">
        <f>IF(OR(X37&lt;'Capital Structure'!$Q$7,X37&gt;'Capital Structure'!$R$7),0,IF('Capital Structure'!$R$18='Capital Structure'!$U$4,X208,IF('Capital Structure'!$R$18='Capital Structure'!$U$5,X203,X213)))</f>
        <v>0</v>
      </c>
      <c r="Y41" s="136">
        <f>IF(OR(Y37&lt;'Capital Structure'!$Q$7,Y37&gt;'Capital Structure'!$R$7),0,IF('Capital Structure'!$R$18='Capital Structure'!$U$4,Y208,IF('Capital Structure'!$R$18='Capital Structure'!$U$5,Y203,Y213)))</f>
        <v>0</v>
      </c>
      <c r="Z41" s="136">
        <f>IF(OR(Z37&lt;'Capital Structure'!$Q$7,Z37&gt;'Capital Structure'!$R$7),0,IF('Capital Structure'!$R$18='Capital Structure'!$U$4,Z208,IF('Capital Structure'!$R$18='Capital Structure'!$U$5,Z203,Z213)))</f>
        <v>0</v>
      </c>
      <c r="AA41" s="136">
        <f>IF(OR(AA37&lt;'Capital Structure'!$Q$7,AA37&gt;'Capital Structure'!$R$7),0,IF('Capital Structure'!$R$18='Capital Structure'!$U$4,AA208,IF('Capital Structure'!$R$18='Capital Structure'!$U$5,AA203,AA213)))</f>
        <v>0</v>
      </c>
      <c r="AB41" s="136">
        <f>IF(OR(AB37&lt;'Capital Structure'!$Q$7,AB37&gt;'Capital Structure'!$R$7),0,IF('Capital Structure'!$R$18='Capital Structure'!$U$4,AB208,IF('Capital Structure'!$R$18='Capital Structure'!$U$5,AB203,AB213)))</f>
        <v>0</v>
      </c>
      <c r="AC41" s="136">
        <f>IF(OR(AC37&lt;'Capital Structure'!$Q$7,AC37&gt;'Capital Structure'!$R$7),0,IF('Capital Structure'!$R$18='Capital Structure'!$U$4,AC208,IF('Capital Structure'!$R$18='Capital Structure'!$U$5,AC203,AC213)))</f>
        <v>0</v>
      </c>
      <c r="AD41" s="136">
        <f>IF(OR(AD37&lt;'Capital Structure'!$Q$7,AD37&gt;'Capital Structure'!$R$7),0,IF('Capital Structure'!$R$18='Capital Structure'!$U$4,AD208,IF('Capital Structure'!$R$18='Capital Structure'!$U$5,AD203,AD213)))</f>
        <v>0</v>
      </c>
      <c r="AE41" s="136">
        <f>IF(OR(AE37&lt;'Capital Structure'!$Q$7,AE37&gt;'Capital Structure'!$R$7),0,IF('Capital Structure'!$R$18='Capital Structure'!$U$4,AE208,IF('Capital Structure'!$R$18='Capital Structure'!$U$5,AE203,AE213)))</f>
        <v>0</v>
      </c>
      <c r="AF41" s="136">
        <f>IF(OR(AF37&lt;'Capital Structure'!$Q$7,AF37&gt;'Capital Structure'!$R$7),0,IF('Capital Structure'!$R$18='Capital Structure'!$U$4,AF208,IF('Capital Structure'!$R$18='Capital Structure'!$U$5,AF203,AF213)))</f>
        <v>0</v>
      </c>
      <c r="AG41" s="136">
        <f>IF(OR(AG37&lt;'Capital Structure'!$Q$7,AG37&gt;'Capital Structure'!$R$7),0,IF('Capital Structure'!$R$18='Capital Structure'!$U$4,AG208,IF('Capital Structure'!$R$18='Capital Structure'!$U$5,AG203,AG213)))</f>
        <v>0</v>
      </c>
      <c r="AH41" s="136">
        <f>IF(OR(AH37&lt;'Capital Structure'!$Q$7,AH37&gt;'Capital Structure'!$R$7),0,IF('Capital Structure'!$R$18='Capital Structure'!$U$4,AH208,IF('Capital Structure'!$R$18='Capital Structure'!$U$5,AH203,AH213)))</f>
        <v>0</v>
      </c>
      <c r="AI41" s="136">
        <f>IF(OR(AI37&lt;'Capital Structure'!$Q$7,AI37&gt;'Capital Structure'!$R$7),0,IF('Capital Structure'!$R$18='Capital Structure'!$U$4,AI208,IF('Capital Structure'!$R$18='Capital Structure'!$U$5,AI203,AI213)))</f>
        <v>0</v>
      </c>
      <c r="AJ41" s="136">
        <f>IF(OR(AJ37&lt;'Capital Structure'!$Q$7,AJ37&gt;'Capital Structure'!$R$7),0,IF('Capital Structure'!$R$18='Capital Structure'!$U$4,AJ208,IF('Capital Structure'!$R$18='Capital Structure'!$U$5,AJ203,AJ213)))</f>
        <v>0</v>
      </c>
      <c r="AK41" s="136">
        <f>IF(OR(AK37&lt;'Capital Structure'!$Q$7,AK37&gt;'Capital Structure'!$R$7),0,IF('Capital Structure'!$R$18='Capital Structure'!$U$4,AK208,IF('Capital Structure'!$R$18='Capital Structure'!$U$5,AK203,AK213)))</f>
        <v>0</v>
      </c>
      <c r="AL41" s="136">
        <f>IF(OR(AL37&lt;'Capital Structure'!$Q$7,AL37&gt;'Capital Structure'!$R$7),0,IF('Capital Structure'!$R$18='Capital Structure'!$U$4,AL208,IF('Capital Structure'!$R$18='Capital Structure'!$U$5,AL203,AL213)))</f>
        <v>0</v>
      </c>
      <c r="AM41" s="136">
        <f>IF(OR(AM37&lt;'Capital Structure'!$Q$7,AM37&gt;'Capital Structure'!$R$7),0,IF('Capital Structure'!$R$18='Capital Structure'!$U$4,AM208,IF('Capital Structure'!$R$18='Capital Structure'!$U$5,AM203,AM213)))</f>
        <v>0</v>
      </c>
      <c r="AN41" s="136">
        <f>IF(OR(AN37&lt;'Capital Structure'!$Q$7,AN37&gt;'Capital Structure'!$R$7),0,IF('Capital Structure'!$R$18='Capital Structure'!$U$4,AN208,IF('Capital Structure'!$R$18='Capital Structure'!$U$5,AN203,AN213)))</f>
        <v>0</v>
      </c>
      <c r="AO41" s="136">
        <f>IF(OR(AO37&lt;'Capital Structure'!$Q$7,AO37&gt;'Capital Structure'!$R$7),0,IF('Capital Structure'!$R$18='Capital Structure'!$U$4,AO208,IF('Capital Structure'!$R$18='Capital Structure'!$U$5,AO203,AO213)))</f>
        <v>0</v>
      </c>
      <c r="AP41" s="136">
        <f>IF(OR(AP37&lt;'Capital Structure'!$Q$7,AP37&gt;'Capital Structure'!$R$7),0,IF('Capital Structure'!$R$18='Capital Structure'!$U$4,AP208,IF('Capital Structure'!$R$18='Capital Structure'!$U$5,AP203,AP213)))</f>
        <v>0</v>
      </c>
      <c r="AQ41" s="136">
        <f>IF(OR(AQ37&lt;'Capital Structure'!$Q$7,AQ37&gt;'Capital Structure'!$R$7),0,IF('Capital Structure'!$R$18='Capital Structure'!$U$4,AQ208,IF('Capital Structure'!$R$18='Capital Structure'!$U$5,AQ203,AQ213)))</f>
        <v>0</v>
      </c>
      <c r="AR41" s="136">
        <f>IF(OR(AR37&lt;'Capital Structure'!$Q$7,AR37&gt;'Capital Structure'!$R$7),0,IF('Capital Structure'!$R$18='Capital Structure'!$U$4,AR208,IF('Capital Structure'!$R$18='Capital Structure'!$U$5,AR203,AR213)))</f>
        <v>0</v>
      </c>
      <c r="AS41" s="136">
        <f>IF(OR(AS37&lt;'Capital Structure'!$Q$7,AS37&gt;'Capital Structure'!$R$7),0,IF('Capital Structure'!$R$18='Capital Structure'!$U$4,AS208,IF('Capital Structure'!$R$18='Capital Structure'!$U$5,AS203,AS213)))</f>
        <v>0</v>
      </c>
      <c r="AT41" s="136">
        <f>IF(OR(AT37&lt;'Capital Structure'!$Q$7,AT37&gt;'Capital Structure'!$R$7),0,IF('Capital Structure'!$R$18='Capital Structure'!$U$4,AT208,IF('Capital Structure'!$R$18='Capital Structure'!$U$5,AT203,AT213)))</f>
        <v>0</v>
      </c>
      <c r="AU41" s="136">
        <f>IF(OR(AU37&lt;'Capital Structure'!$Q$7,AU37&gt;'Capital Structure'!$R$7),0,IF('Capital Structure'!$R$18='Capital Structure'!$U$4,AU208,IF('Capital Structure'!$R$18='Capital Structure'!$U$5,AU203,AU213)))</f>
        <v>0</v>
      </c>
      <c r="AV41" s="136">
        <f>IF(OR(AV37&lt;'Capital Structure'!$Q$7,AV37&gt;'Capital Structure'!$R$7),0,IF('Capital Structure'!$R$18='Capital Structure'!$U$4,AV208,IF('Capital Structure'!$R$18='Capital Structure'!$U$5,AV203,AV213)))</f>
        <v>0</v>
      </c>
      <c r="AW41" s="136">
        <f>IF(OR(AW37&lt;'Capital Structure'!$Q$7,AW37&gt;'Capital Structure'!$R$7),0,IF('Capital Structure'!$R$18='Capital Structure'!$U$4,AW208,IF('Capital Structure'!$R$18='Capital Structure'!$U$5,AW203,AW213)))</f>
        <v>0</v>
      </c>
      <c r="AX41" s="136">
        <f>IF(OR(AX37&lt;'Capital Structure'!$Q$7,AX37&gt;'Capital Structure'!$R$7),0,IF('Capital Structure'!$R$18='Capital Structure'!$U$4,AX208,IF('Capital Structure'!$R$18='Capital Structure'!$U$5,AX203,AX213)))</f>
        <v>0</v>
      </c>
      <c r="AY41" s="136">
        <f>IF(OR(AY37&lt;'Capital Structure'!$Q$7,AY37&gt;'Capital Structure'!$R$7),0,IF('Capital Structure'!$R$18='Capital Structure'!$U$4,AY208,IF('Capital Structure'!$R$18='Capital Structure'!$U$5,AY203,AY213)))</f>
        <v>0</v>
      </c>
      <c r="AZ41" s="136">
        <f>IF(OR(AZ37&lt;'Capital Structure'!$Q$7,AZ37&gt;'Capital Structure'!$R$7),0,IF('Capital Structure'!$R$18='Capital Structure'!$U$4,AZ208,IF('Capital Structure'!$R$18='Capital Structure'!$U$5,AZ203,AZ213)))</f>
        <v>0</v>
      </c>
      <c r="BA41" s="136">
        <f>IF(OR(BA37&lt;'Capital Structure'!$Q$7,BA37&gt;'Capital Structure'!$R$7),0,IF('Capital Structure'!$R$18='Capital Structure'!$U$4,BA208,IF('Capital Structure'!$R$18='Capital Structure'!$U$5,BA203,BA213)))</f>
        <v>0</v>
      </c>
      <c r="BB41" s="136">
        <f>IF(OR(BB37&lt;'Capital Structure'!$Q$7,BB37&gt;'Capital Structure'!$R$7),0,IF('Capital Structure'!$R$18='Capital Structure'!$U$4,BB208,IF('Capital Structure'!$R$18='Capital Structure'!$U$5,BB203,BB213)))</f>
        <v>0</v>
      </c>
      <c r="BC41" s="136">
        <f>IF(OR(BC37&lt;'Capital Structure'!$Q$7,BC37&gt;'Capital Structure'!$R$7),0,IF('Capital Structure'!$R$18='Capital Structure'!$U$4,BC208,IF('Capital Structure'!$R$18='Capital Structure'!$U$5,BC203,BC213)))</f>
        <v>0</v>
      </c>
      <c r="BD41" s="136">
        <f>IF(OR(BD37&lt;'Capital Structure'!$Q$7,BD37&gt;'Capital Structure'!$R$7),0,IF('Capital Structure'!$R$18='Capital Structure'!$U$4,BD208,IF('Capital Structure'!$R$18='Capital Structure'!$U$5,BD203,BD213)))</f>
        <v>0</v>
      </c>
      <c r="BE41" s="136">
        <f>IF(OR(BE37&lt;'Capital Structure'!$Q$7,BE37&gt;'Capital Structure'!$R$7),0,IF('Capital Structure'!$R$18='Capital Structure'!$U$4,BE208,IF('Capital Structure'!$R$18='Capital Structure'!$U$5,BE203,BE213)))</f>
        <v>0</v>
      </c>
      <c r="BF41" s="136">
        <f>IF(OR(BF37&lt;'Capital Structure'!$Q$7,BF37&gt;'Capital Structure'!$R$7),0,IF('Capital Structure'!$R$18='Capital Structure'!$U$4,BF208,IF('Capital Structure'!$R$18='Capital Structure'!$U$5,BF203,BF213)))</f>
        <v>0</v>
      </c>
      <c r="BG41" s="136">
        <f>IF(OR(BG37&lt;'Capital Structure'!$Q$7,BG37&gt;'Capital Structure'!$R$7),0,IF('Capital Structure'!$R$18='Capital Structure'!$U$4,BG208,IF('Capital Structure'!$R$18='Capital Structure'!$U$5,BG203,BG213)))</f>
        <v>0</v>
      </c>
      <c r="BH41" s="136">
        <f>IF(OR(BH37&lt;'Capital Structure'!$Q$7,BH37&gt;'Capital Structure'!$R$7),0,IF('Capital Structure'!$R$18='Capital Structure'!$U$4,BH208,IF('Capital Structure'!$R$18='Capital Structure'!$U$5,BH203,BH213)))</f>
        <v>0</v>
      </c>
      <c r="BI41" s="136">
        <f>IF(OR(BI37&lt;'Capital Structure'!$Q$7,BI37&gt;'Capital Structure'!$R$7),0,IF('Capital Structure'!$R$18='Capital Structure'!$U$4,BI208,IF('Capital Structure'!$R$18='Capital Structure'!$U$5,BI203,BI213)))</f>
        <v>0</v>
      </c>
      <c r="BJ41" s="136">
        <f>IF(OR(BJ37&lt;'Capital Structure'!$Q$7,BJ37&gt;'Capital Structure'!$R$7),0,IF('Capital Structure'!$R$18='Capital Structure'!$U$4,BJ208,IF('Capital Structure'!$R$18='Capital Structure'!$U$5,BJ203,BJ213)))</f>
        <v>0</v>
      </c>
      <c r="BK41" s="136">
        <f>IF(OR(BK37&lt;'Capital Structure'!$Q$7,BK37&gt;'Capital Structure'!$R$7),0,IF('Capital Structure'!$R$18='Capital Structure'!$U$4,BK208,IF('Capital Structure'!$R$18='Capital Structure'!$U$5,BK203,BK213)))</f>
        <v>0</v>
      </c>
      <c r="BL41" s="136">
        <f>IF(OR(BL37&lt;'Capital Structure'!$Q$7,BL37&gt;'Capital Structure'!$R$7),0,IF('Capital Structure'!$R$18='Capital Structure'!$U$4,BL208,IF('Capital Structure'!$R$18='Capital Structure'!$U$5,BL203,BL213)))</f>
        <v>0</v>
      </c>
      <c r="BM41" s="136">
        <f>IF(OR(BM37&lt;'Capital Structure'!$Q$7,BM37&gt;'Capital Structure'!$R$7),0,IF('Capital Structure'!$R$18='Capital Structure'!$U$4,BM208,IF('Capital Structure'!$R$18='Capital Structure'!$U$5,BM203,BM213)))</f>
        <v>0</v>
      </c>
      <c r="BN41" s="136">
        <f>IF(OR(BN37&lt;'Capital Structure'!$Q$7,BN37&gt;'Capital Structure'!$R$7),0,IF('Capital Structure'!$R$18='Capital Structure'!$U$4,BN208,IF('Capital Structure'!$R$18='Capital Structure'!$U$5,BN203,BN213)))</f>
        <v>0</v>
      </c>
      <c r="BO41" s="136">
        <f>IF(OR(BO37&lt;'Capital Structure'!$Q$7,BO37&gt;'Capital Structure'!$R$7),0,IF('Capital Structure'!$R$18='Capital Structure'!$U$4,BO208,IF('Capital Structure'!$R$18='Capital Structure'!$U$5,BO203,BO213)))</f>
        <v>0</v>
      </c>
      <c r="BP41" s="136">
        <f>IF(OR(BP37&lt;'Capital Structure'!$Q$7,BP37&gt;'Capital Structure'!$R$7),0,IF('Capital Structure'!$R$18='Capital Structure'!$U$4,BP208,IF('Capital Structure'!$R$18='Capital Structure'!$U$5,BP203,BP213)))</f>
        <v>0</v>
      </c>
      <c r="BQ41" s="136">
        <f>IF(OR(BQ37&lt;'Capital Structure'!$Q$7,BQ37&gt;'Capital Structure'!$R$7),0,IF('Capital Structure'!$R$18='Capital Structure'!$U$4,BQ208,IF('Capital Structure'!$R$18='Capital Structure'!$U$5,BQ203,BQ213)))</f>
        <v>0</v>
      </c>
      <c r="BR41" s="136">
        <f>IF(OR(BR37&lt;'Capital Structure'!$Q$7,BR37&gt;'Capital Structure'!$R$7),0,IF('Capital Structure'!$R$18='Capital Structure'!$U$4,BR208,IF('Capital Structure'!$R$18='Capital Structure'!$U$5,BR203,BR213)))</f>
        <v>0</v>
      </c>
      <c r="BS41" s="136">
        <f>IF(OR(BS37&lt;'Capital Structure'!$Q$7,BS37&gt;'Capital Structure'!$R$7),0,IF('Capital Structure'!$R$18='Capital Structure'!$U$4,BS208,IF('Capital Structure'!$R$18='Capital Structure'!$U$5,BS203,BS213)))</f>
        <v>0</v>
      </c>
      <c r="BT41" s="136">
        <f>IF(OR(BT37&lt;'Capital Structure'!$Q$7,BT37&gt;'Capital Structure'!$R$7),0,IF('Capital Structure'!$R$18='Capital Structure'!$U$4,BT208,IF('Capital Structure'!$R$18='Capital Structure'!$U$5,BT203,BT213)))</f>
        <v>0</v>
      </c>
      <c r="BU41" s="136">
        <f>IF(OR(BU37&lt;'Capital Structure'!$Q$7,BU37&gt;'Capital Structure'!$R$7),0,IF('Capital Structure'!$R$18='Capital Structure'!$U$4,BU208,IF('Capital Structure'!$R$18='Capital Structure'!$U$5,BU203,BU213)))</f>
        <v>0</v>
      </c>
      <c r="BV41" s="136">
        <f>IF(OR(BV37&lt;'Capital Structure'!$Q$7,BV37&gt;'Capital Structure'!$R$7),0,IF('Capital Structure'!$R$18='Capital Structure'!$U$4,BV208,IF('Capital Structure'!$R$18='Capital Structure'!$U$5,BV203,BV213)))</f>
        <v>0</v>
      </c>
      <c r="BW41" s="136">
        <f>IF(OR(BW37&lt;'Capital Structure'!$Q$7,BW37&gt;'Capital Structure'!$R$7),0,IF('Capital Structure'!$R$18='Capital Structure'!$U$4,BW208,IF('Capital Structure'!$R$18='Capital Structure'!$U$5,BW203,BW213)))</f>
        <v>0</v>
      </c>
      <c r="BX41" s="136">
        <f>IF(OR(BX37&lt;'Capital Structure'!$Q$7,BX37&gt;'Capital Structure'!$R$7),0,IF('Capital Structure'!$R$18='Capital Structure'!$U$4,BX208,IF('Capital Structure'!$R$18='Capital Structure'!$U$5,BX203,BX213)))</f>
        <v>0</v>
      </c>
      <c r="BY41" s="136">
        <f>IF(OR(BY37&lt;'Capital Structure'!$Q$7,BY37&gt;'Capital Structure'!$R$7),0,IF('Capital Structure'!$R$18='Capital Structure'!$U$4,BY208,IF('Capital Structure'!$R$18='Capital Structure'!$U$5,BY203,BY213)))</f>
        <v>0</v>
      </c>
      <c r="BZ41" s="136">
        <f>IF(OR(BZ37&lt;'Capital Structure'!$Q$7,BZ37&gt;'Capital Structure'!$R$7),0,IF('Capital Structure'!$R$18='Capital Structure'!$U$4,BZ208,IF('Capital Structure'!$R$18='Capital Structure'!$U$5,BZ203,BZ213)))</f>
        <v>0</v>
      </c>
      <c r="CA41" s="136">
        <f>IF(OR(CA37&lt;'Capital Structure'!$Q$7,CA37&gt;'Capital Structure'!$R$7),0,IF('Capital Structure'!$R$18='Capital Structure'!$U$4,CA208,IF('Capital Structure'!$R$18='Capital Structure'!$U$5,CA203,CA213)))</f>
        <v>0</v>
      </c>
      <c r="CB41" s="136">
        <f>IF(OR(CB37&lt;'Capital Structure'!$Q$7,CB37&gt;'Capital Structure'!$R$7),0,IF('Capital Structure'!$R$18='Capital Structure'!$U$4,CB208,IF('Capital Structure'!$R$18='Capital Structure'!$U$5,CB203,CB213)))</f>
        <v>0</v>
      </c>
      <c r="CC41" s="136">
        <f>IF(OR(CC37&lt;'Capital Structure'!$Q$7,CC37&gt;'Capital Structure'!$R$7),0,IF('Capital Structure'!$R$18='Capital Structure'!$U$4,CC208,IF('Capital Structure'!$R$18='Capital Structure'!$U$5,CC203,CC213)))</f>
        <v>0</v>
      </c>
      <c r="CD41" s="136">
        <f>IF(OR(CD37&lt;'Capital Structure'!$Q$7,CD37&gt;'Capital Structure'!$R$7),0,IF('Capital Structure'!$R$18='Capital Structure'!$U$4,CD208,IF('Capital Structure'!$R$18='Capital Structure'!$U$5,CD203,CD213)))</f>
        <v>0</v>
      </c>
      <c r="CE41" s="136">
        <f>IF(OR(CE37&lt;'Capital Structure'!$Q$7,CE37&gt;'Capital Structure'!$R$7),0,IF('Capital Structure'!$R$18='Capital Structure'!$U$4,CE208,IF('Capital Structure'!$R$18='Capital Structure'!$U$5,CE203,CE213)))</f>
        <v>0</v>
      </c>
      <c r="CF41" s="136">
        <f>IF(OR(CF37&lt;'Capital Structure'!$Q$7,CF37&gt;'Capital Structure'!$R$7),0,IF('Capital Structure'!$R$18='Capital Structure'!$U$4,CF208,IF('Capital Structure'!$R$18='Capital Structure'!$U$5,CF203,CF213)))</f>
        <v>0</v>
      </c>
      <c r="CG41" s="136">
        <f>IF(OR(CG37&lt;'Capital Structure'!$Q$7,CG37&gt;'Capital Structure'!$R$7),0,IF('Capital Structure'!$R$18='Capital Structure'!$U$4,CG208,IF('Capital Structure'!$R$18='Capital Structure'!$U$5,CG203,CG213)))</f>
        <v>0</v>
      </c>
      <c r="CH41" s="136">
        <f>IF(OR(CH37&lt;'Capital Structure'!$Q$7,CH37&gt;'Capital Structure'!$R$7),0,IF('Capital Structure'!$R$18='Capital Structure'!$U$4,CH208,IF('Capital Structure'!$R$18='Capital Structure'!$U$5,CH203,CH213)))</f>
        <v>0</v>
      </c>
      <c r="CI41" s="136">
        <f>IF(OR(CI37&lt;'Capital Structure'!$Q$7,CI37&gt;'Capital Structure'!$R$7),0,IF('Capital Structure'!$R$18='Capital Structure'!$U$4,CI208,IF('Capital Structure'!$R$18='Capital Structure'!$U$5,CI203,CI213)))</f>
        <v>0</v>
      </c>
      <c r="CJ41" s="136">
        <f>IF(OR(CJ37&lt;'Capital Structure'!$Q$7,CJ37&gt;'Capital Structure'!$R$7),0,IF('Capital Structure'!$R$18='Capital Structure'!$U$4,CJ208,IF('Capital Structure'!$R$18='Capital Structure'!$U$5,CJ203,CJ213)))</f>
        <v>0</v>
      </c>
      <c r="CK41" s="136">
        <f>IF(OR(CK37&lt;'Capital Structure'!$Q$7,CK37&gt;'Capital Structure'!$R$7),0,IF('Capital Structure'!$R$18='Capital Structure'!$U$4,CK208,IF('Capital Structure'!$R$18='Capital Structure'!$U$5,CK203,CK213)))</f>
        <v>0</v>
      </c>
      <c r="CL41" s="136">
        <f>IF(OR(CL37&lt;'Capital Structure'!$Q$7,CL37&gt;'Capital Structure'!$R$7),0,IF('Capital Structure'!$R$18='Capital Structure'!$U$4,CL208,IF('Capital Structure'!$R$18='Capital Structure'!$U$5,CL203,CL213)))</f>
        <v>0</v>
      </c>
      <c r="CM41" s="136">
        <f>IF(OR(CM37&lt;'Capital Structure'!$Q$7,CM37&gt;'Capital Structure'!$R$7),0,IF('Capital Structure'!$R$18='Capital Structure'!$U$4,CM208,IF('Capital Structure'!$R$18='Capital Structure'!$U$5,CM203,CM213)))</f>
        <v>0</v>
      </c>
      <c r="CN41" s="136">
        <f>IF(OR(CN37&lt;'Capital Structure'!$Q$7,CN37&gt;'Capital Structure'!$R$7),0,IF('Capital Structure'!$R$18='Capital Structure'!$U$4,CN208,IF('Capital Structure'!$R$18='Capital Structure'!$U$5,CN203,CN213)))</f>
        <v>0</v>
      </c>
      <c r="CO41" s="136">
        <f>IF(OR(CO37&lt;'Capital Structure'!$Q$7,CO37&gt;'Capital Structure'!$R$7),0,IF('Capital Structure'!$R$18='Capital Structure'!$U$4,CO208,IF('Capital Structure'!$R$18='Capital Structure'!$U$5,CO203,CO213)))</f>
        <v>0</v>
      </c>
      <c r="CP41" s="136">
        <f>IF(OR(CP37&lt;'Capital Structure'!$Q$7,CP37&gt;'Capital Structure'!$R$7),0,IF('Capital Structure'!$R$18='Capital Structure'!$U$4,CP208,IF('Capital Structure'!$R$18='Capital Structure'!$U$5,CP203,CP213)))</f>
        <v>0</v>
      </c>
      <c r="CQ41" s="136">
        <f>IF(OR(CQ37&lt;'Capital Structure'!$Q$7,CQ37&gt;'Capital Structure'!$R$7),0,IF('Capital Structure'!$R$18='Capital Structure'!$U$4,CQ208,IF('Capital Structure'!$R$18='Capital Structure'!$U$5,CQ203,CQ213)))</f>
        <v>0</v>
      </c>
      <c r="CR41" s="136">
        <f>IF(OR(CR37&lt;'Capital Structure'!$Q$7,CR37&gt;'Capital Structure'!$R$7),0,IF('Capital Structure'!$R$18='Capital Structure'!$U$4,CR208,IF('Capital Structure'!$R$18='Capital Structure'!$U$5,CR203,CR213)))</f>
        <v>0</v>
      </c>
      <c r="CS41" s="136">
        <f>IF(OR(CS37&lt;'Capital Structure'!$Q$7,CS37&gt;'Capital Structure'!$R$7),0,IF('Capital Structure'!$R$18='Capital Structure'!$U$4,CS208,IF('Capital Structure'!$R$18='Capital Structure'!$U$5,CS203,CS213)))</f>
        <v>0</v>
      </c>
      <c r="CT41" s="136">
        <f>IF(OR(CT37&lt;'Capital Structure'!$Q$7,CT37&gt;'Capital Structure'!$R$7),0,IF('Capital Structure'!$R$18='Capital Structure'!$U$4,CT208,IF('Capital Structure'!$R$18='Capital Structure'!$U$5,CT203,CT213)))</f>
        <v>0</v>
      </c>
      <c r="CU41" s="136">
        <f>IF(OR(CU37&lt;'Capital Structure'!$Q$7,CU37&gt;'Capital Structure'!$R$7),0,IF('Capital Structure'!$R$18='Capital Structure'!$U$4,CU208,IF('Capital Structure'!$R$18='Capital Structure'!$U$5,CU203,CU213)))</f>
        <v>0</v>
      </c>
      <c r="CV41" s="136">
        <f>IF(OR(CV37&lt;'Capital Structure'!$Q$7,CV37&gt;'Capital Structure'!$R$7),0,IF('Capital Structure'!$R$18='Capital Structure'!$U$4,CV208,IF('Capital Structure'!$R$18='Capital Structure'!$U$5,CV203,CV213)))</f>
        <v>0</v>
      </c>
      <c r="CW41" s="136">
        <f>IF(OR(CW37&lt;'Capital Structure'!$Q$7,CW37&gt;'Capital Structure'!$R$7),0,IF('Capital Structure'!$R$18='Capital Structure'!$U$4,CW208,IF('Capital Structure'!$R$18='Capital Structure'!$U$5,CW203,CW213)))</f>
        <v>0</v>
      </c>
      <c r="CX41" s="136">
        <f>IF(OR(CX37&lt;'Capital Structure'!$Q$7,CX37&gt;'Capital Structure'!$R$7),0,IF('Capital Structure'!$R$18='Capital Structure'!$U$4,CX208,IF('Capital Structure'!$R$18='Capital Structure'!$U$5,CX203,CX213)))</f>
        <v>0</v>
      </c>
      <c r="CY41" s="136">
        <f>IF(OR(CY37&lt;'Capital Structure'!$Q$7,CY37&gt;'Capital Structure'!$R$7),0,IF('Capital Structure'!$R$18='Capital Structure'!$U$4,CY208,IF('Capital Structure'!$R$18='Capital Structure'!$U$5,CY203,CY213)))</f>
        <v>0</v>
      </c>
      <c r="CZ41" s="136">
        <f>IF(OR(CZ37&lt;'Capital Structure'!$Q$7,CZ37&gt;'Capital Structure'!$R$7),0,IF('Capital Structure'!$R$18='Capital Structure'!$U$4,CZ208,IF('Capital Structure'!$R$18='Capital Structure'!$U$5,CZ203,CZ213)))</f>
        <v>0</v>
      </c>
      <c r="DA41" s="136">
        <f>IF(OR(DA37&lt;'Capital Structure'!$Q$7,DA37&gt;'Capital Structure'!$R$7),0,IF('Capital Structure'!$R$18='Capital Structure'!$U$4,DA208,IF('Capital Structure'!$R$18='Capital Structure'!$U$5,DA203,DA213)))</f>
        <v>0</v>
      </c>
      <c r="DB41" s="136">
        <f>IF(OR(DB37&lt;'Capital Structure'!$Q$7,DB37&gt;'Capital Structure'!$R$7),0,IF('Capital Structure'!$R$18='Capital Structure'!$U$4,DB208,IF('Capital Structure'!$R$18='Capital Structure'!$U$5,DB203,DB213)))</f>
        <v>0</v>
      </c>
      <c r="DC41" s="136">
        <f>IF(OR(DC37&lt;'Capital Structure'!$Q$7,DC37&gt;'Capital Structure'!$R$7),0,IF('Capital Structure'!$R$18='Capital Structure'!$U$4,DC208,IF('Capital Structure'!$R$18='Capital Structure'!$U$5,DC203,DC213)))</f>
        <v>0</v>
      </c>
      <c r="DD41" s="136">
        <f>IF(OR(DD37&lt;'Capital Structure'!$Q$7,DD37&gt;'Capital Structure'!$R$7),0,IF('Capital Structure'!$R$18='Capital Structure'!$U$4,DD208,IF('Capital Structure'!$R$18='Capital Structure'!$U$5,DD203,DD213)))</f>
        <v>0</v>
      </c>
      <c r="DE41" s="136">
        <f>IF(OR(DE37&lt;'Capital Structure'!$Q$7,DE37&gt;'Capital Structure'!$R$7),0,IF('Capital Structure'!$R$18='Capital Structure'!$U$4,DE208,IF('Capital Structure'!$R$18='Capital Structure'!$U$5,DE203,DE213)))</f>
        <v>0</v>
      </c>
      <c r="DF41" s="136">
        <f>IF(OR(DF37&lt;'Capital Structure'!$Q$7,DF37&gt;'Capital Structure'!$R$7),0,IF('Capital Structure'!$R$18='Capital Structure'!$U$4,DF208,IF('Capital Structure'!$R$18='Capital Structure'!$U$5,DF203,DF213)))</f>
        <v>0</v>
      </c>
      <c r="DG41" s="136">
        <f>IF(OR(DG37&lt;'Capital Structure'!$Q$7,DG37&gt;'Capital Structure'!$R$7),0,IF('Capital Structure'!$R$18='Capital Structure'!$U$4,DG208,IF('Capital Structure'!$R$18='Capital Structure'!$U$5,DG203,DG213)))</f>
        <v>0</v>
      </c>
      <c r="DH41" s="136">
        <f>IF(OR(DH37&lt;'Capital Structure'!$Q$7,DH37&gt;'Capital Structure'!$R$7),0,IF('Capital Structure'!$R$18='Capital Structure'!$U$4,DH208,IF('Capital Structure'!$R$18='Capital Structure'!$U$5,DH203,DH213)))</f>
        <v>0</v>
      </c>
      <c r="DI41" s="136">
        <f>IF(OR(DI37&lt;'Capital Structure'!$Q$7,DI37&gt;'Capital Structure'!$R$7),0,IF('Capital Structure'!$R$18='Capital Structure'!$U$4,DI208,IF('Capital Structure'!$R$18='Capital Structure'!$U$5,DI203,DI213)))</f>
        <v>0</v>
      </c>
      <c r="DJ41" s="136">
        <f>IF(OR(DJ37&lt;'Capital Structure'!$Q$7,DJ37&gt;'Capital Structure'!$R$7),0,IF('Capital Structure'!$R$18='Capital Structure'!$U$4,DJ208,IF('Capital Structure'!$R$18='Capital Structure'!$U$5,DJ203,DJ213)))</f>
        <v>0</v>
      </c>
      <c r="DK41" s="136">
        <f>IF(OR(DK37&lt;'Capital Structure'!$Q$7,DK37&gt;'Capital Structure'!$R$7),0,IF('Capital Structure'!$R$18='Capital Structure'!$U$4,DK208,IF('Capital Structure'!$R$18='Capital Structure'!$U$5,DK203,DK213)))</f>
        <v>0</v>
      </c>
      <c r="DL41" s="136">
        <f>IF(OR(DL37&lt;'Capital Structure'!$Q$7,DL37&gt;'Capital Structure'!$R$7),0,IF('Capital Structure'!$R$18='Capital Structure'!$U$4,DL208,IF('Capital Structure'!$R$18='Capital Structure'!$U$5,DL203,DL213)))</f>
        <v>0</v>
      </c>
      <c r="DM41" s="136">
        <f>IF(OR(DM37&lt;'Capital Structure'!$Q$7,DM37&gt;'Capital Structure'!$R$7),0,IF('Capital Structure'!$R$18='Capital Structure'!$U$4,DM208,IF('Capital Structure'!$R$18='Capital Structure'!$U$5,DM203,DM213)))</f>
        <v>0</v>
      </c>
      <c r="DN41" s="136">
        <f>IF(OR(DN37&lt;'Capital Structure'!$Q$7,DN37&gt;'Capital Structure'!$R$7),0,IF('Capital Structure'!$R$18='Capital Structure'!$U$4,DN208,IF('Capital Structure'!$R$18='Capital Structure'!$U$5,DN203,DN213)))</f>
        <v>0</v>
      </c>
      <c r="DO41" s="136">
        <f>IF(OR(DO37&lt;'Capital Structure'!$Q$7,DO37&gt;'Capital Structure'!$R$7),0,IF('Capital Structure'!$R$18='Capital Structure'!$U$4,DO208,IF('Capital Structure'!$R$18='Capital Structure'!$U$5,DO203,DO213)))</f>
        <v>0</v>
      </c>
      <c r="DP41" s="136">
        <f>IF(OR(DP37&lt;'Capital Structure'!$Q$7,DP37&gt;'Capital Structure'!$R$7),0,IF('Capital Structure'!$R$18='Capital Structure'!$U$4,DP208,IF('Capital Structure'!$R$18='Capital Structure'!$U$5,DP203,DP213)))</f>
        <v>0</v>
      </c>
      <c r="DQ41" s="136">
        <f>IF(OR(DQ37&lt;'Capital Structure'!$Q$7,DQ37&gt;'Capital Structure'!$R$7),0,IF('Capital Structure'!$R$18='Capital Structure'!$U$4,DQ208,IF('Capital Structure'!$R$18='Capital Structure'!$U$5,DQ203,DQ213)))</f>
        <v>0</v>
      </c>
      <c r="DR41" s="136">
        <f>IF(OR(DR37&lt;'Capital Structure'!$Q$7,DR37&gt;'Capital Structure'!$R$7),0,IF('Capital Structure'!$R$18='Capital Structure'!$U$4,DR208,IF('Capital Structure'!$R$18='Capital Structure'!$U$5,DR203,DR213)))</f>
        <v>0</v>
      </c>
      <c r="DS41" s="136">
        <f>IF(OR(DS37&lt;'Capital Structure'!$Q$7,DS37&gt;'Capital Structure'!$R$7),0,IF('Capital Structure'!$R$18='Capital Structure'!$U$4,DS208,IF('Capital Structure'!$R$18='Capital Structure'!$U$5,DS203,DS213)))</f>
        <v>0</v>
      </c>
      <c r="DT41" s="136">
        <f>IF(OR(DT37&lt;'Capital Structure'!$Q$7,DT37&gt;'Capital Structure'!$R$7),0,IF('Capital Structure'!$R$18='Capital Structure'!$U$4,DT208,IF('Capital Structure'!$R$18='Capital Structure'!$U$5,DT203,DT213)))</f>
        <v>0</v>
      </c>
      <c r="DU41" s="136">
        <f>IF(OR(DU37&lt;'Capital Structure'!$Q$7,DU37&gt;'Capital Structure'!$R$7),0,IF('Capital Structure'!$R$18='Capital Structure'!$U$4,DU208,IF('Capital Structure'!$R$18='Capital Structure'!$U$5,DU203,DU213)))</f>
        <v>0</v>
      </c>
      <c r="DV41" s="136">
        <f>IF(OR(DV37&lt;'Capital Structure'!$Q$7,DV37&gt;'Capital Structure'!$R$7),0,IF('Capital Structure'!$R$18='Capital Structure'!$U$4,DV208,IF('Capital Structure'!$R$18='Capital Structure'!$U$5,DV203,DV213)))</f>
        <v>0</v>
      </c>
      <c r="DW41" s="136">
        <f>IF(OR(DW37&lt;'Capital Structure'!$Q$7,DW37&gt;'Capital Structure'!$R$7),0,IF('Capital Structure'!$R$18='Capital Structure'!$U$4,DW208,IF('Capital Structure'!$R$18='Capital Structure'!$U$5,DW203,DW213)))</f>
        <v>0</v>
      </c>
      <c r="DX41" s="136">
        <f>IF(OR(DX37&lt;'Capital Structure'!$Q$7,DX37&gt;'Capital Structure'!$R$7),0,IF('Capital Structure'!$R$18='Capital Structure'!$U$4,DX208,IF('Capital Structure'!$R$18='Capital Structure'!$U$5,DX203,DX213)))</f>
        <v>0</v>
      </c>
      <c r="DY41" s="136">
        <f>IF(OR(DY37&lt;'Capital Structure'!$Q$7,DY37&gt;'Capital Structure'!$R$7),0,IF('Capital Structure'!$R$18='Capital Structure'!$U$4,DY208,IF('Capital Structure'!$R$18='Capital Structure'!$U$5,DY203,DY213)))</f>
        <v>0</v>
      </c>
      <c r="DZ41" s="136">
        <f>IF(OR(DZ37&lt;'Capital Structure'!$Q$7,DZ37&gt;'Capital Structure'!$R$7),0,IF('Capital Structure'!$R$18='Capital Structure'!$U$4,DZ208,IF('Capital Structure'!$R$18='Capital Structure'!$U$5,DZ203,DZ213)))</f>
        <v>0</v>
      </c>
      <c r="EA41" s="136">
        <f>IF(OR(EA37&lt;'Capital Structure'!$Q$7,EA37&gt;'Capital Structure'!$R$7),0,IF('Capital Structure'!$R$18='Capital Structure'!$U$4,EA208,IF('Capital Structure'!$R$18='Capital Structure'!$U$5,EA203,EA213)))</f>
        <v>0</v>
      </c>
      <c r="EB41" s="136">
        <f>IF(OR(EB37&lt;'Capital Structure'!$Q$7,EB37&gt;'Capital Structure'!$R$7),0,IF('Capital Structure'!$R$18='Capital Structure'!$U$4,EB208,IF('Capital Structure'!$R$18='Capital Structure'!$U$5,EB203,EB213)))</f>
        <v>0</v>
      </c>
      <c r="EC41" s="136">
        <f>IF(OR(EC37&lt;'Capital Structure'!$Q$7,EC37&gt;'Capital Structure'!$R$7),0,IF('Capital Structure'!$R$18='Capital Structure'!$U$4,EC208,IF('Capital Structure'!$R$18='Capital Structure'!$U$5,EC203,EC213)))</f>
        <v>0</v>
      </c>
      <c r="ED41" s="136">
        <f>IF(OR(ED37&lt;'Capital Structure'!$Q$7,ED37&gt;'Capital Structure'!$R$7),0,IF('Capital Structure'!$R$18='Capital Structure'!$U$4,ED208,IF('Capital Structure'!$R$18='Capital Structure'!$U$5,ED203,ED213)))</f>
        <v>0</v>
      </c>
      <c r="EE41" s="136">
        <f>IF(OR(EE37&lt;'Capital Structure'!$Q$7,EE37&gt;'Capital Structure'!$R$7),0,IF('Capital Structure'!$R$18='Capital Structure'!$U$4,EE208,IF('Capital Structure'!$R$18='Capital Structure'!$U$5,EE203,EE213)))</f>
        <v>0</v>
      </c>
      <c r="EF41" s="136">
        <f>IF(OR(EF37&lt;'Capital Structure'!$Q$7,EF37&gt;'Capital Structure'!$R$7),0,IF('Capital Structure'!$R$18='Capital Structure'!$U$4,EF208,IF('Capital Structure'!$R$18='Capital Structure'!$U$5,EF203,EF213)))</f>
        <v>0</v>
      </c>
      <c r="EG41" s="136">
        <f>IF(OR(EG37&lt;'Capital Structure'!$Q$7,EG37&gt;'Capital Structure'!$R$7),0,IF('Capital Structure'!$R$18='Capital Structure'!$U$4,EG208,IF('Capital Structure'!$R$18='Capital Structure'!$U$5,EG203,EG213)))</f>
        <v>0</v>
      </c>
      <c r="EH41" s="136">
        <f>IF(OR(EH37&lt;'Capital Structure'!$Q$7,EH37&gt;'Capital Structure'!$R$7),0,IF('Capital Structure'!$R$18='Capital Structure'!$U$4,EH208,IF('Capital Structure'!$R$18='Capital Structure'!$U$5,EH203,EH213)))</f>
        <v>0</v>
      </c>
      <c r="EI41" s="136">
        <f>IF(OR(EI37&lt;'Capital Structure'!$Q$7,EI37&gt;'Capital Structure'!$R$7),0,IF('Capital Structure'!$R$18='Capital Structure'!$U$4,EI208,IF('Capital Structure'!$R$18='Capital Structure'!$U$5,EI203,EI213)))</f>
        <v>0</v>
      </c>
      <c r="EJ41" s="136">
        <f>IF(OR(EJ37&lt;'Capital Structure'!$Q$7,EJ37&gt;'Capital Structure'!$R$7),0,IF('Capital Structure'!$R$18='Capital Structure'!$U$4,EJ208,IF('Capital Structure'!$R$18='Capital Structure'!$U$5,EJ203,EJ213)))</f>
        <v>0</v>
      </c>
      <c r="EK41" s="136">
        <f>IF(OR(EK37&lt;'Capital Structure'!$Q$7,EK37&gt;'Capital Structure'!$R$7),0,IF('Capital Structure'!$R$18='Capital Structure'!$U$4,EK208,IF('Capital Structure'!$R$18='Capital Structure'!$U$5,EK203,EK213)))</f>
        <v>0</v>
      </c>
      <c r="EL41" s="136">
        <f>IF(OR(EL37&lt;'Capital Structure'!$Q$7,EL37&gt;'Capital Structure'!$R$7),0,IF('Capital Structure'!$R$18='Capital Structure'!$U$4,EL208,IF('Capital Structure'!$R$18='Capital Structure'!$U$5,EL203,EL213)))</f>
        <v>0</v>
      </c>
      <c r="EM41" s="136">
        <f>IF(OR(EM37&lt;'Capital Structure'!$Q$7,EM37&gt;'Capital Structure'!$R$7),0,IF('Capital Structure'!$R$18='Capital Structure'!$U$4,EM208,IF('Capital Structure'!$R$18='Capital Structure'!$U$5,EM203,EM213)))</f>
        <v>0</v>
      </c>
      <c r="EN41" s="136">
        <f>IF(OR(EN37&lt;'Capital Structure'!$Q$7,EN37&gt;'Capital Structure'!$R$7),0,IF('Capital Structure'!$R$18='Capital Structure'!$U$4,EN208,IF('Capital Structure'!$R$18='Capital Structure'!$U$5,EN203,EN213)))</f>
        <v>0</v>
      </c>
      <c r="EO41" s="136">
        <f>IF(OR(EO37&lt;'Capital Structure'!$Q$7,EO37&gt;'Capital Structure'!$R$7),0,IF('Capital Structure'!$R$18='Capital Structure'!$U$4,EO208,IF('Capital Structure'!$R$18='Capital Structure'!$U$5,EO203,EO213)))</f>
        <v>0</v>
      </c>
      <c r="EP41" s="136">
        <f>IF(OR(EP37&lt;'Capital Structure'!$Q$7,EP37&gt;'Capital Structure'!$R$7),0,IF('Capital Structure'!$R$18='Capital Structure'!$U$4,EP208,IF('Capital Structure'!$R$18='Capital Structure'!$U$5,EP203,EP213)))</f>
        <v>0</v>
      </c>
      <c r="EQ41" s="136">
        <f>IF(OR(EQ37&lt;'Capital Structure'!$Q$7,EQ37&gt;'Capital Structure'!$R$7),0,IF('Capital Structure'!$R$18='Capital Structure'!$U$4,EQ208,IF('Capital Structure'!$R$18='Capital Structure'!$U$5,EQ203,EQ213)))</f>
        <v>0</v>
      </c>
      <c r="ER41" s="136">
        <f>IF(OR(ER37&lt;'Capital Structure'!$Q$7,ER37&gt;'Capital Structure'!$R$7),0,IF('Capital Structure'!$R$18='Capital Structure'!$U$4,ER208,IF('Capital Structure'!$R$18='Capital Structure'!$U$5,ER203,ER213)))</f>
        <v>0</v>
      </c>
      <c r="ES41" s="136">
        <f>IF(OR(ES37&lt;'Capital Structure'!$Q$7,ES37&gt;'Capital Structure'!$R$7),0,IF('Capital Structure'!$R$18='Capital Structure'!$U$4,ES208,IF('Capital Structure'!$R$18='Capital Structure'!$U$5,ES203,ES213)))</f>
        <v>0</v>
      </c>
      <c r="ET41" s="136">
        <f>IF(OR(ET37&lt;'Capital Structure'!$Q$7,ET37&gt;'Capital Structure'!$R$7),0,IF('Capital Structure'!$R$18='Capital Structure'!$U$4,ET208,IF('Capital Structure'!$R$18='Capital Structure'!$U$5,ET203,ET213)))</f>
        <v>0</v>
      </c>
      <c r="EU41" s="136">
        <f>IF(OR(EU37&lt;'Capital Structure'!$Q$7,EU37&gt;'Capital Structure'!$R$7),0,IF('Capital Structure'!$R$18='Capital Structure'!$U$4,EU208,IF('Capital Structure'!$R$18='Capital Structure'!$U$5,EU203,EU213)))</f>
        <v>0</v>
      </c>
      <c r="EV41" s="136">
        <f>IF(OR(EV37&lt;'Capital Structure'!$Q$7,EV37&gt;'Capital Structure'!$R$7),0,IF('Capital Structure'!$R$18='Capital Structure'!$U$4,EV208,IF('Capital Structure'!$R$18='Capital Structure'!$U$5,EV203,EV213)))</f>
        <v>0</v>
      </c>
      <c r="EW41" s="136">
        <f>IF(OR(EW37&lt;'Capital Structure'!$Q$7,EW37&gt;'Capital Structure'!$R$7),0,IF('Capital Structure'!$R$18='Capital Structure'!$U$4,EW208,IF('Capital Structure'!$R$18='Capital Structure'!$U$5,EW203,EW213)))</f>
        <v>0</v>
      </c>
      <c r="EX41" s="136">
        <f>IF(OR(EX37&lt;'Capital Structure'!$Q$7,EX37&gt;'Capital Structure'!$R$7),0,IF('Capital Structure'!$R$18='Capital Structure'!$U$4,EX208,IF('Capital Structure'!$R$18='Capital Structure'!$U$5,EX203,EX213)))</f>
        <v>0</v>
      </c>
      <c r="EY41" s="136">
        <f>IF(OR(EY37&lt;'Capital Structure'!$Q$7,EY37&gt;'Capital Structure'!$R$7),0,IF('Capital Structure'!$R$18='Capital Structure'!$U$4,EY208,IF('Capital Structure'!$R$18='Capital Structure'!$U$5,EY203,EY213)))</f>
        <v>0</v>
      </c>
      <c r="EZ41" s="136">
        <f>IF(OR(EZ37&lt;'Capital Structure'!$Q$7,EZ37&gt;'Capital Structure'!$R$7),0,IF('Capital Structure'!$R$18='Capital Structure'!$U$4,EZ208,IF('Capital Structure'!$R$18='Capital Structure'!$U$5,EZ203,EZ213)))</f>
        <v>0</v>
      </c>
      <c r="FA41" s="136">
        <f>IF(OR(FA37&lt;'Capital Structure'!$Q$7,FA37&gt;'Capital Structure'!$R$7),0,IF('Capital Structure'!$R$18='Capital Structure'!$U$4,FA208,IF('Capital Structure'!$R$18='Capital Structure'!$U$5,FA203,FA213)))</f>
        <v>0</v>
      </c>
      <c r="FB41" s="136">
        <f>IF(OR(FB37&lt;'Capital Structure'!$Q$7,FB37&gt;'Capital Structure'!$R$7),0,IF('Capital Structure'!$R$18='Capital Structure'!$U$4,FB208,IF('Capital Structure'!$R$18='Capital Structure'!$U$5,FB203,FB213)))</f>
        <v>0</v>
      </c>
      <c r="FC41" s="136">
        <f>IF(OR(FC37&lt;'Capital Structure'!$Q$7,FC37&gt;'Capital Structure'!$R$7),0,IF('Capital Structure'!$R$18='Capital Structure'!$U$4,FC208,IF('Capital Structure'!$R$18='Capital Structure'!$U$5,FC203,FC213)))</f>
        <v>0</v>
      </c>
      <c r="FD41" s="136">
        <f>IF(OR(FD37&lt;'Capital Structure'!$Q$7,FD37&gt;'Capital Structure'!$R$7),0,IF('Capital Structure'!$R$18='Capital Structure'!$U$4,FD208,IF('Capital Structure'!$R$18='Capital Structure'!$U$5,FD203,FD213)))</f>
        <v>0</v>
      </c>
      <c r="FE41" s="136">
        <f>IF(OR(FE37&lt;'Capital Structure'!$Q$7,FE37&gt;'Capital Structure'!$R$7),0,IF('Capital Structure'!$R$18='Capital Structure'!$U$4,FE208,IF('Capital Structure'!$R$18='Capital Structure'!$U$5,FE203,FE213)))</f>
        <v>0</v>
      </c>
      <c r="FF41" s="136">
        <f>IF(OR(FF37&lt;'Capital Structure'!$Q$7,FF37&gt;'Capital Structure'!$R$7),0,IF('Capital Structure'!$R$18='Capital Structure'!$U$4,FF208,IF('Capital Structure'!$R$18='Capital Structure'!$U$5,FF203,FF213)))</f>
        <v>0</v>
      </c>
      <c r="FG41" s="136">
        <f>IF(OR(FG37&lt;'Capital Structure'!$Q$7,FG37&gt;'Capital Structure'!$R$7),0,IF('Capital Structure'!$R$18='Capital Structure'!$U$4,FG208,IF('Capital Structure'!$R$18='Capital Structure'!$U$5,FG203,FG213)))</f>
        <v>0</v>
      </c>
      <c r="FH41" s="136">
        <f>IF(OR(FH37&lt;'Capital Structure'!$Q$7,FH37&gt;'Capital Structure'!$R$7),0,IF('Capital Structure'!$R$18='Capital Structure'!$U$4,FH208,IF('Capital Structure'!$R$18='Capital Structure'!$U$5,FH203,FH213)))</f>
        <v>0</v>
      </c>
      <c r="FI41" s="136">
        <f>IF(OR(FI37&lt;'Capital Structure'!$Q$7,FI37&gt;'Capital Structure'!$R$7),0,IF('Capital Structure'!$R$18='Capital Structure'!$U$4,FI208,IF('Capital Structure'!$R$18='Capital Structure'!$U$5,FI203,FI213)))</f>
        <v>0</v>
      </c>
      <c r="FJ41" s="136">
        <f>IF(OR(FJ37&lt;'Capital Structure'!$Q$7,FJ37&gt;'Capital Structure'!$R$7),0,IF('Capital Structure'!$R$18='Capital Structure'!$U$4,FJ208,IF('Capital Structure'!$R$18='Capital Structure'!$U$5,FJ203,FJ213)))</f>
        <v>0</v>
      </c>
      <c r="FK41" s="136">
        <f>IF(OR(FK37&lt;'Capital Structure'!$Q$7,FK37&gt;'Capital Structure'!$R$7),0,IF('Capital Structure'!$R$18='Capital Structure'!$U$4,FK208,IF('Capital Structure'!$R$18='Capital Structure'!$U$5,FK203,FK213)))</f>
        <v>0</v>
      </c>
      <c r="FL41" s="136">
        <f>IF(OR(FL37&lt;'Capital Structure'!$Q$7,FL37&gt;'Capital Structure'!$R$7),0,IF('Capital Structure'!$R$18='Capital Structure'!$U$4,FL208,IF('Capital Structure'!$R$18='Capital Structure'!$U$5,FL203,FL213)))</f>
        <v>0</v>
      </c>
      <c r="FM41" s="136">
        <f>IF(OR(FM37&lt;'Capital Structure'!$Q$7,FM37&gt;'Capital Structure'!$R$7),0,IF('Capital Structure'!$R$18='Capital Structure'!$U$4,FM208,IF('Capital Structure'!$R$18='Capital Structure'!$U$5,FM203,FM213)))</f>
        <v>0</v>
      </c>
      <c r="FN41" s="136">
        <f>IF(OR(FN37&lt;'Capital Structure'!$Q$7,FN37&gt;'Capital Structure'!$R$7),0,IF('Capital Structure'!$R$18='Capital Structure'!$U$4,FN208,IF('Capital Structure'!$R$18='Capital Structure'!$U$5,FN203,FN213)))</f>
        <v>0</v>
      </c>
      <c r="FO41" s="136">
        <f>IF(OR(FO37&lt;'Capital Structure'!$Q$7,FO37&gt;'Capital Structure'!$R$7),0,IF('Capital Structure'!$R$18='Capital Structure'!$U$4,FO208,IF('Capital Structure'!$R$18='Capital Structure'!$U$5,FO203,FO213)))</f>
        <v>0</v>
      </c>
      <c r="FP41" s="136">
        <f>IF(OR(FP37&lt;'Capital Structure'!$Q$7,FP37&gt;'Capital Structure'!$R$7),0,IF('Capital Structure'!$R$18='Capital Structure'!$U$4,FP208,IF('Capital Structure'!$R$18='Capital Structure'!$U$5,FP203,FP213)))</f>
        <v>0</v>
      </c>
      <c r="FQ41" s="136">
        <f>IF(OR(FQ37&lt;'Capital Structure'!$Q$7,FQ37&gt;'Capital Structure'!$R$7),0,IF('Capital Structure'!$R$18='Capital Structure'!$U$4,FQ208,IF('Capital Structure'!$R$18='Capital Structure'!$U$5,FQ203,FQ213)))</f>
        <v>0</v>
      </c>
      <c r="FR41" s="136">
        <f>IF(OR(FR37&lt;'Capital Structure'!$Q$7,FR37&gt;'Capital Structure'!$R$7),0,IF('Capital Structure'!$R$18='Capital Structure'!$U$4,FR208,IF('Capital Structure'!$R$18='Capital Structure'!$U$5,FR203,FR213)))</f>
        <v>0</v>
      </c>
      <c r="FS41" s="136">
        <f>IF(OR(FS37&lt;'Capital Structure'!$Q$7,FS37&gt;'Capital Structure'!$R$7),0,IF('Capital Structure'!$R$18='Capital Structure'!$U$4,FS208,IF('Capital Structure'!$R$18='Capital Structure'!$U$5,FS203,FS213)))</f>
        <v>0</v>
      </c>
      <c r="FT41" s="136">
        <f>IF(OR(FT37&lt;'Capital Structure'!$Q$7,FT37&gt;'Capital Structure'!$R$7),0,IF('Capital Structure'!$R$18='Capital Structure'!$U$4,FT208,IF('Capital Structure'!$R$18='Capital Structure'!$U$5,FT203,FT213)))</f>
        <v>0</v>
      </c>
      <c r="FU41" s="136">
        <f>IF(OR(FU37&lt;'Capital Structure'!$Q$7,FU37&gt;'Capital Structure'!$R$7),0,IF('Capital Structure'!$R$18='Capital Structure'!$U$4,FU208,IF('Capital Structure'!$R$18='Capital Structure'!$U$5,FU203,FU213)))</f>
        <v>0</v>
      </c>
      <c r="FV41" s="136">
        <f>IF(OR(FV37&lt;'Capital Structure'!$Q$7,FV37&gt;'Capital Structure'!$R$7),0,IF('Capital Structure'!$R$18='Capital Structure'!$U$4,FV208,IF('Capital Structure'!$R$18='Capital Structure'!$U$5,FV203,FV213)))</f>
        <v>0</v>
      </c>
      <c r="FW41" s="136">
        <f>IF(OR(FW37&lt;'Capital Structure'!$Q$7,FW37&gt;'Capital Structure'!$R$7),0,IF('Capital Structure'!$R$18='Capital Structure'!$U$4,FW208,IF('Capital Structure'!$R$18='Capital Structure'!$U$5,FW203,FW213)))</f>
        <v>0</v>
      </c>
      <c r="FX41" s="136">
        <f>IF(OR(FX37&lt;'Capital Structure'!$Q$7,FX37&gt;'Capital Structure'!$R$7),0,IF('Capital Structure'!$R$18='Capital Structure'!$U$4,FX208,IF('Capital Structure'!$R$18='Capital Structure'!$U$5,FX203,FX213)))</f>
        <v>0</v>
      </c>
      <c r="FY41" s="136">
        <f>IF(OR(FY37&lt;'Capital Structure'!$Q$7,FY37&gt;'Capital Structure'!$R$7),0,IF('Capital Structure'!$R$18='Capital Structure'!$U$4,FY208,IF('Capital Structure'!$R$18='Capital Structure'!$U$5,FY203,FY213)))</f>
        <v>0</v>
      </c>
      <c r="FZ41" s="136">
        <f>IF(OR(FZ37&lt;'Capital Structure'!$Q$7,FZ37&gt;'Capital Structure'!$R$7),0,IF('Capital Structure'!$R$18='Capital Structure'!$U$4,FZ208,IF('Capital Structure'!$R$18='Capital Structure'!$U$5,FZ203,FZ213)))</f>
        <v>0</v>
      </c>
      <c r="GA41" s="136">
        <f>IF(OR(GA37&lt;'Capital Structure'!$Q$7,GA37&gt;'Capital Structure'!$R$7),0,IF('Capital Structure'!$R$18='Capital Structure'!$U$4,GA208,IF('Capital Structure'!$R$18='Capital Structure'!$U$5,GA203,GA213)))</f>
        <v>0</v>
      </c>
      <c r="GB41" s="136">
        <f>IF(OR(GB37&lt;'Capital Structure'!$Q$7,GB37&gt;'Capital Structure'!$R$7),0,IF('Capital Structure'!$R$18='Capital Structure'!$U$4,GB208,IF('Capital Structure'!$R$18='Capital Structure'!$U$5,GB203,GB213)))</f>
        <v>0</v>
      </c>
      <c r="GC41" s="136">
        <f>IF(OR(GC37&lt;'Capital Structure'!$Q$7,GC37&gt;'Capital Structure'!$R$7),0,IF('Capital Structure'!$R$18='Capital Structure'!$U$4,GC208,IF('Capital Structure'!$R$18='Capital Structure'!$U$5,GC203,GC213)))</f>
        <v>0</v>
      </c>
      <c r="GD41" s="136">
        <f>IF(OR(GD37&lt;'Capital Structure'!$Q$7,GD37&gt;'Capital Structure'!$R$7),0,IF('Capital Structure'!$R$18='Capital Structure'!$U$4,GD208,IF('Capital Structure'!$R$18='Capital Structure'!$U$5,GD203,GD213)))</f>
        <v>0</v>
      </c>
      <c r="GE41" s="136">
        <f>IF(OR(GE37&lt;'Capital Structure'!$Q$7,GE37&gt;'Capital Structure'!$R$7),0,IF('Capital Structure'!$R$18='Capital Structure'!$U$4,GE208,IF('Capital Structure'!$R$18='Capital Structure'!$U$5,GE203,GE213)))</f>
        <v>0</v>
      </c>
      <c r="GF41" s="136">
        <f>IF(OR(GF37&lt;'Capital Structure'!$Q$7,GF37&gt;'Capital Structure'!$R$7),0,IF('Capital Structure'!$R$18='Capital Structure'!$U$4,GF208,IF('Capital Structure'!$R$18='Capital Structure'!$U$5,GF203,GF213)))</f>
        <v>0</v>
      </c>
    </row>
    <row r="42" spans="2:206">
      <c r="B42" s="105" t="s">
        <v>335</v>
      </c>
      <c r="E42" s="109">
        <f ca="1">SUM(E38:E41)</f>
        <v>13614195.761248605</v>
      </c>
      <c r="F42" s="109">
        <f t="shared" ref="F42:BQ42" ca="1" si="3">SUM(F38:F41)</f>
        <v>13614195.761248605</v>
      </c>
      <c r="G42" s="109">
        <f t="shared" ca="1" si="3"/>
        <v>13614195.761248605</v>
      </c>
      <c r="H42" s="109">
        <f t="shared" ca="1" si="3"/>
        <v>13575072.886248605</v>
      </c>
      <c r="I42" s="109">
        <f t="shared" ca="1" si="3"/>
        <v>12360594.761884969</v>
      </c>
      <c r="J42" s="109">
        <f t="shared" ca="1" si="3"/>
        <v>12360594.761884969</v>
      </c>
      <c r="K42" s="109">
        <f t="shared" ca="1" si="3"/>
        <v>9277093.7131576948</v>
      </c>
      <c r="L42" s="109">
        <f t="shared" ca="1" si="3"/>
        <v>9277093.7131576948</v>
      </c>
      <c r="M42" s="109">
        <f t="shared" ca="1" si="3"/>
        <v>26590.566975878552</v>
      </c>
      <c r="N42" s="109">
        <f t="shared" ca="1" si="3"/>
        <v>26590.566975878552</v>
      </c>
      <c r="O42" s="109">
        <f t="shared" ca="1" si="3"/>
        <v>26590.566975878552</v>
      </c>
      <c r="P42" s="109">
        <f t="shared" ca="1" si="3"/>
        <v>26590.566975878552</v>
      </c>
      <c r="Q42" s="109">
        <f t="shared" ca="1" si="3"/>
        <v>26590.566975878552</v>
      </c>
      <c r="R42" s="109">
        <f t="shared" ca="1" si="3"/>
        <v>26590.566975878552</v>
      </c>
      <c r="S42" s="109">
        <f t="shared" ca="1" si="3"/>
        <v>26577.207703150809</v>
      </c>
      <c r="T42" s="109">
        <f t="shared" ca="1" si="3"/>
        <v>-3393459.2769573368</v>
      </c>
      <c r="U42" s="109">
        <f t="shared" ca="1" si="3"/>
        <v>-6477028.162775524</v>
      </c>
      <c r="V42" s="109">
        <f t="shared" ca="1" si="3"/>
        <v>-15227813.147502795</v>
      </c>
      <c r="W42" s="109">
        <f t="shared" ca="1" si="3"/>
        <v>-15228016.658775531</v>
      </c>
      <c r="X42" s="109">
        <f t="shared" ca="1" si="3"/>
        <v>-41480371.612957336</v>
      </c>
      <c r="Y42" s="109">
        <f t="shared" ca="1" si="3"/>
        <v>-22915029.781998232</v>
      </c>
      <c r="Z42" s="109">
        <f t="shared" ca="1" si="3"/>
        <v>0</v>
      </c>
      <c r="AA42" s="109">
        <f t="shared" ca="1" si="3"/>
        <v>0</v>
      </c>
      <c r="AB42" s="109">
        <f t="shared" ca="1" si="3"/>
        <v>0</v>
      </c>
      <c r="AC42" s="109">
        <f t="shared" ca="1" si="3"/>
        <v>0</v>
      </c>
      <c r="AD42" s="109">
        <f t="shared" ca="1" si="3"/>
        <v>0</v>
      </c>
      <c r="AE42" s="109">
        <f t="shared" ca="1" si="3"/>
        <v>0</v>
      </c>
      <c r="AF42" s="109">
        <f t="shared" ca="1" si="3"/>
        <v>0</v>
      </c>
      <c r="AG42" s="109">
        <f t="shared" ca="1" si="3"/>
        <v>0</v>
      </c>
      <c r="AH42" s="109">
        <f t="shared" ca="1" si="3"/>
        <v>0</v>
      </c>
      <c r="AI42" s="109">
        <f t="shared" ca="1" si="3"/>
        <v>0</v>
      </c>
      <c r="AJ42" s="109">
        <f t="shared" ca="1" si="3"/>
        <v>0</v>
      </c>
      <c r="AK42" s="109">
        <f t="shared" ca="1" si="3"/>
        <v>0</v>
      </c>
      <c r="AL42" s="109">
        <f t="shared" ca="1" si="3"/>
        <v>0</v>
      </c>
      <c r="AM42" s="109">
        <f t="shared" ca="1" si="3"/>
        <v>0</v>
      </c>
      <c r="AN42" s="109">
        <f t="shared" ca="1" si="3"/>
        <v>0</v>
      </c>
      <c r="AO42" s="109">
        <f t="shared" ca="1" si="3"/>
        <v>0</v>
      </c>
      <c r="AP42" s="109">
        <f t="shared" ca="1" si="3"/>
        <v>0</v>
      </c>
      <c r="AQ42" s="109">
        <f t="shared" ca="1" si="3"/>
        <v>0</v>
      </c>
      <c r="AR42" s="109">
        <f t="shared" ca="1" si="3"/>
        <v>61000000</v>
      </c>
      <c r="AS42" s="109">
        <f t="shared" ca="1" si="3"/>
        <v>0</v>
      </c>
      <c r="AT42" s="109">
        <f t="shared" ca="1" si="3"/>
        <v>0</v>
      </c>
      <c r="AU42" s="109">
        <f t="shared" ca="1" si="3"/>
        <v>0</v>
      </c>
      <c r="AV42" s="109">
        <f t="shared" ca="1" si="3"/>
        <v>0</v>
      </c>
      <c r="AW42" s="109">
        <f t="shared" ca="1" si="3"/>
        <v>0</v>
      </c>
      <c r="AX42" s="109">
        <f t="shared" ca="1" si="3"/>
        <v>41852387.708543032</v>
      </c>
      <c r="AY42" s="109">
        <f t="shared" ca="1" si="3"/>
        <v>13040.958333333334</v>
      </c>
      <c r="AZ42" s="109">
        <f t="shared" ca="1" si="3"/>
        <v>13040.958333333334</v>
      </c>
      <c r="BA42" s="109">
        <f t="shared" ca="1" si="3"/>
        <v>3405348.650641026</v>
      </c>
      <c r="BB42" s="109">
        <f t="shared" ca="1" si="3"/>
        <v>3405348.650641026</v>
      </c>
      <c r="BC42" s="109">
        <f t="shared" ca="1" si="3"/>
        <v>38998792.489079639</v>
      </c>
      <c r="BD42" s="109">
        <f t="shared" ca="1" si="3"/>
        <v>3392307.6923076925</v>
      </c>
      <c r="BE42" s="109">
        <f t="shared" ca="1" si="3"/>
        <v>3392307.6923076925</v>
      </c>
      <c r="BF42" s="109">
        <f t="shared" ca="1" si="3"/>
        <v>3392307.6923076925</v>
      </c>
      <c r="BG42" s="109">
        <f t="shared" ca="1" si="3"/>
        <v>3392307.6923076925</v>
      </c>
      <c r="BH42" s="109">
        <f t="shared" ca="1" si="3"/>
        <v>3392307.6923076925</v>
      </c>
      <c r="BI42" s="109">
        <f t="shared" ca="1" si="3"/>
        <v>3392307.6923076925</v>
      </c>
      <c r="BJ42" s="109">
        <f t="shared" ca="1" si="3"/>
        <v>3392307.6923076925</v>
      </c>
      <c r="BK42" s="109">
        <f t="shared" ca="1" si="3"/>
        <v>3392307.6923076925</v>
      </c>
      <c r="BL42" s="109">
        <f t="shared" ca="1" si="3"/>
        <v>3392307.6923076925</v>
      </c>
      <c r="BM42" s="109">
        <f t="shared" ca="1" si="3"/>
        <v>3392307.6923076925</v>
      </c>
      <c r="BN42" s="109">
        <f t="shared" ca="1" si="3"/>
        <v>3392307.6923076925</v>
      </c>
      <c r="BO42" s="109">
        <f t="shared" ca="1" si="3"/>
        <v>3392307.6923076925</v>
      </c>
      <c r="BP42" s="109">
        <f t="shared" ca="1" si="3"/>
        <v>3392307.6923076925</v>
      </c>
      <c r="BQ42" s="109">
        <f t="shared" ca="1" si="3"/>
        <v>3392307.6923076925</v>
      </c>
      <c r="BR42" s="109">
        <f t="shared" ref="BR42:EC42" ca="1" si="4">SUM(BR38:BR41)</f>
        <v>3392307.6923076925</v>
      </c>
      <c r="BS42" s="109">
        <f t="shared" ca="1" si="4"/>
        <v>3392307.6923076925</v>
      </c>
      <c r="BT42" s="109">
        <f t="shared" ca="1" si="4"/>
        <v>3392307.6923076925</v>
      </c>
      <c r="BU42" s="109">
        <f t="shared" ca="1" si="4"/>
        <v>3392307.6923076925</v>
      </c>
      <c r="BV42" s="109">
        <f t="shared" ca="1" si="4"/>
        <v>3392307.6923076925</v>
      </c>
      <c r="BW42" s="109">
        <f t="shared" ca="1" si="4"/>
        <v>3392307.6923076925</v>
      </c>
      <c r="BX42" s="109">
        <f t="shared" ca="1" si="4"/>
        <v>3392307.6923076925</v>
      </c>
      <c r="BY42" s="109">
        <f t="shared" ca="1" si="4"/>
        <v>-66579205.097934648</v>
      </c>
      <c r="BZ42" s="109">
        <f t="shared" ca="1" si="4"/>
        <v>3392307.6923076361</v>
      </c>
      <c r="CA42" s="109">
        <f t="shared" ca="1" si="4"/>
        <v>-93337906.086587623</v>
      </c>
      <c r="CB42" s="109">
        <f t="shared" ca="1" si="4"/>
        <v>0</v>
      </c>
      <c r="CC42" s="109">
        <f t="shared" ca="1" si="4"/>
        <v>0</v>
      </c>
      <c r="CD42" s="109">
        <f t="shared" ca="1" si="4"/>
        <v>0</v>
      </c>
      <c r="CE42" s="109">
        <f t="shared" ca="1" si="4"/>
        <v>0</v>
      </c>
      <c r="CF42" s="109">
        <f t="shared" ca="1" si="4"/>
        <v>0</v>
      </c>
      <c r="CG42" s="109">
        <f t="shared" ca="1" si="4"/>
        <v>0</v>
      </c>
      <c r="CH42" s="109">
        <f t="shared" ca="1" si="4"/>
        <v>0</v>
      </c>
      <c r="CI42" s="109">
        <f t="shared" ca="1" si="4"/>
        <v>0</v>
      </c>
      <c r="CJ42" s="109">
        <f t="shared" ca="1" si="4"/>
        <v>0</v>
      </c>
      <c r="CK42" s="109">
        <f t="shared" ca="1" si="4"/>
        <v>0</v>
      </c>
      <c r="CL42" s="109">
        <f t="shared" ca="1" si="4"/>
        <v>0</v>
      </c>
      <c r="CM42" s="109">
        <f t="shared" ca="1" si="4"/>
        <v>-77890406.092795908</v>
      </c>
      <c r="CN42" s="109">
        <f t="shared" si="4"/>
        <v>0</v>
      </c>
      <c r="CO42" s="109">
        <f t="shared" si="4"/>
        <v>0</v>
      </c>
      <c r="CP42" s="109">
        <f t="shared" si="4"/>
        <v>0</v>
      </c>
      <c r="CQ42" s="109">
        <f t="shared" si="4"/>
        <v>0</v>
      </c>
      <c r="CR42" s="109">
        <f t="shared" si="4"/>
        <v>0</v>
      </c>
      <c r="CS42" s="109">
        <f t="shared" si="4"/>
        <v>0</v>
      </c>
      <c r="CT42" s="109">
        <f t="shared" si="4"/>
        <v>0</v>
      </c>
      <c r="CU42" s="109">
        <f t="shared" si="4"/>
        <v>0</v>
      </c>
      <c r="CV42" s="109">
        <f t="shared" si="4"/>
        <v>0</v>
      </c>
      <c r="CW42" s="109">
        <f t="shared" si="4"/>
        <v>0</v>
      </c>
      <c r="CX42" s="109">
        <f t="shared" si="4"/>
        <v>0</v>
      </c>
      <c r="CY42" s="109">
        <f t="shared" si="4"/>
        <v>0</v>
      </c>
      <c r="CZ42" s="109">
        <f t="shared" si="4"/>
        <v>0</v>
      </c>
      <c r="DA42" s="109">
        <f t="shared" si="4"/>
        <v>0</v>
      </c>
      <c r="DB42" s="109">
        <f t="shared" si="4"/>
        <v>0</v>
      </c>
      <c r="DC42" s="109">
        <f t="shared" si="4"/>
        <v>0</v>
      </c>
      <c r="DD42" s="109">
        <f t="shared" si="4"/>
        <v>0</v>
      </c>
      <c r="DE42" s="109">
        <f t="shared" si="4"/>
        <v>0</v>
      </c>
      <c r="DF42" s="109">
        <f t="shared" si="4"/>
        <v>0</v>
      </c>
      <c r="DG42" s="109">
        <f t="shared" si="4"/>
        <v>0</v>
      </c>
      <c r="DH42" s="109">
        <f t="shared" si="4"/>
        <v>0</v>
      </c>
      <c r="DI42" s="109">
        <f t="shared" si="4"/>
        <v>0</v>
      </c>
      <c r="DJ42" s="109">
        <f t="shared" si="4"/>
        <v>0</v>
      </c>
      <c r="DK42" s="109">
        <f t="shared" si="4"/>
        <v>0</v>
      </c>
      <c r="DL42" s="109">
        <f t="shared" si="4"/>
        <v>0</v>
      </c>
      <c r="DM42" s="109">
        <f t="shared" si="4"/>
        <v>0</v>
      </c>
      <c r="DN42" s="109">
        <f t="shared" si="4"/>
        <v>0</v>
      </c>
      <c r="DO42" s="109">
        <f t="shared" si="4"/>
        <v>0</v>
      </c>
      <c r="DP42" s="109">
        <f t="shared" si="4"/>
        <v>0</v>
      </c>
      <c r="DQ42" s="109">
        <f t="shared" si="4"/>
        <v>0</v>
      </c>
      <c r="DR42" s="109">
        <f t="shared" si="4"/>
        <v>0</v>
      </c>
      <c r="DS42" s="109">
        <f t="shared" si="4"/>
        <v>0</v>
      </c>
      <c r="DT42" s="109">
        <f t="shared" si="4"/>
        <v>0</v>
      </c>
      <c r="DU42" s="109">
        <f t="shared" si="4"/>
        <v>0</v>
      </c>
      <c r="DV42" s="109">
        <f t="shared" si="4"/>
        <v>0</v>
      </c>
      <c r="DW42" s="109">
        <f t="shared" si="4"/>
        <v>0</v>
      </c>
      <c r="DX42" s="109">
        <f t="shared" si="4"/>
        <v>0</v>
      </c>
      <c r="DY42" s="109">
        <f t="shared" si="4"/>
        <v>0</v>
      </c>
      <c r="DZ42" s="109">
        <f t="shared" si="4"/>
        <v>0</v>
      </c>
      <c r="EA42" s="109">
        <f t="shared" si="4"/>
        <v>0</v>
      </c>
      <c r="EB42" s="109">
        <f t="shared" si="4"/>
        <v>0</v>
      </c>
      <c r="EC42" s="109">
        <f t="shared" si="4"/>
        <v>0</v>
      </c>
      <c r="ED42" s="109">
        <f t="shared" ref="ED42:GF42" si="5">SUM(ED38:ED41)</f>
        <v>0</v>
      </c>
      <c r="EE42" s="109">
        <f t="shared" si="5"/>
        <v>0</v>
      </c>
      <c r="EF42" s="109">
        <f t="shared" si="5"/>
        <v>0</v>
      </c>
      <c r="EG42" s="109">
        <f t="shared" si="5"/>
        <v>0</v>
      </c>
      <c r="EH42" s="109">
        <f t="shared" si="5"/>
        <v>0</v>
      </c>
      <c r="EI42" s="109">
        <f t="shared" si="5"/>
        <v>0</v>
      </c>
      <c r="EJ42" s="109">
        <f t="shared" si="5"/>
        <v>0</v>
      </c>
      <c r="EK42" s="109">
        <f t="shared" si="5"/>
        <v>0</v>
      </c>
      <c r="EL42" s="109">
        <f t="shared" si="5"/>
        <v>0</v>
      </c>
      <c r="EM42" s="109">
        <f t="shared" si="5"/>
        <v>0</v>
      </c>
      <c r="EN42" s="109">
        <f t="shared" si="5"/>
        <v>0</v>
      </c>
      <c r="EO42" s="109">
        <f t="shared" si="5"/>
        <v>0</v>
      </c>
      <c r="EP42" s="109">
        <f t="shared" si="5"/>
        <v>0</v>
      </c>
      <c r="EQ42" s="109">
        <f t="shared" si="5"/>
        <v>0</v>
      </c>
      <c r="ER42" s="109">
        <f t="shared" si="5"/>
        <v>0</v>
      </c>
      <c r="ES42" s="109">
        <f t="shared" si="5"/>
        <v>0</v>
      </c>
      <c r="ET42" s="109">
        <f t="shared" si="5"/>
        <v>0</v>
      </c>
      <c r="EU42" s="109">
        <f t="shared" si="5"/>
        <v>0</v>
      </c>
      <c r="EV42" s="109">
        <f t="shared" si="5"/>
        <v>0</v>
      </c>
      <c r="EW42" s="109">
        <f t="shared" si="5"/>
        <v>0</v>
      </c>
      <c r="EX42" s="109">
        <f t="shared" si="5"/>
        <v>0</v>
      </c>
      <c r="EY42" s="109">
        <f t="shared" si="5"/>
        <v>0</v>
      </c>
      <c r="EZ42" s="109">
        <f t="shared" si="5"/>
        <v>0</v>
      </c>
      <c r="FA42" s="109">
        <f t="shared" si="5"/>
        <v>0</v>
      </c>
      <c r="FB42" s="109">
        <f t="shared" si="5"/>
        <v>0</v>
      </c>
      <c r="FC42" s="109">
        <f t="shared" si="5"/>
        <v>0</v>
      </c>
      <c r="FD42" s="109">
        <f t="shared" si="5"/>
        <v>0</v>
      </c>
      <c r="FE42" s="109">
        <f t="shared" si="5"/>
        <v>0</v>
      </c>
      <c r="FF42" s="109">
        <f t="shared" si="5"/>
        <v>0</v>
      </c>
      <c r="FG42" s="109">
        <f t="shared" si="5"/>
        <v>0</v>
      </c>
      <c r="FH42" s="109">
        <f t="shared" si="5"/>
        <v>0</v>
      </c>
      <c r="FI42" s="109">
        <f t="shared" si="5"/>
        <v>0</v>
      </c>
      <c r="FJ42" s="109">
        <f t="shared" si="5"/>
        <v>0</v>
      </c>
      <c r="FK42" s="109">
        <f t="shared" si="5"/>
        <v>0</v>
      </c>
      <c r="FL42" s="109">
        <f t="shared" si="5"/>
        <v>0</v>
      </c>
      <c r="FM42" s="109">
        <f t="shared" si="5"/>
        <v>0</v>
      </c>
      <c r="FN42" s="109">
        <f t="shared" si="5"/>
        <v>0</v>
      </c>
      <c r="FO42" s="109">
        <f t="shared" si="5"/>
        <v>0</v>
      </c>
      <c r="FP42" s="109">
        <f t="shared" si="5"/>
        <v>0</v>
      </c>
      <c r="FQ42" s="109">
        <f t="shared" si="5"/>
        <v>0</v>
      </c>
      <c r="FR42" s="109">
        <f t="shared" si="5"/>
        <v>0</v>
      </c>
      <c r="FS42" s="109">
        <f t="shared" si="5"/>
        <v>0</v>
      </c>
      <c r="FT42" s="109">
        <f t="shared" si="5"/>
        <v>0</v>
      </c>
      <c r="FU42" s="109">
        <f t="shared" si="5"/>
        <v>0</v>
      </c>
      <c r="FV42" s="109">
        <f t="shared" si="5"/>
        <v>0</v>
      </c>
      <c r="FW42" s="109">
        <f t="shared" si="5"/>
        <v>0</v>
      </c>
      <c r="FX42" s="109">
        <f t="shared" si="5"/>
        <v>0</v>
      </c>
      <c r="FY42" s="109">
        <f t="shared" si="5"/>
        <v>0</v>
      </c>
      <c r="FZ42" s="109">
        <f t="shared" si="5"/>
        <v>0</v>
      </c>
      <c r="GA42" s="109">
        <f t="shared" si="5"/>
        <v>0</v>
      </c>
      <c r="GB42" s="109">
        <f t="shared" si="5"/>
        <v>0</v>
      </c>
      <c r="GC42" s="109">
        <f t="shared" si="5"/>
        <v>0</v>
      </c>
      <c r="GD42" s="109">
        <f t="shared" si="5"/>
        <v>0</v>
      </c>
      <c r="GE42" s="109">
        <f t="shared" si="5"/>
        <v>0</v>
      </c>
      <c r="GF42" s="109">
        <f t="shared" si="5"/>
        <v>0</v>
      </c>
    </row>
    <row r="43" spans="2:206">
      <c r="B43" s="138" t="s">
        <v>336</v>
      </c>
      <c r="D43" s="108"/>
      <c r="E43" s="158">
        <f t="shared" ref="E43:BP43" ca="1" si="6">E67+E149+E185</f>
        <v>56725.815671869197</v>
      </c>
      <c r="F43" s="158">
        <f t="shared" ca="1" si="6"/>
        <v>113687.98890903784</v>
      </c>
      <c r="G43" s="158">
        <f t="shared" ca="1" si="6"/>
        <v>170887.50453469469</v>
      </c>
      <c r="H43" s="158">
        <f t="shared" ca="1" si="6"/>
        <v>228162.3394962918</v>
      </c>
      <c r="I43" s="158">
        <f t="shared" ca="1" si="6"/>
        <v>280615.49408538034</v>
      </c>
      <c r="J43" s="158">
        <f t="shared" ca="1" si="6"/>
        <v>333287.20348525682</v>
      </c>
      <c r="K43" s="158">
        <f t="shared" ca="1" si="6"/>
        <v>373330.45730460243</v>
      </c>
      <c r="L43" s="158">
        <f t="shared" ca="1" si="6"/>
        <v>413540.55801486206</v>
      </c>
      <c r="M43" s="158">
        <f t="shared" ca="1" si="6"/>
        <v>415374.43770232348</v>
      </c>
      <c r="N43" s="158">
        <f t="shared" ca="1" si="6"/>
        <v>417215.95855514932</v>
      </c>
      <c r="O43" s="158">
        <f t="shared" ca="1" si="6"/>
        <v>419065.15241152857</v>
      </c>
      <c r="P43" s="158">
        <f t="shared" ca="1" si="6"/>
        <v>420922.05124230945</v>
      </c>
      <c r="Q43" s="158">
        <f t="shared" ca="1" si="6"/>
        <v>422786.68715155189</v>
      </c>
      <c r="R43" s="158">
        <f t="shared" ca="1" si="6"/>
        <v>424659.09237708285</v>
      </c>
      <c r="S43" s="158">
        <f t="shared" ca="1" si="6"/>
        <v>426539.24362741713</v>
      </c>
      <c r="T43" s="158">
        <f t="shared" ca="1" si="6"/>
        <v>428316.49047586467</v>
      </c>
      <c r="U43" s="158">
        <f t="shared" ca="1" si="6"/>
        <v>415961.72886552522</v>
      </c>
      <c r="V43" s="158">
        <f t="shared" ca="1" si="6"/>
        <v>390707.28539090022</v>
      </c>
      <c r="W43" s="158">
        <f t="shared" ca="1" si="6"/>
        <v>328886.01096543396</v>
      </c>
      <c r="X43" s="158">
        <f t="shared" ca="1" si="6"/>
        <v>266806.29993289191</v>
      </c>
      <c r="Y43" s="158">
        <f t="shared" ca="1" si="6"/>
        <v>95083.111128623364</v>
      </c>
      <c r="Z43" s="158">
        <f t="shared" ca="1" si="6"/>
        <v>0</v>
      </c>
      <c r="AA43" s="158">
        <f t="shared" ca="1" si="6"/>
        <v>0</v>
      </c>
      <c r="AB43" s="158">
        <f t="shared" ca="1" si="6"/>
        <v>0</v>
      </c>
      <c r="AC43" s="158">
        <f t="shared" ca="1" si="6"/>
        <v>0</v>
      </c>
      <c r="AD43" s="158">
        <f t="shared" ca="1" si="6"/>
        <v>0</v>
      </c>
      <c r="AE43" s="158">
        <f t="shared" ca="1" si="6"/>
        <v>0</v>
      </c>
      <c r="AF43" s="158">
        <f t="shared" ca="1" si="6"/>
        <v>0</v>
      </c>
      <c r="AG43" s="158">
        <f t="shared" ca="1" si="6"/>
        <v>0</v>
      </c>
      <c r="AH43" s="158">
        <f t="shared" ca="1" si="6"/>
        <v>0</v>
      </c>
      <c r="AI43" s="158">
        <f t="shared" ca="1" si="6"/>
        <v>0</v>
      </c>
      <c r="AJ43" s="158">
        <f t="shared" ca="1" si="6"/>
        <v>0</v>
      </c>
      <c r="AK43" s="158">
        <f t="shared" ca="1" si="6"/>
        <v>0</v>
      </c>
      <c r="AL43" s="158">
        <f t="shared" ca="1" si="6"/>
        <v>0</v>
      </c>
      <c r="AM43" s="158">
        <f t="shared" ca="1" si="6"/>
        <v>0</v>
      </c>
      <c r="AN43" s="158">
        <f t="shared" ca="1" si="6"/>
        <v>0</v>
      </c>
      <c r="AO43" s="158">
        <f t="shared" ca="1" si="6"/>
        <v>0</v>
      </c>
      <c r="AP43" s="158">
        <f t="shared" ca="1" si="6"/>
        <v>0</v>
      </c>
      <c r="AQ43" s="158">
        <f t="shared" ca="1" si="6"/>
        <v>0</v>
      </c>
      <c r="AR43" s="158">
        <f t="shared" ca="1" si="6"/>
        <v>254166.66666666666</v>
      </c>
      <c r="AS43" s="158">
        <f t="shared" ca="1" si="6"/>
        <v>255225.69444444447</v>
      </c>
      <c r="AT43" s="158">
        <f t="shared" ca="1" si="6"/>
        <v>256289.13483796301</v>
      </c>
      <c r="AU43" s="158">
        <f t="shared" ca="1" si="6"/>
        <v>257357.00623312115</v>
      </c>
      <c r="AV43" s="158">
        <f t="shared" ca="1" si="6"/>
        <v>258429.32709242581</v>
      </c>
      <c r="AW43" s="158">
        <f t="shared" ca="1" si="6"/>
        <v>259506.11595531096</v>
      </c>
      <c r="AX43" s="158">
        <f t="shared" ca="1" si="6"/>
        <v>434972.34022405406</v>
      </c>
      <c r="AY43" s="158">
        <f t="shared" ca="1" si="6"/>
        <v>436839.06230137649</v>
      </c>
      <c r="AZ43" s="158">
        <f t="shared" ca="1" si="6"/>
        <v>438713.56238735456</v>
      </c>
      <c r="BA43" s="158">
        <f t="shared" ca="1" si="6"/>
        <v>454730.48827497277</v>
      </c>
      <c r="BB43" s="158">
        <f t="shared" ca="1" si="6"/>
        <v>470814.15135378949</v>
      </c>
      <c r="BC43" s="158">
        <f t="shared" ca="1" si="6"/>
        <v>635270.84568892885</v>
      </c>
      <c r="BD43" s="158">
        <f t="shared" ca="1" si="6"/>
        <v>652052.4229305815</v>
      </c>
      <c r="BE43" s="158">
        <f t="shared" ca="1" si="6"/>
        <v>668903.92341074091</v>
      </c>
      <c r="BF43" s="158">
        <f t="shared" ca="1" si="6"/>
        <v>685825.6384762344</v>
      </c>
      <c r="BG43" s="158">
        <f t="shared" ca="1" si="6"/>
        <v>702817.86068783398</v>
      </c>
      <c r="BH43" s="158">
        <f t="shared" ca="1" si="6"/>
        <v>719880.8838253154</v>
      </c>
      <c r="BI43" s="158">
        <f t="shared" ca="1" si="6"/>
        <v>737015.00289253634</v>
      </c>
      <c r="BJ43" s="158">
        <f t="shared" ca="1" si="6"/>
        <v>754220.51412253722</v>
      </c>
      <c r="BK43" s="158">
        <f t="shared" ca="1" si="6"/>
        <v>771497.71498266328</v>
      </c>
      <c r="BL43" s="158">
        <f t="shared" ca="1" si="6"/>
        <v>788846.90417970624</v>
      </c>
      <c r="BM43" s="158">
        <f t="shared" ca="1" si="6"/>
        <v>806268.38166507054</v>
      </c>
      <c r="BN43" s="158">
        <f t="shared" ca="1" si="6"/>
        <v>823762.448639957</v>
      </c>
      <c r="BO43" s="158">
        <f t="shared" ca="1" si="6"/>
        <v>841329.40756057226</v>
      </c>
      <c r="BP43" s="158">
        <f t="shared" ca="1" si="6"/>
        <v>858969.56214335677</v>
      </c>
      <c r="BQ43" s="158">
        <f t="shared" ref="BQ43:EB43" ca="1" si="7">BQ67+BQ149+BQ185</f>
        <v>876683.21737023606</v>
      </c>
      <c r="BR43" s="158">
        <f t="shared" ca="1" si="7"/>
        <v>894470.67949389422</v>
      </c>
      <c r="BS43" s="158">
        <f t="shared" ca="1" si="7"/>
        <v>912332.25604306755</v>
      </c>
      <c r="BT43" s="158">
        <f t="shared" ca="1" si="7"/>
        <v>930268.2558278623</v>
      </c>
      <c r="BU43" s="158">
        <f t="shared" ca="1" si="7"/>
        <v>948278.98894509394</v>
      </c>
      <c r="BV43" s="158">
        <f t="shared" ca="1" si="7"/>
        <v>966364.76678364701</v>
      </c>
      <c r="BW43" s="158">
        <f t="shared" ca="1" si="7"/>
        <v>984525.902029861</v>
      </c>
      <c r="BX43" s="158">
        <f t="shared" ca="1" si="7"/>
        <v>1002762.7086729342</v>
      </c>
      <c r="BY43" s="158">
        <f t="shared" ca="1" si="7"/>
        <v>729527.53205101029</v>
      </c>
      <c r="BZ43" s="158">
        <f t="shared" ca="1" si="7"/>
        <v>746701.84548583813</v>
      </c>
      <c r="CA43" s="158">
        <f t="shared" ca="1" si="7"/>
        <v>360905.1611479139</v>
      </c>
      <c r="CB43" s="158">
        <f t="shared" ca="1" si="7"/>
        <v>362408.93265269691</v>
      </c>
      <c r="CC43" s="158">
        <f t="shared" ca="1" si="7"/>
        <v>363918.96987208311</v>
      </c>
      <c r="CD43" s="158">
        <f t="shared" ca="1" si="7"/>
        <v>365435.29891321674</v>
      </c>
      <c r="CE43" s="158">
        <f t="shared" ca="1" si="7"/>
        <v>366957.94599202188</v>
      </c>
      <c r="CF43" s="158">
        <f t="shared" ca="1" si="7"/>
        <v>368486.93743365532</v>
      </c>
      <c r="CG43" s="158">
        <f t="shared" ca="1" si="7"/>
        <v>370022.29967296217</v>
      </c>
      <c r="CH43" s="158">
        <f t="shared" ca="1" si="7"/>
        <v>371564.05925493286</v>
      </c>
      <c r="CI43" s="158">
        <f t="shared" ca="1" si="7"/>
        <v>373112.2428351618</v>
      </c>
      <c r="CJ43" s="158">
        <f t="shared" ca="1" si="7"/>
        <v>374666.87718030828</v>
      </c>
      <c r="CK43" s="158">
        <f t="shared" ca="1" si="7"/>
        <v>376227.98916855949</v>
      </c>
      <c r="CL43" s="158">
        <f t="shared" ca="1" si="7"/>
        <v>377795.60579009523</v>
      </c>
      <c r="CM43" s="158">
        <f t="shared" ca="1" si="7"/>
        <v>379369.75414755399</v>
      </c>
      <c r="CN43" s="158">
        <f t="shared" si="7"/>
        <v>0</v>
      </c>
      <c r="CO43" s="158">
        <f t="shared" si="7"/>
        <v>0</v>
      </c>
      <c r="CP43" s="158">
        <f t="shared" si="7"/>
        <v>0</v>
      </c>
      <c r="CQ43" s="158">
        <f t="shared" si="7"/>
        <v>0</v>
      </c>
      <c r="CR43" s="158">
        <f t="shared" si="7"/>
        <v>0</v>
      </c>
      <c r="CS43" s="158">
        <f t="shared" si="7"/>
        <v>0</v>
      </c>
      <c r="CT43" s="158">
        <f t="shared" si="7"/>
        <v>0</v>
      </c>
      <c r="CU43" s="158">
        <f t="shared" si="7"/>
        <v>0</v>
      </c>
      <c r="CV43" s="158">
        <f t="shared" si="7"/>
        <v>0</v>
      </c>
      <c r="CW43" s="158">
        <f t="shared" si="7"/>
        <v>0</v>
      </c>
      <c r="CX43" s="158">
        <f t="shared" si="7"/>
        <v>0</v>
      </c>
      <c r="CY43" s="158">
        <f t="shared" si="7"/>
        <v>0</v>
      </c>
      <c r="CZ43" s="158">
        <f t="shared" si="7"/>
        <v>0</v>
      </c>
      <c r="DA43" s="158">
        <f t="shared" si="7"/>
        <v>0</v>
      </c>
      <c r="DB43" s="158">
        <f t="shared" si="7"/>
        <v>0</v>
      </c>
      <c r="DC43" s="158">
        <f t="shared" si="7"/>
        <v>0</v>
      </c>
      <c r="DD43" s="158">
        <f t="shared" si="7"/>
        <v>0</v>
      </c>
      <c r="DE43" s="158">
        <f t="shared" si="7"/>
        <v>0</v>
      </c>
      <c r="DF43" s="158">
        <f t="shared" si="7"/>
        <v>0</v>
      </c>
      <c r="DG43" s="158">
        <f t="shared" si="7"/>
        <v>0</v>
      </c>
      <c r="DH43" s="158">
        <f t="shared" si="7"/>
        <v>0</v>
      </c>
      <c r="DI43" s="158">
        <f t="shared" si="7"/>
        <v>0</v>
      </c>
      <c r="DJ43" s="158">
        <f t="shared" si="7"/>
        <v>0</v>
      </c>
      <c r="DK43" s="158">
        <f t="shared" si="7"/>
        <v>0</v>
      </c>
      <c r="DL43" s="158">
        <f t="shared" si="7"/>
        <v>0</v>
      </c>
      <c r="DM43" s="158">
        <f t="shared" si="7"/>
        <v>0</v>
      </c>
      <c r="DN43" s="158">
        <f t="shared" si="7"/>
        <v>0</v>
      </c>
      <c r="DO43" s="158">
        <f t="shared" si="7"/>
        <v>0</v>
      </c>
      <c r="DP43" s="158">
        <f t="shared" si="7"/>
        <v>0</v>
      </c>
      <c r="DQ43" s="158">
        <f t="shared" si="7"/>
        <v>0</v>
      </c>
      <c r="DR43" s="158">
        <f t="shared" si="7"/>
        <v>0</v>
      </c>
      <c r="DS43" s="158">
        <f t="shared" si="7"/>
        <v>0</v>
      </c>
      <c r="DT43" s="158">
        <f t="shared" si="7"/>
        <v>0</v>
      </c>
      <c r="DU43" s="158">
        <f t="shared" si="7"/>
        <v>0</v>
      </c>
      <c r="DV43" s="158">
        <f t="shared" si="7"/>
        <v>0</v>
      </c>
      <c r="DW43" s="158">
        <f t="shared" si="7"/>
        <v>0</v>
      </c>
      <c r="DX43" s="158">
        <f t="shared" si="7"/>
        <v>0</v>
      </c>
      <c r="DY43" s="158">
        <f t="shared" si="7"/>
        <v>0</v>
      </c>
      <c r="DZ43" s="158">
        <f t="shared" si="7"/>
        <v>0</v>
      </c>
      <c r="EA43" s="158">
        <f t="shared" si="7"/>
        <v>0</v>
      </c>
      <c r="EB43" s="158">
        <f t="shared" si="7"/>
        <v>0</v>
      </c>
      <c r="EC43" s="158">
        <f t="shared" ref="EC43:GF43" si="8">EC67+EC149+EC185</f>
        <v>0</v>
      </c>
      <c r="ED43" s="158">
        <f t="shared" si="8"/>
        <v>0</v>
      </c>
      <c r="EE43" s="158">
        <f t="shared" si="8"/>
        <v>0</v>
      </c>
      <c r="EF43" s="158">
        <f t="shared" si="8"/>
        <v>0</v>
      </c>
      <c r="EG43" s="158">
        <f t="shared" si="8"/>
        <v>0</v>
      </c>
      <c r="EH43" s="158">
        <f t="shared" si="8"/>
        <v>0</v>
      </c>
      <c r="EI43" s="158">
        <f t="shared" si="8"/>
        <v>0</v>
      </c>
      <c r="EJ43" s="158">
        <f t="shared" si="8"/>
        <v>0</v>
      </c>
      <c r="EK43" s="158">
        <f t="shared" si="8"/>
        <v>0</v>
      </c>
      <c r="EL43" s="158">
        <f t="shared" si="8"/>
        <v>0</v>
      </c>
      <c r="EM43" s="158">
        <f t="shared" si="8"/>
        <v>0</v>
      </c>
      <c r="EN43" s="158">
        <f t="shared" si="8"/>
        <v>0</v>
      </c>
      <c r="EO43" s="158">
        <f t="shared" si="8"/>
        <v>0</v>
      </c>
      <c r="EP43" s="158">
        <f t="shared" si="8"/>
        <v>0</v>
      </c>
      <c r="EQ43" s="158">
        <f t="shared" si="8"/>
        <v>0</v>
      </c>
      <c r="ER43" s="158">
        <f t="shared" si="8"/>
        <v>0</v>
      </c>
      <c r="ES43" s="158">
        <f t="shared" si="8"/>
        <v>0</v>
      </c>
      <c r="ET43" s="158">
        <f t="shared" si="8"/>
        <v>0</v>
      </c>
      <c r="EU43" s="158">
        <f t="shared" si="8"/>
        <v>0</v>
      </c>
      <c r="EV43" s="158">
        <f t="shared" si="8"/>
        <v>0</v>
      </c>
      <c r="EW43" s="158">
        <f t="shared" si="8"/>
        <v>0</v>
      </c>
      <c r="EX43" s="158">
        <f t="shared" si="8"/>
        <v>0</v>
      </c>
      <c r="EY43" s="158">
        <f t="shared" si="8"/>
        <v>0</v>
      </c>
      <c r="EZ43" s="158">
        <f t="shared" si="8"/>
        <v>0</v>
      </c>
      <c r="FA43" s="158">
        <f t="shared" si="8"/>
        <v>0</v>
      </c>
      <c r="FB43" s="158">
        <f t="shared" si="8"/>
        <v>0</v>
      </c>
      <c r="FC43" s="158">
        <f t="shared" si="8"/>
        <v>0</v>
      </c>
      <c r="FD43" s="158">
        <f t="shared" si="8"/>
        <v>0</v>
      </c>
      <c r="FE43" s="158">
        <f t="shared" si="8"/>
        <v>0</v>
      </c>
      <c r="FF43" s="158">
        <f t="shared" si="8"/>
        <v>0</v>
      </c>
      <c r="FG43" s="158">
        <f t="shared" si="8"/>
        <v>0</v>
      </c>
      <c r="FH43" s="158">
        <f t="shared" si="8"/>
        <v>0</v>
      </c>
      <c r="FI43" s="158">
        <f t="shared" si="8"/>
        <v>0</v>
      </c>
      <c r="FJ43" s="158">
        <f t="shared" si="8"/>
        <v>0</v>
      </c>
      <c r="FK43" s="158">
        <f t="shared" si="8"/>
        <v>0</v>
      </c>
      <c r="FL43" s="158">
        <f t="shared" si="8"/>
        <v>0</v>
      </c>
      <c r="FM43" s="158">
        <f t="shared" si="8"/>
        <v>0</v>
      </c>
      <c r="FN43" s="158">
        <f t="shared" si="8"/>
        <v>0</v>
      </c>
      <c r="FO43" s="158">
        <f t="shared" si="8"/>
        <v>0</v>
      </c>
      <c r="FP43" s="158">
        <f t="shared" si="8"/>
        <v>0</v>
      </c>
      <c r="FQ43" s="158">
        <f t="shared" si="8"/>
        <v>0</v>
      </c>
      <c r="FR43" s="158">
        <f t="shared" si="8"/>
        <v>0</v>
      </c>
      <c r="FS43" s="158">
        <f t="shared" si="8"/>
        <v>0</v>
      </c>
      <c r="FT43" s="158">
        <f t="shared" si="8"/>
        <v>0</v>
      </c>
      <c r="FU43" s="158">
        <f t="shared" si="8"/>
        <v>0</v>
      </c>
      <c r="FV43" s="158">
        <f t="shared" si="8"/>
        <v>0</v>
      </c>
      <c r="FW43" s="158">
        <f t="shared" si="8"/>
        <v>0</v>
      </c>
      <c r="FX43" s="158">
        <f t="shared" si="8"/>
        <v>0</v>
      </c>
      <c r="FY43" s="158">
        <f t="shared" si="8"/>
        <v>0</v>
      </c>
      <c r="FZ43" s="158">
        <f t="shared" si="8"/>
        <v>0</v>
      </c>
      <c r="GA43" s="158">
        <f t="shared" si="8"/>
        <v>0</v>
      </c>
      <c r="GB43" s="158">
        <f t="shared" si="8"/>
        <v>0</v>
      </c>
      <c r="GC43" s="158">
        <f t="shared" si="8"/>
        <v>0</v>
      </c>
      <c r="GD43" s="158">
        <f t="shared" si="8"/>
        <v>0</v>
      </c>
      <c r="GE43" s="158">
        <f t="shared" si="8"/>
        <v>0</v>
      </c>
      <c r="GF43" s="158">
        <f t="shared" si="8"/>
        <v>0</v>
      </c>
    </row>
    <row r="44" spans="2:206">
      <c r="B44" s="138" t="s">
        <v>381</v>
      </c>
      <c r="D44" s="108"/>
      <c r="E44" s="158">
        <f t="shared" ref="E44:AJ44" si="9">IF($F$7="Yes",E67,0)+IF($J$7="Yes",E149,0)+IF($M$7="Yes",E185,0)</f>
        <v>0</v>
      </c>
      <c r="F44" s="158">
        <f t="shared" si="9"/>
        <v>0</v>
      </c>
      <c r="G44" s="158">
        <f t="shared" si="9"/>
        <v>0</v>
      </c>
      <c r="H44" s="158">
        <f t="shared" si="9"/>
        <v>0</v>
      </c>
      <c r="I44" s="158">
        <f t="shared" si="9"/>
        <v>0</v>
      </c>
      <c r="J44" s="158">
        <f t="shared" si="9"/>
        <v>0</v>
      </c>
      <c r="K44" s="158">
        <f t="shared" si="9"/>
        <v>0</v>
      </c>
      <c r="L44" s="158">
        <f t="shared" si="9"/>
        <v>0</v>
      </c>
      <c r="M44" s="158">
        <f t="shared" si="9"/>
        <v>0</v>
      </c>
      <c r="N44" s="158">
        <f t="shared" si="9"/>
        <v>0</v>
      </c>
      <c r="O44" s="158">
        <f t="shared" si="9"/>
        <v>0</v>
      </c>
      <c r="P44" s="158">
        <f t="shared" si="9"/>
        <v>0</v>
      </c>
      <c r="Q44" s="158">
        <f t="shared" si="9"/>
        <v>0</v>
      </c>
      <c r="R44" s="158">
        <f t="shared" si="9"/>
        <v>0</v>
      </c>
      <c r="S44" s="158">
        <f t="shared" si="9"/>
        <v>0</v>
      </c>
      <c r="T44" s="158">
        <f t="shared" si="9"/>
        <v>0</v>
      </c>
      <c r="U44" s="158">
        <f t="shared" si="9"/>
        <v>0</v>
      </c>
      <c r="V44" s="158">
        <f t="shared" si="9"/>
        <v>0</v>
      </c>
      <c r="W44" s="158">
        <f t="shared" si="9"/>
        <v>0</v>
      </c>
      <c r="X44" s="158">
        <f t="shared" si="9"/>
        <v>0</v>
      </c>
      <c r="Y44" s="158">
        <f t="shared" si="9"/>
        <v>0</v>
      </c>
      <c r="Z44" s="158">
        <f t="shared" si="9"/>
        <v>0</v>
      </c>
      <c r="AA44" s="158">
        <f t="shared" si="9"/>
        <v>0</v>
      </c>
      <c r="AB44" s="158">
        <f t="shared" si="9"/>
        <v>0</v>
      </c>
      <c r="AC44" s="158">
        <f t="shared" si="9"/>
        <v>0</v>
      </c>
      <c r="AD44" s="158">
        <f t="shared" si="9"/>
        <v>0</v>
      </c>
      <c r="AE44" s="158">
        <f t="shared" si="9"/>
        <v>0</v>
      </c>
      <c r="AF44" s="158">
        <f t="shared" si="9"/>
        <v>0</v>
      </c>
      <c r="AG44" s="158">
        <f t="shared" si="9"/>
        <v>0</v>
      </c>
      <c r="AH44" s="158">
        <f t="shared" si="9"/>
        <v>0</v>
      </c>
      <c r="AI44" s="158">
        <f t="shared" si="9"/>
        <v>0</v>
      </c>
      <c r="AJ44" s="158">
        <f t="shared" si="9"/>
        <v>0</v>
      </c>
      <c r="AK44" s="158">
        <f t="shared" ref="AK44:BP44" si="10">IF($F$7="Yes",AK67,0)+IF($J$7="Yes",AK149,0)+IF($M$7="Yes",AK185,0)</f>
        <v>0</v>
      </c>
      <c r="AL44" s="158">
        <f t="shared" si="10"/>
        <v>0</v>
      </c>
      <c r="AM44" s="158">
        <f t="shared" si="10"/>
        <v>0</v>
      </c>
      <c r="AN44" s="158">
        <f t="shared" si="10"/>
        <v>0</v>
      </c>
      <c r="AO44" s="158">
        <f t="shared" si="10"/>
        <v>0</v>
      </c>
      <c r="AP44" s="158">
        <f t="shared" si="10"/>
        <v>0</v>
      </c>
      <c r="AQ44" s="158">
        <f t="shared" si="10"/>
        <v>0</v>
      </c>
      <c r="AR44" s="158">
        <f t="shared" si="10"/>
        <v>254166.66666666666</v>
      </c>
      <c r="AS44" s="158">
        <f t="shared" si="10"/>
        <v>255225.69444444447</v>
      </c>
      <c r="AT44" s="158">
        <f t="shared" si="10"/>
        <v>256289.13483796301</v>
      </c>
      <c r="AU44" s="158">
        <f t="shared" si="10"/>
        <v>257357.00623312115</v>
      </c>
      <c r="AV44" s="158">
        <f t="shared" si="10"/>
        <v>258429.32709242581</v>
      </c>
      <c r="AW44" s="158">
        <f t="shared" si="10"/>
        <v>259506.11595531096</v>
      </c>
      <c r="AX44" s="158">
        <f t="shared" si="10"/>
        <v>260587.39143845809</v>
      </c>
      <c r="AY44" s="158">
        <f t="shared" si="10"/>
        <v>261673.17223611832</v>
      </c>
      <c r="AZ44" s="158">
        <f t="shared" si="10"/>
        <v>262763.47712043551</v>
      </c>
      <c r="BA44" s="158">
        <f t="shared" si="10"/>
        <v>263858.32494177064</v>
      </c>
      <c r="BB44" s="158">
        <f t="shared" si="10"/>
        <v>264957.73462902801</v>
      </c>
      <c r="BC44" s="158">
        <f t="shared" si="10"/>
        <v>266061.72518998227</v>
      </c>
      <c r="BD44" s="158">
        <f t="shared" si="10"/>
        <v>267170.31571160723</v>
      </c>
      <c r="BE44" s="158">
        <f t="shared" si="10"/>
        <v>268283.52536040556</v>
      </c>
      <c r="BF44" s="158">
        <f t="shared" si="10"/>
        <v>269401.3733827406</v>
      </c>
      <c r="BG44" s="158">
        <f t="shared" si="10"/>
        <v>270523.87910516869</v>
      </c>
      <c r="BH44" s="158">
        <f t="shared" si="10"/>
        <v>271651.06193477352</v>
      </c>
      <c r="BI44" s="158">
        <f t="shared" si="10"/>
        <v>272782.9413595018</v>
      </c>
      <c r="BJ44" s="158">
        <f t="shared" si="10"/>
        <v>273919.53694849968</v>
      </c>
      <c r="BK44" s="158">
        <f t="shared" si="10"/>
        <v>275060.86835245177</v>
      </c>
      <c r="BL44" s="158">
        <f t="shared" si="10"/>
        <v>276206.95530392032</v>
      </c>
      <c r="BM44" s="158">
        <f t="shared" si="10"/>
        <v>277357.81761768664</v>
      </c>
      <c r="BN44" s="158">
        <f t="shared" si="10"/>
        <v>278513.47519109369</v>
      </c>
      <c r="BO44" s="158">
        <f t="shared" si="10"/>
        <v>279673.94800438988</v>
      </c>
      <c r="BP44" s="158">
        <f t="shared" si="10"/>
        <v>280839.25612107484</v>
      </c>
      <c r="BQ44" s="158">
        <f t="shared" ref="BQ44:CV44" si="11">IF($F$7="Yes",BQ67,0)+IF($J$7="Yes",BQ149,0)+IF($M$7="Yes",BQ185,0)</f>
        <v>282009.41968824598</v>
      </c>
      <c r="BR44" s="158">
        <f t="shared" si="11"/>
        <v>283184.45893694705</v>
      </c>
      <c r="BS44" s="158">
        <f t="shared" si="11"/>
        <v>284364.39418251766</v>
      </c>
      <c r="BT44" s="158">
        <f t="shared" si="11"/>
        <v>285549.24582494481</v>
      </c>
      <c r="BU44" s="158">
        <f t="shared" si="11"/>
        <v>286739.03434921539</v>
      </c>
      <c r="BV44" s="158">
        <f t="shared" si="11"/>
        <v>287933.78032567049</v>
      </c>
      <c r="BW44" s="158">
        <f t="shared" si="11"/>
        <v>289133.50441036077</v>
      </c>
      <c r="BX44" s="158">
        <f t="shared" si="11"/>
        <v>290338.22734540392</v>
      </c>
      <c r="BY44" s="158">
        <f t="shared" si="11"/>
        <v>0</v>
      </c>
      <c r="BZ44" s="158">
        <f t="shared" si="11"/>
        <v>0</v>
      </c>
      <c r="CA44" s="158">
        <f t="shared" si="11"/>
        <v>0</v>
      </c>
      <c r="CB44" s="158">
        <f t="shared" si="11"/>
        <v>0</v>
      </c>
      <c r="CC44" s="158">
        <f t="shared" si="11"/>
        <v>0</v>
      </c>
      <c r="CD44" s="158">
        <f t="shared" si="11"/>
        <v>0</v>
      </c>
      <c r="CE44" s="158">
        <f t="shared" si="11"/>
        <v>0</v>
      </c>
      <c r="CF44" s="158">
        <f t="shared" si="11"/>
        <v>0</v>
      </c>
      <c r="CG44" s="158">
        <f t="shared" si="11"/>
        <v>0</v>
      </c>
      <c r="CH44" s="158">
        <f t="shared" si="11"/>
        <v>0</v>
      </c>
      <c r="CI44" s="158">
        <f t="shared" si="11"/>
        <v>0</v>
      </c>
      <c r="CJ44" s="158">
        <f t="shared" si="11"/>
        <v>0</v>
      </c>
      <c r="CK44" s="158">
        <f t="shared" si="11"/>
        <v>0</v>
      </c>
      <c r="CL44" s="158">
        <f t="shared" si="11"/>
        <v>0</v>
      </c>
      <c r="CM44" s="158">
        <f t="shared" si="11"/>
        <v>0</v>
      </c>
      <c r="CN44" s="158">
        <f t="shared" si="11"/>
        <v>0</v>
      </c>
      <c r="CO44" s="158">
        <f t="shared" si="11"/>
        <v>0</v>
      </c>
      <c r="CP44" s="158">
        <f t="shared" si="11"/>
        <v>0</v>
      </c>
      <c r="CQ44" s="158">
        <f t="shared" si="11"/>
        <v>0</v>
      </c>
      <c r="CR44" s="158">
        <f t="shared" si="11"/>
        <v>0</v>
      </c>
      <c r="CS44" s="158">
        <f t="shared" si="11"/>
        <v>0</v>
      </c>
      <c r="CT44" s="158">
        <f t="shared" si="11"/>
        <v>0</v>
      </c>
      <c r="CU44" s="158">
        <f t="shared" si="11"/>
        <v>0</v>
      </c>
      <c r="CV44" s="158">
        <f t="shared" si="11"/>
        <v>0</v>
      </c>
      <c r="CW44" s="158">
        <f t="shared" ref="CW44:EB44" si="12">IF($F$7="Yes",CW67,0)+IF($J$7="Yes",CW149,0)+IF($M$7="Yes",CW185,0)</f>
        <v>0</v>
      </c>
      <c r="CX44" s="158">
        <f t="shared" si="12"/>
        <v>0</v>
      </c>
      <c r="CY44" s="158">
        <f t="shared" si="12"/>
        <v>0</v>
      </c>
      <c r="CZ44" s="158">
        <f t="shared" si="12"/>
        <v>0</v>
      </c>
      <c r="DA44" s="158">
        <f t="shared" si="12"/>
        <v>0</v>
      </c>
      <c r="DB44" s="158">
        <f t="shared" si="12"/>
        <v>0</v>
      </c>
      <c r="DC44" s="158">
        <f t="shared" si="12"/>
        <v>0</v>
      </c>
      <c r="DD44" s="158">
        <f t="shared" si="12"/>
        <v>0</v>
      </c>
      <c r="DE44" s="158">
        <f t="shared" si="12"/>
        <v>0</v>
      </c>
      <c r="DF44" s="158">
        <f t="shared" si="12"/>
        <v>0</v>
      </c>
      <c r="DG44" s="158">
        <f t="shared" si="12"/>
        <v>0</v>
      </c>
      <c r="DH44" s="158">
        <f t="shared" si="12"/>
        <v>0</v>
      </c>
      <c r="DI44" s="158">
        <f t="shared" si="12"/>
        <v>0</v>
      </c>
      <c r="DJ44" s="158">
        <f t="shared" si="12"/>
        <v>0</v>
      </c>
      <c r="DK44" s="158">
        <f t="shared" si="12"/>
        <v>0</v>
      </c>
      <c r="DL44" s="158">
        <f t="shared" si="12"/>
        <v>0</v>
      </c>
      <c r="DM44" s="158">
        <f t="shared" si="12"/>
        <v>0</v>
      </c>
      <c r="DN44" s="158">
        <f t="shared" si="12"/>
        <v>0</v>
      </c>
      <c r="DO44" s="158">
        <f t="shared" si="12"/>
        <v>0</v>
      </c>
      <c r="DP44" s="158">
        <f t="shared" si="12"/>
        <v>0</v>
      </c>
      <c r="DQ44" s="158">
        <f t="shared" si="12"/>
        <v>0</v>
      </c>
      <c r="DR44" s="158">
        <f t="shared" si="12"/>
        <v>0</v>
      </c>
      <c r="DS44" s="158">
        <f t="shared" si="12"/>
        <v>0</v>
      </c>
      <c r="DT44" s="158">
        <f t="shared" si="12"/>
        <v>0</v>
      </c>
      <c r="DU44" s="158">
        <f t="shared" si="12"/>
        <v>0</v>
      </c>
      <c r="DV44" s="158">
        <f t="shared" si="12"/>
        <v>0</v>
      </c>
      <c r="DW44" s="158">
        <f t="shared" si="12"/>
        <v>0</v>
      </c>
      <c r="DX44" s="158">
        <f t="shared" si="12"/>
        <v>0</v>
      </c>
      <c r="DY44" s="158">
        <f t="shared" si="12"/>
        <v>0</v>
      </c>
      <c r="DZ44" s="158">
        <f t="shared" si="12"/>
        <v>0</v>
      </c>
      <c r="EA44" s="158">
        <f t="shared" si="12"/>
        <v>0</v>
      </c>
      <c r="EB44" s="158">
        <f t="shared" si="12"/>
        <v>0</v>
      </c>
      <c r="EC44" s="158">
        <f t="shared" ref="EC44:FH44" si="13">IF($F$7="Yes",EC67,0)+IF($J$7="Yes",EC149,0)+IF($M$7="Yes",EC185,0)</f>
        <v>0</v>
      </c>
      <c r="ED44" s="158">
        <f t="shared" si="13"/>
        <v>0</v>
      </c>
      <c r="EE44" s="158">
        <f t="shared" si="13"/>
        <v>0</v>
      </c>
      <c r="EF44" s="158">
        <f t="shared" si="13"/>
        <v>0</v>
      </c>
      <c r="EG44" s="158">
        <f t="shared" si="13"/>
        <v>0</v>
      </c>
      <c r="EH44" s="158">
        <f t="shared" si="13"/>
        <v>0</v>
      </c>
      <c r="EI44" s="158">
        <f t="shared" si="13"/>
        <v>0</v>
      </c>
      <c r="EJ44" s="158">
        <f t="shared" si="13"/>
        <v>0</v>
      </c>
      <c r="EK44" s="158">
        <f t="shared" si="13"/>
        <v>0</v>
      </c>
      <c r="EL44" s="158">
        <f t="shared" si="13"/>
        <v>0</v>
      </c>
      <c r="EM44" s="158">
        <f t="shared" si="13"/>
        <v>0</v>
      </c>
      <c r="EN44" s="158">
        <f t="shared" si="13"/>
        <v>0</v>
      </c>
      <c r="EO44" s="158">
        <f t="shared" si="13"/>
        <v>0</v>
      </c>
      <c r="EP44" s="158">
        <f t="shared" si="13"/>
        <v>0</v>
      </c>
      <c r="EQ44" s="158">
        <f t="shared" si="13"/>
        <v>0</v>
      </c>
      <c r="ER44" s="158">
        <f t="shared" si="13"/>
        <v>0</v>
      </c>
      <c r="ES44" s="158">
        <f t="shared" si="13"/>
        <v>0</v>
      </c>
      <c r="ET44" s="158">
        <f t="shared" si="13"/>
        <v>0</v>
      </c>
      <c r="EU44" s="158">
        <f t="shared" si="13"/>
        <v>0</v>
      </c>
      <c r="EV44" s="158">
        <f t="shared" si="13"/>
        <v>0</v>
      </c>
      <c r="EW44" s="158">
        <f t="shared" si="13"/>
        <v>0</v>
      </c>
      <c r="EX44" s="158">
        <f t="shared" si="13"/>
        <v>0</v>
      </c>
      <c r="EY44" s="158">
        <f t="shared" si="13"/>
        <v>0</v>
      </c>
      <c r="EZ44" s="158">
        <f t="shared" si="13"/>
        <v>0</v>
      </c>
      <c r="FA44" s="158">
        <f t="shared" si="13"/>
        <v>0</v>
      </c>
      <c r="FB44" s="158">
        <f t="shared" si="13"/>
        <v>0</v>
      </c>
      <c r="FC44" s="158">
        <f t="shared" si="13"/>
        <v>0</v>
      </c>
      <c r="FD44" s="158">
        <f t="shared" si="13"/>
        <v>0</v>
      </c>
      <c r="FE44" s="158">
        <f t="shared" si="13"/>
        <v>0</v>
      </c>
      <c r="FF44" s="158">
        <f t="shared" si="13"/>
        <v>0</v>
      </c>
      <c r="FG44" s="158">
        <f t="shared" si="13"/>
        <v>0</v>
      </c>
      <c r="FH44" s="158">
        <f t="shared" si="13"/>
        <v>0</v>
      </c>
      <c r="FI44" s="158">
        <f t="shared" ref="FI44:GF44" si="14">IF($F$7="Yes",FI67,0)+IF($J$7="Yes",FI149,0)+IF($M$7="Yes",FI185,0)</f>
        <v>0</v>
      </c>
      <c r="FJ44" s="158">
        <f t="shared" si="14"/>
        <v>0</v>
      </c>
      <c r="FK44" s="158">
        <f t="shared" si="14"/>
        <v>0</v>
      </c>
      <c r="FL44" s="158">
        <f t="shared" si="14"/>
        <v>0</v>
      </c>
      <c r="FM44" s="158">
        <f t="shared" si="14"/>
        <v>0</v>
      </c>
      <c r="FN44" s="158">
        <f t="shared" si="14"/>
        <v>0</v>
      </c>
      <c r="FO44" s="158">
        <f t="shared" si="14"/>
        <v>0</v>
      </c>
      <c r="FP44" s="158">
        <f t="shared" si="14"/>
        <v>0</v>
      </c>
      <c r="FQ44" s="158">
        <f t="shared" si="14"/>
        <v>0</v>
      </c>
      <c r="FR44" s="158">
        <f t="shared" si="14"/>
        <v>0</v>
      </c>
      <c r="FS44" s="158">
        <f t="shared" si="14"/>
        <v>0</v>
      </c>
      <c r="FT44" s="158">
        <f t="shared" si="14"/>
        <v>0</v>
      </c>
      <c r="FU44" s="158">
        <f t="shared" si="14"/>
        <v>0</v>
      </c>
      <c r="FV44" s="158">
        <f t="shared" si="14"/>
        <v>0</v>
      </c>
      <c r="FW44" s="158">
        <f t="shared" si="14"/>
        <v>0</v>
      </c>
      <c r="FX44" s="158">
        <f t="shared" si="14"/>
        <v>0</v>
      </c>
      <c r="FY44" s="158">
        <f t="shared" si="14"/>
        <v>0</v>
      </c>
      <c r="FZ44" s="158">
        <f t="shared" si="14"/>
        <v>0</v>
      </c>
      <c r="GA44" s="158">
        <f t="shared" si="14"/>
        <v>0</v>
      </c>
      <c r="GB44" s="158">
        <f t="shared" si="14"/>
        <v>0</v>
      </c>
      <c r="GC44" s="158">
        <f t="shared" si="14"/>
        <v>0</v>
      </c>
      <c r="GD44" s="158">
        <f t="shared" si="14"/>
        <v>0</v>
      </c>
      <c r="GE44" s="158">
        <f t="shared" si="14"/>
        <v>0</v>
      </c>
      <c r="GF44" s="158">
        <f t="shared" si="14"/>
        <v>0</v>
      </c>
    </row>
    <row r="45" spans="2:206">
      <c r="B45" s="138" t="s">
        <v>383</v>
      </c>
      <c r="D45" s="108"/>
      <c r="E45" s="108">
        <f ca="1">E63+E145+E187+E215</f>
        <v>13614195.761248605</v>
      </c>
      <c r="F45" s="108">
        <f t="shared" ref="F45:BQ45" ca="1" si="15">F63+F145+F187+F215</f>
        <v>13614195.761248605</v>
      </c>
      <c r="G45" s="108">
        <f t="shared" ca="1" si="15"/>
        <v>13614195.761248605</v>
      </c>
      <c r="H45" s="108">
        <f t="shared" ca="1" si="15"/>
        <v>13575072.886248605</v>
      </c>
      <c r="I45" s="108">
        <f t="shared" ca="1" si="15"/>
        <v>12360594.761884969</v>
      </c>
      <c r="J45" s="108">
        <f t="shared" ca="1" si="15"/>
        <v>12360594.761884969</v>
      </c>
      <c r="K45" s="108">
        <f t="shared" ca="1" si="15"/>
        <v>9277093.7131576948</v>
      </c>
      <c r="L45" s="108">
        <f t="shared" ca="1" si="15"/>
        <v>9277093.7131576948</v>
      </c>
      <c r="M45" s="108">
        <f t="shared" ca="1" si="15"/>
        <v>26590.566975878552</v>
      </c>
      <c r="N45" s="108">
        <f t="shared" ca="1" si="15"/>
        <v>26590.566975878552</v>
      </c>
      <c r="O45" s="108">
        <f t="shared" ca="1" si="15"/>
        <v>26590.566975878552</v>
      </c>
      <c r="P45" s="108">
        <f t="shared" ca="1" si="15"/>
        <v>26590.566975878552</v>
      </c>
      <c r="Q45" s="108">
        <f t="shared" ca="1" si="15"/>
        <v>26590.566975878552</v>
      </c>
      <c r="R45" s="108">
        <f t="shared" ca="1" si="15"/>
        <v>26590.566975878552</v>
      </c>
      <c r="S45" s="108">
        <f t="shared" ca="1" si="15"/>
        <v>26577.207703150809</v>
      </c>
      <c r="T45" s="108">
        <f t="shared" ca="1" si="15"/>
        <v>0</v>
      </c>
      <c r="U45" s="108">
        <f t="shared" ca="1" si="15"/>
        <v>0</v>
      </c>
      <c r="V45" s="108">
        <f t="shared" ca="1" si="15"/>
        <v>0</v>
      </c>
      <c r="W45" s="108">
        <f t="shared" ca="1" si="15"/>
        <v>0</v>
      </c>
      <c r="X45" s="108">
        <f t="shared" ca="1" si="15"/>
        <v>0</v>
      </c>
      <c r="Y45" s="108">
        <f t="shared" ca="1" si="15"/>
        <v>0</v>
      </c>
      <c r="Z45" s="108">
        <f t="shared" ca="1" si="15"/>
        <v>0</v>
      </c>
      <c r="AA45" s="108">
        <f t="shared" ca="1" si="15"/>
        <v>0</v>
      </c>
      <c r="AB45" s="108">
        <f t="shared" ca="1" si="15"/>
        <v>0</v>
      </c>
      <c r="AC45" s="108">
        <f t="shared" ca="1" si="15"/>
        <v>0</v>
      </c>
      <c r="AD45" s="108">
        <f t="shared" ca="1" si="15"/>
        <v>0</v>
      </c>
      <c r="AE45" s="108">
        <f t="shared" ca="1" si="15"/>
        <v>0</v>
      </c>
      <c r="AF45" s="108">
        <f t="shared" ca="1" si="15"/>
        <v>0</v>
      </c>
      <c r="AG45" s="108">
        <f t="shared" ca="1" si="15"/>
        <v>0</v>
      </c>
      <c r="AH45" s="108">
        <f t="shared" ca="1" si="15"/>
        <v>0</v>
      </c>
      <c r="AI45" s="108">
        <f t="shared" ca="1" si="15"/>
        <v>0</v>
      </c>
      <c r="AJ45" s="108">
        <f t="shared" ca="1" si="15"/>
        <v>0</v>
      </c>
      <c r="AK45" s="108">
        <f t="shared" ca="1" si="15"/>
        <v>0</v>
      </c>
      <c r="AL45" s="108">
        <f t="shared" ca="1" si="15"/>
        <v>0</v>
      </c>
      <c r="AM45" s="108">
        <f t="shared" ca="1" si="15"/>
        <v>0</v>
      </c>
      <c r="AN45" s="108">
        <f t="shared" ca="1" si="15"/>
        <v>0</v>
      </c>
      <c r="AO45" s="108">
        <f t="shared" ca="1" si="15"/>
        <v>0</v>
      </c>
      <c r="AP45" s="108">
        <f t="shared" ca="1" si="15"/>
        <v>0</v>
      </c>
      <c r="AQ45" s="108">
        <f t="shared" ca="1" si="15"/>
        <v>0</v>
      </c>
      <c r="AR45" s="108">
        <f t="shared" ca="1" si="15"/>
        <v>61000000</v>
      </c>
      <c r="AS45" s="108">
        <f t="shared" ca="1" si="15"/>
        <v>0</v>
      </c>
      <c r="AT45" s="108">
        <f t="shared" ca="1" si="15"/>
        <v>0</v>
      </c>
      <c r="AU45" s="108">
        <f t="shared" ca="1" si="15"/>
        <v>0</v>
      </c>
      <c r="AV45" s="108">
        <f t="shared" ca="1" si="15"/>
        <v>0</v>
      </c>
      <c r="AW45" s="108">
        <f t="shared" ca="1" si="15"/>
        <v>0</v>
      </c>
      <c r="AX45" s="108">
        <f t="shared" ca="1" si="15"/>
        <v>41852387.708543032</v>
      </c>
      <c r="AY45" s="108">
        <f t="shared" ca="1" si="15"/>
        <v>13040.958333333334</v>
      </c>
      <c r="AZ45" s="108">
        <f t="shared" ca="1" si="15"/>
        <v>13040.958333333334</v>
      </c>
      <c r="BA45" s="108">
        <f t="shared" ca="1" si="15"/>
        <v>3405348.650641026</v>
      </c>
      <c r="BB45" s="108">
        <f t="shared" ca="1" si="15"/>
        <v>3405348.650641026</v>
      </c>
      <c r="BC45" s="108">
        <f t="shared" ca="1" si="15"/>
        <v>38998792.489079639</v>
      </c>
      <c r="BD45" s="108">
        <f t="shared" ca="1" si="15"/>
        <v>3392307.6923076925</v>
      </c>
      <c r="BE45" s="108">
        <f t="shared" ca="1" si="15"/>
        <v>3392307.6923076925</v>
      </c>
      <c r="BF45" s="108">
        <f t="shared" ca="1" si="15"/>
        <v>3392307.6923076925</v>
      </c>
      <c r="BG45" s="108">
        <f t="shared" ca="1" si="15"/>
        <v>3392307.6923076925</v>
      </c>
      <c r="BH45" s="108">
        <f t="shared" ca="1" si="15"/>
        <v>3392307.6923076925</v>
      </c>
      <c r="BI45" s="108">
        <f t="shared" ca="1" si="15"/>
        <v>3392307.6923076925</v>
      </c>
      <c r="BJ45" s="108">
        <f t="shared" ca="1" si="15"/>
        <v>3392307.6923076925</v>
      </c>
      <c r="BK45" s="108">
        <f t="shared" ca="1" si="15"/>
        <v>3392307.6923076925</v>
      </c>
      <c r="BL45" s="108">
        <f t="shared" ca="1" si="15"/>
        <v>3392307.6923076925</v>
      </c>
      <c r="BM45" s="108">
        <f t="shared" ca="1" si="15"/>
        <v>3392307.6923076925</v>
      </c>
      <c r="BN45" s="108">
        <f t="shared" ca="1" si="15"/>
        <v>3392307.6923076925</v>
      </c>
      <c r="BO45" s="108">
        <f t="shared" ca="1" si="15"/>
        <v>3392307.6923076925</v>
      </c>
      <c r="BP45" s="108">
        <f t="shared" ca="1" si="15"/>
        <v>3392307.6923076925</v>
      </c>
      <c r="BQ45" s="108">
        <f t="shared" ca="1" si="15"/>
        <v>3392307.6923076925</v>
      </c>
      <c r="BR45" s="108">
        <f t="shared" ref="BR45:EC45" ca="1" si="16">BR63+BR145+BR187+BR215</f>
        <v>3392307.6923076925</v>
      </c>
      <c r="BS45" s="108">
        <f t="shared" ca="1" si="16"/>
        <v>3392307.6923076925</v>
      </c>
      <c r="BT45" s="108">
        <f t="shared" ca="1" si="16"/>
        <v>3392307.6923076925</v>
      </c>
      <c r="BU45" s="108">
        <f t="shared" ca="1" si="16"/>
        <v>3392307.6923076925</v>
      </c>
      <c r="BV45" s="108">
        <f t="shared" si="16"/>
        <v>3392307.6923076925</v>
      </c>
      <c r="BW45" s="108">
        <f t="shared" si="16"/>
        <v>3392307.6923076925</v>
      </c>
      <c r="BX45" s="108">
        <f t="shared" si="16"/>
        <v>3392307.6923076925</v>
      </c>
      <c r="BY45" s="108">
        <f t="shared" si="16"/>
        <v>3392307.6923076925</v>
      </c>
      <c r="BZ45" s="108">
        <f t="shared" si="16"/>
        <v>3392307.6923076361</v>
      </c>
      <c r="CA45" s="108">
        <f t="shared" si="16"/>
        <v>0</v>
      </c>
      <c r="CB45" s="108">
        <f t="shared" si="16"/>
        <v>0</v>
      </c>
      <c r="CC45" s="108">
        <f t="shared" si="16"/>
        <v>0</v>
      </c>
      <c r="CD45" s="108">
        <f t="shared" si="16"/>
        <v>0</v>
      </c>
      <c r="CE45" s="108">
        <f t="shared" si="16"/>
        <v>0</v>
      </c>
      <c r="CF45" s="108">
        <f t="shared" si="16"/>
        <v>0</v>
      </c>
      <c r="CG45" s="108">
        <f t="shared" si="16"/>
        <v>0</v>
      </c>
      <c r="CH45" s="108">
        <f t="shared" si="16"/>
        <v>0</v>
      </c>
      <c r="CI45" s="108">
        <f t="shared" si="16"/>
        <v>0</v>
      </c>
      <c r="CJ45" s="108">
        <f t="shared" si="16"/>
        <v>0</v>
      </c>
      <c r="CK45" s="108">
        <f t="shared" si="16"/>
        <v>0</v>
      </c>
      <c r="CL45" s="108">
        <f t="shared" si="16"/>
        <v>0</v>
      </c>
      <c r="CM45" s="108">
        <f t="shared" si="16"/>
        <v>0</v>
      </c>
      <c r="CN45" s="108">
        <f t="shared" si="16"/>
        <v>0</v>
      </c>
      <c r="CO45" s="108">
        <f t="shared" si="16"/>
        <v>0</v>
      </c>
      <c r="CP45" s="108">
        <f t="shared" si="16"/>
        <v>0</v>
      </c>
      <c r="CQ45" s="108">
        <f t="shared" si="16"/>
        <v>0</v>
      </c>
      <c r="CR45" s="108">
        <f t="shared" si="16"/>
        <v>0</v>
      </c>
      <c r="CS45" s="108">
        <f t="shared" si="16"/>
        <v>0</v>
      </c>
      <c r="CT45" s="108">
        <f t="shared" si="16"/>
        <v>0</v>
      </c>
      <c r="CU45" s="108">
        <f t="shared" si="16"/>
        <v>0</v>
      </c>
      <c r="CV45" s="108">
        <f t="shared" si="16"/>
        <v>0</v>
      </c>
      <c r="CW45" s="108">
        <f t="shared" si="16"/>
        <v>0</v>
      </c>
      <c r="CX45" s="108">
        <f t="shared" si="16"/>
        <v>0</v>
      </c>
      <c r="CY45" s="108">
        <f t="shared" si="16"/>
        <v>0</v>
      </c>
      <c r="CZ45" s="108">
        <f t="shared" si="16"/>
        <v>0</v>
      </c>
      <c r="DA45" s="108">
        <f t="shared" si="16"/>
        <v>0</v>
      </c>
      <c r="DB45" s="108">
        <f t="shared" si="16"/>
        <v>0</v>
      </c>
      <c r="DC45" s="108">
        <f t="shared" si="16"/>
        <v>0</v>
      </c>
      <c r="DD45" s="108">
        <f t="shared" si="16"/>
        <v>0</v>
      </c>
      <c r="DE45" s="108">
        <f t="shared" si="16"/>
        <v>0</v>
      </c>
      <c r="DF45" s="108">
        <f t="shared" si="16"/>
        <v>0</v>
      </c>
      <c r="DG45" s="108">
        <f t="shared" si="16"/>
        <v>0</v>
      </c>
      <c r="DH45" s="108">
        <f t="shared" si="16"/>
        <v>0</v>
      </c>
      <c r="DI45" s="108">
        <f t="shared" si="16"/>
        <v>0</v>
      </c>
      <c r="DJ45" s="108">
        <f t="shared" si="16"/>
        <v>0</v>
      </c>
      <c r="DK45" s="108">
        <f t="shared" si="16"/>
        <v>0</v>
      </c>
      <c r="DL45" s="108">
        <f t="shared" si="16"/>
        <v>0</v>
      </c>
      <c r="DM45" s="108">
        <f t="shared" si="16"/>
        <v>0</v>
      </c>
      <c r="DN45" s="108">
        <f t="shared" si="16"/>
        <v>0</v>
      </c>
      <c r="DO45" s="108">
        <f t="shared" si="16"/>
        <v>0</v>
      </c>
      <c r="DP45" s="108">
        <f t="shared" si="16"/>
        <v>0</v>
      </c>
      <c r="DQ45" s="108">
        <f t="shared" si="16"/>
        <v>0</v>
      </c>
      <c r="DR45" s="108">
        <f t="shared" si="16"/>
        <v>0</v>
      </c>
      <c r="DS45" s="108">
        <f t="shared" si="16"/>
        <v>0</v>
      </c>
      <c r="DT45" s="108">
        <f t="shared" si="16"/>
        <v>0</v>
      </c>
      <c r="DU45" s="108">
        <f t="shared" si="16"/>
        <v>0</v>
      </c>
      <c r="DV45" s="108">
        <f t="shared" si="16"/>
        <v>0</v>
      </c>
      <c r="DW45" s="108">
        <f t="shared" si="16"/>
        <v>0</v>
      </c>
      <c r="DX45" s="108">
        <f t="shared" si="16"/>
        <v>0</v>
      </c>
      <c r="DY45" s="108">
        <f t="shared" si="16"/>
        <v>0</v>
      </c>
      <c r="DZ45" s="108">
        <f t="shared" si="16"/>
        <v>0</v>
      </c>
      <c r="EA45" s="108">
        <f t="shared" si="16"/>
        <v>0</v>
      </c>
      <c r="EB45" s="108">
        <f t="shared" si="16"/>
        <v>0</v>
      </c>
      <c r="EC45" s="108">
        <f t="shared" si="16"/>
        <v>0</v>
      </c>
      <c r="ED45" s="108">
        <f t="shared" ref="ED45:GF45" si="17">ED63+ED145+ED187+ED215</f>
        <v>0</v>
      </c>
      <c r="EE45" s="108">
        <f t="shared" si="17"/>
        <v>0</v>
      </c>
      <c r="EF45" s="108">
        <f t="shared" si="17"/>
        <v>0</v>
      </c>
      <c r="EG45" s="108">
        <f t="shared" si="17"/>
        <v>0</v>
      </c>
      <c r="EH45" s="108">
        <f t="shared" si="17"/>
        <v>0</v>
      </c>
      <c r="EI45" s="108">
        <f t="shared" si="17"/>
        <v>0</v>
      </c>
      <c r="EJ45" s="108">
        <f t="shared" si="17"/>
        <v>0</v>
      </c>
      <c r="EK45" s="108">
        <f t="shared" si="17"/>
        <v>0</v>
      </c>
      <c r="EL45" s="108">
        <f t="shared" si="17"/>
        <v>0</v>
      </c>
      <c r="EM45" s="108">
        <f t="shared" si="17"/>
        <v>0</v>
      </c>
      <c r="EN45" s="108">
        <f t="shared" si="17"/>
        <v>0</v>
      </c>
      <c r="EO45" s="108">
        <f t="shared" si="17"/>
        <v>0</v>
      </c>
      <c r="EP45" s="108">
        <f t="shared" si="17"/>
        <v>0</v>
      </c>
      <c r="EQ45" s="108">
        <f t="shared" si="17"/>
        <v>0</v>
      </c>
      <c r="ER45" s="108">
        <f t="shared" si="17"/>
        <v>0</v>
      </c>
      <c r="ES45" s="108">
        <f t="shared" si="17"/>
        <v>0</v>
      </c>
      <c r="ET45" s="108">
        <f t="shared" si="17"/>
        <v>0</v>
      </c>
      <c r="EU45" s="108">
        <f t="shared" si="17"/>
        <v>0</v>
      </c>
      <c r="EV45" s="108">
        <f t="shared" si="17"/>
        <v>0</v>
      </c>
      <c r="EW45" s="108">
        <f t="shared" si="17"/>
        <v>0</v>
      </c>
      <c r="EX45" s="108">
        <f t="shared" si="17"/>
        <v>0</v>
      </c>
      <c r="EY45" s="108">
        <f t="shared" si="17"/>
        <v>0</v>
      </c>
      <c r="EZ45" s="108">
        <f t="shared" si="17"/>
        <v>0</v>
      </c>
      <c r="FA45" s="108">
        <f t="shared" si="17"/>
        <v>0</v>
      </c>
      <c r="FB45" s="108">
        <f t="shared" si="17"/>
        <v>0</v>
      </c>
      <c r="FC45" s="108">
        <f t="shared" si="17"/>
        <v>0</v>
      </c>
      <c r="FD45" s="108">
        <f t="shared" si="17"/>
        <v>0</v>
      </c>
      <c r="FE45" s="108">
        <f t="shared" si="17"/>
        <v>0</v>
      </c>
      <c r="FF45" s="108">
        <f t="shared" si="17"/>
        <v>0</v>
      </c>
      <c r="FG45" s="108">
        <f t="shared" si="17"/>
        <v>0</v>
      </c>
      <c r="FH45" s="108">
        <f t="shared" si="17"/>
        <v>0</v>
      </c>
      <c r="FI45" s="108">
        <f t="shared" si="17"/>
        <v>0</v>
      </c>
      <c r="FJ45" s="108">
        <f t="shared" si="17"/>
        <v>0</v>
      </c>
      <c r="FK45" s="108">
        <f t="shared" si="17"/>
        <v>0</v>
      </c>
      <c r="FL45" s="108">
        <f t="shared" si="17"/>
        <v>0</v>
      </c>
      <c r="FM45" s="108">
        <f t="shared" si="17"/>
        <v>0</v>
      </c>
      <c r="FN45" s="108">
        <f t="shared" si="17"/>
        <v>0</v>
      </c>
      <c r="FO45" s="108">
        <f t="shared" si="17"/>
        <v>0</v>
      </c>
      <c r="FP45" s="108">
        <f t="shared" si="17"/>
        <v>0</v>
      </c>
      <c r="FQ45" s="108">
        <f t="shared" si="17"/>
        <v>0</v>
      </c>
      <c r="FR45" s="108">
        <f t="shared" si="17"/>
        <v>0</v>
      </c>
      <c r="FS45" s="108">
        <f t="shared" si="17"/>
        <v>0</v>
      </c>
      <c r="FT45" s="108">
        <f t="shared" si="17"/>
        <v>0</v>
      </c>
      <c r="FU45" s="108">
        <f t="shared" si="17"/>
        <v>0</v>
      </c>
      <c r="FV45" s="108">
        <f t="shared" si="17"/>
        <v>0</v>
      </c>
      <c r="FW45" s="108">
        <f t="shared" si="17"/>
        <v>0</v>
      </c>
      <c r="FX45" s="108">
        <f t="shared" si="17"/>
        <v>0</v>
      </c>
      <c r="FY45" s="108">
        <f t="shared" si="17"/>
        <v>0</v>
      </c>
      <c r="FZ45" s="108">
        <f t="shared" si="17"/>
        <v>0</v>
      </c>
      <c r="GA45" s="108">
        <f t="shared" si="17"/>
        <v>0</v>
      </c>
      <c r="GB45" s="108">
        <f t="shared" si="17"/>
        <v>0</v>
      </c>
      <c r="GC45" s="108">
        <f t="shared" si="17"/>
        <v>0</v>
      </c>
      <c r="GD45" s="108">
        <f t="shared" si="17"/>
        <v>0</v>
      </c>
      <c r="GE45" s="108">
        <f t="shared" si="17"/>
        <v>0</v>
      </c>
      <c r="GF45" s="108">
        <f t="shared" si="17"/>
        <v>0</v>
      </c>
    </row>
    <row r="46" spans="2:206">
      <c r="B46" s="138" t="s">
        <v>384</v>
      </c>
      <c r="D46" s="108"/>
      <c r="E46" s="108">
        <f ca="1">E64+E66+E146+E148+E188+E189+E216+E218</f>
        <v>0</v>
      </c>
      <c r="F46" s="108">
        <f t="shared" ref="F46:BQ46" ca="1" si="18">F64+F66+F146+F148+F188+F189+F216+F218</f>
        <v>0</v>
      </c>
      <c r="G46" s="108">
        <f t="shared" ca="1" si="18"/>
        <v>0</v>
      </c>
      <c r="H46" s="108">
        <f t="shared" ca="1" si="18"/>
        <v>0</v>
      </c>
      <c r="I46" s="108">
        <f t="shared" ca="1" si="18"/>
        <v>0</v>
      </c>
      <c r="J46" s="108">
        <f t="shared" ca="1" si="18"/>
        <v>0</v>
      </c>
      <c r="K46" s="108">
        <f t="shared" ca="1" si="18"/>
        <v>0</v>
      </c>
      <c r="L46" s="108">
        <f t="shared" ca="1" si="18"/>
        <v>0</v>
      </c>
      <c r="M46" s="108">
        <f t="shared" ca="1" si="18"/>
        <v>0</v>
      </c>
      <c r="N46" s="108">
        <f t="shared" ca="1" si="18"/>
        <v>0</v>
      </c>
      <c r="O46" s="108">
        <f t="shared" ca="1" si="18"/>
        <v>0</v>
      </c>
      <c r="P46" s="108">
        <f t="shared" ca="1" si="18"/>
        <v>0</v>
      </c>
      <c r="Q46" s="108">
        <f t="shared" ca="1" si="18"/>
        <v>0</v>
      </c>
      <c r="R46" s="108">
        <f t="shared" ca="1" si="18"/>
        <v>0</v>
      </c>
      <c r="S46" s="108">
        <f t="shared" ca="1" si="18"/>
        <v>0</v>
      </c>
      <c r="T46" s="108">
        <f t="shared" ca="1" si="18"/>
        <v>3393459.2769573368</v>
      </c>
      <c r="U46" s="108">
        <f t="shared" ca="1" si="18"/>
        <v>6477028.162775524</v>
      </c>
      <c r="V46" s="108">
        <f t="shared" ca="1" si="18"/>
        <v>15227813.147502795</v>
      </c>
      <c r="W46" s="108">
        <f t="shared" ca="1" si="18"/>
        <v>15228016.658775531</v>
      </c>
      <c r="X46" s="108">
        <f t="shared" ca="1" si="18"/>
        <v>41480371.612957336</v>
      </c>
      <c r="Y46" s="108">
        <f t="shared" ca="1" si="18"/>
        <v>22915029.781998232</v>
      </c>
      <c r="Z46" s="108">
        <f t="shared" ca="1" si="18"/>
        <v>0</v>
      </c>
      <c r="AA46" s="108">
        <f t="shared" ca="1" si="18"/>
        <v>0</v>
      </c>
      <c r="AB46" s="108">
        <f t="shared" ca="1" si="18"/>
        <v>0</v>
      </c>
      <c r="AC46" s="108">
        <f t="shared" ca="1" si="18"/>
        <v>0</v>
      </c>
      <c r="AD46" s="108">
        <f t="shared" ca="1" si="18"/>
        <v>0</v>
      </c>
      <c r="AE46" s="108">
        <f t="shared" ca="1" si="18"/>
        <v>0</v>
      </c>
      <c r="AF46" s="108">
        <f t="shared" ca="1" si="18"/>
        <v>0</v>
      </c>
      <c r="AG46" s="108">
        <f t="shared" ca="1" si="18"/>
        <v>0</v>
      </c>
      <c r="AH46" s="108">
        <f t="shared" ca="1" si="18"/>
        <v>0</v>
      </c>
      <c r="AI46" s="108">
        <f t="shared" ca="1" si="18"/>
        <v>0</v>
      </c>
      <c r="AJ46" s="108">
        <f t="shared" ca="1" si="18"/>
        <v>0</v>
      </c>
      <c r="AK46" s="108">
        <f t="shared" ca="1" si="18"/>
        <v>0</v>
      </c>
      <c r="AL46" s="108">
        <f t="shared" ca="1" si="18"/>
        <v>0</v>
      </c>
      <c r="AM46" s="108">
        <f t="shared" ca="1" si="18"/>
        <v>0</v>
      </c>
      <c r="AN46" s="108">
        <f t="shared" ca="1" si="18"/>
        <v>0</v>
      </c>
      <c r="AO46" s="108">
        <f t="shared" ca="1" si="18"/>
        <v>0</v>
      </c>
      <c r="AP46" s="108">
        <f t="shared" ca="1" si="18"/>
        <v>0</v>
      </c>
      <c r="AQ46" s="108">
        <f t="shared" ca="1" si="18"/>
        <v>0</v>
      </c>
      <c r="AR46" s="108">
        <f t="shared" ca="1" si="18"/>
        <v>0</v>
      </c>
      <c r="AS46" s="108">
        <f t="shared" ca="1" si="18"/>
        <v>0</v>
      </c>
      <c r="AT46" s="108">
        <f t="shared" ca="1" si="18"/>
        <v>0</v>
      </c>
      <c r="AU46" s="108">
        <f t="shared" ca="1" si="18"/>
        <v>0</v>
      </c>
      <c r="AV46" s="108">
        <f t="shared" ca="1" si="18"/>
        <v>0</v>
      </c>
      <c r="AW46" s="108">
        <f t="shared" ca="1" si="18"/>
        <v>0</v>
      </c>
      <c r="AX46" s="108">
        <f t="shared" ca="1" si="18"/>
        <v>0</v>
      </c>
      <c r="AY46" s="108">
        <f t="shared" ca="1" si="18"/>
        <v>0</v>
      </c>
      <c r="AZ46" s="108">
        <f t="shared" ca="1" si="18"/>
        <v>0</v>
      </c>
      <c r="BA46" s="108">
        <f t="shared" ca="1" si="18"/>
        <v>0</v>
      </c>
      <c r="BB46" s="108">
        <f t="shared" ca="1" si="18"/>
        <v>0</v>
      </c>
      <c r="BC46" s="108">
        <f t="shared" ca="1" si="18"/>
        <v>0</v>
      </c>
      <c r="BD46" s="108">
        <f t="shared" ca="1" si="18"/>
        <v>0</v>
      </c>
      <c r="BE46" s="108">
        <f t="shared" ca="1" si="18"/>
        <v>0</v>
      </c>
      <c r="BF46" s="108">
        <f t="shared" ca="1" si="18"/>
        <v>0</v>
      </c>
      <c r="BG46" s="108">
        <f t="shared" ca="1" si="18"/>
        <v>0</v>
      </c>
      <c r="BH46" s="108">
        <f t="shared" ca="1" si="18"/>
        <v>0</v>
      </c>
      <c r="BI46" s="108">
        <f t="shared" ca="1" si="18"/>
        <v>0</v>
      </c>
      <c r="BJ46" s="108">
        <f t="shared" ca="1" si="18"/>
        <v>0</v>
      </c>
      <c r="BK46" s="108">
        <f t="shared" ca="1" si="18"/>
        <v>0</v>
      </c>
      <c r="BL46" s="108">
        <f t="shared" ca="1" si="18"/>
        <v>0</v>
      </c>
      <c r="BM46" s="108">
        <f t="shared" ca="1" si="18"/>
        <v>0</v>
      </c>
      <c r="BN46" s="108">
        <f t="shared" ca="1" si="18"/>
        <v>0</v>
      </c>
      <c r="BO46" s="108">
        <f t="shared" ca="1" si="18"/>
        <v>0</v>
      </c>
      <c r="BP46" s="108">
        <f t="shared" ca="1" si="18"/>
        <v>0</v>
      </c>
      <c r="BQ46" s="108">
        <f t="shared" ca="1" si="18"/>
        <v>0</v>
      </c>
      <c r="BR46" s="108">
        <f t="shared" ref="BR46:EC46" ca="1" si="19">BR64+BR66+BR146+BR148+BR188+BR189+BR216+BR218</f>
        <v>0</v>
      </c>
      <c r="BS46" s="108">
        <f t="shared" ca="1" si="19"/>
        <v>0</v>
      </c>
      <c r="BT46" s="108">
        <f t="shared" ca="1" si="19"/>
        <v>0</v>
      </c>
      <c r="BU46" s="108">
        <f t="shared" ca="1" si="19"/>
        <v>0</v>
      </c>
      <c r="BV46" s="108">
        <f t="shared" ca="1" si="19"/>
        <v>0</v>
      </c>
      <c r="BW46" s="108">
        <f t="shared" ca="1" si="19"/>
        <v>0</v>
      </c>
      <c r="BX46" s="108">
        <f t="shared" ca="1" si="19"/>
        <v>0</v>
      </c>
      <c r="BY46" s="108">
        <f t="shared" ca="1" si="19"/>
        <v>69971512.790242344</v>
      </c>
      <c r="BZ46" s="108">
        <f t="shared" ca="1" si="19"/>
        <v>0</v>
      </c>
      <c r="CA46" s="108">
        <f t="shared" ca="1" si="19"/>
        <v>93337906.086587623</v>
      </c>
      <c r="CB46" s="108">
        <f t="shared" ca="1" si="19"/>
        <v>0</v>
      </c>
      <c r="CC46" s="108">
        <f t="shared" ca="1" si="19"/>
        <v>0</v>
      </c>
      <c r="CD46" s="108">
        <f t="shared" ca="1" si="19"/>
        <v>0</v>
      </c>
      <c r="CE46" s="108">
        <f t="shared" ca="1" si="19"/>
        <v>0</v>
      </c>
      <c r="CF46" s="108">
        <f t="shared" ca="1" si="19"/>
        <v>0</v>
      </c>
      <c r="CG46" s="108">
        <f t="shared" ca="1" si="19"/>
        <v>0</v>
      </c>
      <c r="CH46" s="108">
        <f t="shared" ca="1" si="19"/>
        <v>0</v>
      </c>
      <c r="CI46" s="108">
        <f t="shared" ca="1" si="19"/>
        <v>0</v>
      </c>
      <c r="CJ46" s="108">
        <f t="shared" ca="1" si="19"/>
        <v>0</v>
      </c>
      <c r="CK46" s="108">
        <f t="shared" ca="1" si="19"/>
        <v>0</v>
      </c>
      <c r="CL46" s="108">
        <f t="shared" ca="1" si="19"/>
        <v>0</v>
      </c>
      <c r="CM46" s="108">
        <f t="shared" ca="1" si="19"/>
        <v>77890406.092795908</v>
      </c>
      <c r="CN46" s="108">
        <f t="shared" ca="1" si="19"/>
        <v>0</v>
      </c>
      <c r="CO46" s="108">
        <f t="shared" si="19"/>
        <v>0</v>
      </c>
      <c r="CP46" s="108">
        <f t="shared" si="19"/>
        <v>0</v>
      </c>
      <c r="CQ46" s="108">
        <f t="shared" si="19"/>
        <v>0</v>
      </c>
      <c r="CR46" s="108">
        <f t="shared" si="19"/>
        <v>0</v>
      </c>
      <c r="CS46" s="108">
        <f t="shared" si="19"/>
        <v>0</v>
      </c>
      <c r="CT46" s="108">
        <f t="shared" si="19"/>
        <v>0</v>
      </c>
      <c r="CU46" s="108">
        <f t="shared" si="19"/>
        <v>0</v>
      </c>
      <c r="CV46" s="108">
        <f t="shared" si="19"/>
        <v>0</v>
      </c>
      <c r="CW46" s="108">
        <f t="shared" si="19"/>
        <v>0</v>
      </c>
      <c r="CX46" s="108">
        <f t="shared" si="19"/>
        <v>0</v>
      </c>
      <c r="CY46" s="108">
        <f t="shared" si="19"/>
        <v>0</v>
      </c>
      <c r="CZ46" s="108">
        <f t="shared" si="19"/>
        <v>0</v>
      </c>
      <c r="DA46" s="108">
        <f t="shared" si="19"/>
        <v>0</v>
      </c>
      <c r="DB46" s="108">
        <f t="shared" si="19"/>
        <v>0</v>
      </c>
      <c r="DC46" s="108">
        <f t="shared" si="19"/>
        <v>0</v>
      </c>
      <c r="DD46" s="108">
        <f t="shared" si="19"/>
        <v>0</v>
      </c>
      <c r="DE46" s="108">
        <f t="shared" si="19"/>
        <v>0</v>
      </c>
      <c r="DF46" s="108">
        <f t="shared" si="19"/>
        <v>0</v>
      </c>
      <c r="DG46" s="108">
        <f t="shared" si="19"/>
        <v>0</v>
      </c>
      <c r="DH46" s="108">
        <f t="shared" si="19"/>
        <v>0</v>
      </c>
      <c r="DI46" s="108">
        <f t="shared" si="19"/>
        <v>0</v>
      </c>
      <c r="DJ46" s="108">
        <f t="shared" si="19"/>
        <v>0</v>
      </c>
      <c r="DK46" s="108">
        <f t="shared" si="19"/>
        <v>0</v>
      </c>
      <c r="DL46" s="108">
        <f t="shared" si="19"/>
        <v>0</v>
      </c>
      <c r="DM46" s="108">
        <f t="shared" si="19"/>
        <v>0</v>
      </c>
      <c r="DN46" s="108">
        <f t="shared" si="19"/>
        <v>0</v>
      </c>
      <c r="DO46" s="108">
        <f t="shared" si="19"/>
        <v>0</v>
      </c>
      <c r="DP46" s="108">
        <f t="shared" si="19"/>
        <v>0</v>
      </c>
      <c r="DQ46" s="108">
        <f t="shared" si="19"/>
        <v>0</v>
      </c>
      <c r="DR46" s="108">
        <f t="shared" si="19"/>
        <v>0</v>
      </c>
      <c r="DS46" s="108">
        <f t="shared" si="19"/>
        <v>0</v>
      </c>
      <c r="DT46" s="108">
        <f t="shared" si="19"/>
        <v>0</v>
      </c>
      <c r="DU46" s="108">
        <f t="shared" si="19"/>
        <v>0</v>
      </c>
      <c r="DV46" s="108">
        <f t="shared" si="19"/>
        <v>0</v>
      </c>
      <c r="DW46" s="108">
        <f t="shared" si="19"/>
        <v>0</v>
      </c>
      <c r="DX46" s="108">
        <f t="shared" si="19"/>
        <v>0</v>
      </c>
      <c r="DY46" s="108">
        <f t="shared" si="19"/>
        <v>0</v>
      </c>
      <c r="DZ46" s="108">
        <f t="shared" si="19"/>
        <v>0</v>
      </c>
      <c r="EA46" s="108">
        <f t="shared" si="19"/>
        <v>0</v>
      </c>
      <c r="EB46" s="108">
        <f t="shared" si="19"/>
        <v>0</v>
      </c>
      <c r="EC46" s="108">
        <f t="shared" si="19"/>
        <v>0</v>
      </c>
      <c r="ED46" s="108">
        <f t="shared" ref="ED46:GF46" si="20">ED64+ED66+ED146+ED148+ED188+ED189+ED216+ED218</f>
        <v>0</v>
      </c>
      <c r="EE46" s="108">
        <f t="shared" si="20"/>
        <v>0</v>
      </c>
      <c r="EF46" s="108">
        <f t="shared" si="20"/>
        <v>0</v>
      </c>
      <c r="EG46" s="108">
        <f t="shared" si="20"/>
        <v>0</v>
      </c>
      <c r="EH46" s="108">
        <f t="shared" si="20"/>
        <v>0</v>
      </c>
      <c r="EI46" s="108">
        <f t="shared" si="20"/>
        <v>0</v>
      </c>
      <c r="EJ46" s="108">
        <f t="shared" si="20"/>
        <v>0</v>
      </c>
      <c r="EK46" s="108">
        <f t="shared" si="20"/>
        <v>0</v>
      </c>
      <c r="EL46" s="108">
        <f t="shared" si="20"/>
        <v>0</v>
      </c>
      <c r="EM46" s="108">
        <f t="shared" si="20"/>
        <v>0</v>
      </c>
      <c r="EN46" s="108">
        <f t="shared" si="20"/>
        <v>0</v>
      </c>
      <c r="EO46" s="108">
        <f t="shared" si="20"/>
        <v>0</v>
      </c>
      <c r="EP46" s="108">
        <f t="shared" si="20"/>
        <v>0</v>
      </c>
      <c r="EQ46" s="108">
        <f t="shared" si="20"/>
        <v>0</v>
      </c>
      <c r="ER46" s="108">
        <f t="shared" si="20"/>
        <v>0</v>
      </c>
      <c r="ES46" s="108">
        <f t="shared" si="20"/>
        <v>0</v>
      </c>
      <c r="ET46" s="108">
        <f t="shared" si="20"/>
        <v>0</v>
      </c>
      <c r="EU46" s="108">
        <f t="shared" si="20"/>
        <v>0</v>
      </c>
      <c r="EV46" s="108">
        <f t="shared" si="20"/>
        <v>0</v>
      </c>
      <c r="EW46" s="108">
        <f t="shared" si="20"/>
        <v>0</v>
      </c>
      <c r="EX46" s="108">
        <f t="shared" si="20"/>
        <v>0</v>
      </c>
      <c r="EY46" s="108">
        <f t="shared" si="20"/>
        <v>0</v>
      </c>
      <c r="EZ46" s="108">
        <f t="shared" si="20"/>
        <v>0</v>
      </c>
      <c r="FA46" s="108">
        <f t="shared" si="20"/>
        <v>0</v>
      </c>
      <c r="FB46" s="108">
        <f t="shared" si="20"/>
        <v>0</v>
      </c>
      <c r="FC46" s="108">
        <f t="shared" si="20"/>
        <v>0</v>
      </c>
      <c r="FD46" s="108">
        <f t="shared" si="20"/>
        <v>0</v>
      </c>
      <c r="FE46" s="108">
        <f t="shared" si="20"/>
        <v>0</v>
      </c>
      <c r="FF46" s="108">
        <f t="shared" si="20"/>
        <v>0</v>
      </c>
      <c r="FG46" s="108">
        <f t="shared" si="20"/>
        <v>0</v>
      </c>
      <c r="FH46" s="108">
        <f t="shared" si="20"/>
        <v>0</v>
      </c>
      <c r="FI46" s="108">
        <f t="shared" si="20"/>
        <v>0</v>
      </c>
      <c r="FJ46" s="108">
        <f t="shared" si="20"/>
        <v>0</v>
      </c>
      <c r="FK46" s="108">
        <f t="shared" si="20"/>
        <v>0</v>
      </c>
      <c r="FL46" s="108">
        <f t="shared" si="20"/>
        <v>0</v>
      </c>
      <c r="FM46" s="108">
        <f t="shared" si="20"/>
        <v>0</v>
      </c>
      <c r="FN46" s="108">
        <f t="shared" si="20"/>
        <v>0</v>
      </c>
      <c r="FO46" s="108">
        <f t="shared" si="20"/>
        <v>0</v>
      </c>
      <c r="FP46" s="108">
        <f t="shared" si="20"/>
        <v>0</v>
      </c>
      <c r="FQ46" s="108">
        <f t="shared" si="20"/>
        <v>0</v>
      </c>
      <c r="FR46" s="108">
        <f t="shared" si="20"/>
        <v>0</v>
      </c>
      <c r="FS46" s="108">
        <f t="shared" si="20"/>
        <v>0</v>
      </c>
      <c r="FT46" s="108">
        <f t="shared" si="20"/>
        <v>0</v>
      </c>
      <c r="FU46" s="108">
        <f t="shared" si="20"/>
        <v>0</v>
      </c>
      <c r="FV46" s="108">
        <f t="shared" si="20"/>
        <v>0</v>
      </c>
      <c r="FW46" s="108">
        <f t="shared" si="20"/>
        <v>0</v>
      </c>
      <c r="FX46" s="108">
        <f t="shared" si="20"/>
        <v>0</v>
      </c>
      <c r="FY46" s="108">
        <f t="shared" si="20"/>
        <v>0</v>
      </c>
      <c r="FZ46" s="108">
        <f t="shared" si="20"/>
        <v>0</v>
      </c>
      <c r="GA46" s="108">
        <f t="shared" si="20"/>
        <v>0</v>
      </c>
      <c r="GB46" s="108">
        <f t="shared" si="20"/>
        <v>0</v>
      </c>
      <c r="GC46" s="108">
        <f t="shared" si="20"/>
        <v>0</v>
      </c>
      <c r="GD46" s="108">
        <f t="shared" si="20"/>
        <v>0</v>
      </c>
      <c r="GE46" s="108">
        <f t="shared" si="20"/>
        <v>0</v>
      </c>
      <c r="GF46" s="108">
        <f t="shared" si="20"/>
        <v>0</v>
      </c>
    </row>
    <row r="47" spans="2:206">
      <c r="B47" s="138"/>
      <c r="D47" s="108"/>
      <c r="E47" s="108"/>
      <c r="F47" s="108"/>
      <c r="G47" s="108"/>
      <c r="H47" s="108"/>
      <c r="I47" s="108"/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  <c r="DG47" s="108"/>
      <c r="DH47" s="108"/>
      <c r="DI47" s="108"/>
      <c r="DJ47" s="108"/>
      <c r="DK47" s="108"/>
      <c r="DL47" s="108"/>
      <c r="DM47" s="108"/>
      <c r="DN47" s="108"/>
      <c r="DO47" s="108"/>
      <c r="DP47" s="108"/>
      <c r="DQ47" s="108"/>
      <c r="DR47" s="108"/>
      <c r="DS47" s="108"/>
      <c r="DT47" s="108"/>
      <c r="DU47" s="108"/>
      <c r="DV47" s="108"/>
      <c r="DW47" s="108"/>
      <c r="DX47" s="108"/>
      <c r="DY47" s="108"/>
      <c r="DZ47" s="108"/>
      <c r="EA47" s="108"/>
      <c r="EB47" s="108"/>
      <c r="EC47" s="108"/>
      <c r="ED47" s="108"/>
      <c r="EE47" s="108"/>
      <c r="EF47" s="108"/>
      <c r="EG47" s="108"/>
      <c r="EH47" s="108"/>
      <c r="EI47" s="108"/>
      <c r="EJ47" s="108"/>
      <c r="EK47" s="108"/>
      <c r="EL47" s="108"/>
      <c r="EM47" s="108"/>
      <c r="EN47" s="108"/>
      <c r="EO47" s="108"/>
      <c r="EP47" s="108"/>
      <c r="EQ47" s="108"/>
      <c r="ER47" s="108"/>
      <c r="ES47" s="108"/>
      <c r="ET47" s="108"/>
      <c r="EU47" s="108"/>
      <c r="EV47" s="108"/>
      <c r="EW47" s="108"/>
      <c r="EX47" s="108"/>
      <c r="EY47" s="108"/>
      <c r="EZ47" s="108"/>
      <c r="FA47" s="108"/>
      <c r="FB47" s="108"/>
      <c r="FC47" s="108"/>
      <c r="FD47" s="108"/>
      <c r="FE47" s="108"/>
      <c r="FF47" s="108"/>
      <c r="FG47" s="108"/>
      <c r="FH47" s="108"/>
      <c r="FI47" s="108"/>
      <c r="FJ47" s="108"/>
      <c r="FK47" s="108"/>
      <c r="FL47" s="108"/>
      <c r="FM47" s="108"/>
      <c r="FN47" s="108"/>
      <c r="FO47" s="108"/>
      <c r="FP47" s="108"/>
      <c r="FQ47" s="108"/>
      <c r="FR47" s="108"/>
      <c r="FS47" s="108"/>
      <c r="FT47" s="108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</row>
    <row r="48" spans="2:206" s="110" customFormat="1">
      <c r="B48" s="111" t="s">
        <v>337</v>
      </c>
      <c r="E48" s="112">
        <f>ROUNDUP(E49/12,0)</f>
        <v>1</v>
      </c>
      <c r="F48" s="112">
        <f t="shared" ref="F48:BQ48" si="21">ROUNDUP(F49/12,0)</f>
        <v>1</v>
      </c>
      <c r="G48" s="112">
        <f t="shared" si="21"/>
        <v>1</v>
      </c>
      <c r="H48" s="112">
        <f t="shared" si="21"/>
        <v>1</v>
      </c>
      <c r="I48" s="112">
        <f t="shared" si="21"/>
        <v>1</v>
      </c>
      <c r="J48" s="112">
        <f t="shared" si="21"/>
        <v>1</v>
      </c>
      <c r="K48" s="112">
        <f t="shared" si="21"/>
        <v>1</v>
      </c>
      <c r="L48" s="112">
        <f t="shared" si="21"/>
        <v>1</v>
      </c>
      <c r="M48" s="112">
        <f t="shared" si="21"/>
        <v>1</v>
      </c>
      <c r="N48" s="112">
        <f t="shared" si="21"/>
        <v>1</v>
      </c>
      <c r="O48" s="112">
        <f t="shared" si="21"/>
        <v>1</v>
      </c>
      <c r="P48" s="112">
        <f t="shared" si="21"/>
        <v>1</v>
      </c>
      <c r="Q48" s="112">
        <f t="shared" si="21"/>
        <v>2</v>
      </c>
      <c r="R48" s="112">
        <f t="shared" si="21"/>
        <v>2</v>
      </c>
      <c r="S48" s="112">
        <f t="shared" si="21"/>
        <v>2</v>
      </c>
      <c r="T48" s="112">
        <f t="shared" si="21"/>
        <v>2</v>
      </c>
      <c r="U48" s="112">
        <f t="shared" si="21"/>
        <v>2</v>
      </c>
      <c r="V48" s="112">
        <f>ROUNDUP(V49/12,0)</f>
        <v>2</v>
      </c>
      <c r="W48" s="112">
        <f t="shared" si="21"/>
        <v>2</v>
      </c>
      <c r="X48" s="112">
        <f t="shared" si="21"/>
        <v>2</v>
      </c>
      <c r="Y48" s="112">
        <f t="shared" si="21"/>
        <v>2</v>
      </c>
      <c r="Z48" s="112">
        <f t="shared" si="21"/>
        <v>2</v>
      </c>
      <c r="AA48" s="112">
        <f t="shared" si="21"/>
        <v>2</v>
      </c>
      <c r="AB48" s="112">
        <f t="shared" si="21"/>
        <v>2</v>
      </c>
      <c r="AC48" s="112">
        <f t="shared" si="21"/>
        <v>3</v>
      </c>
      <c r="AD48" s="112">
        <f t="shared" si="21"/>
        <v>3</v>
      </c>
      <c r="AE48" s="112">
        <f t="shared" si="21"/>
        <v>3</v>
      </c>
      <c r="AF48" s="112">
        <f t="shared" si="21"/>
        <v>3</v>
      </c>
      <c r="AG48" s="112">
        <f t="shared" si="21"/>
        <v>3</v>
      </c>
      <c r="AH48" s="112">
        <f>ROUNDUP(AH49/12,0)</f>
        <v>3</v>
      </c>
      <c r="AI48" s="112">
        <f t="shared" si="21"/>
        <v>3</v>
      </c>
      <c r="AJ48" s="112">
        <f t="shared" si="21"/>
        <v>3</v>
      </c>
      <c r="AK48" s="112">
        <f t="shared" si="21"/>
        <v>3</v>
      </c>
      <c r="AL48" s="112">
        <f t="shared" si="21"/>
        <v>3</v>
      </c>
      <c r="AM48" s="112">
        <f t="shared" si="21"/>
        <v>3</v>
      </c>
      <c r="AN48" s="112">
        <f t="shared" si="21"/>
        <v>3</v>
      </c>
      <c r="AO48" s="112">
        <f t="shared" si="21"/>
        <v>4</v>
      </c>
      <c r="AP48" s="112">
        <f t="shared" si="21"/>
        <v>4</v>
      </c>
      <c r="AQ48" s="112">
        <f t="shared" si="21"/>
        <v>4</v>
      </c>
      <c r="AR48" s="112">
        <f t="shared" si="21"/>
        <v>4</v>
      </c>
      <c r="AS48" s="112">
        <f t="shared" si="21"/>
        <v>4</v>
      </c>
      <c r="AT48" s="112">
        <f t="shared" si="21"/>
        <v>4</v>
      </c>
      <c r="AU48" s="112">
        <f t="shared" si="21"/>
        <v>4</v>
      </c>
      <c r="AV48" s="112">
        <f t="shared" si="21"/>
        <v>4</v>
      </c>
      <c r="AW48" s="112">
        <f t="shared" si="21"/>
        <v>4</v>
      </c>
      <c r="AX48" s="112">
        <f t="shared" si="21"/>
        <v>4</v>
      </c>
      <c r="AY48" s="112">
        <f t="shared" si="21"/>
        <v>4</v>
      </c>
      <c r="AZ48" s="112">
        <f t="shared" si="21"/>
        <v>4</v>
      </c>
      <c r="BA48" s="112">
        <f t="shared" si="21"/>
        <v>5</v>
      </c>
      <c r="BB48" s="112">
        <f t="shared" si="21"/>
        <v>5</v>
      </c>
      <c r="BC48" s="112">
        <f t="shared" si="21"/>
        <v>5</v>
      </c>
      <c r="BD48" s="112">
        <f t="shared" si="21"/>
        <v>5</v>
      </c>
      <c r="BE48" s="112">
        <f t="shared" si="21"/>
        <v>5</v>
      </c>
      <c r="BF48" s="112">
        <f t="shared" si="21"/>
        <v>5</v>
      </c>
      <c r="BG48" s="112">
        <f t="shared" si="21"/>
        <v>5</v>
      </c>
      <c r="BH48" s="112">
        <f t="shared" si="21"/>
        <v>5</v>
      </c>
      <c r="BI48" s="112">
        <f t="shared" si="21"/>
        <v>5</v>
      </c>
      <c r="BJ48" s="112">
        <f t="shared" si="21"/>
        <v>5</v>
      </c>
      <c r="BK48" s="112">
        <f t="shared" si="21"/>
        <v>5</v>
      </c>
      <c r="BL48" s="112">
        <f t="shared" si="21"/>
        <v>5</v>
      </c>
      <c r="BM48" s="112">
        <f t="shared" si="21"/>
        <v>6</v>
      </c>
      <c r="BN48" s="112">
        <f t="shared" si="21"/>
        <v>6</v>
      </c>
      <c r="BO48" s="112">
        <f t="shared" si="21"/>
        <v>6</v>
      </c>
      <c r="BP48" s="112">
        <f t="shared" si="21"/>
        <v>6</v>
      </c>
      <c r="BQ48" s="112">
        <f t="shared" si="21"/>
        <v>6</v>
      </c>
      <c r="BR48" s="112">
        <f t="shared" ref="BR48:DY48" si="22">ROUNDUP(BR49/12,0)</f>
        <v>6</v>
      </c>
      <c r="BS48" s="112">
        <f t="shared" si="22"/>
        <v>6</v>
      </c>
      <c r="BT48" s="112">
        <f t="shared" si="22"/>
        <v>6</v>
      </c>
      <c r="BU48" s="112">
        <f t="shared" si="22"/>
        <v>6</v>
      </c>
      <c r="BV48" s="112">
        <f t="shared" si="22"/>
        <v>6</v>
      </c>
      <c r="BW48" s="112">
        <f t="shared" si="22"/>
        <v>6</v>
      </c>
      <c r="BX48" s="112">
        <f t="shared" si="22"/>
        <v>6</v>
      </c>
      <c r="BY48" s="112">
        <f t="shared" si="22"/>
        <v>7</v>
      </c>
      <c r="BZ48" s="112">
        <f t="shared" si="22"/>
        <v>7</v>
      </c>
      <c r="CA48" s="112">
        <f t="shared" si="22"/>
        <v>7</v>
      </c>
      <c r="CB48" s="112">
        <f t="shared" si="22"/>
        <v>7</v>
      </c>
      <c r="CC48" s="112">
        <f t="shared" si="22"/>
        <v>7</v>
      </c>
      <c r="CD48" s="112">
        <f t="shared" si="22"/>
        <v>7</v>
      </c>
      <c r="CE48" s="112">
        <f t="shared" si="22"/>
        <v>7</v>
      </c>
      <c r="CF48" s="112">
        <f t="shared" si="22"/>
        <v>7</v>
      </c>
      <c r="CG48" s="112">
        <f t="shared" si="22"/>
        <v>7</v>
      </c>
      <c r="CH48" s="112">
        <f t="shared" si="22"/>
        <v>7</v>
      </c>
      <c r="CI48" s="112">
        <f t="shared" si="22"/>
        <v>7</v>
      </c>
      <c r="CJ48" s="112">
        <f t="shared" si="22"/>
        <v>7</v>
      </c>
      <c r="CK48" s="112">
        <f t="shared" si="22"/>
        <v>8</v>
      </c>
      <c r="CL48" s="112">
        <f t="shared" si="22"/>
        <v>8</v>
      </c>
      <c r="CM48" s="112">
        <f t="shared" si="22"/>
        <v>8</v>
      </c>
      <c r="CN48" s="112">
        <f t="shared" si="22"/>
        <v>8</v>
      </c>
      <c r="CO48" s="112">
        <f t="shared" si="22"/>
        <v>8</v>
      </c>
      <c r="CP48" s="112">
        <f t="shared" si="22"/>
        <v>8</v>
      </c>
      <c r="CQ48" s="112">
        <f t="shared" si="22"/>
        <v>8</v>
      </c>
      <c r="CR48" s="112">
        <f t="shared" si="22"/>
        <v>8</v>
      </c>
      <c r="CS48" s="112">
        <f t="shared" si="22"/>
        <v>8</v>
      </c>
      <c r="CT48" s="112">
        <f t="shared" si="22"/>
        <v>8</v>
      </c>
      <c r="CU48" s="112">
        <f t="shared" si="22"/>
        <v>8</v>
      </c>
      <c r="CV48" s="112">
        <f t="shared" si="22"/>
        <v>8</v>
      </c>
      <c r="CW48" s="112">
        <f t="shared" si="22"/>
        <v>9</v>
      </c>
      <c r="CX48" s="112">
        <f t="shared" si="22"/>
        <v>9</v>
      </c>
      <c r="CY48" s="112">
        <f t="shared" si="22"/>
        <v>9</v>
      </c>
      <c r="CZ48" s="112">
        <f t="shared" si="22"/>
        <v>9</v>
      </c>
      <c r="DA48" s="112">
        <f t="shared" si="22"/>
        <v>9</v>
      </c>
      <c r="DB48" s="112">
        <f t="shared" si="22"/>
        <v>9</v>
      </c>
      <c r="DC48" s="112">
        <f t="shared" si="22"/>
        <v>9</v>
      </c>
      <c r="DD48" s="112">
        <f t="shared" si="22"/>
        <v>9</v>
      </c>
      <c r="DE48" s="112">
        <f t="shared" si="22"/>
        <v>9</v>
      </c>
      <c r="DF48" s="112">
        <f t="shared" si="22"/>
        <v>9</v>
      </c>
      <c r="DG48" s="112">
        <f t="shared" si="22"/>
        <v>9</v>
      </c>
      <c r="DH48" s="112">
        <f t="shared" si="22"/>
        <v>9</v>
      </c>
      <c r="DI48" s="112">
        <f t="shared" si="22"/>
        <v>10</v>
      </c>
      <c r="DJ48" s="112">
        <f t="shared" si="22"/>
        <v>10</v>
      </c>
      <c r="DK48" s="112">
        <f t="shared" si="22"/>
        <v>10</v>
      </c>
      <c r="DL48" s="112">
        <f t="shared" si="22"/>
        <v>10</v>
      </c>
      <c r="DM48" s="112">
        <f t="shared" si="22"/>
        <v>10</v>
      </c>
      <c r="DN48" s="112">
        <f t="shared" si="22"/>
        <v>10</v>
      </c>
      <c r="DO48" s="112">
        <f t="shared" si="22"/>
        <v>10</v>
      </c>
      <c r="DP48" s="112">
        <f t="shared" si="22"/>
        <v>10</v>
      </c>
      <c r="DQ48" s="112">
        <f t="shared" si="22"/>
        <v>10</v>
      </c>
      <c r="DR48" s="112">
        <f t="shared" si="22"/>
        <v>10</v>
      </c>
      <c r="DS48" s="112">
        <f t="shared" si="22"/>
        <v>10</v>
      </c>
      <c r="DT48" s="112">
        <f t="shared" si="22"/>
        <v>10</v>
      </c>
      <c r="DU48" s="112">
        <f t="shared" si="22"/>
        <v>11</v>
      </c>
      <c r="DV48" s="112">
        <f t="shared" si="22"/>
        <v>11</v>
      </c>
      <c r="DW48" s="112">
        <f t="shared" si="22"/>
        <v>11</v>
      </c>
      <c r="DX48" s="112">
        <f t="shared" si="22"/>
        <v>11</v>
      </c>
      <c r="DY48" s="112">
        <f t="shared" si="22"/>
        <v>11</v>
      </c>
    </row>
    <row r="49" spans="1:16384">
      <c r="E49" s="113">
        <v>1</v>
      </c>
      <c r="F49" s="113">
        <v>2</v>
      </c>
      <c r="G49" s="113">
        <v>3</v>
      </c>
      <c r="H49" s="113">
        <v>4</v>
      </c>
      <c r="I49" s="113">
        <v>5</v>
      </c>
      <c r="J49" s="113">
        <v>6</v>
      </c>
      <c r="K49" s="113">
        <v>7</v>
      </c>
      <c r="L49" s="113">
        <v>8</v>
      </c>
      <c r="M49" s="113">
        <v>9</v>
      </c>
      <c r="N49" s="113">
        <v>10</v>
      </c>
      <c r="O49" s="113">
        <v>11</v>
      </c>
      <c r="P49" s="113">
        <v>12</v>
      </c>
      <c r="Q49" s="113">
        <v>13</v>
      </c>
      <c r="R49" s="113">
        <v>14</v>
      </c>
      <c r="S49" s="113">
        <v>15</v>
      </c>
      <c r="T49" s="113">
        <v>16</v>
      </c>
      <c r="U49" s="113">
        <v>17</v>
      </c>
      <c r="V49" s="113">
        <v>18</v>
      </c>
      <c r="W49" s="113">
        <v>19</v>
      </c>
      <c r="X49" s="113">
        <v>20</v>
      </c>
      <c r="Y49" s="113">
        <v>21</v>
      </c>
      <c r="Z49" s="113">
        <v>22</v>
      </c>
      <c r="AA49" s="113">
        <v>23</v>
      </c>
      <c r="AB49" s="113">
        <v>24</v>
      </c>
      <c r="AC49" s="113">
        <v>25</v>
      </c>
      <c r="AD49" s="113">
        <v>26</v>
      </c>
      <c r="AE49" s="113">
        <v>27</v>
      </c>
      <c r="AF49" s="113">
        <v>28</v>
      </c>
      <c r="AG49" s="113">
        <v>29</v>
      </c>
      <c r="AH49" s="113">
        <v>30</v>
      </c>
      <c r="AI49" s="113">
        <v>31</v>
      </c>
      <c r="AJ49" s="113">
        <v>32</v>
      </c>
      <c r="AK49" s="113">
        <v>33</v>
      </c>
      <c r="AL49" s="113">
        <v>34</v>
      </c>
      <c r="AM49" s="113">
        <v>35</v>
      </c>
      <c r="AN49" s="113">
        <v>36</v>
      </c>
      <c r="AO49" s="113">
        <v>37</v>
      </c>
      <c r="AP49" s="113">
        <v>38</v>
      </c>
      <c r="AQ49" s="113">
        <v>39</v>
      </c>
      <c r="AR49" s="113">
        <v>40</v>
      </c>
      <c r="AS49" s="113">
        <v>41</v>
      </c>
      <c r="AT49" s="113">
        <v>42</v>
      </c>
      <c r="AU49" s="113">
        <v>43</v>
      </c>
      <c r="AV49" s="113">
        <v>44</v>
      </c>
      <c r="AW49" s="113">
        <v>45</v>
      </c>
      <c r="AX49" s="113">
        <v>46</v>
      </c>
      <c r="AY49" s="113">
        <v>47</v>
      </c>
      <c r="AZ49" s="113">
        <v>48</v>
      </c>
      <c r="BA49" s="113">
        <v>49</v>
      </c>
      <c r="BB49" s="113">
        <v>50</v>
      </c>
      <c r="BC49" s="113">
        <v>51</v>
      </c>
      <c r="BD49" s="113">
        <v>52</v>
      </c>
      <c r="BE49" s="113">
        <v>53</v>
      </c>
      <c r="BF49" s="113">
        <v>54</v>
      </c>
      <c r="BG49" s="113">
        <v>55</v>
      </c>
      <c r="BH49" s="113">
        <v>56</v>
      </c>
      <c r="BI49" s="113">
        <v>57</v>
      </c>
      <c r="BJ49" s="113">
        <v>58</v>
      </c>
      <c r="BK49" s="113">
        <v>59</v>
      </c>
      <c r="BL49" s="113">
        <v>60</v>
      </c>
      <c r="BM49" s="113">
        <v>61</v>
      </c>
      <c r="BN49" s="113">
        <v>62</v>
      </c>
      <c r="BO49" s="113">
        <v>63</v>
      </c>
      <c r="BP49" s="113">
        <v>64</v>
      </c>
      <c r="BQ49" s="113">
        <v>65</v>
      </c>
      <c r="BR49" s="113">
        <v>66</v>
      </c>
      <c r="BS49" s="113">
        <v>67</v>
      </c>
      <c r="BT49" s="113">
        <v>68</v>
      </c>
      <c r="BU49" s="113">
        <v>69</v>
      </c>
      <c r="BV49" s="113">
        <v>70</v>
      </c>
      <c r="BW49" s="113">
        <v>71</v>
      </c>
      <c r="BX49" s="113">
        <v>72</v>
      </c>
      <c r="BY49" s="113">
        <v>73</v>
      </c>
      <c r="BZ49" s="113">
        <v>74</v>
      </c>
      <c r="CA49" s="113">
        <v>75</v>
      </c>
      <c r="CB49" s="113">
        <v>76</v>
      </c>
      <c r="CC49" s="113">
        <v>77</v>
      </c>
      <c r="CD49" s="113">
        <v>78</v>
      </c>
      <c r="CE49" s="113">
        <v>79</v>
      </c>
      <c r="CF49" s="113">
        <v>80</v>
      </c>
      <c r="CG49" s="113">
        <v>81</v>
      </c>
      <c r="CH49" s="113">
        <v>82</v>
      </c>
      <c r="CI49" s="113">
        <v>83</v>
      </c>
      <c r="CJ49" s="113">
        <v>84</v>
      </c>
      <c r="CK49" s="113">
        <v>85</v>
      </c>
      <c r="CL49" s="113">
        <v>86</v>
      </c>
      <c r="CM49" s="113">
        <v>87</v>
      </c>
      <c r="CN49" s="113">
        <v>88</v>
      </c>
      <c r="CO49" s="113">
        <v>89</v>
      </c>
      <c r="CP49" s="113">
        <v>90</v>
      </c>
      <c r="CQ49" s="113">
        <v>91</v>
      </c>
      <c r="CR49" s="113">
        <v>92</v>
      </c>
      <c r="CS49" s="113">
        <v>93</v>
      </c>
      <c r="CT49" s="113">
        <v>94</v>
      </c>
      <c r="CU49" s="113">
        <v>95</v>
      </c>
      <c r="CV49" s="113">
        <v>96</v>
      </c>
      <c r="CW49" s="113">
        <v>97</v>
      </c>
      <c r="CX49" s="113">
        <v>98</v>
      </c>
      <c r="CY49" s="113">
        <v>99</v>
      </c>
      <c r="CZ49" s="113">
        <v>100</v>
      </c>
      <c r="DA49" s="113">
        <v>101</v>
      </c>
      <c r="DB49" s="113">
        <v>102</v>
      </c>
      <c r="DC49" s="113">
        <v>103</v>
      </c>
      <c r="DD49" s="113">
        <v>104</v>
      </c>
      <c r="DE49" s="113">
        <v>105</v>
      </c>
      <c r="DF49" s="113">
        <v>106</v>
      </c>
      <c r="DG49" s="113">
        <v>107</v>
      </c>
      <c r="DH49" s="113">
        <v>108</v>
      </c>
      <c r="DI49" s="113">
        <v>109</v>
      </c>
      <c r="DJ49" s="113">
        <v>110</v>
      </c>
      <c r="DK49" s="113">
        <v>111</v>
      </c>
      <c r="DL49" s="113">
        <v>112</v>
      </c>
      <c r="DM49" s="113">
        <v>113</v>
      </c>
      <c r="DN49" s="113">
        <v>114</v>
      </c>
      <c r="DO49" s="113">
        <v>115</v>
      </c>
      <c r="DP49" s="113">
        <v>116</v>
      </c>
      <c r="DQ49" s="113">
        <v>117</v>
      </c>
      <c r="DR49" s="113">
        <v>118</v>
      </c>
      <c r="DS49" s="113">
        <v>119</v>
      </c>
      <c r="DT49" s="113">
        <v>120</v>
      </c>
      <c r="DU49" s="113">
        <v>121</v>
      </c>
      <c r="DV49" s="113">
        <v>122</v>
      </c>
      <c r="DW49" s="113">
        <v>123</v>
      </c>
      <c r="DX49" s="113">
        <v>124</v>
      </c>
      <c r="DY49" s="113">
        <v>125</v>
      </c>
    </row>
    <row r="50" spans="1:16384">
      <c r="E50" s="107">
        <f t="shared" ref="E50:AJ50" si="23">IF(E49=1,Initial_Time,EDATE(Initial_Time,(E49-1)))</f>
        <v>42278</v>
      </c>
      <c r="F50" s="107">
        <f t="shared" si="23"/>
        <v>42309</v>
      </c>
      <c r="G50" s="107">
        <f t="shared" si="23"/>
        <v>42339</v>
      </c>
      <c r="H50" s="107">
        <f t="shared" si="23"/>
        <v>42370</v>
      </c>
      <c r="I50" s="107">
        <f t="shared" si="23"/>
        <v>42401</v>
      </c>
      <c r="J50" s="107">
        <f t="shared" si="23"/>
        <v>42430</v>
      </c>
      <c r="K50" s="107">
        <f t="shared" si="23"/>
        <v>42461</v>
      </c>
      <c r="L50" s="107">
        <f t="shared" si="23"/>
        <v>42491</v>
      </c>
      <c r="M50" s="107">
        <f t="shared" si="23"/>
        <v>42522</v>
      </c>
      <c r="N50" s="107">
        <f t="shared" si="23"/>
        <v>42552</v>
      </c>
      <c r="O50" s="107">
        <f t="shared" si="23"/>
        <v>42583</v>
      </c>
      <c r="P50" s="107">
        <f t="shared" si="23"/>
        <v>42614</v>
      </c>
      <c r="Q50" s="107">
        <f t="shared" si="23"/>
        <v>42644</v>
      </c>
      <c r="R50" s="107">
        <f t="shared" si="23"/>
        <v>42675</v>
      </c>
      <c r="S50" s="107">
        <f t="shared" si="23"/>
        <v>42705</v>
      </c>
      <c r="T50" s="107">
        <f t="shared" si="23"/>
        <v>42736</v>
      </c>
      <c r="U50" s="107">
        <f t="shared" si="23"/>
        <v>42767</v>
      </c>
      <c r="V50" s="107">
        <f t="shared" si="23"/>
        <v>42795</v>
      </c>
      <c r="W50" s="107">
        <f t="shared" si="23"/>
        <v>42826</v>
      </c>
      <c r="X50" s="107">
        <f t="shared" si="23"/>
        <v>42856</v>
      </c>
      <c r="Y50" s="107">
        <f t="shared" si="23"/>
        <v>42887</v>
      </c>
      <c r="Z50" s="107">
        <f t="shared" si="23"/>
        <v>42917</v>
      </c>
      <c r="AA50" s="107">
        <f t="shared" si="23"/>
        <v>42948</v>
      </c>
      <c r="AB50" s="107">
        <f t="shared" si="23"/>
        <v>42979</v>
      </c>
      <c r="AC50" s="107">
        <f t="shared" si="23"/>
        <v>43009</v>
      </c>
      <c r="AD50" s="107">
        <f t="shared" si="23"/>
        <v>43040</v>
      </c>
      <c r="AE50" s="107">
        <f t="shared" si="23"/>
        <v>43070</v>
      </c>
      <c r="AF50" s="107">
        <f t="shared" si="23"/>
        <v>43101</v>
      </c>
      <c r="AG50" s="107">
        <f t="shared" si="23"/>
        <v>43132</v>
      </c>
      <c r="AH50" s="107">
        <f t="shared" si="23"/>
        <v>43160</v>
      </c>
      <c r="AI50" s="107">
        <f t="shared" si="23"/>
        <v>43191</v>
      </c>
      <c r="AJ50" s="107">
        <f t="shared" si="23"/>
        <v>43221</v>
      </c>
      <c r="AK50" s="107">
        <f t="shared" ref="AK50:BP50" si="24">IF(AK49=1,Initial_Time,EDATE(Initial_Time,(AK49-1)))</f>
        <v>43252</v>
      </c>
      <c r="AL50" s="107">
        <f t="shared" si="24"/>
        <v>43282</v>
      </c>
      <c r="AM50" s="107">
        <f t="shared" si="24"/>
        <v>43313</v>
      </c>
      <c r="AN50" s="107">
        <f t="shared" si="24"/>
        <v>43344</v>
      </c>
      <c r="AO50" s="107">
        <f t="shared" si="24"/>
        <v>43374</v>
      </c>
      <c r="AP50" s="107">
        <f t="shared" si="24"/>
        <v>43405</v>
      </c>
      <c r="AQ50" s="107">
        <f t="shared" si="24"/>
        <v>43435</v>
      </c>
      <c r="AR50" s="107">
        <f t="shared" si="24"/>
        <v>43466</v>
      </c>
      <c r="AS50" s="107">
        <f t="shared" si="24"/>
        <v>43497</v>
      </c>
      <c r="AT50" s="107">
        <f t="shared" si="24"/>
        <v>43525</v>
      </c>
      <c r="AU50" s="107">
        <f t="shared" si="24"/>
        <v>43556</v>
      </c>
      <c r="AV50" s="107">
        <f t="shared" si="24"/>
        <v>43586</v>
      </c>
      <c r="AW50" s="107">
        <f t="shared" si="24"/>
        <v>43617</v>
      </c>
      <c r="AX50" s="107">
        <f t="shared" si="24"/>
        <v>43647</v>
      </c>
      <c r="AY50" s="107">
        <f t="shared" si="24"/>
        <v>43678</v>
      </c>
      <c r="AZ50" s="107">
        <f t="shared" si="24"/>
        <v>43709</v>
      </c>
      <c r="BA50" s="107">
        <f t="shared" si="24"/>
        <v>43739</v>
      </c>
      <c r="BB50" s="107">
        <f t="shared" si="24"/>
        <v>43770</v>
      </c>
      <c r="BC50" s="107">
        <f t="shared" si="24"/>
        <v>43800</v>
      </c>
      <c r="BD50" s="107">
        <f t="shared" si="24"/>
        <v>43831</v>
      </c>
      <c r="BE50" s="107">
        <f t="shared" si="24"/>
        <v>43862</v>
      </c>
      <c r="BF50" s="107">
        <f t="shared" si="24"/>
        <v>43891</v>
      </c>
      <c r="BG50" s="107">
        <f t="shared" si="24"/>
        <v>43922</v>
      </c>
      <c r="BH50" s="107">
        <f t="shared" si="24"/>
        <v>43952</v>
      </c>
      <c r="BI50" s="107">
        <f t="shared" si="24"/>
        <v>43983</v>
      </c>
      <c r="BJ50" s="107">
        <f t="shared" si="24"/>
        <v>44013</v>
      </c>
      <c r="BK50" s="107">
        <f t="shared" si="24"/>
        <v>44044</v>
      </c>
      <c r="BL50" s="107">
        <f t="shared" si="24"/>
        <v>44075</v>
      </c>
      <c r="BM50" s="107">
        <f t="shared" si="24"/>
        <v>44105</v>
      </c>
      <c r="BN50" s="107">
        <f t="shared" si="24"/>
        <v>44136</v>
      </c>
      <c r="BO50" s="107">
        <f t="shared" si="24"/>
        <v>44166</v>
      </c>
      <c r="BP50" s="107">
        <f t="shared" si="24"/>
        <v>44197</v>
      </c>
      <c r="BQ50" s="107">
        <f t="shared" ref="BQ50:CO50" si="25">IF(BQ49=1,Initial_Time,EDATE(Initial_Time,(BQ49-1)))</f>
        <v>44228</v>
      </c>
      <c r="BR50" s="107">
        <f t="shared" si="25"/>
        <v>44256</v>
      </c>
      <c r="BS50" s="107">
        <f t="shared" si="25"/>
        <v>44287</v>
      </c>
      <c r="BT50" s="107">
        <f t="shared" si="25"/>
        <v>44317</v>
      </c>
      <c r="BU50" s="107">
        <f t="shared" si="25"/>
        <v>44348</v>
      </c>
      <c r="BV50" s="107">
        <f t="shared" si="25"/>
        <v>44378</v>
      </c>
      <c r="BW50" s="107">
        <f t="shared" si="25"/>
        <v>44409</v>
      </c>
      <c r="BX50" s="107">
        <f t="shared" si="25"/>
        <v>44440</v>
      </c>
      <c r="BY50" s="107">
        <f t="shared" si="25"/>
        <v>44470</v>
      </c>
      <c r="BZ50" s="107">
        <f t="shared" si="25"/>
        <v>44501</v>
      </c>
      <c r="CA50" s="107">
        <f t="shared" si="25"/>
        <v>44531</v>
      </c>
      <c r="CB50" s="107">
        <f t="shared" si="25"/>
        <v>44562</v>
      </c>
      <c r="CC50" s="107">
        <f t="shared" si="25"/>
        <v>44593</v>
      </c>
      <c r="CD50" s="107">
        <f t="shared" si="25"/>
        <v>44621</v>
      </c>
      <c r="CE50" s="107">
        <f t="shared" si="25"/>
        <v>44652</v>
      </c>
      <c r="CF50" s="107">
        <f t="shared" si="25"/>
        <v>44682</v>
      </c>
      <c r="CG50" s="107">
        <f t="shared" si="25"/>
        <v>44713</v>
      </c>
      <c r="CH50" s="107">
        <f t="shared" si="25"/>
        <v>44743</v>
      </c>
      <c r="CI50" s="107">
        <f t="shared" si="25"/>
        <v>44774</v>
      </c>
      <c r="CJ50" s="107">
        <f t="shared" si="25"/>
        <v>44805</v>
      </c>
      <c r="CK50" s="107">
        <f t="shared" si="25"/>
        <v>44835</v>
      </c>
      <c r="CL50" s="107">
        <f t="shared" si="25"/>
        <v>44866</v>
      </c>
      <c r="CM50" s="107">
        <f t="shared" si="25"/>
        <v>44896</v>
      </c>
      <c r="CN50" s="107">
        <f t="shared" si="25"/>
        <v>44927</v>
      </c>
      <c r="CO50" s="107">
        <f t="shared" si="25"/>
        <v>44958</v>
      </c>
      <c r="CP50" s="107">
        <f t="shared" ref="CP50:DY50" si="26">IF(CP49=1,Initial_Time,EDATE(Initial_Time,(CP49-1)))</f>
        <v>44986</v>
      </c>
      <c r="CQ50" s="107">
        <f t="shared" si="26"/>
        <v>45017</v>
      </c>
      <c r="CR50" s="107">
        <f t="shared" si="26"/>
        <v>45047</v>
      </c>
      <c r="CS50" s="107">
        <f t="shared" si="26"/>
        <v>45078</v>
      </c>
      <c r="CT50" s="107">
        <f t="shared" si="26"/>
        <v>45108</v>
      </c>
      <c r="CU50" s="107">
        <f t="shared" si="26"/>
        <v>45139</v>
      </c>
      <c r="CV50" s="107">
        <f t="shared" si="26"/>
        <v>45170</v>
      </c>
      <c r="CW50" s="107">
        <f t="shared" si="26"/>
        <v>45200</v>
      </c>
      <c r="CX50" s="107">
        <f t="shared" si="26"/>
        <v>45231</v>
      </c>
      <c r="CY50" s="107">
        <f t="shared" si="26"/>
        <v>45261</v>
      </c>
      <c r="CZ50" s="107">
        <f t="shared" si="26"/>
        <v>45292</v>
      </c>
      <c r="DA50" s="107">
        <f t="shared" si="26"/>
        <v>45323</v>
      </c>
      <c r="DB50" s="107">
        <f t="shared" si="26"/>
        <v>45352</v>
      </c>
      <c r="DC50" s="107">
        <f t="shared" si="26"/>
        <v>45383</v>
      </c>
      <c r="DD50" s="107">
        <f t="shared" si="26"/>
        <v>45413</v>
      </c>
      <c r="DE50" s="107">
        <f t="shared" si="26"/>
        <v>45444</v>
      </c>
      <c r="DF50" s="107">
        <f t="shared" si="26"/>
        <v>45474</v>
      </c>
      <c r="DG50" s="107">
        <f t="shared" si="26"/>
        <v>45505</v>
      </c>
      <c r="DH50" s="107">
        <f t="shared" si="26"/>
        <v>45536</v>
      </c>
      <c r="DI50" s="107">
        <f t="shared" si="26"/>
        <v>45566</v>
      </c>
      <c r="DJ50" s="107">
        <f t="shared" si="26"/>
        <v>45597</v>
      </c>
      <c r="DK50" s="107">
        <f t="shared" si="26"/>
        <v>45627</v>
      </c>
      <c r="DL50" s="107">
        <f t="shared" si="26"/>
        <v>45658</v>
      </c>
      <c r="DM50" s="107">
        <f t="shared" si="26"/>
        <v>45689</v>
      </c>
      <c r="DN50" s="107">
        <f t="shared" si="26"/>
        <v>45717</v>
      </c>
      <c r="DO50" s="107">
        <f t="shared" si="26"/>
        <v>45748</v>
      </c>
      <c r="DP50" s="107">
        <f t="shared" si="26"/>
        <v>45778</v>
      </c>
      <c r="DQ50" s="107">
        <f t="shared" si="26"/>
        <v>45809</v>
      </c>
      <c r="DR50" s="107">
        <f t="shared" si="26"/>
        <v>45839</v>
      </c>
      <c r="DS50" s="107">
        <f t="shared" si="26"/>
        <v>45870</v>
      </c>
      <c r="DT50" s="107">
        <f t="shared" si="26"/>
        <v>45901</v>
      </c>
      <c r="DU50" s="107">
        <f t="shared" si="26"/>
        <v>45931</v>
      </c>
      <c r="DV50" s="107">
        <f t="shared" si="26"/>
        <v>45962</v>
      </c>
      <c r="DW50" s="107">
        <f t="shared" si="26"/>
        <v>45992</v>
      </c>
      <c r="DX50" s="107">
        <f t="shared" si="26"/>
        <v>46023</v>
      </c>
      <c r="DY50" s="107">
        <f t="shared" si="26"/>
        <v>46054</v>
      </c>
    </row>
    <row r="51" spans="1:16384">
      <c r="E51" s="136"/>
      <c r="F51" s="136"/>
      <c r="G51" s="136"/>
      <c r="H51" s="136"/>
      <c r="I51" s="136"/>
      <c r="J51" s="136"/>
      <c r="K51" s="136"/>
      <c r="L51" s="136"/>
      <c r="M51" s="136"/>
      <c r="N51" s="136"/>
      <c r="O51" s="136"/>
      <c r="P51" s="136"/>
      <c r="Q51" s="136"/>
      <c r="R51" s="136"/>
      <c r="S51" s="136"/>
      <c r="T51" s="136"/>
      <c r="U51" s="136"/>
      <c r="V51" s="136"/>
      <c r="W51" s="136"/>
      <c r="X51" s="136"/>
      <c r="Y51" s="136"/>
      <c r="Z51" s="136"/>
      <c r="AA51" s="136"/>
      <c r="AB51" s="136"/>
      <c r="AC51" s="136"/>
      <c r="AD51" s="136"/>
      <c r="AE51" s="136"/>
      <c r="AF51" s="136"/>
      <c r="AG51" s="136"/>
      <c r="AH51" s="136"/>
      <c r="AI51" s="136"/>
      <c r="AJ51" s="136"/>
      <c r="AK51" s="136"/>
      <c r="AL51" s="136"/>
      <c r="AM51" s="136"/>
      <c r="AN51" s="136"/>
      <c r="AO51" s="136"/>
      <c r="AP51" s="136"/>
      <c r="AQ51" s="136"/>
      <c r="AR51" s="136"/>
      <c r="AS51" s="136"/>
      <c r="AT51" s="136"/>
      <c r="AU51" s="136"/>
      <c r="AV51" s="136"/>
      <c r="AW51" s="136"/>
      <c r="AX51" s="136"/>
      <c r="AY51" s="136"/>
      <c r="AZ51" s="136"/>
      <c r="BA51" s="136"/>
      <c r="BB51" s="136"/>
      <c r="BC51" s="136"/>
      <c r="BD51" s="136"/>
      <c r="BE51" s="136"/>
      <c r="BF51" s="136"/>
      <c r="BG51" s="136"/>
      <c r="BH51" s="136"/>
      <c r="BI51" s="136"/>
      <c r="BJ51" s="136"/>
      <c r="BK51" s="136"/>
      <c r="BL51" s="136"/>
      <c r="BM51" s="136"/>
      <c r="BN51" s="136"/>
      <c r="BO51" s="136"/>
      <c r="BP51" s="136"/>
      <c r="BQ51" s="136"/>
      <c r="BR51" s="136"/>
      <c r="BS51" s="136"/>
      <c r="BT51" s="136"/>
      <c r="BU51" s="136"/>
      <c r="BV51" s="136"/>
      <c r="BW51" s="136"/>
      <c r="BX51" s="136"/>
      <c r="BY51" s="136"/>
      <c r="BZ51" s="136"/>
      <c r="CA51" s="136"/>
      <c r="CB51" s="136"/>
      <c r="CC51" s="136"/>
      <c r="CD51" s="136"/>
      <c r="CE51" s="136"/>
      <c r="CF51" s="136"/>
      <c r="CG51" s="136"/>
      <c r="CH51" s="136"/>
      <c r="CI51" s="136"/>
      <c r="CJ51" s="136"/>
      <c r="CK51" s="136"/>
      <c r="CL51" s="136"/>
      <c r="CM51" s="136"/>
      <c r="CN51" s="136"/>
      <c r="CO51" s="136"/>
      <c r="CP51" s="136"/>
      <c r="CQ51" s="136"/>
      <c r="CR51" s="136"/>
      <c r="CS51" s="136"/>
      <c r="CT51" s="136"/>
      <c r="CU51" s="136"/>
      <c r="CV51" s="136"/>
      <c r="CW51" s="136"/>
      <c r="CX51" s="136"/>
      <c r="CY51" s="136"/>
      <c r="CZ51" s="136"/>
      <c r="DA51" s="136"/>
      <c r="DB51" s="136"/>
      <c r="DC51" s="136"/>
      <c r="DD51" s="136"/>
      <c r="DE51" s="136"/>
      <c r="DF51" s="136"/>
      <c r="DG51" s="136"/>
      <c r="DH51" s="136"/>
      <c r="DI51" s="136"/>
      <c r="DJ51" s="136"/>
      <c r="DK51" s="136"/>
      <c r="DL51" s="136"/>
      <c r="DM51" s="136"/>
      <c r="DN51" s="136"/>
      <c r="DO51" s="136"/>
      <c r="DP51" s="136"/>
      <c r="DQ51" s="136"/>
      <c r="DR51" s="136"/>
      <c r="DS51" s="136"/>
      <c r="DT51" s="136"/>
      <c r="DU51" s="136"/>
      <c r="DV51" s="136"/>
      <c r="DW51" s="136"/>
      <c r="DX51" s="136"/>
      <c r="DY51" s="136"/>
    </row>
    <row r="52" spans="1:16384" s="139" customFormat="1">
      <c r="A52" s="139" t="s">
        <v>299</v>
      </c>
      <c r="B52" s="139" t="s">
        <v>338</v>
      </c>
      <c r="E52" s="136">
        <f>IF(OR(E50&lt;'Capital Structure'!$D$7,E50&gt;'Capital Structure'!$E$7),0,IF(E50='Capital Structure'!$D$7,'Capital Structure'!$D$13,0))</f>
        <v>0</v>
      </c>
      <c r="F52" s="136">
        <f>IF(OR(F50&lt;'Capital Structure'!$D$7,F50&gt;'Capital Structure'!$E$7),0,IF(F50='Capital Structure'!$D$7,'Capital Structure'!$D$13,0))</f>
        <v>0</v>
      </c>
      <c r="G52" s="136">
        <f>IF(OR(G50&lt;'Capital Structure'!$D$7,G50&gt;'Capital Structure'!$E$7),0,IF(G50='Capital Structure'!$D$7,'Capital Structure'!$D$13,0))</f>
        <v>0</v>
      </c>
      <c r="H52" s="136">
        <f>IF(OR(H50&lt;'Capital Structure'!$D$7,H50&gt;'Capital Structure'!$E$7),0,IF(H50='Capital Structure'!$D$7,'Capital Structure'!$D$13,0))</f>
        <v>0</v>
      </c>
      <c r="I52" s="136">
        <f>IF(OR(I50&lt;'Capital Structure'!$D$7,I50&gt;'Capital Structure'!$E$7),0,IF(I50='Capital Structure'!$D$7,'Capital Structure'!$D$13,0))</f>
        <v>0</v>
      </c>
      <c r="J52" s="136">
        <f>IF(OR(J50&lt;'Capital Structure'!$D$7,J50&gt;'Capital Structure'!$E$7),0,IF(J50='Capital Structure'!$D$7,'Capital Structure'!$D$13,0))</f>
        <v>0</v>
      </c>
      <c r="K52" s="136">
        <f>IF(OR(K50&lt;'Capital Structure'!$D$7,K50&gt;'Capital Structure'!$E$7),0,IF(K50='Capital Structure'!$D$7,'Capital Structure'!$D$13,0))</f>
        <v>0</v>
      </c>
      <c r="L52" s="136">
        <f>IF(OR(L50&lt;'Capital Structure'!$D$7,L50&gt;'Capital Structure'!$E$7),0,IF(L50='Capital Structure'!$D$7,'Capital Structure'!$D$13,0))</f>
        <v>0</v>
      </c>
      <c r="M52" s="136">
        <f>IF(OR(M50&lt;'Capital Structure'!$D$7,M50&gt;'Capital Structure'!$E$7),0,IF(M50='Capital Structure'!$D$7,'Capital Structure'!$D$13,0))</f>
        <v>0</v>
      </c>
      <c r="N52" s="136">
        <f>IF(OR(N50&lt;'Capital Structure'!$D$7,N50&gt;'Capital Structure'!$E$7),0,IF(N50='Capital Structure'!$D$7,'Capital Structure'!$D$13,0))</f>
        <v>0</v>
      </c>
      <c r="O52" s="136">
        <f>IF(OR(O50&lt;'Capital Structure'!$D$7,O50&gt;'Capital Structure'!$E$7),0,IF(O50='Capital Structure'!$D$7,'Capital Structure'!$D$13,0))</f>
        <v>0</v>
      </c>
      <c r="P52" s="136">
        <f>IF(OR(P50&lt;'Capital Structure'!$D$7,P50&gt;'Capital Structure'!$E$7),0,IF(P50='Capital Structure'!$D$7,'Capital Structure'!$D$13,0))</f>
        <v>0</v>
      </c>
      <c r="Q52" s="136">
        <f>IF(OR(Q50&lt;'Capital Structure'!$D$7,Q50&gt;'Capital Structure'!$E$7),0,IF(Q50='Capital Structure'!$D$7,'Capital Structure'!$D$13,0))</f>
        <v>0</v>
      </c>
      <c r="R52" s="136">
        <f>IF(OR(R50&lt;'Capital Structure'!$D$7,R50&gt;'Capital Structure'!$E$7),0,IF(R50='Capital Structure'!$D$7,'Capital Structure'!$D$13,0))</f>
        <v>0</v>
      </c>
      <c r="S52" s="136">
        <f>IF(OR(S50&lt;'Capital Structure'!$D$7,S50&gt;'Capital Structure'!$E$7),0,IF(S50='Capital Structure'!$D$7,'Capital Structure'!$D$13,0))</f>
        <v>0</v>
      </c>
      <c r="T52" s="136">
        <f>IF(OR(T50&lt;'Capital Structure'!$D$7,T50&gt;'Capital Structure'!$E$7),0,IF(T50='Capital Structure'!$D$7,'Capital Structure'!$D$13,0))</f>
        <v>0</v>
      </c>
      <c r="U52" s="136">
        <f>IF(OR(U50&lt;'Capital Structure'!$D$7,U50&gt;'Capital Structure'!$E$7),0,IF(U50='Capital Structure'!$D$7,'Capital Structure'!$D$13,0))</f>
        <v>0</v>
      </c>
      <c r="V52" s="136">
        <f>IF(OR(V50&lt;'Capital Structure'!$D$7,V50&gt;'Capital Structure'!$E$7),0,IF(V50='Capital Structure'!$D$7,'Capital Structure'!$D$13,0))</f>
        <v>0</v>
      </c>
      <c r="W52" s="136">
        <f>IF(OR(W50&lt;'Capital Structure'!$D$7,W50&gt;'Capital Structure'!$E$7),0,IF(W50='Capital Structure'!$D$7,'Capital Structure'!$D$13,0))</f>
        <v>0</v>
      </c>
      <c r="X52" s="136">
        <f>IF(OR(X50&lt;'Capital Structure'!$D$7,X50&gt;'Capital Structure'!$E$7),0,IF(X50='Capital Structure'!$D$7,'Capital Structure'!$D$13,0))</f>
        <v>0</v>
      </c>
      <c r="Y52" s="136">
        <f>IF(OR(Y50&lt;'Capital Structure'!$D$7,Y50&gt;'Capital Structure'!$E$7),0,IF(Y50='Capital Structure'!$D$7,'Capital Structure'!$D$13,0))</f>
        <v>0</v>
      </c>
      <c r="Z52" s="136">
        <f>IF(OR(Z50&lt;'Capital Structure'!$D$7,Z50&gt;'Capital Structure'!$E$7),0,IF(Z50='Capital Structure'!$D$7,'Capital Structure'!$D$13,0))</f>
        <v>0</v>
      </c>
      <c r="AA52" s="136">
        <f>IF(OR(AA50&lt;'Capital Structure'!$D$7,AA50&gt;'Capital Structure'!$E$7),0,IF(AA50='Capital Structure'!$D$7,'Capital Structure'!$D$13,0))</f>
        <v>0</v>
      </c>
      <c r="AB52" s="136">
        <f>IF(OR(AB50&lt;'Capital Structure'!$D$7,AB50&gt;'Capital Structure'!$E$7),0,IF(AB50='Capital Structure'!$D$7,'Capital Structure'!$D$13,0))</f>
        <v>0</v>
      </c>
      <c r="AC52" s="136">
        <f>IF(OR(AC50&lt;'Capital Structure'!$D$7,AC50&gt;'Capital Structure'!$E$7),0,IF(AC50='Capital Structure'!$D$7,'Capital Structure'!$D$13,0))</f>
        <v>0</v>
      </c>
      <c r="AD52" s="136">
        <f>IF(OR(AD50&lt;'Capital Structure'!$D$7,AD50&gt;'Capital Structure'!$E$7),0,IF(AD50='Capital Structure'!$D$7,'Capital Structure'!$D$13,0))</f>
        <v>0</v>
      </c>
      <c r="AE52" s="136">
        <f>IF(OR(AE50&lt;'Capital Structure'!$D$7,AE50&gt;'Capital Structure'!$E$7),0,IF(AE50='Capital Structure'!$D$7,'Capital Structure'!$D$13,0))</f>
        <v>0</v>
      </c>
      <c r="AF52" s="136">
        <f>IF(OR(AF50&lt;'Capital Structure'!$D$7,AF50&gt;'Capital Structure'!$E$7),0,IF(AF50='Capital Structure'!$D$7,'Capital Structure'!$D$13,0))</f>
        <v>0</v>
      </c>
      <c r="AG52" s="136">
        <f>IF(OR(AG50&lt;'Capital Structure'!$D$7,AG50&gt;'Capital Structure'!$E$7),0,IF(AG50='Capital Structure'!$D$7,'Capital Structure'!$D$13,0))</f>
        <v>0</v>
      </c>
      <c r="AH52" s="136">
        <f>IF(OR(AH50&lt;'Capital Structure'!$D$7,AH50&gt;'Capital Structure'!$E$7),0,IF(AH50='Capital Structure'!$D$7,'Capital Structure'!$D$13,0))</f>
        <v>0</v>
      </c>
      <c r="AI52" s="136">
        <f>IF(OR(AI50&lt;'Capital Structure'!$D$7,AI50&gt;'Capital Structure'!$E$7),0,IF(AI50='Capital Structure'!$D$7,'Capital Structure'!$D$13,0))</f>
        <v>0</v>
      </c>
      <c r="AJ52" s="136">
        <f>IF(OR(AJ50&lt;'Capital Structure'!$D$7,AJ50&gt;'Capital Structure'!$E$7),0,IF(AJ50='Capital Structure'!$D$7,'Capital Structure'!$D$13,0))</f>
        <v>0</v>
      </c>
      <c r="AK52" s="136">
        <f>IF(OR(AK50&lt;'Capital Structure'!$D$7,AK50&gt;'Capital Structure'!$E$7),0,IF(AK50='Capital Structure'!$D$7,'Capital Structure'!$D$13,0))</f>
        <v>0</v>
      </c>
      <c r="AL52" s="136">
        <f>IF(OR(AL50&lt;'Capital Structure'!$D$7,AL50&gt;'Capital Structure'!$E$7),0,IF(AL50='Capital Structure'!$D$7,'Capital Structure'!$D$13,0))</f>
        <v>0</v>
      </c>
      <c r="AM52" s="136">
        <f>IF(OR(AM50&lt;'Capital Structure'!$D$7,AM50&gt;'Capital Structure'!$E$7),0,IF(AM50='Capital Structure'!$D$7,'Capital Structure'!$D$13,0))</f>
        <v>0</v>
      </c>
      <c r="AN52" s="136">
        <f>IF(OR(AN50&lt;'Capital Structure'!$D$7,AN50&gt;'Capital Structure'!$E$7),0,IF(AN50='Capital Structure'!$D$7,'Capital Structure'!$D$13,0))</f>
        <v>0</v>
      </c>
      <c r="AO52" s="136">
        <f>IF(OR(AO50&lt;'Capital Structure'!$D$7,AO50&gt;'Capital Structure'!$E$7),0,IF(AO50='Capital Structure'!$D$7,'Capital Structure'!$D$13,0))</f>
        <v>0</v>
      </c>
      <c r="AP52" s="136">
        <f>IF(OR(AP50&lt;'Capital Structure'!$D$7,AP50&gt;'Capital Structure'!$E$7),0,IF(AP50='Capital Structure'!$D$7,'Capital Structure'!$D$13,0))</f>
        <v>0</v>
      </c>
      <c r="AQ52" s="136">
        <f>IF(OR(AQ50&lt;'Capital Structure'!$D$7,AQ50&gt;'Capital Structure'!$E$7),0,IF(AQ50='Capital Structure'!$D$7,'Capital Structure'!$D$13,0))</f>
        <v>0</v>
      </c>
      <c r="AR52" s="136">
        <f>IF(OR(AR50&lt;'Capital Structure'!$D$7,AR50&gt;'Capital Structure'!$E$7),0,IF(AR50='Capital Structure'!$D$7,'Capital Structure'!$D$13,0))</f>
        <v>61000000</v>
      </c>
      <c r="AS52" s="136">
        <f>IF(OR(AS50&lt;'Capital Structure'!$D$7,AS50&gt;'Capital Structure'!$E$7),0,IF(AS50='Capital Structure'!$D$7,'Capital Structure'!$D$13,0))</f>
        <v>0</v>
      </c>
      <c r="AT52" s="136">
        <f>IF(OR(AT50&lt;'Capital Structure'!$D$7,AT50&gt;'Capital Structure'!$E$7),0,IF(AT50='Capital Structure'!$D$7,'Capital Structure'!$D$13,0))</f>
        <v>0</v>
      </c>
      <c r="AU52" s="136">
        <f>IF(OR(AU50&lt;'Capital Structure'!$D$7,AU50&gt;'Capital Structure'!$E$7),0,IF(AU50='Capital Structure'!$D$7,'Capital Structure'!$D$13,0))</f>
        <v>0</v>
      </c>
      <c r="AV52" s="136">
        <f>IF(OR(AV50&lt;'Capital Structure'!$D$7,AV50&gt;'Capital Structure'!$E$7),0,IF(AV50='Capital Structure'!$D$7,'Capital Structure'!$D$13,0))</f>
        <v>0</v>
      </c>
      <c r="AW52" s="136">
        <f>IF(OR(AW50&lt;'Capital Structure'!$D$7,AW50&gt;'Capital Structure'!$E$7),0,IF(AW50='Capital Structure'!$D$7,'Capital Structure'!$D$13,0))</f>
        <v>0</v>
      </c>
      <c r="AX52" s="136">
        <f>IF(OR(AX50&lt;'Capital Structure'!$D$7,AX50&gt;'Capital Structure'!$E$7),0,IF(AX50='Capital Structure'!$D$7,'Capital Structure'!$D$13,0))</f>
        <v>0</v>
      </c>
      <c r="AY52" s="136">
        <f>IF(OR(AY50&lt;'Capital Structure'!$D$7,AY50&gt;'Capital Structure'!$E$7),0,IF(AY50='Capital Structure'!$D$7,'Capital Structure'!$D$13,0))</f>
        <v>0</v>
      </c>
      <c r="AZ52" s="136">
        <f>IF(OR(AZ50&lt;'Capital Structure'!$D$7,AZ50&gt;'Capital Structure'!$E$7),0,IF(AZ50='Capital Structure'!$D$7,'Capital Structure'!$D$13,0))</f>
        <v>0</v>
      </c>
      <c r="BA52" s="136">
        <f>IF(OR(BA50&lt;'Capital Structure'!$D$7,BA50&gt;'Capital Structure'!$E$7),0,IF(BA50='Capital Structure'!$D$7,'Capital Structure'!$D$13,0))</f>
        <v>0</v>
      </c>
      <c r="BB52" s="136">
        <f>IF(OR(BB50&lt;'Capital Structure'!$D$7,BB50&gt;'Capital Structure'!$E$7),0,IF(BB50='Capital Structure'!$D$7,'Capital Structure'!$D$13,0))</f>
        <v>0</v>
      </c>
      <c r="BC52" s="136">
        <f>IF(OR(BC50&lt;'Capital Structure'!$D$7,BC50&gt;'Capital Structure'!$E$7),0,IF(BC50='Capital Structure'!$D$7,'Capital Structure'!$D$13,0))</f>
        <v>0</v>
      </c>
      <c r="BD52" s="136">
        <f>IF(OR(BD50&lt;'Capital Structure'!$D$7,BD50&gt;'Capital Structure'!$E$7),0,IF(BD50='Capital Structure'!$D$7,'Capital Structure'!$D$13,0))</f>
        <v>0</v>
      </c>
      <c r="BE52" s="136">
        <f>IF(OR(BE50&lt;'Capital Structure'!$D$7,BE50&gt;'Capital Structure'!$E$7),0,IF(BE50='Capital Structure'!$D$7,'Capital Structure'!$D$13,0))</f>
        <v>0</v>
      </c>
      <c r="BF52" s="136">
        <f>IF(OR(BF50&lt;'Capital Structure'!$D$7,BF50&gt;'Capital Structure'!$E$7),0,IF(BF50='Capital Structure'!$D$7,'Capital Structure'!$D$13,0))</f>
        <v>0</v>
      </c>
      <c r="BG52" s="136">
        <f>IF(OR(BG50&lt;'Capital Structure'!$D$7,BG50&gt;'Capital Structure'!$E$7),0,IF(BG50='Capital Structure'!$D$7,'Capital Structure'!$D$13,0))</f>
        <v>0</v>
      </c>
      <c r="BH52" s="136">
        <f>IF(OR(BH50&lt;'Capital Structure'!$D$7,BH50&gt;'Capital Structure'!$E$7),0,IF(BH50='Capital Structure'!$D$7,'Capital Structure'!$D$13,0))</f>
        <v>0</v>
      </c>
      <c r="BI52" s="136">
        <f>IF(OR(BI50&lt;'Capital Structure'!$D$7,BI50&gt;'Capital Structure'!$E$7),0,IF(BI50='Capital Structure'!$D$7,'Capital Structure'!$D$13,0))</f>
        <v>0</v>
      </c>
      <c r="BJ52" s="136">
        <f>IF(OR(BJ50&lt;'Capital Structure'!$D$7,BJ50&gt;'Capital Structure'!$E$7),0,IF(BJ50='Capital Structure'!$D$7,'Capital Structure'!$D$13,0))</f>
        <v>0</v>
      </c>
      <c r="BK52" s="136">
        <f>IF(OR(BK50&lt;'Capital Structure'!$D$7,BK50&gt;'Capital Structure'!$E$7),0,IF(BK50='Capital Structure'!$D$7,'Capital Structure'!$D$13,0))</f>
        <v>0</v>
      </c>
      <c r="BL52" s="136">
        <f>IF(OR(BL50&lt;'Capital Structure'!$D$7,BL50&gt;'Capital Structure'!$E$7),0,IF(BL50='Capital Structure'!$D$7,'Capital Structure'!$D$13,0))</f>
        <v>0</v>
      </c>
      <c r="BM52" s="136">
        <f>IF(OR(BM50&lt;'Capital Structure'!$D$7,BM50&gt;'Capital Structure'!$E$7),0,IF(BM50='Capital Structure'!$D$7,'Capital Structure'!$D$13,0))</f>
        <v>0</v>
      </c>
      <c r="BN52" s="136">
        <f>IF(OR(BN50&lt;'Capital Structure'!$D$7,BN50&gt;'Capital Structure'!$E$7),0,IF(BN50='Capital Structure'!$D$7,'Capital Structure'!$D$13,0))</f>
        <v>0</v>
      </c>
      <c r="BO52" s="136">
        <f>IF(OR(BO50&lt;'Capital Structure'!$D$7,BO50&gt;'Capital Structure'!$E$7),0,IF(BO50='Capital Structure'!$D$7,'Capital Structure'!$D$13,0))</f>
        <v>0</v>
      </c>
      <c r="BP52" s="136">
        <f>IF(OR(BP50&lt;'Capital Structure'!$D$7,BP50&gt;'Capital Structure'!$E$7),0,IF(BP50='Capital Structure'!$D$7,'Capital Structure'!$D$13,0))</f>
        <v>0</v>
      </c>
      <c r="BQ52" s="136">
        <f>IF(OR(BQ50&lt;'Capital Structure'!$D$7,BQ50&gt;'Capital Structure'!$E$7),0,IF(BQ50='Capital Structure'!$D$7,'Capital Structure'!$D$13,0))</f>
        <v>0</v>
      </c>
      <c r="BR52" s="136">
        <f>IF(OR(BR50&lt;'Capital Structure'!$D$7,BR50&gt;'Capital Structure'!$E$7),0,IF(BR50='Capital Structure'!$D$7,'Capital Structure'!$D$13,0))</f>
        <v>0</v>
      </c>
      <c r="BS52" s="136">
        <f>IF(OR(BS50&lt;'Capital Structure'!$D$7,BS50&gt;'Capital Structure'!$E$7),0,IF(BS50='Capital Structure'!$D$7,'Capital Structure'!$D$13,0))</f>
        <v>0</v>
      </c>
      <c r="BT52" s="136">
        <f>IF(OR(BT50&lt;'Capital Structure'!$D$7,BT50&gt;'Capital Structure'!$E$7),0,IF(BT50='Capital Structure'!$D$7,'Capital Structure'!$D$13,0))</f>
        <v>0</v>
      </c>
      <c r="BU52" s="136">
        <f>IF(OR(BU50&lt;'Capital Structure'!$D$7,BU50&gt;'Capital Structure'!$E$7),0,IF(BU50='Capital Structure'!$D$7,'Capital Structure'!$D$13,0))</f>
        <v>0</v>
      </c>
      <c r="BV52" s="136">
        <f>IF(OR(BV50&lt;'Capital Structure'!$D$7,BV50&gt;'Capital Structure'!$E$7),0,IF(BV50='Capital Structure'!$D$7,'Capital Structure'!$D$13,0))</f>
        <v>0</v>
      </c>
      <c r="BW52" s="136">
        <f>IF(OR(BW50&lt;'Capital Structure'!$D$7,BW50&gt;'Capital Structure'!$E$7),0,IF(BW50='Capital Structure'!$D$7,'Capital Structure'!$D$13,0))</f>
        <v>0</v>
      </c>
      <c r="BX52" s="136">
        <f>IF(OR(BX50&lt;'Capital Structure'!$D$7,BX50&gt;'Capital Structure'!$E$7),0,IF(BX50='Capital Structure'!$D$7,'Capital Structure'!$D$13,0))</f>
        <v>0</v>
      </c>
      <c r="BY52" s="136">
        <f>IF(OR(BY50&lt;'Capital Structure'!$D$7,BY50&gt;'Capital Structure'!$E$7),0,IF(BY50='Capital Structure'!$D$7,'Capital Structure'!$D$13,0))</f>
        <v>0</v>
      </c>
      <c r="BZ52" s="136">
        <f>IF(OR(BZ50&lt;'Capital Structure'!$D$7,BZ50&gt;'Capital Structure'!$E$7),0,IF(BZ50='Capital Structure'!$D$7,'Capital Structure'!$D$13,0))</f>
        <v>0</v>
      </c>
      <c r="CA52" s="136">
        <f>IF(OR(CA50&lt;'Capital Structure'!$D$7,CA50&gt;'Capital Structure'!$E$7),0,IF(CA50='Capital Structure'!$D$7,'Capital Structure'!$D$13,0))</f>
        <v>0</v>
      </c>
      <c r="CB52" s="136">
        <f>IF(OR(CB50&lt;'Capital Structure'!$D$7,CB50&gt;'Capital Structure'!$E$7),0,IF(CB50='Capital Structure'!$D$7,'Capital Structure'!$D$13,0))</f>
        <v>0</v>
      </c>
      <c r="CC52" s="136">
        <f>IF(OR(CC50&lt;'Capital Structure'!$D$7,CC50&gt;'Capital Structure'!$E$7),0,IF(CC50='Capital Structure'!$D$7,'Capital Structure'!$D$13,0))</f>
        <v>0</v>
      </c>
      <c r="CD52" s="136">
        <f>IF(OR(CD50&lt;'Capital Structure'!$D$7,CD50&gt;'Capital Structure'!$E$7),0,IF(CD50='Capital Structure'!$D$7,'Capital Structure'!$D$13,0))</f>
        <v>0</v>
      </c>
      <c r="CE52" s="136">
        <f>IF(OR(CE50&lt;'Capital Structure'!$D$7,CE50&gt;'Capital Structure'!$E$7),0,IF(CE50='Capital Structure'!$D$7,'Capital Structure'!$D$13,0))</f>
        <v>0</v>
      </c>
      <c r="CF52" s="136">
        <f>IF(OR(CF50&lt;'Capital Structure'!$D$7,CF50&gt;'Capital Structure'!$E$7),0,IF(CF50='Capital Structure'!$D$7,'Capital Structure'!$D$13,0))</f>
        <v>0</v>
      </c>
      <c r="CG52" s="136">
        <f>IF(OR(CG50&lt;'Capital Structure'!$D$7,CG50&gt;'Capital Structure'!$E$7),0,IF(CG50='Capital Structure'!$D$7,'Capital Structure'!$D$13,0))</f>
        <v>0</v>
      </c>
      <c r="CH52" s="136">
        <f>IF(OR(CH50&lt;'Capital Structure'!$D$7,CH50&gt;'Capital Structure'!$E$7),0,IF(CH50='Capital Structure'!$D$7,'Capital Structure'!$D$13,0))</f>
        <v>0</v>
      </c>
      <c r="CI52" s="136">
        <f>IF(OR(CI50&lt;'Capital Structure'!$D$7,CI50&gt;'Capital Structure'!$E$7),0,IF(CI50='Capital Structure'!$D$7,'Capital Structure'!$D$13,0))</f>
        <v>0</v>
      </c>
      <c r="CJ52" s="136">
        <f>IF(OR(CJ50&lt;'Capital Structure'!$D$7,CJ50&gt;'Capital Structure'!$E$7),0,IF(CJ50='Capital Structure'!$D$7,'Capital Structure'!$D$13,0))</f>
        <v>0</v>
      </c>
      <c r="CK52" s="136">
        <f>IF(OR(CK50&lt;'Capital Structure'!$D$7,CK50&gt;'Capital Structure'!$E$7),0,IF(CK50='Capital Structure'!$D$7,'Capital Structure'!$D$13,0))</f>
        <v>0</v>
      </c>
      <c r="CL52" s="136">
        <f>IF(OR(CL50&lt;'Capital Structure'!$D$7,CL50&gt;'Capital Structure'!$E$7),0,IF(CL50='Capital Structure'!$D$7,'Capital Structure'!$D$13,0))</f>
        <v>0</v>
      </c>
      <c r="CM52" s="136">
        <f>IF(OR(CM50&lt;'Capital Structure'!$D$7,CM50&gt;'Capital Structure'!$E$7),0,IF(CM50='Capital Structure'!$D$7,'Capital Structure'!$D$13,0))</f>
        <v>0</v>
      </c>
      <c r="CN52" s="136">
        <f>IF(OR(CN50&lt;'Capital Structure'!$D$7,CN50&gt;'Capital Structure'!$E$7),0,IF(CN50='Capital Structure'!$D$7,'Capital Structure'!$D$13,0))</f>
        <v>0</v>
      </c>
      <c r="CO52" s="136">
        <f>IF(OR(CO50&lt;'Capital Structure'!$D$7,CO50&gt;'Capital Structure'!$E$7),0,IF(CO50='Capital Structure'!$D$7,'Capital Structure'!$D$13,0))</f>
        <v>0</v>
      </c>
      <c r="CP52" s="136">
        <f>IF(OR(CP50&lt;'Capital Structure'!$D$7,CP50&gt;'Capital Structure'!$E$7),0,IF(CP50='Capital Structure'!$D$7,'Capital Structure'!$D$13,0))</f>
        <v>0</v>
      </c>
      <c r="CQ52" s="136">
        <f>IF(OR(CQ50&lt;'Capital Structure'!$D$7,CQ50&gt;'Capital Structure'!$E$7),0,IF(CQ50='Capital Structure'!$D$7,'Capital Structure'!$D$13,0))</f>
        <v>0</v>
      </c>
      <c r="CR52" s="136">
        <f>IF(OR(CR50&lt;'Capital Structure'!$D$7,CR50&gt;'Capital Structure'!$E$7),0,IF(CR50='Capital Structure'!$D$7,'Capital Structure'!$D$13,0))</f>
        <v>0</v>
      </c>
      <c r="CS52" s="136">
        <f>IF(OR(CS50&lt;'Capital Structure'!$D$7,CS50&gt;'Capital Structure'!$E$7),0,IF(CS50='Capital Structure'!$D$7,'Capital Structure'!$D$13,0))</f>
        <v>0</v>
      </c>
      <c r="CT52" s="136">
        <f>IF(OR(CT50&lt;'Capital Structure'!$D$7,CT50&gt;'Capital Structure'!$E$7),0,IF(CT50='Capital Structure'!$D$7,'Capital Structure'!$D$13,0))</f>
        <v>0</v>
      </c>
      <c r="CU52" s="136">
        <f>IF(OR(CU50&lt;'Capital Structure'!$D$7,CU50&gt;'Capital Structure'!$E$7),0,IF(CU50='Capital Structure'!$D$7,'Capital Structure'!$D$13,0))</f>
        <v>0</v>
      </c>
      <c r="CV52" s="136">
        <f>IF(OR(CV50&lt;'Capital Structure'!$D$7,CV50&gt;'Capital Structure'!$E$7),0,IF(CV50='Capital Structure'!$D$7,'Capital Structure'!$D$13,0))</f>
        <v>0</v>
      </c>
      <c r="CW52" s="136">
        <f>IF(OR(CW50&lt;'Capital Structure'!$D$7,CW50&gt;'Capital Structure'!$E$7),0,IF(CW50='Capital Structure'!$D$7,'Capital Structure'!$D$13,0))</f>
        <v>0</v>
      </c>
      <c r="CX52" s="136">
        <f>IF(OR(CX50&lt;'Capital Structure'!$D$7,CX50&gt;'Capital Structure'!$E$7),0,IF(CX50='Capital Structure'!$D$7,'Capital Structure'!$D$13,0))</f>
        <v>0</v>
      </c>
      <c r="CY52" s="136">
        <f>IF(OR(CY50&lt;'Capital Structure'!$D$7,CY50&gt;'Capital Structure'!$E$7),0,IF(CY50='Capital Structure'!$D$7,'Capital Structure'!$D$13,0))</f>
        <v>0</v>
      </c>
      <c r="CZ52" s="136">
        <f>IF(OR(CZ50&lt;'Capital Structure'!$D$7,CZ50&gt;'Capital Structure'!$E$7),0,IF(CZ50='Capital Structure'!$D$7,'Capital Structure'!$D$13,0))</f>
        <v>0</v>
      </c>
      <c r="DA52" s="136">
        <f>IF(OR(DA50&lt;'Capital Structure'!$D$7,DA50&gt;'Capital Structure'!$E$7),0,IF(DA50='Capital Structure'!$D$7,'Capital Structure'!$D$13,0))</f>
        <v>0</v>
      </c>
      <c r="DB52" s="136">
        <f>IF(OR(DB50&lt;'Capital Structure'!$D$7,DB50&gt;'Capital Structure'!$E$7),0,IF(DB50='Capital Structure'!$D$7,'Capital Structure'!$D$13,0))</f>
        <v>0</v>
      </c>
      <c r="DC52" s="136">
        <f>IF(OR(DC50&lt;'Capital Structure'!$D$7,DC50&gt;'Capital Structure'!$E$7),0,IF(DC50='Capital Structure'!$D$7,'Capital Structure'!$D$13,0))</f>
        <v>0</v>
      </c>
      <c r="DD52" s="136">
        <f>IF(OR(DD50&lt;'Capital Structure'!$D$7,DD50&gt;'Capital Structure'!$E$7),0,IF(DD50='Capital Structure'!$D$7,'Capital Structure'!$D$13,0))</f>
        <v>0</v>
      </c>
      <c r="DE52" s="136">
        <f>IF(OR(DE50&lt;'Capital Structure'!$D$7,DE50&gt;'Capital Structure'!$E$7),0,IF(DE50='Capital Structure'!$D$7,'Capital Structure'!$D$13,0))</f>
        <v>0</v>
      </c>
      <c r="DF52" s="136">
        <f>IF(OR(DF50&lt;'Capital Structure'!$D$7,DF50&gt;'Capital Structure'!$E$7),0,IF(DF50='Capital Structure'!$D$7,'Capital Structure'!$D$13,0))</f>
        <v>0</v>
      </c>
      <c r="DG52" s="136">
        <f>IF(OR(DG50&lt;'Capital Structure'!$D$7,DG50&gt;'Capital Structure'!$E$7),0,IF(DG50='Capital Structure'!$D$7,'Capital Structure'!$D$13,0))</f>
        <v>0</v>
      </c>
      <c r="DH52" s="136">
        <f>IF(OR(DH50&lt;'Capital Structure'!$D$7,DH50&gt;'Capital Structure'!$E$7),0,IF(DH50='Capital Structure'!$D$7,'Capital Structure'!$D$13,0))</f>
        <v>0</v>
      </c>
      <c r="DI52" s="136">
        <f>IF(OR(DI50&lt;'Capital Structure'!$D$7,DI50&gt;'Capital Structure'!$E$7),0,IF(DI50='Capital Structure'!$D$7,'Capital Structure'!$D$13,0))</f>
        <v>0</v>
      </c>
      <c r="DJ52" s="136">
        <f>IF(OR(DJ50&lt;'Capital Structure'!$D$7,DJ50&gt;'Capital Structure'!$E$7),0,IF(DJ50='Capital Structure'!$D$7,'Capital Structure'!$D$13,0))</f>
        <v>0</v>
      </c>
      <c r="DK52" s="136">
        <f>IF(OR(DK50&lt;'Capital Structure'!$D$7,DK50&gt;'Capital Structure'!$E$7),0,IF(DK50='Capital Structure'!$D$7,'Capital Structure'!$D$13,0))</f>
        <v>0</v>
      </c>
      <c r="DL52" s="136">
        <f>IF(OR(DL50&lt;'Capital Structure'!$D$7,DL50&gt;'Capital Structure'!$E$7),0,IF(DL50='Capital Structure'!$D$7,'Capital Structure'!$D$13,0))</f>
        <v>0</v>
      </c>
      <c r="DM52" s="136">
        <f>IF(OR(DM50&lt;'Capital Structure'!$D$7,DM50&gt;'Capital Structure'!$E$7),0,IF(DM50='Capital Structure'!$D$7,'Capital Structure'!$D$13,0))</f>
        <v>0</v>
      </c>
      <c r="DN52" s="136">
        <f>IF(OR(DN50&lt;'Capital Structure'!$D$7,DN50&gt;'Capital Structure'!$E$7),0,IF(DN50='Capital Structure'!$D$7,'Capital Structure'!$D$13,0))</f>
        <v>0</v>
      </c>
      <c r="DO52" s="136">
        <f>IF(OR(DO50&lt;'Capital Structure'!$D$7,DO50&gt;'Capital Structure'!$E$7),0,IF(DO50='Capital Structure'!$D$7,'Capital Structure'!$D$13,0))</f>
        <v>0</v>
      </c>
      <c r="DP52" s="136">
        <f>IF(OR(DP50&lt;'Capital Structure'!$D$7,DP50&gt;'Capital Structure'!$E$7),0,IF(DP50='Capital Structure'!$D$7,'Capital Structure'!$D$13,0))</f>
        <v>0</v>
      </c>
      <c r="DQ52" s="136">
        <f>IF(OR(DQ50&lt;'Capital Structure'!$D$7,DQ50&gt;'Capital Structure'!$E$7),0,IF(DQ50='Capital Structure'!$D$7,'Capital Structure'!$D$13,0))</f>
        <v>0</v>
      </c>
      <c r="DR52" s="136">
        <f>IF(OR(DR50&lt;'Capital Structure'!$D$7,DR50&gt;'Capital Structure'!$E$7),0,IF(DR50='Capital Structure'!$D$7,'Capital Structure'!$D$13,0))</f>
        <v>0</v>
      </c>
      <c r="DS52" s="136">
        <f>IF(OR(DS50&lt;'Capital Structure'!$D$7,DS50&gt;'Capital Structure'!$E$7),0,IF(DS50='Capital Structure'!$D$7,'Capital Structure'!$D$13,0))</f>
        <v>0</v>
      </c>
      <c r="DT52" s="136">
        <f>IF(OR(DT50&lt;'Capital Structure'!$D$7,DT50&gt;'Capital Structure'!$E$7),0,IF(DT50='Capital Structure'!$D$7,'Capital Structure'!$D$13,0))</f>
        <v>0</v>
      </c>
      <c r="DU52" s="136">
        <f>IF(OR(DU50&lt;'Capital Structure'!$D$7,DU50&gt;'Capital Structure'!$E$7),0,IF(DU50='Capital Structure'!$D$7,'Capital Structure'!$D$13,0))</f>
        <v>0</v>
      </c>
      <c r="DV52" s="136">
        <f>IF(OR(DV50&lt;'Capital Structure'!$D$7,DV50&gt;'Capital Structure'!$E$7),0,IF(DV50='Capital Structure'!$D$7,'Capital Structure'!$D$13,0))</f>
        <v>0</v>
      </c>
      <c r="DW52" s="136">
        <f>IF(OR(DW50&lt;'Capital Structure'!$D$7,DW50&gt;'Capital Structure'!$E$7),0,IF(DW50='Capital Structure'!$D$7,'Capital Structure'!$D$13,0))</f>
        <v>0</v>
      </c>
      <c r="DX52" s="136">
        <f>IF(OR(DX50&lt;'Capital Structure'!$D$7,DX50&gt;'Capital Structure'!$E$7),0,IF(DX50='Capital Structure'!$D$7,'Capital Structure'!$D$13,0))</f>
        <v>0</v>
      </c>
      <c r="DY52" s="136">
        <f>IF(OR(DY50&lt;'Capital Structure'!$D$7,DY50&gt;'Capital Structure'!$E$7),0,IF(DY50='Capital Structure'!$D$7,'Capital Structure'!$D$13,0))</f>
        <v>0</v>
      </c>
    </row>
    <row r="53" spans="1:16384" s="139" customFormat="1">
      <c r="B53" s="114" t="s">
        <v>339</v>
      </c>
      <c r="E53" s="136">
        <f>(E55-E57)*'Capital Structure'!$D$16/12</f>
        <v>0</v>
      </c>
      <c r="F53" s="136">
        <f>(F55-F57)*'Capital Structure'!$D$16/12</f>
        <v>0</v>
      </c>
      <c r="G53" s="136">
        <f>(G55-G57)*'Capital Structure'!$D$16/12</f>
        <v>0</v>
      </c>
      <c r="H53" s="136">
        <f>(H55-H57)*'Capital Structure'!$D$16/12</f>
        <v>0</v>
      </c>
      <c r="I53" s="136">
        <f>(I55-I57)*'Capital Structure'!$D$16/12</f>
        <v>0</v>
      </c>
      <c r="J53" s="136">
        <f>(J55-J57)*'Capital Structure'!$D$16/12</f>
        <v>0</v>
      </c>
      <c r="K53" s="136">
        <f>(K55-K57)*'Capital Structure'!$D$16/12</f>
        <v>0</v>
      </c>
      <c r="L53" s="136">
        <f>(L55-L57)*'Capital Structure'!$D$16/12</f>
        <v>0</v>
      </c>
      <c r="M53" s="136">
        <f>(M55-M57)*'Capital Structure'!$D$16/12</f>
        <v>0</v>
      </c>
      <c r="N53" s="136">
        <f>(N55-N57)*'Capital Structure'!$D$16/12</f>
        <v>0</v>
      </c>
      <c r="O53" s="136">
        <f>(O55-O57)*'Capital Structure'!$D$16/12</f>
        <v>0</v>
      </c>
      <c r="P53" s="136">
        <f>(P55-P57)*'Capital Structure'!$D$16/12</f>
        <v>0</v>
      </c>
      <c r="Q53" s="136">
        <f>(Q55-Q57)*'Capital Structure'!$D$16/12</f>
        <v>0</v>
      </c>
      <c r="R53" s="136">
        <f>(R55-R57)*'Capital Structure'!$D$16/12</f>
        <v>0</v>
      </c>
      <c r="S53" s="136">
        <f>(S55-S57)*'Capital Structure'!$D$16/12</f>
        <v>0</v>
      </c>
      <c r="T53" s="136">
        <f>(T55-T57)*'Capital Structure'!$D$16/12</f>
        <v>0</v>
      </c>
      <c r="U53" s="136">
        <f>(U55-U57)*'Capital Structure'!$D$16/12</f>
        <v>0</v>
      </c>
      <c r="V53" s="136">
        <f>(V55-V57)*'Capital Structure'!$D$16/12</f>
        <v>0</v>
      </c>
      <c r="W53" s="136">
        <f>(W55-W57)*'Capital Structure'!$D$16/12</f>
        <v>0</v>
      </c>
      <c r="X53" s="136">
        <f>(X55-X57)*'Capital Structure'!$D$16/12</f>
        <v>0</v>
      </c>
      <c r="Y53" s="136">
        <f>(Y55-Y57)*'Capital Structure'!$D$16/12</f>
        <v>0</v>
      </c>
      <c r="Z53" s="136">
        <f>(Z55-Z57)*'Capital Structure'!$D$16/12</f>
        <v>0</v>
      </c>
      <c r="AA53" s="136">
        <f>(AA55-AA57)*'Capital Structure'!$D$16/12</f>
        <v>0</v>
      </c>
      <c r="AB53" s="136">
        <f>(AB55-AB57)*'Capital Structure'!$D$16/12</f>
        <v>0</v>
      </c>
      <c r="AC53" s="136">
        <f>(AC55-AC57)*'Capital Structure'!$D$16/12</f>
        <v>0</v>
      </c>
      <c r="AD53" s="136">
        <f>(AD55-AD57)*'Capital Structure'!$D$16/12</f>
        <v>0</v>
      </c>
      <c r="AE53" s="136">
        <f>(AE55-AE57)*'Capital Structure'!$D$16/12</f>
        <v>0</v>
      </c>
      <c r="AF53" s="136">
        <f>(AF55-AF57)*'Capital Structure'!$D$16/12</f>
        <v>0</v>
      </c>
      <c r="AG53" s="136">
        <f>(AG55-AG57)*'Capital Structure'!$D$16/12</f>
        <v>0</v>
      </c>
      <c r="AH53" s="136">
        <f>(AH55-AH57)*'Capital Structure'!$D$16/12</f>
        <v>0</v>
      </c>
      <c r="AI53" s="136">
        <f>(AI55-AI57)*'Capital Structure'!$D$16/12</f>
        <v>0</v>
      </c>
      <c r="AJ53" s="136">
        <f>(AJ55-AJ57)*'Capital Structure'!$D$16/12</f>
        <v>0</v>
      </c>
      <c r="AK53" s="136">
        <f>(AK55-AK57)*'Capital Structure'!$D$16/12</f>
        <v>0</v>
      </c>
      <c r="AL53" s="136">
        <f>(AL55-AL57)*'Capital Structure'!$D$16/12</f>
        <v>0</v>
      </c>
      <c r="AM53" s="136">
        <f>(AM55-AM57)*'Capital Structure'!$D$16/12</f>
        <v>0</v>
      </c>
      <c r="AN53" s="136">
        <f>(AN55-AN57)*'Capital Structure'!$D$16/12</f>
        <v>0</v>
      </c>
      <c r="AO53" s="136">
        <f>(AO55-AO57)*'Capital Structure'!$D$16/12</f>
        <v>0</v>
      </c>
      <c r="AP53" s="136">
        <f>(AP55-AP57)*'Capital Structure'!$D$16/12</f>
        <v>0</v>
      </c>
      <c r="AQ53" s="136">
        <f>(AQ55-AQ57)*'Capital Structure'!$D$16/12</f>
        <v>0</v>
      </c>
      <c r="AR53" s="136">
        <f>(AR55-AR57)*'Capital Structure'!$D$16/12</f>
        <v>254166.66666666666</v>
      </c>
      <c r="AS53" s="136">
        <f>(AS55-AS57)*'Capital Structure'!$D$16/12</f>
        <v>255225.69444444447</v>
      </c>
      <c r="AT53" s="136">
        <f>(AT55-AT57)*'Capital Structure'!$D$16/12</f>
        <v>256289.13483796301</v>
      </c>
      <c r="AU53" s="136">
        <f>(AU55-AU57)*'Capital Structure'!$D$16/12</f>
        <v>257357.00623312115</v>
      </c>
      <c r="AV53" s="136">
        <f>(AV55-AV57)*'Capital Structure'!$D$16/12</f>
        <v>258429.32709242581</v>
      </c>
      <c r="AW53" s="136">
        <f>(AW55-AW57)*'Capital Structure'!$D$16/12</f>
        <v>259506.11595531096</v>
      </c>
      <c r="AX53" s="136">
        <f>(AX55-AX57)*'Capital Structure'!$D$16/12</f>
        <v>260587.39143845809</v>
      </c>
      <c r="AY53" s="136">
        <f>(AY55-AY57)*'Capital Structure'!$D$16/12</f>
        <v>261673.17223611832</v>
      </c>
      <c r="AZ53" s="136">
        <f>(AZ55-AZ57)*'Capital Structure'!$D$16/12</f>
        <v>262763.47712043551</v>
      </c>
      <c r="BA53" s="136">
        <f>(BA55-BA57)*'Capital Structure'!$D$16/12</f>
        <v>263858.32494177064</v>
      </c>
      <c r="BB53" s="136">
        <f>(BB55-BB57)*'Capital Structure'!$D$16/12</f>
        <v>264957.73462902801</v>
      </c>
      <c r="BC53" s="136">
        <f>(BC55-BC57)*'Capital Structure'!$D$16/12</f>
        <v>266061.72518998227</v>
      </c>
      <c r="BD53" s="136">
        <f>(BD55-BD57)*'Capital Structure'!$D$16/12</f>
        <v>267170.31571160723</v>
      </c>
      <c r="BE53" s="136">
        <f>(BE55-BE57)*'Capital Structure'!$D$16/12</f>
        <v>268283.52536040556</v>
      </c>
      <c r="BF53" s="136">
        <f>(BF55-BF57)*'Capital Structure'!$D$16/12</f>
        <v>269401.3733827406</v>
      </c>
      <c r="BG53" s="136">
        <f>(BG55-BG57)*'Capital Structure'!$D$16/12</f>
        <v>270523.87910516869</v>
      </c>
      <c r="BH53" s="136">
        <f>(BH55-BH57)*'Capital Structure'!$D$16/12</f>
        <v>271651.06193477352</v>
      </c>
      <c r="BI53" s="136">
        <f>(BI55-BI57)*'Capital Structure'!$D$16/12</f>
        <v>272782.9413595018</v>
      </c>
      <c r="BJ53" s="136">
        <f>(BJ55-BJ57)*'Capital Structure'!$D$16/12</f>
        <v>273919.53694849968</v>
      </c>
      <c r="BK53" s="136">
        <f>(BK55-BK57)*'Capital Structure'!$D$16/12</f>
        <v>275060.86835245177</v>
      </c>
      <c r="BL53" s="136">
        <f>(BL55-BL57)*'Capital Structure'!$D$16/12</f>
        <v>276206.95530392032</v>
      </c>
      <c r="BM53" s="136">
        <f>(BM55-BM57)*'Capital Structure'!$D$16/12</f>
        <v>277357.81761768664</v>
      </c>
      <c r="BN53" s="136">
        <f>(BN55-BN57)*'Capital Structure'!$D$16/12</f>
        <v>278513.47519109369</v>
      </c>
      <c r="BO53" s="136">
        <f>(BO55-BO57)*'Capital Structure'!$D$16/12</f>
        <v>279673.94800438988</v>
      </c>
      <c r="BP53" s="136">
        <f>(BP55-BP57)*'Capital Structure'!$D$16/12</f>
        <v>280839.25612107484</v>
      </c>
      <c r="BQ53" s="136">
        <f>(BQ55-BQ57)*'Capital Structure'!$D$16/12</f>
        <v>282009.41968824598</v>
      </c>
      <c r="BR53" s="136">
        <f>(BR55-BR57)*'Capital Structure'!$D$16/12</f>
        <v>283184.45893694705</v>
      </c>
      <c r="BS53" s="136">
        <f>(BS55-BS57)*'Capital Structure'!$D$16/12</f>
        <v>284364.39418251766</v>
      </c>
      <c r="BT53" s="136">
        <f>(BT55-BT57)*'Capital Structure'!$D$16/12</f>
        <v>285549.24582494481</v>
      </c>
      <c r="BU53" s="136">
        <f>(BU55-BU57)*'Capital Structure'!$D$16/12</f>
        <v>286739.03434921539</v>
      </c>
      <c r="BV53" s="136">
        <f>(BV55-BV57)*'Capital Structure'!$D$16/12</f>
        <v>287933.78032567049</v>
      </c>
      <c r="BW53" s="136">
        <f>(BW55-BW57)*'Capital Structure'!$D$16/12</f>
        <v>289133.50441036077</v>
      </c>
      <c r="BX53" s="136">
        <f>(BX55-BX57)*'Capital Structure'!$D$16/12</f>
        <v>290338.22734540392</v>
      </c>
      <c r="BY53" s="136">
        <f>(BY55-BY57)*'Capital Structure'!$D$16/12</f>
        <v>0</v>
      </c>
      <c r="BZ53" s="136">
        <f>(BZ55-BZ57)*'Capital Structure'!$D$16/12</f>
        <v>0</v>
      </c>
      <c r="CA53" s="136">
        <f>(CA55-CA57)*'Capital Structure'!$D$16/12</f>
        <v>0</v>
      </c>
      <c r="CB53" s="136">
        <f>(CB55-CB57)*'Capital Structure'!$D$16/12</f>
        <v>0</v>
      </c>
      <c r="CC53" s="136">
        <f>(CC55-CC57)*'Capital Structure'!$D$16/12</f>
        <v>0</v>
      </c>
      <c r="CD53" s="136">
        <f>(CD55-CD57)*'Capital Structure'!$D$16/12</f>
        <v>0</v>
      </c>
      <c r="CE53" s="136">
        <f>(CE55-CE57)*'Capital Structure'!$D$16/12</f>
        <v>0</v>
      </c>
      <c r="CF53" s="136">
        <f>(CF55-CF57)*'Capital Structure'!$D$16/12</f>
        <v>0</v>
      </c>
      <c r="CG53" s="136">
        <f>(CG55-CG57)*'Capital Structure'!$D$16/12</f>
        <v>0</v>
      </c>
      <c r="CH53" s="136">
        <f>(CH55-CH57)*'Capital Structure'!$D$16/12</f>
        <v>0</v>
      </c>
      <c r="CI53" s="136">
        <f>(CI55-CI57)*'Capital Structure'!$D$16/12</f>
        <v>0</v>
      </c>
      <c r="CJ53" s="136">
        <f>(CJ55-CJ57)*'Capital Structure'!$D$16/12</f>
        <v>0</v>
      </c>
      <c r="CK53" s="136">
        <f>(CK55-CK57)*'Capital Structure'!$D$16/12</f>
        <v>0</v>
      </c>
      <c r="CL53" s="136">
        <f>(CL55-CL57)*'Capital Structure'!$D$16/12</f>
        <v>0</v>
      </c>
      <c r="CM53" s="136">
        <f>(CM55-CM57)*'Capital Structure'!$D$16/12</f>
        <v>0</v>
      </c>
      <c r="CN53" s="136">
        <f>(CN55-CN57)*'Capital Structure'!$D$16/12</f>
        <v>0</v>
      </c>
      <c r="CO53" s="136">
        <f>(CO55-CO57)*'Capital Structure'!$D$16/12</f>
        <v>0</v>
      </c>
      <c r="CP53" s="136">
        <f>(CP55-CP57)*'Capital Structure'!$D$16/12</f>
        <v>0</v>
      </c>
      <c r="CQ53" s="136">
        <f>(CQ55-CQ57)*'Capital Structure'!$D$16/12</f>
        <v>0</v>
      </c>
      <c r="CR53" s="136">
        <f>(CR55-CR57)*'Capital Structure'!$D$16/12</f>
        <v>0</v>
      </c>
      <c r="CS53" s="136">
        <f>(CS55-CS57)*'Capital Structure'!$D$16/12</f>
        <v>0</v>
      </c>
      <c r="CT53" s="136">
        <f>(CT55-CT57)*'Capital Structure'!$D$16/12</f>
        <v>0</v>
      </c>
      <c r="CU53" s="136">
        <f>(CU55-CU57)*'Capital Structure'!$D$16/12</f>
        <v>0</v>
      </c>
      <c r="CV53" s="136">
        <f>(CV55-CV57)*'Capital Structure'!$D$16/12</f>
        <v>0</v>
      </c>
      <c r="CW53" s="136">
        <f>(CW55-CW57)*'Capital Structure'!$D$16/12</f>
        <v>0</v>
      </c>
      <c r="CX53" s="136">
        <f>(CX55-CX57)*'Capital Structure'!$D$16/12</f>
        <v>0</v>
      </c>
      <c r="CY53" s="136">
        <f>(CY55-CY57)*'Capital Structure'!$D$16/12</f>
        <v>0</v>
      </c>
      <c r="CZ53" s="136">
        <f>(CZ55-CZ57)*'Capital Structure'!$D$16/12</f>
        <v>0</v>
      </c>
      <c r="DA53" s="136">
        <f>(DA55-DA57)*'Capital Structure'!$D$16/12</f>
        <v>0</v>
      </c>
      <c r="DB53" s="136">
        <f>(DB55-DB57)*'Capital Structure'!$D$16/12</f>
        <v>0</v>
      </c>
      <c r="DC53" s="136">
        <f>(DC55-DC57)*'Capital Structure'!$D$16/12</f>
        <v>0</v>
      </c>
      <c r="DD53" s="136">
        <f>(DD55-DD57)*'Capital Structure'!$D$16/12</f>
        <v>0</v>
      </c>
      <c r="DE53" s="136">
        <f>(DE55-DE57)*'Capital Structure'!$D$16/12</f>
        <v>0</v>
      </c>
      <c r="DF53" s="136">
        <f>(DF55-DF57)*'Capital Structure'!$D$16/12</f>
        <v>0</v>
      </c>
      <c r="DG53" s="136">
        <f>(DG55-DG57)*'Capital Structure'!$D$16/12</f>
        <v>0</v>
      </c>
      <c r="DH53" s="136">
        <f>(DH55-DH57)*'Capital Structure'!$D$16/12</f>
        <v>0</v>
      </c>
      <c r="DI53" s="136">
        <f>(DI55-DI57)*'Capital Structure'!$D$16/12</f>
        <v>0</v>
      </c>
      <c r="DJ53" s="136">
        <f>(DJ55-DJ57)*'Capital Structure'!$D$16/12</f>
        <v>0</v>
      </c>
      <c r="DK53" s="136">
        <f>(DK55-DK57)*'Capital Structure'!$D$16/12</f>
        <v>0</v>
      </c>
      <c r="DL53" s="136">
        <f>(DL55-DL57)*'Capital Structure'!$D$16/12</f>
        <v>0</v>
      </c>
      <c r="DM53" s="136">
        <f>(DM55-DM57)*'Capital Structure'!$D$16/12</f>
        <v>0</v>
      </c>
      <c r="DN53" s="136">
        <f>(DN55-DN57)*'Capital Structure'!$D$16/12</f>
        <v>0</v>
      </c>
      <c r="DO53" s="136">
        <f>(DO55-DO57)*'Capital Structure'!$D$16/12</f>
        <v>0</v>
      </c>
      <c r="DP53" s="136">
        <f>(DP55-DP57)*'Capital Structure'!$D$16/12</f>
        <v>0</v>
      </c>
      <c r="DQ53" s="136">
        <f>(DQ55-DQ57)*'Capital Structure'!$D$16/12</f>
        <v>0</v>
      </c>
      <c r="DR53" s="136">
        <f>(DR55-DR57)*'Capital Structure'!$D$16/12</f>
        <v>0</v>
      </c>
      <c r="DS53" s="136">
        <f>(DS55-DS57)*'Capital Structure'!$D$16/12</f>
        <v>0</v>
      </c>
      <c r="DT53" s="136">
        <f>(DT55-DT57)*'Capital Structure'!$D$16/12</f>
        <v>0</v>
      </c>
      <c r="DU53" s="136">
        <f>(DU55-DU57)*'Capital Structure'!$D$16/12</f>
        <v>0</v>
      </c>
      <c r="DV53" s="136">
        <f>(DV55-DV57)*'Capital Structure'!$D$16/12</f>
        <v>0</v>
      </c>
      <c r="DW53" s="136">
        <f>(DW55-DW57)*'Capital Structure'!$D$16/12</f>
        <v>0</v>
      </c>
      <c r="DX53" s="136">
        <f>(DX55-DX57)*'Capital Structure'!$D$16/12</f>
        <v>0</v>
      </c>
      <c r="DY53" s="136">
        <f>(DY55-DY57)*'Capital Structure'!$D$16/12</f>
        <v>0</v>
      </c>
    </row>
    <row r="54" spans="1:16384" s="139" customFormat="1">
      <c r="B54" s="114" t="s">
        <v>340</v>
      </c>
      <c r="E54" s="136">
        <f>IFERROR(VLOOKUP(E$50,'Capital Structure'!$D$21:$E$22,2,FALSE),0)</f>
        <v>0</v>
      </c>
      <c r="F54" s="136">
        <f>IFERROR(VLOOKUP(F$50,'Capital Structure'!$D$21:$E$22,2,FALSE),0)</f>
        <v>0</v>
      </c>
      <c r="G54" s="136">
        <f>IFERROR(VLOOKUP(G$50,'Capital Structure'!$D$21:$E$22,2,FALSE),0)</f>
        <v>0</v>
      </c>
      <c r="H54" s="136">
        <f>IFERROR(VLOOKUP(H$50,'Capital Structure'!$D$21:$E$22,2,FALSE),0)</f>
        <v>0</v>
      </c>
      <c r="I54" s="136">
        <f>IFERROR(VLOOKUP(I$50,'Capital Structure'!$D$21:$E$22,2,FALSE),0)</f>
        <v>0</v>
      </c>
      <c r="J54" s="136">
        <f>IFERROR(VLOOKUP(J$50,'Capital Structure'!$D$21:$E$22,2,FALSE),0)</f>
        <v>0</v>
      </c>
      <c r="K54" s="136">
        <f>IFERROR(VLOOKUP(K$50,'Capital Structure'!$D$21:$E$22,2,FALSE),0)</f>
        <v>0</v>
      </c>
      <c r="L54" s="136">
        <f>IFERROR(VLOOKUP(L$50,'Capital Structure'!$D$21:$E$22,2,FALSE),0)</f>
        <v>0</v>
      </c>
      <c r="M54" s="136">
        <f>IFERROR(VLOOKUP(M$50,'Capital Structure'!$D$21:$E$22,2,FALSE),0)</f>
        <v>0</v>
      </c>
      <c r="N54" s="136">
        <f>IFERROR(VLOOKUP(N$50,'Capital Structure'!$D$21:$E$22,2,FALSE),0)</f>
        <v>0</v>
      </c>
      <c r="O54" s="136">
        <f>IFERROR(VLOOKUP(O$50,'Capital Structure'!$D$21:$E$22,2,FALSE),0)</f>
        <v>0</v>
      </c>
      <c r="P54" s="136">
        <f>IFERROR(VLOOKUP(P$50,'Capital Structure'!$D$21:$E$22,2,FALSE),0)</f>
        <v>0</v>
      </c>
      <c r="Q54" s="136">
        <f>IFERROR(VLOOKUP(Q$50,'Capital Structure'!$D$21:$E$22,2,FALSE),0)</f>
        <v>0</v>
      </c>
      <c r="R54" s="136">
        <f>IFERROR(VLOOKUP(R$50,'Capital Structure'!$D$21:$E$22,2,FALSE),0)</f>
        <v>0</v>
      </c>
      <c r="S54" s="136">
        <f>IFERROR(VLOOKUP(S$50,'Capital Structure'!$D$21:$E$22,2,FALSE),0)</f>
        <v>0</v>
      </c>
      <c r="T54" s="136">
        <f>IFERROR(VLOOKUP(T$50,'Capital Structure'!$D$21:$E$22,2,FALSE),0)</f>
        <v>0</v>
      </c>
      <c r="U54" s="136">
        <f>IFERROR(VLOOKUP(U$50,'Capital Structure'!$D$21:$E$22,2,FALSE),0)</f>
        <v>0</v>
      </c>
      <c r="V54" s="136">
        <f>IFERROR(VLOOKUP(V$50,'Capital Structure'!$D$21:$E$22,2,FALSE),0)</f>
        <v>0</v>
      </c>
      <c r="W54" s="136">
        <f>IFERROR(VLOOKUP(W$50,'Capital Structure'!$D$21:$E$22,2,FALSE),0)</f>
        <v>0</v>
      </c>
      <c r="X54" s="136">
        <f>IFERROR(VLOOKUP(X$50,'Capital Structure'!$D$21:$E$22,2,FALSE),0)</f>
        <v>0</v>
      </c>
      <c r="Y54" s="136">
        <f>IFERROR(VLOOKUP(Y$50,'Capital Structure'!$D$21:$E$22,2,FALSE),0)</f>
        <v>0</v>
      </c>
      <c r="Z54" s="136">
        <f>IFERROR(VLOOKUP(Z$50,'Capital Structure'!$D$21:$E$22,2,FALSE),0)</f>
        <v>0</v>
      </c>
      <c r="AA54" s="136">
        <f>IFERROR(VLOOKUP(AA$50,'Capital Structure'!$D$21:$E$22,2,FALSE),0)</f>
        <v>0</v>
      </c>
      <c r="AB54" s="136">
        <f>IFERROR(VLOOKUP(AB$50,'Capital Structure'!$D$21:$E$22,2,FALSE),0)</f>
        <v>0</v>
      </c>
      <c r="AC54" s="136">
        <f>IFERROR(VLOOKUP(AC$50,'Capital Structure'!$D$21:$E$22,2,FALSE),0)</f>
        <v>0</v>
      </c>
      <c r="AD54" s="136">
        <f>IFERROR(VLOOKUP(AD$50,'Capital Structure'!$D$21:$E$22,2,FALSE),0)</f>
        <v>0</v>
      </c>
      <c r="AE54" s="136">
        <f>IFERROR(VLOOKUP(AE$50,'Capital Structure'!$D$21:$E$22,2,FALSE),0)</f>
        <v>0</v>
      </c>
      <c r="AF54" s="136">
        <f>IFERROR(VLOOKUP(AF$50,'Capital Structure'!$D$21:$E$22,2,FALSE),0)</f>
        <v>0</v>
      </c>
      <c r="AG54" s="136">
        <f>IFERROR(VLOOKUP(AG$50,'Capital Structure'!$D$21:$E$22,2,FALSE),0)</f>
        <v>0</v>
      </c>
      <c r="AH54" s="136">
        <f>IFERROR(VLOOKUP(AH$50,'Capital Structure'!$D$21:$E$22,2,FALSE),0)</f>
        <v>0</v>
      </c>
      <c r="AI54" s="136">
        <f>IFERROR(VLOOKUP(AI$50,'Capital Structure'!$D$21:$E$22,2,FALSE),0)</f>
        <v>0</v>
      </c>
      <c r="AJ54" s="136">
        <f>IFERROR(VLOOKUP(AJ$50,'Capital Structure'!$D$21:$E$22,2,FALSE),0)</f>
        <v>0</v>
      </c>
      <c r="AK54" s="136">
        <f>IFERROR(VLOOKUP(AK$50,'Capital Structure'!$D$21:$E$22,2,FALSE),0)</f>
        <v>0</v>
      </c>
      <c r="AL54" s="136">
        <f>IFERROR(VLOOKUP(AL$50,'Capital Structure'!$D$21:$E$22,2,FALSE),0)</f>
        <v>0</v>
      </c>
      <c r="AM54" s="136">
        <f>IFERROR(VLOOKUP(AM$50,'Capital Structure'!$D$21:$E$22,2,FALSE),0)</f>
        <v>0</v>
      </c>
      <c r="AN54" s="136">
        <f>IFERROR(VLOOKUP(AN$50,'Capital Structure'!$D$21:$E$22,2,FALSE),0)</f>
        <v>0</v>
      </c>
      <c r="AO54" s="136">
        <f>IFERROR(VLOOKUP(AO$50,'Capital Structure'!$D$21:$E$22,2,FALSE),0)</f>
        <v>0</v>
      </c>
      <c r="AP54" s="136">
        <f>IFERROR(VLOOKUP(AP$50,'Capital Structure'!$D$21:$E$22,2,FALSE),0)</f>
        <v>0</v>
      </c>
      <c r="AQ54" s="136">
        <f>IFERROR(VLOOKUP(AQ$50,'Capital Structure'!$D$21:$E$22,2,FALSE),0)</f>
        <v>0</v>
      </c>
      <c r="AR54" s="136">
        <f>IFERROR(VLOOKUP(AR$50,'Capital Structure'!$D$21:$E$22,2,FALSE),0)</f>
        <v>0</v>
      </c>
      <c r="AS54" s="136">
        <f>IFERROR(VLOOKUP(AS$50,'Capital Structure'!$D$21:$E$22,2,FALSE),0)</f>
        <v>0</v>
      </c>
      <c r="AT54" s="136">
        <f>IFERROR(VLOOKUP(AT$50,'Capital Structure'!$D$21:$E$22,2,FALSE),0)</f>
        <v>0</v>
      </c>
      <c r="AU54" s="136">
        <f>IFERROR(VLOOKUP(AU$50,'Capital Structure'!$D$21:$E$22,2,FALSE),0)</f>
        <v>0</v>
      </c>
      <c r="AV54" s="136">
        <f>IFERROR(VLOOKUP(AV$50,'Capital Structure'!$D$21:$E$22,2,FALSE),0)</f>
        <v>0</v>
      </c>
      <c r="AW54" s="136">
        <f>IFERROR(VLOOKUP(AW$50,'Capital Structure'!$D$21:$E$22,2,FALSE),0)</f>
        <v>0</v>
      </c>
      <c r="AX54" s="136">
        <f>IFERROR(VLOOKUP(AX$50,'Capital Structure'!$D$21:$E$22,2,FALSE),0)</f>
        <v>0</v>
      </c>
      <c r="AY54" s="136">
        <f>IFERROR(VLOOKUP(AY$50,'Capital Structure'!$D$21:$E$22,2,FALSE),0)</f>
        <v>0</v>
      </c>
      <c r="AZ54" s="136">
        <f>IFERROR(VLOOKUP(AZ$50,'Capital Structure'!$D$21:$E$22,2,FALSE),0)</f>
        <v>0</v>
      </c>
      <c r="BA54" s="136">
        <f>IFERROR(VLOOKUP(BA$50,'Capital Structure'!$D$21:$E$22,2,FALSE),0)</f>
        <v>0</v>
      </c>
      <c r="BB54" s="136">
        <f>IFERROR(VLOOKUP(BB$50,'Capital Structure'!$D$21:$E$22,2,FALSE),0)</f>
        <v>0</v>
      </c>
      <c r="BC54" s="136">
        <f>IFERROR(VLOOKUP(BC$50,'Capital Structure'!$D$21:$E$22,2,FALSE),0)</f>
        <v>0</v>
      </c>
      <c r="BD54" s="136">
        <f>IFERROR(VLOOKUP(BD$50,'Capital Structure'!$D$21:$E$22,2,FALSE),0)</f>
        <v>0</v>
      </c>
      <c r="BE54" s="136">
        <f>IFERROR(VLOOKUP(BE$50,'Capital Structure'!$D$21:$E$22,2,FALSE),0)</f>
        <v>0</v>
      </c>
      <c r="BF54" s="136">
        <f>IFERROR(VLOOKUP(BF$50,'Capital Structure'!$D$21:$E$22,2,FALSE),0)</f>
        <v>0</v>
      </c>
      <c r="BG54" s="136">
        <f>IFERROR(VLOOKUP(BG$50,'Capital Structure'!$D$21:$E$22,2,FALSE),0)</f>
        <v>0</v>
      </c>
      <c r="BH54" s="136">
        <f>IFERROR(VLOOKUP(BH$50,'Capital Structure'!$D$21:$E$22,2,FALSE),0)</f>
        <v>0</v>
      </c>
      <c r="BI54" s="136">
        <f>IFERROR(VLOOKUP(BI$50,'Capital Structure'!$D$21:$E$22,2,FALSE),0)</f>
        <v>0</v>
      </c>
      <c r="BJ54" s="136">
        <f>IFERROR(VLOOKUP(BJ$50,'Capital Structure'!$D$21:$E$22,2,FALSE),0)</f>
        <v>0</v>
      </c>
      <c r="BK54" s="136">
        <f>IFERROR(VLOOKUP(BK$50,'Capital Structure'!$D$21:$E$22,2,FALSE),0)</f>
        <v>0</v>
      </c>
      <c r="BL54" s="136">
        <f>IFERROR(VLOOKUP(BL$50,'Capital Structure'!$D$21:$E$22,2,FALSE),0)</f>
        <v>0</v>
      </c>
      <c r="BM54" s="136">
        <f>IFERROR(VLOOKUP(BM$50,'Capital Structure'!$D$21:$E$22,2,FALSE),0)</f>
        <v>0</v>
      </c>
      <c r="BN54" s="136">
        <f>IFERROR(VLOOKUP(BN$50,'Capital Structure'!$D$21:$E$22,2,FALSE),0)</f>
        <v>0</v>
      </c>
      <c r="BO54" s="136">
        <f>IFERROR(VLOOKUP(BO$50,'Capital Structure'!$D$21:$E$22,2,FALSE),0)</f>
        <v>0</v>
      </c>
      <c r="BP54" s="136">
        <f>IFERROR(VLOOKUP(BP$50,'Capital Structure'!$D$21:$E$22,2,FALSE),0)</f>
        <v>0</v>
      </c>
      <c r="BQ54" s="136">
        <f>IFERROR(VLOOKUP(BQ$50,'Capital Structure'!$D$21:$E$22,2,FALSE),0)</f>
        <v>0</v>
      </c>
      <c r="BR54" s="136">
        <f>IFERROR(VLOOKUP(BR$50,'Capital Structure'!$D$21:$E$22,2,FALSE),0)</f>
        <v>0</v>
      </c>
      <c r="BS54" s="136">
        <f>IFERROR(VLOOKUP(BS$50,'Capital Structure'!$D$21:$E$22,2,FALSE),0)</f>
        <v>0</v>
      </c>
      <c r="BT54" s="136">
        <f>IFERROR(VLOOKUP(BT$50,'Capital Structure'!$D$21:$E$22,2,FALSE),0)</f>
        <v>0</v>
      </c>
      <c r="BU54" s="136">
        <f>IFERROR(VLOOKUP(BU$50,'Capital Structure'!$D$21:$E$22,2,FALSE),0)</f>
        <v>0</v>
      </c>
      <c r="BV54" s="136">
        <f>IFERROR(VLOOKUP(BV$50,'Capital Structure'!$D$21:$E$22,2,FALSE),0)</f>
        <v>0</v>
      </c>
      <c r="BW54" s="136">
        <f>IFERROR(VLOOKUP(BW$50,'Capital Structure'!$D$21:$E$22,2,FALSE),0)</f>
        <v>0</v>
      </c>
      <c r="BX54" s="136">
        <f>IFERROR(VLOOKUP(BX$50,'Capital Structure'!$D$21:$E$22,2,FALSE),0)</f>
        <v>0</v>
      </c>
      <c r="BY54" s="136">
        <f>IFERROR(VLOOKUP(BY$50,'Capital Structure'!$D$21:$E$22,2,FALSE),0)</f>
        <v>0</v>
      </c>
      <c r="BZ54" s="136">
        <f>IFERROR(VLOOKUP(BZ$50,'Capital Structure'!$D$21:$E$22,2,FALSE),0)</f>
        <v>0</v>
      </c>
      <c r="CA54" s="136">
        <f>IFERROR(VLOOKUP(CA$50,'Capital Structure'!$D$21:$E$22,2,FALSE),0)</f>
        <v>0</v>
      </c>
      <c r="CB54" s="136">
        <f>IFERROR(VLOOKUP(CB$50,'Capital Structure'!$D$21:$E$22,2,FALSE),0)</f>
        <v>0</v>
      </c>
      <c r="CC54" s="136">
        <f>IFERROR(VLOOKUP(CC$50,'Capital Structure'!$D$21:$E$22,2,FALSE),0)</f>
        <v>0</v>
      </c>
      <c r="CD54" s="136">
        <f>IFERROR(VLOOKUP(CD$50,'Capital Structure'!$D$21:$E$22,2,FALSE),0)</f>
        <v>0</v>
      </c>
      <c r="CE54" s="136">
        <f>IFERROR(VLOOKUP(CE$50,'Capital Structure'!$D$21:$E$22,2,FALSE),0)</f>
        <v>0</v>
      </c>
      <c r="CF54" s="136">
        <f>IFERROR(VLOOKUP(CF$50,'Capital Structure'!$D$21:$E$22,2,FALSE),0)</f>
        <v>0</v>
      </c>
      <c r="CG54" s="136">
        <f>IFERROR(VLOOKUP(CG$50,'Capital Structure'!$D$21:$E$22,2,FALSE),0)</f>
        <v>0</v>
      </c>
      <c r="CH54" s="136">
        <f>IFERROR(VLOOKUP(CH$50,'Capital Structure'!$D$21:$E$22,2,FALSE),0)</f>
        <v>0</v>
      </c>
      <c r="CI54" s="136">
        <f>IFERROR(VLOOKUP(CI$50,'Capital Structure'!$D$21:$E$22,2,FALSE),0)</f>
        <v>0</v>
      </c>
      <c r="CJ54" s="136">
        <f>IFERROR(VLOOKUP(CJ$50,'Capital Structure'!$D$21:$E$22,2,FALSE),0)</f>
        <v>0</v>
      </c>
      <c r="CK54" s="136">
        <f>IFERROR(VLOOKUP(CK$50,'Capital Structure'!$D$21:$E$22,2,FALSE),0)</f>
        <v>0</v>
      </c>
      <c r="CL54" s="136">
        <f>IFERROR(VLOOKUP(CL$50,'Capital Structure'!$D$21:$E$22,2,FALSE),0)</f>
        <v>0</v>
      </c>
      <c r="CM54" s="136">
        <f>IFERROR(VLOOKUP(CM$50,'Capital Structure'!$D$21:$E$22,2,FALSE),0)</f>
        <v>0</v>
      </c>
      <c r="CN54" s="136">
        <f>IFERROR(VLOOKUP(CN$50,'Capital Structure'!$D$21:$E$22,2,FALSE),0)</f>
        <v>0</v>
      </c>
      <c r="CO54" s="136">
        <f>IFERROR(VLOOKUP(CO$50,'Capital Structure'!$D$21:$E$22,2,FALSE),0)</f>
        <v>0</v>
      </c>
      <c r="CP54" s="136">
        <f>IFERROR(VLOOKUP(CP$50,'Capital Structure'!$D$21:$E$22,2,FALSE),0)</f>
        <v>0</v>
      </c>
      <c r="CQ54" s="136">
        <f>IFERROR(VLOOKUP(CQ$50,'Capital Structure'!$D$21:$E$22,2,FALSE),0)</f>
        <v>0</v>
      </c>
      <c r="CR54" s="136">
        <f>IFERROR(VLOOKUP(CR$50,'Capital Structure'!$D$21:$E$22,2,FALSE),0)</f>
        <v>0</v>
      </c>
      <c r="CS54" s="136">
        <f>IFERROR(VLOOKUP(CS$50,'Capital Structure'!$D$21:$E$22,2,FALSE),0)</f>
        <v>0</v>
      </c>
      <c r="CT54" s="136">
        <f>IFERROR(VLOOKUP(CT$50,'Capital Structure'!$D$21:$E$22,2,FALSE),0)</f>
        <v>0</v>
      </c>
      <c r="CU54" s="136">
        <f>IFERROR(VLOOKUP(CU$50,'Capital Structure'!$D$21:$E$22,2,FALSE),0)</f>
        <v>0</v>
      </c>
      <c r="CV54" s="136">
        <f>IFERROR(VLOOKUP(CV$50,'Capital Structure'!$D$21:$E$22,2,FALSE),0)</f>
        <v>0</v>
      </c>
      <c r="CW54" s="136">
        <f>IFERROR(VLOOKUP(CW$50,'Capital Structure'!$D$21:$E$22,2,FALSE),0)</f>
        <v>0</v>
      </c>
      <c r="CX54" s="136">
        <f>IFERROR(VLOOKUP(CX$50,'Capital Structure'!$D$21:$E$22,2,FALSE),0)</f>
        <v>0</v>
      </c>
      <c r="CY54" s="136">
        <f>IFERROR(VLOOKUP(CY$50,'Capital Structure'!$D$21:$E$22,2,FALSE),0)</f>
        <v>0</v>
      </c>
      <c r="CZ54" s="136">
        <f>IFERROR(VLOOKUP(CZ$50,'Capital Structure'!$D$21:$E$22,2,FALSE),0)</f>
        <v>0</v>
      </c>
      <c r="DA54" s="136">
        <f>IFERROR(VLOOKUP(DA$50,'Capital Structure'!$D$21:$E$22,2,FALSE),0)</f>
        <v>0</v>
      </c>
      <c r="DB54" s="136">
        <f>IFERROR(VLOOKUP(DB$50,'Capital Structure'!$D$21:$E$22,2,FALSE),0)</f>
        <v>0</v>
      </c>
      <c r="DC54" s="136">
        <f>IFERROR(VLOOKUP(DC$50,'Capital Structure'!$D$21:$E$22,2,FALSE),0)</f>
        <v>0</v>
      </c>
      <c r="DD54" s="136">
        <f>IFERROR(VLOOKUP(DD$50,'Capital Structure'!$D$21:$E$22,2,FALSE),0)</f>
        <v>0</v>
      </c>
      <c r="DE54" s="136">
        <f>IFERROR(VLOOKUP(DE$50,'Capital Structure'!$D$21:$E$22,2,FALSE),0)</f>
        <v>0</v>
      </c>
      <c r="DF54" s="136">
        <f>IFERROR(VLOOKUP(DF$50,'Capital Structure'!$D$21:$E$22,2,FALSE),0)</f>
        <v>0</v>
      </c>
      <c r="DG54" s="136">
        <f>IFERROR(VLOOKUP(DG$50,'Capital Structure'!$D$21:$E$22,2,FALSE),0)</f>
        <v>0</v>
      </c>
      <c r="DH54" s="136">
        <f>IFERROR(VLOOKUP(DH$50,'Capital Structure'!$D$21:$E$22,2,FALSE),0)</f>
        <v>0</v>
      </c>
      <c r="DI54" s="136">
        <f>IFERROR(VLOOKUP(DI$50,'Capital Structure'!$D$21:$E$22,2,FALSE),0)</f>
        <v>0</v>
      </c>
      <c r="DJ54" s="136">
        <f>IFERROR(VLOOKUP(DJ$50,'Capital Structure'!$D$21:$E$22,2,FALSE),0)</f>
        <v>0</v>
      </c>
      <c r="DK54" s="136">
        <f>IFERROR(VLOOKUP(DK$50,'Capital Structure'!$D$21:$E$22,2,FALSE),0)</f>
        <v>0</v>
      </c>
      <c r="DL54" s="136">
        <f>IFERROR(VLOOKUP(DL$50,'Capital Structure'!$D$21:$E$22,2,FALSE),0)</f>
        <v>0</v>
      </c>
      <c r="DM54" s="136">
        <f>IFERROR(VLOOKUP(DM$50,'Capital Structure'!$D$21:$E$22,2,FALSE),0)</f>
        <v>0</v>
      </c>
      <c r="DN54" s="136">
        <f>IFERROR(VLOOKUP(DN$50,'Capital Structure'!$D$21:$E$22,2,FALSE),0)</f>
        <v>0</v>
      </c>
      <c r="DO54" s="136">
        <f>IFERROR(VLOOKUP(DO$50,'Capital Structure'!$D$21:$E$22,2,FALSE),0)</f>
        <v>0</v>
      </c>
      <c r="DP54" s="136">
        <f>IFERROR(VLOOKUP(DP$50,'Capital Structure'!$D$21:$E$22,2,FALSE),0)</f>
        <v>0</v>
      </c>
      <c r="DQ54" s="136">
        <f>IFERROR(VLOOKUP(DQ$50,'Capital Structure'!$D$21:$E$22,2,FALSE),0)</f>
        <v>0</v>
      </c>
      <c r="DR54" s="136">
        <f>IFERROR(VLOOKUP(DR$50,'Capital Structure'!$D$21:$E$22,2,FALSE),0)</f>
        <v>0</v>
      </c>
      <c r="DS54" s="136">
        <f>IFERROR(VLOOKUP(DS$50,'Capital Structure'!$D$21:$E$22,2,FALSE),0)</f>
        <v>0</v>
      </c>
      <c r="DT54" s="136">
        <f>IFERROR(VLOOKUP(DT$50,'Capital Structure'!$D$21:$E$22,2,FALSE),0)</f>
        <v>0</v>
      </c>
      <c r="DU54" s="136">
        <f>IFERROR(VLOOKUP(DU$50,'Capital Structure'!$D$21:$E$22,2,FALSE),0)</f>
        <v>0</v>
      </c>
      <c r="DV54" s="136">
        <f>IFERROR(VLOOKUP(DV$50,'Capital Structure'!$D$21:$E$22,2,FALSE),0)</f>
        <v>0</v>
      </c>
      <c r="DW54" s="136">
        <f>IFERROR(VLOOKUP(DW$50,'Capital Structure'!$D$21:$E$22,2,FALSE),0)</f>
        <v>0</v>
      </c>
      <c r="DX54" s="136">
        <f>IFERROR(VLOOKUP(DX$50,'Capital Structure'!$D$21:$E$22,2,FALSE),0)</f>
        <v>0</v>
      </c>
      <c r="DY54" s="136">
        <f>IFERROR(VLOOKUP(DY$50,'Capital Structure'!$D$21:$E$22,2,FALSE),0)</f>
        <v>0</v>
      </c>
    </row>
    <row r="55" spans="1:16384" s="139" customFormat="1">
      <c r="B55" s="114" t="s">
        <v>341</v>
      </c>
      <c r="E55" s="136">
        <f>SUM($E$52:E52)-SUM($E$54:E54)+SUM($D$53:D53)-SUM($D$57:D57)</f>
        <v>0</v>
      </c>
      <c r="F55" s="136">
        <f>SUM($E$52:F52)-SUM($E$54:F54)+SUM($D$53:E53)-SUM($D$57:E57)</f>
        <v>0</v>
      </c>
      <c r="G55" s="136">
        <f>SUM($E$52:G52)-SUM($E$54:G54)+SUM($D$53:F53)-SUM($D$57:F57)</f>
        <v>0</v>
      </c>
      <c r="H55" s="136">
        <f>SUM($E$52:H52)-SUM($E$54:H54)+SUM($D$53:G53)-SUM($D$57:G57)</f>
        <v>0</v>
      </c>
      <c r="I55" s="136">
        <f>SUM($E$52:I52)-SUM($E$54:I54)+SUM($D$53:H53)-SUM($D$57:H57)</f>
        <v>0</v>
      </c>
      <c r="J55" s="136">
        <f>SUM($E$52:J52)-SUM($E$54:J54)+SUM($D$53:I53)-SUM($D$57:I57)</f>
        <v>0</v>
      </c>
      <c r="K55" s="136">
        <f>SUM($E$52:K52)-SUM($E$54:K54)+SUM($D$53:J53)-SUM($D$57:J57)</f>
        <v>0</v>
      </c>
      <c r="L55" s="136">
        <f>SUM($E$52:L52)-SUM($E$54:L54)+SUM($D$53:K53)-SUM($D$57:K57)</f>
        <v>0</v>
      </c>
      <c r="M55" s="136">
        <f>SUM($E$52:M52)-SUM($E$54:M54)+SUM($D$53:L53)-SUM($D$57:L57)</f>
        <v>0</v>
      </c>
      <c r="N55" s="136">
        <f>SUM($E$52:N52)-SUM($E$54:N54)+SUM($D$53:M53)-SUM($D$57:M57)</f>
        <v>0</v>
      </c>
      <c r="O55" s="136">
        <f>SUM($E$52:O52)-SUM($E$54:O54)+SUM($D$53:N53)-SUM($D$57:N57)</f>
        <v>0</v>
      </c>
      <c r="P55" s="136">
        <f>SUM($E$52:P52)-SUM($E$54:P54)+SUM($D$53:O53)-SUM($D$57:O57)</f>
        <v>0</v>
      </c>
      <c r="Q55" s="136">
        <f>SUM($E$52:Q52)-SUM($E$54:Q54)+SUM($D$53:P53)-SUM($D$57:P57)</f>
        <v>0</v>
      </c>
      <c r="R55" s="136">
        <f>SUM($E$52:R52)-SUM($E$54:R54)+SUM($D$53:Q53)-SUM($D$57:Q57)</f>
        <v>0</v>
      </c>
      <c r="S55" s="136">
        <f>SUM($E$52:S52)-SUM($E$54:S54)+SUM($D$53:R53)-SUM($D$57:R57)</f>
        <v>0</v>
      </c>
      <c r="T55" s="136">
        <f>SUM($E$52:T52)-SUM($E$54:T54)+SUM($D$53:S53)-SUM($D$57:S57)</f>
        <v>0</v>
      </c>
      <c r="U55" s="136">
        <f>SUM($E$52:U52)-SUM($E$54:U54)+SUM($D$53:T53)-SUM($D$57:T57)</f>
        <v>0</v>
      </c>
      <c r="V55" s="136">
        <f>SUM($E$52:V52)-SUM($E$54:V54)+SUM($D$53:U53)-SUM($D$57:U57)</f>
        <v>0</v>
      </c>
      <c r="W55" s="136">
        <f>SUM($E$52:W52)-SUM($E$54:W54)+SUM($D$53:V53)-SUM($D$57:V57)</f>
        <v>0</v>
      </c>
      <c r="X55" s="136">
        <f>SUM($E$52:X52)-SUM($E$54:X54)+SUM($D$53:W53)-SUM($D$57:W57)</f>
        <v>0</v>
      </c>
      <c r="Y55" s="136">
        <f>SUM($E$52:Y52)-SUM($E$54:Y54)+SUM($D$53:X53)-SUM($D$57:X57)</f>
        <v>0</v>
      </c>
      <c r="Z55" s="136">
        <f>SUM($E$52:Z52)-SUM($E$54:Z54)+SUM($D$53:Y53)-SUM($D$57:Y57)</f>
        <v>0</v>
      </c>
      <c r="AA55" s="136">
        <f>SUM($E$52:AA52)-SUM($E$54:AA54)+SUM($D$53:Z53)-SUM($D$57:Z57)</f>
        <v>0</v>
      </c>
      <c r="AB55" s="136">
        <f>SUM($E$52:AB52)-SUM($E$54:AB54)+SUM($D$53:AA53)-SUM($D$57:AA57)</f>
        <v>0</v>
      </c>
      <c r="AC55" s="136">
        <f>SUM($E$52:AC52)-SUM($E$54:AC54)+SUM($D$53:AB53)-SUM($D$57:AB57)</f>
        <v>0</v>
      </c>
      <c r="AD55" s="136">
        <f>SUM($E$52:AD52)-SUM($E$54:AD54)+SUM($D$53:AC53)-SUM($D$57:AC57)</f>
        <v>0</v>
      </c>
      <c r="AE55" s="136">
        <f>SUM($E$52:AE52)-SUM($E$54:AE54)+SUM($D$53:AD53)-SUM($D$57:AD57)</f>
        <v>0</v>
      </c>
      <c r="AF55" s="136">
        <f>SUM($E$52:AF52)-SUM($E$54:AF54)+SUM($D$53:AE53)-SUM($D$57:AE57)</f>
        <v>0</v>
      </c>
      <c r="AG55" s="136">
        <f>SUM($E$52:AG52)-SUM($E$54:AG54)+SUM($D$53:AF53)-SUM($D$57:AF57)</f>
        <v>0</v>
      </c>
      <c r="AH55" s="136">
        <f>SUM($E$52:AH52)-SUM($E$54:AH54)+SUM($D$53:AG53)-SUM($D$57:AG57)</f>
        <v>0</v>
      </c>
      <c r="AI55" s="136">
        <f>SUM($E$52:AI52)-SUM($E$54:AI54)+SUM($D$53:AH53)-SUM($D$57:AH57)</f>
        <v>0</v>
      </c>
      <c r="AJ55" s="136">
        <f>SUM($E$52:AJ52)-SUM($E$54:AJ54)+SUM($D$53:AI53)-SUM($D$57:AI57)</f>
        <v>0</v>
      </c>
      <c r="AK55" s="136">
        <f>SUM($E$52:AK52)-SUM($E$54:AK54)+SUM($D$53:AJ53)-SUM($D$57:AJ57)</f>
        <v>0</v>
      </c>
      <c r="AL55" s="136">
        <f>SUM($E$52:AL52)-SUM($E$54:AL54)+SUM($D$53:AK53)-SUM($D$57:AK57)</f>
        <v>0</v>
      </c>
      <c r="AM55" s="136">
        <f>SUM($E$52:AM52)-SUM($E$54:AM54)+SUM($D$53:AL53)-SUM($D$57:AL57)</f>
        <v>0</v>
      </c>
      <c r="AN55" s="136">
        <f>SUM($E$52:AN52)-SUM($E$54:AN54)+SUM($D$53:AM53)-SUM($D$57:AM57)</f>
        <v>0</v>
      </c>
      <c r="AO55" s="136">
        <f>SUM($E$52:AO52)-SUM($E$54:AO54)+SUM($D$53:AN53)-SUM($D$57:AN57)</f>
        <v>0</v>
      </c>
      <c r="AP55" s="136">
        <f>SUM($E$52:AP52)-SUM($E$54:AP54)+SUM($D$53:AO53)-SUM($D$57:AO57)</f>
        <v>0</v>
      </c>
      <c r="AQ55" s="136">
        <f>SUM($E$52:AQ52)-SUM($E$54:AQ54)+SUM($D$53:AP53)-SUM($D$57:AP57)</f>
        <v>0</v>
      </c>
      <c r="AR55" s="136">
        <f>SUM($E$52:AR52)-SUM($E$54:AR54)+SUM($D$53:AQ53)-SUM($D$57:AQ57)</f>
        <v>61000000</v>
      </c>
      <c r="AS55" s="136">
        <f>SUM($E$52:AS52)-SUM($E$54:AS54)+SUM($D$53:AR53)-SUM($D$57:AR57)</f>
        <v>61254166.666666664</v>
      </c>
      <c r="AT55" s="136">
        <f>SUM($E$52:AT52)-SUM($E$54:AT54)+SUM($D$53:AS53)-SUM($D$57:AS57)</f>
        <v>61509392.361111112</v>
      </c>
      <c r="AU55" s="136">
        <f>SUM($E$52:AU52)-SUM($E$54:AU54)+SUM($D$53:AT53)-SUM($D$57:AT57)</f>
        <v>61765681.495949075</v>
      </c>
      <c r="AV55" s="136">
        <f>SUM($E$52:AV52)-SUM($E$54:AV54)+SUM($D$53:AU53)-SUM($D$57:AU57)</f>
        <v>62023038.502182193</v>
      </c>
      <c r="AW55" s="136">
        <f>SUM($E$52:AW52)-SUM($E$54:AW54)+SUM($D$53:AV53)-SUM($D$57:AV57)</f>
        <v>62281467.829274625</v>
      </c>
      <c r="AX55" s="136">
        <f>SUM($E$52:AX52)-SUM($E$54:AX54)+SUM($D$53:AW53)-SUM($D$57:AW57)</f>
        <v>62540973.945229933</v>
      </c>
      <c r="AY55" s="136">
        <f>SUM($E$52:AY52)-SUM($E$54:AY54)+SUM($D$53:AX53)-SUM($D$57:AX57)</f>
        <v>62801561.336668387</v>
      </c>
      <c r="AZ55" s="136">
        <f>SUM($E$52:AZ52)-SUM($E$54:AZ54)+SUM($D$53:AY53)-SUM($D$57:AY57)</f>
        <v>63063234.508904509</v>
      </c>
      <c r="BA55" s="136">
        <f>SUM($E$52:BA52)-SUM($E$54:BA54)+SUM($D$53:AZ53)-SUM($D$57:AZ57)</f>
        <v>63325997.986024946</v>
      </c>
      <c r="BB55" s="136">
        <f>SUM($E$52:BB52)-SUM($E$54:BB54)+SUM($D$53:BA53)-SUM($D$57:BA57)</f>
        <v>63589856.310966715</v>
      </c>
      <c r="BC55" s="136">
        <f>SUM($E$52:BC52)-SUM($E$54:BC54)+SUM($D$53:BB53)-SUM($D$57:BB57)</f>
        <v>63854814.045595743</v>
      </c>
      <c r="BD55" s="136">
        <f>SUM($E$52:BD52)-SUM($E$54:BD54)+SUM($D$53:BC53)-SUM($D$57:BC57)</f>
        <v>64120875.770785727</v>
      </c>
      <c r="BE55" s="136">
        <f>SUM($E$52:BE52)-SUM($E$54:BE54)+SUM($D$53:BD53)-SUM($D$57:BD57)</f>
        <v>64388046.086497329</v>
      </c>
      <c r="BF55" s="136">
        <f>SUM($E$52:BF52)-SUM($E$54:BF54)+SUM($D$53:BE53)-SUM($D$57:BE57)</f>
        <v>64656329.611857735</v>
      </c>
      <c r="BG55" s="136">
        <f>SUM($E$52:BG52)-SUM($E$54:BG54)+SUM($D$53:BF53)-SUM($D$57:BF57)</f>
        <v>64925730.985240474</v>
      </c>
      <c r="BH55" s="136">
        <f>SUM($E$52:BH52)-SUM($E$54:BH54)+SUM($D$53:BG53)-SUM($D$57:BG57)</f>
        <v>65196254.864345647</v>
      </c>
      <c r="BI55" s="136">
        <f>SUM($E$52:BI52)-SUM($E$54:BI54)+SUM($D$53:BH53)-SUM($D$57:BH57)</f>
        <v>65467905.926280424</v>
      </c>
      <c r="BJ55" s="136">
        <f>SUM($E$52:BJ52)-SUM($E$54:BJ54)+SUM($D$53:BI53)-SUM($D$57:BI57)</f>
        <v>65740688.867639922</v>
      </c>
      <c r="BK55" s="136">
        <f>SUM($E$52:BK52)-SUM($E$54:BK54)+SUM($D$53:BJ53)-SUM($D$57:BJ57)</f>
        <v>66014608.404588424</v>
      </c>
      <c r="BL55" s="136">
        <f>SUM($E$52:BL52)-SUM($E$54:BL54)+SUM($D$53:BK53)-SUM($D$57:BK57)</f>
        <v>66289669.272940874</v>
      </c>
      <c r="BM55" s="136">
        <f>SUM($E$52:BM52)-SUM($E$54:BM54)+SUM($D$53:BL53)-SUM($D$57:BL57)</f>
        <v>66565876.228244796</v>
      </c>
      <c r="BN55" s="136">
        <f>SUM($E$52:BN52)-SUM($E$54:BN54)+SUM($D$53:BM53)-SUM($D$57:BM57)</f>
        <v>66843234.045862481</v>
      </c>
      <c r="BO55" s="136">
        <f>SUM($E$52:BO52)-SUM($E$54:BO54)+SUM($D$53:BN53)-SUM($D$57:BN57)</f>
        <v>67121747.521053568</v>
      </c>
      <c r="BP55" s="136">
        <f>SUM($E$52:BP52)-SUM($E$54:BP54)+SUM($D$53:BO53)-SUM($D$57:BO57)</f>
        <v>67401421.469057962</v>
      </c>
      <c r="BQ55" s="136">
        <f>SUM($E$52:BQ52)-SUM($E$54:BQ54)+SUM($D$53:BP53)-SUM($D$57:BP57)</f>
        <v>67682260.725179031</v>
      </c>
      <c r="BR55" s="136">
        <f>SUM($E$52:BR52)-SUM($E$54:BR54)+SUM($D$53:BQ53)-SUM($D$57:BQ57)</f>
        <v>67964270.144867286</v>
      </c>
      <c r="BS55" s="136">
        <f>SUM($E$52:BS52)-SUM($E$54:BS54)+SUM($D$53:BR53)-SUM($D$57:BR57)</f>
        <v>68247454.603804231</v>
      </c>
      <c r="BT55" s="136">
        <f>SUM($E$52:BT52)-SUM($E$54:BT54)+SUM($D$53:BS53)-SUM($D$57:BS57)</f>
        <v>68531818.997986749</v>
      </c>
      <c r="BU55" s="136">
        <f>SUM($E$52:BU52)-SUM($E$54:BU54)+SUM($D$53:BT53)-SUM($D$57:BT57)</f>
        <v>68817368.243811697</v>
      </c>
      <c r="BV55" s="136">
        <f>SUM($E$52:BV52)-SUM($E$54:BV54)+SUM($D$53:BU53)-SUM($D$57:BU57)</f>
        <v>69104107.278160915</v>
      </c>
      <c r="BW55" s="136">
        <f>SUM($E$52:BW52)-SUM($E$54:BW54)+SUM($D$53:BV53)-SUM($D$57:BV57)</f>
        <v>69392041.058486581</v>
      </c>
      <c r="BX55" s="136">
        <f>SUM($E$52:BX52)-SUM($E$54:BX54)+SUM($D$53:BW53)-SUM($D$57:BW57)</f>
        <v>69681174.562896937</v>
      </c>
      <c r="BY55" s="136">
        <f>SUM($E$52:BY52)-SUM($E$54:BY54)+SUM($D$53:BX53)-SUM($D$57:BX57)</f>
        <v>69971512.790242344</v>
      </c>
      <c r="BZ55" s="136">
        <f>SUM($E$52:BZ52)-SUM($E$54:BZ54)+SUM($D$53:BY53)-SUM($D$57:BY57)</f>
        <v>0</v>
      </c>
      <c r="CA55" s="136">
        <f>SUM($E$52:CA52)-SUM($E$54:CA54)+SUM($D$53:BZ53)-SUM($D$57:BZ57)</f>
        <v>0</v>
      </c>
      <c r="CB55" s="136">
        <f>SUM($E$52:CB52)-SUM($E$54:CB54)+SUM($D$53:CA53)-SUM($D$57:CA57)</f>
        <v>0</v>
      </c>
      <c r="CC55" s="136">
        <f>SUM($E$52:CC52)-SUM($E$54:CC54)+SUM($D$53:CB53)-SUM($D$57:CB57)</f>
        <v>0</v>
      </c>
      <c r="CD55" s="136">
        <f>SUM($E$52:CD52)-SUM($E$54:CD54)+SUM($D$53:CC53)-SUM($D$57:CC57)</f>
        <v>0</v>
      </c>
      <c r="CE55" s="136">
        <f>SUM($E$52:CE52)-SUM($E$54:CE54)+SUM($D$53:CD53)-SUM($D$57:CD57)</f>
        <v>0</v>
      </c>
      <c r="CF55" s="136">
        <f>SUM($E$52:CF52)-SUM($E$54:CF54)+SUM($D$53:CE53)-SUM($D$57:CE57)</f>
        <v>0</v>
      </c>
      <c r="CG55" s="136">
        <f>SUM($E$52:CG52)-SUM($E$54:CG54)+SUM($D$53:CF53)-SUM($D$57:CF57)</f>
        <v>0</v>
      </c>
      <c r="CH55" s="136">
        <f>SUM($E$52:CH52)-SUM($E$54:CH54)+SUM($D$53:CG53)-SUM($D$57:CG57)</f>
        <v>0</v>
      </c>
      <c r="CI55" s="136">
        <f>SUM($E$52:CI52)-SUM($E$54:CI54)+SUM($D$53:CH53)-SUM($D$57:CH57)</f>
        <v>0</v>
      </c>
      <c r="CJ55" s="136">
        <f>SUM($E$52:CJ52)-SUM($E$54:CJ54)+SUM($D$53:CI53)-SUM($D$57:CI57)</f>
        <v>0</v>
      </c>
      <c r="CK55" s="136">
        <f>SUM($E$52:CK52)-SUM($E$54:CK54)+SUM($D$53:CJ53)-SUM($D$57:CJ57)</f>
        <v>0</v>
      </c>
      <c r="CL55" s="136">
        <f>SUM($E$52:CL52)-SUM($E$54:CL54)+SUM($D$53:CK53)-SUM($D$57:CK57)</f>
        <v>0</v>
      </c>
      <c r="CM55" s="136">
        <f>SUM($E$52:CM52)-SUM($E$54:CM54)+SUM($D$53:CL53)-SUM($D$57:CL57)</f>
        <v>0</v>
      </c>
      <c r="CN55" s="136">
        <f>SUM($E$52:CN52)-SUM($E$54:CN54)+SUM($D$53:CM53)-SUM($D$57:CM57)</f>
        <v>0</v>
      </c>
      <c r="CO55" s="136">
        <f>SUM($E$52:CO52)-SUM($E$54:CO54)+SUM($D$53:CN53)-SUM($D$57:CN57)</f>
        <v>0</v>
      </c>
      <c r="CP55" s="136">
        <f>SUM($E$52:CP52)-SUM($E$54:CP54)+SUM($D$53:CO53)-SUM($D$57:CO57)</f>
        <v>0</v>
      </c>
      <c r="CQ55" s="136">
        <f>SUM($E$52:CQ52)-SUM($E$54:CQ54)+SUM($D$53:CP53)-SUM($D$57:CP57)</f>
        <v>0</v>
      </c>
      <c r="CR55" s="136">
        <f>SUM($E$52:CR52)-SUM($E$54:CR54)+SUM($D$53:CQ53)-SUM($D$57:CQ57)</f>
        <v>0</v>
      </c>
      <c r="CS55" s="136">
        <f>SUM($E$52:CS52)-SUM($E$54:CS54)+SUM($D$53:CR53)-SUM($D$57:CR57)</f>
        <v>0</v>
      </c>
      <c r="CT55" s="136">
        <f>SUM($E$52:CT52)-SUM($E$54:CT54)+SUM($D$53:CS53)-SUM($D$57:CS57)</f>
        <v>0</v>
      </c>
      <c r="CU55" s="136">
        <f>SUM($E$52:CU52)-SUM($E$54:CU54)+SUM($D$53:CT53)-SUM($D$57:CT57)</f>
        <v>0</v>
      </c>
      <c r="CV55" s="136">
        <f>SUM($E$52:CV52)-SUM($E$54:CV54)+SUM($D$53:CU53)-SUM($D$57:CU57)</f>
        <v>0</v>
      </c>
      <c r="CW55" s="136">
        <f>SUM($E$52:CW52)-SUM($E$54:CW54)+SUM($D$53:CV53)-SUM($D$57:CV57)</f>
        <v>0</v>
      </c>
      <c r="CX55" s="136">
        <f>SUM($E$52:CX52)-SUM($E$54:CX54)+SUM($D$53:CW53)-SUM($D$57:CW57)</f>
        <v>0</v>
      </c>
      <c r="CY55" s="136">
        <f>SUM($E$52:CY52)-SUM($E$54:CY54)+SUM($D$53:CX53)-SUM($D$57:CX57)</f>
        <v>0</v>
      </c>
      <c r="CZ55" s="136">
        <f>SUM($E$52:CZ52)-SUM($E$54:CZ54)+SUM($D$53:CY53)-SUM($D$57:CY57)</f>
        <v>0</v>
      </c>
      <c r="DA55" s="136">
        <f>SUM($E$52:DA52)-SUM($E$54:DA54)+SUM($D$53:CZ53)-SUM($D$57:CZ57)</f>
        <v>0</v>
      </c>
      <c r="DB55" s="136">
        <f>SUM($E$52:DB52)-SUM($E$54:DB54)+SUM($D$53:DA53)-SUM($D$57:DA57)</f>
        <v>0</v>
      </c>
      <c r="DC55" s="136">
        <f>SUM($E$52:DC52)-SUM($E$54:DC54)+SUM($D$53:DB53)-SUM($D$57:DB57)</f>
        <v>0</v>
      </c>
      <c r="DD55" s="136">
        <f>SUM($E$52:DD52)-SUM($E$54:DD54)+SUM($D$53:DC53)-SUM($D$57:DC57)</f>
        <v>0</v>
      </c>
      <c r="DE55" s="136">
        <f>SUM($E$52:DE52)-SUM($E$54:DE54)+SUM($D$53:DD53)-SUM($D$57:DD57)</f>
        <v>0</v>
      </c>
      <c r="DF55" s="136">
        <f>SUM($E$52:DF52)-SUM($E$54:DF54)+SUM($D$53:DE53)-SUM($D$57:DE57)</f>
        <v>0</v>
      </c>
      <c r="DG55" s="136">
        <f>SUM($E$52:DG52)-SUM($E$54:DG54)+SUM($D$53:DF53)-SUM($D$57:DF57)</f>
        <v>0</v>
      </c>
      <c r="DH55" s="136">
        <f>SUM($E$52:DH52)-SUM($E$54:DH54)+SUM($D$53:DG53)-SUM($D$57:DG57)</f>
        <v>0</v>
      </c>
      <c r="DI55" s="136">
        <f>SUM($E$52:DI52)-SUM($E$54:DI54)+SUM($D$53:DH53)-SUM($D$57:DH57)</f>
        <v>0</v>
      </c>
      <c r="DJ55" s="136">
        <f>SUM($E$52:DJ52)-SUM($E$54:DJ54)+SUM($D$53:DI53)-SUM($D$57:DI57)</f>
        <v>0</v>
      </c>
      <c r="DK55" s="136">
        <f>SUM($E$52:DK52)-SUM($E$54:DK54)+SUM($D$53:DJ53)-SUM($D$57:DJ57)</f>
        <v>0</v>
      </c>
      <c r="DL55" s="136">
        <f>SUM($E$52:DL52)-SUM($E$54:DL54)+SUM($D$53:DK53)-SUM($D$57:DK57)</f>
        <v>0</v>
      </c>
      <c r="DM55" s="136">
        <f>SUM($E$52:DM52)-SUM($E$54:DM54)+SUM($D$53:DL53)-SUM($D$57:DL57)</f>
        <v>0</v>
      </c>
      <c r="DN55" s="136">
        <f>SUM($E$52:DN52)-SUM($E$54:DN54)+SUM($D$53:DM53)-SUM($D$57:DM57)</f>
        <v>0</v>
      </c>
      <c r="DO55" s="136">
        <f>SUM($E$52:DO52)-SUM($E$54:DO54)+SUM($D$53:DN53)-SUM($D$57:DN57)</f>
        <v>0</v>
      </c>
      <c r="DP55" s="136">
        <f>SUM($E$52:DP52)-SUM($E$54:DP54)+SUM($D$53:DO53)-SUM($D$57:DO57)</f>
        <v>0</v>
      </c>
      <c r="DQ55" s="136">
        <f>SUM($E$52:DQ52)-SUM($E$54:DQ54)+SUM($D$53:DP53)-SUM($D$57:DP57)</f>
        <v>0</v>
      </c>
      <c r="DR55" s="136">
        <f>SUM($E$52:DR52)-SUM($E$54:DR54)+SUM($D$53:DQ53)-SUM($D$57:DQ57)</f>
        <v>0</v>
      </c>
      <c r="DS55" s="136">
        <f>SUM($E$52:DS52)-SUM($E$54:DS54)+SUM($D$53:DR53)-SUM($D$57:DR57)</f>
        <v>0</v>
      </c>
      <c r="DT55" s="136">
        <f>SUM($E$52:DT52)-SUM($E$54:DT54)+SUM($D$53:DS53)-SUM($D$57:DS57)</f>
        <v>0</v>
      </c>
      <c r="DU55" s="136">
        <f>SUM($E$52:DU52)-SUM($E$54:DU54)+SUM($D$53:DT53)-SUM($D$57:DT57)</f>
        <v>0</v>
      </c>
      <c r="DV55" s="136">
        <f>SUM($E$52:DV52)-SUM($E$54:DV54)+SUM($D$53:DU53)-SUM($D$57:DU57)</f>
        <v>0</v>
      </c>
      <c r="DW55" s="136">
        <f>SUM($E$52:DW52)-SUM($E$54:DW54)+SUM($D$53:DV53)-SUM($D$57:DV57)</f>
        <v>0</v>
      </c>
      <c r="DX55" s="136">
        <f>SUM($E$52:DX52)-SUM($E$54:DX54)+SUM($D$53:DW53)-SUM($D$57:DW57)</f>
        <v>0</v>
      </c>
      <c r="DY55" s="136">
        <f>SUM($E$52:DY52)-SUM($E$54:DY54)+SUM($D$53:DX53)-SUM($D$57:DX57)</f>
        <v>0</v>
      </c>
    </row>
    <row r="56" spans="1:16384" s="139" customFormat="1">
      <c r="A56" s="105"/>
      <c r="B56" s="115" t="s">
        <v>342</v>
      </c>
      <c r="C56" s="105"/>
      <c r="D56" s="105"/>
      <c r="E56" s="136"/>
      <c r="F56" s="136"/>
      <c r="G56" s="136"/>
      <c r="H56" s="136"/>
      <c r="I56" s="136"/>
      <c r="J56" s="136"/>
      <c r="K56" s="136"/>
      <c r="L56" s="136"/>
      <c r="M56" s="136"/>
      <c r="N56" s="136"/>
      <c r="O56" s="136"/>
      <c r="P56" s="136"/>
      <c r="Q56" s="136"/>
      <c r="R56" s="136"/>
      <c r="S56" s="136"/>
      <c r="T56" s="136"/>
      <c r="U56" s="136"/>
      <c r="V56" s="136"/>
      <c r="W56" s="136"/>
      <c r="X56" s="136"/>
      <c r="Y56" s="136"/>
      <c r="Z56" s="136"/>
      <c r="AA56" s="136"/>
      <c r="AB56" s="136"/>
      <c r="AC56" s="136"/>
      <c r="AD56" s="136"/>
      <c r="AE56" s="136"/>
      <c r="AF56" s="136"/>
      <c r="AG56" s="136"/>
      <c r="AH56" s="136"/>
      <c r="AI56" s="136"/>
      <c r="AJ56" s="136"/>
      <c r="AK56" s="136"/>
      <c r="AL56" s="136"/>
      <c r="AM56" s="136"/>
      <c r="AN56" s="136"/>
      <c r="AO56" s="136"/>
      <c r="AP56" s="136"/>
      <c r="AQ56" s="136"/>
      <c r="AR56" s="136"/>
      <c r="AS56" s="136"/>
      <c r="AT56" s="136"/>
      <c r="AU56" s="136"/>
      <c r="AV56" s="136"/>
      <c r="AW56" s="136"/>
      <c r="AX56" s="136"/>
      <c r="AY56" s="136"/>
      <c r="AZ56" s="136"/>
      <c r="BA56" s="136"/>
      <c r="BB56" s="136"/>
      <c r="BC56" s="136"/>
      <c r="BD56" s="136"/>
      <c r="BE56" s="136"/>
      <c r="BF56" s="136"/>
      <c r="BG56" s="136"/>
      <c r="BH56" s="136"/>
      <c r="BI56" s="136"/>
      <c r="BJ56" s="136"/>
      <c r="BK56" s="136"/>
      <c r="BL56" s="136"/>
      <c r="BM56" s="136"/>
      <c r="BN56" s="136"/>
      <c r="BO56" s="136"/>
      <c r="BP56" s="136"/>
      <c r="BQ56" s="136"/>
      <c r="BR56" s="136"/>
      <c r="BS56" s="136"/>
      <c r="BT56" s="136"/>
      <c r="BU56" s="136"/>
      <c r="BV56" s="136"/>
      <c r="BW56" s="136"/>
      <c r="BX56" s="136"/>
      <c r="BY56" s="136"/>
      <c r="BZ56" s="136"/>
      <c r="CA56" s="136"/>
      <c r="CB56" s="136"/>
      <c r="CC56" s="136"/>
      <c r="CD56" s="136"/>
      <c r="CE56" s="136"/>
      <c r="CF56" s="136"/>
      <c r="CG56" s="136"/>
      <c r="CH56" s="136"/>
      <c r="CI56" s="136"/>
      <c r="CJ56" s="136"/>
      <c r="CK56" s="136"/>
      <c r="CL56" s="136"/>
      <c r="CM56" s="136"/>
      <c r="CN56" s="136"/>
      <c r="CO56" s="136"/>
      <c r="CP56" s="136"/>
      <c r="CQ56" s="136"/>
      <c r="CR56" s="136"/>
      <c r="CS56" s="136"/>
      <c r="CT56" s="136"/>
      <c r="CU56" s="136"/>
      <c r="CV56" s="136"/>
      <c r="CW56" s="136"/>
      <c r="CX56" s="136"/>
      <c r="CY56" s="136"/>
      <c r="CZ56" s="136"/>
      <c r="DA56" s="136"/>
      <c r="DB56" s="136"/>
      <c r="DC56" s="136"/>
      <c r="DD56" s="136"/>
      <c r="DE56" s="136"/>
      <c r="DF56" s="136"/>
      <c r="DG56" s="136"/>
      <c r="DH56" s="136"/>
      <c r="DI56" s="136"/>
      <c r="DJ56" s="136"/>
      <c r="DK56" s="136"/>
      <c r="DL56" s="136"/>
      <c r="DM56" s="136"/>
      <c r="DN56" s="136"/>
      <c r="DO56" s="136"/>
      <c r="DP56" s="136"/>
      <c r="DQ56" s="136"/>
      <c r="DR56" s="136"/>
      <c r="DS56" s="136"/>
      <c r="DT56" s="136"/>
      <c r="DU56" s="136"/>
      <c r="DV56" s="136"/>
      <c r="DW56" s="136"/>
      <c r="DX56" s="136"/>
      <c r="DY56" s="136"/>
      <c r="DZ56" s="105"/>
      <c r="EA56" s="105"/>
      <c r="EB56" s="105"/>
      <c r="EC56" s="105"/>
      <c r="ED56" s="105"/>
      <c r="EE56" s="105"/>
      <c r="EF56" s="105"/>
      <c r="EG56" s="105"/>
      <c r="EH56" s="105"/>
      <c r="EI56" s="105"/>
      <c r="EJ56" s="105"/>
      <c r="EK56" s="105"/>
      <c r="EL56" s="105"/>
      <c r="EM56" s="105"/>
      <c r="EN56" s="105"/>
      <c r="EO56" s="105"/>
      <c r="EP56" s="105"/>
      <c r="EQ56" s="105"/>
      <c r="ER56" s="105"/>
      <c r="ES56" s="105"/>
      <c r="ET56" s="105"/>
      <c r="EU56" s="105"/>
      <c r="EV56" s="105"/>
      <c r="EW56" s="105"/>
      <c r="EX56" s="105"/>
      <c r="EY56" s="105"/>
      <c r="EZ56" s="105"/>
      <c r="FA56" s="105"/>
      <c r="FB56" s="105"/>
      <c r="FC56" s="105"/>
      <c r="FD56" s="105"/>
      <c r="FE56" s="105"/>
      <c r="FF56" s="105"/>
      <c r="FG56" s="105"/>
      <c r="FH56" s="105"/>
      <c r="FI56" s="105"/>
      <c r="FJ56" s="105"/>
      <c r="FK56" s="105"/>
      <c r="FL56" s="105"/>
      <c r="FM56" s="105"/>
      <c r="FN56" s="105"/>
      <c r="FO56" s="105"/>
      <c r="FP56" s="105"/>
      <c r="FQ56" s="105"/>
      <c r="FR56" s="105"/>
      <c r="FS56" s="105"/>
      <c r="FT56" s="105"/>
      <c r="FU56" s="105"/>
      <c r="FV56" s="105"/>
      <c r="FW56" s="105"/>
      <c r="FX56" s="105"/>
      <c r="FY56" s="105"/>
      <c r="FZ56" s="105"/>
      <c r="GA56" s="105"/>
      <c r="GB56" s="105"/>
      <c r="GC56" s="105"/>
      <c r="GD56" s="105"/>
      <c r="GE56" s="105"/>
      <c r="GF56" s="105"/>
      <c r="GG56" s="105"/>
      <c r="GH56" s="105"/>
      <c r="GI56" s="105"/>
      <c r="GJ56" s="105"/>
      <c r="GK56" s="105"/>
      <c r="GL56" s="105"/>
      <c r="GM56" s="105"/>
      <c r="GN56" s="105"/>
      <c r="GO56" s="105"/>
      <c r="GP56" s="105"/>
      <c r="GQ56" s="105"/>
      <c r="GR56" s="105"/>
      <c r="GS56" s="105"/>
      <c r="GT56" s="105"/>
      <c r="GU56" s="105"/>
      <c r="GV56" s="105"/>
      <c r="GW56" s="105"/>
      <c r="GX56" s="105"/>
      <c r="GY56" s="105"/>
      <c r="GZ56" s="105"/>
      <c r="HA56" s="105"/>
      <c r="HB56" s="105"/>
      <c r="HC56" s="105"/>
      <c r="HD56" s="105"/>
      <c r="HE56" s="105"/>
      <c r="HF56" s="105"/>
      <c r="HG56" s="105"/>
      <c r="HH56" s="105"/>
      <c r="HI56" s="105"/>
      <c r="HJ56" s="105"/>
      <c r="HK56" s="105"/>
      <c r="HL56" s="105"/>
      <c r="HM56" s="105"/>
      <c r="HN56" s="105"/>
      <c r="HO56" s="105"/>
      <c r="HP56" s="105"/>
      <c r="HQ56" s="105"/>
      <c r="HR56" s="105"/>
      <c r="HS56" s="105"/>
      <c r="HT56" s="105"/>
      <c r="HU56" s="105"/>
      <c r="HV56" s="105"/>
      <c r="HW56" s="105"/>
      <c r="HX56" s="105"/>
      <c r="HY56" s="105"/>
      <c r="HZ56" s="105"/>
      <c r="IA56" s="105"/>
      <c r="IB56" s="105"/>
      <c r="IC56" s="105"/>
      <c r="ID56" s="105"/>
      <c r="IE56" s="105"/>
      <c r="IF56" s="105"/>
      <c r="IG56" s="105"/>
      <c r="IH56" s="105"/>
      <c r="II56" s="105"/>
      <c r="IJ56" s="105"/>
      <c r="IK56" s="105"/>
      <c r="IL56" s="105"/>
      <c r="IM56" s="105"/>
      <c r="IN56" s="105"/>
      <c r="IO56" s="105"/>
      <c r="IP56" s="105"/>
      <c r="IQ56" s="105"/>
      <c r="IR56" s="105"/>
      <c r="IS56" s="105"/>
      <c r="IT56" s="105"/>
      <c r="IU56" s="105"/>
      <c r="IV56" s="105"/>
      <c r="IW56" s="105"/>
      <c r="IX56" s="105"/>
      <c r="IY56" s="105"/>
      <c r="IZ56" s="105"/>
      <c r="JA56" s="105"/>
      <c r="JB56" s="105"/>
      <c r="JC56" s="105"/>
      <c r="JD56" s="105"/>
      <c r="JE56" s="105"/>
      <c r="JF56" s="105"/>
      <c r="JG56" s="105"/>
      <c r="JH56" s="105"/>
      <c r="JI56" s="105"/>
      <c r="JJ56" s="105"/>
      <c r="JK56" s="105"/>
      <c r="JL56" s="105"/>
      <c r="JM56" s="105"/>
      <c r="JN56" s="105"/>
      <c r="JO56" s="105"/>
      <c r="JP56" s="105"/>
      <c r="JQ56" s="105"/>
      <c r="JR56" s="105"/>
      <c r="JS56" s="105"/>
      <c r="JT56" s="105"/>
      <c r="JU56" s="105"/>
      <c r="JV56" s="105"/>
      <c r="JW56" s="105"/>
      <c r="JX56" s="105"/>
      <c r="JY56" s="105"/>
      <c r="JZ56" s="105"/>
      <c r="KA56" s="105"/>
      <c r="KB56" s="105"/>
      <c r="KC56" s="105"/>
      <c r="KD56" s="105"/>
      <c r="KE56" s="105"/>
      <c r="KF56" s="105"/>
      <c r="KG56" s="105"/>
      <c r="KH56" s="105"/>
      <c r="KI56" s="105"/>
      <c r="KJ56" s="105"/>
      <c r="KK56" s="105"/>
      <c r="KL56" s="105"/>
      <c r="KM56" s="105"/>
      <c r="KN56" s="105"/>
      <c r="KO56" s="105"/>
      <c r="KP56" s="105"/>
      <c r="KQ56" s="105"/>
      <c r="KR56" s="105"/>
      <c r="KS56" s="105"/>
      <c r="KT56" s="105"/>
      <c r="KU56" s="105"/>
      <c r="KV56" s="105"/>
      <c r="KW56" s="105"/>
      <c r="KX56" s="105"/>
      <c r="KY56" s="105"/>
      <c r="KZ56" s="105"/>
      <c r="LA56" s="105"/>
      <c r="LB56" s="105"/>
      <c r="LC56" s="105"/>
      <c r="LD56" s="105"/>
      <c r="LE56" s="105"/>
      <c r="LF56" s="105"/>
      <c r="LG56" s="105"/>
      <c r="LH56" s="105"/>
      <c r="LI56" s="105"/>
      <c r="LJ56" s="105"/>
      <c r="LK56" s="105"/>
      <c r="LL56" s="105"/>
      <c r="LM56" s="105"/>
      <c r="LN56" s="105"/>
      <c r="LO56" s="105"/>
      <c r="LP56" s="105"/>
      <c r="LQ56" s="105"/>
      <c r="LR56" s="105"/>
      <c r="LS56" s="105"/>
      <c r="LT56" s="105"/>
      <c r="LU56" s="105"/>
      <c r="LV56" s="105"/>
      <c r="LW56" s="105"/>
      <c r="LX56" s="105"/>
      <c r="LY56" s="105"/>
      <c r="LZ56" s="105"/>
      <c r="MA56" s="105"/>
      <c r="MB56" s="105"/>
      <c r="MC56" s="105"/>
      <c r="MD56" s="105"/>
      <c r="ME56" s="105"/>
      <c r="MF56" s="105"/>
      <c r="MG56" s="105"/>
      <c r="MH56" s="105"/>
      <c r="MI56" s="105"/>
      <c r="MJ56" s="105"/>
      <c r="MK56" s="105"/>
      <c r="ML56" s="105"/>
      <c r="MM56" s="105"/>
      <c r="MN56" s="105"/>
      <c r="MO56" s="105"/>
      <c r="MP56" s="105"/>
      <c r="MQ56" s="105"/>
      <c r="MR56" s="105"/>
      <c r="MS56" s="105"/>
      <c r="MT56" s="105"/>
      <c r="MU56" s="105"/>
      <c r="MV56" s="105"/>
      <c r="MW56" s="105"/>
      <c r="MX56" s="105"/>
      <c r="MY56" s="105"/>
      <c r="MZ56" s="105"/>
      <c r="NA56" s="105"/>
      <c r="NB56" s="105"/>
      <c r="NC56" s="105"/>
      <c r="ND56" s="105"/>
      <c r="NE56" s="105"/>
      <c r="NF56" s="105"/>
      <c r="NG56" s="105"/>
      <c r="NH56" s="105"/>
      <c r="NI56" s="105"/>
      <c r="NJ56" s="105"/>
      <c r="NK56" s="105"/>
      <c r="NL56" s="105"/>
      <c r="NM56" s="105"/>
      <c r="NN56" s="105"/>
      <c r="NO56" s="105"/>
      <c r="NP56" s="105"/>
      <c r="NQ56" s="105"/>
      <c r="NR56" s="105"/>
      <c r="NS56" s="105"/>
      <c r="NT56" s="105"/>
      <c r="NU56" s="105"/>
      <c r="NV56" s="105"/>
      <c r="NW56" s="105"/>
      <c r="NX56" s="105"/>
      <c r="NY56" s="105"/>
      <c r="NZ56" s="105"/>
      <c r="OA56" s="105"/>
      <c r="OB56" s="105"/>
      <c r="OC56" s="105"/>
      <c r="OD56" s="105"/>
      <c r="OE56" s="105"/>
      <c r="OF56" s="105"/>
      <c r="OG56" s="105"/>
      <c r="OH56" s="105"/>
      <c r="OI56" s="105"/>
      <c r="OJ56" s="105"/>
      <c r="OK56" s="105"/>
      <c r="OL56" s="105"/>
      <c r="OM56" s="105"/>
      <c r="ON56" s="105"/>
      <c r="OO56" s="105"/>
      <c r="OP56" s="105"/>
      <c r="OQ56" s="105"/>
      <c r="OR56" s="105"/>
      <c r="OS56" s="105"/>
      <c r="OT56" s="105"/>
      <c r="OU56" s="105"/>
      <c r="OV56" s="105"/>
      <c r="OW56" s="105"/>
      <c r="OX56" s="105"/>
      <c r="OY56" s="105"/>
      <c r="OZ56" s="105"/>
      <c r="PA56" s="105"/>
      <c r="PB56" s="105"/>
      <c r="PC56" s="105"/>
      <c r="PD56" s="105"/>
      <c r="PE56" s="105"/>
      <c r="PF56" s="105"/>
      <c r="PG56" s="105"/>
      <c r="PH56" s="105"/>
      <c r="PI56" s="105"/>
      <c r="PJ56" s="105"/>
      <c r="PK56" s="105"/>
      <c r="PL56" s="105"/>
      <c r="PM56" s="105"/>
      <c r="PN56" s="105"/>
      <c r="PO56" s="105"/>
      <c r="PP56" s="105"/>
      <c r="PQ56" s="105"/>
      <c r="PR56" s="105"/>
      <c r="PS56" s="105"/>
      <c r="PT56" s="105"/>
      <c r="PU56" s="105"/>
      <c r="PV56" s="105"/>
      <c r="PW56" s="105"/>
      <c r="PX56" s="105"/>
      <c r="PY56" s="105"/>
      <c r="PZ56" s="105"/>
      <c r="QA56" s="105"/>
      <c r="QB56" s="105"/>
      <c r="QC56" s="105"/>
      <c r="QD56" s="105"/>
      <c r="QE56" s="105"/>
      <c r="QF56" s="105"/>
      <c r="QG56" s="105"/>
      <c r="QH56" s="105"/>
      <c r="QI56" s="105"/>
      <c r="QJ56" s="105"/>
      <c r="QK56" s="105"/>
      <c r="QL56" s="105"/>
      <c r="QM56" s="105"/>
      <c r="QN56" s="105"/>
      <c r="QO56" s="105"/>
      <c r="QP56" s="105"/>
      <c r="QQ56" s="105"/>
      <c r="QR56" s="105"/>
      <c r="QS56" s="105"/>
      <c r="QT56" s="105"/>
      <c r="QU56" s="105"/>
      <c r="QV56" s="105"/>
      <c r="QW56" s="105"/>
      <c r="QX56" s="105"/>
      <c r="QY56" s="105"/>
      <c r="QZ56" s="105"/>
      <c r="RA56" s="105"/>
      <c r="RB56" s="105"/>
      <c r="RC56" s="105"/>
      <c r="RD56" s="105"/>
      <c r="RE56" s="105"/>
      <c r="RF56" s="105"/>
      <c r="RG56" s="105"/>
      <c r="RH56" s="105"/>
      <c r="RI56" s="105"/>
      <c r="RJ56" s="105"/>
      <c r="RK56" s="105"/>
      <c r="RL56" s="105"/>
      <c r="RM56" s="105"/>
      <c r="RN56" s="105"/>
      <c r="RO56" s="105"/>
      <c r="RP56" s="105"/>
      <c r="RQ56" s="105"/>
      <c r="RR56" s="105"/>
      <c r="RS56" s="105"/>
      <c r="RT56" s="105"/>
      <c r="RU56" s="105"/>
      <c r="RV56" s="105"/>
      <c r="RW56" s="105"/>
      <c r="RX56" s="105"/>
      <c r="RY56" s="105"/>
      <c r="RZ56" s="105"/>
      <c r="SA56" s="105"/>
      <c r="SB56" s="105"/>
      <c r="SC56" s="105"/>
      <c r="SD56" s="105"/>
      <c r="SE56" s="105"/>
      <c r="SF56" s="105"/>
      <c r="SG56" s="105"/>
      <c r="SH56" s="105"/>
      <c r="SI56" s="105"/>
      <c r="SJ56" s="105"/>
      <c r="SK56" s="105"/>
      <c r="SL56" s="105"/>
      <c r="SM56" s="105"/>
      <c r="SN56" s="105"/>
      <c r="SO56" s="105"/>
      <c r="SP56" s="105"/>
      <c r="SQ56" s="105"/>
      <c r="SR56" s="105"/>
      <c r="SS56" s="105"/>
      <c r="ST56" s="105"/>
      <c r="SU56" s="105"/>
      <c r="SV56" s="105"/>
      <c r="SW56" s="105"/>
      <c r="SX56" s="105"/>
      <c r="SY56" s="105"/>
      <c r="SZ56" s="105"/>
      <c r="TA56" s="105"/>
      <c r="TB56" s="105"/>
      <c r="TC56" s="105"/>
      <c r="TD56" s="105"/>
      <c r="TE56" s="105"/>
      <c r="TF56" s="105"/>
      <c r="TG56" s="105"/>
      <c r="TH56" s="105"/>
      <c r="TI56" s="105"/>
      <c r="TJ56" s="105"/>
      <c r="TK56" s="105"/>
      <c r="TL56" s="105"/>
      <c r="TM56" s="105"/>
      <c r="TN56" s="105"/>
      <c r="TO56" s="105"/>
      <c r="TP56" s="105"/>
      <c r="TQ56" s="105"/>
      <c r="TR56" s="105"/>
      <c r="TS56" s="105"/>
      <c r="TT56" s="105"/>
      <c r="TU56" s="105"/>
      <c r="TV56" s="105"/>
      <c r="TW56" s="105"/>
      <c r="TX56" s="105"/>
      <c r="TY56" s="105"/>
      <c r="TZ56" s="105"/>
      <c r="UA56" s="105"/>
      <c r="UB56" s="105"/>
      <c r="UC56" s="105"/>
      <c r="UD56" s="105"/>
      <c r="UE56" s="105"/>
      <c r="UF56" s="105"/>
      <c r="UG56" s="105"/>
      <c r="UH56" s="105"/>
      <c r="UI56" s="105"/>
      <c r="UJ56" s="105"/>
      <c r="UK56" s="105"/>
      <c r="UL56" s="105"/>
      <c r="UM56" s="105"/>
      <c r="UN56" s="105"/>
      <c r="UO56" s="105"/>
      <c r="UP56" s="105"/>
      <c r="UQ56" s="105"/>
      <c r="UR56" s="105"/>
      <c r="US56" s="105"/>
      <c r="UT56" s="105"/>
      <c r="UU56" s="105"/>
      <c r="UV56" s="105"/>
      <c r="UW56" s="105"/>
      <c r="UX56" s="105"/>
      <c r="UY56" s="105"/>
      <c r="UZ56" s="105"/>
      <c r="VA56" s="105"/>
      <c r="VB56" s="105"/>
      <c r="VC56" s="105"/>
      <c r="VD56" s="105"/>
      <c r="VE56" s="105"/>
      <c r="VF56" s="105"/>
      <c r="VG56" s="105"/>
      <c r="VH56" s="105"/>
      <c r="VI56" s="105"/>
      <c r="VJ56" s="105"/>
      <c r="VK56" s="105"/>
      <c r="VL56" s="105"/>
      <c r="VM56" s="105"/>
      <c r="VN56" s="105"/>
      <c r="VO56" s="105"/>
      <c r="VP56" s="105"/>
      <c r="VQ56" s="105"/>
      <c r="VR56" s="105"/>
      <c r="VS56" s="105"/>
      <c r="VT56" s="105"/>
      <c r="VU56" s="105"/>
      <c r="VV56" s="105"/>
      <c r="VW56" s="105"/>
      <c r="VX56" s="105"/>
      <c r="VY56" s="105"/>
      <c r="VZ56" s="105"/>
      <c r="WA56" s="105"/>
      <c r="WB56" s="105"/>
      <c r="WC56" s="105"/>
      <c r="WD56" s="105"/>
      <c r="WE56" s="105"/>
      <c r="WF56" s="105"/>
      <c r="WG56" s="105"/>
      <c r="WH56" s="105"/>
      <c r="WI56" s="105"/>
      <c r="WJ56" s="105"/>
      <c r="WK56" s="105"/>
      <c r="WL56" s="105"/>
      <c r="WM56" s="105"/>
      <c r="WN56" s="105"/>
      <c r="WO56" s="105"/>
      <c r="WP56" s="105"/>
      <c r="WQ56" s="105"/>
      <c r="WR56" s="105"/>
      <c r="WS56" s="105"/>
      <c r="WT56" s="105"/>
      <c r="WU56" s="105"/>
      <c r="WV56" s="105"/>
      <c r="WW56" s="105"/>
      <c r="WX56" s="105"/>
      <c r="WY56" s="105"/>
      <c r="WZ56" s="105"/>
      <c r="XA56" s="105"/>
      <c r="XB56" s="105"/>
      <c r="XC56" s="105"/>
      <c r="XD56" s="105"/>
      <c r="XE56" s="105"/>
      <c r="XF56" s="105"/>
      <c r="XG56" s="105"/>
      <c r="XH56" s="105"/>
      <c r="XI56" s="105"/>
      <c r="XJ56" s="105"/>
      <c r="XK56" s="105"/>
      <c r="XL56" s="105"/>
      <c r="XM56" s="105"/>
      <c r="XN56" s="105"/>
      <c r="XO56" s="105"/>
      <c r="XP56" s="105"/>
      <c r="XQ56" s="105"/>
      <c r="XR56" s="105"/>
      <c r="XS56" s="105"/>
      <c r="XT56" s="105"/>
      <c r="XU56" s="105"/>
      <c r="XV56" s="105"/>
      <c r="XW56" s="105"/>
      <c r="XX56" s="105"/>
      <c r="XY56" s="105"/>
      <c r="XZ56" s="105"/>
      <c r="YA56" s="105"/>
      <c r="YB56" s="105"/>
      <c r="YC56" s="105"/>
      <c r="YD56" s="105"/>
      <c r="YE56" s="105"/>
      <c r="YF56" s="105"/>
      <c r="YG56" s="105"/>
      <c r="YH56" s="105"/>
      <c r="YI56" s="105"/>
      <c r="YJ56" s="105"/>
      <c r="YK56" s="105"/>
      <c r="YL56" s="105"/>
      <c r="YM56" s="105"/>
      <c r="YN56" s="105"/>
      <c r="YO56" s="105"/>
      <c r="YP56" s="105"/>
      <c r="YQ56" s="105"/>
      <c r="YR56" s="105"/>
      <c r="YS56" s="105"/>
      <c r="YT56" s="105"/>
      <c r="YU56" s="105"/>
      <c r="YV56" s="105"/>
      <c r="YW56" s="105"/>
      <c r="YX56" s="105"/>
      <c r="YY56" s="105"/>
      <c r="YZ56" s="105"/>
      <c r="ZA56" s="105"/>
      <c r="ZB56" s="105"/>
      <c r="ZC56" s="105"/>
      <c r="ZD56" s="105"/>
      <c r="ZE56" s="105"/>
      <c r="ZF56" s="105"/>
      <c r="ZG56" s="105"/>
      <c r="ZH56" s="105"/>
      <c r="ZI56" s="105"/>
      <c r="ZJ56" s="105"/>
      <c r="ZK56" s="105"/>
      <c r="ZL56" s="105"/>
      <c r="ZM56" s="105"/>
      <c r="ZN56" s="105"/>
      <c r="ZO56" s="105"/>
      <c r="ZP56" s="105"/>
      <c r="ZQ56" s="105"/>
      <c r="ZR56" s="105"/>
      <c r="ZS56" s="105"/>
      <c r="ZT56" s="105"/>
      <c r="ZU56" s="105"/>
      <c r="ZV56" s="105"/>
      <c r="ZW56" s="105"/>
      <c r="ZX56" s="105"/>
      <c r="ZY56" s="105"/>
      <c r="ZZ56" s="105"/>
      <c r="AAA56" s="105"/>
      <c r="AAB56" s="105"/>
      <c r="AAC56" s="105"/>
      <c r="AAD56" s="105"/>
      <c r="AAE56" s="105"/>
      <c r="AAF56" s="105"/>
      <c r="AAG56" s="105"/>
      <c r="AAH56" s="105"/>
      <c r="AAI56" s="105"/>
      <c r="AAJ56" s="105"/>
      <c r="AAK56" s="105"/>
      <c r="AAL56" s="105"/>
      <c r="AAM56" s="105"/>
      <c r="AAN56" s="105"/>
      <c r="AAO56" s="105"/>
      <c r="AAP56" s="105"/>
      <c r="AAQ56" s="105"/>
      <c r="AAR56" s="105"/>
      <c r="AAS56" s="105"/>
      <c r="AAT56" s="105"/>
      <c r="AAU56" s="105"/>
      <c r="AAV56" s="105"/>
      <c r="AAW56" s="105"/>
      <c r="AAX56" s="105"/>
      <c r="AAY56" s="105"/>
      <c r="AAZ56" s="105"/>
      <c r="ABA56" s="105"/>
      <c r="ABB56" s="105"/>
      <c r="ABC56" s="105"/>
      <c r="ABD56" s="105"/>
      <c r="ABE56" s="105"/>
      <c r="ABF56" s="105"/>
      <c r="ABG56" s="105"/>
      <c r="ABH56" s="105"/>
      <c r="ABI56" s="105"/>
      <c r="ABJ56" s="105"/>
      <c r="ABK56" s="105"/>
      <c r="ABL56" s="105"/>
      <c r="ABM56" s="105"/>
      <c r="ABN56" s="105"/>
      <c r="ABO56" s="105"/>
      <c r="ABP56" s="105"/>
      <c r="ABQ56" s="105"/>
      <c r="ABR56" s="105"/>
      <c r="ABS56" s="105"/>
      <c r="ABT56" s="105"/>
      <c r="ABU56" s="105"/>
      <c r="ABV56" s="105"/>
      <c r="ABW56" s="105"/>
      <c r="ABX56" s="105"/>
      <c r="ABY56" s="105"/>
      <c r="ABZ56" s="105"/>
      <c r="ACA56" s="105"/>
      <c r="ACB56" s="105"/>
      <c r="ACC56" s="105"/>
      <c r="ACD56" s="105"/>
      <c r="ACE56" s="105"/>
      <c r="ACF56" s="105"/>
      <c r="ACG56" s="105"/>
      <c r="ACH56" s="105"/>
      <c r="ACI56" s="105"/>
      <c r="ACJ56" s="105"/>
      <c r="ACK56" s="105"/>
      <c r="ACL56" s="105"/>
      <c r="ACM56" s="105"/>
      <c r="ACN56" s="105"/>
      <c r="ACO56" s="105"/>
      <c r="ACP56" s="105"/>
      <c r="ACQ56" s="105"/>
      <c r="ACR56" s="105"/>
      <c r="ACS56" s="105"/>
      <c r="ACT56" s="105"/>
      <c r="ACU56" s="105"/>
      <c r="ACV56" s="105"/>
      <c r="ACW56" s="105"/>
      <c r="ACX56" s="105"/>
      <c r="ACY56" s="105"/>
      <c r="ACZ56" s="105"/>
      <c r="ADA56" s="105"/>
      <c r="ADB56" s="105"/>
      <c r="ADC56" s="105"/>
      <c r="ADD56" s="105"/>
      <c r="ADE56" s="105"/>
      <c r="ADF56" s="105"/>
      <c r="ADG56" s="105"/>
      <c r="ADH56" s="105"/>
      <c r="ADI56" s="105"/>
      <c r="ADJ56" s="105"/>
      <c r="ADK56" s="105"/>
      <c r="ADL56" s="105"/>
      <c r="ADM56" s="105"/>
      <c r="ADN56" s="105"/>
      <c r="ADO56" s="105"/>
      <c r="ADP56" s="105"/>
      <c r="ADQ56" s="105"/>
      <c r="ADR56" s="105"/>
      <c r="ADS56" s="105"/>
      <c r="ADT56" s="105"/>
      <c r="ADU56" s="105"/>
      <c r="ADV56" s="105"/>
      <c r="ADW56" s="105"/>
      <c r="ADX56" s="105"/>
      <c r="ADY56" s="105"/>
      <c r="ADZ56" s="105"/>
      <c r="AEA56" s="105"/>
      <c r="AEB56" s="105"/>
      <c r="AEC56" s="105"/>
      <c r="AED56" s="105"/>
      <c r="AEE56" s="105"/>
      <c r="AEF56" s="105"/>
      <c r="AEG56" s="105"/>
      <c r="AEH56" s="105"/>
      <c r="AEI56" s="105"/>
      <c r="AEJ56" s="105"/>
      <c r="AEK56" s="105"/>
      <c r="AEL56" s="105"/>
      <c r="AEM56" s="105"/>
      <c r="AEN56" s="105"/>
      <c r="AEO56" s="105"/>
      <c r="AEP56" s="105"/>
      <c r="AEQ56" s="105"/>
      <c r="AER56" s="105"/>
      <c r="AES56" s="105"/>
      <c r="AET56" s="105"/>
      <c r="AEU56" s="105"/>
      <c r="AEV56" s="105"/>
      <c r="AEW56" s="105"/>
      <c r="AEX56" s="105"/>
      <c r="AEY56" s="105"/>
      <c r="AEZ56" s="105"/>
      <c r="AFA56" s="105"/>
      <c r="AFB56" s="105"/>
      <c r="AFC56" s="105"/>
      <c r="AFD56" s="105"/>
      <c r="AFE56" s="105"/>
      <c r="AFF56" s="105"/>
      <c r="AFG56" s="105"/>
      <c r="AFH56" s="105"/>
      <c r="AFI56" s="105"/>
      <c r="AFJ56" s="105"/>
      <c r="AFK56" s="105"/>
      <c r="AFL56" s="105"/>
      <c r="AFM56" s="105"/>
      <c r="AFN56" s="105"/>
      <c r="AFO56" s="105"/>
      <c r="AFP56" s="105"/>
      <c r="AFQ56" s="105"/>
      <c r="AFR56" s="105"/>
      <c r="AFS56" s="105"/>
      <c r="AFT56" s="105"/>
      <c r="AFU56" s="105"/>
      <c r="AFV56" s="105"/>
      <c r="AFW56" s="105"/>
      <c r="AFX56" s="105"/>
      <c r="AFY56" s="105"/>
      <c r="AFZ56" s="105"/>
      <c r="AGA56" s="105"/>
      <c r="AGB56" s="105"/>
      <c r="AGC56" s="105"/>
      <c r="AGD56" s="105"/>
      <c r="AGE56" s="105"/>
      <c r="AGF56" s="105"/>
      <c r="AGG56" s="105"/>
      <c r="AGH56" s="105"/>
      <c r="AGI56" s="105"/>
      <c r="AGJ56" s="105"/>
      <c r="AGK56" s="105"/>
      <c r="AGL56" s="105"/>
      <c r="AGM56" s="105"/>
      <c r="AGN56" s="105"/>
      <c r="AGO56" s="105"/>
      <c r="AGP56" s="105"/>
      <c r="AGQ56" s="105"/>
      <c r="AGR56" s="105"/>
      <c r="AGS56" s="105"/>
      <c r="AGT56" s="105"/>
      <c r="AGU56" s="105"/>
      <c r="AGV56" s="105"/>
      <c r="AGW56" s="105"/>
      <c r="AGX56" s="105"/>
      <c r="AGY56" s="105"/>
      <c r="AGZ56" s="105"/>
      <c r="AHA56" s="105"/>
      <c r="AHB56" s="105"/>
      <c r="AHC56" s="105"/>
      <c r="AHD56" s="105"/>
      <c r="AHE56" s="105"/>
      <c r="AHF56" s="105"/>
      <c r="AHG56" s="105"/>
      <c r="AHH56" s="105"/>
      <c r="AHI56" s="105"/>
      <c r="AHJ56" s="105"/>
      <c r="AHK56" s="105"/>
      <c r="AHL56" s="105"/>
      <c r="AHM56" s="105"/>
      <c r="AHN56" s="105"/>
      <c r="AHO56" s="105"/>
      <c r="AHP56" s="105"/>
      <c r="AHQ56" s="105"/>
      <c r="AHR56" s="105"/>
      <c r="AHS56" s="105"/>
      <c r="AHT56" s="105"/>
      <c r="AHU56" s="105"/>
      <c r="AHV56" s="105"/>
      <c r="AHW56" s="105"/>
      <c r="AHX56" s="105"/>
      <c r="AHY56" s="105"/>
      <c r="AHZ56" s="105"/>
      <c r="AIA56" s="105"/>
      <c r="AIB56" s="105"/>
      <c r="AIC56" s="105"/>
      <c r="AID56" s="105"/>
      <c r="AIE56" s="105"/>
      <c r="AIF56" s="105"/>
      <c r="AIG56" s="105"/>
      <c r="AIH56" s="105"/>
      <c r="AII56" s="105"/>
      <c r="AIJ56" s="105"/>
      <c r="AIK56" s="105"/>
      <c r="AIL56" s="105"/>
      <c r="AIM56" s="105"/>
      <c r="AIN56" s="105"/>
      <c r="AIO56" s="105"/>
      <c r="AIP56" s="105"/>
      <c r="AIQ56" s="105"/>
      <c r="AIR56" s="105"/>
      <c r="AIS56" s="105"/>
      <c r="AIT56" s="105"/>
      <c r="AIU56" s="105"/>
      <c r="AIV56" s="105"/>
      <c r="AIW56" s="105"/>
      <c r="AIX56" s="105"/>
      <c r="AIY56" s="105"/>
      <c r="AIZ56" s="105"/>
      <c r="AJA56" s="105"/>
      <c r="AJB56" s="105"/>
      <c r="AJC56" s="105"/>
      <c r="AJD56" s="105"/>
      <c r="AJE56" s="105"/>
      <c r="AJF56" s="105"/>
      <c r="AJG56" s="105"/>
      <c r="AJH56" s="105"/>
      <c r="AJI56" s="105"/>
      <c r="AJJ56" s="105"/>
      <c r="AJK56" s="105"/>
      <c r="AJL56" s="105"/>
      <c r="AJM56" s="105"/>
      <c r="AJN56" s="105"/>
      <c r="AJO56" s="105"/>
      <c r="AJP56" s="105"/>
      <c r="AJQ56" s="105"/>
      <c r="AJR56" s="105"/>
      <c r="AJS56" s="105"/>
      <c r="AJT56" s="105"/>
      <c r="AJU56" s="105"/>
      <c r="AJV56" s="105"/>
      <c r="AJW56" s="105"/>
      <c r="AJX56" s="105"/>
      <c r="AJY56" s="105"/>
      <c r="AJZ56" s="105"/>
      <c r="AKA56" s="105"/>
      <c r="AKB56" s="105"/>
      <c r="AKC56" s="105"/>
      <c r="AKD56" s="105"/>
      <c r="AKE56" s="105"/>
      <c r="AKF56" s="105"/>
      <c r="AKG56" s="105"/>
      <c r="AKH56" s="105"/>
      <c r="AKI56" s="105"/>
      <c r="AKJ56" s="105"/>
      <c r="AKK56" s="105"/>
      <c r="AKL56" s="105"/>
      <c r="AKM56" s="105"/>
      <c r="AKN56" s="105"/>
      <c r="AKO56" s="105"/>
      <c r="AKP56" s="105"/>
      <c r="AKQ56" s="105"/>
      <c r="AKR56" s="105"/>
      <c r="AKS56" s="105"/>
      <c r="AKT56" s="105"/>
      <c r="AKU56" s="105"/>
      <c r="AKV56" s="105"/>
      <c r="AKW56" s="105"/>
      <c r="AKX56" s="105"/>
      <c r="AKY56" s="105"/>
      <c r="AKZ56" s="105"/>
      <c r="ALA56" s="105"/>
      <c r="ALB56" s="105"/>
      <c r="ALC56" s="105"/>
      <c r="ALD56" s="105"/>
      <c r="ALE56" s="105"/>
      <c r="ALF56" s="105"/>
      <c r="ALG56" s="105"/>
      <c r="ALH56" s="105"/>
      <c r="ALI56" s="105"/>
      <c r="ALJ56" s="105"/>
      <c r="ALK56" s="105"/>
      <c r="ALL56" s="105"/>
      <c r="ALM56" s="105"/>
      <c r="ALN56" s="105"/>
      <c r="ALO56" s="105"/>
      <c r="ALP56" s="105"/>
      <c r="ALQ56" s="105"/>
      <c r="ALR56" s="105"/>
      <c r="ALS56" s="105"/>
      <c r="ALT56" s="105"/>
      <c r="ALU56" s="105"/>
      <c r="ALV56" s="105"/>
      <c r="ALW56" s="105"/>
      <c r="ALX56" s="105"/>
      <c r="ALY56" s="105"/>
      <c r="ALZ56" s="105"/>
      <c r="AMA56" s="105"/>
      <c r="AMB56" s="105"/>
      <c r="AMC56" s="105"/>
      <c r="AMD56" s="105"/>
      <c r="AME56" s="105"/>
      <c r="AMF56" s="105"/>
      <c r="AMG56" s="105"/>
      <c r="AMH56" s="105"/>
      <c r="AMI56" s="105"/>
      <c r="AMJ56" s="105"/>
      <c r="AMK56" s="105"/>
      <c r="AML56" s="105"/>
      <c r="AMM56" s="105"/>
      <c r="AMN56" s="105"/>
      <c r="AMO56" s="105"/>
      <c r="AMP56" s="105"/>
      <c r="AMQ56" s="105"/>
      <c r="AMR56" s="105"/>
      <c r="AMS56" s="105"/>
      <c r="AMT56" s="105"/>
      <c r="AMU56" s="105"/>
      <c r="AMV56" s="105"/>
      <c r="AMW56" s="105"/>
      <c r="AMX56" s="105"/>
      <c r="AMY56" s="105"/>
      <c r="AMZ56" s="105"/>
      <c r="ANA56" s="105"/>
      <c r="ANB56" s="105"/>
      <c r="ANC56" s="105"/>
      <c r="AND56" s="105"/>
      <c r="ANE56" s="105"/>
      <c r="ANF56" s="105"/>
      <c r="ANG56" s="105"/>
      <c r="ANH56" s="105"/>
      <c r="ANI56" s="105"/>
      <c r="ANJ56" s="105"/>
      <c r="ANK56" s="105"/>
      <c r="ANL56" s="105"/>
      <c r="ANM56" s="105"/>
      <c r="ANN56" s="105"/>
      <c r="ANO56" s="105"/>
      <c r="ANP56" s="105"/>
      <c r="ANQ56" s="105"/>
      <c r="ANR56" s="105"/>
      <c r="ANS56" s="105"/>
      <c r="ANT56" s="105"/>
      <c r="ANU56" s="105"/>
      <c r="ANV56" s="105"/>
      <c r="ANW56" s="105"/>
      <c r="ANX56" s="105"/>
      <c r="ANY56" s="105"/>
      <c r="ANZ56" s="105"/>
      <c r="AOA56" s="105"/>
      <c r="AOB56" s="105"/>
      <c r="AOC56" s="105"/>
      <c r="AOD56" s="105"/>
      <c r="AOE56" s="105"/>
      <c r="AOF56" s="105"/>
      <c r="AOG56" s="105"/>
      <c r="AOH56" s="105"/>
      <c r="AOI56" s="105"/>
      <c r="AOJ56" s="105"/>
      <c r="AOK56" s="105"/>
      <c r="AOL56" s="105"/>
      <c r="AOM56" s="105"/>
      <c r="AON56" s="105"/>
      <c r="AOO56" s="105"/>
      <c r="AOP56" s="105"/>
      <c r="AOQ56" s="105"/>
      <c r="AOR56" s="105"/>
      <c r="AOS56" s="105"/>
      <c r="AOT56" s="105"/>
      <c r="AOU56" s="105"/>
      <c r="AOV56" s="105"/>
      <c r="AOW56" s="105"/>
      <c r="AOX56" s="105"/>
      <c r="AOY56" s="105"/>
      <c r="AOZ56" s="105"/>
      <c r="APA56" s="105"/>
      <c r="APB56" s="105"/>
      <c r="APC56" s="105"/>
      <c r="APD56" s="105"/>
      <c r="APE56" s="105"/>
      <c r="APF56" s="105"/>
      <c r="APG56" s="105"/>
      <c r="APH56" s="105"/>
      <c r="API56" s="105"/>
      <c r="APJ56" s="105"/>
      <c r="APK56" s="105"/>
      <c r="APL56" s="105"/>
      <c r="APM56" s="105"/>
      <c r="APN56" s="105"/>
      <c r="APO56" s="105"/>
      <c r="APP56" s="105"/>
      <c r="APQ56" s="105"/>
      <c r="APR56" s="105"/>
      <c r="APS56" s="105"/>
      <c r="APT56" s="105"/>
      <c r="APU56" s="105"/>
      <c r="APV56" s="105"/>
      <c r="APW56" s="105"/>
      <c r="APX56" s="105"/>
      <c r="APY56" s="105"/>
      <c r="APZ56" s="105"/>
      <c r="AQA56" s="105"/>
      <c r="AQB56" s="105"/>
      <c r="AQC56" s="105"/>
      <c r="AQD56" s="105"/>
      <c r="AQE56" s="105"/>
      <c r="AQF56" s="105"/>
      <c r="AQG56" s="105"/>
      <c r="AQH56" s="105"/>
      <c r="AQI56" s="105"/>
      <c r="AQJ56" s="105"/>
      <c r="AQK56" s="105"/>
      <c r="AQL56" s="105"/>
      <c r="AQM56" s="105"/>
      <c r="AQN56" s="105"/>
      <c r="AQO56" s="105"/>
      <c r="AQP56" s="105"/>
      <c r="AQQ56" s="105"/>
      <c r="AQR56" s="105"/>
      <c r="AQS56" s="105"/>
      <c r="AQT56" s="105"/>
      <c r="AQU56" s="105"/>
      <c r="AQV56" s="105"/>
      <c r="AQW56" s="105"/>
      <c r="AQX56" s="105"/>
      <c r="AQY56" s="105"/>
      <c r="AQZ56" s="105"/>
      <c r="ARA56" s="105"/>
      <c r="ARB56" s="105"/>
      <c r="ARC56" s="105"/>
      <c r="ARD56" s="105"/>
      <c r="ARE56" s="105"/>
      <c r="ARF56" s="105"/>
      <c r="ARG56" s="105"/>
      <c r="ARH56" s="105"/>
      <c r="ARI56" s="105"/>
      <c r="ARJ56" s="105"/>
      <c r="ARK56" s="105"/>
      <c r="ARL56" s="105"/>
      <c r="ARM56" s="105"/>
      <c r="ARN56" s="105"/>
      <c r="ARO56" s="105"/>
      <c r="ARP56" s="105"/>
      <c r="ARQ56" s="105"/>
      <c r="ARR56" s="105"/>
      <c r="ARS56" s="105"/>
      <c r="ART56" s="105"/>
      <c r="ARU56" s="105"/>
      <c r="ARV56" s="105"/>
      <c r="ARW56" s="105"/>
      <c r="ARX56" s="105"/>
      <c r="ARY56" s="105"/>
      <c r="ARZ56" s="105"/>
      <c r="ASA56" s="105"/>
      <c r="ASB56" s="105"/>
      <c r="ASC56" s="105"/>
      <c r="ASD56" s="105"/>
      <c r="ASE56" s="105"/>
      <c r="ASF56" s="105"/>
      <c r="ASG56" s="105"/>
      <c r="ASH56" s="105"/>
      <c r="ASI56" s="105"/>
      <c r="ASJ56" s="105"/>
      <c r="ASK56" s="105"/>
      <c r="ASL56" s="105"/>
      <c r="ASM56" s="105"/>
      <c r="ASN56" s="105"/>
      <c r="ASO56" s="105"/>
      <c r="ASP56" s="105"/>
      <c r="ASQ56" s="105"/>
      <c r="ASR56" s="105"/>
      <c r="ASS56" s="105"/>
      <c r="AST56" s="105"/>
      <c r="ASU56" s="105"/>
      <c r="ASV56" s="105"/>
      <c r="ASW56" s="105"/>
      <c r="ASX56" s="105"/>
      <c r="ASY56" s="105"/>
      <c r="ASZ56" s="105"/>
      <c r="ATA56" s="105"/>
      <c r="ATB56" s="105"/>
      <c r="ATC56" s="105"/>
      <c r="ATD56" s="105"/>
      <c r="ATE56" s="105"/>
      <c r="ATF56" s="105"/>
      <c r="ATG56" s="105"/>
      <c r="ATH56" s="105"/>
      <c r="ATI56" s="105"/>
      <c r="ATJ56" s="105"/>
      <c r="ATK56" s="105"/>
      <c r="ATL56" s="105"/>
      <c r="ATM56" s="105"/>
      <c r="ATN56" s="105"/>
      <c r="ATO56" s="105"/>
      <c r="ATP56" s="105"/>
      <c r="ATQ56" s="105"/>
      <c r="ATR56" s="105"/>
      <c r="ATS56" s="105"/>
      <c r="ATT56" s="105"/>
      <c r="ATU56" s="105"/>
      <c r="ATV56" s="105"/>
      <c r="ATW56" s="105"/>
      <c r="ATX56" s="105"/>
      <c r="ATY56" s="105"/>
      <c r="ATZ56" s="105"/>
      <c r="AUA56" s="105"/>
      <c r="AUB56" s="105"/>
      <c r="AUC56" s="105"/>
      <c r="AUD56" s="105"/>
      <c r="AUE56" s="105"/>
      <c r="AUF56" s="105"/>
      <c r="AUG56" s="105"/>
      <c r="AUH56" s="105"/>
      <c r="AUI56" s="105"/>
      <c r="AUJ56" s="105"/>
      <c r="AUK56" s="105"/>
      <c r="AUL56" s="105"/>
      <c r="AUM56" s="105"/>
      <c r="AUN56" s="105"/>
      <c r="AUO56" s="105"/>
      <c r="AUP56" s="105"/>
      <c r="AUQ56" s="105"/>
      <c r="AUR56" s="105"/>
      <c r="AUS56" s="105"/>
      <c r="AUT56" s="105"/>
      <c r="AUU56" s="105"/>
      <c r="AUV56" s="105"/>
      <c r="AUW56" s="105"/>
      <c r="AUX56" s="105"/>
      <c r="AUY56" s="105"/>
      <c r="AUZ56" s="105"/>
      <c r="AVA56" s="105"/>
      <c r="AVB56" s="105"/>
      <c r="AVC56" s="105"/>
      <c r="AVD56" s="105"/>
      <c r="AVE56" s="105"/>
      <c r="AVF56" s="105"/>
      <c r="AVG56" s="105"/>
      <c r="AVH56" s="105"/>
      <c r="AVI56" s="105"/>
      <c r="AVJ56" s="105"/>
      <c r="AVK56" s="105"/>
      <c r="AVL56" s="105"/>
      <c r="AVM56" s="105"/>
      <c r="AVN56" s="105"/>
      <c r="AVO56" s="105"/>
      <c r="AVP56" s="105"/>
      <c r="AVQ56" s="105"/>
      <c r="AVR56" s="105"/>
      <c r="AVS56" s="105"/>
      <c r="AVT56" s="105"/>
      <c r="AVU56" s="105"/>
      <c r="AVV56" s="105"/>
      <c r="AVW56" s="105"/>
      <c r="AVX56" s="105"/>
      <c r="AVY56" s="105"/>
      <c r="AVZ56" s="105"/>
      <c r="AWA56" s="105"/>
      <c r="AWB56" s="105"/>
      <c r="AWC56" s="105"/>
      <c r="AWD56" s="105"/>
      <c r="AWE56" s="105"/>
      <c r="AWF56" s="105"/>
      <c r="AWG56" s="105"/>
      <c r="AWH56" s="105"/>
      <c r="AWI56" s="105"/>
      <c r="AWJ56" s="105"/>
      <c r="AWK56" s="105"/>
      <c r="AWL56" s="105"/>
      <c r="AWM56" s="105"/>
      <c r="AWN56" s="105"/>
      <c r="AWO56" s="105"/>
      <c r="AWP56" s="105"/>
      <c r="AWQ56" s="105"/>
      <c r="AWR56" s="105"/>
      <c r="AWS56" s="105"/>
      <c r="AWT56" s="105"/>
      <c r="AWU56" s="105"/>
      <c r="AWV56" s="105"/>
      <c r="AWW56" s="105"/>
      <c r="AWX56" s="105"/>
      <c r="AWY56" s="105"/>
      <c r="AWZ56" s="105"/>
      <c r="AXA56" s="105"/>
      <c r="AXB56" s="105"/>
      <c r="AXC56" s="105"/>
      <c r="AXD56" s="105"/>
      <c r="AXE56" s="105"/>
      <c r="AXF56" s="105"/>
      <c r="AXG56" s="105"/>
      <c r="AXH56" s="105"/>
      <c r="AXI56" s="105"/>
      <c r="AXJ56" s="105"/>
      <c r="AXK56" s="105"/>
      <c r="AXL56" s="105"/>
      <c r="AXM56" s="105"/>
      <c r="AXN56" s="105"/>
      <c r="AXO56" s="105"/>
      <c r="AXP56" s="105"/>
      <c r="AXQ56" s="105"/>
      <c r="AXR56" s="105"/>
      <c r="AXS56" s="105"/>
      <c r="AXT56" s="105"/>
      <c r="AXU56" s="105"/>
      <c r="AXV56" s="105"/>
      <c r="AXW56" s="105"/>
      <c r="AXX56" s="105"/>
      <c r="AXY56" s="105"/>
      <c r="AXZ56" s="105"/>
      <c r="AYA56" s="105"/>
      <c r="AYB56" s="105"/>
      <c r="AYC56" s="105"/>
      <c r="AYD56" s="105"/>
      <c r="AYE56" s="105"/>
      <c r="AYF56" s="105"/>
      <c r="AYG56" s="105"/>
      <c r="AYH56" s="105"/>
      <c r="AYI56" s="105"/>
      <c r="AYJ56" s="105"/>
      <c r="AYK56" s="105"/>
      <c r="AYL56" s="105"/>
      <c r="AYM56" s="105"/>
      <c r="AYN56" s="105"/>
      <c r="AYO56" s="105"/>
      <c r="AYP56" s="105"/>
      <c r="AYQ56" s="105"/>
      <c r="AYR56" s="105"/>
      <c r="AYS56" s="105"/>
      <c r="AYT56" s="105"/>
      <c r="AYU56" s="105"/>
      <c r="AYV56" s="105"/>
      <c r="AYW56" s="105"/>
      <c r="AYX56" s="105"/>
      <c r="AYY56" s="105"/>
      <c r="AYZ56" s="105"/>
      <c r="AZA56" s="105"/>
      <c r="AZB56" s="105"/>
      <c r="AZC56" s="105"/>
      <c r="AZD56" s="105"/>
      <c r="AZE56" s="105"/>
      <c r="AZF56" s="105"/>
      <c r="AZG56" s="105"/>
      <c r="AZH56" s="105"/>
      <c r="AZI56" s="105"/>
      <c r="AZJ56" s="105"/>
      <c r="AZK56" s="105"/>
      <c r="AZL56" s="105"/>
      <c r="AZM56" s="105"/>
      <c r="AZN56" s="105"/>
      <c r="AZO56" s="105"/>
      <c r="AZP56" s="105"/>
      <c r="AZQ56" s="105"/>
      <c r="AZR56" s="105"/>
      <c r="AZS56" s="105"/>
      <c r="AZT56" s="105"/>
      <c r="AZU56" s="105"/>
      <c r="AZV56" s="105"/>
      <c r="AZW56" s="105"/>
      <c r="AZX56" s="105"/>
      <c r="AZY56" s="105"/>
      <c r="AZZ56" s="105"/>
      <c r="BAA56" s="105"/>
      <c r="BAB56" s="105"/>
      <c r="BAC56" s="105"/>
      <c r="BAD56" s="105"/>
      <c r="BAE56" s="105"/>
      <c r="BAF56" s="105"/>
      <c r="BAG56" s="105"/>
      <c r="BAH56" s="105"/>
      <c r="BAI56" s="105"/>
      <c r="BAJ56" s="105"/>
      <c r="BAK56" s="105"/>
      <c r="BAL56" s="105"/>
      <c r="BAM56" s="105"/>
      <c r="BAN56" s="105"/>
      <c r="BAO56" s="105"/>
      <c r="BAP56" s="105"/>
      <c r="BAQ56" s="105"/>
      <c r="BAR56" s="105"/>
      <c r="BAS56" s="105"/>
      <c r="BAT56" s="105"/>
      <c r="BAU56" s="105"/>
      <c r="BAV56" s="105"/>
      <c r="BAW56" s="105"/>
      <c r="BAX56" s="105"/>
      <c r="BAY56" s="105"/>
      <c r="BAZ56" s="105"/>
      <c r="BBA56" s="105"/>
      <c r="BBB56" s="105"/>
      <c r="BBC56" s="105"/>
      <c r="BBD56" s="105"/>
      <c r="BBE56" s="105"/>
      <c r="BBF56" s="105"/>
      <c r="BBG56" s="105"/>
      <c r="BBH56" s="105"/>
      <c r="BBI56" s="105"/>
      <c r="BBJ56" s="105"/>
      <c r="BBK56" s="105"/>
      <c r="BBL56" s="105"/>
      <c r="BBM56" s="105"/>
      <c r="BBN56" s="105"/>
      <c r="BBO56" s="105"/>
      <c r="BBP56" s="105"/>
      <c r="BBQ56" s="105"/>
      <c r="BBR56" s="105"/>
      <c r="BBS56" s="105"/>
      <c r="BBT56" s="105"/>
      <c r="BBU56" s="105"/>
      <c r="BBV56" s="105"/>
      <c r="BBW56" s="105"/>
      <c r="BBX56" s="105"/>
      <c r="BBY56" s="105"/>
      <c r="BBZ56" s="105"/>
      <c r="BCA56" s="105"/>
      <c r="BCB56" s="105"/>
      <c r="BCC56" s="105"/>
      <c r="BCD56" s="105"/>
      <c r="BCE56" s="105"/>
      <c r="BCF56" s="105"/>
      <c r="BCG56" s="105"/>
      <c r="BCH56" s="105"/>
      <c r="BCI56" s="105"/>
      <c r="BCJ56" s="105"/>
      <c r="BCK56" s="105"/>
      <c r="BCL56" s="105"/>
      <c r="BCM56" s="105"/>
      <c r="BCN56" s="105"/>
      <c r="BCO56" s="105"/>
      <c r="BCP56" s="105"/>
      <c r="BCQ56" s="105"/>
      <c r="BCR56" s="105"/>
      <c r="BCS56" s="105"/>
      <c r="BCT56" s="105"/>
      <c r="BCU56" s="105"/>
      <c r="BCV56" s="105"/>
      <c r="BCW56" s="105"/>
      <c r="BCX56" s="105"/>
      <c r="BCY56" s="105"/>
      <c r="BCZ56" s="105"/>
      <c r="BDA56" s="105"/>
      <c r="BDB56" s="105"/>
      <c r="BDC56" s="105"/>
      <c r="BDD56" s="105"/>
      <c r="BDE56" s="105"/>
      <c r="BDF56" s="105"/>
      <c r="BDG56" s="105"/>
      <c r="BDH56" s="105"/>
      <c r="BDI56" s="105"/>
      <c r="BDJ56" s="105"/>
      <c r="BDK56" s="105"/>
      <c r="BDL56" s="105"/>
      <c r="BDM56" s="105"/>
      <c r="BDN56" s="105"/>
      <c r="BDO56" s="105"/>
      <c r="BDP56" s="105"/>
      <c r="BDQ56" s="105"/>
      <c r="BDR56" s="105"/>
      <c r="BDS56" s="105"/>
      <c r="BDT56" s="105"/>
      <c r="BDU56" s="105"/>
      <c r="BDV56" s="105"/>
      <c r="BDW56" s="105"/>
      <c r="BDX56" s="105"/>
      <c r="BDY56" s="105"/>
      <c r="BDZ56" s="105"/>
      <c r="BEA56" s="105"/>
      <c r="BEB56" s="105"/>
      <c r="BEC56" s="105"/>
      <c r="BED56" s="105"/>
      <c r="BEE56" s="105"/>
      <c r="BEF56" s="105"/>
      <c r="BEG56" s="105"/>
      <c r="BEH56" s="105"/>
      <c r="BEI56" s="105"/>
      <c r="BEJ56" s="105"/>
      <c r="BEK56" s="105"/>
      <c r="BEL56" s="105"/>
      <c r="BEM56" s="105"/>
      <c r="BEN56" s="105"/>
      <c r="BEO56" s="105"/>
      <c r="BEP56" s="105"/>
      <c r="BEQ56" s="105"/>
      <c r="BER56" s="105"/>
      <c r="BES56" s="105"/>
      <c r="BET56" s="105"/>
      <c r="BEU56" s="105"/>
      <c r="BEV56" s="105"/>
      <c r="BEW56" s="105"/>
      <c r="BEX56" s="105"/>
      <c r="BEY56" s="105"/>
      <c r="BEZ56" s="105"/>
      <c r="BFA56" s="105"/>
      <c r="BFB56" s="105"/>
      <c r="BFC56" s="105"/>
      <c r="BFD56" s="105"/>
      <c r="BFE56" s="105"/>
      <c r="BFF56" s="105"/>
      <c r="BFG56" s="105"/>
      <c r="BFH56" s="105"/>
      <c r="BFI56" s="105"/>
      <c r="BFJ56" s="105"/>
      <c r="BFK56" s="105"/>
      <c r="BFL56" s="105"/>
      <c r="BFM56" s="105"/>
      <c r="BFN56" s="105"/>
      <c r="BFO56" s="105"/>
      <c r="BFP56" s="105"/>
      <c r="BFQ56" s="105"/>
      <c r="BFR56" s="105"/>
      <c r="BFS56" s="105"/>
      <c r="BFT56" s="105"/>
      <c r="BFU56" s="105"/>
      <c r="BFV56" s="105"/>
      <c r="BFW56" s="105"/>
      <c r="BFX56" s="105"/>
      <c r="BFY56" s="105"/>
      <c r="BFZ56" s="105"/>
      <c r="BGA56" s="105"/>
      <c r="BGB56" s="105"/>
      <c r="BGC56" s="105"/>
      <c r="BGD56" s="105"/>
      <c r="BGE56" s="105"/>
      <c r="BGF56" s="105"/>
      <c r="BGG56" s="105"/>
      <c r="BGH56" s="105"/>
      <c r="BGI56" s="105"/>
      <c r="BGJ56" s="105"/>
      <c r="BGK56" s="105"/>
      <c r="BGL56" s="105"/>
      <c r="BGM56" s="105"/>
      <c r="BGN56" s="105"/>
      <c r="BGO56" s="105"/>
      <c r="BGP56" s="105"/>
      <c r="BGQ56" s="105"/>
      <c r="BGR56" s="105"/>
      <c r="BGS56" s="105"/>
      <c r="BGT56" s="105"/>
      <c r="BGU56" s="105"/>
      <c r="BGV56" s="105"/>
      <c r="BGW56" s="105"/>
      <c r="BGX56" s="105"/>
      <c r="BGY56" s="105"/>
      <c r="BGZ56" s="105"/>
      <c r="BHA56" s="105"/>
      <c r="BHB56" s="105"/>
      <c r="BHC56" s="105"/>
      <c r="BHD56" s="105"/>
      <c r="BHE56" s="105"/>
      <c r="BHF56" s="105"/>
      <c r="BHG56" s="105"/>
      <c r="BHH56" s="105"/>
      <c r="BHI56" s="105"/>
      <c r="BHJ56" s="105"/>
      <c r="BHK56" s="105"/>
      <c r="BHL56" s="105"/>
      <c r="BHM56" s="105"/>
      <c r="BHN56" s="105"/>
      <c r="BHO56" s="105"/>
      <c r="BHP56" s="105"/>
      <c r="BHQ56" s="105"/>
      <c r="BHR56" s="105"/>
      <c r="BHS56" s="105"/>
      <c r="BHT56" s="105"/>
      <c r="BHU56" s="105"/>
      <c r="BHV56" s="105"/>
      <c r="BHW56" s="105"/>
      <c r="BHX56" s="105"/>
      <c r="BHY56" s="105"/>
      <c r="BHZ56" s="105"/>
      <c r="BIA56" s="105"/>
      <c r="BIB56" s="105"/>
      <c r="BIC56" s="105"/>
      <c r="BID56" s="105"/>
      <c r="BIE56" s="105"/>
      <c r="BIF56" s="105"/>
      <c r="BIG56" s="105"/>
      <c r="BIH56" s="105"/>
      <c r="BII56" s="105"/>
      <c r="BIJ56" s="105"/>
      <c r="BIK56" s="105"/>
      <c r="BIL56" s="105"/>
      <c r="BIM56" s="105"/>
      <c r="BIN56" s="105"/>
      <c r="BIO56" s="105"/>
      <c r="BIP56" s="105"/>
      <c r="BIQ56" s="105"/>
      <c r="BIR56" s="105"/>
      <c r="BIS56" s="105"/>
      <c r="BIT56" s="105"/>
      <c r="BIU56" s="105"/>
      <c r="BIV56" s="105"/>
      <c r="BIW56" s="105"/>
      <c r="BIX56" s="105"/>
      <c r="BIY56" s="105"/>
      <c r="BIZ56" s="105"/>
      <c r="BJA56" s="105"/>
      <c r="BJB56" s="105"/>
      <c r="BJC56" s="105"/>
      <c r="BJD56" s="105"/>
      <c r="BJE56" s="105"/>
      <c r="BJF56" s="105"/>
      <c r="BJG56" s="105"/>
      <c r="BJH56" s="105"/>
      <c r="BJI56" s="105"/>
      <c r="BJJ56" s="105"/>
      <c r="BJK56" s="105"/>
      <c r="BJL56" s="105"/>
      <c r="BJM56" s="105"/>
      <c r="BJN56" s="105"/>
      <c r="BJO56" s="105"/>
      <c r="BJP56" s="105"/>
      <c r="BJQ56" s="105"/>
      <c r="BJR56" s="105"/>
      <c r="BJS56" s="105"/>
      <c r="BJT56" s="105"/>
      <c r="BJU56" s="105"/>
      <c r="BJV56" s="105"/>
      <c r="BJW56" s="105"/>
      <c r="BJX56" s="105"/>
      <c r="BJY56" s="105"/>
      <c r="BJZ56" s="105"/>
      <c r="BKA56" s="105"/>
      <c r="BKB56" s="105"/>
      <c r="BKC56" s="105"/>
      <c r="BKD56" s="105"/>
      <c r="BKE56" s="105"/>
      <c r="BKF56" s="105"/>
      <c r="BKG56" s="105"/>
      <c r="BKH56" s="105"/>
      <c r="BKI56" s="105"/>
      <c r="BKJ56" s="105"/>
      <c r="BKK56" s="105"/>
      <c r="BKL56" s="105"/>
      <c r="BKM56" s="105"/>
      <c r="BKN56" s="105"/>
      <c r="BKO56" s="105"/>
      <c r="BKP56" s="105"/>
      <c r="BKQ56" s="105"/>
      <c r="BKR56" s="105"/>
      <c r="BKS56" s="105"/>
      <c r="BKT56" s="105"/>
      <c r="BKU56" s="105"/>
      <c r="BKV56" s="105"/>
      <c r="BKW56" s="105"/>
      <c r="BKX56" s="105"/>
      <c r="BKY56" s="105"/>
      <c r="BKZ56" s="105"/>
      <c r="BLA56" s="105"/>
      <c r="BLB56" s="105"/>
      <c r="BLC56" s="105"/>
      <c r="BLD56" s="105"/>
      <c r="BLE56" s="105"/>
      <c r="BLF56" s="105"/>
      <c r="BLG56" s="105"/>
      <c r="BLH56" s="105"/>
      <c r="BLI56" s="105"/>
      <c r="BLJ56" s="105"/>
      <c r="BLK56" s="105"/>
      <c r="BLL56" s="105"/>
      <c r="BLM56" s="105"/>
      <c r="BLN56" s="105"/>
      <c r="BLO56" s="105"/>
      <c r="BLP56" s="105"/>
      <c r="BLQ56" s="105"/>
      <c r="BLR56" s="105"/>
      <c r="BLS56" s="105"/>
      <c r="BLT56" s="105"/>
      <c r="BLU56" s="105"/>
      <c r="BLV56" s="105"/>
      <c r="BLW56" s="105"/>
      <c r="BLX56" s="105"/>
      <c r="BLY56" s="105"/>
      <c r="BLZ56" s="105"/>
      <c r="BMA56" s="105"/>
      <c r="BMB56" s="105"/>
      <c r="BMC56" s="105"/>
      <c r="BMD56" s="105"/>
      <c r="BME56" s="105"/>
      <c r="BMF56" s="105"/>
      <c r="BMG56" s="105"/>
      <c r="BMH56" s="105"/>
      <c r="BMI56" s="105"/>
      <c r="BMJ56" s="105"/>
      <c r="BMK56" s="105"/>
      <c r="BML56" s="105"/>
      <c r="BMM56" s="105"/>
      <c r="BMN56" s="105"/>
      <c r="BMO56" s="105"/>
      <c r="BMP56" s="105"/>
      <c r="BMQ56" s="105"/>
      <c r="BMR56" s="105"/>
      <c r="BMS56" s="105"/>
      <c r="BMT56" s="105"/>
      <c r="BMU56" s="105"/>
      <c r="BMV56" s="105"/>
      <c r="BMW56" s="105"/>
      <c r="BMX56" s="105"/>
      <c r="BMY56" s="105"/>
      <c r="BMZ56" s="105"/>
      <c r="BNA56" s="105"/>
      <c r="BNB56" s="105"/>
      <c r="BNC56" s="105"/>
      <c r="BND56" s="105"/>
      <c r="BNE56" s="105"/>
      <c r="BNF56" s="105"/>
      <c r="BNG56" s="105"/>
      <c r="BNH56" s="105"/>
      <c r="BNI56" s="105"/>
      <c r="BNJ56" s="105"/>
      <c r="BNK56" s="105"/>
      <c r="BNL56" s="105"/>
      <c r="BNM56" s="105"/>
      <c r="BNN56" s="105"/>
      <c r="BNO56" s="105"/>
      <c r="BNP56" s="105"/>
      <c r="BNQ56" s="105"/>
      <c r="BNR56" s="105"/>
      <c r="BNS56" s="105"/>
      <c r="BNT56" s="105"/>
      <c r="BNU56" s="105"/>
      <c r="BNV56" s="105"/>
      <c r="BNW56" s="105"/>
      <c r="BNX56" s="105"/>
      <c r="BNY56" s="105"/>
      <c r="BNZ56" s="105"/>
      <c r="BOA56" s="105"/>
      <c r="BOB56" s="105"/>
      <c r="BOC56" s="105"/>
      <c r="BOD56" s="105"/>
      <c r="BOE56" s="105"/>
      <c r="BOF56" s="105"/>
      <c r="BOG56" s="105"/>
      <c r="BOH56" s="105"/>
      <c r="BOI56" s="105"/>
      <c r="BOJ56" s="105"/>
      <c r="BOK56" s="105"/>
      <c r="BOL56" s="105"/>
      <c r="BOM56" s="105"/>
      <c r="BON56" s="105"/>
      <c r="BOO56" s="105"/>
      <c r="BOP56" s="105"/>
      <c r="BOQ56" s="105"/>
      <c r="BOR56" s="105"/>
      <c r="BOS56" s="105"/>
      <c r="BOT56" s="105"/>
      <c r="BOU56" s="105"/>
      <c r="BOV56" s="105"/>
      <c r="BOW56" s="105"/>
      <c r="BOX56" s="105"/>
      <c r="BOY56" s="105"/>
      <c r="BOZ56" s="105"/>
      <c r="BPA56" s="105"/>
      <c r="BPB56" s="105"/>
      <c r="BPC56" s="105"/>
      <c r="BPD56" s="105"/>
      <c r="BPE56" s="105"/>
      <c r="BPF56" s="105"/>
      <c r="BPG56" s="105"/>
      <c r="BPH56" s="105"/>
      <c r="BPI56" s="105"/>
      <c r="BPJ56" s="105"/>
      <c r="BPK56" s="105"/>
      <c r="BPL56" s="105"/>
      <c r="BPM56" s="105"/>
      <c r="BPN56" s="105"/>
      <c r="BPO56" s="105"/>
      <c r="BPP56" s="105"/>
      <c r="BPQ56" s="105"/>
      <c r="BPR56" s="105"/>
      <c r="BPS56" s="105"/>
      <c r="BPT56" s="105"/>
      <c r="BPU56" s="105"/>
      <c r="BPV56" s="105"/>
      <c r="BPW56" s="105"/>
      <c r="BPX56" s="105"/>
      <c r="BPY56" s="105"/>
      <c r="BPZ56" s="105"/>
      <c r="BQA56" s="105"/>
      <c r="BQB56" s="105"/>
      <c r="BQC56" s="105"/>
      <c r="BQD56" s="105"/>
      <c r="BQE56" s="105"/>
      <c r="BQF56" s="105"/>
      <c r="BQG56" s="105"/>
      <c r="BQH56" s="105"/>
      <c r="BQI56" s="105"/>
      <c r="BQJ56" s="105"/>
      <c r="BQK56" s="105"/>
      <c r="BQL56" s="105"/>
      <c r="BQM56" s="105"/>
      <c r="BQN56" s="105"/>
      <c r="BQO56" s="105"/>
      <c r="BQP56" s="105"/>
      <c r="BQQ56" s="105"/>
      <c r="BQR56" s="105"/>
      <c r="BQS56" s="105"/>
      <c r="BQT56" s="105"/>
      <c r="BQU56" s="105"/>
      <c r="BQV56" s="105"/>
      <c r="BQW56" s="105"/>
      <c r="BQX56" s="105"/>
      <c r="BQY56" s="105"/>
      <c r="BQZ56" s="105"/>
      <c r="BRA56" s="105"/>
      <c r="BRB56" s="105"/>
      <c r="BRC56" s="105"/>
      <c r="BRD56" s="105"/>
      <c r="BRE56" s="105"/>
      <c r="BRF56" s="105"/>
      <c r="BRG56" s="105"/>
      <c r="BRH56" s="105"/>
      <c r="BRI56" s="105"/>
      <c r="BRJ56" s="105"/>
      <c r="BRK56" s="105"/>
      <c r="BRL56" s="105"/>
      <c r="BRM56" s="105"/>
      <c r="BRN56" s="105"/>
      <c r="BRO56" s="105"/>
      <c r="BRP56" s="105"/>
      <c r="BRQ56" s="105"/>
      <c r="BRR56" s="105"/>
      <c r="BRS56" s="105"/>
      <c r="BRT56" s="105"/>
      <c r="BRU56" s="105"/>
      <c r="BRV56" s="105"/>
      <c r="BRW56" s="105"/>
      <c r="BRX56" s="105"/>
      <c r="BRY56" s="105"/>
      <c r="BRZ56" s="105"/>
      <c r="BSA56" s="105"/>
      <c r="BSB56" s="105"/>
      <c r="BSC56" s="105"/>
      <c r="BSD56" s="105"/>
      <c r="BSE56" s="105"/>
      <c r="BSF56" s="105"/>
      <c r="BSG56" s="105"/>
      <c r="BSH56" s="105"/>
      <c r="BSI56" s="105"/>
      <c r="BSJ56" s="105"/>
      <c r="BSK56" s="105"/>
      <c r="BSL56" s="105"/>
      <c r="BSM56" s="105"/>
      <c r="BSN56" s="105"/>
      <c r="BSO56" s="105"/>
      <c r="BSP56" s="105"/>
      <c r="BSQ56" s="105"/>
      <c r="BSR56" s="105"/>
      <c r="BSS56" s="105"/>
      <c r="BST56" s="105"/>
      <c r="BSU56" s="105"/>
      <c r="BSV56" s="105"/>
      <c r="BSW56" s="105"/>
      <c r="BSX56" s="105"/>
      <c r="BSY56" s="105"/>
      <c r="BSZ56" s="105"/>
      <c r="BTA56" s="105"/>
      <c r="BTB56" s="105"/>
      <c r="BTC56" s="105"/>
      <c r="BTD56" s="105"/>
      <c r="BTE56" s="105"/>
      <c r="BTF56" s="105"/>
      <c r="BTG56" s="105"/>
      <c r="BTH56" s="105"/>
      <c r="BTI56" s="105"/>
      <c r="BTJ56" s="105"/>
      <c r="BTK56" s="105"/>
      <c r="BTL56" s="105"/>
      <c r="BTM56" s="105"/>
      <c r="BTN56" s="105"/>
      <c r="BTO56" s="105"/>
      <c r="BTP56" s="105"/>
      <c r="BTQ56" s="105"/>
      <c r="BTR56" s="105"/>
      <c r="BTS56" s="105"/>
      <c r="BTT56" s="105"/>
      <c r="BTU56" s="105"/>
      <c r="BTV56" s="105"/>
      <c r="BTW56" s="105"/>
      <c r="BTX56" s="105"/>
      <c r="BTY56" s="105"/>
      <c r="BTZ56" s="105"/>
      <c r="BUA56" s="105"/>
      <c r="BUB56" s="105"/>
      <c r="BUC56" s="105"/>
      <c r="BUD56" s="105"/>
      <c r="BUE56" s="105"/>
      <c r="BUF56" s="105"/>
      <c r="BUG56" s="105"/>
      <c r="BUH56" s="105"/>
      <c r="BUI56" s="105"/>
      <c r="BUJ56" s="105"/>
      <c r="BUK56" s="105"/>
      <c r="BUL56" s="105"/>
      <c r="BUM56" s="105"/>
      <c r="BUN56" s="105"/>
      <c r="BUO56" s="105"/>
      <c r="BUP56" s="105"/>
      <c r="BUQ56" s="105"/>
      <c r="BUR56" s="105"/>
      <c r="BUS56" s="105"/>
      <c r="BUT56" s="105"/>
      <c r="BUU56" s="105"/>
      <c r="BUV56" s="105"/>
      <c r="BUW56" s="105"/>
      <c r="BUX56" s="105"/>
      <c r="BUY56" s="105"/>
      <c r="BUZ56" s="105"/>
      <c r="BVA56" s="105"/>
      <c r="BVB56" s="105"/>
      <c r="BVC56" s="105"/>
      <c r="BVD56" s="105"/>
      <c r="BVE56" s="105"/>
      <c r="BVF56" s="105"/>
      <c r="BVG56" s="105"/>
      <c r="BVH56" s="105"/>
      <c r="BVI56" s="105"/>
      <c r="BVJ56" s="105"/>
      <c r="BVK56" s="105"/>
      <c r="BVL56" s="105"/>
      <c r="BVM56" s="105"/>
      <c r="BVN56" s="105"/>
      <c r="BVO56" s="105"/>
      <c r="BVP56" s="105"/>
      <c r="BVQ56" s="105"/>
      <c r="BVR56" s="105"/>
      <c r="BVS56" s="105"/>
      <c r="BVT56" s="105"/>
      <c r="BVU56" s="105"/>
      <c r="BVV56" s="105"/>
      <c r="BVW56" s="105"/>
      <c r="BVX56" s="105"/>
      <c r="BVY56" s="105"/>
      <c r="BVZ56" s="105"/>
      <c r="BWA56" s="105"/>
      <c r="BWB56" s="105"/>
      <c r="BWC56" s="105"/>
      <c r="BWD56" s="105"/>
      <c r="BWE56" s="105"/>
      <c r="BWF56" s="105"/>
      <c r="BWG56" s="105"/>
      <c r="BWH56" s="105"/>
      <c r="BWI56" s="105"/>
      <c r="BWJ56" s="105"/>
      <c r="BWK56" s="105"/>
      <c r="BWL56" s="105"/>
      <c r="BWM56" s="105"/>
      <c r="BWN56" s="105"/>
      <c r="BWO56" s="105"/>
      <c r="BWP56" s="105"/>
      <c r="BWQ56" s="105"/>
      <c r="BWR56" s="105"/>
      <c r="BWS56" s="105"/>
      <c r="BWT56" s="105"/>
      <c r="BWU56" s="105"/>
      <c r="BWV56" s="105"/>
      <c r="BWW56" s="105"/>
      <c r="BWX56" s="105"/>
      <c r="BWY56" s="105"/>
      <c r="BWZ56" s="105"/>
      <c r="BXA56" s="105"/>
      <c r="BXB56" s="105"/>
      <c r="BXC56" s="105"/>
      <c r="BXD56" s="105"/>
      <c r="BXE56" s="105"/>
      <c r="BXF56" s="105"/>
      <c r="BXG56" s="105"/>
      <c r="BXH56" s="105"/>
      <c r="BXI56" s="105"/>
      <c r="BXJ56" s="105"/>
      <c r="BXK56" s="105"/>
      <c r="BXL56" s="105"/>
      <c r="BXM56" s="105"/>
      <c r="BXN56" s="105"/>
      <c r="BXO56" s="105"/>
      <c r="BXP56" s="105"/>
      <c r="BXQ56" s="105"/>
      <c r="BXR56" s="105"/>
      <c r="BXS56" s="105"/>
      <c r="BXT56" s="105"/>
      <c r="BXU56" s="105"/>
      <c r="BXV56" s="105"/>
      <c r="BXW56" s="105"/>
      <c r="BXX56" s="105"/>
      <c r="BXY56" s="105"/>
      <c r="BXZ56" s="105"/>
      <c r="BYA56" s="105"/>
      <c r="BYB56" s="105"/>
      <c r="BYC56" s="105"/>
      <c r="BYD56" s="105"/>
      <c r="BYE56" s="105"/>
      <c r="BYF56" s="105"/>
      <c r="BYG56" s="105"/>
      <c r="BYH56" s="105"/>
      <c r="BYI56" s="105"/>
      <c r="BYJ56" s="105"/>
      <c r="BYK56" s="105"/>
      <c r="BYL56" s="105"/>
      <c r="BYM56" s="105"/>
      <c r="BYN56" s="105"/>
      <c r="BYO56" s="105"/>
      <c r="BYP56" s="105"/>
      <c r="BYQ56" s="105"/>
      <c r="BYR56" s="105"/>
      <c r="BYS56" s="105"/>
      <c r="BYT56" s="105"/>
      <c r="BYU56" s="105"/>
      <c r="BYV56" s="105"/>
      <c r="BYW56" s="105"/>
      <c r="BYX56" s="105"/>
      <c r="BYY56" s="105"/>
      <c r="BYZ56" s="105"/>
      <c r="BZA56" s="105"/>
      <c r="BZB56" s="105"/>
      <c r="BZC56" s="105"/>
      <c r="BZD56" s="105"/>
      <c r="BZE56" s="105"/>
      <c r="BZF56" s="105"/>
      <c r="BZG56" s="105"/>
      <c r="BZH56" s="105"/>
      <c r="BZI56" s="105"/>
      <c r="BZJ56" s="105"/>
      <c r="BZK56" s="105"/>
      <c r="BZL56" s="105"/>
      <c r="BZM56" s="105"/>
      <c r="BZN56" s="105"/>
      <c r="BZO56" s="105"/>
      <c r="BZP56" s="105"/>
      <c r="BZQ56" s="105"/>
      <c r="BZR56" s="105"/>
      <c r="BZS56" s="105"/>
      <c r="BZT56" s="105"/>
      <c r="BZU56" s="105"/>
      <c r="BZV56" s="105"/>
      <c r="BZW56" s="105"/>
      <c r="BZX56" s="105"/>
      <c r="BZY56" s="105"/>
      <c r="BZZ56" s="105"/>
      <c r="CAA56" s="105"/>
      <c r="CAB56" s="105"/>
      <c r="CAC56" s="105"/>
      <c r="CAD56" s="105"/>
      <c r="CAE56" s="105"/>
      <c r="CAF56" s="105"/>
      <c r="CAG56" s="105"/>
      <c r="CAH56" s="105"/>
      <c r="CAI56" s="105"/>
      <c r="CAJ56" s="105"/>
      <c r="CAK56" s="105"/>
      <c r="CAL56" s="105"/>
      <c r="CAM56" s="105"/>
      <c r="CAN56" s="105"/>
      <c r="CAO56" s="105"/>
      <c r="CAP56" s="105"/>
      <c r="CAQ56" s="105"/>
      <c r="CAR56" s="105"/>
      <c r="CAS56" s="105"/>
      <c r="CAT56" s="105"/>
      <c r="CAU56" s="105"/>
      <c r="CAV56" s="105"/>
      <c r="CAW56" s="105"/>
      <c r="CAX56" s="105"/>
      <c r="CAY56" s="105"/>
      <c r="CAZ56" s="105"/>
      <c r="CBA56" s="105"/>
      <c r="CBB56" s="105"/>
      <c r="CBC56" s="105"/>
      <c r="CBD56" s="105"/>
      <c r="CBE56" s="105"/>
      <c r="CBF56" s="105"/>
      <c r="CBG56" s="105"/>
      <c r="CBH56" s="105"/>
      <c r="CBI56" s="105"/>
      <c r="CBJ56" s="105"/>
      <c r="CBK56" s="105"/>
      <c r="CBL56" s="105"/>
      <c r="CBM56" s="105"/>
      <c r="CBN56" s="105"/>
      <c r="CBO56" s="105"/>
      <c r="CBP56" s="105"/>
      <c r="CBQ56" s="105"/>
      <c r="CBR56" s="105"/>
      <c r="CBS56" s="105"/>
      <c r="CBT56" s="105"/>
      <c r="CBU56" s="105"/>
      <c r="CBV56" s="105"/>
      <c r="CBW56" s="105"/>
      <c r="CBX56" s="105"/>
      <c r="CBY56" s="105"/>
      <c r="CBZ56" s="105"/>
      <c r="CCA56" s="105"/>
      <c r="CCB56" s="105"/>
      <c r="CCC56" s="105"/>
      <c r="CCD56" s="105"/>
      <c r="CCE56" s="105"/>
      <c r="CCF56" s="105"/>
      <c r="CCG56" s="105"/>
      <c r="CCH56" s="105"/>
      <c r="CCI56" s="105"/>
      <c r="CCJ56" s="105"/>
      <c r="CCK56" s="105"/>
      <c r="CCL56" s="105"/>
      <c r="CCM56" s="105"/>
      <c r="CCN56" s="105"/>
      <c r="CCO56" s="105"/>
      <c r="CCP56" s="105"/>
      <c r="CCQ56" s="105"/>
      <c r="CCR56" s="105"/>
      <c r="CCS56" s="105"/>
      <c r="CCT56" s="105"/>
      <c r="CCU56" s="105"/>
      <c r="CCV56" s="105"/>
      <c r="CCW56" s="105"/>
      <c r="CCX56" s="105"/>
      <c r="CCY56" s="105"/>
      <c r="CCZ56" s="105"/>
      <c r="CDA56" s="105"/>
      <c r="CDB56" s="105"/>
      <c r="CDC56" s="105"/>
      <c r="CDD56" s="105"/>
      <c r="CDE56" s="105"/>
      <c r="CDF56" s="105"/>
      <c r="CDG56" s="105"/>
      <c r="CDH56" s="105"/>
      <c r="CDI56" s="105"/>
      <c r="CDJ56" s="105"/>
      <c r="CDK56" s="105"/>
      <c r="CDL56" s="105"/>
      <c r="CDM56" s="105"/>
      <c r="CDN56" s="105"/>
      <c r="CDO56" s="105"/>
      <c r="CDP56" s="105"/>
      <c r="CDQ56" s="105"/>
      <c r="CDR56" s="105"/>
      <c r="CDS56" s="105"/>
      <c r="CDT56" s="105"/>
      <c r="CDU56" s="105"/>
      <c r="CDV56" s="105"/>
      <c r="CDW56" s="105"/>
      <c r="CDX56" s="105"/>
      <c r="CDY56" s="105"/>
      <c r="CDZ56" s="105"/>
      <c r="CEA56" s="105"/>
      <c r="CEB56" s="105"/>
      <c r="CEC56" s="105"/>
      <c r="CED56" s="105"/>
      <c r="CEE56" s="105"/>
      <c r="CEF56" s="105"/>
      <c r="CEG56" s="105"/>
      <c r="CEH56" s="105"/>
      <c r="CEI56" s="105"/>
      <c r="CEJ56" s="105"/>
      <c r="CEK56" s="105"/>
      <c r="CEL56" s="105"/>
      <c r="CEM56" s="105"/>
      <c r="CEN56" s="105"/>
      <c r="CEO56" s="105"/>
      <c r="CEP56" s="105"/>
      <c r="CEQ56" s="105"/>
      <c r="CER56" s="105"/>
      <c r="CES56" s="105"/>
      <c r="CET56" s="105"/>
      <c r="CEU56" s="105"/>
      <c r="CEV56" s="105"/>
      <c r="CEW56" s="105"/>
      <c r="CEX56" s="105"/>
      <c r="CEY56" s="105"/>
      <c r="CEZ56" s="105"/>
      <c r="CFA56" s="105"/>
      <c r="CFB56" s="105"/>
      <c r="CFC56" s="105"/>
      <c r="CFD56" s="105"/>
      <c r="CFE56" s="105"/>
      <c r="CFF56" s="105"/>
      <c r="CFG56" s="105"/>
      <c r="CFH56" s="105"/>
      <c r="CFI56" s="105"/>
      <c r="CFJ56" s="105"/>
      <c r="CFK56" s="105"/>
      <c r="CFL56" s="105"/>
      <c r="CFM56" s="105"/>
      <c r="CFN56" s="105"/>
      <c r="CFO56" s="105"/>
      <c r="CFP56" s="105"/>
      <c r="CFQ56" s="105"/>
      <c r="CFR56" s="105"/>
      <c r="CFS56" s="105"/>
      <c r="CFT56" s="105"/>
      <c r="CFU56" s="105"/>
      <c r="CFV56" s="105"/>
      <c r="CFW56" s="105"/>
      <c r="CFX56" s="105"/>
      <c r="CFY56" s="105"/>
      <c r="CFZ56" s="105"/>
      <c r="CGA56" s="105"/>
      <c r="CGB56" s="105"/>
      <c r="CGC56" s="105"/>
      <c r="CGD56" s="105"/>
      <c r="CGE56" s="105"/>
      <c r="CGF56" s="105"/>
      <c r="CGG56" s="105"/>
      <c r="CGH56" s="105"/>
      <c r="CGI56" s="105"/>
      <c r="CGJ56" s="105"/>
      <c r="CGK56" s="105"/>
      <c r="CGL56" s="105"/>
      <c r="CGM56" s="105"/>
      <c r="CGN56" s="105"/>
      <c r="CGO56" s="105"/>
      <c r="CGP56" s="105"/>
      <c r="CGQ56" s="105"/>
      <c r="CGR56" s="105"/>
      <c r="CGS56" s="105"/>
      <c r="CGT56" s="105"/>
      <c r="CGU56" s="105"/>
      <c r="CGV56" s="105"/>
      <c r="CGW56" s="105"/>
      <c r="CGX56" s="105"/>
      <c r="CGY56" s="105"/>
      <c r="CGZ56" s="105"/>
      <c r="CHA56" s="105"/>
      <c r="CHB56" s="105"/>
      <c r="CHC56" s="105"/>
      <c r="CHD56" s="105"/>
      <c r="CHE56" s="105"/>
      <c r="CHF56" s="105"/>
      <c r="CHG56" s="105"/>
      <c r="CHH56" s="105"/>
      <c r="CHI56" s="105"/>
      <c r="CHJ56" s="105"/>
      <c r="CHK56" s="105"/>
      <c r="CHL56" s="105"/>
      <c r="CHM56" s="105"/>
      <c r="CHN56" s="105"/>
      <c r="CHO56" s="105"/>
      <c r="CHP56" s="105"/>
      <c r="CHQ56" s="105"/>
      <c r="CHR56" s="105"/>
      <c r="CHS56" s="105"/>
      <c r="CHT56" s="105"/>
      <c r="CHU56" s="105"/>
      <c r="CHV56" s="105"/>
      <c r="CHW56" s="105"/>
      <c r="CHX56" s="105"/>
      <c r="CHY56" s="105"/>
      <c r="CHZ56" s="105"/>
      <c r="CIA56" s="105"/>
      <c r="CIB56" s="105"/>
      <c r="CIC56" s="105"/>
      <c r="CID56" s="105"/>
      <c r="CIE56" s="105"/>
      <c r="CIF56" s="105"/>
      <c r="CIG56" s="105"/>
      <c r="CIH56" s="105"/>
      <c r="CII56" s="105"/>
      <c r="CIJ56" s="105"/>
      <c r="CIK56" s="105"/>
      <c r="CIL56" s="105"/>
      <c r="CIM56" s="105"/>
      <c r="CIN56" s="105"/>
      <c r="CIO56" s="105"/>
      <c r="CIP56" s="105"/>
      <c r="CIQ56" s="105"/>
      <c r="CIR56" s="105"/>
      <c r="CIS56" s="105"/>
      <c r="CIT56" s="105"/>
      <c r="CIU56" s="105"/>
      <c r="CIV56" s="105"/>
      <c r="CIW56" s="105"/>
      <c r="CIX56" s="105"/>
      <c r="CIY56" s="105"/>
      <c r="CIZ56" s="105"/>
      <c r="CJA56" s="105"/>
      <c r="CJB56" s="105"/>
      <c r="CJC56" s="105"/>
      <c r="CJD56" s="105"/>
      <c r="CJE56" s="105"/>
      <c r="CJF56" s="105"/>
      <c r="CJG56" s="105"/>
      <c r="CJH56" s="105"/>
      <c r="CJI56" s="105"/>
      <c r="CJJ56" s="105"/>
      <c r="CJK56" s="105"/>
      <c r="CJL56" s="105"/>
      <c r="CJM56" s="105"/>
      <c r="CJN56" s="105"/>
      <c r="CJO56" s="105"/>
      <c r="CJP56" s="105"/>
      <c r="CJQ56" s="105"/>
      <c r="CJR56" s="105"/>
      <c r="CJS56" s="105"/>
      <c r="CJT56" s="105"/>
      <c r="CJU56" s="105"/>
      <c r="CJV56" s="105"/>
      <c r="CJW56" s="105"/>
      <c r="CJX56" s="105"/>
      <c r="CJY56" s="105"/>
      <c r="CJZ56" s="105"/>
      <c r="CKA56" s="105"/>
      <c r="CKB56" s="105"/>
      <c r="CKC56" s="105"/>
      <c r="CKD56" s="105"/>
      <c r="CKE56" s="105"/>
      <c r="CKF56" s="105"/>
      <c r="CKG56" s="105"/>
      <c r="CKH56" s="105"/>
      <c r="CKI56" s="105"/>
      <c r="CKJ56" s="105"/>
      <c r="CKK56" s="105"/>
      <c r="CKL56" s="105"/>
      <c r="CKM56" s="105"/>
      <c r="CKN56" s="105"/>
      <c r="CKO56" s="105"/>
      <c r="CKP56" s="105"/>
      <c r="CKQ56" s="105"/>
      <c r="CKR56" s="105"/>
      <c r="CKS56" s="105"/>
      <c r="CKT56" s="105"/>
      <c r="CKU56" s="105"/>
      <c r="CKV56" s="105"/>
      <c r="CKW56" s="105"/>
      <c r="CKX56" s="105"/>
      <c r="CKY56" s="105"/>
      <c r="CKZ56" s="105"/>
      <c r="CLA56" s="105"/>
      <c r="CLB56" s="105"/>
      <c r="CLC56" s="105"/>
      <c r="CLD56" s="105"/>
      <c r="CLE56" s="105"/>
      <c r="CLF56" s="105"/>
      <c r="CLG56" s="105"/>
      <c r="CLH56" s="105"/>
      <c r="CLI56" s="105"/>
      <c r="CLJ56" s="105"/>
      <c r="CLK56" s="105"/>
      <c r="CLL56" s="105"/>
      <c r="CLM56" s="105"/>
      <c r="CLN56" s="105"/>
      <c r="CLO56" s="105"/>
      <c r="CLP56" s="105"/>
      <c r="CLQ56" s="105"/>
      <c r="CLR56" s="105"/>
      <c r="CLS56" s="105"/>
      <c r="CLT56" s="105"/>
      <c r="CLU56" s="105"/>
      <c r="CLV56" s="105"/>
      <c r="CLW56" s="105"/>
      <c r="CLX56" s="105"/>
      <c r="CLY56" s="105"/>
      <c r="CLZ56" s="105"/>
      <c r="CMA56" s="105"/>
      <c r="CMB56" s="105"/>
      <c r="CMC56" s="105"/>
      <c r="CMD56" s="105"/>
      <c r="CME56" s="105"/>
      <c r="CMF56" s="105"/>
      <c r="CMG56" s="105"/>
      <c r="CMH56" s="105"/>
      <c r="CMI56" s="105"/>
      <c r="CMJ56" s="105"/>
      <c r="CMK56" s="105"/>
      <c r="CML56" s="105"/>
      <c r="CMM56" s="105"/>
      <c r="CMN56" s="105"/>
      <c r="CMO56" s="105"/>
      <c r="CMP56" s="105"/>
      <c r="CMQ56" s="105"/>
      <c r="CMR56" s="105"/>
      <c r="CMS56" s="105"/>
      <c r="CMT56" s="105"/>
      <c r="CMU56" s="105"/>
      <c r="CMV56" s="105"/>
      <c r="CMW56" s="105"/>
      <c r="CMX56" s="105"/>
      <c r="CMY56" s="105"/>
      <c r="CMZ56" s="105"/>
      <c r="CNA56" s="105"/>
      <c r="CNB56" s="105"/>
      <c r="CNC56" s="105"/>
      <c r="CND56" s="105"/>
      <c r="CNE56" s="105"/>
      <c r="CNF56" s="105"/>
      <c r="CNG56" s="105"/>
      <c r="CNH56" s="105"/>
      <c r="CNI56" s="105"/>
      <c r="CNJ56" s="105"/>
      <c r="CNK56" s="105"/>
      <c r="CNL56" s="105"/>
      <c r="CNM56" s="105"/>
      <c r="CNN56" s="105"/>
      <c r="CNO56" s="105"/>
      <c r="CNP56" s="105"/>
      <c r="CNQ56" s="105"/>
      <c r="CNR56" s="105"/>
      <c r="CNS56" s="105"/>
      <c r="CNT56" s="105"/>
      <c r="CNU56" s="105"/>
      <c r="CNV56" s="105"/>
      <c r="CNW56" s="105"/>
      <c r="CNX56" s="105"/>
      <c r="CNY56" s="105"/>
      <c r="CNZ56" s="105"/>
      <c r="COA56" s="105"/>
      <c r="COB56" s="105"/>
      <c r="COC56" s="105"/>
      <c r="COD56" s="105"/>
      <c r="COE56" s="105"/>
      <c r="COF56" s="105"/>
      <c r="COG56" s="105"/>
      <c r="COH56" s="105"/>
      <c r="COI56" s="105"/>
      <c r="COJ56" s="105"/>
      <c r="COK56" s="105"/>
      <c r="COL56" s="105"/>
      <c r="COM56" s="105"/>
      <c r="CON56" s="105"/>
      <c r="COO56" s="105"/>
      <c r="COP56" s="105"/>
      <c r="COQ56" s="105"/>
      <c r="COR56" s="105"/>
      <c r="COS56" s="105"/>
      <c r="COT56" s="105"/>
      <c r="COU56" s="105"/>
      <c r="COV56" s="105"/>
      <c r="COW56" s="105"/>
      <c r="COX56" s="105"/>
      <c r="COY56" s="105"/>
      <c r="COZ56" s="105"/>
      <c r="CPA56" s="105"/>
      <c r="CPB56" s="105"/>
      <c r="CPC56" s="105"/>
      <c r="CPD56" s="105"/>
      <c r="CPE56" s="105"/>
      <c r="CPF56" s="105"/>
      <c r="CPG56" s="105"/>
      <c r="CPH56" s="105"/>
      <c r="CPI56" s="105"/>
      <c r="CPJ56" s="105"/>
      <c r="CPK56" s="105"/>
      <c r="CPL56" s="105"/>
      <c r="CPM56" s="105"/>
      <c r="CPN56" s="105"/>
      <c r="CPO56" s="105"/>
      <c r="CPP56" s="105"/>
      <c r="CPQ56" s="105"/>
      <c r="CPR56" s="105"/>
      <c r="CPS56" s="105"/>
      <c r="CPT56" s="105"/>
      <c r="CPU56" s="105"/>
      <c r="CPV56" s="105"/>
      <c r="CPW56" s="105"/>
      <c r="CPX56" s="105"/>
      <c r="CPY56" s="105"/>
      <c r="CPZ56" s="105"/>
      <c r="CQA56" s="105"/>
      <c r="CQB56" s="105"/>
      <c r="CQC56" s="105"/>
      <c r="CQD56" s="105"/>
      <c r="CQE56" s="105"/>
      <c r="CQF56" s="105"/>
      <c r="CQG56" s="105"/>
      <c r="CQH56" s="105"/>
      <c r="CQI56" s="105"/>
      <c r="CQJ56" s="105"/>
      <c r="CQK56" s="105"/>
      <c r="CQL56" s="105"/>
      <c r="CQM56" s="105"/>
      <c r="CQN56" s="105"/>
      <c r="CQO56" s="105"/>
      <c r="CQP56" s="105"/>
      <c r="CQQ56" s="105"/>
      <c r="CQR56" s="105"/>
      <c r="CQS56" s="105"/>
      <c r="CQT56" s="105"/>
      <c r="CQU56" s="105"/>
      <c r="CQV56" s="105"/>
      <c r="CQW56" s="105"/>
      <c r="CQX56" s="105"/>
      <c r="CQY56" s="105"/>
      <c r="CQZ56" s="105"/>
      <c r="CRA56" s="105"/>
      <c r="CRB56" s="105"/>
      <c r="CRC56" s="105"/>
      <c r="CRD56" s="105"/>
      <c r="CRE56" s="105"/>
      <c r="CRF56" s="105"/>
      <c r="CRG56" s="105"/>
      <c r="CRH56" s="105"/>
      <c r="CRI56" s="105"/>
      <c r="CRJ56" s="105"/>
      <c r="CRK56" s="105"/>
      <c r="CRL56" s="105"/>
      <c r="CRM56" s="105"/>
      <c r="CRN56" s="105"/>
      <c r="CRO56" s="105"/>
      <c r="CRP56" s="105"/>
      <c r="CRQ56" s="105"/>
      <c r="CRR56" s="105"/>
      <c r="CRS56" s="105"/>
      <c r="CRT56" s="105"/>
      <c r="CRU56" s="105"/>
      <c r="CRV56" s="105"/>
      <c r="CRW56" s="105"/>
      <c r="CRX56" s="105"/>
      <c r="CRY56" s="105"/>
      <c r="CRZ56" s="105"/>
      <c r="CSA56" s="105"/>
      <c r="CSB56" s="105"/>
      <c r="CSC56" s="105"/>
      <c r="CSD56" s="105"/>
      <c r="CSE56" s="105"/>
      <c r="CSF56" s="105"/>
      <c r="CSG56" s="105"/>
      <c r="CSH56" s="105"/>
      <c r="CSI56" s="105"/>
      <c r="CSJ56" s="105"/>
      <c r="CSK56" s="105"/>
      <c r="CSL56" s="105"/>
      <c r="CSM56" s="105"/>
      <c r="CSN56" s="105"/>
      <c r="CSO56" s="105"/>
      <c r="CSP56" s="105"/>
      <c r="CSQ56" s="105"/>
      <c r="CSR56" s="105"/>
      <c r="CSS56" s="105"/>
      <c r="CST56" s="105"/>
      <c r="CSU56" s="105"/>
      <c r="CSV56" s="105"/>
      <c r="CSW56" s="105"/>
      <c r="CSX56" s="105"/>
      <c r="CSY56" s="105"/>
      <c r="CSZ56" s="105"/>
      <c r="CTA56" s="105"/>
      <c r="CTB56" s="105"/>
      <c r="CTC56" s="105"/>
      <c r="CTD56" s="105"/>
      <c r="CTE56" s="105"/>
      <c r="CTF56" s="105"/>
      <c r="CTG56" s="105"/>
      <c r="CTH56" s="105"/>
      <c r="CTI56" s="105"/>
      <c r="CTJ56" s="105"/>
      <c r="CTK56" s="105"/>
      <c r="CTL56" s="105"/>
      <c r="CTM56" s="105"/>
      <c r="CTN56" s="105"/>
      <c r="CTO56" s="105"/>
      <c r="CTP56" s="105"/>
      <c r="CTQ56" s="105"/>
      <c r="CTR56" s="105"/>
      <c r="CTS56" s="105"/>
      <c r="CTT56" s="105"/>
      <c r="CTU56" s="105"/>
      <c r="CTV56" s="105"/>
      <c r="CTW56" s="105"/>
      <c r="CTX56" s="105"/>
      <c r="CTY56" s="105"/>
      <c r="CTZ56" s="105"/>
      <c r="CUA56" s="105"/>
      <c r="CUB56" s="105"/>
      <c r="CUC56" s="105"/>
      <c r="CUD56" s="105"/>
      <c r="CUE56" s="105"/>
      <c r="CUF56" s="105"/>
      <c r="CUG56" s="105"/>
      <c r="CUH56" s="105"/>
      <c r="CUI56" s="105"/>
      <c r="CUJ56" s="105"/>
      <c r="CUK56" s="105"/>
      <c r="CUL56" s="105"/>
      <c r="CUM56" s="105"/>
      <c r="CUN56" s="105"/>
      <c r="CUO56" s="105"/>
      <c r="CUP56" s="105"/>
      <c r="CUQ56" s="105"/>
      <c r="CUR56" s="105"/>
      <c r="CUS56" s="105"/>
      <c r="CUT56" s="105"/>
      <c r="CUU56" s="105"/>
      <c r="CUV56" s="105"/>
      <c r="CUW56" s="105"/>
      <c r="CUX56" s="105"/>
      <c r="CUY56" s="105"/>
      <c r="CUZ56" s="105"/>
      <c r="CVA56" s="105"/>
      <c r="CVB56" s="105"/>
      <c r="CVC56" s="105"/>
      <c r="CVD56" s="105"/>
      <c r="CVE56" s="105"/>
      <c r="CVF56" s="105"/>
      <c r="CVG56" s="105"/>
      <c r="CVH56" s="105"/>
      <c r="CVI56" s="105"/>
      <c r="CVJ56" s="105"/>
      <c r="CVK56" s="105"/>
      <c r="CVL56" s="105"/>
      <c r="CVM56" s="105"/>
      <c r="CVN56" s="105"/>
      <c r="CVO56" s="105"/>
      <c r="CVP56" s="105"/>
      <c r="CVQ56" s="105"/>
      <c r="CVR56" s="105"/>
      <c r="CVS56" s="105"/>
      <c r="CVT56" s="105"/>
      <c r="CVU56" s="105"/>
      <c r="CVV56" s="105"/>
      <c r="CVW56" s="105"/>
      <c r="CVX56" s="105"/>
      <c r="CVY56" s="105"/>
      <c r="CVZ56" s="105"/>
      <c r="CWA56" s="105"/>
      <c r="CWB56" s="105"/>
      <c r="CWC56" s="105"/>
      <c r="CWD56" s="105"/>
      <c r="CWE56" s="105"/>
      <c r="CWF56" s="105"/>
      <c r="CWG56" s="105"/>
      <c r="CWH56" s="105"/>
      <c r="CWI56" s="105"/>
      <c r="CWJ56" s="105"/>
      <c r="CWK56" s="105"/>
      <c r="CWL56" s="105"/>
      <c r="CWM56" s="105"/>
      <c r="CWN56" s="105"/>
      <c r="CWO56" s="105"/>
      <c r="CWP56" s="105"/>
      <c r="CWQ56" s="105"/>
      <c r="CWR56" s="105"/>
      <c r="CWS56" s="105"/>
      <c r="CWT56" s="105"/>
      <c r="CWU56" s="105"/>
      <c r="CWV56" s="105"/>
      <c r="CWW56" s="105"/>
      <c r="CWX56" s="105"/>
      <c r="CWY56" s="105"/>
      <c r="CWZ56" s="105"/>
      <c r="CXA56" s="105"/>
      <c r="CXB56" s="105"/>
      <c r="CXC56" s="105"/>
      <c r="CXD56" s="105"/>
      <c r="CXE56" s="105"/>
      <c r="CXF56" s="105"/>
      <c r="CXG56" s="105"/>
      <c r="CXH56" s="105"/>
      <c r="CXI56" s="105"/>
      <c r="CXJ56" s="105"/>
      <c r="CXK56" s="105"/>
      <c r="CXL56" s="105"/>
      <c r="CXM56" s="105"/>
      <c r="CXN56" s="105"/>
      <c r="CXO56" s="105"/>
      <c r="CXP56" s="105"/>
      <c r="CXQ56" s="105"/>
      <c r="CXR56" s="105"/>
      <c r="CXS56" s="105"/>
      <c r="CXT56" s="105"/>
      <c r="CXU56" s="105"/>
      <c r="CXV56" s="105"/>
      <c r="CXW56" s="105"/>
      <c r="CXX56" s="105"/>
      <c r="CXY56" s="105"/>
      <c r="CXZ56" s="105"/>
      <c r="CYA56" s="105"/>
      <c r="CYB56" s="105"/>
      <c r="CYC56" s="105"/>
      <c r="CYD56" s="105"/>
      <c r="CYE56" s="105"/>
      <c r="CYF56" s="105"/>
      <c r="CYG56" s="105"/>
      <c r="CYH56" s="105"/>
      <c r="CYI56" s="105"/>
      <c r="CYJ56" s="105"/>
      <c r="CYK56" s="105"/>
      <c r="CYL56" s="105"/>
      <c r="CYM56" s="105"/>
      <c r="CYN56" s="105"/>
      <c r="CYO56" s="105"/>
      <c r="CYP56" s="105"/>
      <c r="CYQ56" s="105"/>
      <c r="CYR56" s="105"/>
      <c r="CYS56" s="105"/>
      <c r="CYT56" s="105"/>
      <c r="CYU56" s="105"/>
      <c r="CYV56" s="105"/>
      <c r="CYW56" s="105"/>
      <c r="CYX56" s="105"/>
      <c r="CYY56" s="105"/>
      <c r="CYZ56" s="105"/>
      <c r="CZA56" s="105"/>
      <c r="CZB56" s="105"/>
      <c r="CZC56" s="105"/>
      <c r="CZD56" s="105"/>
      <c r="CZE56" s="105"/>
      <c r="CZF56" s="105"/>
      <c r="CZG56" s="105"/>
      <c r="CZH56" s="105"/>
      <c r="CZI56" s="105"/>
      <c r="CZJ56" s="105"/>
      <c r="CZK56" s="105"/>
      <c r="CZL56" s="105"/>
      <c r="CZM56" s="105"/>
      <c r="CZN56" s="105"/>
      <c r="CZO56" s="105"/>
      <c r="CZP56" s="105"/>
      <c r="CZQ56" s="105"/>
      <c r="CZR56" s="105"/>
      <c r="CZS56" s="105"/>
      <c r="CZT56" s="105"/>
      <c r="CZU56" s="105"/>
      <c r="CZV56" s="105"/>
      <c r="CZW56" s="105"/>
      <c r="CZX56" s="105"/>
      <c r="CZY56" s="105"/>
      <c r="CZZ56" s="105"/>
      <c r="DAA56" s="105"/>
      <c r="DAB56" s="105"/>
      <c r="DAC56" s="105"/>
      <c r="DAD56" s="105"/>
      <c r="DAE56" s="105"/>
      <c r="DAF56" s="105"/>
      <c r="DAG56" s="105"/>
      <c r="DAH56" s="105"/>
      <c r="DAI56" s="105"/>
      <c r="DAJ56" s="105"/>
      <c r="DAK56" s="105"/>
      <c r="DAL56" s="105"/>
      <c r="DAM56" s="105"/>
      <c r="DAN56" s="105"/>
      <c r="DAO56" s="105"/>
      <c r="DAP56" s="105"/>
      <c r="DAQ56" s="105"/>
      <c r="DAR56" s="105"/>
      <c r="DAS56" s="105"/>
      <c r="DAT56" s="105"/>
      <c r="DAU56" s="105"/>
      <c r="DAV56" s="105"/>
      <c r="DAW56" s="105"/>
      <c r="DAX56" s="105"/>
      <c r="DAY56" s="105"/>
      <c r="DAZ56" s="105"/>
      <c r="DBA56" s="105"/>
      <c r="DBB56" s="105"/>
      <c r="DBC56" s="105"/>
      <c r="DBD56" s="105"/>
      <c r="DBE56" s="105"/>
      <c r="DBF56" s="105"/>
      <c r="DBG56" s="105"/>
      <c r="DBH56" s="105"/>
      <c r="DBI56" s="105"/>
      <c r="DBJ56" s="105"/>
      <c r="DBK56" s="105"/>
      <c r="DBL56" s="105"/>
      <c r="DBM56" s="105"/>
      <c r="DBN56" s="105"/>
      <c r="DBO56" s="105"/>
      <c r="DBP56" s="105"/>
      <c r="DBQ56" s="105"/>
      <c r="DBR56" s="105"/>
      <c r="DBS56" s="105"/>
      <c r="DBT56" s="105"/>
      <c r="DBU56" s="105"/>
      <c r="DBV56" s="105"/>
      <c r="DBW56" s="105"/>
      <c r="DBX56" s="105"/>
      <c r="DBY56" s="105"/>
      <c r="DBZ56" s="105"/>
      <c r="DCA56" s="105"/>
      <c r="DCB56" s="105"/>
      <c r="DCC56" s="105"/>
      <c r="DCD56" s="105"/>
      <c r="DCE56" s="105"/>
      <c r="DCF56" s="105"/>
      <c r="DCG56" s="105"/>
      <c r="DCH56" s="105"/>
      <c r="DCI56" s="105"/>
      <c r="DCJ56" s="105"/>
      <c r="DCK56" s="105"/>
      <c r="DCL56" s="105"/>
      <c r="DCM56" s="105"/>
      <c r="DCN56" s="105"/>
      <c r="DCO56" s="105"/>
      <c r="DCP56" s="105"/>
      <c r="DCQ56" s="105"/>
      <c r="DCR56" s="105"/>
      <c r="DCS56" s="105"/>
      <c r="DCT56" s="105"/>
      <c r="DCU56" s="105"/>
      <c r="DCV56" s="105"/>
      <c r="DCW56" s="105"/>
      <c r="DCX56" s="105"/>
      <c r="DCY56" s="105"/>
      <c r="DCZ56" s="105"/>
      <c r="DDA56" s="105"/>
      <c r="DDB56" s="105"/>
      <c r="DDC56" s="105"/>
      <c r="DDD56" s="105"/>
      <c r="DDE56" s="105"/>
      <c r="DDF56" s="105"/>
      <c r="DDG56" s="105"/>
      <c r="DDH56" s="105"/>
      <c r="DDI56" s="105"/>
      <c r="DDJ56" s="105"/>
      <c r="DDK56" s="105"/>
      <c r="DDL56" s="105"/>
      <c r="DDM56" s="105"/>
      <c r="DDN56" s="105"/>
      <c r="DDO56" s="105"/>
      <c r="DDP56" s="105"/>
      <c r="DDQ56" s="105"/>
      <c r="DDR56" s="105"/>
      <c r="DDS56" s="105"/>
      <c r="DDT56" s="105"/>
      <c r="DDU56" s="105"/>
      <c r="DDV56" s="105"/>
      <c r="DDW56" s="105"/>
      <c r="DDX56" s="105"/>
      <c r="DDY56" s="105"/>
      <c r="DDZ56" s="105"/>
      <c r="DEA56" s="105"/>
      <c r="DEB56" s="105"/>
      <c r="DEC56" s="105"/>
      <c r="DED56" s="105"/>
      <c r="DEE56" s="105"/>
      <c r="DEF56" s="105"/>
      <c r="DEG56" s="105"/>
      <c r="DEH56" s="105"/>
      <c r="DEI56" s="105"/>
      <c r="DEJ56" s="105"/>
      <c r="DEK56" s="105"/>
      <c r="DEL56" s="105"/>
      <c r="DEM56" s="105"/>
      <c r="DEN56" s="105"/>
      <c r="DEO56" s="105"/>
      <c r="DEP56" s="105"/>
      <c r="DEQ56" s="105"/>
      <c r="DER56" s="105"/>
      <c r="DES56" s="105"/>
      <c r="DET56" s="105"/>
      <c r="DEU56" s="105"/>
      <c r="DEV56" s="105"/>
      <c r="DEW56" s="105"/>
      <c r="DEX56" s="105"/>
      <c r="DEY56" s="105"/>
      <c r="DEZ56" s="105"/>
      <c r="DFA56" s="105"/>
      <c r="DFB56" s="105"/>
      <c r="DFC56" s="105"/>
      <c r="DFD56" s="105"/>
      <c r="DFE56" s="105"/>
      <c r="DFF56" s="105"/>
      <c r="DFG56" s="105"/>
      <c r="DFH56" s="105"/>
      <c r="DFI56" s="105"/>
      <c r="DFJ56" s="105"/>
      <c r="DFK56" s="105"/>
      <c r="DFL56" s="105"/>
      <c r="DFM56" s="105"/>
      <c r="DFN56" s="105"/>
      <c r="DFO56" s="105"/>
      <c r="DFP56" s="105"/>
      <c r="DFQ56" s="105"/>
      <c r="DFR56" s="105"/>
      <c r="DFS56" s="105"/>
      <c r="DFT56" s="105"/>
      <c r="DFU56" s="105"/>
      <c r="DFV56" s="105"/>
      <c r="DFW56" s="105"/>
      <c r="DFX56" s="105"/>
      <c r="DFY56" s="105"/>
      <c r="DFZ56" s="105"/>
      <c r="DGA56" s="105"/>
      <c r="DGB56" s="105"/>
      <c r="DGC56" s="105"/>
      <c r="DGD56" s="105"/>
      <c r="DGE56" s="105"/>
      <c r="DGF56" s="105"/>
      <c r="DGG56" s="105"/>
      <c r="DGH56" s="105"/>
      <c r="DGI56" s="105"/>
      <c r="DGJ56" s="105"/>
      <c r="DGK56" s="105"/>
      <c r="DGL56" s="105"/>
      <c r="DGM56" s="105"/>
      <c r="DGN56" s="105"/>
      <c r="DGO56" s="105"/>
      <c r="DGP56" s="105"/>
      <c r="DGQ56" s="105"/>
      <c r="DGR56" s="105"/>
      <c r="DGS56" s="105"/>
      <c r="DGT56" s="105"/>
      <c r="DGU56" s="105"/>
      <c r="DGV56" s="105"/>
      <c r="DGW56" s="105"/>
      <c r="DGX56" s="105"/>
      <c r="DGY56" s="105"/>
      <c r="DGZ56" s="105"/>
      <c r="DHA56" s="105"/>
      <c r="DHB56" s="105"/>
      <c r="DHC56" s="105"/>
      <c r="DHD56" s="105"/>
      <c r="DHE56" s="105"/>
      <c r="DHF56" s="105"/>
      <c r="DHG56" s="105"/>
      <c r="DHH56" s="105"/>
      <c r="DHI56" s="105"/>
      <c r="DHJ56" s="105"/>
      <c r="DHK56" s="105"/>
      <c r="DHL56" s="105"/>
      <c r="DHM56" s="105"/>
      <c r="DHN56" s="105"/>
      <c r="DHO56" s="105"/>
      <c r="DHP56" s="105"/>
      <c r="DHQ56" s="105"/>
      <c r="DHR56" s="105"/>
      <c r="DHS56" s="105"/>
      <c r="DHT56" s="105"/>
      <c r="DHU56" s="105"/>
      <c r="DHV56" s="105"/>
      <c r="DHW56" s="105"/>
      <c r="DHX56" s="105"/>
      <c r="DHY56" s="105"/>
      <c r="DHZ56" s="105"/>
      <c r="DIA56" s="105"/>
      <c r="DIB56" s="105"/>
      <c r="DIC56" s="105"/>
      <c r="DID56" s="105"/>
      <c r="DIE56" s="105"/>
      <c r="DIF56" s="105"/>
      <c r="DIG56" s="105"/>
      <c r="DIH56" s="105"/>
      <c r="DII56" s="105"/>
      <c r="DIJ56" s="105"/>
      <c r="DIK56" s="105"/>
      <c r="DIL56" s="105"/>
      <c r="DIM56" s="105"/>
      <c r="DIN56" s="105"/>
      <c r="DIO56" s="105"/>
      <c r="DIP56" s="105"/>
      <c r="DIQ56" s="105"/>
      <c r="DIR56" s="105"/>
      <c r="DIS56" s="105"/>
      <c r="DIT56" s="105"/>
      <c r="DIU56" s="105"/>
      <c r="DIV56" s="105"/>
      <c r="DIW56" s="105"/>
      <c r="DIX56" s="105"/>
      <c r="DIY56" s="105"/>
      <c r="DIZ56" s="105"/>
      <c r="DJA56" s="105"/>
      <c r="DJB56" s="105"/>
      <c r="DJC56" s="105"/>
      <c r="DJD56" s="105"/>
      <c r="DJE56" s="105"/>
      <c r="DJF56" s="105"/>
      <c r="DJG56" s="105"/>
      <c r="DJH56" s="105"/>
      <c r="DJI56" s="105"/>
      <c r="DJJ56" s="105"/>
      <c r="DJK56" s="105"/>
      <c r="DJL56" s="105"/>
      <c r="DJM56" s="105"/>
      <c r="DJN56" s="105"/>
      <c r="DJO56" s="105"/>
      <c r="DJP56" s="105"/>
      <c r="DJQ56" s="105"/>
      <c r="DJR56" s="105"/>
      <c r="DJS56" s="105"/>
      <c r="DJT56" s="105"/>
      <c r="DJU56" s="105"/>
      <c r="DJV56" s="105"/>
      <c r="DJW56" s="105"/>
      <c r="DJX56" s="105"/>
      <c r="DJY56" s="105"/>
      <c r="DJZ56" s="105"/>
      <c r="DKA56" s="105"/>
      <c r="DKB56" s="105"/>
      <c r="DKC56" s="105"/>
      <c r="DKD56" s="105"/>
      <c r="DKE56" s="105"/>
      <c r="DKF56" s="105"/>
      <c r="DKG56" s="105"/>
      <c r="DKH56" s="105"/>
      <c r="DKI56" s="105"/>
      <c r="DKJ56" s="105"/>
      <c r="DKK56" s="105"/>
      <c r="DKL56" s="105"/>
      <c r="DKM56" s="105"/>
      <c r="DKN56" s="105"/>
      <c r="DKO56" s="105"/>
      <c r="DKP56" s="105"/>
      <c r="DKQ56" s="105"/>
      <c r="DKR56" s="105"/>
      <c r="DKS56" s="105"/>
      <c r="DKT56" s="105"/>
      <c r="DKU56" s="105"/>
      <c r="DKV56" s="105"/>
      <c r="DKW56" s="105"/>
      <c r="DKX56" s="105"/>
      <c r="DKY56" s="105"/>
      <c r="DKZ56" s="105"/>
      <c r="DLA56" s="105"/>
      <c r="DLB56" s="105"/>
      <c r="DLC56" s="105"/>
      <c r="DLD56" s="105"/>
      <c r="DLE56" s="105"/>
      <c r="DLF56" s="105"/>
      <c r="DLG56" s="105"/>
      <c r="DLH56" s="105"/>
      <c r="DLI56" s="105"/>
      <c r="DLJ56" s="105"/>
      <c r="DLK56" s="105"/>
      <c r="DLL56" s="105"/>
      <c r="DLM56" s="105"/>
      <c r="DLN56" s="105"/>
      <c r="DLO56" s="105"/>
      <c r="DLP56" s="105"/>
      <c r="DLQ56" s="105"/>
      <c r="DLR56" s="105"/>
      <c r="DLS56" s="105"/>
      <c r="DLT56" s="105"/>
      <c r="DLU56" s="105"/>
      <c r="DLV56" s="105"/>
      <c r="DLW56" s="105"/>
      <c r="DLX56" s="105"/>
      <c r="DLY56" s="105"/>
      <c r="DLZ56" s="105"/>
      <c r="DMA56" s="105"/>
      <c r="DMB56" s="105"/>
      <c r="DMC56" s="105"/>
      <c r="DMD56" s="105"/>
      <c r="DME56" s="105"/>
      <c r="DMF56" s="105"/>
      <c r="DMG56" s="105"/>
      <c r="DMH56" s="105"/>
      <c r="DMI56" s="105"/>
      <c r="DMJ56" s="105"/>
      <c r="DMK56" s="105"/>
      <c r="DML56" s="105"/>
      <c r="DMM56" s="105"/>
      <c r="DMN56" s="105"/>
      <c r="DMO56" s="105"/>
      <c r="DMP56" s="105"/>
      <c r="DMQ56" s="105"/>
      <c r="DMR56" s="105"/>
      <c r="DMS56" s="105"/>
      <c r="DMT56" s="105"/>
      <c r="DMU56" s="105"/>
      <c r="DMV56" s="105"/>
      <c r="DMW56" s="105"/>
      <c r="DMX56" s="105"/>
      <c r="DMY56" s="105"/>
      <c r="DMZ56" s="105"/>
      <c r="DNA56" s="105"/>
      <c r="DNB56" s="105"/>
      <c r="DNC56" s="105"/>
      <c r="DND56" s="105"/>
      <c r="DNE56" s="105"/>
      <c r="DNF56" s="105"/>
      <c r="DNG56" s="105"/>
      <c r="DNH56" s="105"/>
      <c r="DNI56" s="105"/>
      <c r="DNJ56" s="105"/>
      <c r="DNK56" s="105"/>
      <c r="DNL56" s="105"/>
      <c r="DNM56" s="105"/>
      <c r="DNN56" s="105"/>
      <c r="DNO56" s="105"/>
      <c r="DNP56" s="105"/>
      <c r="DNQ56" s="105"/>
      <c r="DNR56" s="105"/>
      <c r="DNS56" s="105"/>
      <c r="DNT56" s="105"/>
      <c r="DNU56" s="105"/>
      <c r="DNV56" s="105"/>
      <c r="DNW56" s="105"/>
      <c r="DNX56" s="105"/>
      <c r="DNY56" s="105"/>
      <c r="DNZ56" s="105"/>
      <c r="DOA56" s="105"/>
      <c r="DOB56" s="105"/>
      <c r="DOC56" s="105"/>
      <c r="DOD56" s="105"/>
      <c r="DOE56" s="105"/>
      <c r="DOF56" s="105"/>
      <c r="DOG56" s="105"/>
      <c r="DOH56" s="105"/>
      <c r="DOI56" s="105"/>
      <c r="DOJ56" s="105"/>
      <c r="DOK56" s="105"/>
      <c r="DOL56" s="105"/>
      <c r="DOM56" s="105"/>
      <c r="DON56" s="105"/>
      <c r="DOO56" s="105"/>
      <c r="DOP56" s="105"/>
      <c r="DOQ56" s="105"/>
      <c r="DOR56" s="105"/>
      <c r="DOS56" s="105"/>
      <c r="DOT56" s="105"/>
      <c r="DOU56" s="105"/>
      <c r="DOV56" s="105"/>
      <c r="DOW56" s="105"/>
      <c r="DOX56" s="105"/>
      <c r="DOY56" s="105"/>
      <c r="DOZ56" s="105"/>
      <c r="DPA56" s="105"/>
      <c r="DPB56" s="105"/>
      <c r="DPC56" s="105"/>
      <c r="DPD56" s="105"/>
      <c r="DPE56" s="105"/>
      <c r="DPF56" s="105"/>
      <c r="DPG56" s="105"/>
      <c r="DPH56" s="105"/>
      <c r="DPI56" s="105"/>
      <c r="DPJ56" s="105"/>
      <c r="DPK56" s="105"/>
      <c r="DPL56" s="105"/>
      <c r="DPM56" s="105"/>
      <c r="DPN56" s="105"/>
      <c r="DPO56" s="105"/>
      <c r="DPP56" s="105"/>
      <c r="DPQ56" s="105"/>
      <c r="DPR56" s="105"/>
      <c r="DPS56" s="105"/>
      <c r="DPT56" s="105"/>
      <c r="DPU56" s="105"/>
      <c r="DPV56" s="105"/>
      <c r="DPW56" s="105"/>
      <c r="DPX56" s="105"/>
      <c r="DPY56" s="105"/>
      <c r="DPZ56" s="105"/>
      <c r="DQA56" s="105"/>
      <c r="DQB56" s="105"/>
      <c r="DQC56" s="105"/>
      <c r="DQD56" s="105"/>
      <c r="DQE56" s="105"/>
      <c r="DQF56" s="105"/>
      <c r="DQG56" s="105"/>
      <c r="DQH56" s="105"/>
      <c r="DQI56" s="105"/>
      <c r="DQJ56" s="105"/>
      <c r="DQK56" s="105"/>
      <c r="DQL56" s="105"/>
      <c r="DQM56" s="105"/>
      <c r="DQN56" s="105"/>
      <c r="DQO56" s="105"/>
      <c r="DQP56" s="105"/>
      <c r="DQQ56" s="105"/>
      <c r="DQR56" s="105"/>
      <c r="DQS56" s="105"/>
      <c r="DQT56" s="105"/>
      <c r="DQU56" s="105"/>
      <c r="DQV56" s="105"/>
      <c r="DQW56" s="105"/>
      <c r="DQX56" s="105"/>
      <c r="DQY56" s="105"/>
      <c r="DQZ56" s="105"/>
      <c r="DRA56" s="105"/>
      <c r="DRB56" s="105"/>
      <c r="DRC56" s="105"/>
      <c r="DRD56" s="105"/>
      <c r="DRE56" s="105"/>
      <c r="DRF56" s="105"/>
      <c r="DRG56" s="105"/>
      <c r="DRH56" s="105"/>
      <c r="DRI56" s="105"/>
      <c r="DRJ56" s="105"/>
      <c r="DRK56" s="105"/>
      <c r="DRL56" s="105"/>
      <c r="DRM56" s="105"/>
      <c r="DRN56" s="105"/>
      <c r="DRO56" s="105"/>
      <c r="DRP56" s="105"/>
      <c r="DRQ56" s="105"/>
      <c r="DRR56" s="105"/>
      <c r="DRS56" s="105"/>
      <c r="DRT56" s="105"/>
      <c r="DRU56" s="105"/>
      <c r="DRV56" s="105"/>
      <c r="DRW56" s="105"/>
      <c r="DRX56" s="105"/>
      <c r="DRY56" s="105"/>
      <c r="DRZ56" s="105"/>
      <c r="DSA56" s="105"/>
      <c r="DSB56" s="105"/>
      <c r="DSC56" s="105"/>
      <c r="DSD56" s="105"/>
      <c r="DSE56" s="105"/>
      <c r="DSF56" s="105"/>
      <c r="DSG56" s="105"/>
      <c r="DSH56" s="105"/>
      <c r="DSI56" s="105"/>
      <c r="DSJ56" s="105"/>
      <c r="DSK56" s="105"/>
      <c r="DSL56" s="105"/>
      <c r="DSM56" s="105"/>
      <c r="DSN56" s="105"/>
      <c r="DSO56" s="105"/>
      <c r="DSP56" s="105"/>
      <c r="DSQ56" s="105"/>
      <c r="DSR56" s="105"/>
      <c r="DSS56" s="105"/>
      <c r="DST56" s="105"/>
      <c r="DSU56" s="105"/>
      <c r="DSV56" s="105"/>
      <c r="DSW56" s="105"/>
      <c r="DSX56" s="105"/>
      <c r="DSY56" s="105"/>
      <c r="DSZ56" s="105"/>
      <c r="DTA56" s="105"/>
      <c r="DTB56" s="105"/>
      <c r="DTC56" s="105"/>
      <c r="DTD56" s="105"/>
      <c r="DTE56" s="105"/>
      <c r="DTF56" s="105"/>
      <c r="DTG56" s="105"/>
      <c r="DTH56" s="105"/>
      <c r="DTI56" s="105"/>
      <c r="DTJ56" s="105"/>
      <c r="DTK56" s="105"/>
      <c r="DTL56" s="105"/>
      <c r="DTM56" s="105"/>
      <c r="DTN56" s="105"/>
      <c r="DTO56" s="105"/>
      <c r="DTP56" s="105"/>
      <c r="DTQ56" s="105"/>
      <c r="DTR56" s="105"/>
      <c r="DTS56" s="105"/>
      <c r="DTT56" s="105"/>
      <c r="DTU56" s="105"/>
      <c r="DTV56" s="105"/>
      <c r="DTW56" s="105"/>
      <c r="DTX56" s="105"/>
      <c r="DTY56" s="105"/>
      <c r="DTZ56" s="105"/>
      <c r="DUA56" s="105"/>
      <c r="DUB56" s="105"/>
      <c r="DUC56" s="105"/>
      <c r="DUD56" s="105"/>
      <c r="DUE56" s="105"/>
      <c r="DUF56" s="105"/>
      <c r="DUG56" s="105"/>
      <c r="DUH56" s="105"/>
      <c r="DUI56" s="105"/>
      <c r="DUJ56" s="105"/>
      <c r="DUK56" s="105"/>
      <c r="DUL56" s="105"/>
      <c r="DUM56" s="105"/>
      <c r="DUN56" s="105"/>
      <c r="DUO56" s="105"/>
      <c r="DUP56" s="105"/>
      <c r="DUQ56" s="105"/>
      <c r="DUR56" s="105"/>
      <c r="DUS56" s="105"/>
      <c r="DUT56" s="105"/>
      <c r="DUU56" s="105"/>
      <c r="DUV56" s="105"/>
      <c r="DUW56" s="105"/>
      <c r="DUX56" s="105"/>
      <c r="DUY56" s="105"/>
      <c r="DUZ56" s="105"/>
      <c r="DVA56" s="105"/>
      <c r="DVB56" s="105"/>
      <c r="DVC56" s="105"/>
      <c r="DVD56" s="105"/>
      <c r="DVE56" s="105"/>
      <c r="DVF56" s="105"/>
      <c r="DVG56" s="105"/>
      <c r="DVH56" s="105"/>
      <c r="DVI56" s="105"/>
      <c r="DVJ56" s="105"/>
      <c r="DVK56" s="105"/>
      <c r="DVL56" s="105"/>
      <c r="DVM56" s="105"/>
      <c r="DVN56" s="105"/>
      <c r="DVO56" s="105"/>
      <c r="DVP56" s="105"/>
      <c r="DVQ56" s="105"/>
      <c r="DVR56" s="105"/>
      <c r="DVS56" s="105"/>
      <c r="DVT56" s="105"/>
      <c r="DVU56" s="105"/>
      <c r="DVV56" s="105"/>
      <c r="DVW56" s="105"/>
      <c r="DVX56" s="105"/>
      <c r="DVY56" s="105"/>
      <c r="DVZ56" s="105"/>
      <c r="DWA56" s="105"/>
      <c r="DWB56" s="105"/>
      <c r="DWC56" s="105"/>
      <c r="DWD56" s="105"/>
      <c r="DWE56" s="105"/>
      <c r="DWF56" s="105"/>
      <c r="DWG56" s="105"/>
      <c r="DWH56" s="105"/>
      <c r="DWI56" s="105"/>
      <c r="DWJ56" s="105"/>
      <c r="DWK56" s="105"/>
      <c r="DWL56" s="105"/>
      <c r="DWM56" s="105"/>
      <c r="DWN56" s="105"/>
      <c r="DWO56" s="105"/>
      <c r="DWP56" s="105"/>
      <c r="DWQ56" s="105"/>
      <c r="DWR56" s="105"/>
      <c r="DWS56" s="105"/>
      <c r="DWT56" s="105"/>
      <c r="DWU56" s="105"/>
      <c r="DWV56" s="105"/>
      <c r="DWW56" s="105"/>
      <c r="DWX56" s="105"/>
      <c r="DWY56" s="105"/>
      <c r="DWZ56" s="105"/>
      <c r="DXA56" s="105"/>
      <c r="DXB56" s="105"/>
      <c r="DXC56" s="105"/>
      <c r="DXD56" s="105"/>
      <c r="DXE56" s="105"/>
      <c r="DXF56" s="105"/>
      <c r="DXG56" s="105"/>
      <c r="DXH56" s="105"/>
      <c r="DXI56" s="105"/>
      <c r="DXJ56" s="105"/>
      <c r="DXK56" s="105"/>
      <c r="DXL56" s="105"/>
      <c r="DXM56" s="105"/>
      <c r="DXN56" s="105"/>
      <c r="DXO56" s="105"/>
      <c r="DXP56" s="105"/>
      <c r="DXQ56" s="105"/>
      <c r="DXR56" s="105"/>
      <c r="DXS56" s="105"/>
      <c r="DXT56" s="105"/>
      <c r="DXU56" s="105"/>
      <c r="DXV56" s="105"/>
      <c r="DXW56" s="105"/>
      <c r="DXX56" s="105"/>
      <c r="DXY56" s="105"/>
      <c r="DXZ56" s="105"/>
      <c r="DYA56" s="105"/>
      <c r="DYB56" s="105"/>
      <c r="DYC56" s="105"/>
      <c r="DYD56" s="105"/>
      <c r="DYE56" s="105"/>
      <c r="DYF56" s="105"/>
      <c r="DYG56" s="105"/>
      <c r="DYH56" s="105"/>
      <c r="DYI56" s="105"/>
      <c r="DYJ56" s="105"/>
      <c r="DYK56" s="105"/>
      <c r="DYL56" s="105"/>
      <c r="DYM56" s="105"/>
      <c r="DYN56" s="105"/>
      <c r="DYO56" s="105"/>
      <c r="DYP56" s="105"/>
      <c r="DYQ56" s="105"/>
      <c r="DYR56" s="105"/>
      <c r="DYS56" s="105"/>
      <c r="DYT56" s="105"/>
      <c r="DYU56" s="105"/>
      <c r="DYV56" s="105"/>
      <c r="DYW56" s="105"/>
      <c r="DYX56" s="105"/>
      <c r="DYY56" s="105"/>
      <c r="DYZ56" s="105"/>
      <c r="DZA56" s="105"/>
      <c r="DZB56" s="105"/>
      <c r="DZC56" s="105"/>
      <c r="DZD56" s="105"/>
      <c r="DZE56" s="105"/>
      <c r="DZF56" s="105"/>
      <c r="DZG56" s="105"/>
      <c r="DZH56" s="105"/>
      <c r="DZI56" s="105"/>
      <c r="DZJ56" s="105"/>
      <c r="DZK56" s="105"/>
      <c r="DZL56" s="105"/>
      <c r="DZM56" s="105"/>
      <c r="DZN56" s="105"/>
      <c r="DZO56" s="105"/>
      <c r="DZP56" s="105"/>
      <c r="DZQ56" s="105"/>
      <c r="DZR56" s="105"/>
      <c r="DZS56" s="105"/>
      <c r="DZT56" s="105"/>
      <c r="DZU56" s="105"/>
      <c r="DZV56" s="105"/>
      <c r="DZW56" s="105"/>
      <c r="DZX56" s="105"/>
      <c r="DZY56" s="105"/>
      <c r="DZZ56" s="105"/>
      <c r="EAA56" s="105"/>
      <c r="EAB56" s="105"/>
      <c r="EAC56" s="105"/>
      <c r="EAD56" s="105"/>
      <c r="EAE56" s="105"/>
      <c r="EAF56" s="105"/>
      <c r="EAG56" s="105"/>
      <c r="EAH56" s="105"/>
      <c r="EAI56" s="105"/>
      <c r="EAJ56" s="105"/>
      <c r="EAK56" s="105"/>
      <c r="EAL56" s="105"/>
      <c r="EAM56" s="105"/>
      <c r="EAN56" s="105"/>
      <c r="EAO56" s="105"/>
      <c r="EAP56" s="105"/>
      <c r="EAQ56" s="105"/>
      <c r="EAR56" s="105"/>
      <c r="EAS56" s="105"/>
      <c r="EAT56" s="105"/>
      <c r="EAU56" s="105"/>
      <c r="EAV56" s="105"/>
      <c r="EAW56" s="105"/>
      <c r="EAX56" s="105"/>
      <c r="EAY56" s="105"/>
      <c r="EAZ56" s="105"/>
      <c r="EBA56" s="105"/>
      <c r="EBB56" s="105"/>
      <c r="EBC56" s="105"/>
      <c r="EBD56" s="105"/>
      <c r="EBE56" s="105"/>
      <c r="EBF56" s="105"/>
      <c r="EBG56" s="105"/>
      <c r="EBH56" s="105"/>
      <c r="EBI56" s="105"/>
      <c r="EBJ56" s="105"/>
      <c r="EBK56" s="105"/>
      <c r="EBL56" s="105"/>
      <c r="EBM56" s="105"/>
      <c r="EBN56" s="105"/>
      <c r="EBO56" s="105"/>
      <c r="EBP56" s="105"/>
      <c r="EBQ56" s="105"/>
      <c r="EBR56" s="105"/>
      <c r="EBS56" s="105"/>
      <c r="EBT56" s="105"/>
      <c r="EBU56" s="105"/>
      <c r="EBV56" s="105"/>
      <c r="EBW56" s="105"/>
      <c r="EBX56" s="105"/>
      <c r="EBY56" s="105"/>
      <c r="EBZ56" s="105"/>
      <c r="ECA56" s="105"/>
      <c r="ECB56" s="105"/>
      <c r="ECC56" s="105"/>
      <c r="ECD56" s="105"/>
      <c r="ECE56" s="105"/>
      <c r="ECF56" s="105"/>
      <c r="ECG56" s="105"/>
      <c r="ECH56" s="105"/>
      <c r="ECI56" s="105"/>
      <c r="ECJ56" s="105"/>
      <c r="ECK56" s="105"/>
      <c r="ECL56" s="105"/>
      <c r="ECM56" s="105"/>
      <c r="ECN56" s="105"/>
      <c r="ECO56" s="105"/>
      <c r="ECP56" s="105"/>
      <c r="ECQ56" s="105"/>
      <c r="ECR56" s="105"/>
      <c r="ECS56" s="105"/>
      <c r="ECT56" s="105"/>
      <c r="ECU56" s="105"/>
      <c r="ECV56" s="105"/>
      <c r="ECW56" s="105"/>
      <c r="ECX56" s="105"/>
      <c r="ECY56" s="105"/>
      <c r="ECZ56" s="105"/>
      <c r="EDA56" s="105"/>
      <c r="EDB56" s="105"/>
      <c r="EDC56" s="105"/>
      <c r="EDD56" s="105"/>
      <c r="EDE56" s="105"/>
      <c r="EDF56" s="105"/>
      <c r="EDG56" s="105"/>
      <c r="EDH56" s="105"/>
      <c r="EDI56" s="105"/>
      <c r="EDJ56" s="105"/>
      <c r="EDK56" s="105"/>
      <c r="EDL56" s="105"/>
      <c r="EDM56" s="105"/>
      <c r="EDN56" s="105"/>
      <c r="EDO56" s="105"/>
      <c r="EDP56" s="105"/>
      <c r="EDQ56" s="105"/>
      <c r="EDR56" s="105"/>
      <c r="EDS56" s="105"/>
      <c r="EDT56" s="105"/>
      <c r="EDU56" s="105"/>
      <c r="EDV56" s="105"/>
      <c r="EDW56" s="105"/>
      <c r="EDX56" s="105"/>
      <c r="EDY56" s="105"/>
      <c r="EDZ56" s="105"/>
      <c r="EEA56" s="105"/>
      <c r="EEB56" s="105"/>
      <c r="EEC56" s="105"/>
      <c r="EED56" s="105"/>
      <c r="EEE56" s="105"/>
      <c r="EEF56" s="105"/>
      <c r="EEG56" s="105"/>
      <c r="EEH56" s="105"/>
      <c r="EEI56" s="105"/>
      <c r="EEJ56" s="105"/>
      <c r="EEK56" s="105"/>
      <c r="EEL56" s="105"/>
      <c r="EEM56" s="105"/>
      <c r="EEN56" s="105"/>
      <c r="EEO56" s="105"/>
      <c r="EEP56" s="105"/>
      <c r="EEQ56" s="105"/>
      <c r="EER56" s="105"/>
      <c r="EES56" s="105"/>
      <c r="EET56" s="105"/>
      <c r="EEU56" s="105"/>
      <c r="EEV56" s="105"/>
      <c r="EEW56" s="105"/>
      <c r="EEX56" s="105"/>
      <c r="EEY56" s="105"/>
      <c r="EEZ56" s="105"/>
      <c r="EFA56" s="105"/>
      <c r="EFB56" s="105"/>
      <c r="EFC56" s="105"/>
      <c r="EFD56" s="105"/>
      <c r="EFE56" s="105"/>
      <c r="EFF56" s="105"/>
      <c r="EFG56" s="105"/>
      <c r="EFH56" s="105"/>
      <c r="EFI56" s="105"/>
      <c r="EFJ56" s="105"/>
      <c r="EFK56" s="105"/>
      <c r="EFL56" s="105"/>
      <c r="EFM56" s="105"/>
      <c r="EFN56" s="105"/>
      <c r="EFO56" s="105"/>
      <c r="EFP56" s="105"/>
      <c r="EFQ56" s="105"/>
      <c r="EFR56" s="105"/>
      <c r="EFS56" s="105"/>
      <c r="EFT56" s="105"/>
      <c r="EFU56" s="105"/>
      <c r="EFV56" s="105"/>
      <c r="EFW56" s="105"/>
      <c r="EFX56" s="105"/>
      <c r="EFY56" s="105"/>
      <c r="EFZ56" s="105"/>
      <c r="EGA56" s="105"/>
      <c r="EGB56" s="105"/>
      <c r="EGC56" s="105"/>
      <c r="EGD56" s="105"/>
      <c r="EGE56" s="105"/>
      <c r="EGF56" s="105"/>
      <c r="EGG56" s="105"/>
      <c r="EGH56" s="105"/>
      <c r="EGI56" s="105"/>
      <c r="EGJ56" s="105"/>
      <c r="EGK56" s="105"/>
      <c r="EGL56" s="105"/>
      <c r="EGM56" s="105"/>
      <c r="EGN56" s="105"/>
      <c r="EGO56" s="105"/>
      <c r="EGP56" s="105"/>
      <c r="EGQ56" s="105"/>
      <c r="EGR56" s="105"/>
      <c r="EGS56" s="105"/>
      <c r="EGT56" s="105"/>
      <c r="EGU56" s="105"/>
      <c r="EGV56" s="105"/>
      <c r="EGW56" s="105"/>
      <c r="EGX56" s="105"/>
      <c r="EGY56" s="105"/>
      <c r="EGZ56" s="105"/>
      <c r="EHA56" s="105"/>
      <c r="EHB56" s="105"/>
      <c r="EHC56" s="105"/>
      <c r="EHD56" s="105"/>
      <c r="EHE56" s="105"/>
      <c r="EHF56" s="105"/>
      <c r="EHG56" s="105"/>
      <c r="EHH56" s="105"/>
      <c r="EHI56" s="105"/>
      <c r="EHJ56" s="105"/>
      <c r="EHK56" s="105"/>
      <c r="EHL56" s="105"/>
      <c r="EHM56" s="105"/>
      <c r="EHN56" s="105"/>
      <c r="EHO56" s="105"/>
      <c r="EHP56" s="105"/>
      <c r="EHQ56" s="105"/>
      <c r="EHR56" s="105"/>
      <c r="EHS56" s="105"/>
      <c r="EHT56" s="105"/>
      <c r="EHU56" s="105"/>
      <c r="EHV56" s="105"/>
      <c r="EHW56" s="105"/>
      <c r="EHX56" s="105"/>
      <c r="EHY56" s="105"/>
      <c r="EHZ56" s="105"/>
      <c r="EIA56" s="105"/>
      <c r="EIB56" s="105"/>
      <c r="EIC56" s="105"/>
      <c r="EID56" s="105"/>
      <c r="EIE56" s="105"/>
      <c r="EIF56" s="105"/>
      <c r="EIG56" s="105"/>
      <c r="EIH56" s="105"/>
      <c r="EII56" s="105"/>
      <c r="EIJ56" s="105"/>
      <c r="EIK56" s="105"/>
      <c r="EIL56" s="105"/>
      <c r="EIM56" s="105"/>
      <c r="EIN56" s="105"/>
      <c r="EIO56" s="105"/>
      <c r="EIP56" s="105"/>
      <c r="EIQ56" s="105"/>
      <c r="EIR56" s="105"/>
      <c r="EIS56" s="105"/>
      <c r="EIT56" s="105"/>
      <c r="EIU56" s="105"/>
      <c r="EIV56" s="105"/>
      <c r="EIW56" s="105"/>
      <c r="EIX56" s="105"/>
      <c r="EIY56" s="105"/>
      <c r="EIZ56" s="105"/>
      <c r="EJA56" s="105"/>
      <c r="EJB56" s="105"/>
      <c r="EJC56" s="105"/>
      <c r="EJD56" s="105"/>
      <c r="EJE56" s="105"/>
      <c r="EJF56" s="105"/>
      <c r="EJG56" s="105"/>
      <c r="EJH56" s="105"/>
      <c r="EJI56" s="105"/>
      <c r="EJJ56" s="105"/>
      <c r="EJK56" s="105"/>
      <c r="EJL56" s="105"/>
      <c r="EJM56" s="105"/>
      <c r="EJN56" s="105"/>
      <c r="EJO56" s="105"/>
      <c r="EJP56" s="105"/>
      <c r="EJQ56" s="105"/>
      <c r="EJR56" s="105"/>
      <c r="EJS56" s="105"/>
      <c r="EJT56" s="105"/>
      <c r="EJU56" s="105"/>
      <c r="EJV56" s="105"/>
      <c r="EJW56" s="105"/>
      <c r="EJX56" s="105"/>
      <c r="EJY56" s="105"/>
      <c r="EJZ56" s="105"/>
      <c r="EKA56" s="105"/>
      <c r="EKB56" s="105"/>
      <c r="EKC56" s="105"/>
      <c r="EKD56" s="105"/>
      <c r="EKE56" s="105"/>
      <c r="EKF56" s="105"/>
      <c r="EKG56" s="105"/>
      <c r="EKH56" s="105"/>
      <c r="EKI56" s="105"/>
      <c r="EKJ56" s="105"/>
      <c r="EKK56" s="105"/>
      <c r="EKL56" s="105"/>
      <c r="EKM56" s="105"/>
      <c r="EKN56" s="105"/>
      <c r="EKO56" s="105"/>
      <c r="EKP56" s="105"/>
      <c r="EKQ56" s="105"/>
      <c r="EKR56" s="105"/>
      <c r="EKS56" s="105"/>
      <c r="EKT56" s="105"/>
      <c r="EKU56" s="105"/>
      <c r="EKV56" s="105"/>
      <c r="EKW56" s="105"/>
      <c r="EKX56" s="105"/>
      <c r="EKY56" s="105"/>
      <c r="EKZ56" s="105"/>
      <c r="ELA56" s="105"/>
      <c r="ELB56" s="105"/>
      <c r="ELC56" s="105"/>
      <c r="ELD56" s="105"/>
      <c r="ELE56" s="105"/>
      <c r="ELF56" s="105"/>
      <c r="ELG56" s="105"/>
      <c r="ELH56" s="105"/>
      <c r="ELI56" s="105"/>
      <c r="ELJ56" s="105"/>
      <c r="ELK56" s="105"/>
      <c r="ELL56" s="105"/>
      <c r="ELM56" s="105"/>
      <c r="ELN56" s="105"/>
      <c r="ELO56" s="105"/>
      <c r="ELP56" s="105"/>
      <c r="ELQ56" s="105"/>
      <c r="ELR56" s="105"/>
      <c r="ELS56" s="105"/>
      <c r="ELT56" s="105"/>
      <c r="ELU56" s="105"/>
      <c r="ELV56" s="105"/>
      <c r="ELW56" s="105"/>
      <c r="ELX56" s="105"/>
      <c r="ELY56" s="105"/>
      <c r="ELZ56" s="105"/>
      <c r="EMA56" s="105"/>
      <c r="EMB56" s="105"/>
      <c r="EMC56" s="105"/>
      <c r="EMD56" s="105"/>
      <c r="EME56" s="105"/>
      <c r="EMF56" s="105"/>
      <c r="EMG56" s="105"/>
      <c r="EMH56" s="105"/>
      <c r="EMI56" s="105"/>
      <c r="EMJ56" s="105"/>
      <c r="EMK56" s="105"/>
      <c r="EML56" s="105"/>
      <c r="EMM56" s="105"/>
      <c r="EMN56" s="105"/>
      <c r="EMO56" s="105"/>
      <c r="EMP56" s="105"/>
      <c r="EMQ56" s="105"/>
      <c r="EMR56" s="105"/>
      <c r="EMS56" s="105"/>
      <c r="EMT56" s="105"/>
      <c r="EMU56" s="105"/>
      <c r="EMV56" s="105"/>
      <c r="EMW56" s="105"/>
      <c r="EMX56" s="105"/>
      <c r="EMY56" s="105"/>
      <c r="EMZ56" s="105"/>
      <c r="ENA56" s="105"/>
      <c r="ENB56" s="105"/>
      <c r="ENC56" s="105"/>
      <c r="END56" s="105"/>
      <c r="ENE56" s="105"/>
      <c r="ENF56" s="105"/>
      <c r="ENG56" s="105"/>
      <c r="ENH56" s="105"/>
      <c r="ENI56" s="105"/>
      <c r="ENJ56" s="105"/>
      <c r="ENK56" s="105"/>
      <c r="ENL56" s="105"/>
      <c r="ENM56" s="105"/>
      <c r="ENN56" s="105"/>
      <c r="ENO56" s="105"/>
      <c r="ENP56" s="105"/>
      <c r="ENQ56" s="105"/>
      <c r="ENR56" s="105"/>
      <c r="ENS56" s="105"/>
      <c r="ENT56" s="105"/>
      <c r="ENU56" s="105"/>
      <c r="ENV56" s="105"/>
      <c r="ENW56" s="105"/>
      <c r="ENX56" s="105"/>
      <c r="ENY56" s="105"/>
      <c r="ENZ56" s="105"/>
      <c r="EOA56" s="105"/>
      <c r="EOB56" s="105"/>
      <c r="EOC56" s="105"/>
      <c r="EOD56" s="105"/>
      <c r="EOE56" s="105"/>
      <c r="EOF56" s="105"/>
      <c r="EOG56" s="105"/>
      <c r="EOH56" s="105"/>
      <c r="EOI56" s="105"/>
      <c r="EOJ56" s="105"/>
      <c r="EOK56" s="105"/>
      <c r="EOL56" s="105"/>
      <c r="EOM56" s="105"/>
      <c r="EON56" s="105"/>
      <c r="EOO56" s="105"/>
      <c r="EOP56" s="105"/>
      <c r="EOQ56" s="105"/>
      <c r="EOR56" s="105"/>
      <c r="EOS56" s="105"/>
      <c r="EOT56" s="105"/>
      <c r="EOU56" s="105"/>
      <c r="EOV56" s="105"/>
      <c r="EOW56" s="105"/>
      <c r="EOX56" s="105"/>
      <c r="EOY56" s="105"/>
      <c r="EOZ56" s="105"/>
      <c r="EPA56" s="105"/>
      <c r="EPB56" s="105"/>
      <c r="EPC56" s="105"/>
      <c r="EPD56" s="105"/>
      <c r="EPE56" s="105"/>
      <c r="EPF56" s="105"/>
      <c r="EPG56" s="105"/>
      <c r="EPH56" s="105"/>
      <c r="EPI56" s="105"/>
      <c r="EPJ56" s="105"/>
      <c r="EPK56" s="105"/>
      <c r="EPL56" s="105"/>
      <c r="EPM56" s="105"/>
      <c r="EPN56" s="105"/>
      <c r="EPO56" s="105"/>
      <c r="EPP56" s="105"/>
      <c r="EPQ56" s="105"/>
      <c r="EPR56" s="105"/>
      <c r="EPS56" s="105"/>
      <c r="EPT56" s="105"/>
      <c r="EPU56" s="105"/>
      <c r="EPV56" s="105"/>
      <c r="EPW56" s="105"/>
      <c r="EPX56" s="105"/>
      <c r="EPY56" s="105"/>
      <c r="EPZ56" s="105"/>
      <c r="EQA56" s="105"/>
      <c r="EQB56" s="105"/>
      <c r="EQC56" s="105"/>
      <c r="EQD56" s="105"/>
      <c r="EQE56" s="105"/>
      <c r="EQF56" s="105"/>
      <c r="EQG56" s="105"/>
      <c r="EQH56" s="105"/>
      <c r="EQI56" s="105"/>
      <c r="EQJ56" s="105"/>
      <c r="EQK56" s="105"/>
      <c r="EQL56" s="105"/>
      <c r="EQM56" s="105"/>
      <c r="EQN56" s="105"/>
      <c r="EQO56" s="105"/>
      <c r="EQP56" s="105"/>
      <c r="EQQ56" s="105"/>
      <c r="EQR56" s="105"/>
      <c r="EQS56" s="105"/>
      <c r="EQT56" s="105"/>
      <c r="EQU56" s="105"/>
      <c r="EQV56" s="105"/>
      <c r="EQW56" s="105"/>
      <c r="EQX56" s="105"/>
      <c r="EQY56" s="105"/>
      <c r="EQZ56" s="105"/>
      <c r="ERA56" s="105"/>
      <c r="ERB56" s="105"/>
      <c r="ERC56" s="105"/>
      <c r="ERD56" s="105"/>
      <c r="ERE56" s="105"/>
      <c r="ERF56" s="105"/>
      <c r="ERG56" s="105"/>
      <c r="ERH56" s="105"/>
      <c r="ERI56" s="105"/>
      <c r="ERJ56" s="105"/>
      <c r="ERK56" s="105"/>
      <c r="ERL56" s="105"/>
      <c r="ERM56" s="105"/>
      <c r="ERN56" s="105"/>
      <c r="ERO56" s="105"/>
      <c r="ERP56" s="105"/>
      <c r="ERQ56" s="105"/>
      <c r="ERR56" s="105"/>
      <c r="ERS56" s="105"/>
      <c r="ERT56" s="105"/>
      <c r="ERU56" s="105"/>
      <c r="ERV56" s="105"/>
      <c r="ERW56" s="105"/>
      <c r="ERX56" s="105"/>
      <c r="ERY56" s="105"/>
      <c r="ERZ56" s="105"/>
      <c r="ESA56" s="105"/>
      <c r="ESB56" s="105"/>
      <c r="ESC56" s="105"/>
      <c r="ESD56" s="105"/>
      <c r="ESE56" s="105"/>
      <c r="ESF56" s="105"/>
      <c r="ESG56" s="105"/>
      <c r="ESH56" s="105"/>
      <c r="ESI56" s="105"/>
      <c r="ESJ56" s="105"/>
      <c r="ESK56" s="105"/>
      <c r="ESL56" s="105"/>
      <c r="ESM56" s="105"/>
      <c r="ESN56" s="105"/>
      <c r="ESO56" s="105"/>
      <c r="ESP56" s="105"/>
      <c r="ESQ56" s="105"/>
      <c r="ESR56" s="105"/>
      <c r="ESS56" s="105"/>
      <c r="EST56" s="105"/>
      <c r="ESU56" s="105"/>
      <c r="ESV56" s="105"/>
      <c r="ESW56" s="105"/>
      <c r="ESX56" s="105"/>
      <c r="ESY56" s="105"/>
      <c r="ESZ56" s="105"/>
      <c r="ETA56" s="105"/>
      <c r="ETB56" s="105"/>
      <c r="ETC56" s="105"/>
      <c r="ETD56" s="105"/>
      <c r="ETE56" s="105"/>
      <c r="ETF56" s="105"/>
      <c r="ETG56" s="105"/>
      <c r="ETH56" s="105"/>
      <c r="ETI56" s="105"/>
      <c r="ETJ56" s="105"/>
      <c r="ETK56" s="105"/>
      <c r="ETL56" s="105"/>
      <c r="ETM56" s="105"/>
      <c r="ETN56" s="105"/>
      <c r="ETO56" s="105"/>
      <c r="ETP56" s="105"/>
      <c r="ETQ56" s="105"/>
      <c r="ETR56" s="105"/>
      <c r="ETS56" s="105"/>
      <c r="ETT56" s="105"/>
      <c r="ETU56" s="105"/>
      <c r="ETV56" s="105"/>
      <c r="ETW56" s="105"/>
      <c r="ETX56" s="105"/>
      <c r="ETY56" s="105"/>
      <c r="ETZ56" s="105"/>
      <c r="EUA56" s="105"/>
      <c r="EUB56" s="105"/>
      <c r="EUC56" s="105"/>
      <c r="EUD56" s="105"/>
      <c r="EUE56" s="105"/>
      <c r="EUF56" s="105"/>
      <c r="EUG56" s="105"/>
      <c r="EUH56" s="105"/>
      <c r="EUI56" s="105"/>
      <c r="EUJ56" s="105"/>
      <c r="EUK56" s="105"/>
      <c r="EUL56" s="105"/>
      <c r="EUM56" s="105"/>
      <c r="EUN56" s="105"/>
      <c r="EUO56" s="105"/>
      <c r="EUP56" s="105"/>
      <c r="EUQ56" s="105"/>
      <c r="EUR56" s="105"/>
      <c r="EUS56" s="105"/>
      <c r="EUT56" s="105"/>
      <c r="EUU56" s="105"/>
      <c r="EUV56" s="105"/>
      <c r="EUW56" s="105"/>
      <c r="EUX56" s="105"/>
      <c r="EUY56" s="105"/>
      <c r="EUZ56" s="105"/>
      <c r="EVA56" s="105"/>
      <c r="EVB56" s="105"/>
      <c r="EVC56" s="105"/>
      <c r="EVD56" s="105"/>
      <c r="EVE56" s="105"/>
      <c r="EVF56" s="105"/>
      <c r="EVG56" s="105"/>
      <c r="EVH56" s="105"/>
      <c r="EVI56" s="105"/>
      <c r="EVJ56" s="105"/>
      <c r="EVK56" s="105"/>
      <c r="EVL56" s="105"/>
      <c r="EVM56" s="105"/>
      <c r="EVN56" s="105"/>
      <c r="EVO56" s="105"/>
      <c r="EVP56" s="105"/>
      <c r="EVQ56" s="105"/>
      <c r="EVR56" s="105"/>
      <c r="EVS56" s="105"/>
      <c r="EVT56" s="105"/>
      <c r="EVU56" s="105"/>
      <c r="EVV56" s="105"/>
      <c r="EVW56" s="105"/>
      <c r="EVX56" s="105"/>
      <c r="EVY56" s="105"/>
      <c r="EVZ56" s="105"/>
      <c r="EWA56" s="105"/>
      <c r="EWB56" s="105"/>
      <c r="EWC56" s="105"/>
      <c r="EWD56" s="105"/>
      <c r="EWE56" s="105"/>
      <c r="EWF56" s="105"/>
      <c r="EWG56" s="105"/>
      <c r="EWH56" s="105"/>
      <c r="EWI56" s="105"/>
      <c r="EWJ56" s="105"/>
      <c r="EWK56" s="105"/>
      <c r="EWL56" s="105"/>
      <c r="EWM56" s="105"/>
      <c r="EWN56" s="105"/>
      <c r="EWO56" s="105"/>
      <c r="EWP56" s="105"/>
      <c r="EWQ56" s="105"/>
      <c r="EWR56" s="105"/>
      <c r="EWS56" s="105"/>
      <c r="EWT56" s="105"/>
      <c r="EWU56" s="105"/>
      <c r="EWV56" s="105"/>
      <c r="EWW56" s="105"/>
      <c r="EWX56" s="105"/>
      <c r="EWY56" s="105"/>
      <c r="EWZ56" s="105"/>
      <c r="EXA56" s="105"/>
      <c r="EXB56" s="105"/>
      <c r="EXC56" s="105"/>
      <c r="EXD56" s="105"/>
      <c r="EXE56" s="105"/>
      <c r="EXF56" s="105"/>
      <c r="EXG56" s="105"/>
      <c r="EXH56" s="105"/>
      <c r="EXI56" s="105"/>
      <c r="EXJ56" s="105"/>
      <c r="EXK56" s="105"/>
      <c r="EXL56" s="105"/>
      <c r="EXM56" s="105"/>
      <c r="EXN56" s="105"/>
      <c r="EXO56" s="105"/>
      <c r="EXP56" s="105"/>
      <c r="EXQ56" s="105"/>
      <c r="EXR56" s="105"/>
      <c r="EXS56" s="105"/>
      <c r="EXT56" s="105"/>
      <c r="EXU56" s="105"/>
      <c r="EXV56" s="105"/>
      <c r="EXW56" s="105"/>
      <c r="EXX56" s="105"/>
      <c r="EXY56" s="105"/>
      <c r="EXZ56" s="105"/>
      <c r="EYA56" s="105"/>
      <c r="EYB56" s="105"/>
      <c r="EYC56" s="105"/>
      <c r="EYD56" s="105"/>
      <c r="EYE56" s="105"/>
      <c r="EYF56" s="105"/>
      <c r="EYG56" s="105"/>
      <c r="EYH56" s="105"/>
      <c r="EYI56" s="105"/>
      <c r="EYJ56" s="105"/>
      <c r="EYK56" s="105"/>
      <c r="EYL56" s="105"/>
      <c r="EYM56" s="105"/>
      <c r="EYN56" s="105"/>
      <c r="EYO56" s="105"/>
      <c r="EYP56" s="105"/>
      <c r="EYQ56" s="105"/>
      <c r="EYR56" s="105"/>
      <c r="EYS56" s="105"/>
      <c r="EYT56" s="105"/>
      <c r="EYU56" s="105"/>
      <c r="EYV56" s="105"/>
      <c r="EYW56" s="105"/>
      <c r="EYX56" s="105"/>
      <c r="EYY56" s="105"/>
      <c r="EYZ56" s="105"/>
      <c r="EZA56" s="105"/>
      <c r="EZB56" s="105"/>
      <c r="EZC56" s="105"/>
      <c r="EZD56" s="105"/>
      <c r="EZE56" s="105"/>
      <c r="EZF56" s="105"/>
      <c r="EZG56" s="105"/>
      <c r="EZH56" s="105"/>
      <c r="EZI56" s="105"/>
      <c r="EZJ56" s="105"/>
      <c r="EZK56" s="105"/>
      <c r="EZL56" s="105"/>
      <c r="EZM56" s="105"/>
      <c r="EZN56" s="105"/>
      <c r="EZO56" s="105"/>
      <c r="EZP56" s="105"/>
      <c r="EZQ56" s="105"/>
      <c r="EZR56" s="105"/>
      <c r="EZS56" s="105"/>
      <c r="EZT56" s="105"/>
      <c r="EZU56" s="105"/>
      <c r="EZV56" s="105"/>
      <c r="EZW56" s="105"/>
      <c r="EZX56" s="105"/>
      <c r="EZY56" s="105"/>
      <c r="EZZ56" s="105"/>
      <c r="FAA56" s="105"/>
      <c r="FAB56" s="105"/>
      <c r="FAC56" s="105"/>
      <c r="FAD56" s="105"/>
      <c r="FAE56" s="105"/>
      <c r="FAF56" s="105"/>
      <c r="FAG56" s="105"/>
      <c r="FAH56" s="105"/>
      <c r="FAI56" s="105"/>
      <c r="FAJ56" s="105"/>
      <c r="FAK56" s="105"/>
      <c r="FAL56" s="105"/>
      <c r="FAM56" s="105"/>
      <c r="FAN56" s="105"/>
      <c r="FAO56" s="105"/>
      <c r="FAP56" s="105"/>
      <c r="FAQ56" s="105"/>
      <c r="FAR56" s="105"/>
      <c r="FAS56" s="105"/>
      <c r="FAT56" s="105"/>
      <c r="FAU56" s="105"/>
      <c r="FAV56" s="105"/>
      <c r="FAW56" s="105"/>
      <c r="FAX56" s="105"/>
      <c r="FAY56" s="105"/>
      <c r="FAZ56" s="105"/>
      <c r="FBA56" s="105"/>
      <c r="FBB56" s="105"/>
      <c r="FBC56" s="105"/>
      <c r="FBD56" s="105"/>
      <c r="FBE56" s="105"/>
      <c r="FBF56" s="105"/>
      <c r="FBG56" s="105"/>
      <c r="FBH56" s="105"/>
      <c r="FBI56" s="105"/>
      <c r="FBJ56" s="105"/>
      <c r="FBK56" s="105"/>
      <c r="FBL56" s="105"/>
      <c r="FBM56" s="105"/>
      <c r="FBN56" s="105"/>
      <c r="FBO56" s="105"/>
      <c r="FBP56" s="105"/>
      <c r="FBQ56" s="105"/>
      <c r="FBR56" s="105"/>
      <c r="FBS56" s="105"/>
      <c r="FBT56" s="105"/>
      <c r="FBU56" s="105"/>
      <c r="FBV56" s="105"/>
      <c r="FBW56" s="105"/>
      <c r="FBX56" s="105"/>
      <c r="FBY56" s="105"/>
      <c r="FBZ56" s="105"/>
      <c r="FCA56" s="105"/>
      <c r="FCB56" s="105"/>
      <c r="FCC56" s="105"/>
      <c r="FCD56" s="105"/>
      <c r="FCE56" s="105"/>
      <c r="FCF56" s="105"/>
      <c r="FCG56" s="105"/>
      <c r="FCH56" s="105"/>
      <c r="FCI56" s="105"/>
      <c r="FCJ56" s="105"/>
      <c r="FCK56" s="105"/>
      <c r="FCL56" s="105"/>
      <c r="FCM56" s="105"/>
      <c r="FCN56" s="105"/>
      <c r="FCO56" s="105"/>
      <c r="FCP56" s="105"/>
      <c r="FCQ56" s="105"/>
      <c r="FCR56" s="105"/>
      <c r="FCS56" s="105"/>
      <c r="FCT56" s="105"/>
      <c r="FCU56" s="105"/>
      <c r="FCV56" s="105"/>
      <c r="FCW56" s="105"/>
      <c r="FCX56" s="105"/>
      <c r="FCY56" s="105"/>
      <c r="FCZ56" s="105"/>
      <c r="FDA56" s="105"/>
      <c r="FDB56" s="105"/>
      <c r="FDC56" s="105"/>
      <c r="FDD56" s="105"/>
      <c r="FDE56" s="105"/>
      <c r="FDF56" s="105"/>
      <c r="FDG56" s="105"/>
      <c r="FDH56" s="105"/>
      <c r="FDI56" s="105"/>
      <c r="FDJ56" s="105"/>
      <c r="FDK56" s="105"/>
      <c r="FDL56" s="105"/>
      <c r="FDM56" s="105"/>
      <c r="FDN56" s="105"/>
      <c r="FDO56" s="105"/>
      <c r="FDP56" s="105"/>
      <c r="FDQ56" s="105"/>
      <c r="FDR56" s="105"/>
      <c r="FDS56" s="105"/>
      <c r="FDT56" s="105"/>
      <c r="FDU56" s="105"/>
      <c r="FDV56" s="105"/>
      <c r="FDW56" s="105"/>
      <c r="FDX56" s="105"/>
      <c r="FDY56" s="105"/>
      <c r="FDZ56" s="105"/>
      <c r="FEA56" s="105"/>
      <c r="FEB56" s="105"/>
      <c r="FEC56" s="105"/>
      <c r="FED56" s="105"/>
      <c r="FEE56" s="105"/>
      <c r="FEF56" s="105"/>
      <c r="FEG56" s="105"/>
      <c r="FEH56" s="105"/>
      <c r="FEI56" s="105"/>
      <c r="FEJ56" s="105"/>
      <c r="FEK56" s="105"/>
      <c r="FEL56" s="105"/>
      <c r="FEM56" s="105"/>
      <c r="FEN56" s="105"/>
      <c r="FEO56" s="105"/>
      <c r="FEP56" s="105"/>
      <c r="FEQ56" s="105"/>
      <c r="FER56" s="105"/>
      <c r="FES56" s="105"/>
      <c r="FET56" s="105"/>
      <c r="FEU56" s="105"/>
      <c r="FEV56" s="105"/>
      <c r="FEW56" s="105"/>
      <c r="FEX56" s="105"/>
      <c r="FEY56" s="105"/>
      <c r="FEZ56" s="105"/>
      <c r="FFA56" s="105"/>
      <c r="FFB56" s="105"/>
      <c r="FFC56" s="105"/>
      <c r="FFD56" s="105"/>
      <c r="FFE56" s="105"/>
      <c r="FFF56" s="105"/>
      <c r="FFG56" s="105"/>
      <c r="FFH56" s="105"/>
      <c r="FFI56" s="105"/>
      <c r="FFJ56" s="105"/>
      <c r="FFK56" s="105"/>
      <c r="FFL56" s="105"/>
      <c r="FFM56" s="105"/>
      <c r="FFN56" s="105"/>
      <c r="FFO56" s="105"/>
      <c r="FFP56" s="105"/>
      <c r="FFQ56" s="105"/>
      <c r="FFR56" s="105"/>
      <c r="FFS56" s="105"/>
      <c r="FFT56" s="105"/>
      <c r="FFU56" s="105"/>
      <c r="FFV56" s="105"/>
      <c r="FFW56" s="105"/>
      <c r="FFX56" s="105"/>
      <c r="FFY56" s="105"/>
      <c r="FFZ56" s="105"/>
      <c r="FGA56" s="105"/>
      <c r="FGB56" s="105"/>
      <c r="FGC56" s="105"/>
      <c r="FGD56" s="105"/>
      <c r="FGE56" s="105"/>
      <c r="FGF56" s="105"/>
      <c r="FGG56" s="105"/>
      <c r="FGH56" s="105"/>
      <c r="FGI56" s="105"/>
      <c r="FGJ56" s="105"/>
      <c r="FGK56" s="105"/>
      <c r="FGL56" s="105"/>
      <c r="FGM56" s="105"/>
      <c r="FGN56" s="105"/>
      <c r="FGO56" s="105"/>
      <c r="FGP56" s="105"/>
      <c r="FGQ56" s="105"/>
      <c r="FGR56" s="105"/>
      <c r="FGS56" s="105"/>
      <c r="FGT56" s="105"/>
      <c r="FGU56" s="105"/>
      <c r="FGV56" s="105"/>
      <c r="FGW56" s="105"/>
      <c r="FGX56" s="105"/>
      <c r="FGY56" s="105"/>
      <c r="FGZ56" s="105"/>
      <c r="FHA56" s="105"/>
      <c r="FHB56" s="105"/>
      <c r="FHC56" s="105"/>
      <c r="FHD56" s="105"/>
      <c r="FHE56" s="105"/>
      <c r="FHF56" s="105"/>
      <c r="FHG56" s="105"/>
      <c r="FHH56" s="105"/>
      <c r="FHI56" s="105"/>
      <c r="FHJ56" s="105"/>
      <c r="FHK56" s="105"/>
      <c r="FHL56" s="105"/>
      <c r="FHM56" s="105"/>
      <c r="FHN56" s="105"/>
      <c r="FHO56" s="105"/>
      <c r="FHP56" s="105"/>
      <c r="FHQ56" s="105"/>
      <c r="FHR56" s="105"/>
      <c r="FHS56" s="105"/>
      <c r="FHT56" s="105"/>
      <c r="FHU56" s="105"/>
      <c r="FHV56" s="105"/>
      <c r="FHW56" s="105"/>
      <c r="FHX56" s="105"/>
      <c r="FHY56" s="105"/>
      <c r="FHZ56" s="105"/>
      <c r="FIA56" s="105"/>
      <c r="FIB56" s="105"/>
      <c r="FIC56" s="105"/>
      <c r="FID56" s="105"/>
      <c r="FIE56" s="105"/>
      <c r="FIF56" s="105"/>
      <c r="FIG56" s="105"/>
      <c r="FIH56" s="105"/>
      <c r="FII56" s="105"/>
      <c r="FIJ56" s="105"/>
      <c r="FIK56" s="105"/>
      <c r="FIL56" s="105"/>
      <c r="FIM56" s="105"/>
      <c r="FIN56" s="105"/>
      <c r="FIO56" s="105"/>
      <c r="FIP56" s="105"/>
      <c r="FIQ56" s="105"/>
      <c r="FIR56" s="105"/>
      <c r="FIS56" s="105"/>
      <c r="FIT56" s="105"/>
      <c r="FIU56" s="105"/>
      <c r="FIV56" s="105"/>
      <c r="FIW56" s="105"/>
      <c r="FIX56" s="105"/>
      <c r="FIY56" s="105"/>
      <c r="FIZ56" s="105"/>
      <c r="FJA56" s="105"/>
      <c r="FJB56" s="105"/>
      <c r="FJC56" s="105"/>
      <c r="FJD56" s="105"/>
      <c r="FJE56" s="105"/>
      <c r="FJF56" s="105"/>
      <c r="FJG56" s="105"/>
      <c r="FJH56" s="105"/>
      <c r="FJI56" s="105"/>
      <c r="FJJ56" s="105"/>
      <c r="FJK56" s="105"/>
      <c r="FJL56" s="105"/>
      <c r="FJM56" s="105"/>
      <c r="FJN56" s="105"/>
      <c r="FJO56" s="105"/>
      <c r="FJP56" s="105"/>
      <c r="FJQ56" s="105"/>
      <c r="FJR56" s="105"/>
      <c r="FJS56" s="105"/>
      <c r="FJT56" s="105"/>
      <c r="FJU56" s="105"/>
      <c r="FJV56" s="105"/>
      <c r="FJW56" s="105"/>
      <c r="FJX56" s="105"/>
      <c r="FJY56" s="105"/>
      <c r="FJZ56" s="105"/>
      <c r="FKA56" s="105"/>
      <c r="FKB56" s="105"/>
      <c r="FKC56" s="105"/>
      <c r="FKD56" s="105"/>
      <c r="FKE56" s="105"/>
      <c r="FKF56" s="105"/>
      <c r="FKG56" s="105"/>
      <c r="FKH56" s="105"/>
      <c r="FKI56" s="105"/>
      <c r="FKJ56" s="105"/>
      <c r="FKK56" s="105"/>
      <c r="FKL56" s="105"/>
      <c r="FKM56" s="105"/>
      <c r="FKN56" s="105"/>
      <c r="FKO56" s="105"/>
      <c r="FKP56" s="105"/>
      <c r="FKQ56" s="105"/>
      <c r="FKR56" s="105"/>
      <c r="FKS56" s="105"/>
      <c r="FKT56" s="105"/>
      <c r="FKU56" s="105"/>
      <c r="FKV56" s="105"/>
      <c r="FKW56" s="105"/>
      <c r="FKX56" s="105"/>
      <c r="FKY56" s="105"/>
      <c r="FKZ56" s="105"/>
      <c r="FLA56" s="105"/>
      <c r="FLB56" s="105"/>
      <c r="FLC56" s="105"/>
      <c r="FLD56" s="105"/>
      <c r="FLE56" s="105"/>
      <c r="FLF56" s="105"/>
      <c r="FLG56" s="105"/>
      <c r="FLH56" s="105"/>
      <c r="FLI56" s="105"/>
      <c r="FLJ56" s="105"/>
      <c r="FLK56" s="105"/>
      <c r="FLL56" s="105"/>
      <c r="FLM56" s="105"/>
      <c r="FLN56" s="105"/>
      <c r="FLO56" s="105"/>
      <c r="FLP56" s="105"/>
      <c r="FLQ56" s="105"/>
      <c r="FLR56" s="105"/>
      <c r="FLS56" s="105"/>
      <c r="FLT56" s="105"/>
      <c r="FLU56" s="105"/>
      <c r="FLV56" s="105"/>
      <c r="FLW56" s="105"/>
      <c r="FLX56" s="105"/>
      <c r="FLY56" s="105"/>
      <c r="FLZ56" s="105"/>
      <c r="FMA56" s="105"/>
      <c r="FMB56" s="105"/>
      <c r="FMC56" s="105"/>
      <c r="FMD56" s="105"/>
      <c r="FME56" s="105"/>
      <c r="FMF56" s="105"/>
      <c r="FMG56" s="105"/>
      <c r="FMH56" s="105"/>
      <c r="FMI56" s="105"/>
      <c r="FMJ56" s="105"/>
      <c r="FMK56" s="105"/>
      <c r="FML56" s="105"/>
      <c r="FMM56" s="105"/>
      <c r="FMN56" s="105"/>
      <c r="FMO56" s="105"/>
      <c r="FMP56" s="105"/>
      <c r="FMQ56" s="105"/>
      <c r="FMR56" s="105"/>
      <c r="FMS56" s="105"/>
      <c r="FMT56" s="105"/>
      <c r="FMU56" s="105"/>
      <c r="FMV56" s="105"/>
      <c r="FMW56" s="105"/>
      <c r="FMX56" s="105"/>
      <c r="FMY56" s="105"/>
      <c r="FMZ56" s="105"/>
      <c r="FNA56" s="105"/>
      <c r="FNB56" s="105"/>
      <c r="FNC56" s="105"/>
      <c r="FND56" s="105"/>
      <c r="FNE56" s="105"/>
      <c r="FNF56" s="105"/>
      <c r="FNG56" s="105"/>
      <c r="FNH56" s="105"/>
      <c r="FNI56" s="105"/>
      <c r="FNJ56" s="105"/>
      <c r="FNK56" s="105"/>
      <c r="FNL56" s="105"/>
      <c r="FNM56" s="105"/>
      <c r="FNN56" s="105"/>
      <c r="FNO56" s="105"/>
      <c r="FNP56" s="105"/>
      <c r="FNQ56" s="105"/>
      <c r="FNR56" s="105"/>
      <c r="FNS56" s="105"/>
      <c r="FNT56" s="105"/>
      <c r="FNU56" s="105"/>
      <c r="FNV56" s="105"/>
      <c r="FNW56" s="105"/>
      <c r="FNX56" s="105"/>
      <c r="FNY56" s="105"/>
      <c r="FNZ56" s="105"/>
      <c r="FOA56" s="105"/>
      <c r="FOB56" s="105"/>
      <c r="FOC56" s="105"/>
      <c r="FOD56" s="105"/>
      <c r="FOE56" s="105"/>
      <c r="FOF56" s="105"/>
      <c r="FOG56" s="105"/>
      <c r="FOH56" s="105"/>
      <c r="FOI56" s="105"/>
      <c r="FOJ56" s="105"/>
      <c r="FOK56" s="105"/>
      <c r="FOL56" s="105"/>
      <c r="FOM56" s="105"/>
      <c r="FON56" s="105"/>
      <c r="FOO56" s="105"/>
      <c r="FOP56" s="105"/>
      <c r="FOQ56" s="105"/>
      <c r="FOR56" s="105"/>
      <c r="FOS56" s="105"/>
      <c r="FOT56" s="105"/>
      <c r="FOU56" s="105"/>
      <c r="FOV56" s="105"/>
      <c r="FOW56" s="105"/>
      <c r="FOX56" s="105"/>
      <c r="FOY56" s="105"/>
      <c r="FOZ56" s="105"/>
      <c r="FPA56" s="105"/>
      <c r="FPB56" s="105"/>
      <c r="FPC56" s="105"/>
      <c r="FPD56" s="105"/>
      <c r="FPE56" s="105"/>
      <c r="FPF56" s="105"/>
      <c r="FPG56" s="105"/>
      <c r="FPH56" s="105"/>
      <c r="FPI56" s="105"/>
      <c r="FPJ56" s="105"/>
      <c r="FPK56" s="105"/>
      <c r="FPL56" s="105"/>
      <c r="FPM56" s="105"/>
      <c r="FPN56" s="105"/>
      <c r="FPO56" s="105"/>
      <c r="FPP56" s="105"/>
      <c r="FPQ56" s="105"/>
      <c r="FPR56" s="105"/>
      <c r="FPS56" s="105"/>
      <c r="FPT56" s="105"/>
      <c r="FPU56" s="105"/>
      <c r="FPV56" s="105"/>
      <c r="FPW56" s="105"/>
      <c r="FPX56" s="105"/>
      <c r="FPY56" s="105"/>
      <c r="FPZ56" s="105"/>
      <c r="FQA56" s="105"/>
      <c r="FQB56" s="105"/>
      <c r="FQC56" s="105"/>
      <c r="FQD56" s="105"/>
      <c r="FQE56" s="105"/>
      <c r="FQF56" s="105"/>
      <c r="FQG56" s="105"/>
      <c r="FQH56" s="105"/>
      <c r="FQI56" s="105"/>
      <c r="FQJ56" s="105"/>
      <c r="FQK56" s="105"/>
      <c r="FQL56" s="105"/>
      <c r="FQM56" s="105"/>
      <c r="FQN56" s="105"/>
      <c r="FQO56" s="105"/>
      <c r="FQP56" s="105"/>
      <c r="FQQ56" s="105"/>
      <c r="FQR56" s="105"/>
      <c r="FQS56" s="105"/>
      <c r="FQT56" s="105"/>
      <c r="FQU56" s="105"/>
      <c r="FQV56" s="105"/>
      <c r="FQW56" s="105"/>
      <c r="FQX56" s="105"/>
      <c r="FQY56" s="105"/>
      <c r="FQZ56" s="105"/>
      <c r="FRA56" s="105"/>
      <c r="FRB56" s="105"/>
      <c r="FRC56" s="105"/>
      <c r="FRD56" s="105"/>
      <c r="FRE56" s="105"/>
      <c r="FRF56" s="105"/>
      <c r="FRG56" s="105"/>
      <c r="FRH56" s="105"/>
      <c r="FRI56" s="105"/>
      <c r="FRJ56" s="105"/>
      <c r="FRK56" s="105"/>
      <c r="FRL56" s="105"/>
      <c r="FRM56" s="105"/>
      <c r="FRN56" s="105"/>
      <c r="FRO56" s="105"/>
      <c r="FRP56" s="105"/>
      <c r="FRQ56" s="105"/>
      <c r="FRR56" s="105"/>
      <c r="FRS56" s="105"/>
      <c r="FRT56" s="105"/>
      <c r="FRU56" s="105"/>
      <c r="FRV56" s="105"/>
      <c r="FRW56" s="105"/>
      <c r="FRX56" s="105"/>
      <c r="FRY56" s="105"/>
      <c r="FRZ56" s="105"/>
      <c r="FSA56" s="105"/>
      <c r="FSB56" s="105"/>
      <c r="FSC56" s="105"/>
      <c r="FSD56" s="105"/>
      <c r="FSE56" s="105"/>
      <c r="FSF56" s="105"/>
      <c r="FSG56" s="105"/>
      <c r="FSH56" s="105"/>
      <c r="FSI56" s="105"/>
      <c r="FSJ56" s="105"/>
      <c r="FSK56" s="105"/>
      <c r="FSL56" s="105"/>
      <c r="FSM56" s="105"/>
      <c r="FSN56" s="105"/>
      <c r="FSO56" s="105"/>
      <c r="FSP56" s="105"/>
      <c r="FSQ56" s="105"/>
      <c r="FSR56" s="105"/>
      <c r="FSS56" s="105"/>
      <c r="FST56" s="105"/>
      <c r="FSU56" s="105"/>
      <c r="FSV56" s="105"/>
      <c r="FSW56" s="105"/>
      <c r="FSX56" s="105"/>
      <c r="FSY56" s="105"/>
      <c r="FSZ56" s="105"/>
      <c r="FTA56" s="105"/>
      <c r="FTB56" s="105"/>
      <c r="FTC56" s="105"/>
      <c r="FTD56" s="105"/>
      <c r="FTE56" s="105"/>
      <c r="FTF56" s="105"/>
      <c r="FTG56" s="105"/>
      <c r="FTH56" s="105"/>
      <c r="FTI56" s="105"/>
      <c r="FTJ56" s="105"/>
      <c r="FTK56" s="105"/>
      <c r="FTL56" s="105"/>
      <c r="FTM56" s="105"/>
      <c r="FTN56" s="105"/>
      <c r="FTO56" s="105"/>
      <c r="FTP56" s="105"/>
      <c r="FTQ56" s="105"/>
      <c r="FTR56" s="105"/>
      <c r="FTS56" s="105"/>
      <c r="FTT56" s="105"/>
      <c r="FTU56" s="105"/>
      <c r="FTV56" s="105"/>
      <c r="FTW56" s="105"/>
      <c r="FTX56" s="105"/>
      <c r="FTY56" s="105"/>
      <c r="FTZ56" s="105"/>
      <c r="FUA56" s="105"/>
      <c r="FUB56" s="105"/>
      <c r="FUC56" s="105"/>
      <c r="FUD56" s="105"/>
      <c r="FUE56" s="105"/>
      <c r="FUF56" s="105"/>
      <c r="FUG56" s="105"/>
      <c r="FUH56" s="105"/>
      <c r="FUI56" s="105"/>
      <c r="FUJ56" s="105"/>
      <c r="FUK56" s="105"/>
      <c r="FUL56" s="105"/>
      <c r="FUM56" s="105"/>
      <c r="FUN56" s="105"/>
      <c r="FUO56" s="105"/>
      <c r="FUP56" s="105"/>
      <c r="FUQ56" s="105"/>
      <c r="FUR56" s="105"/>
      <c r="FUS56" s="105"/>
      <c r="FUT56" s="105"/>
      <c r="FUU56" s="105"/>
      <c r="FUV56" s="105"/>
      <c r="FUW56" s="105"/>
      <c r="FUX56" s="105"/>
      <c r="FUY56" s="105"/>
      <c r="FUZ56" s="105"/>
      <c r="FVA56" s="105"/>
      <c r="FVB56" s="105"/>
      <c r="FVC56" s="105"/>
      <c r="FVD56" s="105"/>
      <c r="FVE56" s="105"/>
      <c r="FVF56" s="105"/>
      <c r="FVG56" s="105"/>
      <c r="FVH56" s="105"/>
      <c r="FVI56" s="105"/>
      <c r="FVJ56" s="105"/>
      <c r="FVK56" s="105"/>
      <c r="FVL56" s="105"/>
      <c r="FVM56" s="105"/>
      <c r="FVN56" s="105"/>
      <c r="FVO56" s="105"/>
      <c r="FVP56" s="105"/>
      <c r="FVQ56" s="105"/>
      <c r="FVR56" s="105"/>
      <c r="FVS56" s="105"/>
      <c r="FVT56" s="105"/>
      <c r="FVU56" s="105"/>
      <c r="FVV56" s="105"/>
      <c r="FVW56" s="105"/>
      <c r="FVX56" s="105"/>
      <c r="FVY56" s="105"/>
      <c r="FVZ56" s="105"/>
      <c r="FWA56" s="105"/>
      <c r="FWB56" s="105"/>
      <c r="FWC56" s="105"/>
      <c r="FWD56" s="105"/>
      <c r="FWE56" s="105"/>
      <c r="FWF56" s="105"/>
      <c r="FWG56" s="105"/>
      <c r="FWH56" s="105"/>
      <c r="FWI56" s="105"/>
      <c r="FWJ56" s="105"/>
      <c r="FWK56" s="105"/>
      <c r="FWL56" s="105"/>
      <c r="FWM56" s="105"/>
      <c r="FWN56" s="105"/>
      <c r="FWO56" s="105"/>
      <c r="FWP56" s="105"/>
      <c r="FWQ56" s="105"/>
      <c r="FWR56" s="105"/>
      <c r="FWS56" s="105"/>
      <c r="FWT56" s="105"/>
      <c r="FWU56" s="105"/>
      <c r="FWV56" s="105"/>
      <c r="FWW56" s="105"/>
      <c r="FWX56" s="105"/>
      <c r="FWY56" s="105"/>
      <c r="FWZ56" s="105"/>
      <c r="FXA56" s="105"/>
      <c r="FXB56" s="105"/>
      <c r="FXC56" s="105"/>
      <c r="FXD56" s="105"/>
      <c r="FXE56" s="105"/>
      <c r="FXF56" s="105"/>
      <c r="FXG56" s="105"/>
      <c r="FXH56" s="105"/>
      <c r="FXI56" s="105"/>
      <c r="FXJ56" s="105"/>
      <c r="FXK56" s="105"/>
      <c r="FXL56" s="105"/>
      <c r="FXM56" s="105"/>
      <c r="FXN56" s="105"/>
      <c r="FXO56" s="105"/>
      <c r="FXP56" s="105"/>
      <c r="FXQ56" s="105"/>
      <c r="FXR56" s="105"/>
      <c r="FXS56" s="105"/>
      <c r="FXT56" s="105"/>
      <c r="FXU56" s="105"/>
      <c r="FXV56" s="105"/>
      <c r="FXW56" s="105"/>
      <c r="FXX56" s="105"/>
      <c r="FXY56" s="105"/>
      <c r="FXZ56" s="105"/>
      <c r="FYA56" s="105"/>
      <c r="FYB56" s="105"/>
      <c r="FYC56" s="105"/>
      <c r="FYD56" s="105"/>
      <c r="FYE56" s="105"/>
      <c r="FYF56" s="105"/>
      <c r="FYG56" s="105"/>
      <c r="FYH56" s="105"/>
      <c r="FYI56" s="105"/>
      <c r="FYJ56" s="105"/>
      <c r="FYK56" s="105"/>
      <c r="FYL56" s="105"/>
      <c r="FYM56" s="105"/>
      <c r="FYN56" s="105"/>
      <c r="FYO56" s="105"/>
      <c r="FYP56" s="105"/>
      <c r="FYQ56" s="105"/>
      <c r="FYR56" s="105"/>
      <c r="FYS56" s="105"/>
      <c r="FYT56" s="105"/>
      <c r="FYU56" s="105"/>
      <c r="FYV56" s="105"/>
      <c r="FYW56" s="105"/>
      <c r="FYX56" s="105"/>
      <c r="FYY56" s="105"/>
      <c r="FYZ56" s="105"/>
      <c r="FZA56" s="105"/>
      <c r="FZB56" s="105"/>
      <c r="FZC56" s="105"/>
      <c r="FZD56" s="105"/>
      <c r="FZE56" s="105"/>
      <c r="FZF56" s="105"/>
      <c r="FZG56" s="105"/>
      <c r="FZH56" s="105"/>
      <c r="FZI56" s="105"/>
      <c r="FZJ56" s="105"/>
      <c r="FZK56" s="105"/>
      <c r="FZL56" s="105"/>
      <c r="FZM56" s="105"/>
      <c r="FZN56" s="105"/>
      <c r="FZO56" s="105"/>
      <c r="FZP56" s="105"/>
      <c r="FZQ56" s="105"/>
      <c r="FZR56" s="105"/>
      <c r="FZS56" s="105"/>
      <c r="FZT56" s="105"/>
      <c r="FZU56" s="105"/>
      <c r="FZV56" s="105"/>
      <c r="FZW56" s="105"/>
      <c r="FZX56" s="105"/>
      <c r="FZY56" s="105"/>
      <c r="FZZ56" s="105"/>
      <c r="GAA56" s="105"/>
      <c r="GAB56" s="105"/>
      <c r="GAC56" s="105"/>
      <c r="GAD56" s="105"/>
      <c r="GAE56" s="105"/>
      <c r="GAF56" s="105"/>
      <c r="GAG56" s="105"/>
      <c r="GAH56" s="105"/>
      <c r="GAI56" s="105"/>
      <c r="GAJ56" s="105"/>
      <c r="GAK56" s="105"/>
      <c r="GAL56" s="105"/>
      <c r="GAM56" s="105"/>
      <c r="GAN56" s="105"/>
      <c r="GAO56" s="105"/>
      <c r="GAP56" s="105"/>
      <c r="GAQ56" s="105"/>
      <c r="GAR56" s="105"/>
      <c r="GAS56" s="105"/>
      <c r="GAT56" s="105"/>
      <c r="GAU56" s="105"/>
      <c r="GAV56" s="105"/>
      <c r="GAW56" s="105"/>
      <c r="GAX56" s="105"/>
      <c r="GAY56" s="105"/>
      <c r="GAZ56" s="105"/>
      <c r="GBA56" s="105"/>
      <c r="GBB56" s="105"/>
      <c r="GBC56" s="105"/>
      <c r="GBD56" s="105"/>
      <c r="GBE56" s="105"/>
      <c r="GBF56" s="105"/>
      <c r="GBG56" s="105"/>
      <c r="GBH56" s="105"/>
      <c r="GBI56" s="105"/>
      <c r="GBJ56" s="105"/>
      <c r="GBK56" s="105"/>
      <c r="GBL56" s="105"/>
      <c r="GBM56" s="105"/>
      <c r="GBN56" s="105"/>
      <c r="GBO56" s="105"/>
      <c r="GBP56" s="105"/>
      <c r="GBQ56" s="105"/>
      <c r="GBR56" s="105"/>
      <c r="GBS56" s="105"/>
      <c r="GBT56" s="105"/>
      <c r="GBU56" s="105"/>
      <c r="GBV56" s="105"/>
      <c r="GBW56" s="105"/>
      <c r="GBX56" s="105"/>
      <c r="GBY56" s="105"/>
      <c r="GBZ56" s="105"/>
      <c r="GCA56" s="105"/>
      <c r="GCB56" s="105"/>
      <c r="GCC56" s="105"/>
      <c r="GCD56" s="105"/>
      <c r="GCE56" s="105"/>
      <c r="GCF56" s="105"/>
      <c r="GCG56" s="105"/>
      <c r="GCH56" s="105"/>
      <c r="GCI56" s="105"/>
      <c r="GCJ56" s="105"/>
      <c r="GCK56" s="105"/>
      <c r="GCL56" s="105"/>
      <c r="GCM56" s="105"/>
      <c r="GCN56" s="105"/>
      <c r="GCO56" s="105"/>
      <c r="GCP56" s="105"/>
      <c r="GCQ56" s="105"/>
      <c r="GCR56" s="105"/>
      <c r="GCS56" s="105"/>
      <c r="GCT56" s="105"/>
      <c r="GCU56" s="105"/>
      <c r="GCV56" s="105"/>
      <c r="GCW56" s="105"/>
      <c r="GCX56" s="105"/>
      <c r="GCY56" s="105"/>
      <c r="GCZ56" s="105"/>
      <c r="GDA56" s="105"/>
      <c r="GDB56" s="105"/>
      <c r="GDC56" s="105"/>
      <c r="GDD56" s="105"/>
      <c r="GDE56" s="105"/>
      <c r="GDF56" s="105"/>
      <c r="GDG56" s="105"/>
      <c r="GDH56" s="105"/>
      <c r="GDI56" s="105"/>
      <c r="GDJ56" s="105"/>
      <c r="GDK56" s="105"/>
      <c r="GDL56" s="105"/>
      <c r="GDM56" s="105"/>
      <c r="GDN56" s="105"/>
      <c r="GDO56" s="105"/>
      <c r="GDP56" s="105"/>
      <c r="GDQ56" s="105"/>
      <c r="GDR56" s="105"/>
      <c r="GDS56" s="105"/>
      <c r="GDT56" s="105"/>
      <c r="GDU56" s="105"/>
      <c r="GDV56" s="105"/>
      <c r="GDW56" s="105"/>
      <c r="GDX56" s="105"/>
      <c r="GDY56" s="105"/>
      <c r="GDZ56" s="105"/>
      <c r="GEA56" s="105"/>
      <c r="GEB56" s="105"/>
      <c r="GEC56" s="105"/>
      <c r="GED56" s="105"/>
      <c r="GEE56" s="105"/>
      <c r="GEF56" s="105"/>
      <c r="GEG56" s="105"/>
      <c r="GEH56" s="105"/>
      <c r="GEI56" s="105"/>
      <c r="GEJ56" s="105"/>
      <c r="GEK56" s="105"/>
      <c r="GEL56" s="105"/>
      <c r="GEM56" s="105"/>
      <c r="GEN56" s="105"/>
      <c r="GEO56" s="105"/>
      <c r="GEP56" s="105"/>
      <c r="GEQ56" s="105"/>
      <c r="GER56" s="105"/>
      <c r="GES56" s="105"/>
      <c r="GET56" s="105"/>
      <c r="GEU56" s="105"/>
      <c r="GEV56" s="105"/>
      <c r="GEW56" s="105"/>
      <c r="GEX56" s="105"/>
      <c r="GEY56" s="105"/>
      <c r="GEZ56" s="105"/>
      <c r="GFA56" s="105"/>
      <c r="GFB56" s="105"/>
      <c r="GFC56" s="105"/>
      <c r="GFD56" s="105"/>
      <c r="GFE56" s="105"/>
      <c r="GFF56" s="105"/>
      <c r="GFG56" s="105"/>
      <c r="GFH56" s="105"/>
      <c r="GFI56" s="105"/>
      <c r="GFJ56" s="105"/>
      <c r="GFK56" s="105"/>
      <c r="GFL56" s="105"/>
      <c r="GFM56" s="105"/>
      <c r="GFN56" s="105"/>
      <c r="GFO56" s="105"/>
      <c r="GFP56" s="105"/>
      <c r="GFQ56" s="105"/>
      <c r="GFR56" s="105"/>
      <c r="GFS56" s="105"/>
      <c r="GFT56" s="105"/>
      <c r="GFU56" s="105"/>
      <c r="GFV56" s="105"/>
      <c r="GFW56" s="105"/>
      <c r="GFX56" s="105"/>
      <c r="GFY56" s="105"/>
      <c r="GFZ56" s="105"/>
      <c r="GGA56" s="105"/>
      <c r="GGB56" s="105"/>
      <c r="GGC56" s="105"/>
      <c r="GGD56" s="105"/>
      <c r="GGE56" s="105"/>
      <c r="GGF56" s="105"/>
      <c r="GGG56" s="105"/>
      <c r="GGH56" s="105"/>
      <c r="GGI56" s="105"/>
      <c r="GGJ56" s="105"/>
      <c r="GGK56" s="105"/>
      <c r="GGL56" s="105"/>
      <c r="GGM56" s="105"/>
      <c r="GGN56" s="105"/>
      <c r="GGO56" s="105"/>
      <c r="GGP56" s="105"/>
      <c r="GGQ56" s="105"/>
      <c r="GGR56" s="105"/>
      <c r="GGS56" s="105"/>
      <c r="GGT56" s="105"/>
      <c r="GGU56" s="105"/>
      <c r="GGV56" s="105"/>
      <c r="GGW56" s="105"/>
      <c r="GGX56" s="105"/>
      <c r="GGY56" s="105"/>
      <c r="GGZ56" s="105"/>
      <c r="GHA56" s="105"/>
      <c r="GHB56" s="105"/>
      <c r="GHC56" s="105"/>
      <c r="GHD56" s="105"/>
      <c r="GHE56" s="105"/>
      <c r="GHF56" s="105"/>
      <c r="GHG56" s="105"/>
      <c r="GHH56" s="105"/>
      <c r="GHI56" s="105"/>
      <c r="GHJ56" s="105"/>
      <c r="GHK56" s="105"/>
      <c r="GHL56" s="105"/>
      <c r="GHM56" s="105"/>
      <c r="GHN56" s="105"/>
      <c r="GHO56" s="105"/>
      <c r="GHP56" s="105"/>
      <c r="GHQ56" s="105"/>
      <c r="GHR56" s="105"/>
      <c r="GHS56" s="105"/>
      <c r="GHT56" s="105"/>
      <c r="GHU56" s="105"/>
      <c r="GHV56" s="105"/>
      <c r="GHW56" s="105"/>
      <c r="GHX56" s="105"/>
      <c r="GHY56" s="105"/>
      <c r="GHZ56" s="105"/>
      <c r="GIA56" s="105"/>
      <c r="GIB56" s="105"/>
      <c r="GIC56" s="105"/>
      <c r="GID56" s="105"/>
      <c r="GIE56" s="105"/>
      <c r="GIF56" s="105"/>
      <c r="GIG56" s="105"/>
      <c r="GIH56" s="105"/>
      <c r="GII56" s="105"/>
      <c r="GIJ56" s="105"/>
      <c r="GIK56" s="105"/>
      <c r="GIL56" s="105"/>
      <c r="GIM56" s="105"/>
      <c r="GIN56" s="105"/>
      <c r="GIO56" s="105"/>
      <c r="GIP56" s="105"/>
      <c r="GIQ56" s="105"/>
      <c r="GIR56" s="105"/>
      <c r="GIS56" s="105"/>
      <c r="GIT56" s="105"/>
      <c r="GIU56" s="105"/>
      <c r="GIV56" s="105"/>
      <c r="GIW56" s="105"/>
      <c r="GIX56" s="105"/>
      <c r="GIY56" s="105"/>
      <c r="GIZ56" s="105"/>
      <c r="GJA56" s="105"/>
      <c r="GJB56" s="105"/>
      <c r="GJC56" s="105"/>
      <c r="GJD56" s="105"/>
      <c r="GJE56" s="105"/>
      <c r="GJF56" s="105"/>
      <c r="GJG56" s="105"/>
      <c r="GJH56" s="105"/>
      <c r="GJI56" s="105"/>
      <c r="GJJ56" s="105"/>
      <c r="GJK56" s="105"/>
      <c r="GJL56" s="105"/>
      <c r="GJM56" s="105"/>
      <c r="GJN56" s="105"/>
      <c r="GJO56" s="105"/>
      <c r="GJP56" s="105"/>
      <c r="GJQ56" s="105"/>
      <c r="GJR56" s="105"/>
      <c r="GJS56" s="105"/>
      <c r="GJT56" s="105"/>
      <c r="GJU56" s="105"/>
      <c r="GJV56" s="105"/>
      <c r="GJW56" s="105"/>
      <c r="GJX56" s="105"/>
      <c r="GJY56" s="105"/>
      <c r="GJZ56" s="105"/>
      <c r="GKA56" s="105"/>
      <c r="GKB56" s="105"/>
      <c r="GKC56" s="105"/>
      <c r="GKD56" s="105"/>
      <c r="GKE56" s="105"/>
      <c r="GKF56" s="105"/>
      <c r="GKG56" s="105"/>
      <c r="GKH56" s="105"/>
      <c r="GKI56" s="105"/>
      <c r="GKJ56" s="105"/>
      <c r="GKK56" s="105"/>
      <c r="GKL56" s="105"/>
      <c r="GKM56" s="105"/>
      <c r="GKN56" s="105"/>
      <c r="GKO56" s="105"/>
      <c r="GKP56" s="105"/>
      <c r="GKQ56" s="105"/>
      <c r="GKR56" s="105"/>
      <c r="GKS56" s="105"/>
      <c r="GKT56" s="105"/>
      <c r="GKU56" s="105"/>
      <c r="GKV56" s="105"/>
      <c r="GKW56" s="105"/>
      <c r="GKX56" s="105"/>
      <c r="GKY56" s="105"/>
      <c r="GKZ56" s="105"/>
      <c r="GLA56" s="105"/>
      <c r="GLB56" s="105"/>
      <c r="GLC56" s="105"/>
      <c r="GLD56" s="105"/>
      <c r="GLE56" s="105"/>
      <c r="GLF56" s="105"/>
      <c r="GLG56" s="105"/>
      <c r="GLH56" s="105"/>
      <c r="GLI56" s="105"/>
      <c r="GLJ56" s="105"/>
      <c r="GLK56" s="105"/>
      <c r="GLL56" s="105"/>
      <c r="GLM56" s="105"/>
      <c r="GLN56" s="105"/>
      <c r="GLO56" s="105"/>
      <c r="GLP56" s="105"/>
      <c r="GLQ56" s="105"/>
      <c r="GLR56" s="105"/>
      <c r="GLS56" s="105"/>
      <c r="GLT56" s="105"/>
      <c r="GLU56" s="105"/>
      <c r="GLV56" s="105"/>
      <c r="GLW56" s="105"/>
      <c r="GLX56" s="105"/>
      <c r="GLY56" s="105"/>
      <c r="GLZ56" s="105"/>
      <c r="GMA56" s="105"/>
      <c r="GMB56" s="105"/>
      <c r="GMC56" s="105"/>
      <c r="GMD56" s="105"/>
      <c r="GME56" s="105"/>
      <c r="GMF56" s="105"/>
      <c r="GMG56" s="105"/>
      <c r="GMH56" s="105"/>
      <c r="GMI56" s="105"/>
      <c r="GMJ56" s="105"/>
      <c r="GMK56" s="105"/>
      <c r="GML56" s="105"/>
      <c r="GMM56" s="105"/>
      <c r="GMN56" s="105"/>
      <c r="GMO56" s="105"/>
      <c r="GMP56" s="105"/>
      <c r="GMQ56" s="105"/>
      <c r="GMR56" s="105"/>
      <c r="GMS56" s="105"/>
      <c r="GMT56" s="105"/>
      <c r="GMU56" s="105"/>
      <c r="GMV56" s="105"/>
      <c r="GMW56" s="105"/>
      <c r="GMX56" s="105"/>
      <c r="GMY56" s="105"/>
      <c r="GMZ56" s="105"/>
      <c r="GNA56" s="105"/>
      <c r="GNB56" s="105"/>
      <c r="GNC56" s="105"/>
      <c r="GND56" s="105"/>
      <c r="GNE56" s="105"/>
      <c r="GNF56" s="105"/>
      <c r="GNG56" s="105"/>
      <c r="GNH56" s="105"/>
      <c r="GNI56" s="105"/>
      <c r="GNJ56" s="105"/>
      <c r="GNK56" s="105"/>
      <c r="GNL56" s="105"/>
      <c r="GNM56" s="105"/>
      <c r="GNN56" s="105"/>
      <c r="GNO56" s="105"/>
      <c r="GNP56" s="105"/>
      <c r="GNQ56" s="105"/>
      <c r="GNR56" s="105"/>
      <c r="GNS56" s="105"/>
      <c r="GNT56" s="105"/>
      <c r="GNU56" s="105"/>
      <c r="GNV56" s="105"/>
      <c r="GNW56" s="105"/>
      <c r="GNX56" s="105"/>
      <c r="GNY56" s="105"/>
      <c r="GNZ56" s="105"/>
      <c r="GOA56" s="105"/>
      <c r="GOB56" s="105"/>
      <c r="GOC56" s="105"/>
      <c r="GOD56" s="105"/>
      <c r="GOE56" s="105"/>
      <c r="GOF56" s="105"/>
      <c r="GOG56" s="105"/>
      <c r="GOH56" s="105"/>
      <c r="GOI56" s="105"/>
      <c r="GOJ56" s="105"/>
      <c r="GOK56" s="105"/>
      <c r="GOL56" s="105"/>
      <c r="GOM56" s="105"/>
      <c r="GON56" s="105"/>
      <c r="GOO56" s="105"/>
      <c r="GOP56" s="105"/>
      <c r="GOQ56" s="105"/>
      <c r="GOR56" s="105"/>
      <c r="GOS56" s="105"/>
      <c r="GOT56" s="105"/>
      <c r="GOU56" s="105"/>
      <c r="GOV56" s="105"/>
      <c r="GOW56" s="105"/>
      <c r="GOX56" s="105"/>
      <c r="GOY56" s="105"/>
      <c r="GOZ56" s="105"/>
      <c r="GPA56" s="105"/>
      <c r="GPB56" s="105"/>
      <c r="GPC56" s="105"/>
      <c r="GPD56" s="105"/>
      <c r="GPE56" s="105"/>
      <c r="GPF56" s="105"/>
      <c r="GPG56" s="105"/>
      <c r="GPH56" s="105"/>
      <c r="GPI56" s="105"/>
      <c r="GPJ56" s="105"/>
      <c r="GPK56" s="105"/>
      <c r="GPL56" s="105"/>
      <c r="GPM56" s="105"/>
      <c r="GPN56" s="105"/>
      <c r="GPO56" s="105"/>
      <c r="GPP56" s="105"/>
      <c r="GPQ56" s="105"/>
      <c r="GPR56" s="105"/>
      <c r="GPS56" s="105"/>
      <c r="GPT56" s="105"/>
      <c r="GPU56" s="105"/>
      <c r="GPV56" s="105"/>
      <c r="GPW56" s="105"/>
      <c r="GPX56" s="105"/>
      <c r="GPY56" s="105"/>
      <c r="GPZ56" s="105"/>
      <c r="GQA56" s="105"/>
      <c r="GQB56" s="105"/>
      <c r="GQC56" s="105"/>
      <c r="GQD56" s="105"/>
      <c r="GQE56" s="105"/>
      <c r="GQF56" s="105"/>
      <c r="GQG56" s="105"/>
      <c r="GQH56" s="105"/>
      <c r="GQI56" s="105"/>
      <c r="GQJ56" s="105"/>
      <c r="GQK56" s="105"/>
      <c r="GQL56" s="105"/>
      <c r="GQM56" s="105"/>
      <c r="GQN56" s="105"/>
      <c r="GQO56" s="105"/>
      <c r="GQP56" s="105"/>
      <c r="GQQ56" s="105"/>
      <c r="GQR56" s="105"/>
      <c r="GQS56" s="105"/>
      <c r="GQT56" s="105"/>
      <c r="GQU56" s="105"/>
      <c r="GQV56" s="105"/>
      <c r="GQW56" s="105"/>
      <c r="GQX56" s="105"/>
      <c r="GQY56" s="105"/>
      <c r="GQZ56" s="105"/>
      <c r="GRA56" s="105"/>
      <c r="GRB56" s="105"/>
      <c r="GRC56" s="105"/>
      <c r="GRD56" s="105"/>
      <c r="GRE56" s="105"/>
      <c r="GRF56" s="105"/>
      <c r="GRG56" s="105"/>
      <c r="GRH56" s="105"/>
      <c r="GRI56" s="105"/>
      <c r="GRJ56" s="105"/>
      <c r="GRK56" s="105"/>
      <c r="GRL56" s="105"/>
      <c r="GRM56" s="105"/>
      <c r="GRN56" s="105"/>
      <c r="GRO56" s="105"/>
      <c r="GRP56" s="105"/>
      <c r="GRQ56" s="105"/>
      <c r="GRR56" s="105"/>
      <c r="GRS56" s="105"/>
      <c r="GRT56" s="105"/>
      <c r="GRU56" s="105"/>
      <c r="GRV56" s="105"/>
      <c r="GRW56" s="105"/>
      <c r="GRX56" s="105"/>
      <c r="GRY56" s="105"/>
      <c r="GRZ56" s="105"/>
      <c r="GSA56" s="105"/>
      <c r="GSB56" s="105"/>
      <c r="GSC56" s="105"/>
      <c r="GSD56" s="105"/>
      <c r="GSE56" s="105"/>
      <c r="GSF56" s="105"/>
      <c r="GSG56" s="105"/>
      <c r="GSH56" s="105"/>
      <c r="GSI56" s="105"/>
      <c r="GSJ56" s="105"/>
      <c r="GSK56" s="105"/>
      <c r="GSL56" s="105"/>
      <c r="GSM56" s="105"/>
      <c r="GSN56" s="105"/>
      <c r="GSO56" s="105"/>
      <c r="GSP56" s="105"/>
      <c r="GSQ56" s="105"/>
      <c r="GSR56" s="105"/>
      <c r="GSS56" s="105"/>
      <c r="GST56" s="105"/>
      <c r="GSU56" s="105"/>
      <c r="GSV56" s="105"/>
      <c r="GSW56" s="105"/>
      <c r="GSX56" s="105"/>
      <c r="GSY56" s="105"/>
      <c r="GSZ56" s="105"/>
      <c r="GTA56" s="105"/>
      <c r="GTB56" s="105"/>
      <c r="GTC56" s="105"/>
      <c r="GTD56" s="105"/>
      <c r="GTE56" s="105"/>
      <c r="GTF56" s="105"/>
      <c r="GTG56" s="105"/>
      <c r="GTH56" s="105"/>
      <c r="GTI56" s="105"/>
      <c r="GTJ56" s="105"/>
      <c r="GTK56" s="105"/>
      <c r="GTL56" s="105"/>
      <c r="GTM56" s="105"/>
      <c r="GTN56" s="105"/>
      <c r="GTO56" s="105"/>
      <c r="GTP56" s="105"/>
      <c r="GTQ56" s="105"/>
      <c r="GTR56" s="105"/>
      <c r="GTS56" s="105"/>
      <c r="GTT56" s="105"/>
      <c r="GTU56" s="105"/>
      <c r="GTV56" s="105"/>
      <c r="GTW56" s="105"/>
      <c r="GTX56" s="105"/>
      <c r="GTY56" s="105"/>
      <c r="GTZ56" s="105"/>
      <c r="GUA56" s="105"/>
      <c r="GUB56" s="105"/>
      <c r="GUC56" s="105"/>
      <c r="GUD56" s="105"/>
      <c r="GUE56" s="105"/>
      <c r="GUF56" s="105"/>
      <c r="GUG56" s="105"/>
      <c r="GUH56" s="105"/>
      <c r="GUI56" s="105"/>
      <c r="GUJ56" s="105"/>
      <c r="GUK56" s="105"/>
      <c r="GUL56" s="105"/>
      <c r="GUM56" s="105"/>
      <c r="GUN56" s="105"/>
      <c r="GUO56" s="105"/>
      <c r="GUP56" s="105"/>
      <c r="GUQ56" s="105"/>
      <c r="GUR56" s="105"/>
      <c r="GUS56" s="105"/>
      <c r="GUT56" s="105"/>
      <c r="GUU56" s="105"/>
      <c r="GUV56" s="105"/>
      <c r="GUW56" s="105"/>
      <c r="GUX56" s="105"/>
      <c r="GUY56" s="105"/>
      <c r="GUZ56" s="105"/>
      <c r="GVA56" s="105"/>
      <c r="GVB56" s="105"/>
      <c r="GVC56" s="105"/>
      <c r="GVD56" s="105"/>
      <c r="GVE56" s="105"/>
      <c r="GVF56" s="105"/>
      <c r="GVG56" s="105"/>
      <c r="GVH56" s="105"/>
      <c r="GVI56" s="105"/>
      <c r="GVJ56" s="105"/>
      <c r="GVK56" s="105"/>
      <c r="GVL56" s="105"/>
      <c r="GVM56" s="105"/>
      <c r="GVN56" s="105"/>
      <c r="GVO56" s="105"/>
      <c r="GVP56" s="105"/>
      <c r="GVQ56" s="105"/>
      <c r="GVR56" s="105"/>
      <c r="GVS56" s="105"/>
      <c r="GVT56" s="105"/>
      <c r="GVU56" s="105"/>
      <c r="GVV56" s="105"/>
      <c r="GVW56" s="105"/>
      <c r="GVX56" s="105"/>
      <c r="GVY56" s="105"/>
      <c r="GVZ56" s="105"/>
      <c r="GWA56" s="105"/>
      <c r="GWB56" s="105"/>
      <c r="GWC56" s="105"/>
      <c r="GWD56" s="105"/>
      <c r="GWE56" s="105"/>
      <c r="GWF56" s="105"/>
      <c r="GWG56" s="105"/>
      <c r="GWH56" s="105"/>
      <c r="GWI56" s="105"/>
      <c r="GWJ56" s="105"/>
      <c r="GWK56" s="105"/>
      <c r="GWL56" s="105"/>
      <c r="GWM56" s="105"/>
      <c r="GWN56" s="105"/>
      <c r="GWO56" s="105"/>
      <c r="GWP56" s="105"/>
      <c r="GWQ56" s="105"/>
      <c r="GWR56" s="105"/>
      <c r="GWS56" s="105"/>
      <c r="GWT56" s="105"/>
      <c r="GWU56" s="105"/>
      <c r="GWV56" s="105"/>
      <c r="GWW56" s="105"/>
      <c r="GWX56" s="105"/>
      <c r="GWY56" s="105"/>
      <c r="GWZ56" s="105"/>
      <c r="GXA56" s="105"/>
      <c r="GXB56" s="105"/>
      <c r="GXC56" s="105"/>
      <c r="GXD56" s="105"/>
      <c r="GXE56" s="105"/>
      <c r="GXF56" s="105"/>
      <c r="GXG56" s="105"/>
      <c r="GXH56" s="105"/>
      <c r="GXI56" s="105"/>
      <c r="GXJ56" s="105"/>
      <c r="GXK56" s="105"/>
      <c r="GXL56" s="105"/>
      <c r="GXM56" s="105"/>
      <c r="GXN56" s="105"/>
      <c r="GXO56" s="105"/>
      <c r="GXP56" s="105"/>
      <c r="GXQ56" s="105"/>
      <c r="GXR56" s="105"/>
      <c r="GXS56" s="105"/>
      <c r="GXT56" s="105"/>
      <c r="GXU56" s="105"/>
      <c r="GXV56" s="105"/>
      <c r="GXW56" s="105"/>
      <c r="GXX56" s="105"/>
      <c r="GXY56" s="105"/>
      <c r="GXZ56" s="105"/>
      <c r="GYA56" s="105"/>
      <c r="GYB56" s="105"/>
      <c r="GYC56" s="105"/>
      <c r="GYD56" s="105"/>
      <c r="GYE56" s="105"/>
      <c r="GYF56" s="105"/>
      <c r="GYG56" s="105"/>
      <c r="GYH56" s="105"/>
      <c r="GYI56" s="105"/>
      <c r="GYJ56" s="105"/>
      <c r="GYK56" s="105"/>
      <c r="GYL56" s="105"/>
      <c r="GYM56" s="105"/>
      <c r="GYN56" s="105"/>
      <c r="GYO56" s="105"/>
      <c r="GYP56" s="105"/>
      <c r="GYQ56" s="105"/>
      <c r="GYR56" s="105"/>
      <c r="GYS56" s="105"/>
      <c r="GYT56" s="105"/>
      <c r="GYU56" s="105"/>
      <c r="GYV56" s="105"/>
      <c r="GYW56" s="105"/>
      <c r="GYX56" s="105"/>
      <c r="GYY56" s="105"/>
      <c r="GYZ56" s="105"/>
      <c r="GZA56" s="105"/>
      <c r="GZB56" s="105"/>
      <c r="GZC56" s="105"/>
      <c r="GZD56" s="105"/>
      <c r="GZE56" s="105"/>
      <c r="GZF56" s="105"/>
      <c r="GZG56" s="105"/>
      <c r="GZH56" s="105"/>
      <c r="GZI56" s="105"/>
      <c r="GZJ56" s="105"/>
      <c r="GZK56" s="105"/>
      <c r="GZL56" s="105"/>
      <c r="GZM56" s="105"/>
      <c r="GZN56" s="105"/>
      <c r="GZO56" s="105"/>
      <c r="GZP56" s="105"/>
      <c r="GZQ56" s="105"/>
      <c r="GZR56" s="105"/>
      <c r="GZS56" s="105"/>
      <c r="GZT56" s="105"/>
      <c r="GZU56" s="105"/>
      <c r="GZV56" s="105"/>
      <c r="GZW56" s="105"/>
      <c r="GZX56" s="105"/>
      <c r="GZY56" s="105"/>
      <c r="GZZ56" s="105"/>
      <c r="HAA56" s="105"/>
      <c r="HAB56" s="105"/>
      <c r="HAC56" s="105"/>
      <c r="HAD56" s="105"/>
      <c r="HAE56" s="105"/>
      <c r="HAF56" s="105"/>
      <c r="HAG56" s="105"/>
      <c r="HAH56" s="105"/>
      <c r="HAI56" s="105"/>
      <c r="HAJ56" s="105"/>
      <c r="HAK56" s="105"/>
      <c r="HAL56" s="105"/>
      <c r="HAM56" s="105"/>
      <c r="HAN56" s="105"/>
      <c r="HAO56" s="105"/>
      <c r="HAP56" s="105"/>
      <c r="HAQ56" s="105"/>
      <c r="HAR56" s="105"/>
      <c r="HAS56" s="105"/>
      <c r="HAT56" s="105"/>
      <c r="HAU56" s="105"/>
      <c r="HAV56" s="105"/>
      <c r="HAW56" s="105"/>
      <c r="HAX56" s="105"/>
      <c r="HAY56" s="105"/>
      <c r="HAZ56" s="105"/>
      <c r="HBA56" s="105"/>
      <c r="HBB56" s="105"/>
      <c r="HBC56" s="105"/>
      <c r="HBD56" s="105"/>
      <c r="HBE56" s="105"/>
      <c r="HBF56" s="105"/>
      <c r="HBG56" s="105"/>
      <c r="HBH56" s="105"/>
      <c r="HBI56" s="105"/>
      <c r="HBJ56" s="105"/>
      <c r="HBK56" s="105"/>
      <c r="HBL56" s="105"/>
      <c r="HBM56" s="105"/>
      <c r="HBN56" s="105"/>
      <c r="HBO56" s="105"/>
      <c r="HBP56" s="105"/>
      <c r="HBQ56" s="105"/>
      <c r="HBR56" s="105"/>
      <c r="HBS56" s="105"/>
      <c r="HBT56" s="105"/>
      <c r="HBU56" s="105"/>
      <c r="HBV56" s="105"/>
      <c r="HBW56" s="105"/>
      <c r="HBX56" s="105"/>
      <c r="HBY56" s="105"/>
      <c r="HBZ56" s="105"/>
      <c r="HCA56" s="105"/>
      <c r="HCB56" s="105"/>
      <c r="HCC56" s="105"/>
      <c r="HCD56" s="105"/>
      <c r="HCE56" s="105"/>
      <c r="HCF56" s="105"/>
      <c r="HCG56" s="105"/>
      <c r="HCH56" s="105"/>
      <c r="HCI56" s="105"/>
      <c r="HCJ56" s="105"/>
      <c r="HCK56" s="105"/>
      <c r="HCL56" s="105"/>
      <c r="HCM56" s="105"/>
      <c r="HCN56" s="105"/>
      <c r="HCO56" s="105"/>
      <c r="HCP56" s="105"/>
      <c r="HCQ56" s="105"/>
      <c r="HCR56" s="105"/>
      <c r="HCS56" s="105"/>
      <c r="HCT56" s="105"/>
      <c r="HCU56" s="105"/>
      <c r="HCV56" s="105"/>
      <c r="HCW56" s="105"/>
      <c r="HCX56" s="105"/>
      <c r="HCY56" s="105"/>
      <c r="HCZ56" s="105"/>
      <c r="HDA56" s="105"/>
      <c r="HDB56" s="105"/>
      <c r="HDC56" s="105"/>
      <c r="HDD56" s="105"/>
      <c r="HDE56" s="105"/>
      <c r="HDF56" s="105"/>
      <c r="HDG56" s="105"/>
      <c r="HDH56" s="105"/>
      <c r="HDI56" s="105"/>
      <c r="HDJ56" s="105"/>
      <c r="HDK56" s="105"/>
      <c r="HDL56" s="105"/>
      <c r="HDM56" s="105"/>
      <c r="HDN56" s="105"/>
      <c r="HDO56" s="105"/>
      <c r="HDP56" s="105"/>
      <c r="HDQ56" s="105"/>
      <c r="HDR56" s="105"/>
      <c r="HDS56" s="105"/>
      <c r="HDT56" s="105"/>
      <c r="HDU56" s="105"/>
      <c r="HDV56" s="105"/>
      <c r="HDW56" s="105"/>
      <c r="HDX56" s="105"/>
      <c r="HDY56" s="105"/>
      <c r="HDZ56" s="105"/>
      <c r="HEA56" s="105"/>
      <c r="HEB56" s="105"/>
      <c r="HEC56" s="105"/>
      <c r="HED56" s="105"/>
      <c r="HEE56" s="105"/>
      <c r="HEF56" s="105"/>
      <c r="HEG56" s="105"/>
      <c r="HEH56" s="105"/>
      <c r="HEI56" s="105"/>
      <c r="HEJ56" s="105"/>
      <c r="HEK56" s="105"/>
      <c r="HEL56" s="105"/>
      <c r="HEM56" s="105"/>
      <c r="HEN56" s="105"/>
      <c r="HEO56" s="105"/>
      <c r="HEP56" s="105"/>
      <c r="HEQ56" s="105"/>
      <c r="HER56" s="105"/>
      <c r="HES56" s="105"/>
      <c r="HET56" s="105"/>
      <c r="HEU56" s="105"/>
      <c r="HEV56" s="105"/>
      <c r="HEW56" s="105"/>
      <c r="HEX56" s="105"/>
      <c r="HEY56" s="105"/>
      <c r="HEZ56" s="105"/>
      <c r="HFA56" s="105"/>
      <c r="HFB56" s="105"/>
      <c r="HFC56" s="105"/>
      <c r="HFD56" s="105"/>
      <c r="HFE56" s="105"/>
      <c r="HFF56" s="105"/>
      <c r="HFG56" s="105"/>
      <c r="HFH56" s="105"/>
      <c r="HFI56" s="105"/>
      <c r="HFJ56" s="105"/>
      <c r="HFK56" s="105"/>
      <c r="HFL56" s="105"/>
      <c r="HFM56" s="105"/>
      <c r="HFN56" s="105"/>
      <c r="HFO56" s="105"/>
      <c r="HFP56" s="105"/>
      <c r="HFQ56" s="105"/>
      <c r="HFR56" s="105"/>
      <c r="HFS56" s="105"/>
      <c r="HFT56" s="105"/>
      <c r="HFU56" s="105"/>
      <c r="HFV56" s="105"/>
      <c r="HFW56" s="105"/>
      <c r="HFX56" s="105"/>
      <c r="HFY56" s="105"/>
      <c r="HFZ56" s="105"/>
      <c r="HGA56" s="105"/>
      <c r="HGB56" s="105"/>
      <c r="HGC56" s="105"/>
      <c r="HGD56" s="105"/>
      <c r="HGE56" s="105"/>
      <c r="HGF56" s="105"/>
      <c r="HGG56" s="105"/>
      <c r="HGH56" s="105"/>
      <c r="HGI56" s="105"/>
      <c r="HGJ56" s="105"/>
      <c r="HGK56" s="105"/>
      <c r="HGL56" s="105"/>
      <c r="HGM56" s="105"/>
      <c r="HGN56" s="105"/>
      <c r="HGO56" s="105"/>
      <c r="HGP56" s="105"/>
      <c r="HGQ56" s="105"/>
      <c r="HGR56" s="105"/>
      <c r="HGS56" s="105"/>
      <c r="HGT56" s="105"/>
      <c r="HGU56" s="105"/>
      <c r="HGV56" s="105"/>
      <c r="HGW56" s="105"/>
      <c r="HGX56" s="105"/>
      <c r="HGY56" s="105"/>
      <c r="HGZ56" s="105"/>
      <c r="HHA56" s="105"/>
      <c r="HHB56" s="105"/>
      <c r="HHC56" s="105"/>
      <c r="HHD56" s="105"/>
      <c r="HHE56" s="105"/>
      <c r="HHF56" s="105"/>
      <c r="HHG56" s="105"/>
      <c r="HHH56" s="105"/>
      <c r="HHI56" s="105"/>
      <c r="HHJ56" s="105"/>
      <c r="HHK56" s="105"/>
      <c r="HHL56" s="105"/>
      <c r="HHM56" s="105"/>
      <c r="HHN56" s="105"/>
      <c r="HHO56" s="105"/>
      <c r="HHP56" s="105"/>
      <c r="HHQ56" s="105"/>
      <c r="HHR56" s="105"/>
      <c r="HHS56" s="105"/>
      <c r="HHT56" s="105"/>
      <c r="HHU56" s="105"/>
      <c r="HHV56" s="105"/>
      <c r="HHW56" s="105"/>
      <c r="HHX56" s="105"/>
      <c r="HHY56" s="105"/>
      <c r="HHZ56" s="105"/>
      <c r="HIA56" s="105"/>
      <c r="HIB56" s="105"/>
      <c r="HIC56" s="105"/>
      <c r="HID56" s="105"/>
      <c r="HIE56" s="105"/>
      <c r="HIF56" s="105"/>
      <c r="HIG56" s="105"/>
      <c r="HIH56" s="105"/>
      <c r="HII56" s="105"/>
      <c r="HIJ56" s="105"/>
      <c r="HIK56" s="105"/>
      <c r="HIL56" s="105"/>
      <c r="HIM56" s="105"/>
      <c r="HIN56" s="105"/>
      <c r="HIO56" s="105"/>
      <c r="HIP56" s="105"/>
      <c r="HIQ56" s="105"/>
      <c r="HIR56" s="105"/>
      <c r="HIS56" s="105"/>
      <c r="HIT56" s="105"/>
      <c r="HIU56" s="105"/>
      <c r="HIV56" s="105"/>
      <c r="HIW56" s="105"/>
      <c r="HIX56" s="105"/>
      <c r="HIY56" s="105"/>
      <c r="HIZ56" s="105"/>
      <c r="HJA56" s="105"/>
      <c r="HJB56" s="105"/>
      <c r="HJC56" s="105"/>
      <c r="HJD56" s="105"/>
      <c r="HJE56" s="105"/>
      <c r="HJF56" s="105"/>
      <c r="HJG56" s="105"/>
      <c r="HJH56" s="105"/>
      <c r="HJI56" s="105"/>
      <c r="HJJ56" s="105"/>
      <c r="HJK56" s="105"/>
      <c r="HJL56" s="105"/>
      <c r="HJM56" s="105"/>
      <c r="HJN56" s="105"/>
      <c r="HJO56" s="105"/>
      <c r="HJP56" s="105"/>
      <c r="HJQ56" s="105"/>
      <c r="HJR56" s="105"/>
      <c r="HJS56" s="105"/>
      <c r="HJT56" s="105"/>
      <c r="HJU56" s="105"/>
      <c r="HJV56" s="105"/>
      <c r="HJW56" s="105"/>
      <c r="HJX56" s="105"/>
      <c r="HJY56" s="105"/>
      <c r="HJZ56" s="105"/>
      <c r="HKA56" s="105"/>
      <c r="HKB56" s="105"/>
      <c r="HKC56" s="105"/>
      <c r="HKD56" s="105"/>
      <c r="HKE56" s="105"/>
      <c r="HKF56" s="105"/>
      <c r="HKG56" s="105"/>
      <c r="HKH56" s="105"/>
      <c r="HKI56" s="105"/>
      <c r="HKJ56" s="105"/>
      <c r="HKK56" s="105"/>
      <c r="HKL56" s="105"/>
      <c r="HKM56" s="105"/>
      <c r="HKN56" s="105"/>
      <c r="HKO56" s="105"/>
      <c r="HKP56" s="105"/>
      <c r="HKQ56" s="105"/>
      <c r="HKR56" s="105"/>
      <c r="HKS56" s="105"/>
      <c r="HKT56" s="105"/>
      <c r="HKU56" s="105"/>
      <c r="HKV56" s="105"/>
      <c r="HKW56" s="105"/>
      <c r="HKX56" s="105"/>
      <c r="HKY56" s="105"/>
      <c r="HKZ56" s="105"/>
      <c r="HLA56" s="105"/>
      <c r="HLB56" s="105"/>
      <c r="HLC56" s="105"/>
      <c r="HLD56" s="105"/>
      <c r="HLE56" s="105"/>
      <c r="HLF56" s="105"/>
      <c r="HLG56" s="105"/>
      <c r="HLH56" s="105"/>
      <c r="HLI56" s="105"/>
      <c r="HLJ56" s="105"/>
      <c r="HLK56" s="105"/>
      <c r="HLL56" s="105"/>
      <c r="HLM56" s="105"/>
      <c r="HLN56" s="105"/>
      <c r="HLO56" s="105"/>
      <c r="HLP56" s="105"/>
      <c r="HLQ56" s="105"/>
      <c r="HLR56" s="105"/>
      <c r="HLS56" s="105"/>
      <c r="HLT56" s="105"/>
      <c r="HLU56" s="105"/>
      <c r="HLV56" s="105"/>
      <c r="HLW56" s="105"/>
      <c r="HLX56" s="105"/>
      <c r="HLY56" s="105"/>
      <c r="HLZ56" s="105"/>
      <c r="HMA56" s="105"/>
      <c r="HMB56" s="105"/>
      <c r="HMC56" s="105"/>
      <c r="HMD56" s="105"/>
      <c r="HME56" s="105"/>
      <c r="HMF56" s="105"/>
      <c r="HMG56" s="105"/>
      <c r="HMH56" s="105"/>
      <c r="HMI56" s="105"/>
      <c r="HMJ56" s="105"/>
      <c r="HMK56" s="105"/>
      <c r="HML56" s="105"/>
      <c r="HMM56" s="105"/>
      <c r="HMN56" s="105"/>
      <c r="HMO56" s="105"/>
      <c r="HMP56" s="105"/>
      <c r="HMQ56" s="105"/>
      <c r="HMR56" s="105"/>
      <c r="HMS56" s="105"/>
      <c r="HMT56" s="105"/>
      <c r="HMU56" s="105"/>
      <c r="HMV56" s="105"/>
      <c r="HMW56" s="105"/>
      <c r="HMX56" s="105"/>
      <c r="HMY56" s="105"/>
      <c r="HMZ56" s="105"/>
      <c r="HNA56" s="105"/>
      <c r="HNB56" s="105"/>
      <c r="HNC56" s="105"/>
      <c r="HND56" s="105"/>
      <c r="HNE56" s="105"/>
      <c r="HNF56" s="105"/>
      <c r="HNG56" s="105"/>
      <c r="HNH56" s="105"/>
      <c r="HNI56" s="105"/>
      <c r="HNJ56" s="105"/>
      <c r="HNK56" s="105"/>
      <c r="HNL56" s="105"/>
      <c r="HNM56" s="105"/>
      <c r="HNN56" s="105"/>
      <c r="HNO56" s="105"/>
      <c r="HNP56" s="105"/>
      <c r="HNQ56" s="105"/>
      <c r="HNR56" s="105"/>
      <c r="HNS56" s="105"/>
      <c r="HNT56" s="105"/>
      <c r="HNU56" s="105"/>
      <c r="HNV56" s="105"/>
      <c r="HNW56" s="105"/>
      <c r="HNX56" s="105"/>
      <c r="HNY56" s="105"/>
      <c r="HNZ56" s="105"/>
      <c r="HOA56" s="105"/>
      <c r="HOB56" s="105"/>
      <c r="HOC56" s="105"/>
      <c r="HOD56" s="105"/>
      <c r="HOE56" s="105"/>
      <c r="HOF56" s="105"/>
      <c r="HOG56" s="105"/>
      <c r="HOH56" s="105"/>
      <c r="HOI56" s="105"/>
      <c r="HOJ56" s="105"/>
      <c r="HOK56" s="105"/>
      <c r="HOL56" s="105"/>
      <c r="HOM56" s="105"/>
      <c r="HON56" s="105"/>
      <c r="HOO56" s="105"/>
      <c r="HOP56" s="105"/>
      <c r="HOQ56" s="105"/>
      <c r="HOR56" s="105"/>
      <c r="HOS56" s="105"/>
      <c r="HOT56" s="105"/>
      <c r="HOU56" s="105"/>
      <c r="HOV56" s="105"/>
      <c r="HOW56" s="105"/>
      <c r="HOX56" s="105"/>
      <c r="HOY56" s="105"/>
      <c r="HOZ56" s="105"/>
      <c r="HPA56" s="105"/>
      <c r="HPB56" s="105"/>
      <c r="HPC56" s="105"/>
      <c r="HPD56" s="105"/>
      <c r="HPE56" s="105"/>
      <c r="HPF56" s="105"/>
      <c r="HPG56" s="105"/>
      <c r="HPH56" s="105"/>
      <c r="HPI56" s="105"/>
      <c r="HPJ56" s="105"/>
      <c r="HPK56" s="105"/>
      <c r="HPL56" s="105"/>
      <c r="HPM56" s="105"/>
      <c r="HPN56" s="105"/>
      <c r="HPO56" s="105"/>
      <c r="HPP56" s="105"/>
      <c r="HPQ56" s="105"/>
      <c r="HPR56" s="105"/>
      <c r="HPS56" s="105"/>
      <c r="HPT56" s="105"/>
      <c r="HPU56" s="105"/>
      <c r="HPV56" s="105"/>
      <c r="HPW56" s="105"/>
      <c r="HPX56" s="105"/>
      <c r="HPY56" s="105"/>
      <c r="HPZ56" s="105"/>
      <c r="HQA56" s="105"/>
      <c r="HQB56" s="105"/>
      <c r="HQC56" s="105"/>
      <c r="HQD56" s="105"/>
      <c r="HQE56" s="105"/>
      <c r="HQF56" s="105"/>
      <c r="HQG56" s="105"/>
      <c r="HQH56" s="105"/>
      <c r="HQI56" s="105"/>
      <c r="HQJ56" s="105"/>
      <c r="HQK56" s="105"/>
      <c r="HQL56" s="105"/>
      <c r="HQM56" s="105"/>
      <c r="HQN56" s="105"/>
      <c r="HQO56" s="105"/>
      <c r="HQP56" s="105"/>
      <c r="HQQ56" s="105"/>
      <c r="HQR56" s="105"/>
      <c r="HQS56" s="105"/>
      <c r="HQT56" s="105"/>
      <c r="HQU56" s="105"/>
      <c r="HQV56" s="105"/>
      <c r="HQW56" s="105"/>
      <c r="HQX56" s="105"/>
      <c r="HQY56" s="105"/>
      <c r="HQZ56" s="105"/>
      <c r="HRA56" s="105"/>
      <c r="HRB56" s="105"/>
      <c r="HRC56" s="105"/>
      <c r="HRD56" s="105"/>
      <c r="HRE56" s="105"/>
      <c r="HRF56" s="105"/>
      <c r="HRG56" s="105"/>
      <c r="HRH56" s="105"/>
      <c r="HRI56" s="105"/>
      <c r="HRJ56" s="105"/>
      <c r="HRK56" s="105"/>
      <c r="HRL56" s="105"/>
      <c r="HRM56" s="105"/>
      <c r="HRN56" s="105"/>
      <c r="HRO56" s="105"/>
      <c r="HRP56" s="105"/>
      <c r="HRQ56" s="105"/>
      <c r="HRR56" s="105"/>
      <c r="HRS56" s="105"/>
      <c r="HRT56" s="105"/>
      <c r="HRU56" s="105"/>
      <c r="HRV56" s="105"/>
      <c r="HRW56" s="105"/>
      <c r="HRX56" s="105"/>
      <c r="HRY56" s="105"/>
      <c r="HRZ56" s="105"/>
      <c r="HSA56" s="105"/>
      <c r="HSB56" s="105"/>
      <c r="HSC56" s="105"/>
      <c r="HSD56" s="105"/>
      <c r="HSE56" s="105"/>
      <c r="HSF56" s="105"/>
      <c r="HSG56" s="105"/>
      <c r="HSH56" s="105"/>
      <c r="HSI56" s="105"/>
      <c r="HSJ56" s="105"/>
      <c r="HSK56" s="105"/>
      <c r="HSL56" s="105"/>
      <c r="HSM56" s="105"/>
      <c r="HSN56" s="105"/>
      <c r="HSO56" s="105"/>
      <c r="HSP56" s="105"/>
      <c r="HSQ56" s="105"/>
      <c r="HSR56" s="105"/>
      <c r="HSS56" s="105"/>
      <c r="HST56" s="105"/>
      <c r="HSU56" s="105"/>
      <c r="HSV56" s="105"/>
      <c r="HSW56" s="105"/>
      <c r="HSX56" s="105"/>
      <c r="HSY56" s="105"/>
      <c r="HSZ56" s="105"/>
      <c r="HTA56" s="105"/>
      <c r="HTB56" s="105"/>
      <c r="HTC56" s="105"/>
      <c r="HTD56" s="105"/>
      <c r="HTE56" s="105"/>
      <c r="HTF56" s="105"/>
      <c r="HTG56" s="105"/>
      <c r="HTH56" s="105"/>
      <c r="HTI56" s="105"/>
      <c r="HTJ56" s="105"/>
      <c r="HTK56" s="105"/>
      <c r="HTL56" s="105"/>
      <c r="HTM56" s="105"/>
      <c r="HTN56" s="105"/>
      <c r="HTO56" s="105"/>
      <c r="HTP56" s="105"/>
      <c r="HTQ56" s="105"/>
      <c r="HTR56" s="105"/>
      <c r="HTS56" s="105"/>
      <c r="HTT56" s="105"/>
      <c r="HTU56" s="105"/>
      <c r="HTV56" s="105"/>
      <c r="HTW56" s="105"/>
      <c r="HTX56" s="105"/>
      <c r="HTY56" s="105"/>
      <c r="HTZ56" s="105"/>
      <c r="HUA56" s="105"/>
      <c r="HUB56" s="105"/>
      <c r="HUC56" s="105"/>
      <c r="HUD56" s="105"/>
      <c r="HUE56" s="105"/>
      <c r="HUF56" s="105"/>
      <c r="HUG56" s="105"/>
      <c r="HUH56" s="105"/>
      <c r="HUI56" s="105"/>
      <c r="HUJ56" s="105"/>
      <c r="HUK56" s="105"/>
      <c r="HUL56" s="105"/>
      <c r="HUM56" s="105"/>
      <c r="HUN56" s="105"/>
      <c r="HUO56" s="105"/>
      <c r="HUP56" s="105"/>
      <c r="HUQ56" s="105"/>
      <c r="HUR56" s="105"/>
      <c r="HUS56" s="105"/>
      <c r="HUT56" s="105"/>
      <c r="HUU56" s="105"/>
      <c r="HUV56" s="105"/>
      <c r="HUW56" s="105"/>
      <c r="HUX56" s="105"/>
      <c r="HUY56" s="105"/>
      <c r="HUZ56" s="105"/>
      <c r="HVA56" s="105"/>
      <c r="HVB56" s="105"/>
      <c r="HVC56" s="105"/>
      <c r="HVD56" s="105"/>
      <c r="HVE56" s="105"/>
      <c r="HVF56" s="105"/>
      <c r="HVG56" s="105"/>
      <c r="HVH56" s="105"/>
      <c r="HVI56" s="105"/>
      <c r="HVJ56" s="105"/>
      <c r="HVK56" s="105"/>
      <c r="HVL56" s="105"/>
      <c r="HVM56" s="105"/>
      <c r="HVN56" s="105"/>
      <c r="HVO56" s="105"/>
      <c r="HVP56" s="105"/>
      <c r="HVQ56" s="105"/>
      <c r="HVR56" s="105"/>
      <c r="HVS56" s="105"/>
      <c r="HVT56" s="105"/>
      <c r="HVU56" s="105"/>
      <c r="HVV56" s="105"/>
      <c r="HVW56" s="105"/>
      <c r="HVX56" s="105"/>
      <c r="HVY56" s="105"/>
      <c r="HVZ56" s="105"/>
      <c r="HWA56" s="105"/>
      <c r="HWB56" s="105"/>
      <c r="HWC56" s="105"/>
      <c r="HWD56" s="105"/>
      <c r="HWE56" s="105"/>
      <c r="HWF56" s="105"/>
      <c r="HWG56" s="105"/>
      <c r="HWH56" s="105"/>
      <c r="HWI56" s="105"/>
      <c r="HWJ56" s="105"/>
      <c r="HWK56" s="105"/>
      <c r="HWL56" s="105"/>
      <c r="HWM56" s="105"/>
      <c r="HWN56" s="105"/>
      <c r="HWO56" s="105"/>
      <c r="HWP56" s="105"/>
      <c r="HWQ56" s="105"/>
      <c r="HWR56" s="105"/>
      <c r="HWS56" s="105"/>
      <c r="HWT56" s="105"/>
      <c r="HWU56" s="105"/>
      <c r="HWV56" s="105"/>
      <c r="HWW56" s="105"/>
      <c r="HWX56" s="105"/>
      <c r="HWY56" s="105"/>
      <c r="HWZ56" s="105"/>
      <c r="HXA56" s="105"/>
      <c r="HXB56" s="105"/>
      <c r="HXC56" s="105"/>
      <c r="HXD56" s="105"/>
      <c r="HXE56" s="105"/>
      <c r="HXF56" s="105"/>
      <c r="HXG56" s="105"/>
      <c r="HXH56" s="105"/>
      <c r="HXI56" s="105"/>
      <c r="HXJ56" s="105"/>
      <c r="HXK56" s="105"/>
      <c r="HXL56" s="105"/>
      <c r="HXM56" s="105"/>
      <c r="HXN56" s="105"/>
      <c r="HXO56" s="105"/>
      <c r="HXP56" s="105"/>
      <c r="HXQ56" s="105"/>
      <c r="HXR56" s="105"/>
      <c r="HXS56" s="105"/>
      <c r="HXT56" s="105"/>
      <c r="HXU56" s="105"/>
      <c r="HXV56" s="105"/>
      <c r="HXW56" s="105"/>
      <c r="HXX56" s="105"/>
      <c r="HXY56" s="105"/>
      <c r="HXZ56" s="105"/>
      <c r="HYA56" s="105"/>
      <c r="HYB56" s="105"/>
      <c r="HYC56" s="105"/>
      <c r="HYD56" s="105"/>
      <c r="HYE56" s="105"/>
      <c r="HYF56" s="105"/>
      <c r="HYG56" s="105"/>
      <c r="HYH56" s="105"/>
      <c r="HYI56" s="105"/>
      <c r="HYJ56" s="105"/>
      <c r="HYK56" s="105"/>
      <c r="HYL56" s="105"/>
      <c r="HYM56" s="105"/>
      <c r="HYN56" s="105"/>
      <c r="HYO56" s="105"/>
      <c r="HYP56" s="105"/>
      <c r="HYQ56" s="105"/>
      <c r="HYR56" s="105"/>
      <c r="HYS56" s="105"/>
      <c r="HYT56" s="105"/>
      <c r="HYU56" s="105"/>
      <c r="HYV56" s="105"/>
      <c r="HYW56" s="105"/>
      <c r="HYX56" s="105"/>
      <c r="HYY56" s="105"/>
      <c r="HYZ56" s="105"/>
      <c r="HZA56" s="105"/>
      <c r="HZB56" s="105"/>
      <c r="HZC56" s="105"/>
      <c r="HZD56" s="105"/>
      <c r="HZE56" s="105"/>
      <c r="HZF56" s="105"/>
      <c r="HZG56" s="105"/>
      <c r="HZH56" s="105"/>
      <c r="HZI56" s="105"/>
      <c r="HZJ56" s="105"/>
      <c r="HZK56" s="105"/>
      <c r="HZL56" s="105"/>
      <c r="HZM56" s="105"/>
      <c r="HZN56" s="105"/>
      <c r="HZO56" s="105"/>
      <c r="HZP56" s="105"/>
      <c r="HZQ56" s="105"/>
      <c r="HZR56" s="105"/>
      <c r="HZS56" s="105"/>
      <c r="HZT56" s="105"/>
      <c r="HZU56" s="105"/>
      <c r="HZV56" s="105"/>
      <c r="HZW56" s="105"/>
      <c r="HZX56" s="105"/>
      <c r="HZY56" s="105"/>
      <c r="HZZ56" s="105"/>
      <c r="IAA56" s="105"/>
      <c r="IAB56" s="105"/>
      <c r="IAC56" s="105"/>
      <c r="IAD56" s="105"/>
      <c r="IAE56" s="105"/>
      <c r="IAF56" s="105"/>
      <c r="IAG56" s="105"/>
      <c r="IAH56" s="105"/>
      <c r="IAI56" s="105"/>
      <c r="IAJ56" s="105"/>
      <c r="IAK56" s="105"/>
      <c r="IAL56" s="105"/>
      <c r="IAM56" s="105"/>
      <c r="IAN56" s="105"/>
      <c r="IAO56" s="105"/>
      <c r="IAP56" s="105"/>
      <c r="IAQ56" s="105"/>
      <c r="IAR56" s="105"/>
      <c r="IAS56" s="105"/>
      <c r="IAT56" s="105"/>
      <c r="IAU56" s="105"/>
      <c r="IAV56" s="105"/>
      <c r="IAW56" s="105"/>
      <c r="IAX56" s="105"/>
      <c r="IAY56" s="105"/>
      <c r="IAZ56" s="105"/>
      <c r="IBA56" s="105"/>
      <c r="IBB56" s="105"/>
      <c r="IBC56" s="105"/>
      <c r="IBD56" s="105"/>
      <c r="IBE56" s="105"/>
      <c r="IBF56" s="105"/>
      <c r="IBG56" s="105"/>
      <c r="IBH56" s="105"/>
      <c r="IBI56" s="105"/>
      <c r="IBJ56" s="105"/>
      <c r="IBK56" s="105"/>
      <c r="IBL56" s="105"/>
      <c r="IBM56" s="105"/>
      <c r="IBN56" s="105"/>
      <c r="IBO56" s="105"/>
      <c r="IBP56" s="105"/>
      <c r="IBQ56" s="105"/>
      <c r="IBR56" s="105"/>
      <c r="IBS56" s="105"/>
      <c r="IBT56" s="105"/>
      <c r="IBU56" s="105"/>
      <c r="IBV56" s="105"/>
      <c r="IBW56" s="105"/>
      <c r="IBX56" s="105"/>
      <c r="IBY56" s="105"/>
      <c r="IBZ56" s="105"/>
      <c r="ICA56" s="105"/>
      <c r="ICB56" s="105"/>
      <c r="ICC56" s="105"/>
      <c r="ICD56" s="105"/>
      <c r="ICE56" s="105"/>
      <c r="ICF56" s="105"/>
      <c r="ICG56" s="105"/>
      <c r="ICH56" s="105"/>
      <c r="ICI56" s="105"/>
      <c r="ICJ56" s="105"/>
      <c r="ICK56" s="105"/>
      <c r="ICL56" s="105"/>
      <c r="ICM56" s="105"/>
      <c r="ICN56" s="105"/>
      <c r="ICO56" s="105"/>
      <c r="ICP56" s="105"/>
      <c r="ICQ56" s="105"/>
      <c r="ICR56" s="105"/>
      <c r="ICS56" s="105"/>
      <c r="ICT56" s="105"/>
      <c r="ICU56" s="105"/>
      <c r="ICV56" s="105"/>
      <c r="ICW56" s="105"/>
      <c r="ICX56" s="105"/>
      <c r="ICY56" s="105"/>
      <c r="ICZ56" s="105"/>
      <c r="IDA56" s="105"/>
      <c r="IDB56" s="105"/>
      <c r="IDC56" s="105"/>
      <c r="IDD56" s="105"/>
      <c r="IDE56" s="105"/>
      <c r="IDF56" s="105"/>
      <c r="IDG56" s="105"/>
      <c r="IDH56" s="105"/>
      <c r="IDI56" s="105"/>
      <c r="IDJ56" s="105"/>
      <c r="IDK56" s="105"/>
      <c r="IDL56" s="105"/>
      <c r="IDM56" s="105"/>
      <c r="IDN56" s="105"/>
      <c r="IDO56" s="105"/>
      <c r="IDP56" s="105"/>
      <c r="IDQ56" s="105"/>
      <c r="IDR56" s="105"/>
      <c r="IDS56" s="105"/>
      <c r="IDT56" s="105"/>
      <c r="IDU56" s="105"/>
      <c r="IDV56" s="105"/>
      <c r="IDW56" s="105"/>
      <c r="IDX56" s="105"/>
      <c r="IDY56" s="105"/>
      <c r="IDZ56" s="105"/>
      <c r="IEA56" s="105"/>
      <c r="IEB56" s="105"/>
      <c r="IEC56" s="105"/>
      <c r="IED56" s="105"/>
      <c r="IEE56" s="105"/>
      <c r="IEF56" s="105"/>
      <c r="IEG56" s="105"/>
      <c r="IEH56" s="105"/>
      <c r="IEI56" s="105"/>
      <c r="IEJ56" s="105"/>
      <c r="IEK56" s="105"/>
      <c r="IEL56" s="105"/>
      <c r="IEM56" s="105"/>
      <c r="IEN56" s="105"/>
      <c r="IEO56" s="105"/>
      <c r="IEP56" s="105"/>
      <c r="IEQ56" s="105"/>
      <c r="IER56" s="105"/>
      <c r="IES56" s="105"/>
      <c r="IET56" s="105"/>
      <c r="IEU56" s="105"/>
      <c r="IEV56" s="105"/>
      <c r="IEW56" s="105"/>
      <c r="IEX56" s="105"/>
      <c r="IEY56" s="105"/>
      <c r="IEZ56" s="105"/>
      <c r="IFA56" s="105"/>
      <c r="IFB56" s="105"/>
      <c r="IFC56" s="105"/>
      <c r="IFD56" s="105"/>
      <c r="IFE56" s="105"/>
      <c r="IFF56" s="105"/>
      <c r="IFG56" s="105"/>
      <c r="IFH56" s="105"/>
      <c r="IFI56" s="105"/>
      <c r="IFJ56" s="105"/>
      <c r="IFK56" s="105"/>
      <c r="IFL56" s="105"/>
      <c r="IFM56" s="105"/>
      <c r="IFN56" s="105"/>
      <c r="IFO56" s="105"/>
      <c r="IFP56" s="105"/>
      <c r="IFQ56" s="105"/>
      <c r="IFR56" s="105"/>
      <c r="IFS56" s="105"/>
      <c r="IFT56" s="105"/>
      <c r="IFU56" s="105"/>
      <c r="IFV56" s="105"/>
      <c r="IFW56" s="105"/>
      <c r="IFX56" s="105"/>
      <c r="IFY56" s="105"/>
      <c r="IFZ56" s="105"/>
      <c r="IGA56" s="105"/>
      <c r="IGB56" s="105"/>
      <c r="IGC56" s="105"/>
      <c r="IGD56" s="105"/>
      <c r="IGE56" s="105"/>
      <c r="IGF56" s="105"/>
      <c r="IGG56" s="105"/>
      <c r="IGH56" s="105"/>
      <c r="IGI56" s="105"/>
      <c r="IGJ56" s="105"/>
      <c r="IGK56" s="105"/>
      <c r="IGL56" s="105"/>
      <c r="IGM56" s="105"/>
      <c r="IGN56" s="105"/>
      <c r="IGO56" s="105"/>
      <c r="IGP56" s="105"/>
      <c r="IGQ56" s="105"/>
      <c r="IGR56" s="105"/>
      <c r="IGS56" s="105"/>
      <c r="IGT56" s="105"/>
      <c r="IGU56" s="105"/>
      <c r="IGV56" s="105"/>
      <c r="IGW56" s="105"/>
      <c r="IGX56" s="105"/>
      <c r="IGY56" s="105"/>
      <c r="IGZ56" s="105"/>
      <c r="IHA56" s="105"/>
      <c r="IHB56" s="105"/>
      <c r="IHC56" s="105"/>
      <c r="IHD56" s="105"/>
      <c r="IHE56" s="105"/>
      <c r="IHF56" s="105"/>
      <c r="IHG56" s="105"/>
      <c r="IHH56" s="105"/>
      <c r="IHI56" s="105"/>
      <c r="IHJ56" s="105"/>
      <c r="IHK56" s="105"/>
      <c r="IHL56" s="105"/>
      <c r="IHM56" s="105"/>
      <c r="IHN56" s="105"/>
      <c r="IHO56" s="105"/>
      <c r="IHP56" s="105"/>
      <c r="IHQ56" s="105"/>
      <c r="IHR56" s="105"/>
      <c r="IHS56" s="105"/>
      <c r="IHT56" s="105"/>
      <c r="IHU56" s="105"/>
      <c r="IHV56" s="105"/>
      <c r="IHW56" s="105"/>
      <c r="IHX56" s="105"/>
      <c r="IHY56" s="105"/>
      <c r="IHZ56" s="105"/>
      <c r="IIA56" s="105"/>
      <c r="IIB56" s="105"/>
      <c r="IIC56" s="105"/>
      <c r="IID56" s="105"/>
      <c r="IIE56" s="105"/>
      <c r="IIF56" s="105"/>
      <c r="IIG56" s="105"/>
      <c r="IIH56" s="105"/>
      <c r="III56" s="105"/>
      <c r="IIJ56" s="105"/>
      <c r="IIK56" s="105"/>
      <c r="IIL56" s="105"/>
      <c r="IIM56" s="105"/>
      <c r="IIN56" s="105"/>
      <c r="IIO56" s="105"/>
      <c r="IIP56" s="105"/>
      <c r="IIQ56" s="105"/>
      <c r="IIR56" s="105"/>
      <c r="IIS56" s="105"/>
      <c r="IIT56" s="105"/>
      <c r="IIU56" s="105"/>
      <c r="IIV56" s="105"/>
      <c r="IIW56" s="105"/>
      <c r="IIX56" s="105"/>
      <c r="IIY56" s="105"/>
      <c r="IIZ56" s="105"/>
      <c r="IJA56" s="105"/>
      <c r="IJB56" s="105"/>
      <c r="IJC56" s="105"/>
      <c r="IJD56" s="105"/>
      <c r="IJE56" s="105"/>
      <c r="IJF56" s="105"/>
      <c r="IJG56" s="105"/>
      <c r="IJH56" s="105"/>
      <c r="IJI56" s="105"/>
      <c r="IJJ56" s="105"/>
      <c r="IJK56" s="105"/>
      <c r="IJL56" s="105"/>
      <c r="IJM56" s="105"/>
      <c r="IJN56" s="105"/>
      <c r="IJO56" s="105"/>
      <c r="IJP56" s="105"/>
      <c r="IJQ56" s="105"/>
      <c r="IJR56" s="105"/>
      <c r="IJS56" s="105"/>
      <c r="IJT56" s="105"/>
      <c r="IJU56" s="105"/>
      <c r="IJV56" s="105"/>
      <c r="IJW56" s="105"/>
      <c r="IJX56" s="105"/>
      <c r="IJY56" s="105"/>
      <c r="IJZ56" s="105"/>
      <c r="IKA56" s="105"/>
      <c r="IKB56" s="105"/>
      <c r="IKC56" s="105"/>
      <c r="IKD56" s="105"/>
      <c r="IKE56" s="105"/>
      <c r="IKF56" s="105"/>
      <c r="IKG56" s="105"/>
      <c r="IKH56" s="105"/>
      <c r="IKI56" s="105"/>
      <c r="IKJ56" s="105"/>
      <c r="IKK56" s="105"/>
      <c r="IKL56" s="105"/>
      <c r="IKM56" s="105"/>
      <c r="IKN56" s="105"/>
      <c r="IKO56" s="105"/>
      <c r="IKP56" s="105"/>
      <c r="IKQ56" s="105"/>
      <c r="IKR56" s="105"/>
      <c r="IKS56" s="105"/>
      <c r="IKT56" s="105"/>
      <c r="IKU56" s="105"/>
      <c r="IKV56" s="105"/>
      <c r="IKW56" s="105"/>
      <c r="IKX56" s="105"/>
      <c r="IKY56" s="105"/>
      <c r="IKZ56" s="105"/>
      <c r="ILA56" s="105"/>
      <c r="ILB56" s="105"/>
      <c r="ILC56" s="105"/>
      <c r="ILD56" s="105"/>
      <c r="ILE56" s="105"/>
      <c r="ILF56" s="105"/>
      <c r="ILG56" s="105"/>
      <c r="ILH56" s="105"/>
      <c r="ILI56" s="105"/>
      <c r="ILJ56" s="105"/>
      <c r="ILK56" s="105"/>
      <c r="ILL56" s="105"/>
      <c r="ILM56" s="105"/>
      <c r="ILN56" s="105"/>
      <c r="ILO56" s="105"/>
      <c r="ILP56" s="105"/>
      <c r="ILQ56" s="105"/>
      <c r="ILR56" s="105"/>
      <c r="ILS56" s="105"/>
      <c r="ILT56" s="105"/>
      <c r="ILU56" s="105"/>
      <c r="ILV56" s="105"/>
      <c r="ILW56" s="105"/>
      <c r="ILX56" s="105"/>
      <c r="ILY56" s="105"/>
      <c r="ILZ56" s="105"/>
      <c r="IMA56" s="105"/>
      <c r="IMB56" s="105"/>
      <c r="IMC56" s="105"/>
      <c r="IMD56" s="105"/>
      <c r="IME56" s="105"/>
      <c r="IMF56" s="105"/>
      <c r="IMG56" s="105"/>
      <c r="IMH56" s="105"/>
      <c r="IMI56" s="105"/>
      <c r="IMJ56" s="105"/>
      <c r="IMK56" s="105"/>
      <c r="IML56" s="105"/>
      <c r="IMM56" s="105"/>
      <c r="IMN56" s="105"/>
      <c r="IMO56" s="105"/>
      <c r="IMP56" s="105"/>
      <c r="IMQ56" s="105"/>
      <c r="IMR56" s="105"/>
      <c r="IMS56" s="105"/>
      <c r="IMT56" s="105"/>
      <c r="IMU56" s="105"/>
      <c r="IMV56" s="105"/>
      <c r="IMW56" s="105"/>
      <c r="IMX56" s="105"/>
      <c r="IMY56" s="105"/>
      <c r="IMZ56" s="105"/>
      <c r="INA56" s="105"/>
      <c r="INB56" s="105"/>
      <c r="INC56" s="105"/>
      <c r="IND56" s="105"/>
      <c r="INE56" s="105"/>
      <c r="INF56" s="105"/>
      <c r="ING56" s="105"/>
      <c r="INH56" s="105"/>
      <c r="INI56" s="105"/>
      <c r="INJ56" s="105"/>
      <c r="INK56" s="105"/>
      <c r="INL56" s="105"/>
      <c r="INM56" s="105"/>
      <c r="INN56" s="105"/>
      <c r="INO56" s="105"/>
      <c r="INP56" s="105"/>
      <c r="INQ56" s="105"/>
      <c r="INR56" s="105"/>
      <c r="INS56" s="105"/>
      <c r="INT56" s="105"/>
      <c r="INU56" s="105"/>
      <c r="INV56" s="105"/>
      <c r="INW56" s="105"/>
      <c r="INX56" s="105"/>
      <c r="INY56" s="105"/>
      <c r="INZ56" s="105"/>
      <c r="IOA56" s="105"/>
      <c r="IOB56" s="105"/>
      <c r="IOC56" s="105"/>
      <c r="IOD56" s="105"/>
      <c r="IOE56" s="105"/>
      <c r="IOF56" s="105"/>
      <c r="IOG56" s="105"/>
      <c r="IOH56" s="105"/>
      <c r="IOI56" s="105"/>
      <c r="IOJ56" s="105"/>
      <c r="IOK56" s="105"/>
      <c r="IOL56" s="105"/>
      <c r="IOM56" s="105"/>
      <c r="ION56" s="105"/>
      <c r="IOO56" s="105"/>
      <c r="IOP56" s="105"/>
      <c r="IOQ56" s="105"/>
      <c r="IOR56" s="105"/>
      <c r="IOS56" s="105"/>
      <c r="IOT56" s="105"/>
      <c r="IOU56" s="105"/>
      <c r="IOV56" s="105"/>
      <c r="IOW56" s="105"/>
      <c r="IOX56" s="105"/>
      <c r="IOY56" s="105"/>
      <c r="IOZ56" s="105"/>
      <c r="IPA56" s="105"/>
      <c r="IPB56" s="105"/>
      <c r="IPC56" s="105"/>
      <c r="IPD56" s="105"/>
      <c r="IPE56" s="105"/>
      <c r="IPF56" s="105"/>
      <c r="IPG56" s="105"/>
      <c r="IPH56" s="105"/>
      <c r="IPI56" s="105"/>
      <c r="IPJ56" s="105"/>
      <c r="IPK56" s="105"/>
      <c r="IPL56" s="105"/>
      <c r="IPM56" s="105"/>
      <c r="IPN56" s="105"/>
      <c r="IPO56" s="105"/>
      <c r="IPP56" s="105"/>
      <c r="IPQ56" s="105"/>
      <c r="IPR56" s="105"/>
      <c r="IPS56" s="105"/>
      <c r="IPT56" s="105"/>
      <c r="IPU56" s="105"/>
      <c r="IPV56" s="105"/>
      <c r="IPW56" s="105"/>
      <c r="IPX56" s="105"/>
      <c r="IPY56" s="105"/>
      <c r="IPZ56" s="105"/>
      <c r="IQA56" s="105"/>
      <c r="IQB56" s="105"/>
      <c r="IQC56" s="105"/>
      <c r="IQD56" s="105"/>
      <c r="IQE56" s="105"/>
      <c r="IQF56" s="105"/>
      <c r="IQG56" s="105"/>
      <c r="IQH56" s="105"/>
      <c r="IQI56" s="105"/>
      <c r="IQJ56" s="105"/>
      <c r="IQK56" s="105"/>
      <c r="IQL56" s="105"/>
      <c r="IQM56" s="105"/>
      <c r="IQN56" s="105"/>
      <c r="IQO56" s="105"/>
      <c r="IQP56" s="105"/>
      <c r="IQQ56" s="105"/>
      <c r="IQR56" s="105"/>
      <c r="IQS56" s="105"/>
      <c r="IQT56" s="105"/>
      <c r="IQU56" s="105"/>
      <c r="IQV56" s="105"/>
      <c r="IQW56" s="105"/>
      <c r="IQX56" s="105"/>
      <c r="IQY56" s="105"/>
      <c r="IQZ56" s="105"/>
      <c r="IRA56" s="105"/>
      <c r="IRB56" s="105"/>
      <c r="IRC56" s="105"/>
      <c r="IRD56" s="105"/>
      <c r="IRE56" s="105"/>
      <c r="IRF56" s="105"/>
      <c r="IRG56" s="105"/>
      <c r="IRH56" s="105"/>
      <c r="IRI56" s="105"/>
      <c r="IRJ56" s="105"/>
      <c r="IRK56" s="105"/>
      <c r="IRL56" s="105"/>
      <c r="IRM56" s="105"/>
      <c r="IRN56" s="105"/>
      <c r="IRO56" s="105"/>
      <c r="IRP56" s="105"/>
      <c r="IRQ56" s="105"/>
      <c r="IRR56" s="105"/>
      <c r="IRS56" s="105"/>
      <c r="IRT56" s="105"/>
      <c r="IRU56" s="105"/>
      <c r="IRV56" s="105"/>
      <c r="IRW56" s="105"/>
      <c r="IRX56" s="105"/>
      <c r="IRY56" s="105"/>
      <c r="IRZ56" s="105"/>
      <c r="ISA56" s="105"/>
      <c r="ISB56" s="105"/>
      <c r="ISC56" s="105"/>
      <c r="ISD56" s="105"/>
      <c r="ISE56" s="105"/>
      <c r="ISF56" s="105"/>
      <c r="ISG56" s="105"/>
      <c r="ISH56" s="105"/>
      <c r="ISI56" s="105"/>
      <c r="ISJ56" s="105"/>
      <c r="ISK56" s="105"/>
      <c r="ISL56" s="105"/>
      <c r="ISM56" s="105"/>
      <c r="ISN56" s="105"/>
      <c r="ISO56" s="105"/>
      <c r="ISP56" s="105"/>
      <c r="ISQ56" s="105"/>
      <c r="ISR56" s="105"/>
      <c r="ISS56" s="105"/>
      <c r="IST56" s="105"/>
      <c r="ISU56" s="105"/>
      <c r="ISV56" s="105"/>
      <c r="ISW56" s="105"/>
      <c r="ISX56" s="105"/>
      <c r="ISY56" s="105"/>
      <c r="ISZ56" s="105"/>
      <c r="ITA56" s="105"/>
      <c r="ITB56" s="105"/>
      <c r="ITC56" s="105"/>
      <c r="ITD56" s="105"/>
      <c r="ITE56" s="105"/>
      <c r="ITF56" s="105"/>
      <c r="ITG56" s="105"/>
      <c r="ITH56" s="105"/>
      <c r="ITI56" s="105"/>
      <c r="ITJ56" s="105"/>
      <c r="ITK56" s="105"/>
      <c r="ITL56" s="105"/>
      <c r="ITM56" s="105"/>
      <c r="ITN56" s="105"/>
      <c r="ITO56" s="105"/>
      <c r="ITP56" s="105"/>
      <c r="ITQ56" s="105"/>
      <c r="ITR56" s="105"/>
      <c r="ITS56" s="105"/>
      <c r="ITT56" s="105"/>
      <c r="ITU56" s="105"/>
      <c r="ITV56" s="105"/>
      <c r="ITW56" s="105"/>
      <c r="ITX56" s="105"/>
      <c r="ITY56" s="105"/>
      <c r="ITZ56" s="105"/>
      <c r="IUA56" s="105"/>
      <c r="IUB56" s="105"/>
      <c r="IUC56" s="105"/>
      <c r="IUD56" s="105"/>
      <c r="IUE56" s="105"/>
      <c r="IUF56" s="105"/>
      <c r="IUG56" s="105"/>
      <c r="IUH56" s="105"/>
      <c r="IUI56" s="105"/>
      <c r="IUJ56" s="105"/>
      <c r="IUK56" s="105"/>
      <c r="IUL56" s="105"/>
      <c r="IUM56" s="105"/>
      <c r="IUN56" s="105"/>
      <c r="IUO56" s="105"/>
      <c r="IUP56" s="105"/>
      <c r="IUQ56" s="105"/>
      <c r="IUR56" s="105"/>
      <c r="IUS56" s="105"/>
      <c r="IUT56" s="105"/>
      <c r="IUU56" s="105"/>
      <c r="IUV56" s="105"/>
      <c r="IUW56" s="105"/>
      <c r="IUX56" s="105"/>
      <c r="IUY56" s="105"/>
      <c r="IUZ56" s="105"/>
      <c r="IVA56" s="105"/>
      <c r="IVB56" s="105"/>
      <c r="IVC56" s="105"/>
      <c r="IVD56" s="105"/>
      <c r="IVE56" s="105"/>
      <c r="IVF56" s="105"/>
      <c r="IVG56" s="105"/>
      <c r="IVH56" s="105"/>
      <c r="IVI56" s="105"/>
      <c r="IVJ56" s="105"/>
      <c r="IVK56" s="105"/>
      <c r="IVL56" s="105"/>
      <c r="IVM56" s="105"/>
      <c r="IVN56" s="105"/>
      <c r="IVO56" s="105"/>
      <c r="IVP56" s="105"/>
      <c r="IVQ56" s="105"/>
      <c r="IVR56" s="105"/>
      <c r="IVS56" s="105"/>
      <c r="IVT56" s="105"/>
      <c r="IVU56" s="105"/>
      <c r="IVV56" s="105"/>
      <c r="IVW56" s="105"/>
      <c r="IVX56" s="105"/>
      <c r="IVY56" s="105"/>
      <c r="IVZ56" s="105"/>
      <c r="IWA56" s="105"/>
      <c r="IWB56" s="105"/>
      <c r="IWC56" s="105"/>
      <c r="IWD56" s="105"/>
      <c r="IWE56" s="105"/>
      <c r="IWF56" s="105"/>
      <c r="IWG56" s="105"/>
      <c r="IWH56" s="105"/>
      <c r="IWI56" s="105"/>
      <c r="IWJ56" s="105"/>
      <c r="IWK56" s="105"/>
      <c r="IWL56" s="105"/>
      <c r="IWM56" s="105"/>
      <c r="IWN56" s="105"/>
      <c r="IWO56" s="105"/>
      <c r="IWP56" s="105"/>
      <c r="IWQ56" s="105"/>
      <c r="IWR56" s="105"/>
      <c r="IWS56" s="105"/>
      <c r="IWT56" s="105"/>
      <c r="IWU56" s="105"/>
      <c r="IWV56" s="105"/>
      <c r="IWW56" s="105"/>
      <c r="IWX56" s="105"/>
      <c r="IWY56" s="105"/>
      <c r="IWZ56" s="105"/>
      <c r="IXA56" s="105"/>
      <c r="IXB56" s="105"/>
      <c r="IXC56" s="105"/>
      <c r="IXD56" s="105"/>
      <c r="IXE56" s="105"/>
      <c r="IXF56" s="105"/>
      <c r="IXG56" s="105"/>
      <c r="IXH56" s="105"/>
      <c r="IXI56" s="105"/>
      <c r="IXJ56" s="105"/>
      <c r="IXK56" s="105"/>
      <c r="IXL56" s="105"/>
      <c r="IXM56" s="105"/>
      <c r="IXN56" s="105"/>
      <c r="IXO56" s="105"/>
      <c r="IXP56" s="105"/>
      <c r="IXQ56" s="105"/>
      <c r="IXR56" s="105"/>
      <c r="IXS56" s="105"/>
      <c r="IXT56" s="105"/>
      <c r="IXU56" s="105"/>
      <c r="IXV56" s="105"/>
      <c r="IXW56" s="105"/>
      <c r="IXX56" s="105"/>
      <c r="IXY56" s="105"/>
      <c r="IXZ56" s="105"/>
      <c r="IYA56" s="105"/>
      <c r="IYB56" s="105"/>
      <c r="IYC56" s="105"/>
      <c r="IYD56" s="105"/>
      <c r="IYE56" s="105"/>
      <c r="IYF56" s="105"/>
      <c r="IYG56" s="105"/>
      <c r="IYH56" s="105"/>
      <c r="IYI56" s="105"/>
      <c r="IYJ56" s="105"/>
      <c r="IYK56" s="105"/>
      <c r="IYL56" s="105"/>
      <c r="IYM56" s="105"/>
      <c r="IYN56" s="105"/>
      <c r="IYO56" s="105"/>
      <c r="IYP56" s="105"/>
      <c r="IYQ56" s="105"/>
      <c r="IYR56" s="105"/>
      <c r="IYS56" s="105"/>
      <c r="IYT56" s="105"/>
      <c r="IYU56" s="105"/>
      <c r="IYV56" s="105"/>
      <c r="IYW56" s="105"/>
      <c r="IYX56" s="105"/>
      <c r="IYY56" s="105"/>
      <c r="IYZ56" s="105"/>
      <c r="IZA56" s="105"/>
      <c r="IZB56" s="105"/>
      <c r="IZC56" s="105"/>
      <c r="IZD56" s="105"/>
      <c r="IZE56" s="105"/>
      <c r="IZF56" s="105"/>
      <c r="IZG56" s="105"/>
      <c r="IZH56" s="105"/>
      <c r="IZI56" s="105"/>
      <c r="IZJ56" s="105"/>
      <c r="IZK56" s="105"/>
      <c r="IZL56" s="105"/>
      <c r="IZM56" s="105"/>
      <c r="IZN56" s="105"/>
      <c r="IZO56" s="105"/>
      <c r="IZP56" s="105"/>
      <c r="IZQ56" s="105"/>
      <c r="IZR56" s="105"/>
      <c r="IZS56" s="105"/>
      <c r="IZT56" s="105"/>
      <c r="IZU56" s="105"/>
      <c r="IZV56" s="105"/>
      <c r="IZW56" s="105"/>
      <c r="IZX56" s="105"/>
      <c r="IZY56" s="105"/>
      <c r="IZZ56" s="105"/>
      <c r="JAA56" s="105"/>
      <c r="JAB56" s="105"/>
      <c r="JAC56" s="105"/>
      <c r="JAD56" s="105"/>
      <c r="JAE56" s="105"/>
      <c r="JAF56" s="105"/>
      <c r="JAG56" s="105"/>
      <c r="JAH56" s="105"/>
      <c r="JAI56" s="105"/>
      <c r="JAJ56" s="105"/>
      <c r="JAK56" s="105"/>
      <c r="JAL56" s="105"/>
      <c r="JAM56" s="105"/>
      <c r="JAN56" s="105"/>
      <c r="JAO56" s="105"/>
      <c r="JAP56" s="105"/>
      <c r="JAQ56" s="105"/>
      <c r="JAR56" s="105"/>
      <c r="JAS56" s="105"/>
      <c r="JAT56" s="105"/>
      <c r="JAU56" s="105"/>
      <c r="JAV56" s="105"/>
      <c r="JAW56" s="105"/>
      <c r="JAX56" s="105"/>
      <c r="JAY56" s="105"/>
      <c r="JAZ56" s="105"/>
      <c r="JBA56" s="105"/>
      <c r="JBB56" s="105"/>
      <c r="JBC56" s="105"/>
      <c r="JBD56" s="105"/>
      <c r="JBE56" s="105"/>
      <c r="JBF56" s="105"/>
      <c r="JBG56" s="105"/>
      <c r="JBH56" s="105"/>
      <c r="JBI56" s="105"/>
      <c r="JBJ56" s="105"/>
      <c r="JBK56" s="105"/>
      <c r="JBL56" s="105"/>
      <c r="JBM56" s="105"/>
      <c r="JBN56" s="105"/>
      <c r="JBO56" s="105"/>
      <c r="JBP56" s="105"/>
      <c r="JBQ56" s="105"/>
      <c r="JBR56" s="105"/>
      <c r="JBS56" s="105"/>
      <c r="JBT56" s="105"/>
      <c r="JBU56" s="105"/>
      <c r="JBV56" s="105"/>
      <c r="JBW56" s="105"/>
      <c r="JBX56" s="105"/>
      <c r="JBY56" s="105"/>
      <c r="JBZ56" s="105"/>
      <c r="JCA56" s="105"/>
      <c r="JCB56" s="105"/>
      <c r="JCC56" s="105"/>
      <c r="JCD56" s="105"/>
      <c r="JCE56" s="105"/>
      <c r="JCF56" s="105"/>
      <c r="JCG56" s="105"/>
      <c r="JCH56" s="105"/>
      <c r="JCI56" s="105"/>
      <c r="JCJ56" s="105"/>
      <c r="JCK56" s="105"/>
      <c r="JCL56" s="105"/>
      <c r="JCM56" s="105"/>
      <c r="JCN56" s="105"/>
      <c r="JCO56" s="105"/>
      <c r="JCP56" s="105"/>
      <c r="JCQ56" s="105"/>
      <c r="JCR56" s="105"/>
      <c r="JCS56" s="105"/>
      <c r="JCT56" s="105"/>
      <c r="JCU56" s="105"/>
      <c r="JCV56" s="105"/>
      <c r="JCW56" s="105"/>
      <c r="JCX56" s="105"/>
      <c r="JCY56" s="105"/>
      <c r="JCZ56" s="105"/>
      <c r="JDA56" s="105"/>
      <c r="JDB56" s="105"/>
      <c r="JDC56" s="105"/>
      <c r="JDD56" s="105"/>
      <c r="JDE56" s="105"/>
      <c r="JDF56" s="105"/>
      <c r="JDG56" s="105"/>
      <c r="JDH56" s="105"/>
      <c r="JDI56" s="105"/>
      <c r="JDJ56" s="105"/>
      <c r="JDK56" s="105"/>
      <c r="JDL56" s="105"/>
      <c r="JDM56" s="105"/>
      <c r="JDN56" s="105"/>
      <c r="JDO56" s="105"/>
      <c r="JDP56" s="105"/>
      <c r="JDQ56" s="105"/>
      <c r="JDR56" s="105"/>
      <c r="JDS56" s="105"/>
      <c r="JDT56" s="105"/>
      <c r="JDU56" s="105"/>
      <c r="JDV56" s="105"/>
      <c r="JDW56" s="105"/>
      <c r="JDX56" s="105"/>
      <c r="JDY56" s="105"/>
      <c r="JDZ56" s="105"/>
      <c r="JEA56" s="105"/>
      <c r="JEB56" s="105"/>
      <c r="JEC56" s="105"/>
      <c r="JED56" s="105"/>
      <c r="JEE56" s="105"/>
      <c r="JEF56" s="105"/>
      <c r="JEG56" s="105"/>
      <c r="JEH56" s="105"/>
      <c r="JEI56" s="105"/>
      <c r="JEJ56" s="105"/>
      <c r="JEK56" s="105"/>
      <c r="JEL56" s="105"/>
      <c r="JEM56" s="105"/>
      <c r="JEN56" s="105"/>
      <c r="JEO56" s="105"/>
      <c r="JEP56" s="105"/>
      <c r="JEQ56" s="105"/>
      <c r="JER56" s="105"/>
      <c r="JES56" s="105"/>
      <c r="JET56" s="105"/>
      <c r="JEU56" s="105"/>
      <c r="JEV56" s="105"/>
      <c r="JEW56" s="105"/>
      <c r="JEX56" s="105"/>
      <c r="JEY56" s="105"/>
      <c r="JEZ56" s="105"/>
      <c r="JFA56" s="105"/>
      <c r="JFB56" s="105"/>
      <c r="JFC56" s="105"/>
      <c r="JFD56" s="105"/>
      <c r="JFE56" s="105"/>
      <c r="JFF56" s="105"/>
      <c r="JFG56" s="105"/>
      <c r="JFH56" s="105"/>
      <c r="JFI56" s="105"/>
      <c r="JFJ56" s="105"/>
      <c r="JFK56" s="105"/>
      <c r="JFL56" s="105"/>
      <c r="JFM56" s="105"/>
      <c r="JFN56" s="105"/>
      <c r="JFO56" s="105"/>
      <c r="JFP56" s="105"/>
      <c r="JFQ56" s="105"/>
      <c r="JFR56" s="105"/>
      <c r="JFS56" s="105"/>
      <c r="JFT56" s="105"/>
      <c r="JFU56" s="105"/>
      <c r="JFV56" s="105"/>
      <c r="JFW56" s="105"/>
      <c r="JFX56" s="105"/>
      <c r="JFY56" s="105"/>
      <c r="JFZ56" s="105"/>
      <c r="JGA56" s="105"/>
      <c r="JGB56" s="105"/>
      <c r="JGC56" s="105"/>
      <c r="JGD56" s="105"/>
      <c r="JGE56" s="105"/>
      <c r="JGF56" s="105"/>
      <c r="JGG56" s="105"/>
      <c r="JGH56" s="105"/>
      <c r="JGI56" s="105"/>
      <c r="JGJ56" s="105"/>
      <c r="JGK56" s="105"/>
      <c r="JGL56" s="105"/>
      <c r="JGM56" s="105"/>
      <c r="JGN56" s="105"/>
      <c r="JGO56" s="105"/>
      <c r="JGP56" s="105"/>
      <c r="JGQ56" s="105"/>
      <c r="JGR56" s="105"/>
      <c r="JGS56" s="105"/>
      <c r="JGT56" s="105"/>
      <c r="JGU56" s="105"/>
      <c r="JGV56" s="105"/>
      <c r="JGW56" s="105"/>
      <c r="JGX56" s="105"/>
      <c r="JGY56" s="105"/>
      <c r="JGZ56" s="105"/>
      <c r="JHA56" s="105"/>
      <c r="JHB56" s="105"/>
      <c r="JHC56" s="105"/>
      <c r="JHD56" s="105"/>
      <c r="JHE56" s="105"/>
      <c r="JHF56" s="105"/>
      <c r="JHG56" s="105"/>
      <c r="JHH56" s="105"/>
      <c r="JHI56" s="105"/>
      <c r="JHJ56" s="105"/>
      <c r="JHK56" s="105"/>
      <c r="JHL56" s="105"/>
      <c r="JHM56" s="105"/>
      <c r="JHN56" s="105"/>
      <c r="JHO56" s="105"/>
      <c r="JHP56" s="105"/>
      <c r="JHQ56" s="105"/>
      <c r="JHR56" s="105"/>
      <c r="JHS56" s="105"/>
      <c r="JHT56" s="105"/>
      <c r="JHU56" s="105"/>
      <c r="JHV56" s="105"/>
      <c r="JHW56" s="105"/>
      <c r="JHX56" s="105"/>
      <c r="JHY56" s="105"/>
      <c r="JHZ56" s="105"/>
      <c r="JIA56" s="105"/>
      <c r="JIB56" s="105"/>
      <c r="JIC56" s="105"/>
      <c r="JID56" s="105"/>
      <c r="JIE56" s="105"/>
      <c r="JIF56" s="105"/>
      <c r="JIG56" s="105"/>
      <c r="JIH56" s="105"/>
      <c r="JII56" s="105"/>
      <c r="JIJ56" s="105"/>
      <c r="JIK56" s="105"/>
      <c r="JIL56" s="105"/>
      <c r="JIM56" s="105"/>
      <c r="JIN56" s="105"/>
      <c r="JIO56" s="105"/>
      <c r="JIP56" s="105"/>
      <c r="JIQ56" s="105"/>
      <c r="JIR56" s="105"/>
      <c r="JIS56" s="105"/>
      <c r="JIT56" s="105"/>
      <c r="JIU56" s="105"/>
      <c r="JIV56" s="105"/>
      <c r="JIW56" s="105"/>
      <c r="JIX56" s="105"/>
      <c r="JIY56" s="105"/>
      <c r="JIZ56" s="105"/>
      <c r="JJA56" s="105"/>
      <c r="JJB56" s="105"/>
      <c r="JJC56" s="105"/>
      <c r="JJD56" s="105"/>
      <c r="JJE56" s="105"/>
      <c r="JJF56" s="105"/>
      <c r="JJG56" s="105"/>
      <c r="JJH56" s="105"/>
      <c r="JJI56" s="105"/>
      <c r="JJJ56" s="105"/>
      <c r="JJK56" s="105"/>
      <c r="JJL56" s="105"/>
      <c r="JJM56" s="105"/>
      <c r="JJN56" s="105"/>
      <c r="JJO56" s="105"/>
      <c r="JJP56" s="105"/>
      <c r="JJQ56" s="105"/>
      <c r="JJR56" s="105"/>
      <c r="JJS56" s="105"/>
      <c r="JJT56" s="105"/>
      <c r="JJU56" s="105"/>
      <c r="JJV56" s="105"/>
      <c r="JJW56" s="105"/>
      <c r="JJX56" s="105"/>
      <c r="JJY56" s="105"/>
      <c r="JJZ56" s="105"/>
      <c r="JKA56" s="105"/>
      <c r="JKB56" s="105"/>
      <c r="JKC56" s="105"/>
      <c r="JKD56" s="105"/>
      <c r="JKE56" s="105"/>
      <c r="JKF56" s="105"/>
      <c r="JKG56" s="105"/>
      <c r="JKH56" s="105"/>
      <c r="JKI56" s="105"/>
      <c r="JKJ56" s="105"/>
      <c r="JKK56" s="105"/>
      <c r="JKL56" s="105"/>
      <c r="JKM56" s="105"/>
      <c r="JKN56" s="105"/>
      <c r="JKO56" s="105"/>
      <c r="JKP56" s="105"/>
      <c r="JKQ56" s="105"/>
      <c r="JKR56" s="105"/>
      <c r="JKS56" s="105"/>
      <c r="JKT56" s="105"/>
      <c r="JKU56" s="105"/>
      <c r="JKV56" s="105"/>
      <c r="JKW56" s="105"/>
      <c r="JKX56" s="105"/>
      <c r="JKY56" s="105"/>
      <c r="JKZ56" s="105"/>
      <c r="JLA56" s="105"/>
      <c r="JLB56" s="105"/>
      <c r="JLC56" s="105"/>
      <c r="JLD56" s="105"/>
      <c r="JLE56" s="105"/>
      <c r="JLF56" s="105"/>
      <c r="JLG56" s="105"/>
      <c r="JLH56" s="105"/>
      <c r="JLI56" s="105"/>
      <c r="JLJ56" s="105"/>
      <c r="JLK56" s="105"/>
      <c r="JLL56" s="105"/>
      <c r="JLM56" s="105"/>
      <c r="JLN56" s="105"/>
      <c r="JLO56" s="105"/>
      <c r="JLP56" s="105"/>
      <c r="JLQ56" s="105"/>
      <c r="JLR56" s="105"/>
      <c r="JLS56" s="105"/>
      <c r="JLT56" s="105"/>
      <c r="JLU56" s="105"/>
      <c r="JLV56" s="105"/>
      <c r="JLW56" s="105"/>
      <c r="JLX56" s="105"/>
      <c r="JLY56" s="105"/>
      <c r="JLZ56" s="105"/>
      <c r="JMA56" s="105"/>
      <c r="JMB56" s="105"/>
      <c r="JMC56" s="105"/>
      <c r="JMD56" s="105"/>
      <c r="JME56" s="105"/>
      <c r="JMF56" s="105"/>
      <c r="JMG56" s="105"/>
      <c r="JMH56" s="105"/>
      <c r="JMI56" s="105"/>
      <c r="JMJ56" s="105"/>
      <c r="JMK56" s="105"/>
      <c r="JML56" s="105"/>
      <c r="JMM56" s="105"/>
      <c r="JMN56" s="105"/>
      <c r="JMO56" s="105"/>
      <c r="JMP56" s="105"/>
      <c r="JMQ56" s="105"/>
      <c r="JMR56" s="105"/>
      <c r="JMS56" s="105"/>
      <c r="JMT56" s="105"/>
      <c r="JMU56" s="105"/>
      <c r="JMV56" s="105"/>
      <c r="JMW56" s="105"/>
      <c r="JMX56" s="105"/>
      <c r="JMY56" s="105"/>
      <c r="JMZ56" s="105"/>
      <c r="JNA56" s="105"/>
      <c r="JNB56" s="105"/>
      <c r="JNC56" s="105"/>
      <c r="JND56" s="105"/>
      <c r="JNE56" s="105"/>
      <c r="JNF56" s="105"/>
      <c r="JNG56" s="105"/>
      <c r="JNH56" s="105"/>
      <c r="JNI56" s="105"/>
      <c r="JNJ56" s="105"/>
      <c r="JNK56" s="105"/>
      <c r="JNL56" s="105"/>
      <c r="JNM56" s="105"/>
      <c r="JNN56" s="105"/>
      <c r="JNO56" s="105"/>
      <c r="JNP56" s="105"/>
      <c r="JNQ56" s="105"/>
      <c r="JNR56" s="105"/>
      <c r="JNS56" s="105"/>
      <c r="JNT56" s="105"/>
      <c r="JNU56" s="105"/>
      <c r="JNV56" s="105"/>
      <c r="JNW56" s="105"/>
      <c r="JNX56" s="105"/>
      <c r="JNY56" s="105"/>
      <c r="JNZ56" s="105"/>
      <c r="JOA56" s="105"/>
      <c r="JOB56" s="105"/>
      <c r="JOC56" s="105"/>
      <c r="JOD56" s="105"/>
      <c r="JOE56" s="105"/>
      <c r="JOF56" s="105"/>
      <c r="JOG56" s="105"/>
      <c r="JOH56" s="105"/>
      <c r="JOI56" s="105"/>
      <c r="JOJ56" s="105"/>
      <c r="JOK56" s="105"/>
      <c r="JOL56" s="105"/>
      <c r="JOM56" s="105"/>
      <c r="JON56" s="105"/>
      <c r="JOO56" s="105"/>
      <c r="JOP56" s="105"/>
      <c r="JOQ56" s="105"/>
      <c r="JOR56" s="105"/>
      <c r="JOS56" s="105"/>
      <c r="JOT56" s="105"/>
      <c r="JOU56" s="105"/>
      <c r="JOV56" s="105"/>
      <c r="JOW56" s="105"/>
      <c r="JOX56" s="105"/>
      <c r="JOY56" s="105"/>
      <c r="JOZ56" s="105"/>
      <c r="JPA56" s="105"/>
      <c r="JPB56" s="105"/>
      <c r="JPC56" s="105"/>
      <c r="JPD56" s="105"/>
      <c r="JPE56" s="105"/>
      <c r="JPF56" s="105"/>
      <c r="JPG56" s="105"/>
      <c r="JPH56" s="105"/>
      <c r="JPI56" s="105"/>
      <c r="JPJ56" s="105"/>
      <c r="JPK56" s="105"/>
      <c r="JPL56" s="105"/>
      <c r="JPM56" s="105"/>
      <c r="JPN56" s="105"/>
      <c r="JPO56" s="105"/>
      <c r="JPP56" s="105"/>
      <c r="JPQ56" s="105"/>
      <c r="JPR56" s="105"/>
      <c r="JPS56" s="105"/>
      <c r="JPT56" s="105"/>
      <c r="JPU56" s="105"/>
      <c r="JPV56" s="105"/>
      <c r="JPW56" s="105"/>
      <c r="JPX56" s="105"/>
      <c r="JPY56" s="105"/>
      <c r="JPZ56" s="105"/>
      <c r="JQA56" s="105"/>
      <c r="JQB56" s="105"/>
      <c r="JQC56" s="105"/>
      <c r="JQD56" s="105"/>
      <c r="JQE56" s="105"/>
      <c r="JQF56" s="105"/>
      <c r="JQG56" s="105"/>
      <c r="JQH56" s="105"/>
      <c r="JQI56" s="105"/>
      <c r="JQJ56" s="105"/>
      <c r="JQK56" s="105"/>
      <c r="JQL56" s="105"/>
      <c r="JQM56" s="105"/>
      <c r="JQN56" s="105"/>
      <c r="JQO56" s="105"/>
      <c r="JQP56" s="105"/>
      <c r="JQQ56" s="105"/>
      <c r="JQR56" s="105"/>
      <c r="JQS56" s="105"/>
      <c r="JQT56" s="105"/>
      <c r="JQU56" s="105"/>
      <c r="JQV56" s="105"/>
      <c r="JQW56" s="105"/>
      <c r="JQX56" s="105"/>
      <c r="JQY56" s="105"/>
      <c r="JQZ56" s="105"/>
      <c r="JRA56" s="105"/>
      <c r="JRB56" s="105"/>
      <c r="JRC56" s="105"/>
      <c r="JRD56" s="105"/>
      <c r="JRE56" s="105"/>
      <c r="JRF56" s="105"/>
      <c r="JRG56" s="105"/>
      <c r="JRH56" s="105"/>
      <c r="JRI56" s="105"/>
      <c r="JRJ56" s="105"/>
      <c r="JRK56" s="105"/>
      <c r="JRL56" s="105"/>
      <c r="JRM56" s="105"/>
      <c r="JRN56" s="105"/>
      <c r="JRO56" s="105"/>
      <c r="JRP56" s="105"/>
      <c r="JRQ56" s="105"/>
      <c r="JRR56" s="105"/>
      <c r="JRS56" s="105"/>
      <c r="JRT56" s="105"/>
      <c r="JRU56" s="105"/>
      <c r="JRV56" s="105"/>
      <c r="JRW56" s="105"/>
      <c r="JRX56" s="105"/>
      <c r="JRY56" s="105"/>
      <c r="JRZ56" s="105"/>
      <c r="JSA56" s="105"/>
      <c r="JSB56" s="105"/>
      <c r="JSC56" s="105"/>
      <c r="JSD56" s="105"/>
      <c r="JSE56" s="105"/>
      <c r="JSF56" s="105"/>
      <c r="JSG56" s="105"/>
      <c r="JSH56" s="105"/>
      <c r="JSI56" s="105"/>
      <c r="JSJ56" s="105"/>
      <c r="JSK56" s="105"/>
      <c r="JSL56" s="105"/>
      <c r="JSM56" s="105"/>
      <c r="JSN56" s="105"/>
      <c r="JSO56" s="105"/>
      <c r="JSP56" s="105"/>
      <c r="JSQ56" s="105"/>
      <c r="JSR56" s="105"/>
      <c r="JSS56" s="105"/>
      <c r="JST56" s="105"/>
      <c r="JSU56" s="105"/>
      <c r="JSV56" s="105"/>
      <c r="JSW56" s="105"/>
      <c r="JSX56" s="105"/>
      <c r="JSY56" s="105"/>
      <c r="JSZ56" s="105"/>
      <c r="JTA56" s="105"/>
      <c r="JTB56" s="105"/>
      <c r="JTC56" s="105"/>
      <c r="JTD56" s="105"/>
      <c r="JTE56" s="105"/>
      <c r="JTF56" s="105"/>
      <c r="JTG56" s="105"/>
      <c r="JTH56" s="105"/>
      <c r="JTI56" s="105"/>
      <c r="JTJ56" s="105"/>
      <c r="JTK56" s="105"/>
      <c r="JTL56" s="105"/>
      <c r="JTM56" s="105"/>
      <c r="JTN56" s="105"/>
      <c r="JTO56" s="105"/>
      <c r="JTP56" s="105"/>
      <c r="JTQ56" s="105"/>
      <c r="JTR56" s="105"/>
      <c r="JTS56" s="105"/>
      <c r="JTT56" s="105"/>
      <c r="JTU56" s="105"/>
      <c r="JTV56" s="105"/>
      <c r="JTW56" s="105"/>
      <c r="JTX56" s="105"/>
      <c r="JTY56" s="105"/>
      <c r="JTZ56" s="105"/>
      <c r="JUA56" s="105"/>
      <c r="JUB56" s="105"/>
      <c r="JUC56" s="105"/>
      <c r="JUD56" s="105"/>
      <c r="JUE56" s="105"/>
      <c r="JUF56" s="105"/>
      <c r="JUG56" s="105"/>
      <c r="JUH56" s="105"/>
      <c r="JUI56" s="105"/>
      <c r="JUJ56" s="105"/>
      <c r="JUK56" s="105"/>
      <c r="JUL56" s="105"/>
      <c r="JUM56" s="105"/>
      <c r="JUN56" s="105"/>
      <c r="JUO56" s="105"/>
      <c r="JUP56" s="105"/>
      <c r="JUQ56" s="105"/>
      <c r="JUR56" s="105"/>
      <c r="JUS56" s="105"/>
      <c r="JUT56" s="105"/>
      <c r="JUU56" s="105"/>
      <c r="JUV56" s="105"/>
      <c r="JUW56" s="105"/>
      <c r="JUX56" s="105"/>
      <c r="JUY56" s="105"/>
      <c r="JUZ56" s="105"/>
      <c r="JVA56" s="105"/>
      <c r="JVB56" s="105"/>
      <c r="JVC56" s="105"/>
      <c r="JVD56" s="105"/>
      <c r="JVE56" s="105"/>
      <c r="JVF56" s="105"/>
      <c r="JVG56" s="105"/>
      <c r="JVH56" s="105"/>
      <c r="JVI56" s="105"/>
      <c r="JVJ56" s="105"/>
      <c r="JVK56" s="105"/>
      <c r="JVL56" s="105"/>
      <c r="JVM56" s="105"/>
      <c r="JVN56" s="105"/>
      <c r="JVO56" s="105"/>
      <c r="JVP56" s="105"/>
      <c r="JVQ56" s="105"/>
      <c r="JVR56" s="105"/>
      <c r="JVS56" s="105"/>
      <c r="JVT56" s="105"/>
      <c r="JVU56" s="105"/>
      <c r="JVV56" s="105"/>
      <c r="JVW56" s="105"/>
      <c r="JVX56" s="105"/>
      <c r="JVY56" s="105"/>
      <c r="JVZ56" s="105"/>
      <c r="JWA56" s="105"/>
      <c r="JWB56" s="105"/>
      <c r="JWC56" s="105"/>
      <c r="JWD56" s="105"/>
      <c r="JWE56" s="105"/>
      <c r="JWF56" s="105"/>
      <c r="JWG56" s="105"/>
      <c r="JWH56" s="105"/>
      <c r="JWI56" s="105"/>
      <c r="JWJ56" s="105"/>
      <c r="JWK56" s="105"/>
      <c r="JWL56" s="105"/>
      <c r="JWM56" s="105"/>
      <c r="JWN56" s="105"/>
      <c r="JWO56" s="105"/>
      <c r="JWP56" s="105"/>
      <c r="JWQ56" s="105"/>
      <c r="JWR56" s="105"/>
      <c r="JWS56" s="105"/>
      <c r="JWT56" s="105"/>
      <c r="JWU56" s="105"/>
      <c r="JWV56" s="105"/>
      <c r="JWW56" s="105"/>
      <c r="JWX56" s="105"/>
      <c r="JWY56" s="105"/>
      <c r="JWZ56" s="105"/>
      <c r="JXA56" s="105"/>
      <c r="JXB56" s="105"/>
      <c r="JXC56" s="105"/>
      <c r="JXD56" s="105"/>
      <c r="JXE56" s="105"/>
      <c r="JXF56" s="105"/>
      <c r="JXG56" s="105"/>
      <c r="JXH56" s="105"/>
      <c r="JXI56" s="105"/>
      <c r="JXJ56" s="105"/>
      <c r="JXK56" s="105"/>
      <c r="JXL56" s="105"/>
      <c r="JXM56" s="105"/>
      <c r="JXN56" s="105"/>
      <c r="JXO56" s="105"/>
      <c r="JXP56" s="105"/>
      <c r="JXQ56" s="105"/>
      <c r="JXR56" s="105"/>
      <c r="JXS56" s="105"/>
      <c r="JXT56" s="105"/>
      <c r="JXU56" s="105"/>
      <c r="JXV56" s="105"/>
      <c r="JXW56" s="105"/>
      <c r="JXX56" s="105"/>
      <c r="JXY56" s="105"/>
      <c r="JXZ56" s="105"/>
      <c r="JYA56" s="105"/>
      <c r="JYB56" s="105"/>
      <c r="JYC56" s="105"/>
      <c r="JYD56" s="105"/>
      <c r="JYE56" s="105"/>
      <c r="JYF56" s="105"/>
      <c r="JYG56" s="105"/>
      <c r="JYH56" s="105"/>
      <c r="JYI56" s="105"/>
      <c r="JYJ56" s="105"/>
      <c r="JYK56" s="105"/>
      <c r="JYL56" s="105"/>
      <c r="JYM56" s="105"/>
      <c r="JYN56" s="105"/>
      <c r="JYO56" s="105"/>
      <c r="JYP56" s="105"/>
      <c r="JYQ56" s="105"/>
      <c r="JYR56" s="105"/>
      <c r="JYS56" s="105"/>
      <c r="JYT56" s="105"/>
      <c r="JYU56" s="105"/>
      <c r="JYV56" s="105"/>
      <c r="JYW56" s="105"/>
      <c r="JYX56" s="105"/>
      <c r="JYY56" s="105"/>
      <c r="JYZ56" s="105"/>
      <c r="JZA56" s="105"/>
      <c r="JZB56" s="105"/>
      <c r="JZC56" s="105"/>
      <c r="JZD56" s="105"/>
      <c r="JZE56" s="105"/>
      <c r="JZF56" s="105"/>
      <c r="JZG56" s="105"/>
      <c r="JZH56" s="105"/>
      <c r="JZI56" s="105"/>
      <c r="JZJ56" s="105"/>
      <c r="JZK56" s="105"/>
      <c r="JZL56" s="105"/>
      <c r="JZM56" s="105"/>
      <c r="JZN56" s="105"/>
      <c r="JZO56" s="105"/>
      <c r="JZP56" s="105"/>
      <c r="JZQ56" s="105"/>
      <c r="JZR56" s="105"/>
      <c r="JZS56" s="105"/>
      <c r="JZT56" s="105"/>
      <c r="JZU56" s="105"/>
      <c r="JZV56" s="105"/>
      <c r="JZW56" s="105"/>
      <c r="JZX56" s="105"/>
      <c r="JZY56" s="105"/>
      <c r="JZZ56" s="105"/>
      <c r="KAA56" s="105"/>
      <c r="KAB56" s="105"/>
      <c r="KAC56" s="105"/>
      <c r="KAD56" s="105"/>
      <c r="KAE56" s="105"/>
      <c r="KAF56" s="105"/>
      <c r="KAG56" s="105"/>
      <c r="KAH56" s="105"/>
      <c r="KAI56" s="105"/>
      <c r="KAJ56" s="105"/>
      <c r="KAK56" s="105"/>
      <c r="KAL56" s="105"/>
      <c r="KAM56" s="105"/>
      <c r="KAN56" s="105"/>
      <c r="KAO56" s="105"/>
      <c r="KAP56" s="105"/>
      <c r="KAQ56" s="105"/>
      <c r="KAR56" s="105"/>
      <c r="KAS56" s="105"/>
      <c r="KAT56" s="105"/>
      <c r="KAU56" s="105"/>
      <c r="KAV56" s="105"/>
      <c r="KAW56" s="105"/>
      <c r="KAX56" s="105"/>
      <c r="KAY56" s="105"/>
      <c r="KAZ56" s="105"/>
      <c r="KBA56" s="105"/>
      <c r="KBB56" s="105"/>
      <c r="KBC56" s="105"/>
      <c r="KBD56" s="105"/>
      <c r="KBE56" s="105"/>
      <c r="KBF56" s="105"/>
      <c r="KBG56" s="105"/>
      <c r="KBH56" s="105"/>
      <c r="KBI56" s="105"/>
      <c r="KBJ56" s="105"/>
      <c r="KBK56" s="105"/>
      <c r="KBL56" s="105"/>
      <c r="KBM56" s="105"/>
      <c r="KBN56" s="105"/>
      <c r="KBO56" s="105"/>
      <c r="KBP56" s="105"/>
      <c r="KBQ56" s="105"/>
      <c r="KBR56" s="105"/>
      <c r="KBS56" s="105"/>
      <c r="KBT56" s="105"/>
      <c r="KBU56" s="105"/>
      <c r="KBV56" s="105"/>
      <c r="KBW56" s="105"/>
      <c r="KBX56" s="105"/>
      <c r="KBY56" s="105"/>
      <c r="KBZ56" s="105"/>
      <c r="KCA56" s="105"/>
      <c r="KCB56" s="105"/>
      <c r="KCC56" s="105"/>
      <c r="KCD56" s="105"/>
      <c r="KCE56" s="105"/>
      <c r="KCF56" s="105"/>
      <c r="KCG56" s="105"/>
      <c r="KCH56" s="105"/>
      <c r="KCI56" s="105"/>
      <c r="KCJ56" s="105"/>
      <c r="KCK56" s="105"/>
      <c r="KCL56" s="105"/>
      <c r="KCM56" s="105"/>
      <c r="KCN56" s="105"/>
      <c r="KCO56" s="105"/>
      <c r="KCP56" s="105"/>
      <c r="KCQ56" s="105"/>
      <c r="KCR56" s="105"/>
      <c r="KCS56" s="105"/>
      <c r="KCT56" s="105"/>
      <c r="KCU56" s="105"/>
      <c r="KCV56" s="105"/>
      <c r="KCW56" s="105"/>
      <c r="KCX56" s="105"/>
      <c r="KCY56" s="105"/>
      <c r="KCZ56" s="105"/>
      <c r="KDA56" s="105"/>
      <c r="KDB56" s="105"/>
      <c r="KDC56" s="105"/>
      <c r="KDD56" s="105"/>
      <c r="KDE56" s="105"/>
      <c r="KDF56" s="105"/>
      <c r="KDG56" s="105"/>
      <c r="KDH56" s="105"/>
      <c r="KDI56" s="105"/>
      <c r="KDJ56" s="105"/>
      <c r="KDK56" s="105"/>
      <c r="KDL56" s="105"/>
      <c r="KDM56" s="105"/>
      <c r="KDN56" s="105"/>
      <c r="KDO56" s="105"/>
      <c r="KDP56" s="105"/>
      <c r="KDQ56" s="105"/>
      <c r="KDR56" s="105"/>
      <c r="KDS56" s="105"/>
      <c r="KDT56" s="105"/>
      <c r="KDU56" s="105"/>
      <c r="KDV56" s="105"/>
      <c r="KDW56" s="105"/>
      <c r="KDX56" s="105"/>
      <c r="KDY56" s="105"/>
      <c r="KDZ56" s="105"/>
      <c r="KEA56" s="105"/>
      <c r="KEB56" s="105"/>
      <c r="KEC56" s="105"/>
      <c r="KED56" s="105"/>
      <c r="KEE56" s="105"/>
      <c r="KEF56" s="105"/>
      <c r="KEG56" s="105"/>
      <c r="KEH56" s="105"/>
      <c r="KEI56" s="105"/>
      <c r="KEJ56" s="105"/>
      <c r="KEK56" s="105"/>
      <c r="KEL56" s="105"/>
      <c r="KEM56" s="105"/>
      <c r="KEN56" s="105"/>
      <c r="KEO56" s="105"/>
      <c r="KEP56" s="105"/>
      <c r="KEQ56" s="105"/>
      <c r="KER56" s="105"/>
      <c r="KES56" s="105"/>
      <c r="KET56" s="105"/>
      <c r="KEU56" s="105"/>
      <c r="KEV56" s="105"/>
      <c r="KEW56" s="105"/>
      <c r="KEX56" s="105"/>
      <c r="KEY56" s="105"/>
      <c r="KEZ56" s="105"/>
      <c r="KFA56" s="105"/>
      <c r="KFB56" s="105"/>
      <c r="KFC56" s="105"/>
      <c r="KFD56" s="105"/>
      <c r="KFE56" s="105"/>
      <c r="KFF56" s="105"/>
      <c r="KFG56" s="105"/>
      <c r="KFH56" s="105"/>
      <c r="KFI56" s="105"/>
      <c r="KFJ56" s="105"/>
      <c r="KFK56" s="105"/>
      <c r="KFL56" s="105"/>
      <c r="KFM56" s="105"/>
      <c r="KFN56" s="105"/>
      <c r="KFO56" s="105"/>
      <c r="KFP56" s="105"/>
      <c r="KFQ56" s="105"/>
      <c r="KFR56" s="105"/>
      <c r="KFS56" s="105"/>
      <c r="KFT56" s="105"/>
      <c r="KFU56" s="105"/>
      <c r="KFV56" s="105"/>
      <c r="KFW56" s="105"/>
      <c r="KFX56" s="105"/>
      <c r="KFY56" s="105"/>
      <c r="KFZ56" s="105"/>
      <c r="KGA56" s="105"/>
      <c r="KGB56" s="105"/>
      <c r="KGC56" s="105"/>
      <c r="KGD56" s="105"/>
      <c r="KGE56" s="105"/>
      <c r="KGF56" s="105"/>
      <c r="KGG56" s="105"/>
      <c r="KGH56" s="105"/>
      <c r="KGI56" s="105"/>
      <c r="KGJ56" s="105"/>
      <c r="KGK56" s="105"/>
      <c r="KGL56" s="105"/>
      <c r="KGM56" s="105"/>
      <c r="KGN56" s="105"/>
      <c r="KGO56" s="105"/>
      <c r="KGP56" s="105"/>
      <c r="KGQ56" s="105"/>
      <c r="KGR56" s="105"/>
      <c r="KGS56" s="105"/>
      <c r="KGT56" s="105"/>
      <c r="KGU56" s="105"/>
      <c r="KGV56" s="105"/>
      <c r="KGW56" s="105"/>
      <c r="KGX56" s="105"/>
      <c r="KGY56" s="105"/>
      <c r="KGZ56" s="105"/>
      <c r="KHA56" s="105"/>
      <c r="KHB56" s="105"/>
      <c r="KHC56" s="105"/>
      <c r="KHD56" s="105"/>
      <c r="KHE56" s="105"/>
      <c r="KHF56" s="105"/>
      <c r="KHG56" s="105"/>
      <c r="KHH56" s="105"/>
      <c r="KHI56" s="105"/>
      <c r="KHJ56" s="105"/>
      <c r="KHK56" s="105"/>
      <c r="KHL56" s="105"/>
      <c r="KHM56" s="105"/>
      <c r="KHN56" s="105"/>
      <c r="KHO56" s="105"/>
      <c r="KHP56" s="105"/>
      <c r="KHQ56" s="105"/>
      <c r="KHR56" s="105"/>
      <c r="KHS56" s="105"/>
      <c r="KHT56" s="105"/>
      <c r="KHU56" s="105"/>
      <c r="KHV56" s="105"/>
      <c r="KHW56" s="105"/>
      <c r="KHX56" s="105"/>
      <c r="KHY56" s="105"/>
      <c r="KHZ56" s="105"/>
      <c r="KIA56" s="105"/>
      <c r="KIB56" s="105"/>
      <c r="KIC56" s="105"/>
      <c r="KID56" s="105"/>
      <c r="KIE56" s="105"/>
      <c r="KIF56" s="105"/>
      <c r="KIG56" s="105"/>
      <c r="KIH56" s="105"/>
      <c r="KII56" s="105"/>
      <c r="KIJ56" s="105"/>
      <c r="KIK56" s="105"/>
      <c r="KIL56" s="105"/>
      <c r="KIM56" s="105"/>
      <c r="KIN56" s="105"/>
      <c r="KIO56" s="105"/>
      <c r="KIP56" s="105"/>
      <c r="KIQ56" s="105"/>
      <c r="KIR56" s="105"/>
      <c r="KIS56" s="105"/>
      <c r="KIT56" s="105"/>
      <c r="KIU56" s="105"/>
      <c r="KIV56" s="105"/>
      <c r="KIW56" s="105"/>
      <c r="KIX56" s="105"/>
      <c r="KIY56" s="105"/>
      <c r="KIZ56" s="105"/>
      <c r="KJA56" s="105"/>
      <c r="KJB56" s="105"/>
      <c r="KJC56" s="105"/>
      <c r="KJD56" s="105"/>
      <c r="KJE56" s="105"/>
      <c r="KJF56" s="105"/>
      <c r="KJG56" s="105"/>
      <c r="KJH56" s="105"/>
      <c r="KJI56" s="105"/>
      <c r="KJJ56" s="105"/>
      <c r="KJK56" s="105"/>
      <c r="KJL56" s="105"/>
      <c r="KJM56" s="105"/>
      <c r="KJN56" s="105"/>
      <c r="KJO56" s="105"/>
      <c r="KJP56" s="105"/>
      <c r="KJQ56" s="105"/>
      <c r="KJR56" s="105"/>
      <c r="KJS56" s="105"/>
      <c r="KJT56" s="105"/>
      <c r="KJU56" s="105"/>
      <c r="KJV56" s="105"/>
      <c r="KJW56" s="105"/>
      <c r="KJX56" s="105"/>
      <c r="KJY56" s="105"/>
      <c r="KJZ56" s="105"/>
      <c r="KKA56" s="105"/>
      <c r="KKB56" s="105"/>
      <c r="KKC56" s="105"/>
      <c r="KKD56" s="105"/>
      <c r="KKE56" s="105"/>
      <c r="KKF56" s="105"/>
      <c r="KKG56" s="105"/>
      <c r="KKH56" s="105"/>
      <c r="KKI56" s="105"/>
      <c r="KKJ56" s="105"/>
      <c r="KKK56" s="105"/>
      <c r="KKL56" s="105"/>
      <c r="KKM56" s="105"/>
      <c r="KKN56" s="105"/>
      <c r="KKO56" s="105"/>
      <c r="KKP56" s="105"/>
      <c r="KKQ56" s="105"/>
      <c r="KKR56" s="105"/>
      <c r="KKS56" s="105"/>
      <c r="KKT56" s="105"/>
      <c r="KKU56" s="105"/>
      <c r="KKV56" s="105"/>
      <c r="KKW56" s="105"/>
      <c r="KKX56" s="105"/>
      <c r="KKY56" s="105"/>
      <c r="KKZ56" s="105"/>
      <c r="KLA56" s="105"/>
      <c r="KLB56" s="105"/>
      <c r="KLC56" s="105"/>
      <c r="KLD56" s="105"/>
      <c r="KLE56" s="105"/>
      <c r="KLF56" s="105"/>
      <c r="KLG56" s="105"/>
      <c r="KLH56" s="105"/>
      <c r="KLI56" s="105"/>
      <c r="KLJ56" s="105"/>
      <c r="KLK56" s="105"/>
      <c r="KLL56" s="105"/>
      <c r="KLM56" s="105"/>
      <c r="KLN56" s="105"/>
      <c r="KLO56" s="105"/>
      <c r="KLP56" s="105"/>
      <c r="KLQ56" s="105"/>
      <c r="KLR56" s="105"/>
      <c r="KLS56" s="105"/>
      <c r="KLT56" s="105"/>
      <c r="KLU56" s="105"/>
      <c r="KLV56" s="105"/>
      <c r="KLW56" s="105"/>
      <c r="KLX56" s="105"/>
      <c r="KLY56" s="105"/>
      <c r="KLZ56" s="105"/>
      <c r="KMA56" s="105"/>
      <c r="KMB56" s="105"/>
      <c r="KMC56" s="105"/>
      <c r="KMD56" s="105"/>
      <c r="KME56" s="105"/>
      <c r="KMF56" s="105"/>
      <c r="KMG56" s="105"/>
      <c r="KMH56" s="105"/>
      <c r="KMI56" s="105"/>
      <c r="KMJ56" s="105"/>
      <c r="KMK56" s="105"/>
      <c r="KML56" s="105"/>
      <c r="KMM56" s="105"/>
      <c r="KMN56" s="105"/>
      <c r="KMO56" s="105"/>
      <c r="KMP56" s="105"/>
      <c r="KMQ56" s="105"/>
      <c r="KMR56" s="105"/>
      <c r="KMS56" s="105"/>
      <c r="KMT56" s="105"/>
      <c r="KMU56" s="105"/>
      <c r="KMV56" s="105"/>
      <c r="KMW56" s="105"/>
      <c r="KMX56" s="105"/>
      <c r="KMY56" s="105"/>
      <c r="KMZ56" s="105"/>
      <c r="KNA56" s="105"/>
      <c r="KNB56" s="105"/>
      <c r="KNC56" s="105"/>
      <c r="KND56" s="105"/>
      <c r="KNE56" s="105"/>
      <c r="KNF56" s="105"/>
      <c r="KNG56" s="105"/>
      <c r="KNH56" s="105"/>
      <c r="KNI56" s="105"/>
      <c r="KNJ56" s="105"/>
      <c r="KNK56" s="105"/>
      <c r="KNL56" s="105"/>
      <c r="KNM56" s="105"/>
      <c r="KNN56" s="105"/>
      <c r="KNO56" s="105"/>
      <c r="KNP56" s="105"/>
      <c r="KNQ56" s="105"/>
      <c r="KNR56" s="105"/>
      <c r="KNS56" s="105"/>
      <c r="KNT56" s="105"/>
      <c r="KNU56" s="105"/>
      <c r="KNV56" s="105"/>
      <c r="KNW56" s="105"/>
      <c r="KNX56" s="105"/>
      <c r="KNY56" s="105"/>
      <c r="KNZ56" s="105"/>
      <c r="KOA56" s="105"/>
      <c r="KOB56" s="105"/>
      <c r="KOC56" s="105"/>
      <c r="KOD56" s="105"/>
      <c r="KOE56" s="105"/>
      <c r="KOF56" s="105"/>
      <c r="KOG56" s="105"/>
      <c r="KOH56" s="105"/>
      <c r="KOI56" s="105"/>
      <c r="KOJ56" s="105"/>
      <c r="KOK56" s="105"/>
      <c r="KOL56" s="105"/>
      <c r="KOM56" s="105"/>
      <c r="KON56" s="105"/>
      <c r="KOO56" s="105"/>
      <c r="KOP56" s="105"/>
      <c r="KOQ56" s="105"/>
      <c r="KOR56" s="105"/>
      <c r="KOS56" s="105"/>
      <c r="KOT56" s="105"/>
      <c r="KOU56" s="105"/>
      <c r="KOV56" s="105"/>
      <c r="KOW56" s="105"/>
      <c r="KOX56" s="105"/>
      <c r="KOY56" s="105"/>
      <c r="KOZ56" s="105"/>
      <c r="KPA56" s="105"/>
      <c r="KPB56" s="105"/>
      <c r="KPC56" s="105"/>
      <c r="KPD56" s="105"/>
      <c r="KPE56" s="105"/>
      <c r="KPF56" s="105"/>
      <c r="KPG56" s="105"/>
      <c r="KPH56" s="105"/>
      <c r="KPI56" s="105"/>
      <c r="KPJ56" s="105"/>
      <c r="KPK56" s="105"/>
      <c r="KPL56" s="105"/>
      <c r="KPM56" s="105"/>
      <c r="KPN56" s="105"/>
      <c r="KPO56" s="105"/>
      <c r="KPP56" s="105"/>
      <c r="KPQ56" s="105"/>
      <c r="KPR56" s="105"/>
      <c r="KPS56" s="105"/>
      <c r="KPT56" s="105"/>
      <c r="KPU56" s="105"/>
      <c r="KPV56" s="105"/>
      <c r="KPW56" s="105"/>
      <c r="KPX56" s="105"/>
      <c r="KPY56" s="105"/>
      <c r="KPZ56" s="105"/>
      <c r="KQA56" s="105"/>
      <c r="KQB56" s="105"/>
      <c r="KQC56" s="105"/>
      <c r="KQD56" s="105"/>
      <c r="KQE56" s="105"/>
      <c r="KQF56" s="105"/>
      <c r="KQG56" s="105"/>
      <c r="KQH56" s="105"/>
      <c r="KQI56" s="105"/>
      <c r="KQJ56" s="105"/>
      <c r="KQK56" s="105"/>
      <c r="KQL56" s="105"/>
      <c r="KQM56" s="105"/>
      <c r="KQN56" s="105"/>
      <c r="KQO56" s="105"/>
      <c r="KQP56" s="105"/>
      <c r="KQQ56" s="105"/>
      <c r="KQR56" s="105"/>
      <c r="KQS56" s="105"/>
      <c r="KQT56" s="105"/>
      <c r="KQU56" s="105"/>
      <c r="KQV56" s="105"/>
      <c r="KQW56" s="105"/>
      <c r="KQX56" s="105"/>
      <c r="KQY56" s="105"/>
      <c r="KQZ56" s="105"/>
      <c r="KRA56" s="105"/>
      <c r="KRB56" s="105"/>
      <c r="KRC56" s="105"/>
      <c r="KRD56" s="105"/>
      <c r="KRE56" s="105"/>
      <c r="KRF56" s="105"/>
      <c r="KRG56" s="105"/>
      <c r="KRH56" s="105"/>
      <c r="KRI56" s="105"/>
      <c r="KRJ56" s="105"/>
      <c r="KRK56" s="105"/>
      <c r="KRL56" s="105"/>
      <c r="KRM56" s="105"/>
      <c r="KRN56" s="105"/>
      <c r="KRO56" s="105"/>
      <c r="KRP56" s="105"/>
      <c r="KRQ56" s="105"/>
      <c r="KRR56" s="105"/>
      <c r="KRS56" s="105"/>
      <c r="KRT56" s="105"/>
      <c r="KRU56" s="105"/>
      <c r="KRV56" s="105"/>
      <c r="KRW56" s="105"/>
      <c r="KRX56" s="105"/>
      <c r="KRY56" s="105"/>
      <c r="KRZ56" s="105"/>
      <c r="KSA56" s="105"/>
      <c r="KSB56" s="105"/>
      <c r="KSC56" s="105"/>
      <c r="KSD56" s="105"/>
      <c r="KSE56" s="105"/>
      <c r="KSF56" s="105"/>
      <c r="KSG56" s="105"/>
      <c r="KSH56" s="105"/>
      <c r="KSI56" s="105"/>
      <c r="KSJ56" s="105"/>
      <c r="KSK56" s="105"/>
      <c r="KSL56" s="105"/>
      <c r="KSM56" s="105"/>
      <c r="KSN56" s="105"/>
      <c r="KSO56" s="105"/>
      <c r="KSP56" s="105"/>
      <c r="KSQ56" s="105"/>
      <c r="KSR56" s="105"/>
      <c r="KSS56" s="105"/>
      <c r="KST56" s="105"/>
      <c r="KSU56" s="105"/>
      <c r="KSV56" s="105"/>
      <c r="KSW56" s="105"/>
      <c r="KSX56" s="105"/>
      <c r="KSY56" s="105"/>
      <c r="KSZ56" s="105"/>
      <c r="KTA56" s="105"/>
      <c r="KTB56" s="105"/>
      <c r="KTC56" s="105"/>
      <c r="KTD56" s="105"/>
      <c r="KTE56" s="105"/>
      <c r="KTF56" s="105"/>
      <c r="KTG56" s="105"/>
      <c r="KTH56" s="105"/>
      <c r="KTI56" s="105"/>
      <c r="KTJ56" s="105"/>
      <c r="KTK56" s="105"/>
      <c r="KTL56" s="105"/>
      <c r="KTM56" s="105"/>
      <c r="KTN56" s="105"/>
      <c r="KTO56" s="105"/>
      <c r="KTP56" s="105"/>
      <c r="KTQ56" s="105"/>
      <c r="KTR56" s="105"/>
      <c r="KTS56" s="105"/>
      <c r="KTT56" s="105"/>
      <c r="KTU56" s="105"/>
      <c r="KTV56" s="105"/>
      <c r="KTW56" s="105"/>
      <c r="KTX56" s="105"/>
      <c r="KTY56" s="105"/>
      <c r="KTZ56" s="105"/>
      <c r="KUA56" s="105"/>
      <c r="KUB56" s="105"/>
      <c r="KUC56" s="105"/>
      <c r="KUD56" s="105"/>
      <c r="KUE56" s="105"/>
      <c r="KUF56" s="105"/>
      <c r="KUG56" s="105"/>
      <c r="KUH56" s="105"/>
      <c r="KUI56" s="105"/>
      <c r="KUJ56" s="105"/>
      <c r="KUK56" s="105"/>
      <c r="KUL56" s="105"/>
      <c r="KUM56" s="105"/>
      <c r="KUN56" s="105"/>
      <c r="KUO56" s="105"/>
      <c r="KUP56" s="105"/>
      <c r="KUQ56" s="105"/>
      <c r="KUR56" s="105"/>
      <c r="KUS56" s="105"/>
      <c r="KUT56" s="105"/>
      <c r="KUU56" s="105"/>
      <c r="KUV56" s="105"/>
      <c r="KUW56" s="105"/>
      <c r="KUX56" s="105"/>
      <c r="KUY56" s="105"/>
      <c r="KUZ56" s="105"/>
      <c r="KVA56" s="105"/>
      <c r="KVB56" s="105"/>
      <c r="KVC56" s="105"/>
      <c r="KVD56" s="105"/>
      <c r="KVE56" s="105"/>
      <c r="KVF56" s="105"/>
      <c r="KVG56" s="105"/>
      <c r="KVH56" s="105"/>
      <c r="KVI56" s="105"/>
      <c r="KVJ56" s="105"/>
      <c r="KVK56" s="105"/>
      <c r="KVL56" s="105"/>
      <c r="KVM56" s="105"/>
      <c r="KVN56" s="105"/>
      <c r="KVO56" s="105"/>
      <c r="KVP56" s="105"/>
      <c r="KVQ56" s="105"/>
      <c r="KVR56" s="105"/>
      <c r="KVS56" s="105"/>
      <c r="KVT56" s="105"/>
      <c r="KVU56" s="105"/>
      <c r="KVV56" s="105"/>
      <c r="KVW56" s="105"/>
      <c r="KVX56" s="105"/>
      <c r="KVY56" s="105"/>
      <c r="KVZ56" s="105"/>
      <c r="KWA56" s="105"/>
      <c r="KWB56" s="105"/>
      <c r="KWC56" s="105"/>
      <c r="KWD56" s="105"/>
      <c r="KWE56" s="105"/>
      <c r="KWF56" s="105"/>
      <c r="KWG56" s="105"/>
      <c r="KWH56" s="105"/>
      <c r="KWI56" s="105"/>
      <c r="KWJ56" s="105"/>
      <c r="KWK56" s="105"/>
      <c r="KWL56" s="105"/>
      <c r="KWM56" s="105"/>
      <c r="KWN56" s="105"/>
      <c r="KWO56" s="105"/>
      <c r="KWP56" s="105"/>
      <c r="KWQ56" s="105"/>
      <c r="KWR56" s="105"/>
      <c r="KWS56" s="105"/>
      <c r="KWT56" s="105"/>
      <c r="KWU56" s="105"/>
      <c r="KWV56" s="105"/>
      <c r="KWW56" s="105"/>
      <c r="KWX56" s="105"/>
      <c r="KWY56" s="105"/>
      <c r="KWZ56" s="105"/>
      <c r="KXA56" s="105"/>
      <c r="KXB56" s="105"/>
      <c r="KXC56" s="105"/>
      <c r="KXD56" s="105"/>
      <c r="KXE56" s="105"/>
      <c r="KXF56" s="105"/>
      <c r="KXG56" s="105"/>
      <c r="KXH56" s="105"/>
      <c r="KXI56" s="105"/>
      <c r="KXJ56" s="105"/>
      <c r="KXK56" s="105"/>
      <c r="KXL56" s="105"/>
      <c r="KXM56" s="105"/>
      <c r="KXN56" s="105"/>
      <c r="KXO56" s="105"/>
      <c r="KXP56" s="105"/>
      <c r="KXQ56" s="105"/>
      <c r="KXR56" s="105"/>
      <c r="KXS56" s="105"/>
      <c r="KXT56" s="105"/>
      <c r="KXU56" s="105"/>
      <c r="KXV56" s="105"/>
      <c r="KXW56" s="105"/>
      <c r="KXX56" s="105"/>
      <c r="KXY56" s="105"/>
      <c r="KXZ56" s="105"/>
      <c r="KYA56" s="105"/>
      <c r="KYB56" s="105"/>
      <c r="KYC56" s="105"/>
      <c r="KYD56" s="105"/>
      <c r="KYE56" s="105"/>
      <c r="KYF56" s="105"/>
      <c r="KYG56" s="105"/>
      <c r="KYH56" s="105"/>
      <c r="KYI56" s="105"/>
      <c r="KYJ56" s="105"/>
      <c r="KYK56" s="105"/>
      <c r="KYL56" s="105"/>
      <c r="KYM56" s="105"/>
      <c r="KYN56" s="105"/>
      <c r="KYO56" s="105"/>
      <c r="KYP56" s="105"/>
      <c r="KYQ56" s="105"/>
      <c r="KYR56" s="105"/>
      <c r="KYS56" s="105"/>
      <c r="KYT56" s="105"/>
      <c r="KYU56" s="105"/>
      <c r="KYV56" s="105"/>
      <c r="KYW56" s="105"/>
      <c r="KYX56" s="105"/>
      <c r="KYY56" s="105"/>
      <c r="KYZ56" s="105"/>
      <c r="KZA56" s="105"/>
      <c r="KZB56" s="105"/>
      <c r="KZC56" s="105"/>
      <c r="KZD56" s="105"/>
      <c r="KZE56" s="105"/>
      <c r="KZF56" s="105"/>
      <c r="KZG56" s="105"/>
      <c r="KZH56" s="105"/>
      <c r="KZI56" s="105"/>
      <c r="KZJ56" s="105"/>
      <c r="KZK56" s="105"/>
      <c r="KZL56" s="105"/>
      <c r="KZM56" s="105"/>
      <c r="KZN56" s="105"/>
      <c r="KZO56" s="105"/>
      <c r="KZP56" s="105"/>
      <c r="KZQ56" s="105"/>
      <c r="KZR56" s="105"/>
      <c r="KZS56" s="105"/>
      <c r="KZT56" s="105"/>
      <c r="KZU56" s="105"/>
      <c r="KZV56" s="105"/>
      <c r="KZW56" s="105"/>
      <c r="KZX56" s="105"/>
      <c r="KZY56" s="105"/>
      <c r="KZZ56" s="105"/>
      <c r="LAA56" s="105"/>
      <c r="LAB56" s="105"/>
      <c r="LAC56" s="105"/>
      <c r="LAD56" s="105"/>
      <c r="LAE56" s="105"/>
      <c r="LAF56" s="105"/>
      <c r="LAG56" s="105"/>
      <c r="LAH56" s="105"/>
      <c r="LAI56" s="105"/>
      <c r="LAJ56" s="105"/>
      <c r="LAK56" s="105"/>
      <c r="LAL56" s="105"/>
      <c r="LAM56" s="105"/>
      <c r="LAN56" s="105"/>
      <c r="LAO56" s="105"/>
      <c r="LAP56" s="105"/>
      <c r="LAQ56" s="105"/>
      <c r="LAR56" s="105"/>
      <c r="LAS56" s="105"/>
      <c r="LAT56" s="105"/>
      <c r="LAU56" s="105"/>
      <c r="LAV56" s="105"/>
      <c r="LAW56" s="105"/>
      <c r="LAX56" s="105"/>
      <c r="LAY56" s="105"/>
      <c r="LAZ56" s="105"/>
      <c r="LBA56" s="105"/>
      <c r="LBB56" s="105"/>
      <c r="LBC56" s="105"/>
      <c r="LBD56" s="105"/>
      <c r="LBE56" s="105"/>
      <c r="LBF56" s="105"/>
      <c r="LBG56" s="105"/>
      <c r="LBH56" s="105"/>
      <c r="LBI56" s="105"/>
      <c r="LBJ56" s="105"/>
      <c r="LBK56" s="105"/>
      <c r="LBL56" s="105"/>
      <c r="LBM56" s="105"/>
      <c r="LBN56" s="105"/>
      <c r="LBO56" s="105"/>
      <c r="LBP56" s="105"/>
      <c r="LBQ56" s="105"/>
      <c r="LBR56" s="105"/>
      <c r="LBS56" s="105"/>
      <c r="LBT56" s="105"/>
      <c r="LBU56" s="105"/>
      <c r="LBV56" s="105"/>
      <c r="LBW56" s="105"/>
      <c r="LBX56" s="105"/>
      <c r="LBY56" s="105"/>
      <c r="LBZ56" s="105"/>
      <c r="LCA56" s="105"/>
      <c r="LCB56" s="105"/>
      <c r="LCC56" s="105"/>
      <c r="LCD56" s="105"/>
      <c r="LCE56" s="105"/>
      <c r="LCF56" s="105"/>
      <c r="LCG56" s="105"/>
      <c r="LCH56" s="105"/>
      <c r="LCI56" s="105"/>
      <c r="LCJ56" s="105"/>
      <c r="LCK56" s="105"/>
      <c r="LCL56" s="105"/>
      <c r="LCM56" s="105"/>
      <c r="LCN56" s="105"/>
      <c r="LCO56" s="105"/>
      <c r="LCP56" s="105"/>
      <c r="LCQ56" s="105"/>
      <c r="LCR56" s="105"/>
      <c r="LCS56" s="105"/>
      <c r="LCT56" s="105"/>
      <c r="LCU56" s="105"/>
      <c r="LCV56" s="105"/>
      <c r="LCW56" s="105"/>
      <c r="LCX56" s="105"/>
      <c r="LCY56" s="105"/>
      <c r="LCZ56" s="105"/>
      <c r="LDA56" s="105"/>
      <c r="LDB56" s="105"/>
      <c r="LDC56" s="105"/>
      <c r="LDD56" s="105"/>
      <c r="LDE56" s="105"/>
      <c r="LDF56" s="105"/>
      <c r="LDG56" s="105"/>
      <c r="LDH56" s="105"/>
      <c r="LDI56" s="105"/>
      <c r="LDJ56" s="105"/>
      <c r="LDK56" s="105"/>
      <c r="LDL56" s="105"/>
      <c r="LDM56" s="105"/>
      <c r="LDN56" s="105"/>
      <c r="LDO56" s="105"/>
      <c r="LDP56" s="105"/>
      <c r="LDQ56" s="105"/>
      <c r="LDR56" s="105"/>
      <c r="LDS56" s="105"/>
      <c r="LDT56" s="105"/>
      <c r="LDU56" s="105"/>
      <c r="LDV56" s="105"/>
      <c r="LDW56" s="105"/>
      <c r="LDX56" s="105"/>
      <c r="LDY56" s="105"/>
      <c r="LDZ56" s="105"/>
      <c r="LEA56" s="105"/>
      <c r="LEB56" s="105"/>
      <c r="LEC56" s="105"/>
      <c r="LED56" s="105"/>
      <c r="LEE56" s="105"/>
      <c r="LEF56" s="105"/>
      <c r="LEG56" s="105"/>
      <c r="LEH56" s="105"/>
      <c r="LEI56" s="105"/>
      <c r="LEJ56" s="105"/>
      <c r="LEK56" s="105"/>
      <c r="LEL56" s="105"/>
      <c r="LEM56" s="105"/>
      <c r="LEN56" s="105"/>
      <c r="LEO56" s="105"/>
      <c r="LEP56" s="105"/>
      <c r="LEQ56" s="105"/>
      <c r="LER56" s="105"/>
      <c r="LES56" s="105"/>
      <c r="LET56" s="105"/>
      <c r="LEU56" s="105"/>
      <c r="LEV56" s="105"/>
      <c r="LEW56" s="105"/>
      <c r="LEX56" s="105"/>
      <c r="LEY56" s="105"/>
      <c r="LEZ56" s="105"/>
      <c r="LFA56" s="105"/>
      <c r="LFB56" s="105"/>
      <c r="LFC56" s="105"/>
      <c r="LFD56" s="105"/>
      <c r="LFE56" s="105"/>
      <c r="LFF56" s="105"/>
      <c r="LFG56" s="105"/>
      <c r="LFH56" s="105"/>
      <c r="LFI56" s="105"/>
      <c r="LFJ56" s="105"/>
      <c r="LFK56" s="105"/>
      <c r="LFL56" s="105"/>
      <c r="LFM56" s="105"/>
      <c r="LFN56" s="105"/>
      <c r="LFO56" s="105"/>
      <c r="LFP56" s="105"/>
      <c r="LFQ56" s="105"/>
      <c r="LFR56" s="105"/>
      <c r="LFS56" s="105"/>
      <c r="LFT56" s="105"/>
      <c r="LFU56" s="105"/>
      <c r="LFV56" s="105"/>
      <c r="LFW56" s="105"/>
      <c r="LFX56" s="105"/>
      <c r="LFY56" s="105"/>
      <c r="LFZ56" s="105"/>
      <c r="LGA56" s="105"/>
      <c r="LGB56" s="105"/>
      <c r="LGC56" s="105"/>
      <c r="LGD56" s="105"/>
      <c r="LGE56" s="105"/>
      <c r="LGF56" s="105"/>
      <c r="LGG56" s="105"/>
      <c r="LGH56" s="105"/>
      <c r="LGI56" s="105"/>
      <c r="LGJ56" s="105"/>
      <c r="LGK56" s="105"/>
      <c r="LGL56" s="105"/>
      <c r="LGM56" s="105"/>
      <c r="LGN56" s="105"/>
      <c r="LGO56" s="105"/>
      <c r="LGP56" s="105"/>
      <c r="LGQ56" s="105"/>
      <c r="LGR56" s="105"/>
      <c r="LGS56" s="105"/>
      <c r="LGT56" s="105"/>
      <c r="LGU56" s="105"/>
      <c r="LGV56" s="105"/>
      <c r="LGW56" s="105"/>
      <c r="LGX56" s="105"/>
      <c r="LGY56" s="105"/>
      <c r="LGZ56" s="105"/>
      <c r="LHA56" s="105"/>
      <c r="LHB56" s="105"/>
      <c r="LHC56" s="105"/>
      <c r="LHD56" s="105"/>
      <c r="LHE56" s="105"/>
      <c r="LHF56" s="105"/>
      <c r="LHG56" s="105"/>
      <c r="LHH56" s="105"/>
      <c r="LHI56" s="105"/>
      <c r="LHJ56" s="105"/>
      <c r="LHK56" s="105"/>
      <c r="LHL56" s="105"/>
      <c r="LHM56" s="105"/>
      <c r="LHN56" s="105"/>
      <c r="LHO56" s="105"/>
      <c r="LHP56" s="105"/>
      <c r="LHQ56" s="105"/>
      <c r="LHR56" s="105"/>
      <c r="LHS56" s="105"/>
      <c r="LHT56" s="105"/>
      <c r="LHU56" s="105"/>
      <c r="LHV56" s="105"/>
      <c r="LHW56" s="105"/>
      <c r="LHX56" s="105"/>
      <c r="LHY56" s="105"/>
      <c r="LHZ56" s="105"/>
      <c r="LIA56" s="105"/>
      <c r="LIB56" s="105"/>
      <c r="LIC56" s="105"/>
      <c r="LID56" s="105"/>
      <c r="LIE56" s="105"/>
      <c r="LIF56" s="105"/>
      <c r="LIG56" s="105"/>
      <c r="LIH56" s="105"/>
      <c r="LII56" s="105"/>
      <c r="LIJ56" s="105"/>
      <c r="LIK56" s="105"/>
      <c r="LIL56" s="105"/>
      <c r="LIM56" s="105"/>
      <c r="LIN56" s="105"/>
      <c r="LIO56" s="105"/>
      <c r="LIP56" s="105"/>
      <c r="LIQ56" s="105"/>
      <c r="LIR56" s="105"/>
      <c r="LIS56" s="105"/>
      <c r="LIT56" s="105"/>
      <c r="LIU56" s="105"/>
      <c r="LIV56" s="105"/>
      <c r="LIW56" s="105"/>
      <c r="LIX56" s="105"/>
      <c r="LIY56" s="105"/>
      <c r="LIZ56" s="105"/>
      <c r="LJA56" s="105"/>
      <c r="LJB56" s="105"/>
      <c r="LJC56" s="105"/>
      <c r="LJD56" s="105"/>
      <c r="LJE56" s="105"/>
      <c r="LJF56" s="105"/>
      <c r="LJG56" s="105"/>
      <c r="LJH56" s="105"/>
      <c r="LJI56" s="105"/>
      <c r="LJJ56" s="105"/>
      <c r="LJK56" s="105"/>
      <c r="LJL56" s="105"/>
      <c r="LJM56" s="105"/>
      <c r="LJN56" s="105"/>
      <c r="LJO56" s="105"/>
      <c r="LJP56" s="105"/>
      <c r="LJQ56" s="105"/>
      <c r="LJR56" s="105"/>
      <c r="LJS56" s="105"/>
      <c r="LJT56" s="105"/>
      <c r="LJU56" s="105"/>
      <c r="LJV56" s="105"/>
      <c r="LJW56" s="105"/>
      <c r="LJX56" s="105"/>
      <c r="LJY56" s="105"/>
      <c r="LJZ56" s="105"/>
      <c r="LKA56" s="105"/>
      <c r="LKB56" s="105"/>
      <c r="LKC56" s="105"/>
      <c r="LKD56" s="105"/>
      <c r="LKE56" s="105"/>
      <c r="LKF56" s="105"/>
      <c r="LKG56" s="105"/>
      <c r="LKH56" s="105"/>
      <c r="LKI56" s="105"/>
      <c r="LKJ56" s="105"/>
      <c r="LKK56" s="105"/>
      <c r="LKL56" s="105"/>
      <c r="LKM56" s="105"/>
      <c r="LKN56" s="105"/>
      <c r="LKO56" s="105"/>
      <c r="LKP56" s="105"/>
      <c r="LKQ56" s="105"/>
      <c r="LKR56" s="105"/>
      <c r="LKS56" s="105"/>
      <c r="LKT56" s="105"/>
      <c r="LKU56" s="105"/>
      <c r="LKV56" s="105"/>
      <c r="LKW56" s="105"/>
      <c r="LKX56" s="105"/>
      <c r="LKY56" s="105"/>
      <c r="LKZ56" s="105"/>
      <c r="LLA56" s="105"/>
      <c r="LLB56" s="105"/>
      <c r="LLC56" s="105"/>
      <c r="LLD56" s="105"/>
      <c r="LLE56" s="105"/>
      <c r="LLF56" s="105"/>
      <c r="LLG56" s="105"/>
      <c r="LLH56" s="105"/>
      <c r="LLI56" s="105"/>
      <c r="LLJ56" s="105"/>
      <c r="LLK56" s="105"/>
      <c r="LLL56" s="105"/>
      <c r="LLM56" s="105"/>
      <c r="LLN56" s="105"/>
      <c r="LLO56" s="105"/>
      <c r="LLP56" s="105"/>
      <c r="LLQ56" s="105"/>
      <c r="LLR56" s="105"/>
      <c r="LLS56" s="105"/>
      <c r="LLT56" s="105"/>
      <c r="LLU56" s="105"/>
      <c r="LLV56" s="105"/>
      <c r="LLW56" s="105"/>
      <c r="LLX56" s="105"/>
      <c r="LLY56" s="105"/>
      <c r="LLZ56" s="105"/>
      <c r="LMA56" s="105"/>
      <c r="LMB56" s="105"/>
      <c r="LMC56" s="105"/>
      <c r="LMD56" s="105"/>
      <c r="LME56" s="105"/>
      <c r="LMF56" s="105"/>
      <c r="LMG56" s="105"/>
      <c r="LMH56" s="105"/>
      <c r="LMI56" s="105"/>
      <c r="LMJ56" s="105"/>
      <c r="LMK56" s="105"/>
      <c r="LML56" s="105"/>
      <c r="LMM56" s="105"/>
      <c r="LMN56" s="105"/>
      <c r="LMO56" s="105"/>
      <c r="LMP56" s="105"/>
      <c r="LMQ56" s="105"/>
      <c r="LMR56" s="105"/>
      <c r="LMS56" s="105"/>
      <c r="LMT56" s="105"/>
      <c r="LMU56" s="105"/>
      <c r="LMV56" s="105"/>
      <c r="LMW56" s="105"/>
      <c r="LMX56" s="105"/>
      <c r="LMY56" s="105"/>
      <c r="LMZ56" s="105"/>
      <c r="LNA56" s="105"/>
      <c r="LNB56" s="105"/>
      <c r="LNC56" s="105"/>
      <c r="LND56" s="105"/>
      <c r="LNE56" s="105"/>
      <c r="LNF56" s="105"/>
      <c r="LNG56" s="105"/>
      <c r="LNH56" s="105"/>
      <c r="LNI56" s="105"/>
      <c r="LNJ56" s="105"/>
      <c r="LNK56" s="105"/>
      <c r="LNL56" s="105"/>
      <c r="LNM56" s="105"/>
      <c r="LNN56" s="105"/>
      <c r="LNO56" s="105"/>
      <c r="LNP56" s="105"/>
      <c r="LNQ56" s="105"/>
      <c r="LNR56" s="105"/>
      <c r="LNS56" s="105"/>
      <c r="LNT56" s="105"/>
      <c r="LNU56" s="105"/>
      <c r="LNV56" s="105"/>
      <c r="LNW56" s="105"/>
      <c r="LNX56" s="105"/>
      <c r="LNY56" s="105"/>
      <c r="LNZ56" s="105"/>
      <c r="LOA56" s="105"/>
      <c r="LOB56" s="105"/>
      <c r="LOC56" s="105"/>
      <c r="LOD56" s="105"/>
      <c r="LOE56" s="105"/>
      <c r="LOF56" s="105"/>
      <c r="LOG56" s="105"/>
      <c r="LOH56" s="105"/>
      <c r="LOI56" s="105"/>
      <c r="LOJ56" s="105"/>
      <c r="LOK56" s="105"/>
      <c r="LOL56" s="105"/>
      <c r="LOM56" s="105"/>
      <c r="LON56" s="105"/>
      <c r="LOO56" s="105"/>
      <c r="LOP56" s="105"/>
      <c r="LOQ56" s="105"/>
      <c r="LOR56" s="105"/>
      <c r="LOS56" s="105"/>
      <c r="LOT56" s="105"/>
      <c r="LOU56" s="105"/>
      <c r="LOV56" s="105"/>
      <c r="LOW56" s="105"/>
      <c r="LOX56" s="105"/>
      <c r="LOY56" s="105"/>
      <c r="LOZ56" s="105"/>
      <c r="LPA56" s="105"/>
      <c r="LPB56" s="105"/>
      <c r="LPC56" s="105"/>
      <c r="LPD56" s="105"/>
      <c r="LPE56" s="105"/>
      <c r="LPF56" s="105"/>
      <c r="LPG56" s="105"/>
      <c r="LPH56" s="105"/>
      <c r="LPI56" s="105"/>
      <c r="LPJ56" s="105"/>
      <c r="LPK56" s="105"/>
      <c r="LPL56" s="105"/>
      <c r="LPM56" s="105"/>
      <c r="LPN56" s="105"/>
      <c r="LPO56" s="105"/>
      <c r="LPP56" s="105"/>
      <c r="LPQ56" s="105"/>
      <c r="LPR56" s="105"/>
      <c r="LPS56" s="105"/>
      <c r="LPT56" s="105"/>
      <c r="LPU56" s="105"/>
      <c r="LPV56" s="105"/>
      <c r="LPW56" s="105"/>
      <c r="LPX56" s="105"/>
      <c r="LPY56" s="105"/>
      <c r="LPZ56" s="105"/>
      <c r="LQA56" s="105"/>
      <c r="LQB56" s="105"/>
      <c r="LQC56" s="105"/>
      <c r="LQD56" s="105"/>
      <c r="LQE56" s="105"/>
      <c r="LQF56" s="105"/>
      <c r="LQG56" s="105"/>
      <c r="LQH56" s="105"/>
      <c r="LQI56" s="105"/>
      <c r="LQJ56" s="105"/>
      <c r="LQK56" s="105"/>
      <c r="LQL56" s="105"/>
      <c r="LQM56" s="105"/>
      <c r="LQN56" s="105"/>
      <c r="LQO56" s="105"/>
      <c r="LQP56" s="105"/>
      <c r="LQQ56" s="105"/>
      <c r="LQR56" s="105"/>
      <c r="LQS56" s="105"/>
      <c r="LQT56" s="105"/>
      <c r="LQU56" s="105"/>
      <c r="LQV56" s="105"/>
      <c r="LQW56" s="105"/>
      <c r="LQX56" s="105"/>
      <c r="LQY56" s="105"/>
      <c r="LQZ56" s="105"/>
      <c r="LRA56" s="105"/>
      <c r="LRB56" s="105"/>
      <c r="LRC56" s="105"/>
      <c r="LRD56" s="105"/>
      <c r="LRE56" s="105"/>
      <c r="LRF56" s="105"/>
      <c r="LRG56" s="105"/>
      <c r="LRH56" s="105"/>
      <c r="LRI56" s="105"/>
      <c r="LRJ56" s="105"/>
      <c r="LRK56" s="105"/>
      <c r="LRL56" s="105"/>
      <c r="LRM56" s="105"/>
      <c r="LRN56" s="105"/>
      <c r="LRO56" s="105"/>
      <c r="LRP56" s="105"/>
      <c r="LRQ56" s="105"/>
      <c r="LRR56" s="105"/>
      <c r="LRS56" s="105"/>
      <c r="LRT56" s="105"/>
      <c r="LRU56" s="105"/>
      <c r="LRV56" s="105"/>
      <c r="LRW56" s="105"/>
      <c r="LRX56" s="105"/>
      <c r="LRY56" s="105"/>
      <c r="LRZ56" s="105"/>
      <c r="LSA56" s="105"/>
      <c r="LSB56" s="105"/>
      <c r="LSC56" s="105"/>
      <c r="LSD56" s="105"/>
      <c r="LSE56" s="105"/>
      <c r="LSF56" s="105"/>
      <c r="LSG56" s="105"/>
      <c r="LSH56" s="105"/>
      <c r="LSI56" s="105"/>
      <c r="LSJ56" s="105"/>
      <c r="LSK56" s="105"/>
      <c r="LSL56" s="105"/>
      <c r="LSM56" s="105"/>
      <c r="LSN56" s="105"/>
      <c r="LSO56" s="105"/>
      <c r="LSP56" s="105"/>
      <c r="LSQ56" s="105"/>
      <c r="LSR56" s="105"/>
      <c r="LSS56" s="105"/>
      <c r="LST56" s="105"/>
      <c r="LSU56" s="105"/>
      <c r="LSV56" s="105"/>
      <c r="LSW56" s="105"/>
      <c r="LSX56" s="105"/>
      <c r="LSY56" s="105"/>
      <c r="LSZ56" s="105"/>
      <c r="LTA56" s="105"/>
      <c r="LTB56" s="105"/>
      <c r="LTC56" s="105"/>
      <c r="LTD56" s="105"/>
      <c r="LTE56" s="105"/>
      <c r="LTF56" s="105"/>
      <c r="LTG56" s="105"/>
      <c r="LTH56" s="105"/>
      <c r="LTI56" s="105"/>
      <c r="LTJ56" s="105"/>
      <c r="LTK56" s="105"/>
      <c r="LTL56" s="105"/>
      <c r="LTM56" s="105"/>
      <c r="LTN56" s="105"/>
      <c r="LTO56" s="105"/>
      <c r="LTP56" s="105"/>
      <c r="LTQ56" s="105"/>
      <c r="LTR56" s="105"/>
      <c r="LTS56" s="105"/>
      <c r="LTT56" s="105"/>
      <c r="LTU56" s="105"/>
      <c r="LTV56" s="105"/>
      <c r="LTW56" s="105"/>
      <c r="LTX56" s="105"/>
      <c r="LTY56" s="105"/>
      <c r="LTZ56" s="105"/>
      <c r="LUA56" s="105"/>
      <c r="LUB56" s="105"/>
      <c r="LUC56" s="105"/>
      <c r="LUD56" s="105"/>
      <c r="LUE56" s="105"/>
      <c r="LUF56" s="105"/>
      <c r="LUG56" s="105"/>
      <c r="LUH56" s="105"/>
      <c r="LUI56" s="105"/>
      <c r="LUJ56" s="105"/>
      <c r="LUK56" s="105"/>
      <c r="LUL56" s="105"/>
      <c r="LUM56" s="105"/>
      <c r="LUN56" s="105"/>
      <c r="LUO56" s="105"/>
      <c r="LUP56" s="105"/>
      <c r="LUQ56" s="105"/>
      <c r="LUR56" s="105"/>
      <c r="LUS56" s="105"/>
      <c r="LUT56" s="105"/>
      <c r="LUU56" s="105"/>
      <c r="LUV56" s="105"/>
      <c r="LUW56" s="105"/>
      <c r="LUX56" s="105"/>
      <c r="LUY56" s="105"/>
      <c r="LUZ56" s="105"/>
      <c r="LVA56" s="105"/>
      <c r="LVB56" s="105"/>
      <c r="LVC56" s="105"/>
      <c r="LVD56" s="105"/>
      <c r="LVE56" s="105"/>
      <c r="LVF56" s="105"/>
      <c r="LVG56" s="105"/>
      <c r="LVH56" s="105"/>
      <c r="LVI56" s="105"/>
      <c r="LVJ56" s="105"/>
      <c r="LVK56" s="105"/>
      <c r="LVL56" s="105"/>
      <c r="LVM56" s="105"/>
      <c r="LVN56" s="105"/>
      <c r="LVO56" s="105"/>
      <c r="LVP56" s="105"/>
      <c r="LVQ56" s="105"/>
      <c r="LVR56" s="105"/>
      <c r="LVS56" s="105"/>
      <c r="LVT56" s="105"/>
      <c r="LVU56" s="105"/>
      <c r="LVV56" s="105"/>
      <c r="LVW56" s="105"/>
      <c r="LVX56" s="105"/>
      <c r="LVY56" s="105"/>
      <c r="LVZ56" s="105"/>
      <c r="LWA56" s="105"/>
      <c r="LWB56" s="105"/>
      <c r="LWC56" s="105"/>
      <c r="LWD56" s="105"/>
      <c r="LWE56" s="105"/>
      <c r="LWF56" s="105"/>
      <c r="LWG56" s="105"/>
      <c r="LWH56" s="105"/>
      <c r="LWI56" s="105"/>
      <c r="LWJ56" s="105"/>
      <c r="LWK56" s="105"/>
      <c r="LWL56" s="105"/>
      <c r="LWM56" s="105"/>
      <c r="LWN56" s="105"/>
      <c r="LWO56" s="105"/>
      <c r="LWP56" s="105"/>
      <c r="LWQ56" s="105"/>
      <c r="LWR56" s="105"/>
      <c r="LWS56" s="105"/>
      <c r="LWT56" s="105"/>
      <c r="LWU56" s="105"/>
      <c r="LWV56" s="105"/>
      <c r="LWW56" s="105"/>
      <c r="LWX56" s="105"/>
      <c r="LWY56" s="105"/>
      <c r="LWZ56" s="105"/>
      <c r="LXA56" s="105"/>
      <c r="LXB56" s="105"/>
      <c r="LXC56" s="105"/>
      <c r="LXD56" s="105"/>
      <c r="LXE56" s="105"/>
      <c r="LXF56" s="105"/>
      <c r="LXG56" s="105"/>
      <c r="LXH56" s="105"/>
      <c r="LXI56" s="105"/>
      <c r="LXJ56" s="105"/>
      <c r="LXK56" s="105"/>
      <c r="LXL56" s="105"/>
      <c r="LXM56" s="105"/>
      <c r="LXN56" s="105"/>
      <c r="LXO56" s="105"/>
      <c r="LXP56" s="105"/>
      <c r="LXQ56" s="105"/>
      <c r="LXR56" s="105"/>
      <c r="LXS56" s="105"/>
      <c r="LXT56" s="105"/>
      <c r="LXU56" s="105"/>
      <c r="LXV56" s="105"/>
      <c r="LXW56" s="105"/>
      <c r="LXX56" s="105"/>
      <c r="LXY56" s="105"/>
      <c r="LXZ56" s="105"/>
      <c r="LYA56" s="105"/>
      <c r="LYB56" s="105"/>
      <c r="LYC56" s="105"/>
      <c r="LYD56" s="105"/>
      <c r="LYE56" s="105"/>
      <c r="LYF56" s="105"/>
      <c r="LYG56" s="105"/>
      <c r="LYH56" s="105"/>
      <c r="LYI56" s="105"/>
      <c r="LYJ56" s="105"/>
      <c r="LYK56" s="105"/>
      <c r="LYL56" s="105"/>
      <c r="LYM56" s="105"/>
      <c r="LYN56" s="105"/>
      <c r="LYO56" s="105"/>
      <c r="LYP56" s="105"/>
      <c r="LYQ56" s="105"/>
      <c r="LYR56" s="105"/>
      <c r="LYS56" s="105"/>
      <c r="LYT56" s="105"/>
      <c r="LYU56" s="105"/>
      <c r="LYV56" s="105"/>
      <c r="LYW56" s="105"/>
      <c r="LYX56" s="105"/>
      <c r="LYY56" s="105"/>
      <c r="LYZ56" s="105"/>
      <c r="LZA56" s="105"/>
      <c r="LZB56" s="105"/>
      <c r="LZC56" s="105"/>
      <c r="LZD56" s="105"/>
      <c r="LZE56" s="105"/>
      <c r="LZF56" s="105"/>
      <c r="LZG56" s="105"/>
      <c r="LZH56" s="105"/>
      <c r="LZI56" s="105"/>
      <c r="LZJ56" s="105"/>
      <c r="LZK56" s="105"/>
      <c r="LZL56" s="105"/>
      <c r="LZM56" s="105"/>
      <c r="LZN56" s="105"/>
      <c r="LZO56" s="105"/>
      <c r="LZP56" s="105"/>
      <c r="LZQ56" s="105"/>
      <c r="LZR56" s="105"/>
      <c r="LZS56" s="105"/>
      <c r="LZT56" s="105"/>
      <c r="LZU56" s="105"/>
      <c r="LZV56" s="105"/>
      <c r="LZW56" s="105"/>
      <c r="LZX56" s="105"/>
      <c r="LZY56" s="105"/>
      <c r="LZZ56" s="105"/>
      <c r="MAA56" s="105"/>
      <c r="MAB56" s="105"/>
      <c r="MAC56" s="105"/>
      <c r="MAD56" s="105"/>
      <c r="MAE56" s="105"/>
      <c r="MAF56" s="105"/>
      <c r="MAG56" s="105"/>
      <c r="MAH56" s="105"/>
      <c r="MAI56" s="105"/>
      <c r="MAJ56" s="105"/>
      <c r="MAK56" s="105"/>
      <c r="MAL56" s="105"/>
      <c r="MAM56" s="105"/>
      <c r="MAN56" s="105"/>
      <c r="MAO56" s="105"/>
      <c r="MAP56" s="105"/>
      <c r="MAQ56" s="105"/>
      <c r="MAR56" s="105"/>
      <c r="MAS56" s="105"/>
      <c r="MAT56" s="105"/>
      <c r="MAU56" s="105"/>
      <c r="MAV56" s="105"/>
      <c r="MAW56" s="105"/>
      <c r="MAX56" s="105"/>
      <c r="MAY56" s="105"/>
      <c r="MAZ56" s="105"/>
      <c r="MBA56" s="105"/>
      <c r="MBB56" s="105"/>
      <c r="MBC56" s="105"/>
      <c r="MBD56" s="105"/>
      <c r="MBE56" s="105"/>
      <c r="MBF56" s="105"/>
      <c r="MBG56" s="105"/>
      <c r="MBH56" s="105"/>
      <c r="MBI56" s="105"/>
      <c r="MBJ56" s="105"/>
      <c r="MBK56" s="105"/>
      <c r="MBL56" s="105"/>
      <c r="MBM56" s="105"/>
      <c r="MBN56" s="105"/>
      <c r="MBO56" s="105"/>
      <c r="MBP56" s="105"/>
      <c r="MBQ56" s="105"/>
      <c r="MBR56" s="105"/>
      <c r="MBS56" s="105"/>
      <c r="MBT56" s="105"/>
      <c r="MBU56" s="105"/>
      <c r="MBV56" s="105"/>
      <c r="MBW56" s="105"/>
      <c r="MBX56" s="105"/>
      <c r="MBY56" s="105"/>
      <c r="MBZ56" s="105"/>
      <c r="MCA56" s="105"/>
      <c r="MCB56" s="105"/>
      <c r="MCC56" s="105"/>
      <c r="MCD56" s="105"/>
      <c r="MCE56" s="105"/>
      <c r="MCF56" s="105"/>
      <c r="MCG56" s="105"/>
      <c r="MCH56" s="105"/>
      <c r="MCI56" s="105"/>
      <c r="MCJ56" s="105"/>
      <c r="MCK56" s="105"/>
      <c r="MCL56" s="105"/>
      <c r="MCM56" s="105"/>
      <c r="MCN56" s="105"/>
      <c r="MCO56" s="105"/>
      <c r="MCP56" s="105"/>
      <c r="MCQ56" s="105"/>
      <c r="MCR56" s="105"/>
      <c r="MCS56" s="105"/>
      <c r="MCT56" s="105"/>
      <c r="MCU56" s="105"/>
      <c r="MCV56" s="105"/>
      <c r="MCW56" s="105"/>
      <c r="MCX56" s="105"/>
      <c r="MCY56" s="105"/>
      <c r="MCZ56" s="105"/>
      <c r="MDA56" s="105"/>
      <c r="MDB56" s="105"/>
      <c r="MDC56" s="105"/>
      <c r="MDD56" s="105"/>
      <c r="MDE56" s="105"/>
      <c r="MDF56" s="105"/>
      <c r="MDG56" s="105"/>
      <c r="MDH56" s="105"/>
      <c r="MDI56" s="105"/>
      <c r="MDJ56" s="105"/>
      <c r="MDK56" s="105"/>
      <c r="MDL56" s="105"/>
      <c r="MDM56" s="105"/>
      <c r="MDN56" s="105"/>
      <c r="MDO56" s="105"/>
      <c r="MDP56" s="105"/>
      <c r="MDQ56" s="105"/>
      <c r="MDR56" s="105"/>
      <c r="MDS56" s="105"/>
      <c r="MDT56" s="105"/>
      <c r="MDU56" s="105"/>
      <c r="MDV56" s="105"/>
      <c r="MDW56" s="105"/>
      <c r="MDX56" s="105"/>
      <c r="MDY56" s="105"/>
      <c r="MDZ56" s="105"/>
      <c r="MEA56" s="105"/>
      <c r="MEB56" s="105"/>
      <c r="MEC56" s="105"/>
      <c r="MED56" s="105"/>
      <c r="MEE56" s="105"/>
      <c r="MEF56" s="105"/>
      <c r="MEG56" s="105"/>
      <c r="MEH56" s="105"/>
      <c r="MEI56" s="105"/>
      <c r="MEJ56" s="105"/>
      <c r="MEK56" s="105"/>
      <c r="MEL56" s="105"/>
      <c r="MEM56" s="105"/>
      <c r="MEN56" s="105"/>
      <c r="MEO56" s="105"/>
      <c r="MEP56" s="105"/>
      <c r="MEQ56" s="105"/>
      <c r="MER56" s="105"/>
      <c r="MES56" s="105"/>
      <c r="MET56" s="105"/>
      <c r="MEU56" s="105"/>
      <c r="MEV56" s="105"/>
      <c r="MEW56" s="105"/>
      <c r="MEX56" s="105"/>
      <c r="MEY56" s="105"/>
      <c r="MEZ56" s="105"/>
      <c r="MFA56" s="105"/>
      <c r="MFB56" s="105"/>
      <c r="MFC56" s="105"/>
      <c r="MFD56" s="105"/>
      <c r="MFE56" s="105"/>
      <c r="MFF56" s="105"/>
      <c r="MFG56" s="105"/>
      <c r="MFH56" s="105"/>
      <c r="MFI56" s="105"/>
      <c r="MFJ56" s="105"/>
      <c r="MFK56" s="105"/>
      <c r="MFL56" s="105"/>
      <c r="MFM56" s="105"/>
      <c r="MFN56" s="105"/>
      <c r="MFO56" s="105"/>
      <c r="MFP56" s="105"/>
      <c r="MFQ56" s="105"/>
      <c r="MFR56" s="105"/>
      <c r="MFS56" s="105"/>
      <c r="MFT56" s="105"/>
      <c r="MFU56" s="105"/>
      <c r="MFV56" s="105"/>
      <c r="MFW56" s="105"/>
      <c r="MFX56" s="105"/>
      <c r="MFY56" s="105"/>
      <c r="MFZ56" s="105"/>
      <c r="MGA56" s="105"/>
      <c r="MGB56" s="105"/>
      <c r="MGC56" s="105"/>
      <c r="MGD56" s="105"/>
      <c r="MGE56" s="105"/>
      <c r="MGF56" s="105"/>
      <c r="MGG56" s="105"/>
      <c r="MGH56" s="105"/>
      <c r="MGI56" s="105"/>
      <c r="MGJ56" s="105"/>
      <c r="MGK56" s="105"/>
      <c r="MGL56" s="105"/>
      <c r="MGM56" s="105"/>
      <c r="MGN56" s="105"/>
      <c r="MGO56" s="105"/>
      <c r="MGP56" s="105"/>
      <c r="MGQ56" s="105"/>
      <c r="MGR56" s="105"/>
      <c r="MGS56" s="105"/>
      <c r="MGT56" s="105"/>
      <c r="MGU56" s="105"/>
      <c r="MGV56" s="105"/>
      <c r="MGW56" s="105"/>
      <c r="MGX56" s="105"/>
      <c r="MGY56" s="105"/>
      <c r="MGZ56" s="105"/>
      <c r="MHA56" s="105"/>
      <c r="MHB56" s="105"/>
      <c r="MHC56" s="105"/>
      <c r="MHD56" s="105"/>
      <c r="MHE56" s="105"/>
      <c r="MHF56" s="105"/>
      <c r="MHG56" s="105"/>
      <c r="MHH56" s="105"/>
      <c r="MHI56" s="105"/>
      <c r="MHJ56" s="105"/>
      <c r="MHK56" s="105"/>
      <c r="MHL56" s="105"/>
      <c r="MHM56" s="105"/>
      <c r="MHN56" s="105"/>
      <c r="MHO56" s="105"/>
      <c r="MHP56" s="105"/>
      <c r="MHQ56" s="105"/>
      <c r="MHR56" s="105"/>
      <c r="MHS56" s="105"/>
      <c r="MHT56" s="105"/>
      <c r="MHU56" s="105"/>
      <c r="MHV56" s="105"/>
      <c r="MHW56" s="105"/>
      <c r="MHX56" s="105"/>
      <c r="MHY56" s="105"/>
      <c r="MHZ56" s="105"/>
      <c r="MIA56" s="105"/>
      <c r="MIB56" s="105"/>
      <c r="MIC56" s="105"/>
      <c r="MID56" s="105"/>
      <c r="MIE56" s="105"/>
      <c r="MIF56" s="105"/>
      <c r="MIG56" s="105"/>
      <c r="MIH56" s="105"/>
      <c r="MII56" s="105"/>
      <c r="MIJ56" s="105"/>
      <c r="MIK56" s="105"/>
      <c r="MIL56" s="105"/>
      <c r="MIM56" s="105"/>
      <c r="MIN56" s="105"/>
      <c r="MIO56" s="105"/>
      <c r="MIP56" s="105"/>
      <c r="MIQ56" s="105"/>
      <c r="MIR56" s="105"/>
      <c r="MIS56" s="105"/>
      <c r="MIT56" s="105"/>
      <c r="MIU56" s="105"/>
      <c r="MIV56" s="105"/>
      <c r="MIW56" s="105"/>
      <c r="MIX56" s="105"/>
      <c r="MIY56" s="105"/>
      <c r="MIZ56" s="105"/>
      <c r="MJA56" s="105"/>
      <c r="MJB56" s="105"/>
      <c r="MJC56" s="105"/>
      <c r="MJD56" s="105"/>
      <c r="MJE56" s="105"/>
      <c r="MJF56" s="105"/>
      <c r="MJG56" s="105"/>
      <c r="MJH56" s="105"/>
      <c r="MJI56" s="105"/>
      <c r="MJJ56" s="105"/>
      <c r="MJK56" s="105"/>
      <c r="MJL56" s="105"/>
      <c r="MJM56" s="105"/>
      <c r="MJN56" s="105"/>
      <c r="MJO56" s="105"/>
      <c r="MJP56" s="105"/>
      <c r="MJQ56" s="105"/>
      <c r="MJR56" s="105"/>
      <c r="MJS56" s="105"/>
      <c r="MJT56" s="105"/>
      <c r="MJU56" s="105"/>
      <c r="MJV56" s="105"/>
      <c r="MJW56" s="105"/>
      <c r="MJX56" s="105"/>
      <c r="MJY56" s="105"/>
      <c r="MJZ56" s="105"/>
      <c r="MKA56" s="105"/>
      <c r="MKB56" s="105"/>
      <c r="MKC56" s="105"/>
      <c r="MKD56" s="105"/>
      <c r="MKE56" s="105"/>
      <c r="MKF56" s="105"/>
      <c r="MKG56" s="105"/>
      <c r="MKH56" s="105"/>
      <c r="MKI56" s="105"/>
      <c r="MKJ56" s="105"/>
      <c r="MKK56" s="105"/>
      <c r="MKL56" s="105"/>
      <c r="MKM56" s="105"/>
      <c r="MKN56" s="105"/>
      <c r="MKO56" s="105"/>
      <c r="MKP56" s="105"/>
      <c r="MKQ56" s="105"/>
      <c r="MKR56" s="105"/>
      <c r="MKS56" s="105"/>
      <c r="MKT56" s="105"/>
      <c r="MKU56" s="105"/>
      <c r="MKV56" s="105"/>
      <c r="MKW56" s="105"/>
      <c r="MKX56" s="105"/>
      <c r="MKY56" s="105"/>
      <c r="MKZ56" s="105"/>
      <c r="MLA56" s="105"/>
      <c r="MLB56" s="105"/>
      <c r="MLC56" s="105"/>
      <c r="MLD56" s="105"/>
      <c r="MLE56" s="105"/>
      <c r="MLF56" s="105"/>
      <c r="MLG56" s="105"/>
      <c r="MLH56" s="105"/>
      <c r="MLI56" s="105"/>
      <c r="MLJ56" s="105"/>
      <c r="MLK56" s="105"/>
      <c r="MLL56" s="105"/>
      <c r="MLM56" s="105"/>
      <c r="MLN56" s="105"/>
      <c r="MLO56" s="105"/>
      <c r="MLP56" s="105"/>
      <c r="MLQ56" s="105"/>
      <c r="MLR56" s="105"/>
      <c r="MLS56" s="105"/>
      <c r="MLT56" s="105"/>
      <c r="MLU56" s="105"/>
      <c r="MLV56" s="105"/>
      <c r="MLW56" s="105"/>
      <c r="MLX56" s="105"/>
      <c r="MLY56" s="105"/>
      <c r="MLZ56" s="105"/>
      <c r="MMA56" s="105"/>
      <c r="MMB56" s="105"/>
      <c r="MMC56" s="105"/>
      <c r="MMD56" s="105"/>
      <c r="MME56" s="105"/>
      <c r="MMF56" s="105"/>
      <c r="MMG56" s="105"/>
      <c r="MMH56" s="105"/>
      <c r="MMI56" s="105"/>
      <c r="MMJ56" s="105"/>
      <c r="MMK56" s="105"/>
      <c r="MML56" s="105"/>
      <c r="MMM56" s="105"/>
      <c r="MMN56" s="105"/>
      <c r="MMO56" s="105"/>
      <c r="MMP56" s="105"/>
      <c r="MMQ56" s="105"/>
      <c r="MMR56" s="105"/>
      <c r="MMS56" s="105"/>
      <c r="MMT56" s="105"/>
      <c r="MMU56" s="105"/>
      <c r="MMV56" s="105"/>
      <c r="MMW56" s="105"/>
      <c r="MMX56" s="105"/>
      <c r="MMY56" s="105"/>
      <c r="MMZ56" s="105"/>
      <c r="MNA56" s="105"/>
      <c r="MNB56" s="105"/>
      <c r="MNC56" s="105"/>
      <c r="MND56" s="105"/>
      <c r="MNE56" s="105"/>
      <c r="MNF56" s="105"/>
      <c r="MNG56" s="105"/>
      <c r="MNH56" s="105"/>
      <c r="MNI56" s="105"/>
      <c r="MNJ56" s="105"/>
      <c r="MNK56" s="105"/>
      <c r="MNL56" s="105"/>
      <c r="MNM56" s="105"/>
      <c r="MNN56" s="105"/>
      <c r="MNO56" s="105"/>
      <c r="MNP56" s="105"/>
      <c r="MNQ56" s="105"/>
      <c r="MNR56" s="105"/>
      <c r="MNS56" s="105"/>
      <c r="MNT56" s="105"/>
      <c r="MNU56" s="105"/>
      <c r="MNV56" s="105"/>
      <c r="MNW56" s="105"/>
      <c r="MNX56" s="105"/>
      <c r="MNY56" s="105"/>
      <c r="MNZ56" s="105"/>
      <c r="MOA56" s="105"/>
      <c r="MOB56" s="105"/>
      <c r="MOC56" s="105"/>
      <c r="MOD56" s="105"/>
      <c r="MOE56" s="105"/>
      <c r="MOF56" s="105"/>
      <c r="MOG56" s="105"/>
      <c r="MOH56" s="105"/>
      <c r="MOI56" s="105"/>
      <c r="MOJ56" s="105"/>
      <c r="MOK56" s="105"/>
      <c r="MOL56" s="105"/>
      <c r="MOM56" s="105"/>
      <c r="MON56" s="105"/>
      <c r="MOO56" s="105"/>
      <c r="MOP56" s="105"/>
      <c r="MOQ56" s="105"/>
      <c r="MOR56" s="105"/>
      <c r="MOS56" s="105"/>
      <c r="MOT56" s="105"/>
      <c r="MOU56" s="105"/>
      <c r="MOV56" s="105"/>
      <c r="MOW56" s="105"/>
      <c r="MOX56" s="105"/>
      <c r="MOY56" s="105"/>
      <c r="MOZ56" s="105"/>
      <c r="MPA56" s="105"/>
      <c r="MPB56" s="105"/>
      <c r="MPC56" s="105"/>
      <c r="MPD56" s="105"/>
      <c r="MPE56" s="105"/>
      <c r="MPF56" s="105"/>
      <c r="MPG56" s="105"/>
      <c r="MPH56" s="105"/>
      <c r="MPI56" s="105"/>
      <c r="MPJ56" s="105"/>
      <c r="MPK56" s="105"/>
      <c r="MPL56" s="105"/>
      <c r="MPM56" s="105"/>
      <c r="MPN56" s="105"/>
      <c r="MPO56" s="105"/>
      <c r="MPP56" s="105"/>
      <c r="MPQ56" s="105"/>
      <c r="MPR56" s="105"/>
      <c r="MPS56" s="105"/>
      <c r="MPT56" s="105"/>
      <c r="MPU56" s="105"/>
      <c r="MPV56" s="105"/>
      <c r="MPW56" s="105"/>
      <c r="MPX56" s="105"/>
      <c r="MPY56" s="105"/>
      <c r="MPZ56" s="105"/>
      <c r="MQA56" s="105"/>
      <c r="MQB56" s="105"/>
      <c r="MQC56" s="105"/>
      <c r="MQD56" s="105"/>
      <c r="MQE56" s="105"/>
      <c r="MQF56" s="105"/>
      <c r="MQG56" s="105"/>
      <c r="MQH56" s="105"/>
      <c r="MQI56" s="105"/>
      <c r="MQJ56" s="105"/>
      <c r="MQK56" s="105"/>
      <c r="MQL56" s="105"/>
      <c r="MQM56" s="105"/>
      <c r="MQN56" s="105"/>
      <c r="MQO56" s="105"/>
      <c r="MQP56" s="105"/>
      <c r="MQQ56" s="105"/>
      <c r="MQR56" s="105"/>
      <c r="MQS56" s="105"/>
      <c r="MQT56" s="105"/>
      <c r="MQU56" s="105"/>
      <c r="MQV56" s="105"/>
      <c r="MQW56" s="105"/>
      <c r="MQX56" s="105"/>
      <c r="MQY56" s="105"/>
      <c r="MQZ56" s="105"/>
      <c r="MRA56" s="105"/>
      <c r="MRB56" s="105"/>
      <c r="MRC56" s="105"/>
      <c r="MRD56" s="105"/>
      <c r="MRE56" s="105"/>
      <c r="MRF56" s="105"/>
      <c r="MRG56" s="105"/>
      <c r="MRH56" s="105"/>
      <c r="MRI56" s="105"/>
      <c r="MRJ56" s="105"/>
      <c r="MRK56" s="105"/>
      <c r="MRL56" s="105"/>
      <c r="MRM56" s="105"/>
      <c r="MRN56" s="105"/>
      <c r="MRO56" s="105"/>
      <c r="MRP56" s="105"/>
      <c r="MRQ56" s="105"/>
      <c r="MRR56" s="105"/>
      <c r="MRS56" s="105"/>
      <c r="MRT56" s="105"/>
      <c r="MRU56" s="105"/>
      <c r="MRV56" s="105"/>
      <c r="MRW56" s="105"/>
      <c r="MRX56" s="105"/>
      <c r="MRY56" s="105"/>
      <c r="MRZ56" s="105"/>
      <c r="MSA56" s="105"/>
      <c r="MSB56" s="105"/>
      <c r="MSC56" s="105"/>
      <c r="MSD56" s="105"/>
      <c r="MSE56" s="105"/>
      <c r="MSF56" s="105"/>
      <c r="MSG56" s="105"/>
      <c r="MSH56" s="105"/>
      <c r="MSI56" s="105"/>
      <c r="MSJ56" s="105"/>
      <c r="MSK56" s="105"/>
      <c r="MSL56" s="105"/>
      <c r="MSM56" s="105"/>
      <c r="MSN56" s="105"/>
      <c r="MSO56" s="105"/>
      <c r="MSP56" s="105"/>
      <c r="MSQ56" s="105"/>
      <c r="MSR56" s="105"/>
      <c r="MSS56" s="105"/>
      <c r="MST56" s="105"/>
      <c r="MSU56" s="105"/>
      <c r="MSV56" s="105"/>
      <c r="MSW56" s="105"/>
      <c r="MSX56" s="105"/>
      <c r="MSY56" s="105"/>
      <c r="MSZ56" s="105"/>
      <c r="MTA56" s="105"/>
      <c r="MTB56" s="105"/>
      <c r="MTC56" s="105"/>
      <c r="MTD56" s="105"/>
      <c r="MTE56" s="105"/>
      <c r="MTF56" s="105"/>
      <c r="MTG56" s="105"/>
      <c r="MTH56" s="105"/>
      <c r="MTI56" s="105"/>
      <c r="MTJ56" s="105"/>
      <c r="MTK56" s="105"/>
      <c r="MTL56" s="105"/>
      <c r="MTM56" s="105"/>
      <c r="MTN56" s="105"/>
      <c r="MTO56" s="105"/>
      <c r="MTP56" s="105"/>
      <c r="MTQ56" s="105"/>
      <c r="MTR56" s="105"/>
      <c r="MTS56" s="105"/>
      <c r="MTT56" s="105"/>
      <c r="MTU56" s="105"/>
      <c r="MTV56" s="105"/>
      <c r="MTW56" s="105"/>
      <c r="MTX56" s="105"/>
      <c r="MTY56" s="105"/>
      <c r="MTZ56" s="105"/>
      <c r="MUA56" s="105"/>
      <c r="MUB56" s="105"/>
      <c r="MUC56" s="105"/>
      <c r="MUD56" s="105"/>
      <c r="MUE56" s="105"/>
      <c r="MUF56" s="105"/>
      <c r="MUG56" s="105"/>
      <c r="MUH56" s="105"/>
      <c r="MUI56" s="105"/>
      <c r="MUJ56" s="105"/>
      <c r="MUK56" s="105"/>
      <c r="MUL56" s="105"/>
      <c r="MUM56" s="105"/>
      <c r="MUN56" s="105"/>
      <c r="MUO56" s="105"/>
      <c r="MUP56" s="105"/>
      <c r="MUQ56" s="105"/>
      <c r="MUR56" s="105"/>
      <c r="MUS56" s="105"/>
      <c r="MUT56" s="105"/>
      <c r="MUU56" s="105"/>
      <c r="MUV56" s="105"/>
      <c r="MUW56" s="105"/>
      <c r="MUX56" s="105"/>
      <c r="MUY56" s="105"/>
      <c r="MUZ56" s="105"/>
      <c r="MVA56" s="105"/>
      <c r="MVB56" s="105"/>
      <c r="MVC56" s="105"/>
      <c r="MVD56" s="105"/>
      <c r="MVE56" s="105"/>
      <c r="MVF56" s="105"/>
      <c r="MVG56" s="105"/>
      <c r="MVH56" s="105"/>
      <c r="MVI56" s="105"/>
      <c r="MVJ56" s="105"/>
      <c r="MVK56" s="105"/>
      <c r="MVL56" s="105"/>
      <c r="MVM56" s="105"/>
      <c r="MVN56" s="105"/>
      <c r="MVO56" s="105"/>
      <c r="MVP56" s="105"/>
      <c r="MVQ56" s="105"/>
      <c r="MVR56" s="105"/>
      <c r="MVS56" s="105"/>
      <c r="MVT56" s="105"/>
      <c r="MVU56" s="105"/>
      <c r="MVV56" s="105"/>
      <c r="MVW56" s="105"/>
      <c r="MVX56" s="105"/>
      <c r="MVY56" s="105"/>
      <c r="MVZ56" s="105"/>
      <c r="MWA56" s="105"/>
      <c r="MWB56" s="105"/>
      <c r="MWC56" s="105"/>
      <c r="MWD56" s="105"/>
      <c r="MWE56" s="105"/>
      <c r="MWF56" s="105"/>
      <c r="MWG56" s="105"/>
      <c r="MWH56" s="105"/>
      <c r="MWI56" s="105"/>
      <c r="MWJ56" s="105"/>
      <c r="MWK56" s="105"/>
      <c r="MWL56" s="105"/>
      <c r="MWM56" s="105"/>
      <c r="MWN56" s="105"/>
      <c r="MWO56" s="105"/>
      <c r="MWP56" s="105"/>
      <c r="MWQ56" s="105"/>
      <c r="MWR56" s="105"/>
      <c r="MWS56" s="105"/>
      <c r="MWT56" s="105"/>
      <c r="MWU56" s="105"/>
      <c r="MWV56" s="105"/>
      <c r="MWW56" s="105"/>
      <c r="MWX56" s="105"/>
      <c r="MWY56" s="105"/>
      <c r="MWZ56" s="105"/>
      <c r="MXA56" s="105"/>
      <c r="MXB56" s="105"/>
      <c r="MXC56" s="105"/>
      <c r="MXD56" s="105"/>
      <c r="MXE56" s="105"/>
      <c r="MXF56" s="105"/>
      <c r="MXG56" s="105"/>
      <c r="MXH56" s="105"/>
      <c r="MXI56" s="105"/>
      <c r="MXJ56" s="105"/>
      <c r="MXK56" s="105"/>
      <c r="MXL56" s="105"/>
      <c r="MXM56" s="105"/>
      <c r="MXN56" s="105"/>
      <c r="MXO56" s="105"/>
      <c r="MXP56" s="105"/>
      <c r="MXQ56" s="105"/>
      <c r="MXR56" s="105"/>
      <c r="MXS56" s="105"/>
      <c r="MXT56" s="105"/>
      <c r="MXU56" s="105"/>
      <c r="MXV56" s="105"/>
      <c r="MXW56" s="105"/>
      <c r="MXX56" s="105"/>
      <c r="MXY56" s="105"/>
      <c r="MXZ56" s="105"/>
      <c r="MYA56" s="105"/>
      <c r="MYB56" s="105"/>
      <c r="MYC56" s="105"/>
      <c r="MYD56" s="105"/>
      <c r="MYE56" s="105"/>
      <c r="MYF56" s="105"/>
      <c r="MYG56" s="105"/>
      <c r="MYH56" s="105"/>
      <c r="MYI56" s="105"/>
      <c r="MYJ56" s="105"/>
      <c r="MYK56" s="105"/>
      <c r="MYL56" s="105"/>
      <c r="MYM56" s="105"/>
      <c r="MYN56" s="105"/>
      <c r="MYO56" s="105"/>
      <c r="MYP56" s="105"/>
      <c r="MYQ56" s="105"/>
      <c r="MYR56" s="105"/>
      <c r="MYS56" s="105"/>
      <c r="MYT56" s="105"/>
      <c r="MYU56" s="105"/>
      <c r="MYV56" s="105"/>
      <c r="MYW56" s="105"/>
      <c r="MYX56" s="105"/>
      <c r="MYY56" s="105"/>
      <c r="MYZ56" s="105"/>
      <c r="MZA56" s="105"/>
      <c r="MZB56" s="105"/>
      <c r="MZC56" s="105"/>
      <c r="MZD56" s="105"/>
      <c r="MZE56" s="105"/>
      <c r="MZF56" s="105"/>
      <c r="MZG56" s="105"/>
      <c r="MZH56" s="105"/>
      <c r="MZI56" s="105"/>
      <c r="MZJ56" s="105"/>
      <c r="MZK56" s="105"/>
      <c r="MZL56" s="105"/>
      <c r="MZM56" s="105"/>
      <c r="MZN56" s="105"/>
      <c r="MZO56" s="105"/>
      <c r="MZP56" s="105"/>
      <c r="MZQ56" s="105"/>
      <c r="MZR56" s="105"/>
      <c r="MZS56" s="105"/>
      <c r="MZT56" s="105"/>
      <c r="MZU56" s="105"/>
      <c r="MZV56" s="105"/>
      <c r="MZW56" s="105"/>
      <c r="MZX56" s="105"/>
      <c r="MZY56" s="105"/>
      <c r="MZZ56" s="105"/>
      <c r="NAA56" s="105"/>
      <c r="NAB56" s="105"/>
      <c r="NAC56" s="105"/>
      <c r="NAD56" s="105"/>
      <c r="NAE56" s="105"/>
      <c r="NAF56" s="105"/>
      <c r="NAG56" s="105"/>
      <c r="NAH56" s="105"/>
      <c r="NAI56" s="105"/>
      <c r="NAJ56" s="105"/>
      <c r="NAK56" s="105"/>
      <c r="NAL56" s="105"/>
      <c r="NAM56" s="105"/>
      <c r="NAN56" s="105"/>
      <c r="NAO56" s="105"/>
      <c r="NAP56" s="105"/>
      <c r="NAQ56" s="105"/>
      <c r="NAR56" s="105"/>
      <c r="NAS56" s="105"/>
      <c r="NAT56" s="105"/>
      <c r="NAU56" s="105"/>
      <c r="NAV56" s="105"/>
      <c r="NAW56" s="105"/>
      <c r="NAX56" s="105"/>
      <c r="NAY56" s="105"/>
      <c r="NAZ56" s="105"/>
      <c r="NBA56" s="105"/>
      <c r="NBB56" s="105"/>
      <c r="NBC56" s="105"/>
      <c r="NBD56" s="105"/>
      <c r="NBE56" s="105"/>
      <c r="NBF56" s="105"/>
      <c r="NBG56" s="105"/>
      <c r="NBH56" s="105"/>
      <c r="NBI56" s="105"/>
      <c r="NBJ56" s="105"/>
      <c r="NBK56" s="105"/>
      <c r="NBL56" s="105"/>
      <c r="NBM56" s="105"/>
      <c r="NBN56" s="105"/>
      <c r="NBO56" s="105"/>
      <c r="NBP56" s="105"/>
      <c r="NBQ56" s="105"/>
      <c r="NBR56" s="105"/>
      <c r="NBS56" s="105"/>
      <c r="NBT56" s="105"/>
      <c r="NBU56" s="105"/>
      <c r="NBV56" s="105"/>
      <c r="NBW56" s="105"/>
      <c r="NBX56" s="105"/>
      <c r="NBY56" s="105"/>
      <c r="NBZ56" s="105"/>
      <c r="NCA56" s="105"/>
      <c r="NCB56" s="105"/>
      <c r="NCC56" s="105"/>
      <c r="NCD56" s="105"/>
      <c r="NCE56" s="105"/>
      <c r="NCF56" s="105"/>
      <c r="NCG56" s="105"/>
      <c r="NCH56" s="105"/>
      <c r="NCI56" s="105"/>
      <c r="NCJ56" s="105"/>
      <c r="NCK56" s="105"/>
      <c r="NCL56" s="105"/>
      <c r="NCM56" s="105"/>
      <c r="NCN56" s="105"/>
      <c r="NCO56" s="105"/>
      <c r="NCP56" s="105"/>
      <c r="NCQ56" s="105"/>
      <c r="NCR56" s="105"/>
      <c r="NCS56" s="105"/>
      <c r="NCT56" s="105"/>
      <c r="NCU56" s="105"/>
      <c r="NCV56" s="105"/>
      <c r="NCW56" s="105"/>
      <c r="NCX56" s="105"/>
      <c r="NCY56" s="105"/>
      <c r="NCZ56" s="105"/>
      <c r="NDA56" s="105"/>
      <c r="NDB56" s="105"/>
      <c r="NDC56" s="105"/>
      <c r="NDD56" s="105"/>
      <c r="NDE56" s="105"/>
      <c r="NDF56" s="105"/>
      <c r="NDG56" s="105"/>
      <c r="NDH56" s="105"/>
      <c r="NDI56" s="105"/>
      <c r="NDJ56" s="105"/>
      <c r="NDK56" s="105"/>
      <c r="NDL56" s="105"/>
      <c r="NDM56" s="105"/>
      <c r="NDN56" s="105"/>
      <c r="NDO56" s="105"/>
      <c r="NDP56" s="105"/>
      <c r="NDQ56" s="105"/>
      <c r="NDR56" s="105"/>
      <c r="NDS56" s="105"/>
      <c r="NDT56" s="105"/>
      <c r="NDU56" s="105"/>
      <c r="NDV56" s="105"/>
      <c r="NDW56" s="105"/>
      <c r="NDX56" s="105"/>
      <c r="NDY56" s="105"/>
      <c r="NDZ56" s="105"/>
      <c r="NEA56" s="105"/>
      <c r="NEB56" s="105"/>
      <c r="NEC56" s="105"/>
      <c r="NED56" s="105"/>
      <c r="NEE56" s="105"/>
      <c r="NEF56" s="105"/>
      <c r="NEG56" s="105"/>
      <c r="NEH56" s="105"/>
      <c r="NEI56" s="105"/>
      <c r="NEJ56" s="105"/>
      <c r="NEK56" s="105"/>
      <c r="NEL56" s="105"/>
      <c r="NEM56" s="105"/>
      <c r="NEN56" s="105"/>
      <c r="NEO56" s="105"/>
      <c r="NEP56" s="105"/>
      <c r="NEQ56" s="105"/>
      <c r="NER56" s="105"/>
      <c r="NES56" s="105"/>
      <c r="NET56" s="105"/>
      <c r="NEU56" s="105"/>
      <c r="NEV56" s="105"/>
      <c r="NEW56" s="105"/>
      <c r="NEX56" s="105"/>
      <c r="NEY56" s="105"/>
      <c r="NEZ56" s="105"/>
      <c r="NFA56" s="105"/>
      <c r="NFB56" s="105"/>
      <c r="NFC56" s="105"/>
      <c r="NFD56" s="105"/>
      <c r="NFE56" s="105"/>
      <c r="NFF56" s="105"/>
      <c r="NFG56" s="105"/>
      <c r="NFH56" s="105"/>
      <c r="NFI56" s="105"/>
      <c r="NFJ56" s="105"/>
      <c r="NFK56" s="105"/>
      <c r="NFL56" s="105"/>
      <c r="NFM56" s="105"/>
      <c r="NFN56" s="105"/>
      <c r="NFO56" s="105"/>
      <c r="NFP56" s="105"/>
      <c r="NFQ56" s="105"/>
      <c r="NFR56" s="105"/>
      <c r="NFS56" s="105"/>
      <c r="NFT56" s="105"/>
      <c r="NFU56" s="105"/>
      <c r="NFV56" s="105"/>
      <c r="NFW56" s="105"/>
      <c r="NFX56" s="105"/>
      <c r="NFY56" s="105"/>
      <c r="NFZ56" s="105"/>
      <c r="NGA56" s="105"/>
      <c r="NGB56" s="105"/>
      <c r="NGC56" s="105"/>
      <c r="NGD56" s="105"/>
      <c r="NGE56" s="105"/>
      <c r="NGF56" s="105"/>
      <c r="NGG56" s="105"/>
      <c r="NGH56" s="105"/>
      <c r="NGI56" s="105"/>
      <c r="NGJ56" s="105"/>
      <c r="NGK56" s="105"/>
      <c r="NGL56" s="105"/>
      <c r="NGM56" s="105"/>
      <c r="NGN56" s="105"/>
      <c r="NGO56" s="105"/>
      <c r="NGP56" s="105"/>
      <c r="NGQ56" s="105"/>
      <c r="NGR56" s="105"/>
      <c r="NGS56" s="105"/>
      <c r="NGT56" s="105"/>
      <c r="NGU56" s="105"/>
      <c r="NGV56" s="105"/>
      <c r="NGW56" s="105"/>
      <c r="NGX56" s="105"/>
      <c r="NGY56" s="105"/>
      <c r="NGZ56" s="105"/>
      <c r="NHA56" s="105"/>
      <c r="NHB56" s="105"/>
      <c r="NHC56" s="105"/>
      <c r="NHD56" s="105"/>
      <c r="NHE56" s="105"/>
      <c r="NHF56" s="105"/>
      <c r="NHG56" s="105"/>
      <c r="NHH56" s="105"/>
      <c r="NHI56" s="105"/>
      <c r="NHJ56" s="105"/>
      <c r="NHK56" s="105"/>
      <c r="NHL56" s="105"/>
      <c r="NHM56" s="105"/>
      <c r="NHN56" s="105"/>
      <c r="NHO56" s="105"/>
      <c r="NHP56" s="105"/>
      <c r="NHQ56" s="105"/>
      <c r="NHR56" s="105"/>
      <c r="NHS56" s="105"/>
      <c r="NHT56" s="105"/>
      <c r="NHU56" s="105"/>
      <c r="NHV56" s="105"/>
      <c r="NHW56" s="105"/>
      <c r="NHX56" s="105"/>
      <c r="NHY56" s="105"/>
      <c r="NHZ56" s="105"/>
      <c r="NIA56" s="105"/>
      <c r="NIB56" s="105"/>
      <c r="NIC56" s="105"/>
      <c r="NID56" s="105"/>
      <c r="NIE56" s="105"/>
      <c r="NIF56" s="105"/>
      <c r="NIG56" s="105"/>
      <c r="NIH56" s="105"/>
      <c r="NII56" s="105"/>
      <c r="NIJ56" s="105"/>
      <c r="NIK56" s="105"/>
      <c r="NIL56" s="105"/>
      <c r="NIM56" s="105"/>
      <c r="NIN56" s="105"/>
      <c r="NIO56" s="105"/>
      <c r="NIP56" s="105"/>
      <c r="NIQ56" s="105"/>
      <c r="NIR56" s="105"/>
      <c r="NIS56" s="105"/>
      <c r="NIT56" s="105"/>
      <c r="NIU56" s="105"/>
      <c r="NIV56" s="105"/>
      <c r="NIW56" s="105"/>
      <c r="NIX56" s="105"/>
      <c r="NIY56" s="105"/>
      <c r="NIZ56" s="105"/>
      <c r="NJA56" s="105"/>
      <c r="NJB56" s="105"/>
      <c r="NJC56" s="105"/>
      <c r="NJD56" s="105"/>
      <c r="NJE56" s="105"/>
      <c r="NJF56" s="105"/>
      <c r="NJG56" s="105"/>
      <c r="NJH56" s="105"/>
      <c r="NJI56" s="105"/>
      <c r="NJJ56" s="105"/>
      <c r="NJK56" s="105"/>
      <c r="NJL56" s="105"/>
      <c r="NJM56" s="105"/>
      <c r="NJN56" s="105"/>
      <c r="NJO56" s="105"/>
      <c r="NJP56" s="105"/>
      <c r="NJQ56" s="105"/>
      <c r="NJR56" s="105"/>
      <c r="NJS56" s="105"/>
      <c r="NJT56" s="105"/>
      <c r="NJU56" s="105"/>
      <c r="NJV56" s="105"/>
      <c r="NJW56" s="105"/>
      <c r="NJX56" s="105"/>
      <c r="NJY56" s="105"/>
      <c r="NJZ56" s="105"/>
      <c r="NKA56" s="105"/>
      <c r="NKB56" s="105"/>
      <c r="NKC56" s="105"/>
      <c r="NKD56" s="105"/>
      <c r="NKE56" s="105"/>
      <c r="NKF56" s="105"/>
      <c r="NKG56" s="105"/>
      <c r="NKH56" s="105"/>
      <c r="NKI56" s="105"/>
      <c r="NKJ56" s="105"/>
      <c r="NKK56" s="105"/>
      <c r="NKL56" s="105"/>
      <c r="NKM56" s="105"/>
      <c r="NKN56" s="105"/>
      <c r="NKO56" s="105"/>
      <c r="NKP56" s="105"/>
      <c r="NKQ56" s="105"/>
      <c r="NKR56" s="105"/>
      <c r="NKS56" s="105"/>
      <c r="NKT56" s="105"/>
      <c r="NKU56" s="105"/>
      <c r="NKV56" s="105"/>
      <c r="NKW56" s="105"/>
      <c r="NKX56" s="105"/>
      <c r="NKY56" s="105"/>
      <c r="NKZ56" s="105"/>
      <c r="NLA56" s="105"/>
      <c r="NLB56" s="105"/>
      <c r="NLC56" s="105"/>
      <c r="NLD56" s="105"/>
      <c r="NLE56" s="105"/>
      <c r="NLF56" s="105"/>
      <c r="NLG56" s="105"/>
      <c r="NLH56" s="105"/>
      <c r="NLI56" s="105"/>
      <c r="NLJ56" s="105"/>
      <c r="NLK56" s="105"/>
      <c r="NLL56" s="105"/>
      <c r="NLM56" s="105"/>
      <c r="NLN56" s="105"/>
      <c r="NLO56" s="105"/>
      <c r="NLP56" s="105"/>
      <c r="NLQ56" s="105"/>
      <c r="NLR56" s="105"/>
      <c r="NLS56" s="105"/>
      <c r="NLT56" s="105"/>
      <c r="NLU56" s="105"/>
      <c r="NLV56" s="105"/>
      <c r="NLW56" s="105"/>
      <c r="NLX56" s="105"/>
      <c r="NLY56" s="105"/>
      <c r="NLZ56" s="105"/>
      <c r="NMA56" s="105"/>
      <c r="NMB56" s="105"/>
      <c r="NMC56" s="105"/>
      <c r="NMD56" s="105"/>
      <c r="NME56" s="105"/>
      <c r="NMF56" s="105"/>
      <c r="NMG56" s="105"/>
      <c r="NMH56" s="105"/>
      <c r="NMI56" s="105"/>
      <c r="NMJ56" s="105"/>
      <c r="NMK56" s="105"/>
      <c r="NML56" s="105"/>
      <c r="NMM56" s="105"/>
      <c r="NMN56" s="105"/>
      <c r="NMO56" s="105"/>
      <c r="NMP56" s="105"/>
      <c r="NMQ56" s="105"/>
      <c r="NMR56" s="105"/>
      <c r="NMS56" s="105"/>
      <c r="NMT56" s="105"/>
      <c r="NMU56" s="105"/>
      <c r="NMV56" s="105"/>
      <c r="NMW56" s="105"/>
      <c r="NMX56" s="105"/>
      <c r="NMY56" s="105"/>
      <c r="NMZ56" s="105"/>
      <c r="NNA56" s="105"/>
      <c r="NNB56" s="105"/>
      <c r="NNC56" s="105"/>
      <c r="NND56" s="105"/>
      <c r="NNE56" s="105"/>
      <c r="NNF56" s="105"/>
      <c r="NNG56" s="105"/>
      <c r="NNH56" s="105"/>
      <c r="NNI56" s="105"/>
      <c r="NNJ56" s="105"/>
      <c r="NNK56" s="105"/>
      <c r="NNL56" s="105"/>
      <c r="NNM56" s="105"/>
      <c r="NNN56" s="105"/>
      <c r="NNO56" s="105"/>
      <c r="NNP56" s="105"/>
      <c r="NNQ56" s="105"/>
      <c r="NNR56" s="105"/>
      <c r="NNS56" s="105"/>
      <c r="NNT56" s="105"/>
      <c r="NNU56" s="105"/>
      <c r="NNV56" s="105"/>
      <c r="NNW56" s="105"/>
      <c r="NNX56" s="105"/>
      <c r="NNY56" s="105"/>
      <c r="NNZ56" s="105"/>
      <c r="NOA56" s="105"/>
      <c r="NOB56" s="105"/>
      <c r="NOC56" s="105"/>
      <c r="NOD56" s="105"/>
      <c r="NOE56" s="105"/>
      <c r="NOF56" s="105"/>
      <c r="NOG56" s="105"/>
      <c r="NOH56" s="105"/>
      <c r="NOI56" s="105"/>
      <c r="NOJ56" s="105"/>
      <c r="NOK56" s="105"/>
      <c r="NOL56" s="105"/>
      <c r="NOM56" s="105"/>
      <c r="NON56" s="105"/>
      <c r="NOO56" s="105"/>
      <c r="NOP56" s="105"/>
      <c r="NOQ56" s="105"/>
      <c r="NOR56" s="105"/>
      <c r="NOS56" s="105"/>
      <c r="NOT56" s="105"/>
      <c r="NOU56" s="105"/>
      <c r="NOV56" s="105"/>
      <c r="NOW56" s="105"/>
      <c r="NOX56" s="105"/>
      <c r="NOY56" s="105"/>
      <c r="NOZ56" s="105"/>
      <c r="NPA56" s="105"/>
      <c r="NPB56" s="105"/>
      <c r="NPC56" s="105"/>
      <c r="NPD56" s="105"/>
      <c r="NPE56" s="105"/>
      <c r="NPF56" s="105"/>
      <c r="NPG56" s="105"/>
      <c r="NPH56" s="105"/>
      <c r="NPI56" s="105"/>
      <c r="NPJ56" s="105"/>
      <c r="NPK56" s="105"/>
      <c r="NPL56" s="105"/>
      <c r="NPM56" s="105"/>
      <c r="NPN56" s="105"/>
      <c r="NPO56" s="105"/>
      <c r="NPP56" s="105"/>
      <c r="NPQ56" s="105"/>
      <c r="NPR56" s="105"/>
      <c r="NPS56" s="105"/>
      <c r="NPT56" s="105"/>
      <c r="NPU56" s="105"/>
      <c r="NPV56" s="105"/>
      <c r="NPW56" s="105"/>
      <c r="NPX56" s="105"/>
      <c r="NPY56" s="105"/>
      <c r="NPZ56" s="105"/>
      <c r="NQA56" s="105"/>
      <c r="NQB56" s="105"/>
      <c r="NQC56" s="105"/>
      <c r="NQD56" s="105"/>
      <c r="NQE56" s="105"/>
      <c r="NQF56" s="105"/>
      <c r="NQG56" s="105"/>
      <c r="NQH56" s="105"/>
      <c r="NQI56" s="105"/>
      <c r="NQJ56" s="105"/>
      <c r="NQK56" s="105"/>
      <c r="NQL56" s="105"/>
      <c r="NQM56" s="105"/>
      <c r="NQN56" s="105"/>
      <c r="NQO56" s="105"/>
      <c r="NQP56" s="105"/>
      <c r="NQQ56" s="105"/>
      <c r="NQR56" s="105"/>
      <c r="NQS56" s="105"/>
      <c r="NQT56" s="105"/>
      <c r="NQU56" s="105"/>
      <c r="NQV56" s="105"/>
      <c r="NQW56" s="105"/>
      <c r="NQX56" s="105"/>
      <c r="NQY56" s="105"/>
      <c r="NQZ56" s="105"/>
      <c r="NRA56" s="105"/>
      <c r="NRB56" s="105"/>
      <c r="NRC56" s="105"/>
      <c r="NRD56" s="105"/>
      <c r="NRE56" s="105"/>
      <c r="NRF56" s="105"/>
      <c r="NRG56" s="105"/>
      <c r="NRH56" s="105"/>
      <c r="NRI56" s="105"/>
      <c r="NRJ56" s="105"/>
      <c r="NRK56" s="105"/>
      <c r="NRL56" s="105"/>
      <c r="NRM56" s="105"/>
      <c r="NRN56" s="105"/>
      <c r="NRO56" s="105"/>
      <c r="NRP56" s="105"/>
      <c r="NRQ56" s="105"/>
      <c r="NRR56" s="105"/>
      <c r="NRS56" s="105"/>
      <c r="NRT56" s="105"/>
      <c r="NRU56" s="105"/>
      <c r="NRV56" s="105"/>
      <c r="NRW56" s="105"/>
      <c r="NRX56" s="105"/>
      <c r="NRY56" s="105"/>
      <c r="NRZ56" s="105"/>
      <c r="NSA56" s="105"/>
      <c r="NSB56" s="105"/>
      <c r="NSC56" s="105"/>
      <c r="NSD56" s="105"/>
      <c r="NSE56" s="105"/>
      <c r="NSF56" s="105"/>
      <c r="NSG56" s="105"/>
      <c r="NSH56" s="105"/>
      <c r="NSI56" s="105"/>
      <c r="NSJ56" s="105"/>
      <c r="NSK56" s="105"/>
      <c r="NSL56" s="105"/>
      <c r="NSM56" s="105"/>
      <c r="NSN56" s="105"/>
      <c r="NSO56" s="105"/>
      <c r="NSP56" s="105"/>
      <c r="NSQ56" s="105"/>
      <c r="NSR56" s="105"/>
      <c r="NSS56" s="105"/>
      <c r="NST56" s="105"/>
      <c r="NSU56" s="105"/>
      <c r="NSV56" s="105"/>
      <c r="NSW56" s="105"/>
      <c r="NSX56" s="105"/>
      <c r="NSY56" s="105"/>
      <c r="NSZ56" s="105"/>
      <c r="NTA56" s="105"/>
      <c r="NTB56" s="105"/>
      <c r="NTC56" s="105"/>
      <c r="NTD56" s="105"/>
      <c r="NTE56" s="105"/>
      <c r="NTF56" s="105"/>
      <c r="NTG56" s="105"/>
      <c r="NTH56" s="105"/>
      <c r="NTI56" s="105"/>
      <c r="NTJ56" s="105"/>
      <c r="NTK56" s="105"/>
      <c r="NTL56" s="105"/>
      <c r="NTM56" s="105"/>
      <c r="NTN56" s="105"/>
      <c r="NTO56" s="105"/>
      <c r="NTP56" s="105"/>
      <c r="NTQ56" s="105"/>
      <c r="NTR56" s="105"/>
      <c r="NTS56" s="105"/>
      <c r="NTT56" s="105"/>
      <c r="NTU56" s="105"/>
      <c r="NTV56" s="105"/>
      <c r="NTW56" s="105"/>
      <c r="NTX56" s="105"/>
      <c r="NTY56" s="105"/>
      <c r="NTZ56" s="105"/>
      <c r="NUA56" s="105"/>
      <c r="NUB56" s="105"/>
      <c r="NUC56" s="105"/>
      <c r="NUD56" s="105"/>
      <c r="NUE56" s="105"/>
      <c r="NUF56" s="105"/>
      <c r="NUG56" s="105"/>
      <c r="NUH56" s="105"/>
      <c r="NUI56" s="105"/>
      <c r="NUJ56" s="105"/>
      <c r="NUK56" s="105"/>
      <c r="NUL56" s="105"/>
      <c r="NUM56" s="105"/>
      <c r="NUN56" s="105"/>
      <c r="NUO56" s="105"/>
      <c r="NUP56" s="105"/>
      <c r="NUQ56" s="105"/>
      <c r="NUR56" s="105"/>
      <c r="NUS56" s="105"/>
      <c r="NUT56" s="105"/>
      <c r="NUU56" s="105"/>
      <c r="NUV56" s="105"/>
      <c r="NUW56" s="105"/>
      <c r="NUX56" s="105"/>
      <c r="NUY56" s="105"/>
      <c r="NUZ56" s="105"/>
      <c r="NVA56" s="105"/>
      <c r="NVB56" s="105"/>
      <c r="NVC56" s="105"/>
      <c r="NVD56" s="105"/>
      <c r="NVE56" s="105"/>
      <c r="NVF56" s="105"/>
      <c r="NVG56" s="105"/>
      <c r="NVH56" s="105"/>
      <c r="NVI56" s="105"/>
      <c r="NVJ56" s="105"/>
      <c r="NVK56" s="105"/>
      <c r="NVL56" s="105"/>
      <c r="NVM56" s="105"/>
      <c r="NVN56" s="105"/>
      <c r="NVO56" s="105"/>
      <c r="NVP56" s="105"/>
      <c r="NVQ56" s="105"/>
      <c r="NVR56" s="105"/>
      <c r="NVS56" s="105"/>
      <c r="NVT56" s="105"/>
      <c r="NVU56" s="105"/>
      <c r="NVV56" s="105"/>
      <c r="NVW56" s="105"/>
      <c r="NVX56" s="105"/>
      <c r="NVY56" s="105"/>
      <c r="NVZ56" s="105"/>
      <c r="NWA56" s="105"/>
      <c r="NWB56" s="105"/>
      <c r="NWC56" s="105"/>
      <c r="NWD56" s="105"/>
      <c r="NWE56" s="105"/>
      <c r="NWF56" s="105"/>
      <c r="NWG56" s="105"/>
      <c r="NWH56" s="105"/>
      <c r="NWI56" s="105"/>
      <c r="NWJ56" s="105"/>
      <c r="NWK56" s="105"/>
      <c r="NWL56" s="105"/>
      <c r="NWM56" s="105"/>
      <c r="NWN56" s="105"/>
      <c r="NWO56" s="105"/>
      <c r="NWP56" s="105"/>
      <c r="NWQ56" s="105"/>
      <c r="NWR56" s="105"/>
      <c r="NWS56" s="105"/>
      <c r="NWT56" s="105"/>
      <c r="NWU56" s="105"/>
      <c r="NWV56" s="105"/>
      <c r="NWW56" s="105"/>
      <c r="NWX56" s="105"/>
      <c r="NWY56" s="105"/>
      <c r="NWZ56" s="105"/>
      <c r="NXA56" s="105"/>
      <c r="NXB56" s="105"/>
      <c r="NXC56" s="105"/>
      <c r="NXD56" s="105"/>
      <c r="NXE56" s="105"/>
      <c r="NXF56" s="105"/>
      <c r="NXG56" s="105"/>
      <c r="NXH56" s="105"/>
      <c r="NXI56" s="105"/>
      <c r="NXJ56" s="105"/>
      <c r="NXK56" s="105"/>
      <c r="NXL56" s="105"/>
      <c r="NXM56" s="105"/>
      <c r="NXN56" s="105"/>
      <c r="NXO56" s="105"/>
      <c r="NXP56" s="105"/>
      <c r="NXQ56" s="105"/>
      <c r="NXR56" s="105"/>
      <c r="NXS56" s="105"/>
      <c r="NXT56" s="105"/>
      <c r="NXU56" s="105"/>
      <c r="NXV56" s="105"/>
      <c r="NXW56" s="105"/>
      <c r="NXX56" s="105"/>
      <c r="NXY56" s="105"/>
      <c r="NXZ56" s="105"/>
      <c r="NYA56" s="105"/>
      <c r="NYB56" s="105"/>
      <c r="NYC56" s="105"/>
      <c r="NYD56" s="105"/>
      <c r="NYE56" s="105"/>
      <c r="NYF56" s="105"/>
      <c r="NYG56" s="105"/>
      <c r="NYH56" s="105"/>
      <c r="NYI56" s="105"/>
      <c r="NYJ56" s="105"/>
      <c r="NYK56" s="105"/>
      <c r="NYL56" s="105"/>
      <c r="NYM56" s="105"/>
      <c r="NYN56" s="105"/>
      <c r="NYO56" s="105"/>
      <c r="NYP56" s="105"/>
      <c r="NYQ56" s="105"/>
      <c r="NYR56" s="105"/>
      <c r="NYS56" s="105"/>
      <c r="NYT56" s="105"/>
      <c r="NYU56" s="105"/>
      <c r="NYV56" s="105"/>
      <c r="NYW56" s="105"/>
      <c r="NYX56" s="105"/>
      <c r="NYY56" s="105"/>
      <c r="NYZ56" s="105"/>
      <c r="NZA56" s="105"/>
      <c r="NZB56" s="105"/>
      <c r="NZC56" s="105"/>
      <c r="NZD56" s="105"/>
      <c r="NZE56" s="105"/>
      <c r="NZF56" s="105"/>
      <c r="NZG56" s="105"/>
      <c r="NZH56" s="105"/>
      <c r="NZI56" s="105"/>
      <c r="NZJ56" s="105"/>
      <c r="NZK56" s="105"/>
      <c r="NZL56" s="105"/>
      <c r="NZM56" s="105"/>
      <c r="NZN56" s="105"/>
      <c r="NZO56" s="105"/>
      <c r="NZP56" s="105"/>
      <c r="NZQ56" s="105"/>
      <c r="NZR56" s="105"/>
      <c r="NZS56" s="105"/>
      <c r="NZT56" s="105"/>
      <c r="NZU56" s="105"/>
      <c r="NZV56" s="105"/>
      <c r="NZW56" s="105"/>
      <c r="NZX56" s="105"/>
      <c r="NZY56" s="105"/>
      <c r="NZZ56" s="105"/>
      <c r="OAA56" s="105"/>
      <c r="OAB56" s="105"/>
      <c r="OAC56" s="105"/>
      <c r="OAD56" s="105"/>
      <c r="OAE56" s="105"/>
      <c r="OAF56" s="105"/>
      <c r="OAG56" s="105"/>
      <c r="OAH56" s="105"/>
      <c r="OAI56" s="105"/>
      <c r="OAJ56" s="105"/>
      <c r="OAK56" s="105"/>
      <c r="OAL56" s="105"/>
      <c r="OAM56" s="105"/>
      <c r="OAN56" s="105"/>
      <c r="OAO56" s="105"/>
      <c r="OAP56" s="105"/>
      <c r="OAQ56" s="105"/>
      <c r="OAR56" s="105"/>
      <c r="OAS56" s="105"/>
      <c r="OAT56" s="105"/>
      <c r="OAU56" s="105"/>
      <c r="OAV56" s="105"/>
      <c r="OAW56" s="105"/>
      <c r="OAX56" s="105"/>
      <c r="OAY56" s="105"/>
      <c r="OAZ56" s="105"/>
      <c r="OBA56" s="105"/>
      <c r="OBB56" s="105"/>
      <c r="OBC56" s="105"/>
      <c r="OBD56" s="105"/>
      <c r="OBE56" s="105"/>
      <c r="OBF56" s="105"/>
      <c r="OBG56" s="105"/>
      <c r="OBH56" s="105"/>
      <c r="OBI56" s="105"/>
      <c r="OBJ56" s="105"/>
      <c r="OBK56" s="105"/>
      <c r="OBL56" s="105"/>
      <c r="OBM56" s="105"/>
      <c r="OBN56" s="105"/>
      <c r="OBO56" s="105"/>
      <c r="OBP56" s="105"/>
      <c r="OBQ56" s="105"/>
      <c r="OBR56" s="105"/>
      <c r="OBS56" s="105"/>
      <c r="OBT56" s="105"/>
      <c r="OBU56" s="105"/>
      <c r="OBV56" s="105"/>
      <c r="OBW56" s="105"/>
      <c r="OBX56" s="105"/>
      <c r="OBY56" s="105"/>
      <c r="OBZ56" s="105"/>
      <c r="OCA56" s="105"/>
      <c r="OCB56" s="105"/>
      <c r="OCC56" s="105"/>
      <c r="OCD56" s="105"/>
      <c r="OCE56" s="105"/>
      <c r="OCF56" s="105"/>
      <c r="OCG56" s="105"/>
      <c r="OCH56" s="105"/>
      <c r="OCI56" s="105"/>
      <c r="OCJ56" s="105"/>
      <c r="OCK56" s="105"/>
      <c r="OCL56" s="105"/>
      <c r="OCM56" s="105"/>
      <c r="OCN56" s="105"/>
      <c r="OCO56" s="105"/>
      <c r="OCP56" s="105"/>
      <c r="OCQ56" s="105"/>
      <c r="OCR56" s="105"/>
      <c r="OCS56" s="105"/>
      <c r="OCT56" s="105"/>
      <c r="OCU56" s="105"/>
      <c r="OCV56" s="105"/>
      <c r="OCW56" s="105"/>
      <c r="OCX56" s="105"/>
      <c r="OCY56" s="105"/>
      <c r="OCZ56" s="105"/>
      <c r="ODA56" s="105"/>
      <c r="ODB56" s="105"/>
      <c r="ODC56" s="105"/>
      <c r="ODD56" s="105"/>
      <c r="ODE56" s="105"/>
      <c r="ODF56" s="105"/>
      <c r="ODG56" s="105"/>
      <c r="ODH56" s="105"/>
      <c r="ODI56" s="105"/>
      <c r="ODJ56" s="105"/>
      <c r="ODK56" s="105"/>
      <c r="ODL56" s="105"/>
      <c r="ODM56" s="105"/>
      <c r="ODN56" s="105"/>
      <c r="ODO56" s="105"/>
      <c r="ODP56" s="105"/>
      <c r="ODQ56" s="105"/>
      <c r="ODR56" s="105"/>
      <c r="ODS56" s="105"/>
      <c r="ODT56" s="105"/>
      <c r="ODU56" s="105"/>
      <c r="ODV56" s="105"/>
      <c r="ODW56" s="105"/>
      <c r="ODX56" s="105"/>
      <c r="ODY56" s="105"/>
      <c r="ODZ56" s="105"/>
      <c r="OEA56" s="105"/>
      <c r="OEB56" s="105"/>
      <c r="OEC56" s="105"/>
      <c r="OED56" s="105"/>
      <c r="OEE56" s="105"/>
      <c r="OEF56" s="105"/>
      <c r="OEG56" s="105"/>
      <c r="OEH56" s="105"/>
      <c r="OEI56" s="105"/>
      <c r="OEJ56" s="105"/>
      <c r="OEK56" s="105"/>
      <c r="OEL56" s="105"/>
      <c r="OEM56" s="105"/>
      <c r="OEN56" s="105"/>
      <c r="OEO56" s="105"/>
      <c r="OEP56" s="105"/>
      <c r="OEQ56" s="105"/>
      <c r="OER56" s="105"/>
      <c r="OES56" s="105"/>
      <c r="OET56" s="105"/>
      <c r="OEU56" s="105"/>
      <c r="OEV56" s="105"/>
      <c r="OEW56" s="105"/>
      <c r="OEX56" s="105"/>
      <c r="OEY56" s="105"/>
      <c r="OEZ56" s="105"/>
      <c r="OFA56" s="105"/>
      <c r="OFB56" s="105"/>
      <c r="OFC56" s="105"/>
      <c r="OFD56" s="105"/>
      <c r="OFE56" s="105"/>
      <c r="OFF56" s="105"/>
      <c r="OFG56" s="105"/>
      <c r="OFH56" s="105"/>
      <c r="OFI56" s="105"/>
      <c r="OFJ56" s="105"/>
      <c r="OFK56" s="105"/>
      <c r="OFL56" s="105"/>
      <c r="OFM56" s="105"/>
      <c r="OFN56" s="105"/>
      <c r="OFO56" s="105"/>
      <c r="OFP56" s="105"/>
      <c r="OFQ56" s="105"/>
      <c r="OFR56" s="105"/>
      <c r="OFS56" s="105"/>
      <c r="OFT56" s="105"/>
      <c r="OFU56" s="105"/>
      <c r="OFV56" s="105"/>
      <c r="OFW56" s="105"/>
      <c r="OFX56" s="105"/>
      <c r="OFY56" s="105"/>
      <c r="OFZ56" s="105"/>
      <c r="OGA56" s="105"/>
      <c r="OGB56" s="105"/>
      <c r="OGC56" s="105"/>
      <c r="OGD56" s="105"/>
      <c r="OGE56" s="105"/>
      <c r="OGF56" s="105"/>
      <c r="OGG56" s="105"/>
      <c r="OGH56" s="105"/>
      <c r="OGI56" s="105"/>
      <c r="OGJ56" s="105"/>
      <c r="OGK56" s="105"/>
      <c r="OGL56" s="105"/>
      <c r="OGM56" s="105"/>
      <c r="OGN56" s="105"/>
      <c r="OGO56" s="105"/>
      <c r="OGP56" s="105"/>
      <c r="OGQ56" s="105"/>
      <c r="OGR56" s="105"/>
      <c r="OGS56" s="105"/>
      <c r="OGT56" s="105"/>
      <c r="OGU56" s="105"/>
      <c r="OGV56" s="105"/>
      <c r="OGW56" s="105"/>
      <c r="OGX56" s="105"/>
      <c r="OGY56" s="105"/>
      <c r="OGZ56" s="105"/>
      <c r="OHA56" s="105"/>
      <c r="OHB56" s="105"/>
      <c r="OHC56" s="105"/>
      <c r="OHD56" s="105"/>
      <c r="OHE56" s="105"/>
      <c r="OHF56" s="105"/>
      <c r="OHG56" s="105"/>
      <c r="OHH56" s="105"/>
      <c r="OHI56" s="105"/>
      <c r="OHJ56" s="105"/>
      <c r="OHK56" s="105"/>
      <c r="OHL56" s="105"/>
      <c r="OHM56" s="105"/>
      <c r="OHN56" s="105"/>
      <c r="OHO56" s="105"/>
      <c r="OHP56" s="105"/>
      <c r="OHQ56" s="105"/>
      <c r="OHR56" s="105"/>
      <c r="OHS56" s="105"/>
      <c r="OHT56" s="105"/>
      <c r="OHU56" s="105"/>
      <c r="OHV56" s="105"/>
      <c r="OHW56" s="105"/>
      <c r="OHX56" s="105"/>
      <c r="OHY56" s="105"/>
      <c r="OHZ56" s="105"/>
      <c r="OIA56" s="105"/>
      <c r="OIB56" s="105"/>
      <c r="OIC56" s="105"/>
      <c r="OID56" s="105"/>
      <c r="OIE56" s="105"/>
      <c r="OIF56" s="105"/>
      <c r="OIG56" s="105"/>
      <c r="OIH56" s="105"/>
      <c r="OII56" s="105"/>
      <c r="OIJ56" s="105"/>
      <c r="OIK56" s="105"/>
      <c r="OIL56" s="105"/>
      <c r="OIM56" s="105"/>
      <c r="OIN56" s="105"/>
      <c r="OIO56" s="105"/>
      <c r="OIP56" s="105"/>
      <c r="OIQ56" s="105"/>
      <c r="OIR56" s="105"/>
      <c r="OIS56" s="105"/>
      <c r="OIT56" s="105"/>
      <c r="OIU56" s="105"/>
      <c r="OIV56" s="105"/>
      <c r="OIW56" s="105"/>
      <c r="OIX56" s="105"/>
      <c r="OIY56" s="105"/>
      <c r="OIZ56" s="105"/>
      <c r="OJA56" s="105"/>
      <c r="OJB56" s="105"/>
      <c r="OJC56" s="105"/>
      <c r="OJD56" s="105"/>
      <c r="OJE56" s="105"/>
      <c r="OJF56" s="105"/>
      <c r="OJG56" s="105"/>
      <c r="OJH56" s="105"/>
      <c r="OJI56" s="105"/>
      <c r="OJJ56" s="105"/>
      <c r="OJK56" s="105"/>
      <c r="OJL56" s="105"/>
      <c r="OJM56" s="105"/>
      <c r="OJN56" s="105"/>
      <c r="OJO56" s="105"/>
      <c r="OJP56" s="105"/>
      <c r="OJQ56" s="105"/>
      <c r="OJR56" s="105"/>
      <c r="OJS56" s="105"/>
      <c r="OJT56" s="105"/>
      <c r="OJU56" s="105"/>
      <c r="OJV56" s="105"/>
      <c r="OJW56" s="105"/>
      <c r="OJX56" s="105"/>
      <c r="OJY56" s="105"/>
      <c r="OJZ56" s="105"/>
      <c r="OKA56" s="105"/>
      <c r="OKB56" s="105"/>
      <c r="OKC56" s="105"/>
      <c r="OKD56" s="105"/>
      <c r="OKE56" s="105"/>
      <c r="OKF56" s="105"/>
      <c r="OKG56" s="105"/>
      <c r="OKH56" s="105"/>
      <c r="OKI56" s="105"/>
      <c r="OKJ56" s="105"/>
      <c r="OKK56" s="105"/>
      <c r="OKL56" s="105"/>
      <c r="OKM56" s="105"/>
      <c r="OKN56" s="105"/>
      <c r="OKO56" s="105"/>
      <c r="OKP56" s="105"/>
      <c r="OKQ56" s="105"/>
      <c r="OKR56" s="105"/>
      <c r="OKS56" s="105"/>
      <c r="OKT56" s="105"/>
      <c r="OKU56" s="105"/>
      <c r="OKV56" s="105"/>
      <c r="OKW56" s="105"/>
      <c r="OKX56" s="105"/>
      <c r="OKY56" s="105"/>
      <c r="OKZ56" s="105"/>
      <c r="OLA56" s="105"/>
      <c r="OLB56" s="105"/>
      <c r="OLC56" s="105"/>
      <c r="OLD56" s="105"/>
      <c r="OLE56" s="105"/>
      <c r="OLF56" s="105"/>
      <c r="OLG56" s="105"/>
      <c r="OLH56" s="105"/>
      <c r="OLI56" s="105"/>
      <c r="OLJ56" s="105"/>
      <c r="OLK56" s="105"/>
      <c r="OLL56" s="105"/>
      <c r="OLM56" s="105"/>
      <c r="OLN56" s="105"/>
      <c r="OLO56" s="105"/>
      <c r="OLP56" s="105"/>
      <c r="OLQ56" s="105"/>
      <c r="OLR56" s="105"/>
      <c r="OLS56" s="105"/>
      <c r="OLT56" s="105"/>
      <c r="OLU56" s="105"/>
      <c r="OLV56" s="105"/>
      <c r="OLW56" s="105"/>
      <c r="OLX56" s="105"/>
      <c r="OLY56" s="105"/>
      <c r="OLZ56" s="105"/>
      <c r="OMA56" s="105"/>
      <c r="OMB56" s="105"/>
      <c r="OMC56" s="105"/>
      <c r="OMD56" s="105"/>
      <c r="OME56" s="105"/>
      <c r="OMF56" s="105"/>
      <c r="OMG56" s="105"/>
      <c r="OMH56" s="105"/>
      <c r="OMI56" s="105"/>
      <c r="OMJ56" s="105"/>
      <c r="OMK56" s="105"/>
      <c r="OML56" s="105"/>
      <c r="OMM56" s="105"/>
      <c r="OMN56" s="105"/>
      <c r="OMO56" s="105"/>
      <c r="OMP56" s="105"/>
      <c r="OMQ56" s="105"/>
      <c r="OMR56" s="105"/>
      <c r="OMS56" s="105"/>
      <c r="OMT56" s="105"/>
      <c r="OMU56" s="105"/>
      <c r="OMV56" s="105"/>
      <c r="OMW56" s="105"/>
      <c r="OMX56" s="105"/>
      <c r="OMY56" s="105"/>
      <c r="OMZ56" s="105"/>
      <c r="ONA56" s="105"/>
      <c r="ONB56" s="105"/>
      <c r="ONC56" s="105"/>
      <c r="OND56" s="105"/>
      <c r="ONE56" s="105"/>
      <c r="ONF56" s="105"/>
      <c r="ONG56" s="105"/>
      <c r="ONH56" s="105"/>
      <c r="ONI56" s="105"/>
      <c r="ONJ56" s="105"/>
      <c r="ONK56" s="105"/>
      <c r="ONL56" s="105"/>
      <c r="ONM56" s="105"/>
      <c r="ONN56" s="105"/>
      <c r="ONO56" s="105"/>
      <c r="ONP56" s="105"/>
      <c r="ONQ56" s="105"/>
      <c r="ONR56" s="105"/>
      <c r="ONS56" s="105"/>
      <c r="ONT56" s="105"/>
      <c r="ONU56" s="105"/>
      <c r="ONV56" s="105"/>
      <c r="ONW56" s="105"/>
      <c r="ONX56" s="105"/>
      <c r="ONY56" s="105"/>
      <c r="ONZ56" s="105"/>
      <c r="OOA56" s="105"/>
      <c r="OOB56" s="105"/>
      <c r="OOC56" s="105"/>
      <c r="OOD56" s="105"/>
      <c r="OOE56" s="105"/>
      <c r="OOF56" s="105"/>
      <c r="OOG56" s="105"/>
      <c r="OOH56" s="105"/>
      <c r="OOI56" s="105"/>
      <c r="OOJ56" s="105"/>
      <c r="OOK56" s="105"/>
      <c r="OOL56" s="105"/>
      <c r="OOM56" s="105"/>
      <c r="OON56" s="105"/>
      <c r="OOO56" s="105"/>
      <c r="OOP56" s="105"/>
      <c r="OOQ56" s="105"/>
      <c r="OOR56" s="105"/>
      <c r="OOS56" s="105"/>
      <c r="OOT56" s="105"/>
      <c r="OOU56" s="105"/>
      <c r="OOV56" s="105"/>
      <c r="OOW56" s="105"/>
      <c r="OOX56" s="105"/>
      <c r="OOY56" s="105"/>
      <c r="OOZ56" s="105"/>
      <c r="OPA56" s="105"/>
      <c r="OPB56" s="105"/>
      <c r="OPC56" s="105"/>
      <c r="OPD56" s="105"/>
      <c r="OPE56" s="105"/>
      <c r="OPF56" s="105"/>
      <c r="OPG56" s="105"/>
      <c r="OPH56" s="105"/>
      <c r="OPI56" s="105"/>
      <c r="OPJ56" s="105"/>
      <c r="OPK56" s="105"/>
      <c r="OPL56" s="105"/>
      <c r="OPM56" s="105"/>
      <c r="OPN56" s="105"/>
      <c r="OPO56" s="105"/>
      <c r="OPP56" s="105"/>
      <c r="OPQ56" s="105"/>
      <c r="OPR56" s="105"/>
      <c r="OPS56" s="105"/>
      <c r="OPT56" s="105"/>
      <c r="OPU56" s="105"/>
      <c r="OPV56" s="105"/>
      <c r="OPW56" s="105"/>
      <c r="OPX56" s="105"/>
      <c r="OPY56" s="105"/>
      <c r="OPZ56" s="105"/>
      <c r="OQA56" s="105"/>
      <c r="OQB56" s="105"/>
      <c r="OQC56" s="105"/>
      <c r="OQD56" s="105"/>
      <c r="OQE56" s="105"/>
      <c r="OQF56" s="105"/>
      <c r="OQG56" s="105"/>
      <c r="OQH56" s="105"/>
      <c r="OQI56" s="105"/>
      <c r="OQJ56" s="105"/>
      <c r="OQK56" s="105"/>
      <c r="OQL56" s="105"/>
      <c r="OQM56" s="105"/>
      <c r="OQN56" s="105"/>
      <c r="OQO56" s="105"/>
      <c r="OQP56" s="105"/>
      <c r="OQQ56" s="105"/>
      <c r="OQR56" s="105"/>
      <c r="OQS56" s="105"/>
      <c r="OQT56" s="105"/>
      <c r="OQU56" s="105"/>
      <c r="OQV56" s="105"/>
      <c r="OQW56" s="105"/>
      <c r="OQX56" s="105"/>
      <c r="OQY56" s="105"/>
      <c r="OQZ56" s="105"/>
      <c r="ORA56" s="105"/>
      <c r="ORB56" s="105"/>
      <c r="ORC56" s="105"/>
      <c r="ORD56" s="105"/>
      <c r="ORE56" s="105"/>
      <c r="ORF56" s="105"/>
      <c r="ORG56" s="105"/>
      <c r="ORH56" s="105"/>
      <c r="ORI56" s="105"/>
      <c r="ORJ56" s="105"/>
      <c r="ORK56" s="105"/>
      <c r="ORL56" s="105"/>
      <c r="ORM56" s="105"/>
      <c r="ORN56" s="105"/>
      <c r="ORO56" s="105"/>
      <c r="ORP56" s="105"/>
      <c r="ORQ56" s="105"/>
      <c r="ORR56" s="105"/>
      <c r="ORS56" s="105"/>
      <c r="ORT56" s="105"/>
      <c r="ORU56" s="105"/>
      <c r="ORV56" s="105"/>
      <c r="ORW56" s="105"/>
      <c r="ORX56" s="105"/>
      <c r="ORY56" s="105"/>
      <c r="ORZ56" s="105"/>
      <c r="OSA56" s="105"/>
      <c r="OSB56" s="105"/>
      <c r="OSC56" s="105"/>
      <c r="OSD56" s="105"/>
      <c r="OSE56" s="105"/>
      <c r="OSF56" s="105"/>
      <c r="OSG56" s="105"/>
      <c r="OSH56" s="105"/>
      <c r="OSI56" s="105"/>
      <c r="OSJ56" s="105"/>
      <c r="OSK56" s="105"/>
      <c r="OSL56" s="105"/>
      <c r="OSM56" s="105"/>
      <c r="OSN56" s="105"/>
      <c r="OSO56" s="105"/>
      <c r="OSP56" s="105"/>
      <c r="OSQ56" s="105"/>
      <c r="OSR56" s="105"/>
      <c r="OSS56" s="105"/>
      <c r="OST56" s="105"/>
      <c r="OSU56" s="105"/>
      <c r="OSV56" s="105"/>
      <c r="OSW56" s="105"/>
      <c r="OSX56" s="105"/>
      <c r="OSY56" s="105"/>
      <c r="OSZ56" s="105"/>
      <c r="OTA56" s="105"/>
      <c r="OTB56" s="105"/>
      <c r="OTC56" s="105"/>
      <c r="OTD56" s="105"/>
      <c r="OTE56" s="105"/>
      <c r="OTF56" s="105"/>
      <c r="OTG56" s="105"/>
      <c r="OTH56" s="105"/>
      <c r="OTI56" s="105"/>
      <c r="OTJ56" s="105"/>
      <c r="OTK56" s="105"/>
      <c r="OTL56" s="105"/>
      <c r="OTM56" s="105"/>
      <c r="OTN56" s="105"/>
      <c r="OTO56" s="105"/>
      <c r="OTP56" s="105"/>
      <c r="OTQ56" s="105"/>
      <c r="OTR56" s="105"/>
      <c r="OTS56" s="105"/>
      <c r="OTT56" s="105"/>
      <c r="OTU56" s="105"/>
      <c r="OTV56" s="105"/>
      <c r="OTW56" s="105"/>
      <c r="OTX56" s="105"/>
      <c r="OTY56" s="105"/>
      <c r="OTZ56" s="105"/>
      <c r="OUA56" s="105"/>
      <c r="OUB56" s="105"/>
      <c r="OUC56" s="105"/>
      <c r="OUD56" s="105"/>
      <c r="OUE56" s="105"/>
      <c r="OUF56" s="105"/>
      <c r="OUG56" s="105"/>
      <c r="OUH56" s="105"/>
      <c r="OUI56" s="105"/>
      <c r="OUJ56" s="105"/>
      <c r="OUK56" s="105"/>
      <c r="OUL56" s="105"/>
      <c r="OUM56" s="105"/>
      <c r="OUN56" s="105"/>
      <c r="OUO56" s="105"/>
      <c r="OUP56" s="105"/>
      <c r="OUQ56" s="105"/>
      <c r="OUR56" s="105"/>
      <c r="OUS56" s="105"/>
      <c r="OUT56" s="105"/>
      <c r="OUU56" s="105"/>
      <c r="OUV56" s="105"/>
      <c r="OUW56" s="105"/>
      <c r="OUX56" s="105"/>
      <c r="OUY56" s="105"/>
      <c r="OUZ56" s="105"/>
      <c r="OVA56" s="105"/>
      <c r="OVB56" s="105"/>
      <c r="OVC56" s="105"/>
      <c r="OVD56" s="105"/>
      <c r="OVE56" s="105"/>
      <c r="OVF56" s="105"/>
      <c r="OVG56" s="105"/>
      <c r="OVH56" s="105"/>
      <c r="OVI56" s="105"/>
      <c r="OVJ56" s="105"/>
      <c r="OVK56" s="105"/>
      <c r="OVL56" s="105"/>
      <c r="OVM56" s="105"/>
      <c r="OVN56" s="105"/>
      <c r="OVO56" s="105"/>
      <c r="OVP56" s="105"/>
      <c r="OVQ56" s="105"/>
      <c r="OVR56" s="105"/>
      <c r="OVS56" s="105"/>
      <c r="OVT56" s="105"/>
      <c r="OVU56" s="105"/>
      <c r="OVV56" s="105"/>
      <c r="OVW56" s="105"/>
      <c r="OVX56" s="105"/>
      <c r="OVY56" s="105"/>
      <c r="OVZ56" s="105"/>
      <c r="OWA56" s="105"/>
      <c r="OWB56" s="105"/>
      <c r="OWC56" s="105"/>
      <c r="OWD56" s="105"/>
      <c r="OWE56" s="105"/>
      <c r="OWF56" s="105"/>
      <c r="OWG56" s="105"/>
      <c r="OWH56" s="105"/>
      <c r="OWI56" s="105"/>
      <c r="OWJ56" s="105"/>
      <c r="OWK56" s="105"/>
      <c r="OWL56" s="105"/>
      <c r="OWM56" s="105"/>
      <c r="OWN56" s="105"/>
      <c r="OWO56" s="105"/>
      <c r="OWP56" s="105"/>
      <c r="OWQ56" s="105"/>
      <c r="OWR56" s="105"/>
      <c r="OWS56" s="105"/>
      <c r="OWT56" s="105"/>
      <c r="OWU56" s="105"/>
      <c r="OWV56" s="105"/>
      <c r="OWW56" s="105"/>
      <c r="OWX56" s="105"/>
      <c r="OWY56" s="105"/>
      <c r="OWZ56" s="105"/>
      <c r="OXA56" s="105"/>
      <c r="OXB56" s="105"/>
      <c r="OXC56" s="105"/>
      <c r="OXD56" s="105"/>
      <c r="OXE56" s="105"/>
      <c r="OXF56" s="105"/>
      <c r="OXG56" s="105"/>
      <c r="OXH56" s="105"/>
      <c r="OXI56" s="105"/>
      <c r="OXJ56" s="105"/>
      <c r="OXK56" s="105"/>
      <c r="OXL56" s="105"/>
      <c r="OXM56" s="105"/>
      <c r="OXN56" s="105"/>
      <c r="OXO56" s="105"/>
      <c r="OXP56" s="105"/>
      <c r="OXQ56" s="105"/>
      <c r="OXR56" s="105"/>
      <c r="OXS56" s="105"/>
      <c r="OXT56" s="105"/>
      <c r="OXU56" s="105"/>
      <c r="OXV56" s="105"/>
      <c r="OXW56" s="105"/>
      <c r="OXX56" s="105"/>
      <c r="OXY56" s="105"/>
      <c r="OXZ56" s="105"/>
      <c r="OYA56" s="105"/>
      <c r="OYB56" s="105"/>
      <c r="OYC56" s="105"/>
      <c r="OYD56" s="105"/>
      <c r="OYE56" s="105"/>
      <c r="OYF56" s="105"/>
      <c r="OYG56" s="105"/>
      <c r="OYH56" s="105"/>
      <c r="OYI56" s="105"/>
      <c r="OYJ56" s="105"/>
      <c r="OYK56" s="105"/>
      <c r="OYL56" s="105"/>
      <c r="OYM56" s="105"/>
      <c r="OYN56" s="105"/>
      <c r="OYO56" s="105"/>
      <c r="OYP56" s="105"/>
      <c r="OYQ56" s="105"/>
      <c r="OYR56" s="105"/>
      <c r="OYS56" s="105"/>
      <c r="OYT56" s="105"/>
      <c r="OYU56" s="105"/>
      <c r="OYV56" s="105"/>
      <c r="OYW56" s="105"/>
      <c r="OYX56" s="105"/>
      <c r="OYY56" s="105"/>
      <c r="OYZ56" s="105"/>
      <c r="OZA56" s="105"/>
      <c r="OZB56" s="105"/>
      <c r="OZC56" s="105"/>
      <c r="OZD56" s="105"/>
      <c r="OZE56" s="105"/>
      <c r="OZF56" s="105"/>
      <c r="OZG56" s="105"/>
      <c r="OZH56" s="105"/>
      <c r="OZI56" s="105"/>
      <c r="OZJ56" s="105"/>
      <c r="OZK56" s="105"/>
      <c r="OZL56" s="105"/>
      <c r="OZM56" s="105"/>
      <c r="OZN56" s="105"/>
      <c r="OZO56" s="105"/>
      <c r="OZP56" s="105"/>
      <c r="OZQ56" s="105"/>
      <c r="OZR56" s="105"/>
      <c r="OZS56" s="105"/>
      <c r="OZT56" s="105"/>
      <c r="OZU56" s="105"/>
      <c r="OZV56" s="105"/>
      <c r="OZW56" s="105"/>
      <c r="OZX56" s="105"/>
      <c r="OZY56" s="105"/>
      <c r="OZZ56" s="105"/>
      <c r="PAA56" s="105"/>
      <c r="PAB56" s="105"/>
      <c r="PAC56" s="105"/>
      <c r="PAD56" s="105"/>
      <c r="PAE56" s="105"/>
      <c r="PAF56" s="105"/>
      <c r="PAG56" s="105"/>
      <c r="PAH56" s="105"/>
      <c r="PAI56" s="105"/>
      <c r="PAJ56" s="105"/>
      <c r="PAK56" s="105"/>
      <c r="PAL56" s="105"/>
      <c r="PAM56" s="105"/>
      <c r="PAN56" s="105"/>
      <c r="PAO56" s="105"/>
      <c r="PAP56" s="105"/>
      <c r="PAQ56" s="105"/>
      <c r="PAR56" s="105"/>
      <c r="PAS56" s="105"/>
      <c r="PAT56" s="105"/>
      <c r="PAU56" s="105"/>
      <c r="PAV56" s="105"/>
      <c r="PAW56" s="105"/>
      <c r="PAX56" s="105"/>
      <c r="PAY56" s="105"/>
      <c r="PAZ56" s="105"/>
      <c r="PBA56" s="105"/>
      <c r="PBB56" s="105"/>
      <c r="PBC56" s="105"/>
      <c r="PBD56" s="105"/>
      <c r="PBE56" s="105"/>
      <c r="PBF56" s="105"/>
      <c r="PBG56" s="105"/>
      <c r="PBH56" s="105"/>
      <c r="PBI56" s="105"/>
      <c r="PBJ56" s="105"/>
      <c r="PBK56" s="105"/>
      <c r="PBL56" s="105"/>
      <c r="PBM56" s="105"/>
      <c r="PBN56" s="105"/>
      <c r="PBO56" s="105"/>
      <c r="PBP56" s="105"/>
      <c r="PBQ56" s="105"/>
      <c r="PBR56" s="105"/>
      <c r="PBS56" s="105"/>
      <c r="PBT56" s="105"/>
      <c r="PBU56" s="105"/>
      <c r="PBV56" s="105"/>
      <c r="PBW56" s="105"/>
      <c r="PBX56" s="105"/>
      <c r="PBY56" s="105"/>
      <c r="PBZ56" s="105"/>
      <c r="PCA56" s="105"/>
      <c r="PCB56" s="105"/>
      <c r="PCC56" s="105"/>
      <c r="PCD56" s="105"/>
      <c r="PCE56" s="105"/>
      <c r="PCF56" s="105"/>
      <c r="PCG56" s="105"/>
      <c r="PCH56" s="105"/>
      <c r="PCI56" s="105"/>
      <c r="PCJ56" s="105"/>
      <c r="PCK56" s="105"/>
      <c r="PCL56" s="105"/>
      <c r="PCM56" s="105"/>
      <c r="PCN56" s="105"/>
      <c r="PCO56" s="105"/>
      <c r="PCP56" s="105"/>
      <c r="PCQ56" s="105"/>
      <c r="PCR56" s="105"/>
      <c r="PCS56" s="105"/>
      <c r="PCT56" s="105"/>
      <c r="PCU56" s="105"/>
      <c r="PCV56" s="105"/>
      <c r="PCW56" s="105"/>
      <c r="PCX56" s="105"/>
      <c r="PCY56" s="105"/>
      <c r="PCZ56" s="105"/>
      <c r="PDA56" s="105"/>
      <c r="PDB56" s="105"/>
      <c r="PDC56" s="105"/>
      <c r="PDD56" s="105"/>
      <c r="PDE56" s="105"/>
      <c r="PDF56" s="105"/>
      <c r="PDG56" s="105"/>
      <c r="PDH56" s="105"/>
      <c r="PDI56" s="105"/>
      <c r="PDJ56" s="105"/>
      <c r="PDK56" s="105"/>
      <c r="PDL56" s="105"/>
      <c r="PDM56" s="105"/>
      <c r="PDN56" s="105"/>
      <c r="PDO56" s="105"/>
      <c r="PDP56" s="105"/>
      <c r="PDQ56" s="105"/>
      <c r="PDR56" s="105"/>
      <c r="PDS56" s="105"/>
      <c r="PDT56" s="105"/>
      <c r="PDU56" s="105"/>
      <c r="PDV56" s="105"/>
      <c r="PDW56" s="105"/>
      <c r="PDX56" s="105"/>
      <c r="PDY56" s="105"/>
      <c r="PDZ56" s="105"/>
      <c r="PEA56" s="105"/>
      <c r="PEB56" s="105"/>
      <c r="PEC56" s="105"/>
      <c r="PED56" s="105"/>
      <c r="PEE56" s="105"/>
      <c r="PEF56" s="105"/>
      <c r="PEG56" s="105"/>
      <c r="PEH56" s="105"/>
      <c r="PEI56" s="105"/>
      <c r="PEJ56" s="105"/>
      <c r="PEK56" s="105"/>
      <c r="PEL56" s="105"/>
      <c r="PEM56" s="105"/>
      <c r="PEN56" s="105"/>
      <c r="PEO56" s="105"/>
      <c r="PEP56" s="105"/>
      <c r="PEQ56" s="105"/>
      <c r="PER56" s="105"/>
      <c r="PES56" s="105"/>
      <c r="PET56" s="105"/>
      <c r="PEU56" s="105"/>
      <c r="PEV56" s="105"/>
      <c r="PEW56" s="105"/>
      <c r="PEX56" s="105"/>
      <c r="PEY56" s="105"/>
      <c r="PEZ56" s="105"/>
      <c r="PFA56" s="105"/>
      <c r="PFB56" s="105"/>
      <c r="PFC56" s="105"/>
      <c r="PFD56" s="105"/>
      <c r="PFE56" s="105"/>
      <c r="PFF56" s="105"/>
      <c r="PFG56" s="105"/>
      <c r="PFH56" s="105"/>
      <c r="PFI56" s="105"/>
      <c r="PFJ56" s="105"/>
      <c r="PFK56" s="105"/>
      <c r="PFL56" s="105"/>
      <c r="PFM56" s="105"/>
      <c r="PFN56" s="105"/>
      <c r="PFO56" s="105"/>
      <c r="PFP56" s="105"/>
      <c r="PFQ56" s="105"/>
      <c r="PFR56" s="105"/>
      <c r="PFS56" s="105"/>
      <c r="PFT56" s="105"/>
      <c r="PFU56" s="105"/>
      <c r="PFV56" s="105"/>
      <c r="PFW56" s="105"/>
      <c r="PFX56" s="105"/>
      <c r="PFY56" s="105"/>
      <c r="PFZ56" s="105"/>
      <c r="PGA56" s="105"/>
      <c r="PGB56" s="105"/>
      <c r="PGC56" s="105"/>
      <c r="PGD56" s="105"/>
      <c r="PGE56" s="105"/>
      <c r="PGF56" s="105"/>
      <c r="PGG56" s="105"/>
      <c r="PGH56" s="105"/>
      <c r="PGI56" s="105"/>
      <c r="PGJ56" s="105"/>
      <c r="PGK56" s="105"/>
      <c r="PGL56" s="105"/>
      <c r="PGM56" s="105"/>
      <c r="PGN56" s="105"/>
      <c r="PGO56" s="105"/>
      <c r="PGP56" s="105"/>
      <c r="PGQ56" s="105"/>
      <c r="PGR56" s="105"/>
      <c r="PGS56" s="105"/>
      <c r="PGT56" s="105"/>
      <c r="PGU56" s="105"/>
      <c r="PGV56" s="105"/>
      <c r="PGW56" s="105"/>
      <c r="PGX56" s="105"/>
      <c r="PGY56" s="105"/>
      <c r="PGZ56" s="105"/>
      <c r="PHA56" s="105"/>
      <c r="PHB56" s="105"/>
      <c r="PHC56" s="105"/>
      <c r="PHD56" s="105"/>
      <c r="PHE56" s="105"/>
      <c r="PHF56" s="105"/>
      <c r="PHG56" s="105"/>
      <c r="PHH56" s="105"/>
      <c r="PHI56" s="105"/>
      <c r="PHJ56" s="105"/>
      <c r="PHK56" s="105"/>
      <c r="PHL56" s="105"/>
      <c r="PHM56" s="105"/>
      <c r="PHN56" s="105"/>
      <c r="PHO56" s="105"/>
      <c r="PHP56" s="105"/>
      <c r="PHQ56" s="105"/>
      <c r="PHR56" s="105"/>
      <c r="PHS56" s="105"/>
      <c r="PHT56" s="105"/>
      <c r="PHU56" s="105"/>
      <c r="PHV56" s="105"/>
      <c r="PHW56" s="105"/>
      <c r="PHX56" s="105"/>
      <c r="PHY56" s="105"/>
      <c r="PHZ56" s="105"/>
      <c r="PIA56" s="105"/>
      <c r="PIB56" s="105"/>
      <c r="PIC56" s="105"/>
      <c r="PID56" s="105"/>
      <c r="PIE56" s="105"/>
      <c r="PIF56" s="105"/>
      <c r="PIG56" s="105"/>
      <c r="PIH56" s="105"/>
      <c r="PII56" s="105"/>
      <c r="PIJ56" s="105"/>
      <c r="PIK56" s="105"/>
      <c r="PIL56" s="105"/>
      <c r="PIM56" s="105"/>
      <c r="PIN56" s="105"/>
      <c r="PIO56" s="105"/>
      <c r="PIP56" s="105"/>
      <c r="PIQ56" s="105"/>
      <c r="PIR56" s="105"/>
      <c r="PIS56" s="105"/>
      <c r="PIT56" s="105"/>
      <c r="PIU56" s="105"/>
      <c r="PIV56" s="105"/>
      <c r="PIW56" s="105"/>
      <c r="PIX56" s="105"/>
      <c r="PIY56" s="105"/>
      <c r="PIZ56" s="105"/>
      <c r="PJA56" s="105"/>
      <c r="PJB56" s="105"/>
      <c r="PJC56" s="105"/>
      <c r="PJD56" s="105"/>
      <c r="PJE56" s="105"/>
      <c r="PJF56" s="105"/>
      <c r="PJG56" s="105"/>
      <c r="PJH56" s="105"/>
      <c r="PJI56" s="105"/>
      <c r="PJJ56" s="105"/>
      <c r="PJK56" s="105"/>
      <c r="PJL56" s="105"/>
      <c r="PJM56" s="105"/>
      <c r="PJN56" s="105"/>
      <c r="PJO56" s="105"/>
      <c r="PJP56" s="105"/>
      <c r="PJQ56" s="105"/>
      <c r="PJR56" s="105"/>
      <c r="PJS56" s="105"/>
      <c r="PJT56" s="105"/>
      <c r="PJU56" s="105"/>
      <c r="PJV56" s="105"/>
      <c r="PJW56" s="105"/>
      <c r="PJX56" s="105"/>
      <c r="PJY56" s="105"/>
      <c r="PJZ56" s="105"/>
      <c r="PKA56" s="105"/>
      <c r="PKB56" s="105"/>
      <c r="PKC56" s="105"/>
      <c r="PKD56" s="105"/>
      <c r="PKE56" s="105"/>
      <c r="PKF56" s="105"/>
      <c r="PKG56" s="105"/>
      <c r="PKH56" s="105"/>
      <c r="PKI56" s="105"/>
      <c r="PKJ56" s="105"/>
      <c r="PKK56" s="105"/>
      <c r="PKL56" s="105"/>
      <c r="PKM56" s="105"/>
      <c r="PKN56" s="105"/>
      <c r="PKO56" s="105"/>
      <c r="PKP56" s="105"/>
      <c r="PKQ56" s="105"/>
      <c r="PKR56" s="105"/>
      <c r="PKS56" s="105"/>
      <c r="PKT56" s="105"/>
      <c r="PKU56" s="105"/>
      <c r="PKV56" s="105"/>
      <c r="PKW56" s="105"/>
      <c r="PKX56" s="105"/>
      <c r="PKY56" s="105"/>
      <c r="PKZ56" s="105"/>
      <c r="PLA56" s="105"/>
      <c r="PLB56" s="105"/>
      <c r="PLC56" s="105"/>
      <c r="PLD56" s="105"/>
      <c r="PLE56" s="105"/>
      <c r="PLF56" s="105"/>
      <c r="PLG56" s="105"/>
      <c r="PLH56" s="105"/>
      <c r="PLI56" s="105"/>
      <c r="PLJ56" s="105"/>
      <c r="PLK56" s="105"/>
      <c r="PLL56" s="105"/>
      <c r="PLM56" s="105"/>
      <c r="PLN56" s="105"/>
      <c r="PLO56" s="105"/>
      <c r="PLP56" s="105"/>
      <c r="PLQ56" s="105"/>
      <c r="PLR56" s="105"/>
      <c r="PLS56" s="105"/>
      <c r="PLT56" s="105"/>
      <c r="PLU56" s="105"/>
      <c r="PLV56" s="105"/>
      <c r="PLW56" s="105"/>
      <c r="PLX56" s="105"/>
      <c r="PLY56" s="105"/>
      <c r="PLZ56" s="105"/>
      <c r="PMA56" s="105"/>
      <c r="PMB56" s="105"/>
      <c r="PMC56" s="105"/>
      <c r="PMD56" s="105"/>
      <c r="PME56" s="105"/>
      <c r="PMF56" s="105"/>
      <c r="PMG56" s="105"/>
      <c r="PMH56" s="105"/>
      <c r="PMI56" s="105"/>
      <c r="PMJ56" s="105"/>
      <c r="PMK56" s="105"/>
      <c r="PML56" s="105"/>
      <c r="PMM56" s="105"/>
      <c r="PMN56" s="105"/>
      <c r="PMO56" s="105"/>
      <c r="PMP56" s="105"/>
      <c r="PMQ56" s="105"/>
      <c r="PMR56" s="105"/>
      <c r="PMS56" s="105"/>
      <c r="PMT56" s="105"/>
      <c r="PMU56" s="105"/>
      <c r="PMV56" s="105"/>
      <c r="PMW56" s="105"/>
      <c r="PMX56" s="105"/>
      <c r="PMY56" s="105"/>
      <c r="PMZ56" s="105"/>
      <c r="PNA56" s="105"/>
      <c r="PNB56" s="105"/>
      <c r="PNC56" s="105"/>
      <c r="PND56" s="105"/>
      <c r="PNE56" s="105"/>
      <c r="PNF56" s="105"/>
      <c r="PNG56" s="105"/>
      <c r="PNH56" s="105"/>
      <c r="PNI56" s="105"/>
      <c r="PNJ56" s="105"/>
      <c r="PNK56" s="105"/>
      <c r="PNL56" s="105"/>
      <c r="PNM56" s="105"/>
      <c r="PNN56" s="105"/>
      <c r="PNO56" s="105"/>
      <c r="PNP56" s="105"/>
      <c r="PNQ56" s="105"/>
      <c r="PNR56" s="105"/>
      <c r="PNS56" s="105"/>
      <c r="PNT56" s="105"/>
      <c r="PNU56" s="105"/>
      <c r="PNV56" s="105"/>
      <c r="PNW56" s="105"/>
      <c r="PNX56" s="105"/>
      <c r="PNY56" s="105"/>
      <c r="PNZ56" s="105"/>
      <c r="POA56" s="105"/>
      <c r="POB56" s="105"/>
      <c r="POC56" s="105"/>
      <c r="POD56" s="105"/>
      <c r="POE56" s="105"/>
      <c r="POF56" s="105"/>
      <c r="POG56" s="105"/>
      <c r="POH56" s="105"/>
      <c r="POI56" s="105"/>
      <c r="POJ56" s="105"/>
      <c r="POK56" s="105"/>
      <c r="POL56" s="105"/>
      <c r="POM56" s="105"/>
      <c r="PON56" s="105"/>
      <c r="POO56" s="105"/>
      <c r="POP56" s="105"/>
      <c r="POQ56" s="105"/>
      <c r="POR56" s="105"/>
      <c r="POS56" s="105"/>
      <c r="POT56" s="105"/>
      <c r="POU56" s="105"/>
      <c r="POV56" s="105"/>
      <c r="POW56" s="105"/>
      <c r="POX56" s="105"/>
      <c r="POY56" s="105"/>
      <c r="POZ56" s="105"/>
      <c r="PPA56" s="105"/>
      <c r="PPB56" s="105"/>
      <c r="PPC56" s="105"/>
      <c r="PPD56" s="105"/>
      <c r="PPE56" s="105"/>
      <c r="PPF56" s="105"/>
      <c r="PPG56" s="105"/>
      <c r="PPH56" s="105"/>
      <c r="PPI56" s="105"/>
      <c r="PPJ56" s="105"/>
      <c r="PPK56" s="105"/>
      <c r="PPL56" s="105"/>
      <c r="PPM56" s="105"/>
      <c r="PPN56" s="105"/>
      <c r="PPO56" s="105"/>
      <c r="PPP56" s="105"/>
      <c r="PPQ56" s="105"/>
      <c r="PPR56" s="105"/>
      <c r="PPS56" s="105"/>
      <c r="PPT56" s="105"/>
      <c r="PPU56" s="105"/>
      <c r="PPV56" s="105"/>
      <c r="PPW56" s="105"/>
      <c r="PPX56" s="105"/>
      <c r="PPY56" s="105"/>
      <c r="PPZ56" s="105"/>
      <c r="PQA56" s="105"/>
      <c r="PQB56" s="105"/>
      <c r="PQC56" s="105"/>
      <c r="PQD56" s="105"/>
      <c r="PQE56" s="105"/>
      <c r="PQF56" s="105"/>
      <c r="PQG56" s="105"/>
      <c r="PQH56" s="105"/>
      <c r="PQI56" s="105"/>
      <c r="PQJ56" s="105"/>
      <c r="PQK56" s="105"/>
      <c r="PQL56" s="105"/>
      <c r="PQM56" s="105"/>
      <c r="PQN56" s="105"/>
      <c r="PQO56" s="105"/>
      <c r="PQP56" s="105"/>
      <c r="PQQ56" s="105"/>
      <c r="PQR56" s="105"/>
      <c r="PQS56" s="105"/>
      <c r="PQT56" s="105"/>
      <c r="PQU56" s="105"/>
      <c r="PQV56" s="105"/>
      <c r="PQW56" s="105"/>
      <c r="PQX56" s="105"/>
      <c r="PQY56" s="105"/>
      <c r="PQZ56" s="105"/>
      <c r="PRA56" s="105"/>
      <c r="PRB56" s="105"/>
      <c r="PRC56" s="105"/>
      <c r="PRD56" s="105"/>
      <c r="PRE56" s="105"/>
      <c r="PRF56" s="105"/>
      <c r="PRG56" s="105"/>
      <c r="PRH56" s="105"/>
      <c r="PRI56" s="105"/>
      <c r="PRJ56" s="105"/>
      <c r="PRK56" s="105"/>
      <c r="PRL56" s="105"/>
      <c r="PRM56" s="105"/>
      <c r="PRN56" s="105"/>
      <c r="PRO56" s="105"/>
      <c r="PRP56" s="105"/>
      <c r="PRQ56" s="105"/>
      <c r="PRR56" s="105"/>
      <c r="PRS56" s="105"/>
      <c r="PRT56" s="105"/>
      <c r="PRU56" s="105"/>
      <c r="PRV56" s="105"/>
      <c r="PRW56" s="105"/>
      <c r="PRX56" s="105"/>
      <c r="PRY56" s="105"/>
      <c r="PRZ56" s="105"/>
      <c r="PSA56" s="105"/>
      <c r="PSB56" s="105"/>
      <c r="PSC56" s="105"/>
      <c r="PSD56" s="105"/>
      <c r="PSE56" s="105"/>
      <c r="PSF56" s="105"/>
      <c r="PSG56" s="105"/>
      <c r="PSH56" s="105"/>
      <c r="PSI56" s="105"/>
      <c r="PSJ56" s="105"/>
      <c r="PSK56" s="105"/>
      <c r="PSL56" s="105"/>
      <c r="PSM56" s="105"/>
      <c r="PSN56" s="105"/>
      <c r="PSO56" s="105"/>
      <c r="PSP56" s="105"/>
      <c r="PSQ56" s="105"/>
      <c r="PSR56" s="105"/>
      <c r="PSS56" s="105"/>
      <c r="PST56" s="105"/>
      <c r="PSU56" s="105"/>
      <c r="PSV56" s="105"/>
      <c r="PSW56" s="105"/>
      <c r="PSX56" s="105"/>
      <c r="PSY56" s="105"/>
      <c r="PSZ56" s="105"/>
      <c r="PTA56" s="105"/>
      <c r="PTB56" s="105"/>
      <c r="PTC56" s="105"/>
      <c r="PTD56" s="105"/>
      <c r="PTE56" s="105"/>
      <c r="PTF56" s="105"/>
      <c r="PTG56" s="105"/>
      <c r="PTH56" s="105"/>
      <c r="PTI56" s="105"/>
      <c r="PTJ56" s="105"/>
      <c r="PTK56" s="105"/>
      <c r="PTL56" s="105"/>
      <c r="PTM56" s="105"/>
      <c r="PTN56" s="105"/>
      <c r="PTO56" s="105"/>
      <c r="PTP56" s="105"/>
      <c r="PTQ56" s="105"/>
      <c r="PTR56" s="105"/>
      <c r="PTS56" s="105"/>
      <c r="PTT56" s="105"/>
      <c r="PTU56" s="105"/>
      <c r="PTV56" s="105"/>
      <c r="PTW56" s="105"/>
      <c r="PTX56" s="105"/>
      <c r="PTY56" s="105"/>
      <c r="PTZ56" s="105"/>
      <c r="PUA56" s="105"/>
      <c r="PUB56" s="105"/>
      <c r="PUC56" s="105"/>
      <c r="PUD56" s="105"/>
      <c r="PUE56" s="105"/>
      <c r="PUF56" s="105"/>
      <c r="PUG56" s="105"/>
      <c r="PUH56" s="105"/>
      <c r="PUI56" s="105"/>
      <c r="PUJ56" s="105"/>
      <c r="PUK56" s="105"/>
      <c r="PUL56" s="105"/>
      <c r="PUM56" s="105"/>
      <c r="PUN56" s="105"/>
      <c r="PUO56" s="105"/>
      <c r="PUP56" s="105"/>
      <c r="PUQ56" s="105"/>
      <c r="PUR56" s="105"/>
      <c r="PUS56" s="105"/>
      <c r="PUT56" s="105"/>
      <c r="PUU56" s="105"/>
      <c r="PUV56" s="105"/>
      <c r="PUW56" s="105"/>
      <c r="PUX56" s="105"/>
      <c r="PUY56" s="105"/>
      <c r="PUZ56" s="105"/>
      <c r="PVA56" s="105"/>
      <c r="PVB56" s="105"/>
      <c r="PVC56" s="105"/>
      <c r="PVD56" s="105"/>
      <c r="PVE56" s="105"/>
      <c r="PVF56" s="105"/>
      <c r="PVG56" s="105"/>
      <c r="PVH56" s="105"/>
      <c r="PVI56" s="105"/>
      <c r="PVJ56" s="105"/>
      <c r="PVK56" s="105"/>
      <c r="PVL56" s="105"/>
      <c r="PVM56" s="105"/>
      <c r="PVN56" s="105"/>
      <c r="PVO56" s="105"/>
      <c r="PVP56" s="105"/>
      <c r="PVQ56" s="105"/>
      <c r="PVR56" s="105"/>
      <c r="PVS56" s="105"/>
      <c r="PVT56" s="105"/>
      <c r="PVU56" s="105"/>
      <c r="PVV56" s="105"/>
      <c r="PVW56" s="105"/>
      <c r="PVX56" s="105"/>
      <c r="PVY56" s="105"/>
      <c r="PVZ56" s="105"/>
      <c r="PWA56" s="105"/>
      <c r="PWB56" s="105"/>
      <c r="PWC56" s="105"/>
      <c r="PWD56" s="105"/>
      <c r="PWE56" s="105"/>
      <c r="PWF56" s="105"/>
      <c r="PWG56" s="105"/>
      <c r="PWH56" s="105"/>
      <c r="PWI56" s="105"/>
      <c r="PWJ56" s="105"/>
      <c r="PWK56" s="105"/>
      <c r="PWL56" s="105"/>
      <c r="PWM56" s="105"/>
      <c r="PWN56" s="105"/>
      <c r="PWO56" s="105"/>
      <c r="PWP56" s="105"/>
      <c r="PWQ56" s="105"/>
      <c r="PWR56" s="105"/>
      <c r="PWS56" s="105"/>
      <c r="PWT56" s="105"/>
      <c r="PWU56" s="105"/>
      <c r="PWV56" s="105"/>
      <c r="PWW56" s="105"/>
      <c r="PWX56" s="105"/>
      <c r="PWY56" s="105"/>
      <c r="PWZ56" s="105"/>
      <c r="PXA56" s="105"/>
      <c r="PXB56" s="105"/>
      <c r="PXC56" s="105"/>
      <c r="PXD56" s="105"/>
      <c r="PXE56" s="105"/>
      <c r="PXF56" s="105"/>
      <c r="PXG56" s="105"/>
      <c r="PXH56" s="105"/>
      <c r="PXI56" s="105"/>
      <c r="PXJ56" s="105"/>
      <c r="PXK56" s="105"/>
      <c r="PXL56" s="105"/>
      <c r="PXM56" s="105"/>
      <c r="PXN56" s="105"/>
      <c r="PXO56" s="105"/>
      <c r="PXP56" s="105"/>
      <c r="PXQ56" s="105"/>
      <c r="PXR56" s="105"/>
      <c r="PXS56" s="105"/>
      <c r="PXT56" s="105"/>
      <c r="PXU56" s="105"/>
      <c r="PXV56" s="105"/>
      <c r="PXW56" s="105"/>
      <c r="PXX56" s="105"/>
      <c r="PXY56" s="105"/>
      <c r="PXZ56" s="105"/>
      <c r="PYA56" s="105"/>
      <c r="PYB56" s="105"/>
      <c r="PYC56" s="105"/>
      <c r="PYD56" s="105"/>
      <c r="PYE56" s="105"/>
      <c r="PYF56" s="105"/>
      <c r="PYG56" s="105"/>
      <c r="PYH56" s="105"/>
      <c r="PYI56" s="105"/>
      <c r="PYJ56" s="105"/>
      <c r="PYK56" s="105"/>
      <c r="PYL56" s="105"/>
      <c r="PYM56" s="105"/>
      <c r="PYN56" s="105"/>
      <c r="PYO56" s="105"/>
      <c r="PYP56" s="105"/>
      <c r="PYQ56" s="105"/>
      <c r="PYR56" s="105"/>
      <c r="PYS56" s="105"/>
      <c r="PYT56" s="105"/>
      <c r="PYU56" s="105"/>
      <c r="PYV56" s="105"/>
      <c r="PYW56" s="105"/>
      <c r="PYX56" s="105"/>
      <c r="PYY56" s="105"/>
      <c r="PYZ56" s="105"/>
      <c r="PZA56" s="105"/>
      <c r="PZB56" s="105"/>
      <c r="PZC56" s="105"/>
      <c r="PZD56" s="105"/>
      <c r="PZE56" s="105"/>
      <c r="PZF56" s="105"/>
      <c r="PZG56" s="105"/>
      <c r="PZH56" s="105"/>
      <c r="PZI56" s="105"/>
      <c r="PZJ56" s="105"/>
      <c r="PZK56" s="105"/>
      <c r="PZL56" s="105"/>
      <c r="PZM56" s="105"/>
      <c r="PZN56" s="105"/>
      <c r="PZO56" s="105"/>
      <c r="PZP56" s="105"/>
      <c r="PZQ56" s="105"/>
      <c r="PZR56" s="105"/>
      <c r="PZS56" s="105"/>
      <c r="PZT56" s="105"/>
      <c r="PZU56" s="105"/>
      <c r="PZV56" s="105"/>
      <c r="PZW56" s="105"/>
      <c r="PZX56" s="105"/>
      <c r="PZY56" s="105"/>
      <c r="PZZ56" s="105"/>
      <c r="QAA56" s="105"/>
      <c r="QAB56" s="105"/>
      <c r="QAC56" s="105"/>
      <c r="QAD56" s="105"/>
      <c r="QAE56" s="105"/>
      <c r="QAF56" s="105"/>
      <c r="QAG56" s="105"/>
      <c r="QAH56" s="105"/>
      <c r="QAI56" s="105"/>
      <c r="QAJ56" s="105"/>
      <c r="QAK56" s="105"/>
      <c r="QAL56" s="105"/>
      <c r="QAM56" s="105"/>
      <c r="QAN56" s="105"/>
      <c r="QAO56" s="105"/>
      <c r="QAP56" s="105"/>
      <c r="QAQ56" s="105"/>
      <c r="QAR56" s="105"/>
      <c r="QAS56" s="105"/>
      <c r="QAT56" s="105"/>
      <c r="QAU56" s="105"/>
      <c r="QAV56" s="105"/>
      <c r="QAW56" s="105"/>
      <c r="QAX56" s="105"/>
      <c r="QAY56" s="105"/>
      <c r="QAZ56" s="105"/>
      <c r="QBA56" s="105"/>
      <c r="QBB56" s="105"/>
      <c r="QBC56" s="105"/>
      <c r="QBD56" s="105"/>
      <c r="QBE56" s="105"/>
      <c r="QBF56" s="105"/>
      <c r="QBG56" s="105"/>
      <c r="QBH56" s="105"/>
      <c r="QBI56" s="105"/>
      <c r="QBJ56" s="105"/>
      <c r="QBK56" s="105"/>
      <c r="QBL56" s="105"/>
      <c r="QBM56" s="105"/>
      <c r="QBN56" s="105"/>
      <c r="QBO56" s="105"/>
      <c r="QBP56" s="105"/>
      <c r="QBQ56" s="105"/>
      <c r="QBR56" s="105"/>
      <c r="QBS56" s="105"/>
      <c r="QBT56" s="105"/>
      <c r="QBU56" s="105"/>
      <c r="QBV56" s="105"/>
      <c r="QBW56" s="105"/>
      <c r="QBX56" s="105"/>
      <c r="QBY56" s="105"/>
      <c r="QBZ56" s="105"/>
      <c r="QCA56" s="105"/>
      <c r="QCB56" s="105"/>
      <c r="QCC56" s="105"/>
      <c r="QCD56" s="105"/>
      <c r="QCE56" s="105"/>
      <c r="QCF56" s="105"/>
      <c r="QCG56" s="105"/>
      <c r="QCH56" s="105"/>
      <c r="QCI56" s="105"/>
      <c r="QCJ56" s="105"/>
      <c r="QCK56" s="105"/>
      <c r="QCL56" s="105"/>
      <c r="QCM56" s="105"/>
      <c r="QCN56" s="105"/>
      <c r="QCO56" s="105"/>
      <c r="QCP56" s="105"/>
      <c r="QCQ56" s="105"/>
      <c r="QCR56" s="105"/>
      <c r="QCS56" s="105"/>
      <c r="QCT56" s="105"/>
      <c r="QCU56" s="105"/>
      <c r="QCV56" s="105"/>
      <c r="QCW56" s="105"/>
      <c r="QCX56" s="105"/>
      <c r="QCY56" s="105"/>
      <c r="QCZ56" s="105"/>
      <c r="QDA56" s="105"/>
      <c r="QDB56" s="105"/>
      <c r="QDC56" s="105"/>
      <c r="QDD56" s="105"/>
      <c r="QDE56" s="105"/>
      <c r="QDF56" s="105"/>
      <c r="QDG56" s="105"/>
      <c r="QDH56" s="105"/>
      <c r="QDI56" s="105"/>
      <c r="QDJ56" s="105"/>
      <c r="QDK56" s="105"/>
      <c r="QDL56" s="105"/>
      <c r="QDM56" s="105"/>
      <c r="QDN56" s="105"/>
      <c r="QDO56" s="105"/>
      <c r="QDP56" s="105"/>
      <c r="QDQ56" s="105"/>
      <c r="QDR56" s="105"/>
      <c r="QDS56" s="105"/>
      <c r="QDT56" s="105"/>
      <c r="QDU56" s="105"/>
      <c r="QDV56" s="105"/>
      <c r="QDW56" s="105"/>
      <c r="QDX56" s="105"/>
      <c r="QDY56" s="105"/>
      <c r="QDZ56" s="105"/>
      <c r="QEA56" s="105"/>
      <c r="QEB56" s="105"/>
      <c r="QEC56" s="105"/>
      <c r="QED56" s="105"/>
      <c r="QEE56" s="105"/>
      <c r="QEF56" s="105"/>
      <c r="QEG56" s="105"/>
      <c r="QEH56" s="105"/>
      <c r="QEI56" s="105"/>
      <c r="QEJ56" s="105"/>
      <c r="QEK56" s="105"/>
      <c r="QEL56" s="105"/>
      <c r="QEM56" s="105"/>
      <c r="QEN56" s="105"/>
      <c r="QEO56" s="105"/>
      <c r="QEP56" s="105"/>
      <c r="QEQ56" s="105"/>
      <c r="QER56" s="105"/>
      <c r="QES56" s="105"/>
      <c r="QET56" s="105"/>
      <c r="QEU56" s="105"/>
      <c r="QEV56" s="105"/>
      <c r="QEW56" s="105"/>
      <c r="QEX56" s="105"/>
      <c r="QEY56" s="105"/>
      <c r="QEZ56" s="105"/>
      <c r="QFA56" s="105"/>
      <c r="QFB56" s="105"/>
      <c r="QFC56" s="105"/>
      <c r="QFD56" s="105"/>
      <c r="QFE56" s="105"/>
      <c r="QFF56" s="105"/>
      <c r="QFG56" s="105"/>
      <c r="QFH56" s="105"/>
      <c r="QFI56" s="105"/>
      <c r="QFJ56" s="105"/>
      <c r="QFK56" s="105"/>
      <c r="QFL56" s="105"/>
      <c r="QFM56" s="105"/>
      <c r="QFN56" s="105"/>
      <c r="QFO56" s="105"/>
      <c r="QFP56" s="105"/>
      <c r="QFQ56" s="105"/>
      <c r="QFR56" s="105"/>
      <c r="QFS56" s="105"/>
      <c r="QFT56" s="105"/>
      <c r="QFU56" s="105"/>
      <c r="QFV56" s="105"/>
      <c r="QFW56" s="105"/>
      <c r="QFX56" s="105"/>
      <c r="QFY56" s="105"/>
      <c r="QFZ56" s="105"/>
      <c r="QGA56" s="105"/>
      <c r="QGB56" s="105"/>
      <c r="QGC56" s="105"/>
      <c r="QGD56" s="105"/>
      <c r="QGE56" s="105"/>
      <c r="QGF56" s="105"/>
      <c r="QGG56" s="105"/>
      <c r="QGH56" s="105"/>
      <c r="QGI56" s="105"/>
      <c r="QGJ56" s="105"/>
      <c r="QGK56" s="105"/>
      <c r="QGL56" s="105"/>
      <c r="QGM56" s="105"/>
      <c r="QGN56" s="105"/>
      <c r="QGO56" s="105"/>
      <c r="QGP56" s="105"/>
      <c r="QGQ56" s="105"/>
      <c r="QGR56" s="105"/>
      <c r="QGS56" s="105"/>
      <c r="QGT56" s="105"/>
      <c r="QGU56" s="105"/>
      <c r="QGV56" s="105"/>
      <c r="QGW56" s="105"/>
      <c r="QGX56" s="105"/>
      <c r="QGY56" s="105"/>
      <c r="QGZ56" s="105"/>
      <c r="QHA56" s="105"/>
      <c r="QHB56" s="105"/>
      <c r="QHC56" s="105"/>
      <c r="QHD56" s="105"/>
      <c r="QHE56" s="105"/>
      <c r="QHF56" s="105"/>
      <c r="QHG56" s="105"/>
      <c r="QHH56" s="105"/>
      <c r="QHI56" s="105"/>
      <c r="QHJ56" s="105"/>
      <c r="QHK56" s="105"/>
      <c r="QHL56" s="105"/>
      <c r="QHM56" s="105"/>
      <c r="QHN56" s="105"/>
      <c r="QHO56" s="105"/>
      <c r="QHP56" s="105"/>
      <c r="QHQ56" s="105"/>
      <c r="QHR56" s="105"/>
      <c r="QHS56" s="105"/>
      <c r="QHT56" s="105"/>
      <c r="QHU56" s="105"/>
      <c r="QHV56" s="105"/>
      <c r="QHW56" s="105"/>
      <c r="QHX56" s="105"/>
      <c r="QHY56" s="105"/>
      <c r="QHZ56" s="105"/>
      <c r="QIA56" s="105"/>
      <c r="QIB56" s="105"/>
      <c r="QIC56" s="105"/>
      <c r="QID56" s="105"/>
      <c r="QIE56" s="105"/>
      <c r="QIF56" s="105"/>
      <c r="QIG56" s="105"/>
      <c r="QIH56" s="105"/>
      <c r="QII56" s="105"/>
      <c r="QIJ56" s="105"/>
      <c r="QIK56" s="105"/>
      <c r="QIL56" s="105"/>
      <c r="QIM56" s="105"/>
      <c r="QIN56" s="105"/>
      <c r="QIO56" s="105"/>
      <c r="QIP56" s="105"/>
      <c r="QIQ56" s="105"/>
      <c r="QIR56" s="105"/>
      <c r="QIS56" s="105"/>
      <c r="QIT56" s="105"/>
      <c r="QIU56" s="105"/>
      <c r="QIV56" s="105"/>
      <c r="QIW56" s="105"/>
      <c r="QIX56" s="105"/>
      <c r="QIY56" s="105"/>
      <c r="QIZ56" s="105"/>
      <c r="QJA56" s="105"/>
      <c r="QJB56" s="105"/>
      <c r="QJC56" s="105"/>
      <c r="QJD56" s="105"/>
      <c r="QJE56" s="105"/>
      <c r="QJF56" s="105"/>
      <c r="QJG56" s="105"/>
      <c r="QJH56" s="105"/>
      <c r="QJI56" s="105"/>
      <c r="QJJ56" s="105"/>
      <c r="QJK56" s="105"/>
      <c r="QJL56" s="105"/>
      <c r="QJM56" s="105"/>
      <c r="QJN56" s="105"/>
      <c r="QJO56" s="105"/>
      <c r="QJP56" s="105"/>
      <c r="QJQ56" s="105"/>
      <c r="QJR56" s="105"/>
      <c r="QJS56" s="105"/>
      <c r="QJT56" s="105"/>
      <c r="QJU56" s="105"/>
      <c r="QJV56" s="105"/>
      <c r="QJW56" s="105"/>
      <c r="QJX56" s="105"/>
      <c r="QJY56" s="105"/>
      <c r="QJZ56" s="105"/>
      <c r="QKA56" s="105"/>
      <c r="QKB56" s="105"/>
      <c r="QKC56" s="105"/>
      <c r="QKD56" s="105"/>
      <c r="QKE56" s="105"/>
      <c r="QKF56" s="105"/>
      <c r="QKG56" s="105"/>
      <c r="QKH56" s="105"/>
      <c r="QKI56" s="105"/>
      <c r="QKJ56" s="105"/>
      <c r="QKK56" s="105"/>
      <c r="QKL56" s="105"/>
      <c r="QKM56" s="105"/>
      <c r="QKN56" s="105"/>
      <c r="QKO56" s="105"/>
      <c r="QKP56" s="105"/>
      <c r="QKQ56" s="105"/>
      <c r="QKR56" s="105"/>
      <c r="QKS56" s="105"/>
      <c r="QKT56" s="105"/>
      <c r="QKU56" s="105"/>
      <c r="QKV56" s="105"/>
      <c r="QKW56" s="105"/>
      <c r="QKX56" s="105"/>
      <c r="QKY56" s="105"/>
      <c r="QKZ56" s="105"/>
      <c r="QLA56" s="105"/>
      <c r="QLB56" s="105"/>
      <c r="QLC56" s="105"/>
      <c r="QLD56" s="105"/>
      <c r="QLE56" s="105"/>
      <c r="QLF56" s="105"/>
      <c r="QLG56" s="105"/>
      <c r="QLH56" s="105"/>
      <c r="QLI56" s="105"/>
      <c r="QLJ56" s="105"/>
      <c r="QLK56" s="105"/>
      <c r="QLL56" s="105"/>
      <c r="QLM56" s="105"/>
      <c r="QLN56" s="105"/>
      <c r="QLO56" s="105"/>
      <c r="QLP56" s="105"/>
      <c r="QLQ56" s="105"/>
      <c r="QLR56" s="105"/>
      <c r="QLS56" s="105"/>
      <c r="QLT56" s="105"/>
      <c r="QLU56" s="105"/>
      <c r="QLV56" s="105"/>
      <c r="QLW56" s="105"/>
      <c r="QLX56" s="105"/>
      <c r="QLY56" s="105"/>
      <c r="QLZ56" s="105"/>
      <c r="QMA56" s="105"/>
      <c r="QMB56" s="105"/>
      <c r="QMC56" s="105"/>
      <c r="QMD56" s="105"/>
      <c r="QME56" s="105"/>
      <c r="QMF56" s="105"/>
      <c r="QMG56" s="105"/>
      <c r="QMH56" s="105"/>
      <c r="QMI56" s="105"/>
      <c r="QMJ56" s="105"/>
      <c r="QMK56" s="105"/>
      <c r="QML56" s="105"/>
      <c r="QMM56" s="105"/>
      <c r="QMN56" s="105"/>
      <c r="QMO56" s="105"/>
      <c r="QMP56" s="105"/>
      <c r="QMQ56" s="105"/>
      <c r="QMR56" s="105"/>
      <c r="QMS56" s="105"/>
      <c r="QMT56" s="105"/>
      <c r="QMU56" s="105"/>
      <c r="QMV56" s="105"/>
      <c r="QMW56" s="105"/>
      <c r="QMX56" s="105"/>
      <c r="QMY56" s="105"/>
      <c r="QMZ56" s="105"/>
      <c r="QNA56" s="105"/>
      <c r="QNB56" s="105"/>
      <c r="QNC56" s="105"/>
      <c r="QND56" s="105"/>
      <c r="QNE56" s="105"/>
      <c r="QNF56" s="105"/>
      <c r="QNG56" s="105"/>
      <c r="QNH56" s="105"/>
      <c r="QNI56" s="105"/>
      <c r="QNJ56" s="105"/>
      <c r="QNK56" s="105"/>
      <c r="QNL56" s="105"/>
      <c r="QNM56" s="105"/>
      <c r="QNN56" s="105"/>
      <c r="QNO56" s="105"/>
      <c r="QNP56" s="105"/>
      <c r="QNQ56" s="105"/>
      <c r="QNR56" s="105"/>
      <c r="QNS56" s="105"/>
      <c r="QNT56" s="105"/>
      <c r="QNU56" s="105"/>
      <c r="QNV56" s="105"/>
      <c r="QNW56" s="105"/>
      <c r="QNX56" s="105"/>
      <c r="QNY56" s="105"/>
      <c r="QNZ56" s="105"/>
      <c r="QOA56" s="105"/>
      <c r="QOB56" s="105"/>
      <c r="QOC56" s="105"/>
      <c r="QOD56" s="105"/>
      <c r="QOE56" s="105"/>
      <c r="QOF56" s="105"/>
      <c r="QOG56" s="105"/>
      <c r="QOH56" s="105"/>
      <c r="QOI56" s="105"/>
      <c r="QOJ56" s="105"/>
      <c r="QOK56" s="105"/>
      <c r="QOL56" s="105"/>
      <c r="QOM56" s="105"/>
      <c r="QON56" s="105"/>
      <c r="QOO56" s="105"/>
      <c r="QOP56" s="105"/>
      <c r="QOQ56" s="105"/>
      <c r="QOR56" s="105"/>
      <c r="QOS56" s="105"/>
      <c r="QOT56" s="105"/>
      <c r="QOU56" s="105"/>
      <c r="QOV56" s="105"/>
      <c r="QOW56" s="105"/>
      <c r="QOX56" s="105"/>
      <c r="QOY56" s="105"/>
      <c r="QOZ56" s="105"/>
      <c r="QPA56" s="105"/>
      <c r="QPB56" s="105"/>
      <c r="QPC56" s="105"/>
      <c r="QPD56" s="105"/>
      <c r="QPE56" s="105"/>
      <c r="QPF56" s="105"/>
      <c r="QPG56" s="105"/>
      <c r="QPH56" s="105"/>
      <c r="QPI56" s="105"/>
      <c r="QPJ56" s="105"/>
      <c r="QPK56" s="105"/>
      <c r="QPL56" s="105"/>
      <c r="QPM56" s="105"/>
      <c r="QPN56" s="105"/>
      <c r="QPO56" s="105"/>
      <c r="QPP56" s="105"/>
      <c r="QPQ56" s="105"/>
      <c r="QPR56" s="105"/>
      <c r="QPS56" s="105"/>
      <c r="QPT56" s="105"/>
      <c r="QPU56" s="105"/>
      <c r="QPV56" s="105"/>
      <c r="QPW56" s="105"/>
      <c r="QPX56" s="105"/>
      <c r="QPY56" s="105"/>
      <c r="QPZ56" s="105"/>
      <c r="QQA56" s="105"/>
      <c r="QQB56" s="105"/>
      <c r="QQC56" s="105"/>
      <c r="QQD56" s="105"/>
      <c r="QQE56" s="105"/>
      <c r="QQF56" s="105"/>
      <c r="QQG56" s="105"/>
      <c r="QQH56" s="105"/>
      <c r="QQI56" s="105"/>
      <c r="QQJ56" s="105"/>
      <c r="QQK56" s="105"/>
      <c r="QQL56" s="105"/>
      <c r="QQM56" s="105"/>
      <c r="QQN56" s="105"/>
      <c r="QQO56" s="105"/>
      <c r="QQP56" s="105"/>
      <c r="QQQ56" s="105"/>
      <c r="QQR56" s="105"/>
      <c r="QQS56" s="105"/>
      <c r="QQT56" s="105"/>
      <c r="QQU56" s="105"/>
      <c r="QQV56" s="105"/>
      <c r="QQW56" s="105"/>
      <c r="QQX56" s="105"/>
      <c r="QQY56" s="105"/>
      <c r="QQZ56" s="105"/>
      <c r="QRA56" s="105"/>
      <c r="QRB56" s="105"/>
      <c r="QRC56" s="105"/>
      <c r="QRD56" s="105"/>
      <c r="QRE56" s="105"/>
      <c r="QRF56" s="105"/>
      <c r="QRG56" s="105"/>
      <c r="QRH56" s="105"/>
      <c r="QRI56" s="105"/>
      <c r="QRJ56" s="105"/>
      <c r="QRK56" s="105"/>
      <c r="QRL56" s="105"/>
      <c r="QRM56" s="105"/>
      <c r="QRN56" s="105"/>
      <c r="QRO56" s="105"/>
      <c r="QRP56" s="105"/>
      <c r="QRQ56" s="105"/>
      <c r="QRR56" s="105"/>
      <c r="QRS56" s="105"/>
      <c r="QRT56" s="105"/>
      <c r="QRU56" s="105"/>
      <c r="QRV56" s="105"/>
      <c r="QRW56" s="105"/>
      <c r="QRX56" s="105"/>
      <c r="QRY56" s="105"/>
      <c r="QRZ56" s="105"/>
      <c r="QSA56" s="105"/>
      <c r="QSB56" s="105"/>
      <c r="QSC56" s="105"/>
      <c r="QSD56" s="105"/>
      <c r="QSE56" s="105"/>
      <c r="QSF56" s="105"/>
      <c r="QSG56" s="105"/>
      <c r="QSH56" s="105"/>
      <c r="QSI56" s="105"/>
      <c r="QSJ56" s="105"/>
      <c r="QSK56" s="105"/>
      <c r="QSL56" s="105"/>
      <c r="QSM56" s="105"/>
      <c r="QSN56" s="105"/>
      <c r="QSO56" s="105"/>
      <c r="QSP56" s="105"/>
      <c r="QSQ56" s="105"/>
      <c r="QSR56" s="105"/>
      <c r="QSS56" s="105"/>
      <c r="QST56" s="105"/>
      <c r="QSU56" s="105"/>
      <c r="QSV56" s="105"/>
      <c r="QSW56" s="105"/>
      <c r="QSX56" s="105"/>
      <c r="QSY56" s="105"/>
      <c r="QSZ56" s="105"/>
      <c r="QTA56" s="105"/>
      <c r="QTB56" s="105"/>
      <c r="QTC56" s="105"/>
      <c r="QTD56" s="105"/>
      <c r="QTE56" s="105"/>
      <c r="QTF56" s="105"/>
      <c r="QTG56" s="105"/>
      <c r="QTH56" s="105"/>
      <c r="QTI56" s="105"/>
      <c r="QTJ56" s="105"/>
      <c r="QTK56" s="105"/>
      <c r="QTL56" s="105"/>
      <c r="QTM56" s="105"/>
      <c r="QTN56" s="105"/>
      <c r="QTO56" s="105"/>
      <c r="QTP56" s="105"/>
      <c r="QTQ56" s="105"/>
      <c r="QTR56" s="105"/>
      <c r="QTS56" s="105"/>
      <c r="QTT56" s="105"/>
      <c r="QTU56" s="105"/>
      <c r="QTV56" s="105"/>
      <c r="QTW56" s="105"/>
      <c r="QTX56" s="105"/>
      <c r="QTY56" s="105"/>
      <c r="QTZ56" s="105"/>
      <c r="QUA56" s="105"/>
      <c r="QUB56" s="105"/>
      <c r="QUC56" s="105"/>
      <c r="QUD56" s="105"/>
      <c r="QUE56" s="105"/>
      <c r="QUF56" s="105"/>
      <c r="QUG56" s="105"/>
      <c r="QUH56" s="105"/>
      <c r="QUI56" s="105"/>
      <c r="QUJ56" s="105"/>
      <c r="QUK56" s="105"/>
      <c r="QUL56" s="105"/>
      <c r="QUM56" s="105"/>
      <c r="QUN56" s="105"/>
      <c r="QUO56" s="105"/>
      <c r="QUP56" s="105"/>
      <c r="QUQ56" s="105"/>
      <c r="QUR56" s="105"/>
      <c r="QUS56" s="105"/>
      <c r="QUT56" s="105"/>
      <c r="QUU56" s="105"/>
      <c r="QUV56" s="105"/>
      <c r="QUW56" s="105"/>
      <c r="QUX56" s="105"/>
      <c r="QUY56" s="105"/>
      <c r="QUZ56" s="105"/>
      <c r="QVA56" s="105"/>
      <c r="QVB56" s="105"/>
      <c r="QVC56" s="105"/>
      <c r="QVD56" s="105"/>
      <c r="QVE56" s="105"/>
      <c r="QVF56" s="105"/>
      <c r="QVG56" s="105"/>
      <c r="QVH56" s="105"/>
      <c r="QVI56" s="105"/>
      <c r="QVJ56" s="105"/>
      <c r="QVK56" s="105"/>
      <c r="QVL56" s="105"/>
      <c r="QVM56" s="105"/>
      <c r="QVN56" s="105"/>
      <c r="QVO56" s="105"/>
      <c r="QVP56" s="105"/>
      <c r="QVQ56" s="105"/>
      <c r="QVR56" s="105"/>
      <c r="QVS56" s="105"/>
      <c r="QVT56" s="105"/>
      <c r="QVU56" s="105"/>
      <c r="QVV56" s="105"/>
      <c r="QVW56" s="105"/>
      <c r="QVX56" s="105"/>
      <c r="QVY56" s="105"/>
      <c r="QVZ56" s="105"/>
      <c r="QWA56" s="105"/>
      <c r="QWB56" s="105"/>
      <c r="QWC56" s="105"/>
      <c r="QWD56" s="105"/>
      <c r="QWE56" s="105"/>
      <c r="QWF56" s="105"/>
      <c r="QWG56" s="105"/>
      <c r="QWH56" s="105"/>
      <c r="QWI56" s="105"/>
      <c r="QWJ56" s="105"/>
      <c r="QWK56" s="105"/>
      <c r="QWL56" s="105"/>
      <c r="QWM56" s="105"/>
      <c r="QWN56" s="105"/>
      <c r="QWO56" s="105"/>
      <c r="QWP56" s="105"/>
      <c r="QWQ56" s="105"/>
      <c r="QWR56" s="105"/>
      <c r="QWS56" s="105"/>
      <c r="QWT56" s="105"/>
      <c r="QWU56" s="105"/>
      <c r="QWV56" s="105"/>
      <c r="QWW56" s="105"/>
      <c r="QWX56" s="105"/>
      <c r="QWY56" s="105"/>
      <c r="QWZ56" s="105"/>
      <c r="QXA56" s="105"/>
      <c r="QXB56" s="105"/>
      <c r="QXC56" s="105"/>
      <c r="QXD56" s="105"/>
      <c r="QXE56" s="105"/>
      <c r="QXF56" s="105"/>
      <c r="QXG56" s="105"/>
      <c r="QXH56" s="105"/>
      <c r="QXI56" s="105"/>
      <c r="QXJ56" s="105"/>
      <c r="QXK56" s="105"/>
      <c r="QXL56" s="105"/>
      <c r="QXM56" s="105"/>
      <c r="QXN56" s="105"/>
      <c r="QXO56" s="105"/>
      <c r="QXP56" s="105"/>
      <c r="QXQ56" s="105"/>
      <c r="QXR56" s="105"/>
      <c r="QXS56" s="105"/>
      <c r="QXT56" s="105"/>
      <c r="QXU56" s="105"/>
      <c r="QXV56" s="105"/>
      <c r="QXW56" s="105"/>
      <c r="QXX56" s="105"/>
      <c r="QXY56" s="105"/>
      <c r="QXZ56" s="105"/>
      <c r="QYA56" s="105"/>
      <c r="QYB56" s="105"/>
      <c r="QYC56" s="105"/>
      <c r="QYD56" s="105"/>
      <c r="QYE56" s="105"/>
      <c r="QYF56" s="105"/>
      <c r="QYG56" s="105"/>
      <c r="QYH56" s="105"/>
      <c r="QYI56" s="105"/>
      <c r="QYJ56" s="105"/>
      <c r="QYK56" s="105"/>
      <c r="QYL56" s="105"/>
      <c r="QYM56" s="105"/>
      <c r="QYN56" s="105"/>
      <c r="QYO56" s="105"/>
      <c r="QYP56" s="105"/>
      <c r="QYQ56" s="105"/>
      <c r="QYR56" s="105"/>
      <c r="QYS56" s="105"/>
      <c r="QYT56" s="105"/>
      <c r="QYU56" s="105"/>
      <c r="QYV56" s="105"/>
      <c r="QYW56" s="105"/>
      <c r="QYX56" s="105"/>
      <c r="QYY56" s="105"/>
      <c r="QYZ56" s="105"/>
      <c r="QZA56" s="105"/>
      <c r="QZB56" s="105"/>
      <c r="QZC56" s="105"/>
      <c r="QZD56" s="105"/>
      <c r="QZE56" s="105"/>
      <c r="QZF56" s="105"/>
      <c r="QZG56" s="105"/>
      <c r="QZH56" s="105"/>
      <c r="QZI56" s="105"/>
      <c r="QZJ56" s="105"/>
      <c r="QZK56" s="105"/>
      <c r="QZL56" s="105"/>
      <c r="QZM56" s="105"/>
      <c r="QZN56" s="105"/>
      <c r="QZO56" s="105"/>
      <c r="QZP56" s="105"/>
      <c r="QZQ56" s="105"/>
      <c r="QZR56" s="105"/>
      <c r="QZS56" s="105"/>
      <c r="QZT56" s="105"/>
      <c r="QZU56" s="105"/>
      <c r="QZV56" s="105"/>
      <c r="QZW56" s="105"/>
      <c r="QZX56" s="105"/>
      <c r="QZY56" s="105"/>
      <c r="QZZ56" s="105"/>
      <c r="RAA56" s="105"/>
      <c r="RAB56" s="105"/>
      <c r="RAC56" s="105"/>
      <c r="RAD56" s="105"/>
      <c r="RAE56" s="105"/>
      <c r="RAF56" s="105"/>
      <c r="RAG56" s="105"/>
      <c r="RAH56" s="105"/>
      <c r="RAI56" s="105"/>
      <c r="RAJ56" s="105"/>
      <c r="RAK56" s="105"/>
      <c r="RAL56" s="105"/>
      <c r="RAM56" s="105"/>
      <c r="RAN56" s="105"/>
      <c r="RAO56" s="105"/>
      <c r="RAP56" s="105"/>
      <c r="RAQ56" s="105"/>
      <c r="RAR56" s="105"/>
      <c r="RAS56" s="105"/>
      <c r="RAT56" s="105"/>
      <c r="RAU56" s="105"/>
      <c r="RAV56" s="105"/>
      <c r="RAW56" s="105"/>
      <c r="RAX56" s="105"/>
      <c r="RAY56" s="105"/>
      <c r="RAZ56" s="105"/>
      <c r="RBA56" s="105"/>
      <c r="RBB56" s="105"/>
      <c r="RBC56" s="105"/>
      <c r="RBD56" s="105"/>
      <c r="RBE56" s="105"/>
      <c r="RBF56" s="105"/>
      <c r="RBG56" s="105"/>
      <c r="RBH56" s="105"/>
      <c r="RBI56" s="105"/>
      <c r="RBJ56" s="105"/>
      <c r="RBK56" s="105"/>
      <c r="RBL56" s="105"/>
      <c r="RBM56" s="105"/>
      <c r="RBN56" s="105"/>
      <c r="RBO56" s="105"/>
      <c r="RBP56" s="105"/>
      <c r="RBQ56" s="105"/>
      <c r="RBR56" s="105"/>
      <c r="RBS56" s="105"/>
      <c r="RBT56" s="105"/>
      <c r="RBU56" s="105"/>
      <c r="RBV56" s="105"/>
      <c r="RBW56" s="105"/>
      <c r="RBX56" s="105"/>
      <c r="RBY56" s="105"/>
      <c r="RBZ56" s="105"/>
      <c r="RCA56" s="105"/>
      <c r="RCB56" s="105"/>
      <c r="RCC56" s="105"/>
      <c r="RCD56" s="105"/>
      <c r="RCE56" s="105"/>
      <c r="RCF56" s="105"/>
      <c r="RCG56" s="105"/>
      <c r="RCH56" s="105"/>
      <c r="RCI56" s="105"/>
      <c r="RCJ56" s="105"/>
      <c r="RCK56" s="105"/>
      <c r="RCL56" s="105"/>
      <c r="RCM56" s="105"/>
      <c r="RCN56" s="105"/>
      <c r="RCO56" s="105"/>
      <c r="RCP56" s="105"/>
      <c r="RCQ56" s="105"/>
      <c r="RCR56" s="105"/>
      <c r="RCS56" s="105"/>
      <c r="RCT56" s="105"/>
      <c r="RCU56" s="105"/>
      <c r="RCV56" s="105"/>
      <c r="RCW56" s="105"/>
      <c r="RCX56" s="105"/>
      <c r="RCY56" s="105"/>
      <c r="RCZ56" s="105"/>
      <c r="RDA56" s="105"/>
      <c r="RDB56" s="105"/>
      <c r="RDC56" s="105"/>
      <c r="RDD56" s="105"/>
      <c r="RDE56" s="105"/>
      <c r="RDF56" s="105"/>
      <c r="RDG56" s="105"/>
      <c r="RDH56" s="105"/>
      <c r="RDI56" s="105"/>
      <c r="RDJ56" s="105"/>
      <c r="RDK56" s="105"/>
      <c r="RDL56" s="105"/>
      <c r="RDM56" s="105"/>
      <c r="RDN56" s="105"/>
      <c r="RDO56" s="105"/>
      <c r="RDP56" s="105"/>
      <c r="RDQ56" s="105"/>
      <c r="RDR56" s="105"/>
      <c r="RDS56" s="105"/>
      <c r="RDT56" s="105"/>
      <c r="RDU56" s="105"/>
      <c r="RDV56" s="105"/>
      <c r="RDW56" s="105"/>
      <c r="RDX56" s="105"/>
      <c r="RDY56" s="105"/>
      <c r="RDZ56" s="105"/>
      <c r="REA56" s="105"/>
      <c r="REB56" s="105"/>
      <c r="REC56" s="105"/>
      <c r="RED56" s="105"/>
      <c r="REE56" s="105"/>
      <c r="REF56" s="105"/>
      <c r="REG56" s="105"/>
      <c r="REH56" s="105"/>
      <c r="REI56" s="105"/>
      <c r="REJ56" s="105"/>
      <c r="REK56" s="105"/>
      <c r="REL56" s="105"/>
      <c r="REM56" s="105"/>
      <c r="REN56" s="105"/>
      <c r="REO56" s="105"/>
      <c r="REP56" s="105"/>
      <c r="REQ56" s="105"/>
      <c r="RER56" s="105"/>
      <c r="RES56" s="105"/>
      <c r="RET56" s="105"/>
      <c r="REU56" s="105"/>
      <c r="REV56" s="105"/>
      <c r="REW56" s="105"/>
      <c r="REX56" s="105"/>
      <c r="REY56" s="105"/>
      <c r="REZ56" s="105"/>
      <c r="RFA56" s="105"/>
      <c r="RFB56" s="105"/>
      <c r="RFC56" s="105"/>
      <c r="RFD56" s="105"/>
      <c r="RFE56" s="105"/>
      <c r="RFF56" s="105"/>
      <c r="RFG56" s="105"/>
      <c r="RFH56" s="105"/>
      <c r="RFI56" s="105"/>
      <c r="RFJ56" s="105"/>
      <c r="RFK56" s="105"/>
      <c r="RFL56" s="105"/>
      <c r="RFM56" s="105"/>
      <c r="RFN56" s="105"/>
      <c r="RFO56" s="105"/>
      <c r="RFP56" s="105"/>
      <c r="RFQ56" s="105"/>
      <c r="RFR56" s="105"/>
      <c r="RFS56" s="105"/>
      <c r="RFT56" s="105"/>
      <c r="RFU56" s="105"/>
      <c r="RFV56" s="105"/>
      <c r="RFW56" s="105"/>
      <c r="RFX56" s="105"/>
      <c r="RFY56" s="105"/>
      <c r="RFZ56" s="105"/>
      <c r="RGA56" s="105"/>
      <c r="RGB56" s="105"/>
      <c r="RGC56" s="105"/>
      <c r="RGD56" s="105"/>
      <c r="RGE56" s="105"/>
      <c r="RGF56" s="105"/>
      <c r="RGG56" s="105"/>
      <c r="RGH56" s="105"/>
      <c r="RGI56" s="105"/>
      <c r="RGJ56" s="105"/>
      <c r="RGK56" s="105"/>
      <c r="RGL56" s="105"/>
      <c r="RGM56" s="105"/>
      <c r="RGN56" s="105"/>
      <c r="RGO56" s="105"/>
      <c r="RGP56" s="105"/>
      <c r="RGQ56" s="105"/>
      <c r="RGR56" s="105"/>
      <c r="RGS56" s="105"/>
      <c r="RGT56" s="105"/>
      <c r="RGU56" s="105"/>
      <c r="RGV56" s="105"/>
      <c r="RGW56" s="105"/>
      <c r="RGX56" s="105"/>
      <c r="RGY56" s="105"/>
      <c r="RGZ56" s="105"/>
      <c r="RHA56" s="105"/>
      <c r="RHB56" s="105"/>
      <c r="RHC56" s="105"/>
      <c r="RHD56" s="105"/>
      <c r="RHE56" s="105"/>
      <c r="RHF56" s="105"/>
      <c r="RHG56" s="105"/>
      <c r="RHH56" s="105"/>
      <c r="RHI56" s="105"/>
      <c r="RHJ56" s="105"/>
      <c r="RHK56" s="105"/>
      <c r="RHL56" s="105"/>
      <c r="RHM56" s="105"/>
      <c r="RHN56" s="105"/>
      <c r="RHO56" s="105"/>
      <c r="RHP56" s="105"/>
      <c r="RHQ56" s="105"/>
      <c r="RHR56" s="105"/>
      <c r="RHS56" s="105"/>
      <c r="RHT56" s="105"/>
      <c r="RHU56" s="105"/>
      <c r="RHV56" s="105"/>
      <c r="RHW56" s="105"/>
      <c r="RHX56" s="105"/>
      <c r="RHY56" s="105"/>
      <c r="RHZ56" s="105"/>
      <c r="RIA56" s="105"/>
      <c r="RIB56" s="105"/>
      <c r="RIC56" s="105"/>
      <c r="RID56" s="105"/>
      <c r="RIE56" s="105"/>
      <c r="RIF56" s="105"/>
      <c r="RIG56" s="105"/>
      <c r="RIH56" s="105"/>
      <c r="RII56" s="105"/>
      <c r="RIJ56" s="105"/>
      <c r="RIK56" s="105"/>
      <c r="RIL56" s="105"/>
      <c r="RIM56" s="105"/>
      <c r="RIN56" s="105"/>
      <c r="RIO56" s="105"/>
      <c r="RIP56" s="105"/>
      <c r="RIQ56" s="105"/>
      <c r="RIR56" s="105"/>
      <c r="RIS56" s="105"/>
      <c r="RIT56" s="105"/>
      <c r="RIU56" s="105"/>
      <c r="RIV56" s="105"/>
      <c r="RIW56" s="105"/>
      <c r="RIX56" s="105"/>
      <c r="RIY56" s="105"/>
      <c r="RIZ56" s="105"/>
      <c r="RJA56" s="105"/>
      <c r="RJB56" s="105"/>
      <c r="RJC56" s="105"/>
      <c r="RJD56" s="105"/>
      <c r="RJE56" s="105"/>
      <c r="RJF56" s="105"/>
      <c r="RJG56" s="105"/>
      <c r="RJH56" s="105"/>
      <c r="RJI56" s="105"/>
      <c r="RJJ56" s="105"/>
      <c r="RJK56" s="105"/>
      <c r="RJL56" s="105"/>
      <c r="RJM56" s="105"/>
      <c r="RJN56" s="105"/>
      <c r="RJO56" s="105"/>
      <c r="RJP56" s="105"/>
      <c r="RJQ56" s="105"/>
      <c r="RJR56" s="105"/>
      <c r="RJS56" s="105"/>
      <c r="RJT56" s="105"/>
      <c r="RJU56" s="105"/>
      <c r="RJV56" s="105"/>
      <c r="RJW56" s="105"/>
      <c r="RJX56" s="105"/>
      <c r="RJY56" s="105"/>
      <c r="RJZ56" s="105"/>
      <c r="RKA56" s="105"/>
      <c r="RKB56" s="105"/>
      <c r="RKC56" s="105"/>
      <c r="RKD56" s="105"/>
      <c r="RKE56" s="105"/>
      <c r="RKF56" s="105"/>
      <c r="RKG56" s="105"/>
      <c r="RKH56" s="105"/>
      <c r="RKI56" s="105"/>
      <c r="RKJ56" s="105"/>
      <c r="RKK56" s="105"/>
      <c r="RKL56" s="105"/>
      <c r="RKM56" s="105"/>
      <c r="RKN56" s="105"/>
      <c r="RKO56" s="105"/>
      <c r="RKP56" s="105"/>
      <c r="RKQ56" s="105"/>
      <c r="RKR56" s="105"/>
      <c r="RKS56" s="105"/>
      <c r="RKT56" s="105"/>
      <c r="RKU56" s="105"/>
      <c r="RKV56" s="105"/>
      <c r="RKW56" s="105"/>
      <c r="RKX56" s="105"/>
      <c r="RKY56" s="105"/>
      <c r="RKZ56" s="105"/>
      <c r="RLA56" s="105"/>
      <c r="RLB56" s="105"/>
      <c r="RLC56" s="105"/>
      <c r="RLD56" s="105"/>
      <c r="RLE56" s="105"/>
      <c r="RLF56" s="105"/>
      <c r="RLG56" s="105"/>
      <c r="RLH56" s="105"/>
      <c r="RLI56" s="105"/>
      <c r="RLJ56" s="105"/>
      <c r="RLK56" s="105"/>
      <c r="RLL56" s="105"/>
      <c r="RLM56" s="105"/>
      <c r="RLN56" s="105"/>
      <c r="RLO56" s="105"/>
      <c r="RLP56" s="105"/>
      <c r="RLQ56" s="105"/>
      <c r="RLR56" s="105"/>
      <c r="RLS56" s="105"/>
      <c r="RLT56" s="105"/>
      <c r="RLU56" s="105"/>
      <c r="RLV56" s="105"/>
      <c r="RLW56" s="105"/>
      <c r="RLX56" s="105"/>
      <c r="RLY56" s="105"/>
      <c r="RLZ56" s="105"/>
      <c r="RMA56" s="105"/>
      <c r="RMB56" s="105"/>
      <c r="RMC56" s="105"/>
      <c r="RMD56" s="105"/>
      <c r="RME56" s="105"/>
      <c r="RMF56" s="105"/>
      <c r="RMG56" s="105"/>
      <c r="RMH56" s="105"/>
      <c r="RMI56" s="105"/>
      <c r="RMJ56" s="105"/>
      <c r="RMK56" s="105"/>
      <c r="RML56" s="105"/>
      <c r="RMM56" s="105"/>
      <c r="RMN56" s="105"/>
      <c r="RMO56" s="105"/>
      <c r="RMP56" s="105"/>
      <c r="RMQ56" s="105"/>
      <c r="RMR56" s="105"/>
      <c r="RMS56" s="105"/>
      <c r="RMT56" s="105"/>
      <c r="RMU56" s="105"/>
      <c r="RMV56" s="105"/>
      <c r="RMW56" s="105"/>
      <c r="RMX56" s="105"/>
      <c r="RMY56" s="105"/>
      <c r="RMZ56" s="105"/>
      <c r="RNA56" s="105"/>
      <c r="RNB56" s="105"/>
      <c r="RNC56" s="105"/>
      <c r="RND56" s="105"/>
      <c r="RNE56" s="105"/>
      <c r="RNF56" s="105"/>
      <c r="RNG56" s="105"/>
      <c r="RNH56" s="105"/>
      <c r="RNI56" s="105"/>
      <c r="RNJ56" s="105"/>
      <c r="RNK56" s="105"/>
      <c r="RNL56" s="105"/>
      <c r="RNM56" s="105"/>
      <c r="RNN56" s="105"/>
      <c r="RNO56" s="105"/>
      <c r="RNP56" s="105"/>
      <c r="RNQ56" s="105"/>
      <c r="RNR56" s="105"/>
      <c r="RNS56" s="105"/>
      <c r="RNT56" s="105"/>
      <c r="RNU56" s="105"/>
      <c r="RNV56" s="105"/>
      <c r="RNW56" s="105"/>
      <c r="RNX56" s="105"/>
      <c r="RNY56" s="105"/>
      <c r="RNZ56" s="105"/>
      <c r="ROA56" s="105"/>
      <c r="ROB56" s="105"/>
      <c r="ROC56" s="105"/>
      <c r="ROD56" s="105"/>
      <c r="ROE56" s="105"/>
      <c r="ROF56" s="105"/>
      <c r="ROG56" s="105"/>
      <c r="ROH56" s="105"/>
      <c r="ROI56" s="105"/>
      <c r="ROJ56" s="105"/>
      <c r="ROK56" s="105"/>
      <c r="ROL56" s="105"/>
      <c r="ROM56" s="105"/>
      <c r="RON56" s="105"/>
      <c r="ROO56" s="105"/>
      <c r="ROP56" s="105"/>
      <c r="ROQ56" s="105"/>
      <c r="ROR56" s="105"/>
      <c r="ROS56" s="105"/>
      <c r="ROT56" s="105"/>
      <c r="ROU56" s="105"/>
      <c r="ROV56" s="105"/>
      <c r="ROW56" s="105"/>
      <c r="ROX56" s="105"/>
      <c r="ROY56" s="105"/>
      <c r="ROZ56" s="105"/>
      <c r="RPA56" s="105"/>
      <c r="RPB56" s="105"/>
      <c r="RPC56" s="105"/>
      <c r="RPD56" s="105"/>
      <c r="RPE56" s="105"/>
      <c r="RPF56" s="105"/>
      <c r="RPG56" s="105"/>
      <c r="RPH56" s="105"/>
      <c r="RPI56" s="105"/>
      <c r="RPJ56" s="105"/>
      <c r="RPK56" s="105"/>
      <c r="RPL56" s="105"/>
      <c r="RPM56" s="105"/>
      <c r="RPN56" s="105"/>
      <c r="RPO56" s="105"/>
      <c r="RPP56" s="105"/>
      <c r="RPQ56" s="105"/>
      <c r="RPR56" s="105"/>
      <c r="RPS56" s="105"/>
      <c r="RPT56" s="105"/>
      <c r="RPU56" s="105"/>
      <c r="RPV56" s="105"/>
      <c r="RPW56" s="105"/>
      <c r="RPX56" s="105"/>
      <c r="RPY56" s="105"/>
      <c r="RPZ56" s="105"/>
      <c r="RQA56" s="105"/>
      <c r="RQB56" s="105"/>
      <c r="RQC56" s="105"/>
      <c r="RQD56" s="105"/>
      <c r="RQE56" s="105"/>
      <c r="RQF56" s="105"/>
      <c r="RQG56" s="105"/>
      <c r="RQH56" s="105"/>
      <c r="RQI56" s="105"/>
      <c r="RQJ56" s="105"/>
      <c r="RQK56" s="105"/>
      <c r="RQL56" s="105"/>
      <c r="RQM56" s="105"/>
      <c r="RQN56" s="105"/>
      <c r="RQO56" s="105"/>
      <c r="RQP56" s="105"/>
      <c r="RQQ56" s="105"/>
      <c r="RQR56" s="105"/>
      <c r="RQS56" s="105"/>
      <c r="RQT56" s="105"/>
      <c r="RQU56" s="105"/>
      <c r="RQV56" s="105"/>
      <c r="RQW56" s="105"/>
      <c r="RQX56" s="105"/>
      <c r="RQY56" s="105"/>
      <c r="RQZ56" s="105"/>
      <c r="RRA56" s="105"/>
      <c r="RRB56" s="105"/>
      <c r="RRC56" s="105"/>
      <c r="RRD56" s="105"/>
      <c r="RRE56" s="105"/>
      <c r="RRF56" s="105"/>
      <c r="RRG56" s="105"/>
      <c r="RRH56" s="105"/>
      <c r="RRI56" s="105"/>
      <c r="RRJ56" s="105"/>
      <c r="RRK56" s="105"/>
      <c r="RRL56" s="105"/>
      <c r="RRM56" s="105"/>
      <c r="RRN56" s="105"/>
      <c r="RRO56" s="105"/>
      <c r="RRP56" s="105"/>
      <c r="RRQ56" s="105"/>
      <c r="RRR56" s="105"/>
      <c r="RRS56" s="105"/>
      <c r="RRT56" s="105"/>
      <c r="RRU56" s="105"/>
      <c r="RRV56" s="105"/>
      <c r="RRW56" s="105"/>
      <c r="RRX56" s="105"/>
      <c r="RRY56" s="105"/>
      <c r="RRZ56" s="105"/>
      <c r="RSA56" s="105"/>
      <c r="RSB56" s="105"/>
      <c r="RSC56" s="105"/>
      <c r="RSD56" s="105"/>
      <c r="RSE56" s="105"/>
      <c r="RSF56" s="105"/>
      <c r="RSG56" s="105"/>
      <c r="RSH56" s="105"/>
      <c r="RSI56" s="105"/>
      <c r="RSJ56" s="105"/>
      <c r="RSK56" s="105"/>
      <c r="RSL56" s="105"/>
      <c r="RSM56" s="105"/>
      <c r="RSN56" s="105"/>
      <c r="RSO56" s="105"/>
      <c r="RSP56" s="105"/>
      <c r="RSQ56" s="105"/>
      <c r="RSR56" s="105"/>
      <c r="RSS56" s="105"/>
      <c r="RST56" s="105"/>
      <c r="RSU56" s="105"/>
      <c r="RSV56" s="105"/>
      <c r="RSW56" s="105"/>
      <c r="RSX56" s="105"/>
      <c r="RSY56" s="105"/>
      <c r="RSZ56" s="105"/>
      <c r="RTA56" s="105"/>
      <c r="RTB56" s="105"/>
      <c r="RTC56" s="105"/>
      <c r="RTD56" s="105"/>
      <c r="RTE56" s="105"/>
      <c r="RTF56" s="105"/>
      <c r="RTG56" s="105"/>
      <c r="RTH56" s="105"/>
      <c r="RTI56" s="105"/>
      <c r="RTJ56" s="105"/>
      <c r="RTK56" s="105"/>
      <c r="RTL56" s="105"/>
      <c r="RTM56" s="105"/>
      <c r="RTN56" s="105"/>
      <c r="RTO56" s="105"/>
      <c r="RTP56" s="105"/>
      <c r="RTQ56" s="105"/>
      <c r="RTR56" s="105"/>
      <c r="RTS56" s="105"/>
      <c r="RTT56" s="105"/>
      <c r="RTU56" s="105"/>
      <c r="RTV56" s="105"/>
      <c r="RTW56" s="105"/>
      <c r="RTX56" s="105"/>
      <c r="RTY56" s="105"/>
      <c r="RTZ56" s="105"/>
      <c r="RUA56" s="105"/>
      <c r="RUB56" s="105"/>
      <c r="RUC56" s="105"/>
      <c r="RUD56" s="105"/>
      <c r="RUE56" s="105"/>
      <c r="RUF56" s="105"/>
      <c r="RUG56" s="105"/>
      <c r="RUH56" s="105"/>
      <c r="RUI56" s="105"/>
      <c r="RUJ56" s="105"/>
      <c r="RUK56" s="105"/>
      <c r="RUL56" s="105"/>
      <c r="RUM56" s="105"/>
      <c r="RUN56" s="105"/>
      <c r="RUO56" s="105"/>
      <c r="RUP56" s="105"/>
      <c r="RUQ56" s="105"/>
      <c r="RUR56" s="105"/>
      <c r="RUS56" s="105"/>
      <c r="RUT56" s="105"/>
      <c r="RUU56" s="105"/>
      <c r="RUV56" s="105"/>
      <c r="RUW56" s="105"/>
      <c r="RUX56" s="105"/>
      <c r="RUY56" s="105"/>
      <c r="RUZ56" s="105"/>
      <c r="RVA56" s="105"/>
      <c r="RVB56" s="105"/>
      <c r="RVC56" s="105"/>
      <c r="RVD56" s="105"/>
      <c r="RVE56" s="105"/>
      <c r="RVF56" s="105"/>
      <c r="RVG56" s="105"/>
      <c r="RVH56" s="105"/>
      <c r="RVI56" s="105"/>
      <c r="RVJ56" s="105"/>
      <c r="RVK56" s="105"/>
      <c r="RVL56" s="105"/>
      <c r="RVM56" s="105"/>
      <c r="RVN56" s="105"/>
      <c r="RVO56" s="105"/>
      <c r="RVP56" s="105"/>
      <c r="RVQ56" s="105"/>
      <c r="RVR56" s="105"/>
      <c r="RVS56" s="105"/>
      <c r="RVT56" s="105"/>
      <c r="RVU56" s="105"/>
      <c r="RVV56" s="105"/>
      <c r="RVW56" s="105"/>
      <c r="RVX56" s="105"/>
      <c r="RVY56" s="105"/>
      <c r="RVZ56" s="105"/>
      <c r="RWA56" s="105"/>
      <c r="RWB56" s="105"/>
      <c r="RWC56" s="105"/>
      <c r="RWD56" s="105"/>
      <c r="RWE56" s="105"/>
      <c r="RWF56" s="105"/>
      <c r="RWG56" s="105"/>
      <c r="RWH56" s="105"/>
      <c r="RWI56" s="105"/>
      <c r="RWJ56" s="105"/>
      <c r="RWK56" s="105"/>
      <c r="RWL56" s="105"/>
      <c r="RWM56" s="105"/>
      <c r="RWN56" s="105"/>
      <c r="RWO56" s="105"/>
      <c r="RWP56" s="105"/>
      <c r="RWQ56" s="105"/>
      <c r="RWR56" s="105"/>
      <c r="RWS56" s="105"/>
      <c r="RWT56" s="105"/>
      <c r="RWU56" s="105"/>
      <c r="RWV56" s="105"/>
      <c r="RWW56" s="105"/>
      <c r="RWX56" s="105"/>
      <c r="RWY56" s="105"/>
      <c r="RWZ56" s="105"/>
      <c r="RXA56" s="105"/>
      <c r="RXB56" s="105"/>
      <c r="RXC56" s="105"/>
      <c r="RXD56" s="105"/>
      <c r="RXE56" s="105"/>
      <c r="RXF56" s="105"/>
      <c r="RXG56" s="105"/>
      <c r="RXH56" s="105"/>
      <c r="RXI56" s="105"/>
      <c r="RXJ56" s="105"/>
      <c r="RXK56" s="105"/>
      <c r="RXL56" s="105"/>
      <c r="RXM56" s="105"/>
      <c r="RXN56" s="105"/>
      <c r="RXO56" s="105"/>
      <c r="RXP56" s="105"/>
      <c r="RXQ56" s="105"/>
      <c r="RXR56" s="105"/>
      <c r="RXS56" s="105"/>
      <c r="RXT56" s="105"/>
      <c r="RXU56" s="105"/>
      <c r="RXV56" s="105"/>
      <c r="RXW56" s="105"/>
      <c r="RXX56" s="105"/>
      <c r="RXY56" s="105"/>
      <c r="RXZ56" s="105"/>
      <c r="RYA56" s="105"/>
      <c r="RYB56" s="105"/>
      <c r="RYC56" s="105"/>
      <c r="RYD56" s="105"/>
      <c r="RYE56" s="105"/>
      <c r="RYF56" s="105"/>
      <c r="RYG56" s="105"/>
      <c r="RYH56" s="105"/>
      <c r="RYI56" s="105"/>
      <c r="RYJ56" s="105"/>
      <c r="RYK56" s="105"/>
      <c r="RYL56" s="105"/>
      <c r="RYM56" s="105"/>
      <c r="RYN56" s="105"/>
      <c r="RYO56" s="105"/>
      <c r="RYP56" s="105"/>
      <c r="RYQ56" s="105"/>
      <c r="RYR56" s="105"/>
      <c r="RYS56" s="105"/>
      <c r="RYT56" s="105"/>
      <c r="RYU56" s="105"/>
      <c r="RYV56" s="105"/>
      <c r="RYW56" s="105"/>
      <c r="RYX56" s="105"/>
      <c r="RYY56" s="105"/>
      <c r="RYZ56" s="105"/>
      <c r="RZA56" s="105"/>
      <c r="RZB56" s="105"/>
      <c r="RZC56" s="105"/>
      <c r="RZD56" s="105"/>
      <c r="RZE56" s="105"/>
      <c r="RZF56" s="105"/>
      <c r="RZG56" s="105"/>
      <c r="RZH56" s="105"/>
      <c r="RZI56" s="105"/>
      <c r="RZJ56" s="105"/>
      <c r="RZK56" s="105"/>
      <c r="RZL56" s="105"/>
      <c r="RZM56" s="105"/>
      <c r="RZN56" s="105"/>
      <c r="RZO56" s="105"/>
      <c r="RZP56" s="105"/>
      <c r="RZQ56" s="105"/>
      <c r="RZR56" s="105"/>
      <c r="RZS56" s="105"/>
      <c r="RZT56" s="105"/>
      <c r="RZU56" s="105"/>
      <c r="RZV56" s="105"/>
      <c r="RZW56" s="105"/>
      <c r="RZX56" s="105"/>
      <c r="RZY56" s="105"/>
      <c r="RZZ56" s="105"/>
      <c r="SAA56" s="105"/>
      <c r="SAB56" s="105"/>
      <c r="SAC56" s="105"/>
      <c r="SAD56" s="105"/>
      <c r="SAE56" s="105"/>
      <c r="SAF56" s="105"/>
      <c r="SAG56" s="105"/>
      <c r="SAH56" s="105"/>
      <c r="SAI56" s="105"/>
      <c r="SAJ56" s="105"/>
      <c r="SAK56" s="105"/>
      <c r="SAL56" s="105"/>
      <c r="SAM56" s="105"/>
      <c r="SAN56" s="105"/>
      <c r="SAO56" s="105"/>
      <c r="SAP56" s="105"/>
      <c r="SAQ56" s="105"/>
      <c r="SAR56" s="105"/>
      <c r="SAS56" s="105"/>
      <c r="SAT56" s="105"/>
      <c r="SAU56" s="105"/>
      <c r="SAV56" s="105"/>
      <c r="SAW56" s="105"/>
      <c r="SAX56" s="105"/>
      <c r="SAY56" s="105"/>
      <c r="SAZ56" s="105"/>
      <c r="SBA56" s="105"/>
      <c r="SBB56" s="105"/>
      <c r="SBC56" s="105"/>
      <c r="SBD56" s="105"/>
      <c r="SBE56" s="105"/>
      <c r="SBF56" s="105"/>
      <c r="SBG56" s="105"/>
      <c r="SBH56" s="105"/>
      <c r="SBI56" s="105"/>
      <c r="SBJ56" s="105"/>
      <c r="SBK56" s="105"/>
      <c r="SBL56" s="105"/>
      <c r="SBM56" s="105"/>
      <c r="SBN56" s="105"/>
      <c r="SBO56" s="105"/>
      <c r="SBP56" s="105"/>
      <c r="SBQ56" s="105"/>
      <c r="SBR56" s="105"/>
      <c r="SBS56" s="105"/>
      <c r="SBT56" s="105"/>
      <c r="SBU56" s="105"/>
      <c r="SBV56" s="105"/>
      <c r="SBW56" s="105"/>
      <c r="SBX56" s="105"/>
      <c r="SBY56" s="105"/>
      <c r="SBZ56" s="105"/>
      <c r="SCA56" s="105"/>
      <c r="SCB56" s="105"/>
      <c r="SCC56" s="105"/>
      <c r="SCD56" s="105"/>
      <c r="SCE56" s="105"/>
      <c r="SCF56" s="105"/>
      <c r="SCG56" s="105"/>
      <c r="SCH56" s="105"/>
      <c r="SCI56" s="105"/>
      <c r="SCJ56" s="105"/>
      <c r="SCK56" s="105"/>
      <c r="SCL56" s="105"/>
      <c r="SCM56" s="105"/>
      <c r="SCN56" s="105"/>
      <c r="SCO56" s="105"/>
      <c r="SCP56" s="105"/>
      <c r="SCQ56" s="105"/>
      <c r="SCR56" s="105"/>
      <c r="SCS56" s="105"/>
      <c r="SCT56" s="105"/>
      <c r="SCU56" s="105"/>
      <c r="SCV56" s="105"/>
      <c r="SCW56" s="105"/>
      <c r="SCX56" s="105"/>
      <c r="SCY56" s="105"/>
      <c r="SCZ56" s="105"/>
      <c r="SDA56" s="105"/>
      <c r="SDB56" s="105"/>
      <c r="SDC56" s="105"/>
      <c r="SDD56" s="105"/>
      <c r="SDE56" s="105"/>
      <c r="SDF56" s="105"/>
      <c r="SDG56" s="105"/>
      <c r="SDH56" s="105"/>
      <c r="SDI56" s="105"/>
      <c r="SDJ56" s="105"/>
      <c r="SDK56" s="105"/>
      <c r="SDL56" s="105"/>
      <c r="SDM56" s="105"/>
      <c r="SDN56" s="105"/>
      <c r="SDO56" s="105"/>
      <c r="SDP56" s="105"/>
      <c r="SDQ56" s="105"/>
      <c r="SDR56" s="105"/>
      <c r="SDS56" s="105"/>
      <c r="SDT56" s="105"/>
      <c r="SDU56" s="105"/>
      <c r="SDV56" s="105"/>
      <c r="SDW56" s="105"/>
      <c r="SDX56" s="105"/>
      <c r="SDY56" s="105"/>
      <c r="SDZ56" s="105"/>
      <c r="SEA56" s="105"/>
      <c r="SEB56" s="105"/>
      <c r="SEC56" s="105"/>
      <c r="SED56" s="105"/>
      <c r="SEE56" s="105"/>
      <c r="SEF56" s="105"/>
      <c r="SEG56" s="105"/>
      <c r="SEH56" s="105"/>
      <c r="SEI56" s="105"/>
      <c r="SEJ56" s="105"/>
      <c r="SEK56" s="105"/>
      <c r="SEL56" s="105"/>
      <c r="SEM56" s="105"/>
      <c r="SEN56" s="105"/>
      <c r="SEO56" s="105"/>
      <c r="SEP56" s="105"/>
      <c r="SEQ56" s="105"/>
      <c r="SER56" s="105"/>
      <c r="SES56" s="105"/>
      <c r="SET56" s="105"/>
      <c r="SEU56" s="105"/>
      <c r="SEV56" s="105"/>
      <c r="SEW56" s="105"/>
      <c r="SEX56" s="105"/>
      <c r="SEY56" s="105"/>
      <c r="SEZ56" s="105"/>
      <c r="SFA56" s="105"/>
      <c r="SFB56" s="105"/>
      <c r="SFC56" s="105"/>
      <c r="SFD56" s="105"/>
      <c r="SFE56" s="105"/>
      <c r="SFF56" s="105"/>
      <c r="SFG56" s="105"/>
      <c r="SFH56" s="105"/>
      <c r="SFI56" s="105"/>
      <c r="SFJ56" s="105"/>
      <c r="SFK56" s="105"/>
      <c r="SFL56" s="105"/>
      <c r="SFM56" s="105"/>
      <c r="SFN56" s="105"/>
      <c r="SFO56" s="105"/>
      <c r="SFP56" s="105"/>
      <c r="SFQ56" s="105"/>
      <c r="SFR56" s="105"/>
      <c r="SFS56" s="105"/>
      <c r="SFT56" s="105"/>
      <c r="SFU56" s="105"/>
      <c r="SFV56" s="105"/>
      <c r="SFW56" s="105"/>
      <c r="SFX56" s="105"/>
      <c r="SFY56" s="105"/>
      <c r="SFZ56" s="105"/>
      <c r="SGA56" s="105"/>
      <c r="SGB56" s="105"/>
      <c r="SGC56" s="105"/>
      <c r="SGD56" s="105"/>
      <c r="SGE56" s="105"/>
      <c r="SGF56" s="105"/>
      <c r="SGG56" s="105"/>
      <c r="SGH56" s="105"/>
      <c r="SGI56" s="105"/>
      <c r="SGJ56" s="105"/>
      <c r="SGK56" s="105"/>
      <c r="SGL56" s="105"/>
      <c r="SGM56" s="105"/>
      <c r="SGN56" s="105"/>
      <c r="SGO56" s="105"/>
      <c r="SGP56" s="105"/>
      <c r="SGQ56" s="105"/>
      <c r="SGR56" s="105"/>
      <c r="SGS56" s="105"/>
      <c r="SGT56" s="105"/>
      <c r="SGU56" s="105"/>
      <c r="SGV56" s="105"/>
      <c r="SGW56" s="105"/>
      <c r="SGX56" s="105"/>
      <c r="SGY56" s="105"/>
      <c r="SGZ56" s="105"/>
      <c r="SHA56" s="105"/>
      <c r="SHB56" s="105"/>
      <c r="SHC56" s="105"/>
      <c r="SHD56" s="105"/>
      <c r="SHE56" s="105"/>
      <c r="SHF56" s="105"/>
      <c r="SHG56" s="105"/>
      <c r="SHH56" s="105"/>
      <c r="SHI56" s="105"/>
      <c r="SHJ56" s="105"/>
      <c r="SHK56" s="105"/>
      <c r="SHL56" s="105"/>
      <c r="SHM56" s="105"/>
      <c r="SHN56" s="105"/>
      <c r="SHO56" s="105"/>
      <c r="SHP56" s="105"/>
      <c r="SHQ56" s="105"/>
      <c r="SHR56" s="105"/>
      <c r="SHS56" s="105"/>
      <c r="SHT56" s="105"/>
      <c r="SHU56" s="105"/>
      <c r="SHV56" s="105"/>
      <c r="SHW56" s="105"/>
      <c r="SHX56" s="105"/>
      <c r="SHY56" s="105"/>
      <c r="SHZ56" s="105"/>
      <c r="SIA56" s="105"/>
      <c r="SIB56" s="105"/>
      <c r="SIC56" s="105"/>
      <c r="SID56" s="105"/>
      <c r="SIE56" s="105"/>
      <c r="SIF56" s="105"/>
      <c r="SIG56" s="105"/>
      <c r="SIH56" s="105"/>
      <c r="SII56" s="105"/>
      <c r="SIJ56" s="105"/>
      <c r="SIK56" s="105"/>
      <c r="SIL56" s="105"/>
      <c r="SIM56" s="105"/>
      <c r="SIN56" s="105"/>
      <c r="SIO56" s="105"/>
      <c r="SIP56" s="105"/>
      <c r="SIQ56" s="105"/>
      <c r="SIR56" s="105"/>
      <c r="SIS56" s="105"/>
      <c r="SIT56" s="105"/>
      <c r="SIU56" s="105"/>
      <c r="SIV56" s="105"/>
      <c r="SIW56" s="105"/>
      <c r="SIX56" s="105"/>
      <c r="SIY56" s="105"/>
      <c r="SIZ56" s="105"/>
      <c r="SJA56" s="105"/>
      <c r="SJB56" s="105"/>
      <c r="SJC56" s="105"/>
      <c r="SJD56" s="105"/>
      <c r="SJE56" s="105"/>
      <c r="SJF56" s="105"/>
      <c r="SJG56" s="105"/>
      <c r="SJH56" s="105"/>
      <c r="SJI56" s="105"/>
      <c r="SJJ56" s="105"/>
      <c r="SJK56" s="105"/>
      <c r="SJL56" s="105"/>
      <c r="SJM56" s="105"/>
      <c r="SJN56" s="105"/>
      <c r="SJO56" s="105"/>
      <c r="SJP56" s="105"/>
      <c r="SJQ56" s="105"/>
      <c r="SJR56" s="105"/>
      <c r="SJS56" s="105"/>
      <c r="SJT56" s="105"/>
      <c r="SJU56" s="105"/>
      <c r="SJV56" s="105"/>
      <c r="SJW56" s="105"/>
      <c r="SJX56" s="105"/>
      <c r="SJY56" s="105"/>
      <c r="SJZ56" s="105"/>
      <c r="SKA56" s="105"/>
      <c r="SKB56" s="105"/>
      <c r="SKC56" s="105"/>
      <c r="SKD56" s="105"/>
      <c r="SKE56" s="105"/>
      <c r="SKF56" s="105"/>
      <c r="SKG56" s="105"/>
      <c r="SKH56" s="105"/>
      <c r="SKI56" s="105"/>
      <c r="SKJ56" s="105"/>
      <c r="SKK56" s="105"/>
      <c r="SKL56" s="105"/>
      <c r="SKM56" s="105"/>
      <c r="SKN56" s="105"/>
      <c r="SKO56" s="105"/>
      <c r="SKP56" s="105"/>
      <c r="SKQ56" s="105"/>
      <c r="SKR56" s="105"/>
      <c r="SKS56" s="105"/>
      <c r="SKT56" s="105"/>
      <c r="SKU56" s="105"/>
      <c r="SKV56" s="105"/>
      <c r="SKW56" s="105"/>
      <c r="SKX56" s="105"/>
      <c r="SKY56" s="105"/>
      <c r="SKZ56" s="105"/>
      <c r="SLA56" s="105"/>
      <c r="SLB56" s="105"/>
      <c r="SLC56" s="105"/>
      <c r="SLD56" s="105"/>
      <c r="SLE56" s="105"/>
      <c r="SLF56" s="105"/>
      <c r="SLG56" s="105"/>
      <c r="SLH56" s="105"/>
      <c r="SLI56" s="105"/>
      <c r="SLJ56" s="105"/>
      <c r="SLK56" s="105"/>
      <c r="SLL56" s="105"/>
      <c r="SLM56" s="105"/>
      <c r="SLN56" s="105"/>
      <c r="SLO56" s="105"/>
      <c r="SLP56" s="105"/>
      <c r="SLQ56" s="105"/>
      <c r="SLR56" s="105"/>
      <c r="SLS56" s="105"/>
      <c r="SLT56" s="105"/>
      <c r="SLU56" s="105"/>
      <c r="SLV56" s="105"/>
      <c r="SLW56" s="105"/>
      <c r="SLX56" s="105"/>
      <c r="SLY56" s="105"/>
      <c r="SLZ56" s="105"/>
      <c r="SMA56" s="105"/>
      <c r="SMB56" s="105"/>
      <c r="SMC56" s="105"/>
      <c r="SMD56" s="105"/>
      <c r="SME56" s="105"/>
      <c r="SMF56" s="105"/>
      <c r="SMG56" s="105"/>
      <c r="SMH56" s="105"/>
      <c r="SMI56" s="105"/>
      <c r="SMJ56" s="105"/>
      <c r="SMK56" s="105"/>
      <c r="SML56" s="105"/>
      <c r="SMM56" s="105"/>
      <c r="SMN56" s="105"/>
      <c r="SMO56" s="105"/>
      <c r="SMP56" s="105"/>
      <c r="SMQ56" s="105"/>
      <c r="SMR56" s="105"/>
      <c r="SMS56" s="105"/>
      <c r="SMT56" s="105"/>
      <c r="SMU56" s="105"/>
      <c r="SMV56" s="105"/>
      <c r="SMW56" s="105"/>
      <c r="SMX56" s="105"/>
      <c r="SMY56" s="105"/>
      <c r="SMZ56" s="105"/>
      <c r="SNA56" s="105"/>
      <c r="SNB56" s="105"/>
      <c r="SNC56" s="105"/>
      <c r="SND56" s="105"/>
      <c r="SNE56" s="105"/>
      <c r="SNF56" s="105"/>
      <c r="SNG56" s="105"/>
      <c r="SNH56" s="105"/>
      <c r="SNI56" s="105"/>
      <c r="SNJ56" s="105"/>
      <c r="SNK56" s="105"/>
      <c r="SNL56" s="105"/>
      <c r="SNM56" s="105"/>
      <c r="SNN56" s="105"/>
      <c r="SNO56" s="105"/>
      <c r="SNP56" s="105"/>
      <c r="SNQ56" s="105"/>
      <c r="SNR56" s="105"/>
      <c r="SNS56" s="105"/>
      <c r="SNT56" s="105"/>
      <c r="SNU56" s="105"/>
      <c r="SNV56" s="105"/>
      <c r="SNW56" s="105"/>
      <c r="SNX56" s="105"/>
      <c r="SNY56" s="105"/>
      <c r="SNZ56" s="105"/>
      <c r="SOA56" s="105"/>
      <c r="SOB56" s="105"/>
      <c r="SOC56" s="105"/>
      <c r="SOD56" s="105"/>
      <c r="SOE56" s="105"/>
      <c r="SOF56" s="105"/>
      <c r="SOG56" s="105"/>
      <c r="SOH56" s="105"/>
      <c r="SOI56" s="105"/>
      <c r="SOJ56" s="105"/>
      <c r="SOK56" s="105"/>
      <c r="SOL56" s="105"/>
      <c r="SOM56" s="105"/>
      <c r="SON56" s="105"/>
      <c r="SOO56" s="105"/>
      <c r="SOP56" s="105"/>
      <c r="SOQ56" s="105"/>
      <c r="SOR56" s="105"/>
      <c r="SOS56" s="105"/>
      <c r="SOT56" s="105"/>
      <c r="SOU56" s="105"/>
      <c r="SOV56" s="105"/>
      <c r="SOW56" s="105"/>
      <c r="SOX56" s="105"/>
      <c r="SOY56" s="105"/>
      <c r="SOZ56" s="105"/>
      <c r="SPA56" s="105"/>
      <c r="SPB56" s="105"/>
      <c r="SPC56" s="105"/>
      <c r="SPD56" s="105"/>
      <c r="SPE56" s="105"/>
      <c r="SPF56" s="105"/>
      <c r="SPG56" s="105"/>
      <c r="SPH56" s="105"/>
      <c r="SPI56" s="105"/>
      <c r="SPJ56" s="105"/>
      <c r="SPK56" s="105"/>
      <c r="SPL56" s="105"/>
      <c r="SPM56" s="105"/>
      <c r="SPN56" s="105"/>
      <c r="SPO56" s="105"/>
      <c r="SPP56" s="105"/>
      <c r="SPQ56" s="105"/>
      <c r="SPR56" s="105"/>
      <c r="SPS56" s="105"/>
      <c r="SPT56" s="105"/>
      <c r="SPU56" s="105"/>
      <c r="SPV56" s="105"/>
      <c r="SPW56" s="105"/>
      <c r="SPX56" s="105"/>
      <c r="SPY56" s="105"/>
      <c r="SPZ56" s="105"/>
      <c r="SQA56" s="105"/>
      <c r="SQB56" s="105"/>
      <c r="SQC56" s="105"/>
      <c r="SQD56" s="105"/>
      <c r="SQE56" s="105"/>
      <c r="SQF56" s="105"/>
      <c r="SQG56" s="105"/>
      <c r="SQH56" s="105"/>
      <c r="SQI56" s="105"/>
      <c r="SQJ56" s="105"/>
      <c r="SQK56" s="105"/>
      <c r="SQL56" s="105"/>
      <c r="SQM56" s="105"/>
      <c r="SQN56" s="105"/>
      <c r="SQO56" s="105"/>
      <c r="SQP56" s="105"/>
      <c r="SQQ56" s="105"/>
      <c r="SQR56" s="105"/>
      <c r="SQS56" s="105"/>
      <c r="SQT56" s="105"/>
      <c r="SQU56" s="105"/>
      <c r="SQV56" s="105"/>
      <c r="SQW56" s="105"/>
      <c r="SQX56" s="105"/>
      <c r="SQY56" s="105"/>
      <c r="SQZ56" s="105"/>
      <c r="SRA56" s="105"/>
      <c r="SRB56" s="105"/>
      <c r="SRC56" s="105"/>
      <c r="SRD56" s="105"/>
      <c r="SRE56" s="105"/>
      <c r="SRF56" s="105"/>
      <c r="SRG56" s="105"/>
      <c r="SRH56" s="105"/>
      <c r="SRI56" s="105"/>
      <c r="SRJ56" s="105"/>
      <c r="SRK56" s="105"/>
      <c r="SRL56" s="105"/>
      <c r="SRM56" s="105"/>
      <c r="SRN56" s="105"/>
      <c r="SRO56" s="105"/>
      <c r="SRP56" s="105"/>
      <c r="SRQ56" s="105"/>
      <c r="SRR56" s="105"/>
      <c r="SRS56" s="105"/>
      <c r="SRT56" s="105"/>
      <c r="SRU56" s="105"/>
      <c r="SRV56" s="105"/>
      <c r="SRW56" s="105"/>
      <c r="SRX56" s="105"/>
      <c r="SRY56" s="105"/>
      <c r="SRZ56" s="105"/>
      <c r="SSA56" s="105"/>
      <c r="SSB56" s="105"/>
      <c r="SSC56" s="105"/>
      <c r="SSD56" s="105"/>
      <c r="SSE56" s="105"/>
      <c r="SSF56" s="105"/>
      <c r="SSG56" s="105"/>
      <c r="SSH56" s="105"/>
      <c r="SSI56" s="105"/>
      <c r="SSJ56" s="105"/>
      <c r="SSK56" s="105"/>
      <c r="SSL56" s="105"/>
      <c r="SSM56" s="105"/>
      <c r="SSN56" s="105"/>
      <c r="SSO56" s="105"/>
      <c r="SSP56" s="105"/>
      <c r="SSQ56" s="105"/>
      <c r="SSR56" s="105"/>
      <c r="SSS56" s="105"/>
      <c r="SST56" s="105"/>
      <c r="SSU56" s="105"/>
      <c r="SSV56" s="105"/>
      <c r="SSW56" s="105"/>
      <c r="SSX56" s="105"/>
      <c r="SSY56" s="105"/>
      <c r="SSZ56" s="105"/>
      <c r="STA56" s="105"/>
      <c r="STB56" s="105"/>
      <c r="STC56" s="105"/>
      <c r="STD56" s="105"/>
      <c r="STE56" s="105"/>
      <c r="STF56" s="105"/>
      <c r="STG56" s="105"/>
      <c r="STH56" s="105"/>
      <c r="STI56" s="105"/>
      <c r="STJ56" s="105"/>
      <c r="STK56" s="105"/>
      <c r="STL56" s="105"/>
      <c r="STM56" s="105"/>
      <c r="STN56" s="105"/>
      <c r="STO56" s="105"/>
      <c r="STP56" s="105"/>
      <c r="STQ56" s="105"/>
      <c r="STR56" s="105"/>
      <c r="STS56" s="105"/>
      <c r="STT56" s="105"/>
      <c r="STU56" s="105"/>
      <c r="STV56" s="105"/>
      <c r="STW56" s="105"/>
      <c r="STX56" s="105"/>
      <c r="STY56" s="105"/>
      <c r="STZ56" s="105"/>
      <c r="SUA56" s="105"/>
      <c r="SUB56" s="105"/>
      <c r="SUC56" s="105"/>
      <c r="SUD56" s="105"/>
      <c r="SUE56" s="105"/>
      <c r="SUF56" s="105"/>
      <c r="SUG56" s="105"/>
      <c r="SUH56" s="105"/>
      <c r="SUI56" s="105"/>
      <c r="SUJ56" s="105"/>
      <c r="SUK56" s="105"/>
      <c r="SUL56" s="105"/>
      <c r="SUM56" s="105"/>
      <c r="SUN56" s="105"/>
      <c r="SUO56" s="105"/>
      <c r="SUP56" s="105"/>
      <c r="SUQ56" s="105"/>
      <c r="SUR56" s="105"/>
      <c r="SUS56" s="105"/>
      <c r="SUT56" s="105"/>
      <c r="SUU56" s="105"/>
      <c r="SUV56" s="105"/>
      <c r="SUW56" s="105"/>
      <c r="SUX56" s="105"/>
      <c r="SUY56" s="105"/>
      <c r="SUZ56" s="105"/>
      <c r="SVA56" s="105"/>
      <c r="SVB56" s="105"/>
      <c r="SVC56" s="105"/>
      <c r="SVD56" s="105"/>
      <c r="SVE56" s="105"/>
      <c r="SVF56" s="105"/>
      <c r="SVG56" s="105"/>
      <c r="SVH56" s="105"/>
      <c r="SVI56" s="105"/>
      <c r="SVJ56" s="105"/>
      <c r="SVK56" s="105"/>
      <c r="SVL56" s="105"/>
      <c r="SVM56" s="105"/>
      <c r="SVN56" s="105"/>
      <c r="SVO56" s="105"/>
      <c r="SVP56" s="105"/>
      <c r="SVQ56" s="105"/>
      <c r="SVR56" s="105"/>
      <c r="SVS56" s="105"/>
      <c r="SVT56" s="105"/>
      <c r="SVU56" s="105"/>
      <c r="SVV56" s="105"/>
      <c r="SVW56" s="105"/>
      <c r="SVX56" s="105"/>
      <c r="SVY56" s="105"/>
      <c r="SVZ56" s="105"/>
      <c r="SWA56" s="105"/>
      <c r="SWB56" s="105"/>
      <c r="SWC56" s="105"/>
      <c r="SWD56" s="105"/>
      <c r="SWE56" s="105"/>
      <c r="SWF56" s="105"/>
      <c r="SWG56" s="105"/>
      <c r="SWH56" s="105"/>
      <c r="SWI56" s="105"/>
      <c r="SWJ56" s="105"/>
      <c r="SWK56" s="105"/>
      <c r="SWL56" s="105"/>
      <c r="SWM56" s="105"/>
      <c r="SWN56" s="105"/>
      <c r="SWO56" s="105"/>
      <c r="SWP56" s="105"/>
      <c r="SWQ56" s="105"/>
      <c r="SWR56" s="105"/>
      <c r="SWS56" s="105"/>
      <c r="SWT56" s="105"/>
      <c r="SWU56" s="105"/>
      <c r="SWV56" s="105"/>
      <c r="SWW56" s="105"/>
      <c r="SWX56" s="105"/>
      <c r="SWY56" s="105"/>
      <c r="SWZ56" s="105"/>
      <c r="SXA56" s="105"/>
      <c r="SXB56" s="105"/>
      <c r="SXC56" s="105"/>
      <c r="SXD56" s="105"/>
      <c r="SXE56" s="105"/>
      <c r="SXF56" s="105"/>
      <c r="SXG56" s="105"/>
      <c r="SXH56" s="105"/>
      <c r="SXI56" s="105"/>
      <c r="SXJ56" s="105"/>
      <c r="SXK56" s="105"/>
      <c r="SXL56" s="105"/>
      <c r="SXM56" s="105"/>
      <c r="SXN56" s="105"/>
      <c r="SXO56" s="105"/>
      <c r="SXP56" s="105"/>
      <c r="SXQ56" s="105"/>
      <c r="SXR56" s="105"/>
      <c r="SXS56" s="105"/>
      <c r="SXT56" s="105"/>
      <c r="SXU56" s="105"/>
      <c r="SXV56" s="105"/>
      <c r="SXW56" s="105"/>
      <c r="SXX56" s="105"/>
      <c r="SXY56" s="105"/>
      <c r="SXZ56" s="105"/>
      <c r="SYA56" s="105"/>
      <c r="SYB56" s="105"/>
      <c r="SYC56" s="105"/>
      <c r="SYD56" s="105"/>
      <c r="SYE56" s="105"/>
      <c r="SYF56" s="105"/>
      <c r="SYG56" s="105"/>
      <c r="SYH56" s="105"/>
      <c r="SYI56" s="105"/>
      <c r="SYJ56" s="105"/>
      <c r="SYK56" s="105"/>
      <c r="SYL56" s="105"/>
      <c r="SYM56" s="105"/>
      <c r="SYN56" s="105"/>
      <c r="SYO56" s="105"/>
      <c r="SYP56" s="105"/>
      <c r="SYQ56" s="105"/>
      <c r="SYR56" s="105"/>
      <c r="SYS56" s="105"/>
      <c r="SYT56" s="105"/>
      <c r="SYU56" s="105"/>
      <c r="SYV56" s="105"/>
      <c r="SYW56" s="105"/>
      <c r="SYX56" s="105"/>
      <c r="SYY56" s="105"/>
      <c r="SYZ56" s="105"/>
      <c r="SZA56" s="105"/>
      <c r="SZB56" s="105"/>
      <c r="SZC56" s="105"/>
      <c r="SZD56" s="105"/>
      <c r="SZE56" s="105"/>
      <c r="SZF56" s="105"/>
      <c r="SZG56" s="105"/>
      <c r="SZH56" s="105"/>
      <c r="SZI56" s="105"/>
      <c r="SZJ56" s="105"/>
      <c r="SZK56" s="105"/>
      <c r="SZL56" s="105"/>
      <c r="SZM56" s="105"/>
      <c r="SZN56" s="105"/>
      <c r="SZO56" s="105"/>
      <c r="SZP56" s="105"/>
      <c r="SZQ56" s="105"/>
      <c r="SZR56" s="105"/>
      <c r="SZS56" s="105"/>
      <c r="SZT56" s="105"/>
      <c r="SZU56" s="105"/>
      <c r="SZV56" s="105"/>
      <c r="SZW56" s="105"/>
      <c r="SZX56" s="105"/>
      <c r="SZY56" s="105"/>
      <c r="SZZ56" s="105"/>
      <c r="TAA56" s="105"/>
      <c r="TAB56" s="105"/>
      <c r="TAC56" s="105"/>
      <c r="TAD56" s="105"/>
      <c r="TAE56" s="105"/>
      <c r="TAF56" s="105"/>
      <c r="TAG56" s="105"/>
      <c r="TAH56" s="105"/>
      <c r="TAI56" s="105"/>
      <c r="TAJ56" s="105"/>
      <c r="TAK56" s="105"/>
      <c r="TAL56" s="105"/>
      <c r="TAM56" s="105"/>
      <c r="TAN56" s="105"/>
      <c r="TAO56" s="105"/>
      <c r="TAP56" s="105"/>
      <c r="TAQ56" s="105"/>
      <c r="TAR56" s="105"/>
      <c r="TAS56" s="105"/>
      <c r="TAT56" s="105"/>
      <c r="TAU56" s="105"/>
      <c r="TAV56" s="105"/>
      <c r="TAW56" s="105"/>
      <c r="TAX56" s="105"/>
      <c r="TAY56" s="105"/>
      <c r="TAZ56" s="105"/>
      <c r="TBA56" s="105"/>
      <c r="TBB56" s="105"/>
      <c r="TBC56" s="105"/>
      <c r="TBD56" s="105"/>
      <c r="TBE56" s="105"/>
      <c r="TBF56" s="105"/>
      <c r="TBG56" s="105"/>
      <c r="TBH56" s="105"/>
      <c r="TBI56" s="105"/>
      <c r="TBJ56" s="105"/>
      <c r="TBK56" s="105"/>
      <c r="TBL56" s="105"/>
      <c r="TBM56" s="105"/>
      <c r="TBN56" s="105"/>
      <c r="TBO56" s="105"/>
      <c r="TBP56" s="105"/>
      <c r="TBQ56" s="105"/>
      <c r="TBR56" s="105"/>
      <c r="TBS56" s="105"/>
      <c r="TBT56" s="105"/>
      <c r="TBU56" s="105"/>
      <c r="TBV56" s="105"/>
      <c r="TBW56" s="105"/>
      <c r="TBX56" s="105"/>
      <c r="TBY56" s="105"/>
      <c r="TBZ56" s="105"/>
      <c r="TCA56" s="105"/>
      <c r="TCB56" s="105"/>
      <c r="TCC56" s="105"/>
      <c r="TCD56" s="105"/>
      <c r="TCE56" s="105"/>
      <c r="TCF56" s="105"/>
      <c r="TCG56" s="105"/>
      <c r="TCH56" s="105"/>
      <c r="TCI56" s="105"/>
      <c r="TCJ56" s="105"/>
      <c r="TCK56" s="105"/>
      <c r="TCL56" s="105"/>
      <c r="TCM56" s="105"/>
      <c r="TCN56" s="105"/>
      <c r="TCO56" s="105"/>
      <c r="TCP56" s="105"/>
      <c r="TCQ56" s="105"/>
      <c r="TCR56" s="105"/>
      <c r="TCS56" s="105"/>
      <c r="TCT56" s="105"/>
      <c r="TCU56" s="105"/>
      <c r="TCV56" s="105"/>
      <c r="TCW56" s="105"/>
      <c r="TCX56" s="105"/>
      <c r="TCY56" s="105"/>
      <c r="TCZ56" s="105"/>
      <c r="TDA56" s="105"/>
      <c r="TDB56" s="105"/>
      <c r="TDC56" s="105"/>
      <c r="TDD56" s="105"/>
      <c r="TDE56" s="105"/>
      <c r="TDF56" s="105"/>
      <c r="TDG56" s="105"/>
      <c r="TDH56" s="105"/>
      <c r="TDI56" s="105"/>
      <c r="TDJ56" s="105"/>
      <c r="TDK56" s="105"/>
      <c r="TDL56" s="105"/>
      <c r="TDM56" s="105"/>
      <c r="TDN56" s="105"/>
      <c r="TDO56" s="105"/>
      <c r="TDP56" s="105"/>
      <c r="TDQ56" s="105"/>
      <c r="TDR56" s="105"/>
      <c r="TDS56" s="105"/>
      <c r="TDT56" s="105"/>
      <c r="TDU56" s="105"/>
      <c r="TDV56" s="105"/>
      <c r="TDW56" s="105"/>
      <c r="TDX56" s="105"/>
      <c r="TDY56" s="105"/>
      <c r="TDZ56" s="105"/>
      <c r="TEA56" s="105"/>
      <c r="TEB56" s="105"/>
      <c r="TEC56" s="105"/>
      <c r="TED56" s="105"/>
      <c r="TEE56" s="105"/>
      <c r="TEF56" s="105"/>
      <c r="TEG56" s="105"/>
      <c r="TEH56" s="105"/>
      <c r="TEI56" s="105"/>
      <c r="TEJ56" s="105"/>
      <c r="TEK56" s="105"/>
      <c r="TEL56" s="105"/>
      <c r="TEM56" s="105"/>
      <c r="TEN56" s="105"/>
      <c r="TEO56" s="105"/>
      <c r="TEP56" s="105"/>
      <c r="TEQ56" s="105"/>
      <c r="TER56" s="105"/>
      <c r="TES56" s="105"/>
      <c r="TET56" s="105"/>
      <c r="TEU56" s="105"/>
      <c r="TEV56" s="105"/>
      <c r="TEW56" s="105"/>
      <c r="TEX56" s="105"/>
      <c r="TEY56" s="105"/>
      <c r="TEZ56" s="105"/>
      <c r="TFA56" s="105"/>
      <c r="TFB56" s="105"/>
      <c r="TFC56" s="105"/>
      <c r="TFD56" s="105"/>
      <c r="TFE56" s="105"/>
      <c r="TFF56" s="105"/>
      <c r="TFG56" s="105"/>
      <c r="TFH56" s="105"/>
      <c r="TFI56" s="105"/>
      <c r="TFJ56" s="105"/>
      <c r="TFK56" s="105"/>
      <c r="TFL56" s="105"/>
      <c r="TFM56" s="105"/>
      <c r="TFN56" s="105"/>
      <c r="TFO56" s="105"/>
      <c r="TFP56" s="105"/>
      <c r="TFQ56" s="105"/>
      <c r="TFR56" s="105"/>
      <c r="TFS56" s="105"/>
      <c r="TFT56" s="105"/>
      <c r="TFU56" s="105"/>
      <c r="TFV56" s="105"/>
      <c r="TFW56" s="105"/>
      <c r="TFX56" s="105"/>
      <c r="TFY56" s="105"/>
      <c r="TFZ56" s="105"/>
      <c r="TGA56" s="105"/>
      <c r="TGB56" s="105"/>
      <c r="TGC56" s="105"/>
      <c r="TGD56" s="105"/>
      <c r="TGE56" s="105"/>
      <c r="TGF56" s="105"/>
      <c r="TGG56" s="105"/>
      <c r="TGH56" s="105"/>
      <c r="TGI56" s="105"/>
      <c r="TGJ56" s="105"/>
      <c r="TGK56" s="105"/>
      <c r="TGL56" s="105"/>
      <c r="TGM56" s="105"/>
      <c r="TGN56" s="105"/>
      <c r="TGO56" s="105"/>
      <c r="TGP56" s="105"/>
      <c r="TGQ56" s="105"/>
      <c r="TGR56" s="105"/>
      <c r="TGS56" s="105"/>
      <c r="TGT56" s="105"/>
      <c r="TGU56" s="105"/>
      <c r="TGV56" s="105"/>
      <c r="TGW56" s="105"/>
      <c r="TGX56" s="105"/>
      <c r="TGY56" s="105"/>
      <c r="TGZ56" s="105"/>
      <c r="THA56" s="105"/>
      <c r="THB56" s="105"/>
      <c r="THC56" s="105"/>
      <c r="THD56" s="105"/>
      <c r="THE56" s="105"/>
      <c r="THF56" s="105"/>
      <c r="THG56" s="105"/>
      <c r="THH56" s="105"/>
      <c r="THI56" s="105"/>
      <c r="THJ56" s="105"/>
      <c r="THK56" s="105"/>
      <c r="THL56" s="105"/>
      <c r="THM56" s="105"/>
      <c r="THN56" s="105"/>
      <c r="THO56" s="105"/>
      <c r="THP56" s="105"/>
      <c r="THQ56" s="105"/>
      <c r="THR56" s="105"/>
      <c r="THS56" s="105"/>
      <c r="THT56" s="105"/>
      <c r="THU56" s="105"/>
      <c r="THV56" s="105"/>
      <c r="THW56" s="105"/>
      <c r="THX56" s="105"/>
      <c r="THY56" s="105"/>
      <c r="THZ56" s="105"/>
      <c r="TIA56" s="105"/>
      <c r="TIB56" s="105"/>
      <c r="TIC56" s="105"/>
      <c r="TID56" s="105"/>
      <c r="TIE56" s="105"/>
      <c r="TIF56" s="105"/>
      <c r="TIG56" s="105"/>
      <c r="TIH56" s="105"/>
      <c r="TII56" s="105"/>
      <c r="TIJ56" s="105"/>
      <c r="TIK56" s="105"/>
      <c r="TIL56" s="105"/>
      <c r="TIM56" s="105"/>
      <c r="TIN56" s="105"/>
      <c r="TIO56" s="105"/>
      <c r="TIP56" s="105"/>
      <c r="TIQ56" s="105"/>
      <c r="TIR56" s="105"/>
      <c r="TIS56" s="105"/>
      <c r="TIT56" s="105"/>
      <c r="TIU56" s="105"/>
      <c r="TIV56" s="105"/>
      <c r="TIW56" s="105"/>
      <c r="TIX56" s="105"/>
      <c r="TIY56" s="105"/>
      <c r="TIZ56" s="105"/>
      <c r="TJA56" s="105"/>
      <c r="TJB56" s="105"/>
      <c r="TJC56" s="105"/>
      <c r="TJD56" s="105"/>
      <c r="TJE56" s="105"/>
      <c r="TJF56" s="105"/>
      <c r="TJG56" s="105"/>
      <c r="TJH56" s="105"/>
      <c r="TJI56" s="105"/>
      <c r="TJJ56" s="105"/>
      <c r="TJK56" s="105"/>
      <c r="TJL56" s="105"/>
      <c r="TJM56" s="105"/>
      <c r="TJN56" s="105"/>
      <c r="TJO56" s="105"/>
      <c r="TJP56" s="105"/>
      <c r="TJQ56" s="105"/>
      <c r="TJR56" s="105"/>
      <c r="TJS56" s="105"/>
      <c r="TJT56" s="105"/>
      <c r="TJU56" s="105"/>
      <c r="TJV56" s="105"/>
      <c r="TJW56" s="105"/>
      <c r="TJX56" s="105"/>
      <c r="TJY56" s="105"/>
      <c r="TJZ56" s="105"/>
      <c r="TKA56" s="105"/>
      <c r="TKB56" s="105"/>
      <c r="TKC56" s="105"/>
      <c r="TKD56" s="105"/>
      <c r="TKE56" s="105"/>
      <c r="TKF56" s="105"/>
      <c r="TKG56" s="105"/>
      <c r="TKH56" s="105"/>
      <c r="TKI56" s="105"/>
      <c r="TKJ56" s="105"/>
      <c r="TKK56" s="105"/>
      <c r="TKL56" s="105"/>
      <c r="TKM56" s="105"/>
      <c r="TKN56" s="105"/>
      <c r="TKO56" s="105"/>
      <c r="TKP56" s="105"/>
      <c r="TKQ56" s="105"/>
      <c r="TKR56" s="105"/>
      <c r="TKS56" s="105"/>
      <c r="TKT56" s="105"/>
      <c r="TKU56" s="105"/>
      <c r="TKV56" s="105"/>
      <c r="TKW56" s="105"/>
      <c r="TKX56" s="105"/>
      <c r="TKY56" s="105"/>
      <c r="TKZ56" s="105"/>
      <c r="TLA56" s="105"/>
      <c r="TLB56" s="105"/>
      <c r="TLC56" s="105"/>
      <c r="TLD56" s="105"/>
      <c r="TLE56" s="105"/>
      <c r="TLF56" s="105"/>
      <c r="TLG56" s="105"/>
      <c r="TLH56" s="105"/>
      <c r="TLI56" s="105"/>
      <c r="TLJ56" s="105"/>
      <c r="TLK56" s="105"/>
      <c r="TLL56" s="105"/>
      <c r="TLM56" s="105"/>
      <c r="TLN56" s="105"/>
      <c r="TLO56" s="105"/>
      <c r="TLP56" s="105"/>
      <c r="TLQ56" s="105"/>
      <c r="TLR56" s="105"/>
      <c r="TLS56" s="105"/>
      <c r="TLT56" s="105"/>
      <c r="TLU56" s="105"/>
      <c r="TLV56" s="105"/>
      <c r="TLW56" s="105"/>
      <c r="TLX56" s="105"/>
      <c r="TLY56" s="105"/>
      <c r="TLZ56" s="105"/>
      <c r="TMA56" s="105"/>
      <c r="TMB56" s="105"/>
      <c r="TMC56" s="105"/>
      <c r="TMD56" s="105"/>
      <c r="TME56" s="105"/>
      <c r="TMF56" s="105"/>
      <c r="TMG56" s="105"/>
      <c r="TMH56" s="105"/>
      <c r="TMI56" s="105"/>
      <c r="TMJ56" s="105"/>
      <c r="TMK56" s="105"/>
      <c r="TML56" s="105"/>
      <c r="TMM56" s="105"/>
      <c r="TMN56" s="105"/>
      <c r="TMO56" s="105"/>
      <c r="TMP56" s="105"/>
      <c r="TMQ56" s="105"/>
      <c r="TMR56" s="105"/>
      <c r="TMS56" s="105"/>
      <c r="TMT56" s="105"/>
      <c r="TMU56" s="105"/>
      <c r="TMV56" s="105"/>
      <c r="TMW56" s="105"/>
      <c r="TMX56" s="105"/>
      <c r="TMY56" s="105"/>
      <c r="TMZ56" s="105"/>
      <c r="TNA56" s="105"/>
      <c r="TNB56" s="105"/>
      <c r="TNC56" s="105"/>
      <c r="TND56" s="105"/>
      <c r="TNE56" s="105"/>
      <c r="TNF56" s="105"/>
      <c r="TNG56" s="105"/>
      <c r="TNH56" s="105"/>
      <c r="TNI56" s="105"/>
      <c r="TNJ56" s="105"/>
      <c r="TNK56" s="105"/>
      <c r="TNL56" s="105"/>
      <c r="TNM56" s="105"/>
      <c r="TNN56" s="105"/>
      <c r="TNO56" s="105"/>
      <c r="TNP56" s="105"/>
      <c r="TNQ56" s="105"/>
      <c r="TNR56" s="105"/>
      <c r="TNS56" s="105"/>
      <c r="TNT56" s="105"/>
      <c r="TNU56" s="105"/>
      <c r="TNV56" s="105"/>
      <c r="TNW56" s="105"/>
      <c r="TNX56" s="105"/>
      <c r="TNY56" s="105"/>
      <c r="TNZ56" s="105"/>
      <c r="TOA56" s="105"/>
      <c r="TOB56" s="105"/>
      <c r="TOC56" s="105"/>
      <c r="TOD56" s="105"/>
      <c r="TOE56" s="105"/>
      <c r="TOF56" s="105"/>
      <c r="TOG56" s="105"/>
      <c r="TOH56" s="105"/>
      <c r="TOI56" s="105"/>
      <c r="TOJ56" s="105"/>
      <c r="TOK56" s="105"/>
      <c r="TOL56" s="105"/>
      <c r="TOM56" s="105"/>
      <c r="TON56" s="105"/>
      <c r="TOO56" s="105"/>
      <c r="TOP56" s="105"/>
      <c r="TOQ56" s="105"/>
      <c r="TOR56" s="105"/>
      <c r="TOS56" s="105"/>
      <c r="TOT56" s="105"/>
      <c r="TOU56" s="105"/>
      <c r="TOV56" s="105"/>
      <c r="TOW56" s="105"/>
      <c r="TOX56" s="105"/>
      <c r="TOY56" s="105"/>
      <c r="TOZ56" s="105"/>
      <c r="TPA56" s="105"/>
      <c r="TPB56" s="105"/>
      <c r="TPC56" s="105"/>
      <c r="TPD56" s="105"/>
      <c r="TPE56" s="105"/>
      <c r="TPF56" s="105"/>
      <c r="TPG56" s="105"/>
      <c r="TPH56" s="105"/>
      <c r="TPI56" s="105"/>
      <c r="TPJ56" s="105"/>
      <c r="TPK56" s="105"/>
      <c r="TPL56" s="105"/>
      <c r="TPM56" s="105"/>
      <c r="TPN56" s="105"/>
      <c r="TPO56" s="105"/>
      <c r="TPP56" s="105"/>
      <c r="TPQ56" s="105"/>
      <c r="TPR56" s="105"/>
      <c r="TPS56" s="105"/>
      <c r="TPT56" s="105"/>
      <c r="TPU56" s="105"/>
      <c r="TPV56" s="105"/>
      <c r="TPW56" s="105"/>
      <c r="TPX56" s="105"/>
      <c r="TPY56" s="105"/>
      <c r="TPZ56" s="105"/>
      <c r="TQA56" s="105"/>
      <c r="TQB56" s="105"/>
      <c r="TQC56" s="105"/>
      <c r="TQD56" s="105"/>
      <c r="TQE56" s="105"/>
      <c r="TQF56" s="105"/>
      <c r="TQG56" s="105"/>
      <c r="TQH56" s="105"/>
      <c r="TQI56" s="105"/>
      <c r="TQJ56" s="105"/>
      <c r="TQK56" s="105"/>
      <c r="TQL56" s="105"/>
      <c r="TQM56" s="105"/>
      <c r="TQN56" s="105"/>
      <c r="TQO56" s="105"/>
      <c r="TQP56" s="105"/>
      <c r="TQQ56" s="105"/>
      <c r="TQR56" s="105"/>
      <c r="TQS56" s="105"/>
      <c r="TQT56" s="105"/>
      <c r="TQU56" s="105"/>
      <c r="TQV56" s="105"/>
      <c r="TQW56" s="105"/>
      <c r="TQX56" s="105"/>
      <c r="TQY56" s="105"/>
      <c r="TQZ56" s="105"/>
      <c r="TRA56" s="105"/>
      <c r="TRB56" s="105"/>
      <c r="TRC56" s="105"/>
      <c r="TRD56" s="105"/>
      <c r="TRE56" s="105"/>
      <c r="TRF56" s="105"/>
      <c r="TRG56" s="105"/>
      <c r="TRH56" s="105"/>
      <c r="TRI56" s="105"/>
      <c r="TRJ56" s="105"/>
      <c r="TRK56" s="105"/>
      <c r="TRL56" s="105"/>
      <c r="TRM56" s="105"/>
      <c r="TRN56" s="105"/>
      <c r="TRO56" s="105"/>
      <c r="TRP56" s="105"/>
      <c r="TRQ56" s="105"/>
      <c r="TRR56" s="105"/>
      <c r="TRS56" s="105"/>
      <c r="TRT56" s="105"/>
      <c r="TRU56" s="105"/>
      <c r="TRV56" s="105"/>
      <c r="TRW56" s="105"/>
      <c r="TRX56" s="105"/>
      <c r="TRY56" s="105"/>
      <c r="TRZ56" s="105"/>
      <c r="TSA56" s="105"/>
      <c r="TSB56" s="105"/>
      <c r="TSC56" s="105"/>
      <c r="TSD56" s="105"/>
      <c r="TSE56" s="105"/>
      <c r="TSF56" s="105"/>
      <c r="TSG56" s="105"/>
      <c r="TSH56" s="105"/>
      <c r="TSI56" s="105"/>
      <c r="TSJ56" s="105"/>
      <c r="TSK56" s="105"/>
      <c r="TSL56" s="105"/>
      <c r="TSM56" s="105"/>
      <c r="TSN56" s="105"/>
      <c r="TSO56" s="105"/>
      <c r="TSP56" s="105"/>
      <c r="TSQ56" s="105"/>
      <c r="TSR56" s="105"/>
      <c r="TSS56" s="105"/>
      <c r="TST56" s="105"/>
      <c r="TSU56" s="105"/>
      <c r="TSV56" s="105"/>
      <c r="TSW56" s="105"/>
      <c r="TSX56" s="105"/>
      <c r="TSY56" s="105"/>
      <c r="TSZ56" s="105"/>
      <c r="TTA56" s="105"/>
      <c r="TTB56" s="105"/>
      <c r="TTC56" s="105"/>
      <c r="TTD56" s="105"/>
      <c r="TTE56" s="105"/>
      <c r="TTF56" s="105"/>
      <c r="TTG56" s="105"/>
      <c r="TTH56" s="105"/>
      <c r="TTI56" s="105"/>
      <c r="TTJ56" s="105"/>
      <c r="TTK56" s="105"/>
      <c r="TTL56" s="105"/>
      <c r="TTM56" s="105"/>
      <c r="TTN56" s="105"/>
      <c r="TTO56" s="105"/>
      <c r="TTP56" s="105"/>
      <c r="TTQ56" s="105"/>
      <c r="TTR56" s="105"/>
      <c r="TTS56" s="105"/>
      <c r="TTT56" s="105"/>
      <c r="TTU56" s="105"/>
      <c r="TTV56" s="105"/>
      <c r="TTW56" s="105"/>
      <c r="TTX56" s="105"/>
      <c r="TTY56" s="105"/>
      <c r="TTZ56" s="105"/>
      <c r="TUA56" s="105"/>
      <c r="TUB56" s="105"/>
      <c r="TUC56" s="105"/>
      <c r="TUD56" s="105"/>
      <c r="TUE56" s="105"/>
      <c r="TUF56" s="105"/>
      <c r="TUG56" s="105"/>
      <c r="TUH56" s="105"/>
      <c r="TUI56" s="105"/>
      <c r="TUJ56" s="105"/>
      <c r="TUK56" s="105"/>
      <c r="TUL56" s="105"/>
      <c r="TUM56" s="105"/>
      <c r="TUN56" s="105"/>
      <c r="TUO56" s="105"/>
      <c r="TUP56" s="105"/>
      <c r="TUQ56" s="105"/>
      <c r="TUR56" s="105"/>
      <c r="TUS56" s="105"/>
      <c r="TUT56" s="105"/>
      <c r="TUU56" s="105"/>
      <c r="TUV56" s="105"/>
      <c r="TUW56" s="105"/>
      <c r="TUX56" s="105"/>
      <c r="TUY56" s="105"/>
      <c r="TUZ56" s="105"/>
      <c r="TVA56" s="105"/>
      <c r="TVB56" s="105"/>
      <c r="TVC56" s="105"/>
      <c r="TVD56" s="105"/>
      <c r="TVE56" s="105"/>
      <c r="TVF56" s="105"/>
      <c r="TVG56" s="105"/>
      <c r="TVH56" s="105"/>
      <c r="TVI56" s="105"/>
      <c r="TVJ56" s="105"/>
      <c r="TVK56" s="105"/>
      <c r="TVL56" s="105"/>
      <c r="TVM56" s="105"/>
      <c r="TVN56" s="105"/>
      <c r="TVO56" s="105"/>
      <c r="TVP56" s="105"/>
      <c r="TVQ56" s="105"/>
      <c r="TVR56" s="105"/>
      <c r="TVS56" s="105"/>
      <c r="TVT56" s="105"/>
      <c r="TVU56" s="105"/>
      <c r="TVV56" s="105"/>
      <c r="TVW56" s="105"/>
      <c r="TVX56" s="105"/>
      <c r="TVY56" s="105"/>
      <c r="TVZ56" s="105"/>
      <c r="TWA56" s="105"/>
      <c r="TWB56" s="105"/>
      <c r="TWC56" s="105"/>
      <c r="TWD56" s="105"/>
      <c r="TWE56" s="105"/>
      <c r="TWF56" s="105"/>
      <c r="TWG56" s="105"/>
      <c r="TWH56" s="105"/>
      <c r="TWI56" s="105"/>
      <c r="TWJ56" s="105"/>
      <c r="TWK56" s="105"/>
      <c r="TWL56" s="105"/>
      <c r="TWM56" s="105"/>
      <c r="TWN56" s="105"/>
      <c r="TWO56" s="105"/>
      <c r="TWP56" s="105"/>
      <c r="TWQ56" s="105"/>
      <c r="TWR56" s="105"/>
      <c r="TWS56" s="105"/>
      <c r="TWT56" s="105"/>
      <c r="TWU56" s="105"/>
      <c r="TWV56" s="105"/>
      <c r="TWW56" s="105"/>
      <c r="TWX56" s="105"/>
      <c r="TWY56" s="105"/>
      <c r="TWZ56" s="105"/>
      <c r="TXA56" s="105"/>
      <c r="TXB56" s="105"/>
      <c r="TXC56" s="105"/>
      <c r="TXD56" s="105"/>
      <c r="TXE56" s="105"/>
      <c r="TXF56" s="105"/>
      <c r="TXG56" s="105"/>
      <c r="TXH56" s="105"/>
      <c r="TXI56" s="105"/>
      <c r="TXJ56" s="105"/>
      <c r="TXK56" s="105"/>
      <c r="TXL56" s="105"/>
      <c r="TXM56" s="105"/>
      <c r="TXN56" s="105"/>
      <c r="TXO56" s="105"/>
      <c r="TXP56" s="105"/>
      <c r="TXQ56" s="105"/>
      <c r="TXR56" s="105"/>
      <c r="TXS56" s="105"/>
      <c r="TXT56" s="105"/>
      <c r="TXU56" s="105"/>
      <c r="TXV56" s="105"/>
      <c r="TXW56" s="105"/>
      <c r="TXX56" s="105"/>
      <c r="TXY56" s="105"/>
      <c r="TXZ56" s="105"/>
      <c r="TYA56" s="105"/>
      <c r="TYB56" s="105"/>
      <c r="TYC56" s="105"/>
      <c r="TYD56" s="105"/>
      <c r="TYE56" s="105"/>
      <c r="TYF56" s="105"/>
      <c r="TYG56" s="105"/>
      <c r="TYH56" s="105"/>
      <c r="TYI56" s="105"/>
      <c r="TYJ56" s="105"/>
      <c r="TYK56" s="105"/>
      <c r="TYL56" s="105"/>
      <c r="TYM56" s="105"/>
      <c r="TYN56" s="105"/>
      <c r="TYO56" s="105"/>
      <c r="TYP56" s="105"/>
      <c r="TYQ56" s="105"/>
      <c r="TYR56" s="105"/>
      <c r="TYS56" s="105"/>
      <c r="TYT56" s="105"/>
      <c r="TYU56" s="105"/>
      <c r="TYV56" s="105"/>
      <c r="TYW56" s="105"/>
      <c r="TYX56" s="105"/>
      <c r="TYY56" s="105"/>
      <c r="TYZ56" s="105"/>
      <c r="TZA56" s="105"/>
      <c r="TZB56" s="105"/>
      <c r="TZC56" s="105"/>
      <c r="TZD56" s="105"/>
      <c r="TZE56" s="105"/>
      <c r="TZF56" s="105"/>
      <c r="TZG56" s="105"/>
      <c r="TZH56" s="105"/>
      <c r="TZI56" s="105"/>
      <c r="TZJ56" s="105"/>
      <c r="TZK56" s="105"/>
      <c r="TZL56" s="105"/>
      <c r="TZM56" s="105"/>
      <c r="TZN56" s="105"/>
      <c r="TZO56" s="105"/>
      <c r="TZP56" s="105"/>
      <c r="TZQ56" s="105"/>
      <c r="TZR56" s="105"/>
      <c r="TZS56" s="105"/>
      <c r="TZT56" s="105"/>
      <c r="TZU56" s="105"/>
      <c r="TZV56" s="105"/>
      <c r="TZW56" s="105"/>
      <c r="TZX56" s="105"/>
      <c r="TZY56" s="105"/>
      <c r="TZZ56" s="105"/>
      <c r="UAA56" s="105"/>
      <c r="UAB56" s="105"/>
      <c r="UAC56" s="105"/>
      <c r="UAD56" s="105"/>
      <c r="UAE56" s="105"/>
      <c r="UAF56" s="105"/>
      <c r="UAG56" s="105"/>
      <c r="UAH56" s="105"/>
      <c r="UAI56" s="105"/>
      <c r="UAJ56" s="105"/>
      <c r="UAK56" s="105"/>
      <c r="UAL56" s="105"/>
      <c r="UAM56" s="105"/>
      <c r="UAN56" s="105"/>
      <c r="UAO56" s="105"/>
      <c r="UAP56" s="105"/>
      <c r="UAQ56" s="105"/>
      <c r="UAR56" s="105"/>
      <c r="UAS56" s="105"/>
      <c r="UAT56" s="105"/>
      <c r="UAU56" s="105"/>
      <c r="UAV56" s="105"/>
      <c r="UAW56" s="105"/>
      <c r="UAX56" s="105"/>
      <c r="UAY56" s="105"/>
      <c r="UAZ56" s="105"/>
      <c r="UBA56" s="105"/>
      <c r="UBB56" s="105"/>
      <c r="UBC56" s="105"/>
      <c r="UBD56" s="105"/>
      <c r="UBE56" s="105"/>
      <c r="UBF56" s="105"/>
      <c r="UBG56" s="105"/>
      <c r="UBH56" s="105"/>
      <c r="UBI56" s="105"/>
      <c r="UBJ56" s="105"/>
      <c r="UBK56" s="105"/>
      <c r="UBL56" s="105"/>
      <c r="UBM56" s="105"/>
      <c r="UBN56" s="105"/>
      <c r="UBO56" s="105"/>
      <c r="UBP56" s="105"/>
      <c r="UBQ56" s="105"/>
      <c r="UBR56" s="105"/>
      <c r="UBS56" s="105"/>
      <c r="UBT56" s="105"/>
      <c r="UBU56" s="105"/>
      <c r="UBV56" s="105"/>
      <c r="UBW56" s="105"/>
      <c r="UBX56" s="105"/>
      <c r="UBY56" s="105"/>
      <c r="UBZ56" s="105"/>
      <c r="UCA56" s="105"/>
      <c r="UCB56" s="105"/>
      <c r="UCC56" s="105"/>
      <c r="UCD56" s="105"/>
      <c r="UCE56" s="105"/>
      <c r="UCF56" s="105"/>
      <c r="UCG56" s="105"/>
      <c r="UCH56" s="105"/>
      <c r="UCI56" s="105"/>
      <c r="UCJ56" s="105"/>
      <c r="UCK56" s="105"/>
      <c r="UCL56" s="105"/>
      <c r="UCM56" s="105"/>
      <c r="UCN56" s="105"/>
      <c r="UCO56" s="105"/>
      <c r="UCP56" s="105"/>
      <c r="UCQ56" s="105"/>
      <c r="UCR56" s="105"/>
      <c r="UCS56" s="105"/>
      <c r="UCT56" s="105"/>
      <c r="UCU56" s="105"/>
      <c r="UCV56" s="105"/>
      <c r="UCW56" s="105"/>
      <c r="UCX56" s="105"/>
      <c r="UCY56" s="105"/>
      <c r="UCZ56" s="105"/>
      <c r="UDA56" s="105"/>
      <c r="UDB56" s="105"/>
      <c r="UDC56" s="105"/>
      <c r="UDD56" s="105"/>
      <c r="UDE56" s="105"/>
      <c r="UDF56" s="105"/>
      <c r="UDG56" s="105"/>
      <c r="UDH56" s="105"/>
      <c r="UDI56" s="105"/>
      <c r="UDJ56" s="105"/>
      <c r="UDK56" s="105"/>
      <c r="UDL56" s="105"/>
      <c r="UDM56" s="105"/>
      <c r="UDN56" s="105"/>
      <c r="UDO56" s="105"/>
      <c r="UDP56" s="105"/>
      <c r="UDQ56" s="105"/>
      <c r="UDR56" s="105"/>
      <c r="UDS56" s="105"/>
      <c r="UDT56" s="105"/>
      <c r="UDU56" s="105"/>
      <c r="UDV56" s="105"/>
      <c r="UDW56" s="105"/>
      <c r="UDX56" s="105"/>
      <c r="UDY56" s="105"/>
      <c r="UDZ56" s="105"/>
      <c r="UEA56" s="105"/>
      <c r="UEB56" s="105"/>
      <c r="UEC56" s="105"/>
      <c r="UED56" s="105"/>
      <c r="UEE56" s="105"/>
      <c r="UEF56" s="105"/>
      <c r="UEG56" s="105"/>
      <c r="UEH56" s="105"/>
      <c r="UEI56" s="105"/>
      <c r="UEJ56" s="105"/>
      <c r="UEK56" s="105"/>
      <c r="UEL56" s="105"/>
      <c r="UEM56" s="105"/>
      <c r="UEN56" s="105"/>
      <c r="UEO56" s="105"/>
      <c r="UEP56" s="105"/>
      <c r="UEQ56" s="105"/>
      <c r="UER56" s="105"/>
      <c r="UES56" s="105"/>
      <c r="UET56" s="105"/>
      <c r="UEU56" s="105"/>
      <c r="UEV56" s="105"/>
      <c r="UEW56" s="105"/>
      <c r="UEX56" s="105"/>
      <c r="UEY56" s="105"/>
      <c r="UEZ56" s="105"/>
      <c r="UFA56" s="105"/>
      <c r="UFB56" s="105"/>
      <c r="UFC56" s="105"/>
      <c r="UFD56" s="105"/>
      <c r="UFE56" s="105"/>
      <c r="UFF56" s="105"/>
      <c r="UFG56" s="105"/>
      <c r="UFH56" s="105"/>
      <c r="UFI56" s="105"/>
      <c r="UFJ56" s="105"/>
      <c r="UFK56" s="105"/>
      <c r="UFL56" s="105"/>
      <c r="UFM56" s="105"/>
      <c r="UFN56" s="105"/>
      <c r="UFO56" s="105"/>
      <c r="UFP56" s="105"/>
      <c r="UFQ56" s="105"/>
      <c r="UFR56" s="105"/>
      <c r="UFS56" s="105"/>
      <c r="UFT56" s="105"/>
      <c r="UFU56" s="105"/>
      <c r="UFV56" s="105"/>
      <c r="UFW56" s="105"/>
      <c r="UFX56" s="105"/>
      <c r="UFY56" s="105"/>
      <c r="UFZ56" s="105"/>
      <c r="UGA56" s="105"/>
      <c r="UGB56" s="105"/>
      <c r="UGC56" s="105"/>
      <c r="UGD56" s="105"/>
      <c r="UGE56" s="105"/>
      <c r="UGF56" s="105"/>
      <c r="UGG56" s="105"/>
      <c r="UGH56" s="105"/>
      <c r="UGI56" s="105"/>
      <c r="UGJ56" s="105"/>
      <c r="UGK56" s="105"/>
      <c r="UGL56" s="105"/>
      <c r="UGM56" s="105"/>
      <c r="UGN56" s="105"/>
      <c r="UGO56" s="105"/>
      <c r="UGP56" s="105"/>
      <c r="UGQ56" s="105"/>
      <c r="UGR56" s="105"/>
      <c r="UGS56" s="105"/>
      <c r="UGT56" s="105"/>
      <c r="UGU56" s="105"/>
      <c r="UGV56" s="105"/>
      <c r="UGW56" s="105"/>
      <c r="UGX56" s="105"/>
      <c r="UGY56" s="105"/>
      <c r="UGZ56" s="105"/>
      <c r="UHA56" s="105"/>
      <c r="UHB56" s="105"/>
      <c r="UHC56" s="105"/>
      <c r="UHD56" s="105"/>
      <c r="UHE56" s="105"/>
      <c r="UHF56" s="105"/>
      <c r="UHG56" s="105"/>
      <c r="UHH56" s="105"/>
      <c r="UHI56" s="105"/>
      <c r="UHJ56" s="105"/>
      <c r="UHK56" s="105"/>
      <c r="UHL56" s="105"/>
      <c r="UHM56" s="105"/>
      <c r="UHN56" s="105"/>
      <c r="UHO56" s="105"/>
      <c r="UHP56" s="105"/>
      <c r="UHQ56" s="105"/>
      <c r="UHR56" s="105"/>
      <c r="UHS56" s="105"/>
      <c r="UHT56" s="105"/>
      <c r="UHU56" s="105"/>
      <c r="UHV56" s="105"/>
      <c r="UHW56" s="105"/>
      <c r="UHX56" s="105"/>
      <c r="UHY56" s="105"/>
      <c r="UHZ56" s="105"/>
      <c r="UIA56" s="105"/>
      <c r="UIB56" s="105"/>
      <c r="UIC56" s="105"/>
      <c r="UID56" s="105"/>
      <c r="UIE56" s="105"/>
      <c r="UIF56" s="105"/>
      <c r="UIG56" s="105"/>
      <c r="UIH56" s="105"/>
      <c r="UII56" s="105"/>
      <c r="UIJ56" s="105"/>
      <c r="UIK56" s="105"/>
      <c r="UIL56" s="105"/>
      <c r="UIM56" s="105"/>
      <c r="UIN56" s="105"/>
      <c r="UIO56" s="105"/>
      <c r="UIP56" s="105"/>
      <c r="UIQ56" s="105"/>
      <c r="UIR56" s="105"/>
      <c r="UIS56" s="105"/>
      <c r="UIT56" s="105"/>
      <c r="UIU56" s="105"/>
      <c r="UIV56" s="105"/>
      <c r="UIW56" s="105"/>
      <c r="UIX56" s="105"/>
      <c r="UIY56" s="105"/>
      <c r="UIZ56" s="105"/>
      <c r="UJA56" s="105"/>
      <c r="UJB56" s="105"/>
      <c r="UJC56" s="105"/>
      <c r="UJD56" s="105"/>
      <c r="UJE56" s="105"/>
      <c r="UJF56" s="105"/>
      <c r="UJG56" s="105"/>
      <c r="UJH56" s="105"/>
      <c r="UJI56" s="105"/>
      <c r="UJJ56" s="105"/>
      <c r="UJK56" s="105"/>
      <c r="UJL56" s="105"/>
      <c r="UJM56" s="105"/>
      <c r="UJN56" s="105"/>
      <c r="UJO56" s="105"/>
      <c r="UJP56" s="105"/>
      <c r="UJQ56" s="105"/>
      <c r="UJR56" s="105"/>
      <c r="UJS56" s="105"/>
      <c r="UJT56" s="105"/>
      <c r="UJU56" s="105"/>
      <c r="UJV56" s="105"/>
      <c r="UJW56" s="105"/>
      <c r="UJX56" s="105"/>
      <c r="UJY56" s="105"/>
      <c r="UJZ56" s="105"/>
      <c r="UKA56" s="105"/>
      <c r="UKB56" s="105"/>
      <c r="UKC56" s="105"/>
      <c r="UKD56" s="105"/>
      <c r="UKE56" s="105"/>
      <c r="UKF56" s="105"/>
      <c r="UKG56" s="105"/>
      <c r="UKH56" s="105"/>
      <c r="UKI56" s="105"/>
      <c r="UKJ56" s="105"/>
      <c r="UKK56" s="105"/>
      <c r="UKL56" s="105"/>
      <c r="UKM56" s="105"/>
      <c r="UKN56" s="105"/>
      <c r="UKO56" s="105"/>
      <c r="UKP56" s="105"/>
      <c r="UKQ56" s="105"/>
      <c r="UKR56" s="105"/>
      <c r="UKS56" s="105"/>
      <c r="UKT56" s="105"/>
      <c r="UKU56" s="105"/>
      <c r="UKV56" s="105"/>
      <c r="UKW56" s="105"/>
      <c r="UKX56" s="105"/>
      <c r="UKY56" s="105"/>
      <c r="UKZ56" s="105"/>
      <c r="ULA56" s="105"/>
      <c r="ULB56" s="105"/>
      <c r="ULC56" s="105"/>
      <c r="ULD56" s="105"/>
      <c r="ULE56" s="105"/>
      <c r="ULF56" s="105"/>
      <c r="ULG56" s="105"/>
      <c r="ULH56" s="105"/>
      <c r="ULI56" s="105"/>
      <c r="ULJ56" s="105"/>
      <c r="ULK56" s="105"/>
      <c r="ULL56" s="105"/>
      <c r="ULM56" s="105"/>
      <c r="ULN56" s="105"/>
      <c r="ULO56" s="105"/>
      <c r="ULP56" s="105"/>
      <c r="ULQ56" s="105"/>
      <c r="ULR56" s="105"/>
      <c r="ULS56" s="105"/>
      <c r="ULT56" s="105"/>
      <c r="ULU56" s="105"/>
      <c r="ULV56" s="105"/>
      <c r="ULW56" s="105"/>
      <c r="ULX56" s="105"/>
      <c r="ULY56" s="105"/>
      <c r="ULZ56" s="105"/>
      <c r="UMA56" s="105"/>
      <c r="UMB56" s="105"/>
      <c r="UMC56" s="105"/>
      <c r="UMD56" s="105"/>
      <c r="UME56" s="105"/>
      <c r="UMF56" s="105"/>
      <c r="UMG56" s="105"/>
      <c r="UMH56" s="105"/>
      <c r="UMI56" s="105"/>
      <c r="UMJ56" s="105"/>
      <c r="UMK56" s="105"/>
      <c r="UML56" s="105"/>
      <c r="UMM56" s="105"/>
      <c r="UMN56" s="105"/>
      <c r="UMO56" s="105"/>
      <c r="UMP56" s="105"/>
      <c r="UMQ56" s="105"/>
      <c r="UMR56" s="105"/>
      <c r="UMS56" s="105"/>
      <c r="UMT56" s="105"/>
      <c r="UMU56" s="105"/>
      <c r="UMV56" s="105"/>
      <c r="UMW56" s="105"/>
      <c r="UMX56" s="105"/>
      <c r="UMY56" s="105"/>
      <c r="UMZ56" s="105"/>
      <c r="UNA56" s="105"/>
      <c r="UNB56" s="105"/>
      <c r="UNC56" s="105"/>
      <c r="UND56" s="105"/>
      <c r="UNE56" s="105"/>
      <c r="UNF56" s="105"/>
      <c r="UNG56" s="105"/>
      <c r="UNH56" s="105"/>
      <c r="UNI56" s="105"/>
      <c r="UNJ56" s="105"/>
      <c r="UNK56" s="105"/>
      <c r="UNL56" s="105"/>
      <c r="UNM56" s="105"/>
      <c r="UNN56" s="105"/>
      <c r="UNO56" s="105"/>
      <c r="UNP56" s="105"/>
      <c r="UNQ56" s="105"/>
      <c r="UNR56" s="105"/>
      <c r="UNS56" s="105"/>
      <c r="UNT56" s="105"/>
      <c r="UNU56" s="105"/>
      <c r="UNV56" s="105"/>
      <c r="UNW56" s="105"/>
      <c r="UNX56" s="105"/>
      <c r="UNY56" s="105"/>
      <c r="UNZ56" s="105"/>
      <c r="UOA56" s="105"/>
      <c r="UOB56" s="105"/>
      <c r="UOC56" s="105"/>
      <c r="UOD56" s="105"/>
      <c r="UOE56" s="105"/>
      <c r="UOF56" s="105"/>
      <c r="UOG56" s="105"/>
      <c r="UOH56" s="105"/>
      <c r="UOI56" s="105"/>
      <c r="UOJ56" s="105"/>
      <c r="UOK56" s="105"/>
      <c r="UOL56" s="105"/>
      <c r="UOM56" s="105"/>
      <c r="UON56" s="105"/>
      <c r="UOO56" s="105"/>
      <c r="UOP56" s="105"/>
      <c r="UOQ56" s="105"/>
      <c r="UOR56" s="105"/>
      <c r="UOS56" s="105"/>
      <c r="UOT56" s="105"/>
      <c r="UOU56" s="105"/>
      <c r="UOV56" s="105"/>
      <c r="UOW56" s="105"/>
      <c r="UOX56" s="105"/>
      <c r="UOY56" s="105"/>
      <c r="UOZ56" s="105"/>
      <c r="UPA56" s="105"/>
      <c r="UPB56" s="105"/>
      <c r="UPC56" s="105"/>
      <c r="UPD56" s="105"/>
      <c r="UPE56" s="105"/>
      <c r="UPF56" s="105"/>
      <c r="UPG56" s="105"/>
      <c r="UPH56" s="105"/>
      <c r="UPI56" s="105"/>
      <c r="UPJ56" s="105"/>
      <c r="UPK56" s="105"/>
      <c r="UPL56" s="105"/>
      <c r="UPM56" s="105"/>
      <c r="UPN56" s="105"/>
      <c r="UPO56" s="105"/>
      <c r="UPP56" s="105"/>
      <c r="UPQ56" s="105"/>
      <c r="UPR56" s="105"/>
      <c r="UPS56" s="105"/>
      <c r="UPT56" s="105"/>
      <c r="UPU56" s="105"/>
      <c r="UPV56" s="105"/>
      <c r="UPW56" s="105"/>
      <c r="UPX56" s="105"/>
      <c r="UPY56" s="105"/>
      <c r="UPZ56" s="105"/>
      <c r="UQA56" s="105"/>
      <c r="UQB56" s="105"/>
      <c r="UQC56" s="105"/>
      <c r="UQD56" s="105"/>
      <c r="UQE56" s="105"/>
      <c r="UQF56" s="105"/>
      <c r="UQG56" s="105"/>
      <c r="UQH56" s="105"/>
      <c r="UQI56" s="105"/>
      <c r="UQJ56" s="105"/>
      <c r="UQK56" s="105"/>
      <c r="UQL56" s="105"/>
      <c r="UQM56" s="105"/>
      <c r="UQN56" s="105"/>
      <c r="UQO56" s="105"/>
      <c r="UQP56" s="105"/>
      <c r="UQQ56" s="105"/>
      <c r="UQR56" s="105"/>
      <c r="UQS56" s="105"/>
      <c r="UQT56" s="105"/>
      <c r="UQU56" s="105"/>
      <c r="UQV56" s="105"/>
      <c r="UQW56" s="105"/>
      <c r="UQX56" s="105"/>
      <c r="UQY56" s="105"/>
      <c r="UQZ56" s="105"/>
      <c r="URA56" s="105"/>
      <c r="URB56" s="105"/>
      <c r="URC56" s="105"/>
      <c r="URD56" s="105"/>
      <c r="URE56" s="105"/>
      <c r="URF56" s="105"/>
      <c r="URG56" s="105"/>
      <c r="URH56" s="105"/>
      <c r="URI56" s="105"/>
      <c r="URJ56" s="105"/>
      <c r="URK56" s="105"/>
      <c r="URL56" s="105"/>
      <c r="URM56" s="105"/>
      <c r="URN56" s="105"/>
      <c r="URO56" s="105"/>
      <c r="URP56" s="105"/>
      <c r="URQ56" s="105"/>
      <c r="URR56" s="105"/>
      <c r="URS56" s="105"/>
      <c r="URT56" s="105"/>
      <c r="URU56" s="105"/>
      <c r="URV56" s="105"/>
      <c r="URW56" s="105"/>
      <c r="URX56" s="105"/>
      <c r="URY56" s="105"/>
      <c r="URZ56" s="105"/>
      <c r="USA56" s="105"/>
      <c r="USB56" s="105"/>
      <c r="USC56" s="105"/>
      <c r="USD56" s="105"/>
      <c r="USE56" s="105"/>
      <c r="USF56" s="105"/>
      <c r="USG56" s="105"/>
      <c r="USH56" s="105"/>
      <c r="USI56" s="105"/>
      <c r="USJ56" s="105"/>
      <c r="USK56" s="105"/>
      <c r="USL56" s="105"/>
      <c r="USM56" s="105"/>
      <c r="USN56" s="105"/>
      <c r="USO56" s="105"/>
      <c r="USP56" s="105"/>
      <c r="USQ56" s="105"/>
      <c r="USR56" s="105"/>
      <c r="USS56" s="105"/>
      <c r="UST56" s="105"/>
      <c r="USU56" s="105"/>
      <c r="USV56" s="105"/>
      <c r="USW56" s="105"/>
      <c r="USX56" s="105"/>
      <c r="USY56" s="105"/>
      <c r="USZ56" s="105"/>
      <c r="UTA56" s="105"/>
      <c r="UTB56" s="105"/>
      <c r="UTC56" s="105"/>
      <c r="UTD56" s="105"/>
      <c r="UTE56" s="105"/>
      <c r="UTF56" s="105"/>
      <c r="UTG56" s="105"/>
      <c r="UTH56" s="105"/>
      <c r="UTI56" s="105"/>
      <c r="UTJ56" s="105"/>
      <c r="UTK56" s="105"/>
      <c r="UTL56" s="105"/>
      <c r="UTM56" s="105"/>
      <c r="UTN56" s="105"/>
      <c r="UTO56" s="105"/>
      <c r="UTP56" s="105"/>
      <c r="UTQ56" s="105"/>
      <c r="UTR56" s="105"/>
      <c r="UTS56" s="105"/>
      <c r="UTT56" s="105"/>
      <c r="UTU56" s="105"/>
      <c r="UTV56" s="105"/>
      <c r="UTW56" s="105"/>
      <c r="UTX56" s="105"/>
      <c r="UTY56" s="105"/>
      <c r="UTZ56" s="105"/>
      <c r="UUA56" s="105"/>
      <c r="UUB56" s="105"/>
      <c r="UUC56" s="105"/>
      <c r="UUD56" s="105"/>
      <c r="UUE56" s="105"/>
      <c r="UUF56" s="105"/>
      <c r="UUG56" s="105"/>
      <c r="UUH56" s="105"/>
      <c r="UUI56" s="105"/>
      <c r="UUJ56" s="105"/>
      <c r="UUK56" s="105"/>
      <c r="UUL56" s="105"/>
      <c r="UUM56" s="105"/>
      <c r="UUN56" s="105"/>
      <c r="UUO56" s="105"/>
      <c r="UUP56" s="105"/>
      <c r="UUQ56" s="105"/>
      <c r="UUR56" s="105"/>
      <c r="UUS56" s="105"/>
      <c r="UUT56" s="105"/>
      <c r="UUU56" s="105"/>
      <c r="UUV56" s="105"/>
      <c r="UUW56" s="105"/>
      <c r="UUX56" s="105"/>
      <c r="UUY56" s="105"/>
      <c r="UUZ56" s="105"/>
      <c r="UVA56" s="105"/>
      <c r="UVB56" s="105"/>
      <c r="UVC56" s="105"/>
      <c r="UVD56" s="105"/>
      <c r="UVE56" s="105"/>
      <c r="UVF56" s="105"/>
      <c r="UVG56" s="105"/>
      <c r="UVH56" s="105"/>
      <c r="UVI56" s="105"/>
      <c r="UVJ56" s="105"/>
      <c r="UVK56" s="105"/>
      <c r="UVL56" s="105"/>
      <c r="UVM56" s="105"/>
      <c r="UVN56" s="105"/>
      <c r="UVO56" s="105"/>
      <c r="UVP56" s="105"/>
      <c r="UVQ56" s="105"/>
      <c r="UVR56" s="105"/>
      <c r="UVS56" s="105"/>
      <c r="UVT56" s="105"/>
      <c r="UVU56" s="105"/>
      <c r="UVV56" s="105"/>
      <c r="UVW56" s="105"/>
      <c r="UVX56" s="105"/>
      <c r="UVY56" s="105"/>
      <c r="UVZ56" s="105"/>
      <c r="UWA56" s="105"/>
      <c r="UWB56" s="105"/>
      <c r="UWC56" s="105"/>
      <c r="UWD56" s="105"/>
      <c r="UWE56" s="105"/>
      <c r="UWF56" s="105"/>
      <c r="UWG56" s="105"/>
      <c r="UWH56" s="105"/>
      <c r="UWI56" s="105"/>
      <c r="UWJ56" s="105"/>
      <c r="UWK56" s="105"/>
      <c r="UWL56" s="105"/>
      <c r="UWM56" s="105"/>
      <c r="UWN56" s="105"/>
      <c r="UWO56" s="105"/>
      <c r="UWP56" s="105"/>
      <c r="UWQ56" s="105"/>
      <c r="UWR56" s="105"/>
      <c r="UWS56" s="105"/>
      <c r="UWT56" s="105"/>
      <c r="UWU56" s="105"/>
      <c r="UWV56" s="105"/>
      <c r="UWW56" s="105"/>
      <c r="UWX56" s="105"/>
      <c r="UWY56" s="105"/>
      <c r="UWZ56" s="105"/>
      <c r="UXA56" s="105"/>
      <c r="UXB56" s="105"/>
      <c r="UXC56" s="105"/>
      <c r="UXD56" s="105"/>
      <c r="UXE56" s="105"/>
      <c r="UXF56" s="105"/>
      <c r="UXG56" s="105"/>
      <c r="UXH56" s="105"/>
      <c r="UXI56" s="105"/>
      <c r="UXJ56" s="105"/>
      <c r="UXK56" s="105"/>
      <c r="UXL56" s="105"/>
      <c r="UXM56" s="105"/>
      <c r="UXN56" s="105"/>
      <c r="UXO56" s="105"/>
      <c r="UXP56" s="105"/>
      <c r="UXQ56" s="105"/>
      <c r="UXR56" s="105"/>
      <c r="UXS56" s="105"/>
      <c r="UXT56" s="105"/>
      <c r="UXU56" s="105"/>
      <c r="UXV56" s="105"/>
      <c r="UXW56" s="105"/>
      <c r="UXX56" s="105"/>
      <c r="UXY56" s="105"/>
      <c r="UXZ56" s="105"/>
      <c r="UYA56" s="105"/>
      <c r="UYB56" s="105"/>
      <c r="UYC56" s="105"/>
      <c r="UYD56" s="105"/>
      <c r="UYE56" s="105"/>
      <c r="UYF56" s="105"/>
      <c r="UYG56" s="105"/>
      <c r="UYH56" s="105"/>
      <c r="UYI56" s="105"/>
      <c r="UYJ56" s="105"/>
      <c r="UYK56" s="105"/>
      <c r="UYL56" s="105"/>
      <c r="UYM56" s="105"/>
      <c r="UYN56" s="105"/>
      <c r="UYO56" s="105"/>
      <c r="UYP56" s="105"/>
      <c r="UYQ56" s="105"/>
      <c r="UYR56" s="105"/>
      <c r="UYS56" s="105"/>
      <c r="UYT56" s="105"/>
      <c r="UYU56" s="105"/>
      <c r="UYV56" s="105"/>
      <c r="UYW56" s="105"/>
      <c r="UYX56" s="105"/>
      <c r="UYY56" s="105"/>
      <c r="UYZ56" s="105"/>
      <c r="UZA56" s="105"/>
      <c r="UZB56" s="105"/>
      <c r="UZC56" s="105"/>
      <c r="UZD56" s="105"/>
      <c r="UZE56" s="105"/>
      <c r="UZF56" s="105"/>
      <c r="UZG56" s="105"/>
      <c r="UZH56" s="105"/>
      <c r="UZI56" s="105"/>
      <c r="UZJ56" s="105"/>
      <c r="UZK56" s="105"/>
      <c r="UZL56" s="105"/>
      <c r="UZM56" s="105"/>
      <c r="UZN56" s="105"/>
      <c r="UZO56" s="105"/>
      <c r="UZP56" s="105"/>
      <c r="UZQ56" s="105"/>
      <c r="UZR56" s="105"/>
      <c r="UZS56" s="105"/>
      <c r="UZT56" s="105"/>
      <c r="UZU56" s="105"/>
      <c r="UZV56" s="105"/>
      <c r="UZW56" s="105"/>
      <c r="UZX56" s="105"/>
      <c r="UZY56" s="105"/>
      <c r="UZZ56" s="105"/>
      <c r="VAA56" s="105"/>
      <c r="VAB56" s="105"/>
      <c r="VAC56" s="105"/>
      <c r="VAD56" s="105"/>
      <c r="VAE56" s="105"/>
      <c r="VAF56" s="105"/>
      <c r="VAG56" s="105"/>
      <c r="VAH56" s="105"/>
      <c r="VAI56" s="105"/>
      <c r="VAJ56" s="105"/>
      <c r="VAK56" s="105"/>
      <c r="VAL56" s="105"/>
      <c r="VAM56" s="105"/>
      <c r="VAN56" s="105"/>
      <c r="VAO56" s="105"/>
      <c r="VAP56" s="105"/>
      <c r="VAQ56" s="105"/>
      <c r="VAR56" s="105"/>
      <c r="VAS56" s="105"/>
      <c r="VAT56" s="105"/>
      <c r="VAU56" s="105"/>
      <c r="VAV56" s="105"/>
      <c r="VAW56" s="105"/>
      <c r="VAX56" s="105"/>
      <c r="VAY56" s="105"/>
      <c r="VAZ56" s="105"/>
      <c r="VBA56" s="105"/>
      <c r="VBB56" s="105"/>
      <c r="VBC56" s="105"/>
      <c r="VBD56" s="105"/>
      <c r="VBE56" s="105"/>
      <c r="VBF56" s="105"/>
      <c r="VBG56" s="105"/>
      <c r="VBH56" s="105"/>
      <c r="VBI56" s="105"/>
      <c r="VBJ56" s="105"/>
      <c r="VBK56" s="105"/>
      <c r="VBL56" s="105"/>
      <c r="VBM56" s="105"/>
      <c r="VBN56" s="105"/>
      <c r="VBO56" s="105"/>
      <c r="VBP56" s="105"/>
      <c r="VBQ56" s="105"/>
      <c r="VBR56" s="105"/>
      <c r="VBS56" s="105"/>
      <c r="VBT56" s="105"/>
      <c r="VBU56" s="105"/>
      <c r="VBV56" s="105"/>
      <c r="VBW56" s="105"/>
      <c r="VBX56" s="105"/>
      <c r="VBY56" s="105"/>
      <c r="VBZ56" s="105"/>
      <c r="VCA56" s="105"/>
      <c r="VCB56" s="105"/>
      <c r="VCC56" s="105"/>
      <c r="VCD56" s="105"/>
      <c r="VCE56" s="105"/>
      <c r="VCF56" s="105"/>
      <c r="VCG56" s="105"/>
      <c r="VCH56" s="105"/>
      <c r="VCI56" s="105"/>
      <c r="VCJ56" s="105"/>
      <c r="VCK56" s="105"/>
      <c r="VCL56" s="105"/>
      <c r="VCM56" s="105"/>
      <c r="VCN56" s="105"/>
      <c r="VCO56" s="105"/>
      <c r="VCP56" s="105"/>
      <c r="VCQ56" s="105"/>
      <c r="VCR56" s="105"/>
      <c r="VCS56" s="105"/>
      <c r="VCT56" s="105"/>
      <c r="VCU56" s="105"/>
      <c r="VCV56" s="105"/>
      <c r="VCW56" s="105"/>
      <c r="VCX56" s="105"/>
      <c r="VCY56" s="105"/>
      <c r="VCZ56" s="105"/>
      <c r="VDA56" s="105"/>
      <c r="VDB56" s="105"/>
      <c r="VDC56" s="105"/>
      <c r="VDD56" s="105"/>
      <c r="VDE56" s="105"/>
      <c r="VDF56" s="105"/>
      <c r="VDG56" s="105"/>
      <c r="VDH56" s="105"/>
      <c r="VDI56" s="105"/>
      <c r="VDJ56" s="105"/>
      <c r="VDK56" s="105"/>
      <c r="VDL56" s="105"/>
      <c r="VDM56" s="105"/>
      <c r="VDN56" s="105"/>
      <c r="VDO56" s="105"/>
      <c r="VDP56" s="105"/>
      <c r="VDQ56" s="105"/>
      <c r="VDR56" s="105"/>
      <c r="VDS56" s="105"/>
      <c r="VDT56" s="105"/>
      <c r="VDU56" s="105"/>
      <c r="VDV56" s="105"/>
      <c r="VDW56" s="105"/>
      <c r="VDX56" s="105"/>
      <c r="VDY56" s="105"/>
      <c r="VDZ56" s="105"/>
      <c r="VEA56" s="105"/>
      <c r="VEB56" s="105"/>
      <c r="VEC56" s="105"/>
      <c r="VED56" s="105"/>
      <c r="VEE56" s="105"/>
      <c r="VEF56" s="105"/>
      <c r="VEG56" s="105"/>
      <c r="VEH56" s="105"/>
      <c r="VEI56" s="105"/>
      <c r="VEJ56" s="105"/>
      <c r="VEK56" s="105"/>
      <c r="VEL56" s="105"/>
      <c r="VEM56" s="105"/>
      <c r="VEN56" s="105"/>
      <c r="VEO56" s="105"/>
      <c r="VEP56" s="105"/>
      <c r="VEQ56" s="105"/>
      <c r="VER56" s="105"/>
      <c r="VES56" s="105"/>
      <c r="VET56" s="105"/>
      <c r="VEU56" s="105"/>
      <c r="VEV56" s="105"/>
      <c r="VEW56" s="105"/>
      <c r="VEX56" s="105"/>
      <c r="VEY56" s="105"/>
      <c r="VEZ56" s="105"/>
      <c r="VFA56" s="105"/>
      <c r="VFB56" s="105"/>
      <c r="VFC56" s="105"/>
      <c r="VFD56" s="105"/>
      <c r="VFE56" s="105"/>
      <c r="VFF56" s="105"/>
      <c r="VFG56" s="105"/>
      <c r="VFH56" s="105"/>
      <c r="VFI56" s="105"/>
      <c r="VFJ56" s="105"/>
      <c r="VFK56" s="105"/>
      <c r="VFL56" s="105"/>
      <c r="VFM56" s="105"/>
      <c r="VFN56" s="105"/>
      <c r="VFO56" s="105"/>
      <c r="VFP56" s="105"/>
      <c r="VFQ56" s="105"/>
      <c r="VFR56" s="105"/>
      <c r="VFS56" s="105"/>
      <c r="VFT56" s="105"/>
      <c r="VFU56" s="105"/>
      <c r="VFV56" s="105"/>
      <c r="VFW56" s="105"/>
      <c r="VFX56" s="105"/>
      <c r="VFY56" s="105"/>
      <c r="VFZ56" s="105"/>
      <c r="VGA56" s="105"/>
      <c r="VGB56" s="105"/>
      <c r="VGC56" s="105"/>
      <c r="VGD56" s="105"/>
      <c r="VGE56" s="105"/>
      <c r="VGF56" s="105"/>
      <c r="VGG56" s="105"/>
      <c r="VGH56" s="105"/>
      <c r="VGI56" s="105"/>
      <c r="VGJ56" s="105"/>
      <c r="VGK56" s="105"/>
      <c r="VGL56" s="105"/>
      <c r="VGM56" s="105"/>
      <c r="VGN56" s="105"/>
      <c r="VGO56" s="105"/>
      <c r="VGP56" s="105"/>
      <c r="VGQ56" s="105"/>
      <c r="VGR56" s="105"/>
      <c r="VGS56" s="105"/>
      <c r="VGT56" s="105"/>
      <c r="VGU56" s="105"/>
      <c r="VGV56" s="105"/>
      <c r="VGW56" s="105"/>
      <c r="VGX56" s="105"/>
      <c r="VGY56" s="105"/>
      <c r="VGZ56" s="105"/>
      <c r="VHA56" s="105"/>
      <c r="VHB56" s="105"/>
      <c r="VHC56" s="105"/>
      <c r="VHD56" s="105"/>
      <c r="VHE56" s="105"/>
      <c r="VHF56" s="105"/>
      <c r="VHG56" s="105"/>
      <c r="VHH56" s="105"/>
      <c r="VHI56" s="105"/>
      <c r="VHJ56" s="105"/>
      <c r="VHK56" s="105"/>
      <c r="VHL56" s="105"/>
      <c r="VHM56" s="105"/>
      <c r="VHN56" s="105"/>
      <c r="VHO56" s="105"/>
      <c r="VHP56" s="105"/>
      <c r="VHQ56" s="105"/>
      <c r="VHR56" s="105"/>
      <c r="VHS56" s="105"/>
      <c r="VHT56" s="105"/>
      <c r="VHU56" s="105"/>
      <c r="VHV56" s="105"/>
      <c r="VHW56" s="105"/>
      <c r="VHX56" s="105"/>
      <c r="VHY56" s="105"/>
      <c r="VHZ56" s="105"/>
      <c r="VIA56" s="105"/>
      <c r="VIB56" s="105"/>
      <c r="VIC56" s="105"/>
      <c r="VID56" s="105"/>
      <c r="VIE56" s="105"/>
      <c r="VIF56" s="105"/>
      <c r="VIG56" s="105"/>
      <c r="VIH56" s="105"/>
      <c r="VII56" s="105"/>
      <c r="VIJ56" s="105"/>
      <c r="VIK56" s="105"/>
      <c r="VIL56" s="105"/>
      <c r="VIM56" s="105"/>
      <c r="VIN56" s="105"/>
      <c r="VIO56" s="105"/>
      <c r="VIP56" s="105"/>
      <c r="VIQ56" s="105"/>
      <c r="VIR56" s="105"/>
      <c r="VIS56" s="105"/>
      <c r="VIT56" s="105"/>
      <c r="VIU56" s="105"/>
      <c r="VIV56" s="105"/>
      <c r="VIW56" s="105"/>
      <c r="VIX56" s="105"/>
      <c r="VIY56" s="105"/>
      <c r="VIZ56" s="105"/>
      <c r="VJA56" s="105"/>
      <c r="VJB56" s="105"/>
      <c r="VJC56" s="105"/>
      <c r="VJD56" s="105"/>
      <c r="VJE56" s="105"/>
      <c r="VJF56" s="105"/>
      <c r="VJG56" s="105"/>
      <c r="VJH56" s="105"/>
      <c r="VJI56" s="105"/>
      <c r="VJJ56" s="105"/>
      <c r="VJK56" s="105"/>
      <c r="VJL56" s="105"/>
      <c r="VJM56" s="105"/>
      <c r="VJN56" s="105"/>
      <c r="VJO56" s="105"/>
      <c r="VJP56" s="105"/>
      <c r="VJQ56" s="105"/>
      <c r="VJR56" s="105"/>
      <c r="VJS56" s="105"/>
      <c r="VJT56" s="105"/>
      <c r="VJU56" s="105"/>
      <c r="VJV56" s="105"/>
      <c r="VJW56" s="105"/>
      <c r="VJX56" s="105"/>
      <c r="VJY56" s="105"/>
      <c r="VJZ56" s="105"/>
      <c r="VKA56" s="105"/>
      <c r="VKB56" s="105"/>
      <c r="VKC56" s="105"/>
      <c r="VKD56" s="105"/>
      <c r="VKE56" s="105"/>
      <c r="VKF56" s="105"/>
      <c r="VKG56" s="105"/>
      <c r="VKH56" s="105"/>
      <c r="VKI56" s="105"/>
      <c r="VKJ56" s="105"/>
      <c r="VKK56" s="105"/>
      <c r="VKL56" s="105"/>
      <c r="VKM56" s="105"/>
      <c r="VKN56" s="105"/>
      <c r="VKO56" s="105"/>
      <c r="VKP56" s="105"/>
      <c r="VKQ56" s="105"/>
      <c r="VKR56" s="105"/>
      <c r="VKS56" s="105"/>
      <c r="VKT56" s="105"/>
      <c r="VKU56" s="105"/>
      <c r="VKV56" s="105"/>
      <c r="VKW56" s="105"/>
      <c r="VKX56" s="105"/>
      <c r="VKY56" s="105"/>
      <c r="VKZ56" s="105"/>
      <c r="VLA56" s="105"/>
      <c r="VLB56" s="105"/>
      <c r="VLC56" s="105"/>
      <c r="VLD56" s="105"/>
      <c r="VLE56" s="105"/>
      <c r="VLF56" s="105"/>
      <c r="VLG56" s="105"/>
      <c r="VLH56" s="105"/>
      <c r="VLI56" s="105"/>
      <c r="VLJ56" s="105"/>
      <c r="VLK56" s="105"/>
      <c r="VLL56" s="105"/>
      <c r="VLM56" s="105"/>
      <c r="VLN56" s="105"/>
      <c r="VLO56" s="105"/>
      <c r="VLP56" s="105"/>
      <c r="VLQ56" s="105"/>
      <c r="VLR56" s="105"/>
      <c r="VLS56" s="105"/>
      <c r="VLT56" s="105"/>
      <c r="VLU56" s="105"/>
      <c r="VLV56" s="105"/>
      <c r="VLW56" s="105"/>
      <c r="VLX56" s="105"/>
      <c r="VLY56" s="105"/>
      <c r="VLZ56" s="105"/>
      <c r="VMA56" s="105"/>
      <c r="VMB56" s="105"/>
      <c r="VMC56" s="105"/>
      <c r="VMD56" s="105"/>
      <c r="VME56" s="105"/>
      <c r="VMF56" s="105"/>
      <c r="VMG56" s="105"/>
      <c r="VMH56" s="105"/>
      <c r="VMI56" s="105"/>
      <c r="VMJ56" s="105"/>
      <c r="VMK56" s="105"/>
      <c r="VML56" s="105"/>
      <c r="VMM56" s="105"/>
      <c r="VMN56" s="105"/>
      <c r="VMO56" s="105"/>
      <c r="VMP56" s="105"/>
      <c r="VMQ56" s="105"/>
      <c r="VMR56" s="105"/>
      <c r="VMS56" s="105"/>
      <c r="VMT56" s="105"/>
      <c r="VMU56" s="105"/>
      <c r="VMV56" s="105"/>
      <c r="VMW56" s="105"/>
      <c r="VMX56" s="105"/>
      <c r="VMY56" s="105"/>
      <c r="VMZ56" s="105"/>
      <c r="VNA56" s="105"/>
      <c r="VNB56" s="105"/>
      <c r="VNC56" s="105"/>
      <c r="VND56" s="105"/>
      <c r="VNE56" s="105"/>
      <c r="VNF56" s="105"/>
      <c r="VNG56" s="105"/>
      <c r="VNH56" s="105"/>
      <c r="VNI56" s="105"/>
      <c r="VNJ56" s="105"/>
      <c r="VNK56" s="105"/>
      <c r="VNL56" s="105"/>
      <c r="VNM56" s="105"/>
      <c r="VNN56" s="105"/>
      <c r="VNO56" s="105"/>
      <c r="VNP56" s="105"/>
      <c r="VNQ56" s="105"/>
      <c r="VNR56" s="105"/>
      <c r="VNS56" s="105"/>
      <c r="VNT56" s="105"/>
      <c r="VNU56" s="105"/>
      <c r="VNV56" s="105"/>
      <c r="VNW56" s="105"/>
      <c r="VNX56" s="105"/>
      <c r="VNY56" s="105"/>
      <c r="VNZ56" s="105"/>
      <c r="VOA56" s="105"/>
      <c r="VOB56" s="105"/>
      <c r="VOC56" s="105"/>
      <c r="VOD56" s="105"/>
      <c r="VOE56" s="105"/>
      <c r="VOF56" s="105"/>
      <c r="VOG56" s="105"/>
      <c r="VOH56" s="105"/>
      <c r="VOI56" s="105"/>
      <c r="VOJ56" s="105"/>
      <c r="VOK56" s="105"/>
      <c r="VOL56" s="105"/>
      <c r="VOM56" s="105"/>
      <c r="VON56" s="105"/>
      <c r="VOO56" s="105"/>
      <c r="VOP56" s="105"/>
      <c r="VOQ56" s="105"/>
      <c r="VOR56" s="105"/>
      <c r="VOS56" s="105"/>
      <c r="VOT56" s="105"/>
      <c r="VOU56" s="105"/>
      <c r="VOV56" s="105"/>
      <c r="VOW56" s="105"/>
      <c r="VOX56" s="105"/>
      <c r="VOY56" s="105"/>
      <c r="VOZ56" s="105"/>
      <c r="VPA56" s="105"/>
      <c r="VPB56" s="105"/>
      <c r="VPC56" s="105"/>
      <c r="VPD56" s="105"/>
      <c r="VPE56" s="105"/>
      <c r="VPF56" s="105"/>
      <c r="VPG56" s="105"/>
      <c r="VPH56" s="105"/>
      <c r="VPI56" s="105"/>
      <c r="VPJ56" s="105"/>
      <c r="VPK56" s="105"/>
      <c r="VPL56" s="105"/>
      <c r="VPM56" s="105"/>
      <c r="VPN56" s="105"/>
      <c r="VPO56" s="105"/>
      <c r="VPP56" s="105"/>
      <c r="VPQ56" s="105"/>
      <c r="VPR56" s="105"/>
      <c r="VPS56" s="105"/>
      <c r="VPT56" s="105"/>
      <c r="VPU56" s="105"/>
      <c r="VPV56" s="105"/>
      <c r="VPW56" s="105"/>
      <c r="VPX56" s="105"/>
      <c r="VPY56" s="105"/>
      <c r="VPZ56" s="105"/>
      <c r="VQA56" s="105"/>
      <c r="VQB56" s="105"/>
      <c r="VQC56" s="105"/>
      <c r="VQD56" s="105"/>
      <c r="VQE56" s="105"/>
      <c r="VQF56" s="105"/>
      <c r="VQG56" s="105"/>
      <c r="VQH56" s="105"/>
      <c r="VQI56" s="105"/>
      <c r="VQJ56" s="105"/>
      <c r="VQK56" s="105"/>
      <c r="VQL56" s="105"/>
      <c r="VQM56" s="105"/>
      <c r="VQN56" s="105"/>
      <c r="VQO56" s="105"/>
      <c r="VQP56" s="105"/>
      <c r="VQQ56" s="105"/>
      <c r="VQR56" s="105"/>
      <c r="VQS56" s="105"/>
      <c r="VQT56" s="105"/>
      <c r="VQU56" s="105"/>
      <c r="VQV56" s="105"/>
      <c r="VQW56" s="105"/>
      <c r="VQX56" s="105"/>
      <c r="VQY56" s="105"/>
      <c r="VQZ56" s="105"/>
      <c r="VRA56" s="105"/>
      <c r="VRB56" s="105"/>
      <c r="VRC56" s="105"/>
      <c r="VRD56" s="105"/>
      <c r="VRE56" s="105"/>
      <c r="VRF56" s="105"/>
      <c r="VRG56" s="105"/>
      <c r="VRH56" s="105"/>
      <c r="VRI56" s="105"/>
      <c r="VRJ56" s="105"/>
      <c r="VRK56" s="105"/>
      <c r="VRL56" s="105"/>
      <c r="VRM56" s="105"/>
      <c r="VRN56" s="105"/>
      <c r="VRO56" s="105"/>
      <c r="VRP56" s="105"/>
      <c r="VRQ56" s="105"/>
      <c r="VRR56" s="105"/>
      <c r="VRS56" s="105"/>
      <c r="VRT56" s="105"/>
      <c r="VRU56" s="105"/>
      <c r="VRV56" s="105"/>
      <c r="VRW56" s="105"/>
      <c r="VRX56" s="105"/>
      <c r="VRY56" s="105"/>
      <c r="VRZ56" s="105"/>
      <c r="VSA56" s="105"/>
      <c r="VSB56" s="105"/>
      <c r="VSC56" s="105"/>
      <c r="VSD56" s="105"/>
      <c r="VSE56" s="105"/>
      <c r="VSF56" s="105"/>
      <c r="VSG56" s="105"/>
      <c r="VSH56" s="105"/>
      <c r="VSI56" s="105"/>
      <c r="VSJ56" s="105"/>
      <c r="VSK56" s="105"/>
      <c r="VSL56" s="105"/>
      <c r="VSM56" s="105"/>
      <c r="VSN56" s="105"/>
      <c r="VSO56" s="105"/>
      <c r="VSP56" s="105"/>
      <c r="VSQ56" s="105"/>
      <c r="VSR56" s="105"/>
      <c r="VSS56" s="105"/>
      <c r="VST56" s="105"/>
      <c r="VSU56" s="105"/>
      <c r="VSV56" s="105"/>
      <c r="VSW56" s="105"/>
      <c r="VSX56" s="105"/>
      <c r="VSY56" s="105"/>
      <c r="VSZ56" s="105"/>
      <c r="VTA56" s="105"/>
      <c r="VTB56" s="105"/>
      <c r="VTC56" s="105"/>
      <c r="VTD56" s="105"/>
      <c r="VTE56" s="105"/>
      <c r="VTF56" s="105"/>
      <c r="VTG56" s="105"/>
      <c r="VTH56" s="105"/>
      <c r="VTI56" s="105"/>
      <c r="VTJ56" s="105"/>
      <c r="VTK56" s="105"/>
      <c r="VTL56" s="105"/>
      <c r="VTM56" s="105"/>
      <c r="VTN56" s="105"/>
      <c r="VTO56" s="105"/>
      <c r="VTP56" s="105"/>
      <c r="VTQ56" s="105"/>
      <c r="VTR56" s="105"/>
      <c r="VTS56" s="105"/>
      <c r="VTT56" s="105"/>
      <c r="VTU56" s="105"/>
      <c r="VTV56" s="105"/>
      <c r="VTW56" s="105"/>
      <c r="VTX56" s="105"/>
      <c r="VTY56" s="105"/>
      <c r="VTZ56" s="105"/>
      <c r="VUA56" s="105"/>
      <c r="VUB56" s="105"/>
      <c r="VUC56" s="105"/>
      <c r="VUD56" s="105"/>
      <c r="VUE56" s="105"/>
      <c r="VUF56" s="105"/>
      <c r="VUG56" s="105"/>
      <c r="VUH56" s="105"/>
      <c r="VUI56" s="105"/>
      <c r="VUJ56" s="105"/>
      <c r="VUK56" s="105"/>
      <c r="VUL56" s="105"/>
      <c r="VUM56" s="105"/>
      <c r="VUN56" s="105"/>
      <c r="VUO56" s="105"/>
      <c r="VUP56" s="105"/>
      <c r="VUQ56" s="105"/>
      <c r="VUR56" s="105"/>
      <c r="VUS56" s="105"/>
      <c r="VUT56" s="105"/>
      <c r="VUU56" s="105"/>
      <c r="VUV56" s="105"/>
      <c r="VUW56" s="105"/>
      <c r="VUX56" s="105"/>
      <c r="VUY56" s="105"/>
      <c r="VUZ56" s="105"/>
      <c r="VVA56" s="105"/>
      <c r="VVB56" s="105"/>
      <c r="VVC56" s="105"/>
      <c r="VVD56" s="105"/>
      <c r="VVE56" s="105"/>
      <c r="VVF56" s="105"/>
      <c r="VVG56" s="105"/>
      <c r="VVH56" s="105"/>
      <c r="VVI56" s="105"/>
      <c r="VVJ56" s="105"/>
      <c r="VVK56" s="105"/>
      <c r="VVL56" s="105"/>
      <c r="VVM56" s="105"/>
      <c r="VVN56" s="105"/>
      <c r="VVO56" s="105"/>
      <c r="VVP56" s="105"/>
      <c r="VVQ56" s="105"/>
      <c r="VVR56" s="105"/>
      <c r="VVS56" s="105"/>
      <c r="VVT56" s="105"/>
      <c r="VVU56" s="105"/>
      <c r="VVV56" s="105"/>
      <c r="VVW56" s="105"/>
      <c r="VVX56" s="105"/>
      <c r="VVY56" s="105"/>
      <c r="VVZ56" s="105"/>
      <c r="VWA56" s="105"/>
      <c r="VWB56" s="105"/>
      <c r="VWC56" s="105"/>
      <c r="VWD56" s="105"/>
      <c r="VWE56" s="105"/>
      <c r="VWF56" s="105"/>
      <c r="VWG56" s="105"/>
      <c r="VWH56" s="105"/>
      <c r="VWI56" s="105"/>
      <c r="VWJ56" s="105"/>
      <c r="VWK56" s="105"/>
      <c r="VWL56" s="105"/>
      <c r="VWM56" s="105"/>
      <c r="VWN56" s="105"/>
      <c r="VWO56" s="105"/>
      <c r="VWP56" s="105"/>
      <c r="VWQ56" s="105"/>
      <c r="VWR56" s="105"/>
      <c r="VWS56" s="105"/>
      <c r="VWT56" s="105"/>
      <c r="VWU56" s="105"/>
      <c r="VWV56" s="105"/>
      <c r="VWW56" s="105"/>
      <c r="VWX56" s="105"/>
      <c r="VWY56" s="105"/>
      <c r="VWZ56" s="105"/>
      <c r="VXA56" s="105"/>
      <c r="VXB56" s="105"/>
      <c r="VXC56" s="105"/>
      <c r="VXD56" s="105"/>
      <c r="VXE56" s="105"/>
      <c r="VXF56" s="105"/>
      <c r="VXG56" s="105"/>
      <c r="VXH56" s="105"/>
      <c r="VXI56" s="105"/>
      <c r="VXJ56" s="105"/>
      <c r="VXK56" s="105"/>
      <c r="VXL56" s="105"/>
      <c r="VXM56" s="105"/>
      <c r="VXN56" s="105"/>
      <c r="VXO56" s="105"/>
      <c r="VXP56" s="105"/>
      <c r="VXQ56" s="105"/>
      <c r="VXR56" s="105"/>
      <c r="VXS56" s="105"/>
      <c r="VXT56" s="105"/>
      <c r="VXU56" s="105"/>
      <c r="VXV56" s="105"/>
      <c r="VXW56" s="105"/>
      <c r="VXX56" s="105"/>
      <c r="VXY56" s="105"/>
      <c r="VXZ56" s="105"/>
      <c r="VYA56" s="105"/>
      <c r="VYB56" s="105"/>
      <c r="VYC56" s="105"/>
      <c r="VYD56" s="105"/>
      <c r="VYE56" s="105"/>
      <c r="VYF56" s="105"/>
      <c r="VYG56" s="105"/>
      <c r="VYH56" s="105"/>
      <c r="VYI56" s="105"/>
      <c r="VYJ56" s="105"/>
      <c r="VYK56" s="105"/>
      <c r="VYL56" s="105"/>
      <c r="VYM56" s="105"/>
      <c r="VYN56" s="105"/>
      <c r="VYO56" s="105"/>
      <c r="VYP56" s="105"/>
      <c r="VYQ56" s="105"/>
      <c r="VYR56" s="105"/>
      <c r="VYS56" s="105"/>
      <c r="VYT56" s="105"/>
      <c r="VYU56" s="105"/>
      <c r="VYV56" s="105"/>
      <c r="VYW56" s="105"/>
      <c r="VYX56" s="105"/>
      <c r="VYY56" s="105"/>
      <c r="VYZ56" s="105"/>
      <c r="VZA56" s="105"/>
      <c r="VZB56" s="105"/>
      <c r="VZC56" s="105"/>
      <c r="VZD56" s="105"/>
      <c r="VZE56" s="105"/>
      <c r="VZF56" s="105"/>
      <c r="VZG56" s="105"/>
      <c r="VZH56" s="105"/>
      <c r="VZI56" s="105"/>
      <c r="VZJ56" s="105"/>
      <c r="VZK56" s="105"/>
      <c r="VZL56" s="105"/>
      <c r="VZM56" s="105"/>
      <c r="VZN56" s="105"/>
      <c r="VZO56" s="105"/>
      <c r="VZP56" s="105"/>
      <c r="VZQ56" s="105"/>
      <c r="VZR56" s="105"/>
      <c r="VZS56" s="105"/>
      <c r="VZT56" s="105"/>
      <c r="VZU56" s="105"/>
      <c r="VZV56" s="105"/>
      <c r="VZW56" s="105"/>
      <c r="VZX56" s="105"/>
      <c r="VZY56" s="105"/>
      <c r="VZZ56" s="105"/>
      <c r="WAA56" s="105"/>
      <c r="WAB56" s="105"/>
      <c r="WAC56" s="105"/>
      <c r="WAD56" s="105"/>
      <c r="WAE56" s="105"/>
      <c r="WAF56" s="105"/>
      <c r="WAG56" s="105"/>
      <c r="WAH56" s="105"/>
      <c r="WAI56" s="105"/>
      <c r="WAJ56" s="105"/>
      <c r="WAK56" s="105"/>
      <c r="WAL56" s="105"/>
      <c r="WAM56" s="105"/>
      <c r="WAN56" s="105"/>
      <c r="WAO56" s="105"/>
      <c r="WAP56" s="105"/>
      <c r="WAQ56" s="105"/>
      <c r="WAR56" s="105"/>
      <c r="WAS56" s="105"/>
      <c r="WAT56" s="105"/>
      <c r="WAU56" s="105"/>
      <c r="WAV56" s="105"/>
      <c r="WAW56" s="105"/>
      <c r="WAX56" s="105"/>
      <c r="WAY56" s="105"/>
      <c r="WAZ56" s="105"/>
      <c r="WBA56" s="105"/>
      <c r="WBB56" s="105"/>
      <c r="WBC56" s="105"/>
      <c r="WBD56" s="105"/>
      <c r="WBE56" s="105"/>
      <c r="WBF56" s="105"/>
      <c r="WBG56" s="105"/>
      <c r="WBH56" s="105"/>
      <c r="WBI56" s="105"/>
      <c r="WBJ56" s="105"/>
      <c r="WBK56" s="105"/>
      <c r="WBL56" s="105"/>
      <c r="WBM56" s="105"/>
      <c r="WBN56" s="105"/>
      <c r="WBO56" s="105"/>
      <c r="WBP56" s="105"/>
      <c r="WBQ56" s="105"/>
      <c r="WBR56" s="105"/>
      <c r="WBS56" s="105"/>
      <c r="WBT56" s="105"/>
      <c r="WBU56" s="105"/>
      <c r="WBV56" s="105"/>
      <c r="WBW56" s="105"/>
      <c r="WBX56" s="105"/>
      <c r="WBY56" s="105"/>
      <c r="WBZ56" s="105"/>
      <c r="WCA56" s="105"/>
      <c r="WCB56" s="105"/>
      <c r="WCC56" s="105"/>
      <c r="WCD56" s="105"/>
      <c r="WCE56" s="105"/>
      <c r="WCF56" s="105"/>
      <c r="WCG56" s="105"/>
      <c r="WCH56" s="105"/>
      <c r="WCI56" s="105"/>
      <c r="WCJ56" s="105"/>
      <c r="WCK56" s="105"/>
      <c r="WCL56" s="105"/>
      <c r="WCM56" s="105"/>
      <c r="WCN56" s="105"/>
      <c r="WCO56" s="105"/>
      <c r="WCP56" s="105"/>
      <c r="WCQ56" s="105"/>
      <c r="WCR56" s="105"/>
      <c r="WCS56" s="105"/>
      <c r="WCT56" s="105"/>
      <c r="WCU56" s="105"/>
      <c r="WCV56" s="105"/>
      <c r="WCW56" s="105"/>
      <c r="WCX56" s="105"/>
      <c r="WCY56" s="105"/>
      <c r="WCZ56" s="105"/>
      <c r="WDA56" s="105"/>
      <c r="WDB56" s="105"/>
      <c r="WDC56" s="105"/>
      <c r="WDD56" s="105"/>
      <c r="WDE56" s="105"/>
      <c r="WDF56" s="105"/>
      <c r="WDG56" s="105"/>
      <c r="WDH56" s="105"/>
      <c r="WDI56" s="105"/>
      <c r="WDJ56" s="105"/>
      <c r="WDK56" s="105"/>
      <c r="WDL56" s="105"/>
      <c r="WDM56" s="105"/>
      <c r="WDN56" s="105"/>
      <c r="WDO56" s="105"/>
      <c r="WDP56" s="105"/>
      <c r="WDQ56" s="105"/>
      <c r="WDR56" s="105"/>
      <c r="WDS56" s="105"/>
      <c r="WDT56" s="105"/>
      <c r="WDU56" s="105"/>
      <c r="WDV56" s="105"/>
      <c r="WDW56" s="105"/>
      <c r="WDX56" s="105"/>
      <c r="WDY56" s="105"/>
      <c r="WDZ56" s="105"/>
      <c r="WEA56" s="105"/>
      <c r="WEB56" s="105"/>
      <c r="WEC56" s="105"/>
      <c r="WED56" s="105"/>
      <c r="WEE56" s="105"/>
      <c r="WEF56" s="105"/>
      <c r="WEG56" s="105"/>
      <c r="WEH56" s="105"/>
      <c r="WEI56" s="105"/>
      <c r="WEJ56" s="105"/>
      <c r="WEK56" s="105"/>
      <c r="WEL56" s="105"/>
      <c r="WEM56" s="105"/>
      <c r="WEN56" s="105"/>
      <c r="WEO56" s="105"/>
      <c r="WEP56" s="105"/>
      <c r="WEQ56" s="105"/>
      <c r="WER56" s="105"/>
      <c r="WES56" s="105"/>
      <c r="WET56" s="105"/>
      <c r="WEU56" s="105"/>
      <c r="WEV56" s="105"/>
      <c r="WEW56" s="105"/>
      <c r="WEX56" s="105"/>
      <c r="WEY56" s="105"/>
      <c r="WEZ56" s="105"/>
      <c r="WFA56" s="105"/>
      <c r="WFB56" s="105"/>
      <c r="WFC56" s="105"/>
      <c r="WFD56" s="105"/>
      <c r="WFE56" s="105"/>
      <c r="WFF56" s="105"/>
      <c r="WFG56" s="105"/>
      <c r="WFH56" s="105"/>
      <c r="WFI56" s="105"/>
      <c r="WFJ56" s="105"/>
      <c r="WFK56" s="105"/>
      <c r="WFL56" s="105"/>
      <c r="WFM56" s="105"/>
      <c r="WFN56" s="105"/>
      <c r="WFO56" s="105"/>
      <c r="WFP56" s="105"/>
      <c r="WFQ56" s="105"/>
      <c r="WFR56" s="105"/>
      <c r="WFS56" s="105"/>
      <c r="WFT56" s="105"/>
      <c r="WFU56" s="105"/>
      <c r="WFV56" s="105"/>
      <c r="WFW56" s="105"/>
      <c r="WFX56" s="105"/>
      <c r="WFY56" s="105"/>
      <c r="WFZ56" s="105"/>
      <c r="WGA56" s="105"/>
      <c r="WGB56" s="105"/>
      <c r="WGC56" s="105"/>
      <c r="WGD56" s="105"/>
      <c r="WGE56" s="105"/>
      <c r="WGF56" s="105"/>
      <c r="WGG56" s="105"/>
      <c r="WGH56" s="105"/>
      <c r="WGI56" s="105"/>
      <c r="WGJ56" s="105"/>
      <c r="WGK56" s="105"/>
      <c r="WGL56" s="105"/>
      <c r="WGM56" s="105"/>
      <c r="WGN56" s="105"/>
      <c r="WGO56" s="105"/>
      <c r="WGP56" s="105"/>
      <c r="WGQ56" s="105"/>
      <c r="WGR56" s="105"/>
      <c r="WGS56" s="105"/>
      <c r="WGT56" s="105"/>
      <c r="WGU56" s="105"/>
      <c r="WGV56" s="105"/>
      <c r="WGW56" s="105"/>
      <c r="WGX56" s="105"/>
      <c r="WGY56" s="105"/>
      <c r="WGZ56" s="105"/>
      <c r="WHA56" s="105"/>
      <c r="WHB56" s="105"/>
      <c r="WHC56" s="105"/>
      <c r="WHD56" s="105"/>
      <c r="WHE56" s="105"/>
      <c r="WHF56" s="105"/>
      <c r="WHG56" s="105"/>
      <c r="WHH56" s="105"/>
      <c r="WHI56" s="105"/>
      <c r="WHJ56" s="105"/>
      <c r="WHK56" s="105"/>
      <c r="WHL56" s="105"/>
      <c r="WHM56" s="105"/>
      <c r="WHN56" s="105"/>
      <c r="WHO56" s="105"/>
      <c r="WHP56" s="105"/>
      <c r="WHQ56" s="105"/>
      <c r="WHR56" s="105"/>
      <c r="WHS56" s="105"/>
      <c r="WHT56" s="105"/>
      <c r="WHU56" s="105"/>
      <c r="WHV56" s="105"/>
      <c r="WHW56" s="105"/>
      <c r="WHX56" s="105"/>
      <c r="WHY56" s="105"/>
      <c r="WHZ56" s="105"/>
      <c r="WIA56" s="105"/>
      <c r="WIB56" s="105"/>
      <c r="WIC56" s="105"/>
      <c r="WID56" s="105"/>
      <c r="WIE56" s="105"/>
      <c r="WIF56" s="105"/>
      <c r="WIG56" s="105"/>
      <c r="WIH56" s="105"/>
      <c r="WII56" s="105"/>
      <c r="WIJ56" s="105"/>
      <c r="WIK56" s="105"/>
      <c r="WIL56" s="105"/>
      <c r="WIM56" s="105"/>
      <c r="WIN56" s="105"/>
      <c r="WIO56" s="105"/>
      <c r="WIP56" s="105"/>
      <c r="WIQ56" s="105"/>
      <c r="WIR56" s="105"/>
      <c r="WIS56" s="105"/>
      <c r="WIT56" s="105"/>
      <c r="WIU56" s="105"/>
      <c r="WIV56" s="105"/>
      <c r="WIW56" s="105"/>
      <c r="WIX56" s="105"/>
      <c r="WIY56" s="105"/>
      <c r="WIZ56" s="105"/>
      <c r="WJA56" s="105"/>
      <c r="WJB56" s="105"/>
      <c r="WJC56" s="105"/>
      <c r="WJD56" s="105"/>
      <c r="WJE56" s="105"/>
      <c r="WJF56" s="105"/>
      <c r="WJG56" s="105"/>
      <c r="WJH56" s="105"/>
      <c r="WJI56" s="105"/>
      <c r="WJJ56" s="105"/>
      <c r="WJK56" s="105"/>
      <c r="WJL56" s="105"/>
      <c r="WJM56" s="105"/>
      <c r="WJN56" s="105"/>
      <c r="WJO56" s="105"/>
      <c r="WJP56" s="105"/>
      <c r="WJQ56" s="105"/>
      <c r="WJR56" s="105"/>
      <c r="WJS56" s="105"/>
      <c r="WJT56" s="105"/>
      <c r="WJU56" s="105"/>
      <c r="WJV56" s="105"/>
      <c r="WJW56" s="105"/>
      <c r="WJX56" s="105"/>
      <c r="WJY56" s="105"/>
      <c r="WJZ56" s="105"/>
      <c r="WKA56" s="105"/>
      <c r="WKB56" s="105"/>
      <c r="WKC56" s="105"/>
      <c r="WKD56" s="105"/>
      <c r="WKE56" s="105"/>
      <c r="WKF56" s="105"/>
      <c r="WKG56" s="105"/>
      <c r="WKH56" s="105"/>
      <c r="WKI56" s="105"/>
      <c r="WKJ56" s="105"/>
      <c r="WKK56" s="105"/>
      <c r="WKL56" s="105"/>
      <c r="WKM56" s="105"/>
      <c r="WKN56" s="105"/>
      <c r="WKO56" s="105"/>
      <c r="WKP56" s="105"/>
      <c r="WKQ56" s="105"/>
      <c r="WKR56" s="105"/>
      <c r="WKS56" s="105"/>
      <c r="WKT56" s="105"/>
      <c r="WKU56" s="105"/>
      <c r="WKV56" s="105"/>
      <c r="WKW56" s="105"/>
      <c r="WKX56" s="105"/>
      <c r="WKY56" s="105"/>
      <c r="WKZ56" s="105"/>
      <c r="WLA56" s="105"/>
      <c r="WLB56" s="105"/>
      <c r="WLC56" s="105"/>
      <c r="WLD56" s="105"/>
      <c r="WLE56" s="105"/>
      <c r="WLF56" s="105"/>
      <c r="WLG56" s="105"/>
      <c r="WLH56" s="105"/>
      <c r="WLI56" s="105"/>
      <c r="WLJ56" s="105"/>
      <c r="WLK56" s="105"/>
      <c r="WLL56" s="105"/>
      <c r="WLM56" s="105"/>
      <c r="WLN56" s="105"/>
      <c r="WLO56" s="105"/>
      <c r="WLP56" s="105"/>
      <c r="WLQ56" s="105"/>
      <c r="WLR56" s="105"/>
      <c r="WLS56" s="105"/>
      <c r="WLT56" s="105"/>
      <c r="WLU56" s="105"/>
      <c r="WLV56" s="105"/>
      <c r="WLW56" s="105"/>
      <c r="WLX56" s="105"/>
      <c r="WLY56" s="105"/>
      <c r="WLZ56" s="105"/>
      <c r="WMA56" s="105"/>
      <c r="WMB56" s="105"/>
      <c r="WMC56" s="105"/>
      <c r="WMD56" s="105"/>
      <c r="WME56" s="105"/>
      <c r="WMF56" s="105"/>
      <c r="WMG56" s="105"/>
      <c r="WMH56" s="105"/>
      <c r="WMI56" s="105"/>
      <c r="WMJ56" s="105"/>
      <c r="WMK56" s="105"/>
      <c r="WML56" s="105"/>
      <c r="WMM56" s="105"/>
      <c r="WMN56" s="105"/>
      <c r="WMO56" s="105"/>
      <c r="WMP56" s="105"/>
      <c r="WMQ56" s="105"/>
      <c r="WMR56" s="105"/>
      <c r="WMS56" s="105"/>
      <c r="WMT56" s="105"/>
      <c r="WMU56" s="105"/>
      <c r="WMV56" s="105"/>
      <c r="WMW56" s="105"/>
      <c r="WMX56" s="105"/>
      <c r="WMY56" s="105"/>
      <c r="WMZ56" s="105"/>
      <c r="WNA56" s="105"/>
      <c r="WNB56" s="105"/>
      <c r="WNC56" s="105"/>
      <c r="WND56" s="105"/>
      <c r="WNE56" s="105"/>
      <c r="WNF56" s="105"/>
      <c r="WNG56" s="105"/>
      <c r="WNH56" s="105"/>
      <c r="WNI56" s="105"/>
      <c r="WNJ56" s="105"/>
      <c r="WNK56" s="105"/>
      <c r="WNL56" s="105"/>
      <c r="WNM56" s="105"/>
      <c r="WNN56" s="105"/>
      <c r="WNO56" s="105"/>
      <c r="WNP56" s="105"/>
      <c r="WNQ56" s="105"/>
      <c r="WNR56" s="105"/>
      <c r="WNS56" s="105"/>
      <c r="WNT56" s="105"/>
      <c r="WNU56" s="105"/>
      <c r="WNV56" s="105"/>
      <c r="WNW56" s="105"/>
      <c r="WNX56" s="105"/>
      <c r="WNY56" s="105"/>
      <c r="WNZ56" s="105"/>
      <c r="WOA56" s="105"/>
      <c r="WOB56" s="105"/>
      <c r="WOC56" s="105"/>
      <c r="WOD56" s="105"/>
      <c r="WOE56" s="105"/>
      <c r="WOF56" s="105"/>
      <c r="WOG56" s="105"/>
      <c r="WOH56" s="105"/>
      <c r="WOI56" s="105"/>
      <c r="WOJ56" s="105"/>
      <c r="WOK56" s="105"/>
      <c r="WOL56" s="105"/>
      <c r="WOM56" s="105"/>
      <c r="WON56" s="105"/>
      <c r="WOO56" s="105"/>
      <c r="WOP56" s="105"/>
      <c r="WOQ56" s="105"/>
      <c r="WOR56" s="105"/>
      <c r="WOS56" s="105"/>
      <c r="WOT56" s="105"/>
      <c r="WOU56" s="105"/>
      <c r="WOV56" s="105"/>
      <c r="WOW56" s="105"/>
      <c r="WOX56" s="105"/>
      <c r="WOY56" s="105"/>
      <c r="WOZ56" s="105"/>
      <c r="WPA56" s="105"/>
      <c r="WPB56" s="105"/>
      <c r="WPC56" s="105"/>
      <c r="WPD56" s="105"/>
      <c r="WPE56" s="105"/>
      <c r="WPF56" s="105"/>
      <c r="WPG56" s="105"/>
      <c r="WPH56" s="105"/>
      <c r="WPI56" s="105"/>
      <c r="WPJ56" s="105"/>
      <c r="WPK56" s="105"/>
      <c r="WPL56" s="105"/>
      <c r="WPM56" s="105"/>
      <c r="WPN56" s="105"/>
      <c r="WPO56" s="105"/>
      <c r="WPP56" s="105"/>
      <c r="WPQ56" s="105"/>
      <c r="WPR56" s="105"/>
      <c r="WPS56" s="105"/>
      <c r="WPT56" s="105"/>
      <c r="WPU56" s="105"/>
      <c r="WPV56" s="105"/>
      <c r="WPW56" s="105"/>
      <c r="WPX56" s="105"/>
      <c r="WPY56" s="105"/>
      <c r="WPZ56" s="105"/>
      <c r="WQA56" s="105"/>
      <c r="WQB56" s="105"/>
      <c r="WQC56" s="105"/>
      <c r="WQD56" s="105"/>
      <c r="WQE56" s="105"/>
      <c r="WQF56" s="105"/>
      <c r="WQG56" s="105"/>
      <c r="WQH56" s="105"/>
      <c r="WQI56" s="105"/>
      <c r="WQJ56" s="105"/>
      <c r="WQK56" s="105"/>
      <c r="WQL56" s="105"/>
      <c r="WQM56" s="105"/>
      <c r="WQN56" s="105"/>
      <c r="WQO56" s="105"/>
      <c r="WQP56" s="105"/>
      <c r="WQQ56" s="105"/>
      <c r="WQR56" s="105"/>
      <c r="WQS56" s="105"/>
      <c r="WQT56" s="105"/>
      <c r="WQU56" s="105"/>
      <c r="WQV56" s="105"/>
      <c r="WQW56" s="105"/>
      <c r="WQX56" s="105"/>
      <c r="WQY56" s="105"/>
      <c r="WQZ56" s="105"/>
      <c r="WRA56" s="105"/>
      <c r="WRB56" s="105"/>
      <c r="WRC56" s="105"/>
      <c r="WRD56" s="105"/>
      <c r="WRE56" s="105"/>
      <c r="WRF56" s="105"/>
      <c r="WRG56" s="105"/>
      <c r="WRH56" s="105"/>
      <c r="WRI56" s="105"/>
      <c r="WRJ56" s="105"/>
      <c r="WRK56" s="105"/>
      <c r="WRL56" s="105"/>
      <c r="WRM56" s="105"/>
      <c r="WRN56" s="105"/>
      <c r="WRO56" s="105"/>
      <c r="WRP56" s="105"/>
      <c r="WRQ56" s="105"/>
      <c r="WRR56" s="105"/>
      <c r="WRS56" s="105"/>
      <c r="WRT56" s="105"/>
      <c r="WRU56" s="105"/>
      <c r="WRV56" s="105"/>
      <c r="WRW56" s="105"/>
      <c r="WRX56" s="105"/>
      <c r="WRY56" s="105"/>
      <c r="WRZ56" s="105"/>
      <c r="WSA56" s="105"/>
      <c r="WSB56" s="105"/>
      <c r="WSC56" s="105"/>
      <c r="WSD56" s="105"/>
      <c r="WSE56" s="105"/>
      <c r="WSF56" s="105"/>
      <c r="WSG56" s="105"/>
      <c r="WSH56" s="105"/>
      <c r="WSI56" s="105"/>
      <c r="WSJ56" s="105"/>
      <c r="WSK56" s="105"/>
      <c r="WSL56" s="105"/>
      <c r="WSM56" s="105"/>
      <c r="WSN56" s="105"/>
      <c r="WSO56" s="105"/>
      <c r="WSP56" s="105"/>
      <c r="WSQ56" s="105"/>
      <c r="WSR56" s="105"/>
      <c r="WSS56" s="105"/>
      <c r="WST56" s="105"/>
      <c r="WSU56" s="105"/>
      <c r="WSV56" s="105"/>
      <c r="WSW56" s="105"/>
      <c r="WSX56" s="105"/>
      <c r="WSY56" s="105"/>
      <c r="WSZ56" s="105"/>
      <c r="WTA56" s="105"/>
      <c r="WTB56" s="105"/>
      <c r="WTC56" s="105"/>
      <c r="WTD56" s="105"/>
      <c r="WTE56" s="105"/>
      <c r="WTF56" s="105"/>
      <c r="WTG56" s="105"/>
      <c r="WTH56" s="105"/>
      <c r="WTI56" s="105"/>
      <c r="WTJ56" s="105"/>
      <c r="WTK56" s="105"/>
      <c r="WTL56" s="105"/>
      <c r="WTM56" s="105"/>
      <c r="WTN56" s="105"/>
      <c r="WTO56" s="105"/>
      <c r="WTP56" s="105"/>
      <c r="WTQ56" s="105"/>
      <c r="WTR56" s="105"/>
      <c r="WTS56" s="105"/>
      <c r="WTT56" s="105"/>
      <c r="WTU56" s="105"/>
      <c r="WTV56" s="105"/>
      <c r="WTW56" s="105"/>
      <c r="WTX56" s="105"/>
      <c r="WTY56" s="105"/>
      <c r="WTZ56" s="105"/>
      <c r="WUA56" s="105"/>
      <c r="WUB56" s="105"/>
      <c r="WUC56" s="105"/>
      <c r="WUD56" s="105"/>
      <c r="WUE56" s="105"/>
      <c r="WUF56" s="105"/>
      <c r="WUG56" s="105"/>
      <c r="WUH56" s="105"/>
      <c r="WUI56" s="105"/>
      <c r="WUJ56" s="105"/>
      <c r="WUK56" s="105"/>
      <c r="WUL56" s="105"/>
      <c r="WUM56" s="105"/>
      <c r="WUN56" s="105"/>
      <c r="WUO56" s="105"/>
      <c r="WUP56" s="105"/>
      <c r="WUQ56" s="105"/>
      <c r="WUR56" s="105"/>
      <c r="WUS56" s="105"/>
      <c r="WUT56" s="105"/>
      <c r="WUU56" s="105"/>
      <c r="WUV56" s="105"/>
      <c r="WUW56" s="105"/>
      <c r="WUX56" s="105"/>
      <c r="WUY56" s="105"/>
      <c r="WUZ56" s="105"/>
      <c r="WVA56" s="105"/>
      <c r="WVB56" s="105"/>
      <c r="WVC56" s="105"/>
      <c r="WVD56" s="105"/>
      <c r="WVE56" s="105"/>
      <c r="WVF56" s="105"/>
      <c r="WVG56" s="105"/>
      <c r="WVH56" s="105"/>
      <c r="WVI56" s="105"/>
      <c r="WVJ56" s="105"/>
      <c r="WVK56" s="105"/>
      <c r="WVL56" s="105"/>
      <c r="WVM56" s="105"/>
      <c r="WVN56" s="105"/>
      <c r="WVO56" s="105"/>
      <c r="WVP56" s="105"/>
      <c r="WVQ56" s="105"/>
      <c r="WVR56" s="105"/>
      <c r="WVS56" s="105"/>
      <c r="WVT56" s="105"/>
      <c r="WVU56" s="105"/>
      <c r="WVV56" s="105"/>
      <c r="WVW56" s="105"/>
      <c r="WVX56" s="105"/>
      <c r="WVY56" s="105"/>
      <c r="WVZ56" s="105"/>
      <c r="WWA56" s="105"/>
      <c r="WWB56" s="105"/>
      <c r="WWC56" s="105"/>
      <c r="WWD56" s="105"/>
      <c r="WWE56" s="105"/>
      <c r="WWF56" s="105"/>
      <c r="WWG56" s="105"/>
      <c r="WWH56" s="105"/>
      <c r="WWI56" s="105"/>
      <c r="WWJ56" s="105"/>
      <c r="WWK56" s="105"/>
      <c r="WWL56" s="105"/>
      <c r="WWM56" s="105"/>
      <c r="WWN56" s="105"/>
      <c r="WWO56" s="105"/>
      <c r="WWP56" s="105"/>
      <c r="WWQ56" s="105"/>
      <c r="WWR56" s="105"/>
      <c r="WWS56" s="105"/>
      <c r="WWT56" s="105"/>
      <c r="WWU56" s="105"/>
      <c r="WWV56" s="105"/>
      <c r="WWW56" s="105"/>
      <c r="WWX56" s="105"/>
      <c r="WWY56" s="105"/>
      <c r="WWZ56" s="105"/>
      <c r="WXA56" s="105"/>
      <c r="WXB56" s="105"/>
      <c r="WXC56" s="105"/>
      <c r="WXD56" s="105"/>
      <c r="WXE56" s="105"/>
      <c r="WXF56" s="105"/>
      <c r="WXG56" s="105"/>
      <c r="WXH56" s="105"/>
      <c r="WXI56" s="105"/>
      <c r="WXJ56" s="105"/>
      <c r="WXK56" s="105"/>
      <c r="WXL56" s="105"/>
      <c r="WXM56" s="105"/>
      <c r="WXN56" s="105"/>
      <c r="WXO56" s="105"/>
      <c r="WXP56" s="105"/>
      <c r="WXQ56" s="105"/>
      <c r="WXR56" s="105"/>
      <c r="WXS56" s="105"/>
      <c r="WXT56" s="105"/>
      <c r="WXU56" s="105"/>
      <c r="WXV56" s="105"/>
      <c r="WXW56" s="105"/>
      <c r="WXX56" s="105"/>
      <c r="WXY56" s="105"/>
      <c r="WXZ56" s="105"/>
      <c r="WYA56" s="105"/>
      <c r="WYB56" s="105"/>
      <c r="WYC56" s="105"/>
      <c r="WYD56" s="105"/>
      <c r="WYE56" s="105"/>
      <c r="WYF56" s="105"/>
      <c r="WYG56" s="105"/>
      <c r="WYH56" s="105"/>
      <c r="WYI56" s="105"/>
      <c r="WYJ56" s="105"/>
      <c r="WYK56" s="105"/>
      <c r="WYL56" s="105"/>
      <c r="WYM56" s="105"/>
      <c r="WYN56" s="105"/>
      <c r="WYO56" s="105"/>
      <c r="WYP56" s="105"/>
      <c r="WYQ56" s="105"/>
      <c r="WYR56" s="105"/>
      <c r="WYS56" s="105"/>
      <c r="WYT56" s="105"/>
      <c r="WYU56" s="105"/>
      <c r="WYV56" s="105"/>
      <c r="WYW56" s="105"/>
      <c r="WYX56" s="105"/>
      <c r="WYY56" s="105"/>
      <c r="WYZ56" s="105"/>
      <c r="WZA56" s="105"/>
      <c r="WZB56" s="105"/>
      <c r="WZC56" s="105"/>
      <c r="WZD56" s="105"/>
      <c r="WZE56" s="105"/>
      <c r="WZF56" s="105"/>
      <c r="WZG56" s="105"/>
      <c r="WZH56" s="105"/>
      <c r="WZI56" s="105"/>
      <c r="WZJ56" s="105"/>
      <c r="WZK56" s="105"/>
      <c r="WZL56" s="105"/>
      <c r="WZM56" s="105"/>
      <c r="WZN56" s="105"/>
      <c r="WZO56" s="105"/>
      <c r="WZP56" s="105"/>
      <c r="WZQ56" s="105"/>
      <c r="WZR56" s="105"/>
      <c r="WZS56" s="105"/>
      <c r="WZT56" s="105"/>
      <c r="WZU56" s="105"/>
      <c r="WZV56" s="105"/>
      <c r="WZW56" s="105"/>
      <c r="WZX56" s="105"/>
      <c r="WZY56" s="105"/>
      <c r="WZZ56" s="105"/>
      <c r="XAA56" s="105"/>
      <c r="XAB56" s="105"/>
      <c r="XAC56" s="105"/>
      <c r="XAD56" s="105"/>
      <c r="XAE56" s="105"/>
      <c r="XAF56" s="105"/>
      <c r="XAG56" s="105"/>
      <c r="XAH56" s="105"/>
      <c r="XAI56" s="105"/>
      <c r="XAJ56" s="105"/>
      <c r="XAK56" s="105"/>
      <c r="XAL56" s="105"/>
      <c r="XAM56" s="105"/>
      <c r="XAN56" s="105"/>
      <c r="XAO56" s="105"/>
      <c r="XAP56" s="105"/>
      <c r="XAQ56" s="105"/>
      <c r="XAR56" s="105"/>
      <c r="XAS56" s="105"/>
      <c r="XAT56" s="105"/>
      <c r="XAU56" s="105"/>
      <c r="XAV56" s="105"/>
      <c r="XAW56" s="105"/>
      <c r="XAX56" s="105"/>
      <c r="XAY56" s="105"/>
      <c r="XAZ56" s="105"/>
      <c r="XBA56" s="105"/>
      <c r="XBB56" s="105"/>
      <c r="XBC56" s="105"/>
      <c r="XBD56" s="105"/>
      <c r="XBE56" s="105"/>
      <c r="XBF56" s="105"/>
      <c r="XBG56" s="105"/>
      <c r="XBH56" s="105"/>
      <c r="XBI56" s="105"/>
      <c r="XBJ56" s="105"/>
      <c r="XBK56" s="105"/>
      <c r="XBL56" s="105"/>
      <c r="XBM56" s="105"/>
      <c r="XBN56" s="105"/>
      <c r="XBO56" s="105"/>
      <c r="XBP56" s="105"/>
      <c r="XBQ56" s="105"/>
      <c r="XBR56" s="105"/>
      <c r="XBS56" s="105"/>
      <c r="XBT56" s="105"/>
      <c r="XBU56" s="105"/>
      <c r="XBV56" s="105"/>
      <c r="XBW56" s="105"/>
      <c r="XBX56" s="105"/>
      <c r="XBY56" s="105"/>
      <c r="XBZ56" s="105"/>
      <c r="XCA56" s="105"/>
      <c r="XCB56" s="105"/>
      <c r="XCC56" s="105"/>
      <c r="XCD56" s="105"/>
      <c r="XCE56" s="105"/>
      <c r="XCF56" s="105"/>
      <c r="XCG56" s="105"/>
      <c r="XCH56" s="105"/>
      <c r="XCI56" s="105"/>
      <c r="XCJ56" s="105"/>
      <c r="XCK56" s="105"/>
      <c r="XCL56" s="105"/>
      <c r="XCM56" s="105"/>
      <c r="XCN56" s="105"/>
      <c r="XCO56" s="105"/>
      <c r="XCP56" s="105"/>
      <c r="XCQ56" s="105"/>
      <c r="XCR56" s="105"/>
      <c r="XCS56" s="105"/>
      <c r="XCT56" s="105"/>
      <c r="XCU56" s="105"/>
      <c r="XCV56" s="105"/>
      <c r="XCW56" s="105"/>
      <c r="XCX56" s="105"/>
      <c r="XCY56" s="105"/>
      <c r="XCZ56" s="105"/>
      <c r="XDA56" s="105"/>
      <c r="XDB56" s="105"/>
      <c r="XDC56" s="105"/>
      <c r="XDD56" s="105"/>
      <c r="XDE56" s="105"/>
      <c r="XDF56" s="105"/>
      <c r="XDG56" s="105"/>
      <c r="XDH56" s="105"/>
      <c r="XDI56" s="105"/>
      <c r="XDJ56" s="105"/>
      <c r="XDK56" s="105"/>
      <c r="XDL56" s="105"/>
      <c r="XDM56" s="105"/>
      <c r="XDN56" s="105"/>
      <c r="XDO56" s="105"/>
      <c r="XDP56" s="105"/>
      <c r="XDQ56" s="105"/>
      <c r="XDR56" s="105"/>
      <c r="XDS56" s="105"/>
      <c r="XDT56" s="105"/>
      <c r="XDU56" s="105"/>
      <c r="XDV56" s="105"/>
      <c r="XDW56" s="105"/>
      <c r="XDX56" s="105"/>
      <c r="XDY56" s="105"/>
      <c r="XDZ56" s="105"/>
      <c r="XEA56" s="105"/>
      <c r="XEB56" s="105"/>
      <c r="XEC56" s="105"/>
      <c r="XED56" s="105"/>
      <c r="XEE56" s="105"/>
      <c r="XEF56" s="105"/>
      <c r="XEG56" s="105"/>
      <c r="XEH56" s="105"/>
      <c r="XEI56" s="105"/>
      <c r="XEJ56" s="105"/>
      <c r="XEK56" s="105"/>
      <c r="XEL56" s="105"/>
      <c r="XEM56" s="105"/>
      <c r="XEN56" s="105"/>
      <c r="XEO56" s="105"/>
      <c r="XEP56" s="105"/>
      <c r="XEQ56" s="105"/>
      <c r="XER56" s="105"/>
      <c r="XES56" s="105"/>
      <c r="XET56" s="105"/>
      <c r="XEU56" s="105"/>
      <c r="XEV56" s="105"/>
      <c r="XEW56" s="105"/>
      <c r="XEX56" s="105"/>
      <c r="XEY56" s="105"/>
      <c r="XEZ56" s="105"/>
      <c r="XFA56" s="105"/>
      <c r="XFB56" s="105"/>
      <c r="XFC56" s="105"/>
      <c r="XFD56" s="105"/>
    </row>
    <row r="57" spans="1:16384" s="139" customFormat="1">
      <c r="B57" s="114" t="s">
        <v>343</v>
      </c>
      <c r="E57" s="116">
        <f>IF(E$50='Capital Structure'!$E$7,(E55-E54),0)</f>
        <v>0</v>
      </c>
      <c r="F57" s="116">
        <f>IF(F$50='Capital Structure'!$E$7,(F55-F54),0)</f>
        <v>0</v>
      </c>
      <c r="G57" s="116">
        <f>IF(G$50='Capital Structure'!$E$7,(G55-G54),0)</f>
        <v>0</v>
      </c>
      <c r="H57" s="116">
        <f>IF(H$50='Capital Structure'!$E$7,(H55-H54),0)</f>
        <v>0</v>
      </c>
      <c r="I57" s="116">
        <f>IF(I$50='Capital Structure'!$E$7,(I55-I54),0)</f>
        <v>0</v>
      </c>
      <c r="J57" s="116">
        <f>IF(J$50='Capital Structure'!$E$7,(J55-J54),0)</f>
        <v>0</v>
      </c>
      <c r="K57" s="116">
        <f>IF(K$50='Capital Structure'!$E$7,(K55-K54),0)</f>
        <v>0</v>
      </c>
      <c r="L57" s="116">
        <f>IF(L$50='Capital Structure'!$E$7,(L55-L54),0)</f>
        <v>0</v>
      </c>
      <c r="M57" s="116">
        <f>IF(M$50='Capital Structure'!$E$7,(M55-M54),0)</f>
        <v>0</v>
      </c>
      <c r="N57" s="116">
        <f>IF(N$50='Capital Structure'!$E$7,(N55-N54),0)</f>
        <v>0</v>
      </c>
      <c r="O57" s="116">
        <f>IF(O$50='Capital Structure'!$E$7,(O55-O54),0)</f>
        <v>0</v>
      </c>
      <c r="P57" s="116">
        <f>IF(P$50='Capital Structure'!$E$7,(P55-P54),0)</f>
        <v>0</v>
      </c>
      <c r="Q57" s="116">
        <f>IF(Q$50='Capital Structure'!$E$7,(Q55-Q54),0)</f>
        <v>0</v>
      </c>
      <c r="R57" s="116">
        <f>IF(R$50='Capital Structure'!$E$7,(R55-R54),0)</f>
        <v>0</v>
      </c>
      <c r="S57" s="116">
        <f>IF(S$50='Capital Structure'!$E$7,(S55-S54),0)</f>
        <v>0</v>
      </c>
      <c r="T57" s="116">
        <f>IF(T$50='Capital Structure'!$E$7,(T55-T54),0)</f>
        <v>0</v>
      </c>
      <c r="U57" s="116">
        <f>IF(U$50='Capital Structure'!$E$7,(U55-U54),0)</f>
        <v>0</v>
      </c>
      <c r="V57" s="116">
        <f>IF(V$50='Capital Structure'!$E$7,(V55-V54),0)</f>
        <v>0</v>
      </c>
      <c r="W57" s="116">
        <f>IF(W$50='Capital Structure'!$E$7,(W55-W54),0)</f>
        <v>0</v>
      </c>
      <c r="X57" s="116">
        <f>IF(X$50='Capital Structure'!$E$7,(X55-X54),0)</f>
        <v>0</v>
      </c>
      <c r="Y57" s="116">
        <f>IF(Y$50='Capital Structure'!$E$7,(Y55-Y54),0)</f>
        <v>0</v>
      </c>
      <c r="Z57" s="116">
        <f>IF(Z$50='Capital Structure'!$E$7,(Z55-Z54),0)</f>
        <v>0</v>
      </c>
      <c r="AA57" s="116">
        <f>IF(AA$50='Capital Structure'!$E$7,(AA55-AA54),0)</f>
        <v>0</v>
      </c>
      <c r="AB57" s="116">
        <f>IF(AB$50='Capital Structure'!$E$7,(AB55-AB54),0)</f>
        <v>0</v>
      </c>
      <c r="AC57" s="116">
        <f>IF(AC$50='Capital Structure'!$E$7,(AC55-AC54),0)</f>
        <v>0</v>
      </c>
      <c r="AD57" s="116">
        <f>IF(AD$50='Capital Structure'!$E$7,(AD55-AD54),0)</f>
        <v>0</v>
      </c>
      <c r="AE57" s="116">
        <f>IF(AE$50='Capital Structure'!$E$7,(AE55-AE54),0)</f>
        <v>0</v>
      </c>
      <c r="AF57" s="116">
        <f>IF(AF$50='Capital Structure'!$E$7,(AF55-AF54),0)</f>
        <v>0</v>
      </c>
      <c r="AG57" s="116">
        <f>IF(AG$50='Capital Structure'!$E$7,(AG55-AG54),0)</f>
        <v>0</v>
      </c>
      <c r="AH57" s="116">
        <f>IF(AH$50='Capital Structure'!$E$7,(AH55-AH54),0)</f>
        <v>0</v>
      </c>
      <c r="AI57" s="116">
        <f>IF(AI$50='Capital Structure'!$E$7,(AI55-AI54),0)</f>
        <v>0</v>
      </c>
      <c r="AJ57" s="116">
        <f>IF(AJ$50='Capital Structure'!$E$7,(AJ55-AJ54),0)</f>
        <v>0</v>
      </c>
      <c r="AK57" s="116">
        <f>IF(AK$50='Capital Structure'!$E$7,(AK55-AK54),0)</f>
        <v>0</v>
      </c>
      <c r="AL57" s="116">
        <f>IF(AL$50='Capital Structure'!$E$7,(AL55-AL54),0)</f>
        <v>0</v>
      </c>
      <c r="AM57" s="116">
        <f>IF(AM$50='Capital Structure'!$E$7,(AM55-AM54),0)</f>
        <v>0</v>
      </c>
      <c r="AN57" s="116">
        <f>IF(AN$50='Capital Structure'!$E$7,(AN55-AN54),0)</f>
        <v>0</v>
      </c>
      <c r="AO57" s="116">
        <f>IF(AO$50='Capital Structure'!$E$7,(AO55-AO54),0)</f>
        <v>0</v>
      </c>
      <c r="AP57" s="116">
        <f>IF(AP$50='Capital Structure'!$E$7,(AP55-AP54),0)</f>
        <v>0</v>
      </c>
      <c r="AQ57" s="116">
        <f>IF(AQ$50='Capital Structure'!$E$7,(AQ55-AQ54),0)</f>
        <v>0</v>
      </c>
      <c r="AR57" s="116">
        <f>IF(AR$50='Capital Structure'!$E$7,(AR55-AR54),0)</f>
        <v>0</v>
      </c>
      <c r="AS57" s="116">
        <f>IF(AS$50='Capital Structure'!$E$7,(AS55-AS54),0)</f>
        <v>0</v>
      </c>
      <c r="AT57" s="116">
        <f>IF(AT$50='Capital Structure'!$E$7,(AT55-AT54),0)</f>
        <v>0</v>
      </c>
      <c r="AU57" s="116">
        <f>IF(AU$50='Capital Structure'!$E$7,(AU55-AU54),0)</f>
        <v>0</v>
      </c>
      <c r="AV57" s="116">
        <f>IF(AV$50='Capital Structure'!$E$7,(AV55-AV54),0)</f>
        <v>0</v>
      </c>
      <c r="AW57" s="116">
        <f>IF(AW$50='Capital Structure'!$E$7,(AW55-AW54),0)</f>
        <v>0</v>
      </c>
      <c r="AX57" s="116">
        <f>IF(AX$50='Capital Structure'!$E$7,(AX55-AX54),0)</f>
        <v>0</v>
      </c>
      <c r="AY57" s="116">
        <f>IF(AY$50='Capital Structure'!$E$7,(AY55-AY54),0)</f>
        <v>0</v>
      </c>
      <c r="AZ57" s="116">
        <f>IF(AZ$50='Capital Structure'!$E$7,(AZ55-AZ54),0)</f>
        <v>0</v>
      </c>
      <c r="BA57" s="116">
        <f>IF(BA$50='Capital Structure'!$E$7,(BA55-BA54),0)</f>
        <v>0</v>
      </c>
      <c r="BB57" s="116">
        <f>IF(BB$50='Capital Structure'!$E$7,(BB55-BB54),0)</f>
        <v>0</v>
      </c>
      <c r="BC57" s="116">
        <f>IF(BC$50='Capital Structure'!$E$7,(BC55-BC54),0)</f>
        <v>0</v>
      </c>
      <c r="BD57" s="116">
        <f>IF(BD$50='Capital Structure'!$E$7,(BD55-BD54),0)</f>
        <v>0</v>
      </c>
      <c r="BE57" s="116">
        <f>IF(BE$50='Capital Structure'!$E$7,(BE55-BE54),0)</f>
        <v>0</v>
      </c>
      <c r="BF57" s="116">
        <f>IF(BF$50='Capital Structure'!$E$7,(BF55-BF54),0)</f>
        <v>0</v>
      </c>
      <c r="BG57" s="116">
        <f>IF(BG$50='Capital Structure'!$E$7,(BG55-BG54),0)</f>
        <v>0</v>
      </c>
      <c r="BH57" s="116">
        <f>IF(BH$50='Capital Structure'!$E$7,(BH55-BH54),0)</f>
        <v>0</v>
      </c>
      <c r="BI57" s="116">
        <f>IF(BI$50='Capital Structure'!$E$7,(BI55-BI54),0)</f>
        <v>0</v>
      </c>
      <c r="BJ57" s="116">
        <f>IF(BJ$50='Capital Structure'!$E$7,(BJ55-BJ54),0)</f>
        <v>0</v>
      </c>
      <c r="BK57" s="116">
        <f>IF(BK$50='Capital Structure'!$E$7,(BK55-BK54),0)</f>
        <v>0</v>
      </c>
      <c r="BL57" s="116">
        <f>IF(BL$50='Capital Structure'!$E$7,(BL55-BL54),0)</f>
        <v>0</v>
      </c>
      <c r="BM57" s="116">
        <f>IF(BM$50='Capital Structure'!$E$7,(BM55-BM54),0)</f>
        <v>0</v>
      </c>
      <c r="BN57" s="116">
        <f>IF(BN$50='Capital Structure'!$E$7,(BN55-BN54),0)</f>
        <v>0</v>
      </c>
      <c r="BO57" s="116">
        <f>IF(BO$50='Capital Structure'!$E$7,(BO55-BO54),0)</f>
        <v>0</v>
      </c>
      <c r="BP57" s="116">
        <f>IF(BP$50='Capital Structure'!$E$7,(BP55-BP54),0)</f>
        <v>0</v>
      </c>
      <c r="BQ57" s="116">
        <f>IF(BQ$50='Capital Structure'!$E$7,(BQ55-BQ54),0)</f>
        <v>0</v>
      </c>
      <c r="BR57" s="116">
        <f>IF(BR$50='Capital Structure'!$E$7,(BR55-BR54),0)</f>
        <v>0</v>
      </c>
      <c r="BS57" s="116">
        <f>IF(BS$50='Capital Structure'!$E$7,(BS55-BS54),0)</f>
        <v>0</v>
      </c>
      <c r="BT57" s="116">
        <f>IF(BT$50='Capital Structure'!$E$7,(BT55-BT54),0)</f>
        <v>0</v>
      </c>
      <c r="BU57" s="116">
        <f>IF(BU$50='Capital Structure'!$E$7,(BU55-BU54),0)</f>
        <v>0</v>
      </c>
      <c r="BV57" s="116">
        <f>IF(BV$50='Capital Structure'!$E$7,(BV55-BV54),0)</f>
        <v>0</v>
      </c>
      <c r="BW57" s="116">
        <f>IF(BW$50='Capital Structure'!$E$7,(BW55-BW54),0)</f>
        <v>0</v>
      </c>
      <c r="BX57" s="116">
        <f>IF(BX$50='Capital Structure'!$E$7,(BX55-BX54),0)</f>
        <v>0</v>
      </c>
      <c r="BY57" s="116">
        <f>IF(BY$50='Capital Structure'!$E$7,(BY55-BY54),0)</f>
        <v>69971512.790242344</v>
      </c>
      <c r="BZ57" s="116">
        <f>IF(BZ$50='Capital Structure'!$E$7,(BZ55-BZ54),0)</f>
        <v>0</v>
      </c>
      <c r="CA57" s="116">
        <f>IF(CA$50='Capital Structure'!$E$7,(CA55-CA54),0)</f>
        <v>0</v>
      </c>
      <c r="CB57" s="116">
        <f>IF(CB$50='Capital Structure'!$E$7,(CB55-CB54),0)</f>
        <v>0</v>
      </c>
      <c r="CC57" s="116">
        <f>IF(CC$50='Capital Structure'!$E$7,(CC55-CC54),0)</f>
        <v>0</v>
      </c>
      <c r="CD57" s="116">
        <f>IF(CD$50='Capital Structure'!$E$7,(CD55-CD54),0)</f>
        <v>0</v>
      </c>
      <c r="CE57" s="116">
        <f>IF(CE$50='Capital Structure'!$E$7,(CE55-CE54),0)</f>
        <v>0</v>
      </c>
      <c r="CF57" s="116">
        <f>IF(CF$50='Capital Structure'!$E$7,(CF55-CF54),0)</f>
        <v>0</v>
      </c>
      <c r="CG57" s="116">
        <f>IF(CG$50='Capital Structure'!$E$7,(CG55-CG54),0)</f>
        <v>0</v>
      </c>
      <c r="CH57" s="116">
        <f>IF(CH$50='Capital Structure'!$E$7,(CH55-CH54),0)</f>
        <v>0</v>
      </c>
      <c r="CI57" s="116">
        <f>IF(CI$50='Capital Structure'!$E$7,(CI55-CI54),0)</f>
        <v>0</v>
      </c>
      <c r="CJ57" s="116">
        <f>IF(CJ$50='Capital Structure'!$E$7,(CJ55-CJ54),0)</f>
        <v>0</v>
      </c>
      <c r="CK57" s="116">
        <f>IF(CK$50='Capital Structure'!$E$7,(CK55-CK54),0)</f>
        <v>0</v>
      </c>
      <c r="CL57" s="116">
        <f>IF(CL$50='Capital Structure'!$E$7,(CL55-CL54),0)</f>
        <v>0</v>
      </c>
      <c r="CM57" s="116">
        <f>IF(CM$50='Capital Structure'!$E$7,(CM55-CM54),0)</f>
        <v>0</v>
      </c>
      <c r="CN57" s="116">
        <f>IF(CN$50='Capital Structure'!$E$7,(CN55-CN54),0)</f>
        <v>0</v>
      </c>
      <c r="CO57" s="116">
        <f>IF(CO$50='Capital Structure'!$E$7,(CO55-CO54),0)</f>
        <v>0</v>
      </c>
      <c r="CP57" s="116">
        <f>IF(CP$50='Capital Structure'!$E$7,(CP55-CP54),0)</f>
        <v>0</v>
      </c>
      <c r="CQ57" s="116">
        <f>IF(CQ$50='Capital Structure'!$E$7,(CQ55-CQ54),0)</f>
        <v>0</v>
      </c>
      <c r="CR57" s="116">
        <f>IF(CR$50='Capital Structure'!$E$7,(CR55-CR54),0)</f>
        <v>0</v>
      </c>
      <c r="CS57" s="116">
        <f>IF(CS$50='Capital Structure'!$E$7,(CS55-CS54),0)</f>
        <v>0</v>
      </c>
      <c r="CT57" s="116">
        <f>IF(CT$50='Capital Structure'!$E$7,(CT55-CT54),0)</f>
        <v>0</v>
      </c>
      <c r="CU57" s="116">
        <f>IF(CU$50='Capital Structure'!$E$7,(CU55-CU54),0)</f>
        <v>0</v>
      </c>
      <c r="CV57" s="116">
        <f>IF(CV$50='Capital Structure'!$E$7,(CV55-CV54),0)</f>
        <v>0</v>
      </c>
      <c r="CW57" s="116">
        <f>IF(CW$50='Capital Structure'!$E$7,(CW55-CW54),0)</f>
        <v>0</v>
      </c>
      <c r="CX57" s="116">
        <f>IF(CX$50='Capital Structure'!$E$7,(CX55-CX54),0)</f>
        <v>0</v>
      </c>
      <c r="CY57" s="116">
        <f>IF(CY$50='Capital Structure'!$E$7,(CY55-CY54),0)</f>
        <v>0</v>
      </c>
      <c r="CZ57" s="116">
        <f>IF(CZ$50='Capital Structure'!$E$7,(CZ55-CZ54),0)</f>
        <v>0</v>
      </c>
      <c r="DA57" s="116">
        <f>IF(DA$50='Capital Structure'!$E$7,(DA55-DA54),0)</f>
        <v>0</v>
      </c>
      <c r="DB57" s="116">
        <f>IF(DB$50='Capital Structure'!$E$7,(DB55-DB54),0)</f>
        <v>0</v>
      </c>
      <c r="DC57" s="116">
        <f>IF(DC$50='Capital Structure'!$E$7,(DC55-DC54),0)</f>
        <v>0</v>
      </c>
      <c r="DD57" s="116">
        <f>IF(DD$50='Capital Structure'!$E$7,(DD55-DD54),0)</f>
        <v>0</v>
      </c>
      <c r="DE57" s="116">
        <f>IF(DE$50='Capital Structure'!$E$7,(DE55-DE54),0)</f>
        <v>0</v>
      </c>
      <c r="DF57" s="116">
        <f>IF(DF$50='Capital Structure'!$E$7,(DF55-DF54),0)</f>
        <v>0</v>
      </c>
      <c r="DG57" s="116">
        <f>IF(DG$50='Capital Structure'!$E$7,(DG55-DG54),0)</f>
        <v>0</v>
      </c>
      <c r="DH57" s="116">
        <f>IF(DH$50='Capital Structure'!$E$7,(DH55-DH54),0)</f>
        <v>0</v>
      </c>
      <c r="DI57" s="116">
        <f>IF(DI$50='Capital Structure'!$E$7,(DI55-DI54),0)</f>
        <v>0</v>
      </c>
      <c r="DJ57" s="116">
        <f>IF(DJ$50='Capital Structure'!$E$7,(DJ55-DJ54),0)</f>
        <v>0</v>
      </c>
      <c r="DK57" s="116">
        <f>IF(DK$50='Capital Structure'!$E$7,(DK55-DK54),0)</f>
        <v>0</v>
      </c>
      <c r="DL57" s="116">
        <f>IF(DL$50='Capital Structure'!$E$7,(DL55-DL54),0)</f>
        <v>0</v>
      </c>
      <c r="DM57" s="116">
        <f>IF(DM$50='Capital Structure'!$E$7,(DM55-DM54),0)</f>
        <v>0</v>
      </c>
      <c r="DN57" s="116">
        <f>IF(DN$50='Capital Structure'!$E$7,(DN55-DN54),0)</f>
        <v>0</v>
      </c>
      <c r="DO57" s="116">
        <f>IF(DO$50='Capital Structure'!$E$7,(DO55-DO54),0)</f>
        <v>0</v>
      </c>
      <c r="DP57" s="116">
        <f>IF(DP$50='Capital Structure'!$E$7,(DP55-DP54),0)</f>
        <v>0</v>
      </c>
      <c r="DQ57" s="116">
        <f>IF(DQ$50='Capital Structure'!$E$7,(DQ55-DQ54),0)</f>
        <v>0</v>
      </c>
      <c r="DR57" s="116">
        <f>IF(DR$50='Capital Structure'!$E$7,(DR55-DR54),0)</f>
        <v>0</v>
      </c>
      <c r="DS57" s="116">
        <f>IF(DS$50='Capital Structure'!$E$7,(DS55-DS54),0)</f>
        <v>0</v>
      </c>
      <c r="DT57" s="116">
        <f>IF(DT$50='Capital Structure'!$E$7,(DT55-DT54),0)</f>
        <v>0</v>
      </c>
      <c r="DU57" s="116">
        <f>IF(DU$50='Capital Structure'!$E$7,(DU55-DU54),0)</f>
        <v>0</v>
      </c>
      <c r="DV57" s="116">
        <f>IF(DV$50='Capital Structure'!$E$7,(DV55-DV54),0)</f>
        <v>0</v>
      </c>
      <c r="DW57" s="116">
        <f>IF(DW$50='Capital Structure'!$E$7,(DW55-DW54),0)</f>
        <v>0</v>
      </c>
      <c r="DX57" s="116">
        <f>IF(DX$50='Capital Structure'!$E$7,(DX55-DX54),0)</f>
        <v>0</v>
      </c>
      <c r="DY57" s="116">
        <f>IF(DY$50='Capital Structure'!$E$7,(DY55-DY54),0)</f>
        <v>0</v>
      </c>
    </row>
    <row r="58" spans="1:16384" s="139" customFormat="1">
      <c r="A58" s="136"/>
      <c r="B58" s="117"/>
      <c r="C58" s="136"/>
      <c r="D58" s="136"/>
      <c r="DZ58" s="136"/>
      <c r="EA58" s="136"/>
      <c r="EB58" s="136"/>
      <c r="EC58" s="136"/>
      <c r="ED58" s="136"/>
      <c r="EE58" s="136"/>
      <c r="EF58" s="136"/>
      <c r="EG58" s="136"/>
      <c r="EH58" s="136"/>
      <c r="EI58" s="136"/>
      <c r="EJ58" s="136"/>
      <c r="EK58" s="136"/>
      <c r="EL58" s="136"/>
      <c r="EM58" s="136"/>
      <c r="EN58" s="136"/>
      <c r="EO58" s="136"/>
      <c r="EP58" s="136"/>
      <c r="EQ58" s="136"/>
      <c r="ER58" s="136"/>
      <c r="ES58" s="136"/>
      <c r="ET58" s="136"/>
      <c r="EU58" s="136"/>
      <c r="EV58" s="136"/>
      <c r="EW58" s="136"/>
      <c r="EX58" s="136"/>
      <c r="EY58" s="136"/>
      <c r="EZ58" s="136"/>
      <c r="FA58" s="136"/>
      <c r="FB58" s="136"/>
      <c r="FC58" s="136"/>
      <c r="FD58" s="136"/>
      <c r="FE58" s="136"/>
      <c r="FF58" s="136"/>
      <c r="FG58" s="136"/>
      <c r="FH58" s="136"/>
      <c r="FI58" s="136"/>
      <c r="FJ58" s="136"/>
      <c r="FK58" s="136"/>
      <c r="FL58" s="136"/>
      <c r="FM58" s="136"/>
      <c r="FN58" s="136"/>
      <c r="FO58" s="136"/>
      <c r="FP58" s="136"/>
      <c r="FQ58" s="136"/>
      <c r="FR58" s="136"/>
      <c r="FS58" s="136"/>
      <c r="FT58" s="136"/>
      <c r="FU58" s="136"/>
      <c r="FV58" s="136"/>
      <c r="FW58" s="136"/>
      <c r="FX58" s="136"/>
      <c r="FY58" s="136"/>
      <c r="FZ58" s="136"/>
      <c r="GA58" s="136"/>
      <c r="GB58" s="136"/>
      <c r="GC58" s="136"/>
      <c r="GD58" s="136"/>
      <c r="GE58" s="136"/>
      <c r="GF58" s="136"/>
      <c r="GG58" s="136"/>
      <c r="GH58" s="136"/>
      <c r="GI58" s="136"/>
      <c r="GJ58" s="136"/>
      <c r="GK58" s="136"/>
      <c r="GL58" s="136"/>
      <c r="GM58" s="136"/>
      <c r="GN58" s="136"/>
      <c r="GO58" s="136"/>
      <c r="GP58" s="136"/>
      <c r="GQ58" s="136"/>
      <c r="GR58" s="136"/>
      <c r="GS58" s="136"/>
      <c r="GT58" s="136"/>
      <c r="GU58" s="136"/>
      <c r="GV58" s="136"/>
      <c r="GW58" s="136"/>
      <c r="GX58" s="136"/>
      <c r="GY58" s="136"/>
      <c r="GZ58" s="136"/>
      <c r="HA58" s="136"/>
      <c r="HB58" s="136"/>
      <c r="HC58" s="136"/>
      <c r="HD58" s="136"/>
      <c r="HE58" s="136"/>
      <c r="HF58" s="136"/>
      <c r="HG58" s="136"/>
      <c r="HH58" s="136"/>
      <c r="HI58" s="136"/>
      <c r="HJ58" s="136"/>
      <c r="HK58" s="136"/>
      <c r="HL58" s="136"/>
      <c r="HM58" s="136"/>
      <c r="HN58" s="136"/>
      <c r="HO58" s="136"/>
      <c r="HP58" s="136"/>
      <c r="HQ58" s="136"/>
      <c r="HR58" s="136"/>
      <c r="HS58" s="136"/>
      <c r="HT58" s="136"/>
      <c r="HU58" s="136"/>
      <c r="HV58" s="136"/>
      <c r="HW58" s="136"/>
      <c r="HX58" s="136"/>
      <c r="HY58" s="136"/>
      <c r="HZ58" s="136"/>
      <c r="IA58" s="136"/>
      <c r="IB58" s="136"/>
      <c r="IC58" s="136"/>
      <c r="ID58" s="136"/>
      <c r="IE58" s="136"/>
      <c r="IF58" s="136"/>
      <c r="IG58" s="136"/>
      <c r="IH58" s="136"/>
      <c r="II58" s="136"/>
      <c r="IJ58" s="136"/>
      <c r="IK58" s="136"/>
      <c r="IL58" s="136"/>
      <c r="IM58" s="136"/>
      <c r="IN58" s="136"/>
      <c r="IO58" s="136"/>
      <c r="IP58" s="136"/>
      <c r="IQ58" s="136"/>
      <c r="IR58" s="136"/>
      <c r="IS58" s="136"/>
      <c r="IT58" s="136"/>
      <c r="IU58" s="136"/>
      <c r="IV58" s="136"/>
      <c r="IW58" s="136"/>
      <c r="IX58" s="136"/>
      <c r="IY58" s="136"/>
      <c r="IZ58" s="136"/>
      <c r="JA58" s="136"/>
      <c r="JB58" s="136"/>
      <c r="JC58" s="136"/>
      <c r="JD58" s="136"/>
      <c r="JE58" s="136"/>
      <c r="JF58" s="136"/>
      <c r="JG58" s="136"/>
      <c r="JH58" s="136"/>
      <c r="JI58" s="136"/>
      <c r="JJ58" s="136"/>
      <c r="JK58" s="136"/>
      <c r="JL58" s="136"/>
      <c r="JM58" s="136"/>
      <c r="JN58" s="136"/>
      <c r="JO58" s="136"/>
      <c r="JP58" s="136"/>
      <c r="JQ58" s="136"/>
      <c r="JR58" s="136"/>
      <c r="JS58" s="136"/>
      <c r="JT58" s="136"/>
      <c r="JU58" s="136"/>
      <c r="JV58" s="136"/>
      <c r="JW58" s="136"/>
      <c r="JX58" s="136"/>
      <c r="JY58" s="136"/>
      <c r="JZ58" s="136"/>
      <c r="KA58" s="136"/>
      <c r="KB58" s="136"/>
      <c r="KC58" s="136"/>
      <c r="KD58" s="136"/>
      <c r="KE58" s="136"/>
      <c r="KF58" s="136"/>
      <c r="KG58" s="136"/>
      <c r="KH58" s="136"/>
      <c r="KI58" s="136"/>
      <c r="KJ58" s="136"/>
      <c r="KK58" s="136"/>
      <c r="KL58" s="136"/>
      <c r="KM58" s="136"/>
      <c r="KN58" s="136"/>
      <c r="KO58" s="136"/>
      <c r="KP58" s="136"/>
      <c r="KQ58" s="136"/>
      <c r="KR58" s="136"/>
      <c r="KS58" s="136"/>
      <c r="KT58" s="136"/>
      <c r="KU58" s="136"/>
      <c r="KV58" s="136"/>
      <c r="KW58" s="136"/>
      <c r="KX58" s="136"/>
      <c r="KY58" s="136"/>
      <c r="KZ58" s="136"/>
      <c r="LA58" s="136"/>
      <c r="LB58" s="136"/>
      <c r="LC58" s="136"/>
      <c r="LD58" s="136"/>
      <c r="LE58" s="136"/>
      <c r="LF58" s="136"/>
      <c r="LG58" s="136"/>
      <c r="LH58" s="136"/>
      <c r="LI58" s="136"/>
      <c r="LJ58" s="136"/>
      <c r="LK58" s="136"/>
      <c r="LL58" s="136"/>
      <c r="LM58" s="136"/>
      <c r="LN58" s="136"/>
      <c r="LO58" s="136"/>
      <c r="LP58" s="136"/>
      <c r="LQ58" s="136"/>
      <c r="LR58" s="136"/>
      <c r="LS58" s="136"/>
      <c r="LT58" s="136"/>
      <c r="LU58" s="136"/>
      <c r="LV58" s="136"/>
      <c r="LW58" s="136"/>
      <c r="LX58" s="136"/>
      <c r="LY58" s="136"/>
      <c r="LZ58" s="136"/>
      <c r="MA58" s="136"/>
      <c r="MB58" s="136"/>
      <c r="MC58" s="136"/>
      <c r="MD58" s="136"/>
      <c r="ME58" s="136"/>
      <c r="MF58" s="136"/>
      <c r="MG58" s="136"/>
      <c r="MH58" s="136"/>
      <c r="MI58" s="136"/>
      <c r="MJ58" s="136"/>
      <c r="MK58" s="136"/>
      <c r="ML58" s="136"/>
      <c r="MM58" s="136"/>
      <c r="MN58" s="136"/>
      <c r="MO58" s="136"/>
      <c r="MP58" s="136"/>
      <c r="MQ58" s="136"/>
      <c r="MR58" s="136"/>
      <c r="MS58" s="136"/>
      <c r="MT58" s="136"/>
      <c r="MU58" s="136"/>
      <c r="MV58" s="136"/>
      <c r="MW58" s="136"/>
      <c r="MX58" s="136"/>
      <c r="MY58" s="136"/>
      <c r="MZ58" s="136"/>
      <c r="NA58" s="136"/>
      <c r="NB58" s="136"/>
      <c r="NC58" s="136"/>
      <c r="ND58" s="136"/>
      <c r="NE58" s="136"/>
      <c r="NF58" s="136"/>
      <c r="NG58" s="136"/>
      <c r="NH58" s="136"/>
      <c r="NI58" s="136"/>
      <c r="NJ58" s="136"/>
      <c r="NK58" s="136"/>
      <c r="NL58" s="136"/>
      <c r="NM58" s="136"/>
      <c r="NN58" s="136"/>
      <c r="NO58" s="136"/>
      <c r="NP58" s="136"/>
      <c r="NQ58" s="136"/>
      <c r="NR58" s="136"/>
      <c r="NS58" s="136"/>
      <c r="NT58" s="136"/>
      <c r="NU58" s="136"/>
      <c r="NV58" s="136"/>
      <c r="NW58" s="136"/>
      <c r="NX58" s="136"/>
      <c r="NY58" s="136"/>
      <c r="NZ58" s="136"/>
      <c r="OA58" s="136"/>
      <c r="OB58" s="136"/>
      <c r="OC58" s="136"/>
      <c r="OD58" s="136"/>
      <c r="OE58" s="136"/>
      <c r="OF58" s="136"/>
      <c r="OG58" s="136"/>
      <c r="OH58" s="136"/>
      <c r="OI58" s="136"/>
      <c r="OJ58" s="136"/>
      <c r="OK58" s="136"/>
      <c r="OL58" s="136"/>
      <c r="OM58" s="136"/>
      <c r="ON58" s="136"/>
      <c r="OO58" s="136"/>
      <c r="OP58" s="136"/>
      <c r="OQ58" s="136"/>
      <c r="OR58" s="136"/>
      <c r="OS58" s="136"/>
      <c r="OT58" s="136"/>
      <c r="OU58" s="136"/>
      <c r="OV58" s="136"/>
      <c r="OW58" s="136"/>
      <c r="OX58" s="136"/>
      <c r="OY58" s="136"/>
      <c r="OZ58" s="136"/>
      <c r="PA58" s="136"/>
      <c r="PB58" s="136"/>
      <c r="PC58" s="136"/>
      <c r="PD58" s="136"/>
      <c r="PE58" s="136"/>
      <c r="PF58" s="136"/>
      <c r="PG58" s="136"/>
      <c r="PH58" s="136"/>
      <c r="PI58" s="136"/>
      <c r="PJ58" s="136"/>
      <c r="PK58" s="136"/>
      <c r="PL58" s="136"/>
      <c r="PM58" s="136"/>
      <c r="PN58" s="136"/>
      <c r="PO58" s="136"/>
      <c r="PP58" s="136"/>
      <c r="PQ58" s="136"/>
      <c r="PR58" s="136"/>
      <c r="PS58" s="136"/>
      <c r="PT58" s="136"/>
      <c r="PU58" s="136"/>
      <c r="PV58" s="136"/>
      <c r="PW58" s="136"/>
      <c r="PX58" s="136"/>
      <c r="PY58" s="136"/>
      <c r="PZ58" s="136"/>
      <c r="QA58" s="136"/>
      <c r="QB58" s="136"/>
      <c r="QC58" s="136"/>
      <c r="QD58" s="136"/>
      <c r="QE58" s="136"/>
      <c r="QF58" s="136"/>
      <c r="QG58" s="136"/>
      <c r="QH58" s="136"/>
      <c r="QI58" s="136"/>
      <c r="QJ58" s="136"/>
      <c r="QK58" s="136"/>
      <c r="QL58" s="136"/>
      <c r="QM58" s="136"/>
      <c r="QN58" s="136"/>
      <c r="QO58" s="136"/>
      <c r="QP58" s="136"/>
      <c r="QQ58" s="136"/>
      <c r="QR58" s="136"/>
      <c r="QS58" s="136"/>
      <c r="QT58" s="136"/>
      <c r="QU58" s="136"/>
      <c r="QV58" s="136"/>
      <c r="QW58" s="136"/>
      <c r="QX58" s="136"/>
      <c r="QY58" s="136"/>
      <c r="QZ58" s="136"/>
      <c r="RA58" s="136"/>
      <c r="RB58" s="136"/>
      <c r="RC58" s="136"/>
      <c r="RD58" s="136"/>
      <c r="RE58" s="136"/>
      <c r="RF58" s="136"/>
      <c r="RG58" s="136"/>
      <c r="RH58" s="136"/>
      <c r="RI58" s="136"/>
      <c r="RJ58" s="136"/>
      <c r="RK58" s="136"/>
      <c r="RL58" s="136"/>
      <c r="RM58" s="136"/>
      <c r="RN58" s="136"/>
      <c r="RO58" s="136"/>
      <c r="RP58" s="136"/>
      <c r="RQ58" s="136"/>
      <c r="RR58" s="136"/>
      <c r="RS58" s="136"/>
      <c r="RT58" s="136"/>
      <c r="RU58" s="136"/>
      <c r="RV58" s="136"/>
      <c r="RW58" s="136"/>
      <c r="RX58" s="136"/>
      <c r="RY58" s="136"/>
      <c r="RZ58" s="136"/>
      <c r="SA58" s="136"/>
      <c r="SB58" s="136"/>
      <c r="SC58" s="136"/>
      <c r="SD58" s="136"/>
      <c r="SE58" s="136"/>
      <c r="SF58" s="136"/>
      <c r="SG58" s="136"/>
      <c r="SH58" s="136"/>
      <c r="SI58" s="136"/>
      <c r="SJ58" s="136"/>
      <c r="SK58" s="136"/>
      <c r="SL58" s="136"/>
      <c r="SM58" s="136"/>
      <c r="SN58" s="136"/>
      <c r="SO58" s="136"/>
      <c r="SP58" s="136"/>
      <c r="SQ58" s="136"/>
      <c r="SR58" s="136"/>
      <c r="SS58" s="136"/>
      <c r="ST58" s="136"/>
      <c r="SU58" s="136"/>
      <c r="SV58" s="136"/>
      <c r="SW58" s="136"/>
      <c r="SX58" s="136"/>
      <c r="SY58" s="136"/>
      <c r="SZ58" s="136"/>
      <c r="TA58" s="136"/>
      <c r="TB58" s="136"/>
      <c r="TC58" s="136"/>
      <c r="TD58" s="136"/>
      <c r="TE58" s="136"/>
      <c r="TF58" s="136"/>
      <c r="TG58" s="136"/>
      <c r="TH58" s="136"/>
      <c r="TI58" s="136"/>
      <c r="TJ58" s="136"/>
      <c r="TK58" s="136"/>
      <c r="TL58" s="136"/>
      <c r="TM58" s="136"/>
      <c r="TN58" s="136"/>
      <c r="TO58" s="136"/>
      <c r="TP58" s="136"/>
      <c r="TQ58" s="136"/>
      <c r="TR58" s="136"/>
      <c r="TS58" s="136"/>
      <c r="TT58" s="136"/>
      <c r="TU58" s="136"/>
      <c r="TV58" s="136"/>
      <c r="TW58" s="136"/>
      <c r="TX58" s="136"/>
      <c r="TY58" s="136"/>
      <c r="TZ58" s="136"/>
      <c r="UA58" s="136"/>
      <c r="UB58" s="136"/>
      <c r="UC58" s="136"/>
      <c r="UD58" s="136"/>
      <c r="UE58" s="136"/>
      <c r="UF58" s="136"/>
      <c r="UG58" s="136"/>
      <c r="UH58" s="136"/>
      <c r="UI58" s="136"/>
      <c r="UJ58" s="136"/>
      <c r="UK58" s="136"/>
      <c r="UL58" s="136"/>
      <c r="UM58" s="136"/>
      <c r="UN58" s="136"/>
      <c r="UO58" s="136"/>
      <c r="UP58" s="136"/>
      <c r="UQ58" s="136"/>
      <c r="UR58" s="136"/>
      <c r="US58" s="136"/>
      <c r="UT58" s="136"/>
      <c r="UU58" s="136"/>
      <c r="UV58" s="136"/>
      <c r="UW58" s="136"/>
      <c r="UX58" s="136"/>
      <c r="UY58" s="136"/>
      <c r="UZ58" s="136"/>
      <c r="VA58" s="136"/>
      <c r="VB58" s="136"/>
      <c r="VC58" s="136"/>
      <c r="VD58" s="136"/>
      <c r="VE58" s="136"/>
      <c r="VF58" s="136"/>
      <c r="VG58" s="136"/>
      <c r="VH58" s="136"/>
      <c r="VI58" s="136"/>
      <c r="VJ58" s="136"/>
      <c r="VK58" s="136"/>
      <c r="VL58" s="136"/>
      <c r="VM58" s="136"/>
      <c r="VN58" s="136"/>
      <c r="VO58" s="136"/>
      <c r="VP58" s="136"/>
      <c r="VQ58" s="136"/>
      <c r="VR58" s="136"/>
      <c r="VS58" s="136"/>
      <c r="VT58" s="136"/>
      <c r="VU58" s="136"/>
      <c r="VV58" s="136"/>
      <c r="VW58" s="136"/>
      <c r="VX58" s="136"/>
      <c r="VY58" s="136"/>
      <c r="VZ58" s="136"/>
      <c r="WA58" s="136"/>
      <c r="WB58" s="136"/>
      <c r="WC58" s="136"/>
      <c r="WD58" s="136"/>
      <c r="WE58" s="136"/>
      <c r="WF58" s="136"/>
      <c r="WG58" s="136"/>
      <c r="WH58" s="136"/>
      <c r="WI58" s="136"/>
      <c r="WJ58" s="136"/>
      <c r="WK58" s="136"/>
      <c r="WL58" s="136"/>
      <c r="WM58" s="136"/>
      <c r="WN58" s="136"/>
      <c r="WO58" s="136"/>
      <c r="WP58" s="136"/>
      <c r="WQ58" s="136"/>
      <c r="WR58" s="136"/>
      <c r="WS58" s="136"/>
      <c r="WT58" s="136"/>
      <c r="WU58" s="136"/>
      <c r="WV58" s="136"/>
      <c r="WW58" s="136"/>
      <c r="WX58" s="136"/>
      <c r="WY58" s="136"/>
      <c r="WZ58" s="136"/>
      <c r="XA58" s="136"/>
      <c r="XB58" s="136"/>
      <c r="XC58" s="136"/>
      <c r="XD58" s="136"/>
      <c r="XE58" s="136"/>
      <c r="XF58" s="136"/>
      <c r="XG58" s="136"/>
      <c r="XH58" s="136"/>
      <c r="XI58" s="136"/>
      <c r="XJ58" s="136"/>
      <c r="XK58" s="136"/>
      <c r="XL58" s="136"/>
      <c r="XM58" s="136"/>
      <c r="XN58" s="136"/>
      <c r="XO58" s="136"/>
      <c r="XP58" s="136"/>
      <c r="XQ58" s="136"/>
      <c r="XR58" s="136"/>
      <c r="XS58" s="136"/>
      <c r="XT58" s="136"/>
      <c r="XU58" s="136"/>
      <c r="XV58" s="136"/>
      <c r="XW58" s="136"/>
      <c r="XX58" s="136"/>
      <c r="XY58" s="136"/>
      <c r="XZ58" s="136"/>
      <c r="YA58" s="136"/>
      <c r="YB58" s="136"/>
      <c r="YC58" s="136"/>
      <c r="YD58" s="136"/>
      <c r="YE58" s="136"/>
      <c r="YF58" s="136"/>
      <c r="YG58" s="136"/>
      <c r="YH58" s="136"/>
      <c r="YI58" s="136"/>
      <c r="YJ58" s="136"/>
      <c r="YK58" s="136"/>
      <c r="YL58" s="136"/>
      <c r="YM58" s="136"/>
      <c r="YN58" s="136"/>
      <c r="YO58" s="136"/>
      <c r="YP58" s="136"/>
      <c r="YQ58" s="136"/>
      <c r="YR58" s="136"/>
      <c r="YS58" s="136"/>
      <c r="YT58" s="136"/>
      <c r="YU58" s="136"/>
      <c r="YV58" s="136"/>
      <c r="YW58" s="136"/>
      <c r="YX58" s="136"/>
      <c r="YY58" s="136"/>
      <c r="YZ58" s="136"/>
      <c r="ZA58" s="136"/>
      <c r="ZB58" s="136"/>
      <c r="ZC58" s="136"/>
      <c r="ZD58" s="136"/>
      <c r="ZE58" s="136"/>
      <c r="ZF58" s="136"/>
      <c r="ZG58" s="136"/>
      <c r="ZH58" s="136"/>
      <c r="ZI58" s="136"/>
      <c r="ZJ58" s="136"/>
      <c r="ZK58" s="136"/>
      <c r="ZL58" s="136"/>
      <c r="ZM58" s="136"/>
      <c r="ZN58" s="136"/>
      <c r="ZO58" s="136"/>
      <c r="ZP58" s="136"/>
      <c r="ZQ58" s="136"/>
      <c r="ZR58" s="136"/>
      <c r="ZS58" s="136"/>
      <c r="ZT58" s="136"/>
      <c r="ZU58" s="136"/>
      <c r="ZV58" s="136"/>
      <c r="ZW58" s="136"/>
      <c r="ZX58" s="136"/>
      <c r="ZY58" s="136"/>
      <c r="ZZ58" s="136"/>
      <c r="AAA58" s="136"/>
      <c r="AAB58" s="136"/>
      <c r="AAC58" s="136"/>
      <c r="AAD58" s="136"/>
      <c r="AAE58" s="136"/>
      <c r="AAF58" s="136"/>
      <c r="AAG58" s="136"/>
      <c r="AAH58" s="136"/>
      <c r="AAI58" s="136"/>
      <c r="AAJ58" s="136"/>
      <c r="AAK58" s="136"/>
      <c r="AAL58" s="136"/>
      <c r="AAM58" s="136"/>
      <c r="AAN58" s="136"/>
      <c r="AAO58" s="136"/>
      <c r="AAP58" s="136"/>
      <c r="AAQ58" s="136"/>
      <c r="AAR58" s="136"/>
      <c r="AAS58" s="136"/>
      <c r="AAT58" s="136"/>
      <c r="AAU58" s="136"/>
      <c r="AAV58" s="136"/>
      <c r="AAW58" s="136"/>
      <c r="AAX58" s="136"/>
      <c r="AAY58" s="136"/>
      <c r="AAZ58" s="136"/>
      <c r="ABA58" s="136"/>
      <c r="ABB58" s="136"/>
      <c r="ABC58" s="136"/>
      <c r="ABD58" s="136"/>
      <c r="ABE58" s="136"/>
      <c r="ABF58" s="136"/>
      <c r="ABG58" s="136"/>
      <c r="ABH58" s="136"/>
      <c r="ABI58" s="136"/>
      <c r="ABJ58" s="136"/>
      <c r="ABK58" s="136"/>
      <c r="ABL58" s="136"/>
      <c r="ABM58" s="136"/>
      <c r="ABN58" s="136"/>
      <c r="ABO58" s="136"/>
      <c r="ABP58" s="136"/>
      <c r="ABQ58" s="136"/>
      <c r="ABR58" s="136"/>
      <c r="ABS58" s="136"/>
      <c r="ABT58" s="136"/>
      <c r="ABU58" s="136"/>
      <c r="ABV58" s="136"/>
      <c r="ABW58" s="136"/>
      <c r="ABX58" s="136"/>
      <c r="ABY58" s="136"/>
      <c r="ABZ58" s="136"/>
      <c r="ACA58" s="136"/>
      <c r="ACB58" s="136"/>
      <c r="ACC58" s="136"/>
      <c r="ACD58" s="136"/>
      <c r="ACE58" s="136"/>
      <c r="ACF58" s="136"/>
      <c r="ACG58" s="136"/>
      <c r="ACH58" s="136"/>
      <c r="ACI58" s="136"/>
      <c r="ACJ58" s="136"/>
      <c r="ACK58" s="136"/>
      <c r="ACL58" s="136"/>
      <c r="ACM58" s="136"/>
      <c r="ACN58" s="136"/>
      <c r="ACO58" s="136"/>
      <c r="ACP58" s="136"/>
      <c r="ACQ58" s="136"/>
      <c r="ACR58" s="136"/>
      <c r="ACS58" s="136"/>
      <c r="ACT58" s="136"/>
      <c r="ACU58" s="136"/>
      <c r="ACV58" s="136"/>
      <c r="ACW58" s="136"/>
      <c r="ACX58" s="136"/>
      <c r="ACY58" s="136"/>
      <c r="ACZ58" s="136"/>
      <c r="ADA58" s="136"/>
      <c r="ADB58" s="136"/>
      <c r="ADC58" s="136"/>
      <c r="ADD58" s="136"/>
      <c r="ADE58" s="136"/>
      <c r="ADF58" s="136"/>
      <c r="ADG58" s="136"/>
      <c r="ADH58" s="136"/>
      <c r="ADI58" s="136"/>
      <c r="ADJ58" s="136"/>
      <c r="ADK58" s="136"/>
      <c r="ADL58" s="136"/>
      <c r="ADM58" s="136"/>
      <c r="ADN58" s="136"/>
      <c r="ADO58" s="136"/>
      <c r="ADP58" s="136"/>
      <c r="ADQ58" s="136"/>
      <c r="ADR58" s="136"/>
      <c r="ADS58" s="136"/>
      <c r="ADT58" s="136"/>
      <c r="ADU58" s="136"/>
      <c r="ADV58" s="136"/>
      <c r="ADW58" s="136"/>
      <c r="ADX58" s="136"/>
      <c r="ADY58" s="136"/>
      <c r="ADZ58" s="136"/>
      <c r="AEA58" s="136"/>
      <c r="AEB58" s="136"/>
      <c r="AEC58" s="136"/>
      <c r="AED58" s="136"/>
      <c r="AEE58" s="136"/>
      <c r="AEF58" s="136"/>
      <c r="AEG58" s="136"/>
      <c r="AEH58" s="136"/>
      <c r="AEI58" s="136"/>
      <c r="AEJ58" s="136"/>
      <c r="AEK58" s="136"/>
      <c r="AEL58" s="136"/>
      <c r="AEM58" s="136"/>
      <c r="AEN58" s="136"/>
      <c r="AEO58" s="136"/>
      <c r="AEP58" s="136"/>
      <c r="AEQ58" s="136"/>
      <c r="AER58" s="136"/>
      <c r="AES58" s="136"/>
      <c r="AET58" s="136"/>
      <c r="AEU58" s="136"/>
      <c r="AEV58" s="136"/>
      <c r="AEW58" s="136"/>
      <c r="AEX58" s="136"/>
      <c r="AEY58" s="136"/>
      <c r="AEZ58" s="136"/>
      <c r="AFA58" s="136"/>
      <c r="AFB58" s="136"/>
      <c r="AFC58" s="136"/>
      <c r="AFD58" s="136"/>
      <c r="AFE58" s="136"/>
      <c r="AFF58" s="136"/>
      <c r="AFG58" s="136"/>
      <c r="AFH58" s="136"/>
      <c r="AFI58" s="136"/>
      <c r="AFJ58" s="136"/>
      <c r="AFK58" s="136"/>
      <c r="AFL58" s="136"/>
      <c r="AFM58" s="136"/>
      <c r="AFN58" s="136"/>
      <c r="AFO58" s="136"/>
      <c r="AFP58" s="136"/>
      <c r="AFQ58" s="136"/>
      <c r="AFR58" s="136"/>
      <c r="AFS58" s="136"/>
      <c r="AFT58" s="136"/>
      <c r="AFU58" s="136"/>
      <c r="AFV58" s="136"/>
      <c r="AFW58" s="136"/>
      <c r="AFX58" s="136"/>
      <c r="AFY58" s="136"/>
      <c r="AFZ58" s="136"/>
      <c r="AGA58" s="136"/>
      <c r="AGB58" s="136"/>
      <c r="AGC58" s="136"/>
      <c r="AGD58" s="136"/>
      <c r="AGE58" s="136"/>
      <c r="AGF58" s="136"/>
      <c r="AGG58" s="136"/>
      <c r="AGH58" s="136"/>
      <c r="AGI58" s="136"/>
      <c r="AGJ58" s="136"/>
      <c r="AGK58" s="136"/>
      <c r="AGL58" s="136"/>
      <c r="AGM58" s="136"/>
      <c r="AGN58" s="136"/>
      <c r="AGO58" s="136"/>
      <c r="AGP58" s="136"/>
      <c r="AGQ58" s="136"/>
      <c r="AGR58" s="136"/>
      <c r="AGS58" s="136"/>
      <c r="AGT58" s="136"/>
      <c r="AGU58" s="136"/>
      <c r="AGV58" s="136"/>
      <c r="AGW58" s="136"/>
      <c r="AGX58" s="136"/>
      <c r="AGY58" s="136"/>
      <c r="AGZ58" s="136"/>
      <c r="AHA58" s="136"/>
      <c r="AHB58" s="136"/>
      <c r="AHC58" s="136"/>
      <c r="AHD58" s="136"/>
      <c r="AHE58" s="136"/>
      <c r="AHF58" s="136"/>
      <c r="AHG58" s="136"/>
      <c r="AHH58" s="136"/>
      <c r="AHI58" s="136"/>
      <c r="AHJ58" s="136"/>
      <c r="AHK58" s="136"/>
      <c r="AHL58" s="136"/>
      <c r="AHM58" s="136"/>
      <c r="AHN58" s="136"/>
      <c r="AHO58" s="136"/>
      <c r="AHP58" s="136"/>
      <c r="AHQ58" s="136"/>
      <c r="AHR58" s="136"/>
      <c r="AHS58" s="136"/>
      <c r="AHT58" s="136"/>
      <c r="AHU58" s="136"/>
      <c r="AHV58" s="136"/>
      <c r="AHW58" s="136"/>
      <c r="AHX58" s="136"/>
      <c r="AHY58" s="136"/>
      <c r="AHZ58" s="136"/>
      <c r="AIA58" s="136"/>
      <c r="AIB58" s="136"/>
      <c r="AIC58" s="136"/>
      <c r="AID58" s="136"/>
      <c r="AIE58" s="136"/>
      <c r="AIF58" s="136"/>
      <c r="AIG58" s="136"/>
      <c r="AIH58" s="136"/>
      <c r="AII58" s="136"/>
      <c r="AIJ58" s="136"/>
      <c r="AIK58" s="136"/>
      <c r="AIL58" s="136"/>
      <c r="AIM58" s="136"/>
      <c r="AIN58" s="136"/>
      <c r="AIO58" s="136"/>
      <c r="AIP58" s="136"/>
      <c r="AIQ58" s="136"/>
      <c r="AIR58" s="136"/>
      <c r="AIS58" s="136"/>
      <c r="AIT58" s="136"/>
      <c r="AIU58" s="136"/>
      <c r="AIV58" s="136"/>
      <c r="AIW58" s="136"/>
      <c r="AIX58" s="136"/>
      <c r="AIY58" s="136"/>
      <c r="AIZ58" s="136"/>
      <c r="AJA58" s="136"/>
      <c r="AJB58" s="136"/>
      <c r="AJC58" s="136"/>
      <c r="AJD58" s="136"/>
      <c r="AJE58" s="136"/>
      <c r="AJF58" s="136"/>
      <c r="AJG58" s="136"/>
      <c r="AJH58" s="136"/>
      <c r="AJI58" s="136"/>
      <c r="AJJ58" s="136"/>
      <c r="AJK58" s="136"/>
      <c r="AJL58" s="136"/>
      <c r="AJM58" s="136"/>
      <c r="AJN58" s="136"/>
      <c r="AJO58" s="136"/>
      <c r="AJP58" s="136"/>
      <c r="AJQ58" s="136"/>
      <c r="AJR58" s="136"/>
      <c r="AJS58" s="136"/>
      <c r="AJT58" s="136"/>
      <c r="AJU58" s="136"/>
      <c r="AJV58" s="136"/>
      <c r="AJW58" s="136"/>
      <c r="AJX58" s="136"/>
      <c r="AJY58" s="136"/>
      <c r="AJZ58" s="136"/>
      <c r="AKA58" s="136"/>
      <c r="AKB58" s="136"/>
      <c r="AKC58" s="136"/>
      <c r="AKD58" s="136"/>
      <c r="AKE58" s="136"/>
      <c r="AKF58" s="136"/>
      <c r="AKG58" s="136"/>
      <c r="AKH58" s="136"/>
      <c r="AKI58" s="136"/>
      <c r="AKJ58" s="136"/>
      <c r="AKK58" s="136"/>
      <c r="AKL58" s="136"/>
      <c r="AKM58" s="136"/>
      <c r="AKN58" s="136"/>
      <c r="AKO58" s="136"/>
      <c r="AKP58" s="136"/>
      <c r="AKQ58" s="136"/>
      <c r="AKR58" s="136"/>
      <c r="AKS58" s="136"/>
      <c r="AKT58" s="136"/>
      <c r="AKU58" s="136"/>
      <c r="AKV58" s="136"/>
      <c r="AKW58" s="136"/>
      <c r="AKX58" s="136"/>
      <c r="AKY58" s="136"/>
      <c r="AKZ58" s="136"/>
      <c r="ALA58" s="136"/>
      <c r="ALB58" s="136"/>
      <c r="ALC58" s="136"/>
      <c r="ALD58" s="136"/>
      <c r="ALE58" s="136"/>
      <c r="ALF58" s="136"/>
      <c r="ALG58" s="136"/>
      <c r="ALH58" s="136"/>
      <c r="ALI58" s="136"/>
      <c r="ALJ58" s="136"/>
      <c r="ALK58" s="136"/>
      <c r="ALL58" s="136"/>
      <c r="ALM58" s="136"/>
      <c r="ALN58" s="136"/>
      <c r="ALO58" s="136"/>
      <c r="ALP58" s="136"/>
      <c r="ALQ58" s="136"/>
      <c r="ALR58" s="136"/>
      <c r="ALS58" s="136"/>
      <c r="ALT58" s="136"/>
      <c r="ALU58" s="136"/>
      <c r="ALV58" s="136"/>
      <c r="ALW58" s="136"/>
      <c r="ALX58" s="136"/>
      <c r="ALY58" s="136"/>
      <c r="ALZ58" s="136"/>
      <c r="AMA58" s="136"/>
      <c r="AMB58" s="136"/>
      <c r="AMC58" s="136"/>
      <c r="AMD58" s="136"/>
      <c r="AME58" s="136"/>
      <c r="AMF58" s="136"/>
      <c r="AMG58" s="136"/>
      <c r="AMH58" s="136"/>
      <c r="AMI58" s="136"/>
      <c r="AMJ58" s="136"/>
      <c r="AMK58" s="136"/>
      <c r="AML58" s="136"/>
      <c r="AMM58" s="136"/>
      <c r="AMN58" s="136"/>
      <c r="AMO58" s="136"/>
      <c r="AMP58" s="136"/>
      <c r="AMQ58" s="136"/>
      <c r="AMR58" s="136"/>
      <c r="AMS58" s="136"/>
      <c r="AMT58" s="136"/>
      <c r="AMU58" s="136"/>
      <c r="AMV58" s="136"/>
      <c r="AMW58" s="136"/>
      <c r="AMX58" s="136"/>
      <c r="AMY58" s="136"/>
      <c r="AMZ58" s="136"/>
      <c r="ANA58" s="136"/>
      <c r="ANB58" s="136"/>
      <c r="ANC58" s="136"/>
      <c r="AND58" s="136"/>
      <c r="ANE58" s="136"/>
      <c r="ANF58" s="136"/>
      <c r="ANG58" s="136"/>
      <c r="ANH58" s="136"/>
      <c r="ANI58" s="136"/>
      <c r="ANJ58" s="136"/>
      <c r="ANK58" s="136"/>
      <c r="ANL58" s="136"/>
      <c r="ANM58" s="136"/>
      <c r="ANN58" s="136"/>
      <c r="ANO58" s="136"/>
      <c r="ANP58" s="136"/>
      <c r="ANQ58" s="136"/>
      <c r="ANR58" s="136"/>
      <c r="ANS58" s="136"/>
      <c r="ANT58" s="136"/>
      <c r="ANU58" s="136"/>
      <c r="ANV58" s="136"/>
      <c r="ANW58" s="136"/>
      <c r="ANX58" s="136"/>
      <c r="ANY58" s="136"/>
      <c r="ANZ58" s="136"/>
      <c r="AOA58" s="136"/>
      <c r="AOB58" s="136"/>
      <c r="AOC58" s="136"/>
      <c r="AOD58" s="136"/>
      <c r="AOE58" s="136"/>
      <c r="AOF58" s="136"/>
      <c r="AOG58" s="136"/>
      <c r="AOH58" s="136"/>
      <c r="AOI58" s="136"/>
      <c r="AOJ58" s="136"/>
      <c r="AOK58" s="136"/>
      <c r="AOL58" s="136"/>
      <c r="AOM58" s="136"/>
      <c r="AON58" s="136"/>
      <c r="AOO58" s="136"/>
      <c r="AOP58" s="136"/>
      <c r="AOQ58" s="136"/>
      <c r="AOR58" s="136"/>
      <c r="AOS58" s="136"/>
      <c r="AOT58" s="136"/>
      <c r="AOU58" s="136"/>
      <c r="AOV58" s="136"/>
      <c r="AOW58" s="136"/>
      <c r="AOX58" s="136"/>
      <c r="AOY58" s="136"/>
      <c r="AOZ58" s="136"/>
      <c r="APA58" s="136"/>
      <c r="APB58" s="136"/>
      <c r="APC58" s="136"/>
      <c r="APD58" s="136"/>
      <c r="APE58" s="136"/>
      <c r="APF58" s="136"/>
      <c r="APG58" s="136"/>
      <c r="APH58" s="136"/>
      <c r="API58" s="136"/>
      <c r="APJ58" s="136"/>
      <c r="APK58" s="136"/>
      <c r="APL58" s="136"/>
      <c r="APM58" s="136"/>
      <c r="APN58" s="136"/>
      <c r="APO58" s="136"/>
      <c r="APP58" s="136"/>
      <c r="APQ58" s="136"/>
      <c r="APR58" s="136"/>
      <c r="APS58" s="136"/>
      <c r="APT58" s="136"/>
      <c r="APU58" s="136"/>
      <c r="APV58" s="136"/>
      <c r="APW58" s="136"/>
      <c r="APX58" s="136"/>
      <c r="APY58" s="136"/>
      <c r="APZ58" s="136"/>
      <c r="AQA58" s="136"/>
      <c r="AQB58" s="136"/>
      <c r="AQC58" s="136"/>
      <c r="AQD58" s="136"/>
      <c r="AQE58" s="136"/>
      <c r="AQF58" s="136"/>
      <c r="AQG58" s="136"/>
      <c r="AQH58" s="136"/>
      <c r="AQI58" s="136"/>
      <c r="AQJ58" s="136"/>
      <c r="AQK58" s="136"/>
      <c r="AQL58" s="136"/>
      <c r="AQM58" s="136"/>
      <c r="AQN58" s="136"/>
      <c r="AQO58" s="136"/>
      <c r="AQP58" s="136"/>
      <c r="AQQ58" s="136"/>
      <c r="AQR58" s="136"/>
      <c r="AQS58" s="136"/>
      <c r="AQT58" s="136"/>
      <c r="AQU58" s="136"/>
      <c r="AQV58" s="136"/>
      <c r="AQW58" s="136"/>
      <c r="AQX58" s="136"/>
      <c r="AQY58" s="136"/>
      <c r="AQZ58" s="136"/>
      <c r="ARA58" s="136"/>
      <c r="ARB58" s="136"/>
      <c r="ARC58" s="136"/>
      <c r="ARD58" s="136"/>
      <c r="ARE58" s="136"/>
      <c r="ARF58" s="136"/>
      <c r="ARG58" s="136"/>
      <c r="ARH58" s="136"/>
      <c r="ARI58" s="136"/>
      <c r="ARJ58" s="136"/>
      <c r="ARK58" s="136"/>
      <c r="ARL58" s="136"/>
      <c r="ARM58" s="136"/>
      <c r="ARN58" s="136"/>
      <c r="ARO58" s="136"/>
      <c r="ARP58" s="136"/>
      <c r="ARQ58" s="136"/>
      <c r="ARR58" s="136"/>
      <c r="ARS58" s="136"/>
      <c r="ART58" s="136"/>
      <c r="ARU58" s="136"/>
      <c r="ARV58" s="136"/>
      <c r="ARW58" s="136"/>
      <c r="ARX58" s="136"/>
      <c r="ARY58" s="136"/>
      <c r="ARZ58" s="136"/>
      <c r="ASA58" s="136"/>
      <c r="ASB58" s="136"/>
      <c r="ASC58" s="136"/>
      <c r="ASD58" s="136"/>
      <c r="ASE58" s="136"/>
      <c r="ASF58" s="136"/>
      <c r="ASG58" s="136"/>
      <c r="ASH58" s="136"/>
      <c r="ASI58" s="136"/>
      <c r="ASJ58" s="136"/>
      <c r="ASK58" s="136"/>
      <c r="ASL58" s="136"/>
      <c r="ASM58" s="136"/>
      <c r="ASN58" s="136"/>
      <c r="ASO58" s="136"/>
      <c r="ASP58" s="136"/>
      <c r="ASQ58" s="136"/>
      <c r="ASR58" s="136"/>
      <c r="ASS58" s="136"/>
      <c r="AST58" s="136"/>
      <c r="ASU58" s="136"/>
      <c r="ASV58" s="136"/>
      <c r="ASW58" s="136"/>
      <c r="ASX58" s="136"/>
      <c r="ASY58" s="136"/>
      <c r="ASZ58" s="136"/>
      <c r="ATA58" s="136"/>
      <c r="ATB58" s="136"/>
      <c r="ATC58" s="136"/>
      <c r="ATD58" s="136"/>
      <c r="ATE58" s="136"/>
      <c r="ATF58" s="136"/>
      <c r="ATG58" s="136"/>
      <c r="ATH58" s="136"/>
      <c r="ATI58" s="136"/>
      <c r="ATJ58" s="136"/>
      <c r="ATK58" s="136"/>
      <c r="ATL58" s="136"/>
      <c r="ATM58" s="136"/>
      <c r="ATN58" s="136"/>
      <c r="ATO58" s="136"/>
      <c r="ATP58" s="136"/>
      <c r="ATQ58" s="136"/>
      <c r="ATR58" s="136"/>
      <c r="ATS58" s="136"/>
      <c r="ATT58" s="136"/>
      <c r="ATU58" s="136"/>
      <c r="ATV58" s="136"/>
      <c r="ATW58" s="136"/>
      <c r="ATX58" s="136"/>
      <c r="ATY58" s="136"/>
      <c r="ATZ58" s="136"/>
      <c r="AUA58" s="136"/>
      <c r="AUB58" s="136"/>
      <c r="AUC58" s="136"/>
      <c r="AUD58" s="136"/>
      <c r="AUE58" s="136"/>
      <c r="AUF58" s="136"/>
      <c r="AUG58" s="136"/>
      <c r="AUH58" s="136"/>
      <c r="AUI58" s="136"/>
      <c r="AUJ58" s="136"/>
      <c r="AUK58" s="136"/>
      <c r="AUL58" s="136"/>
      <c r="AUM58" s="136"/>
      <c r="AUN58" s="136"/>
      <c r="AUO58" s="136"/>
      <c r="AUP58" s="136"/>
      <c r="AUQ58" s="136"/>
      <c r="AUR58" s="136"/>
      <c r="AUS58" s="136"/>
      <c r="AUT58" s="136"/>
      <c r="AUU58" s="136"/>
      <c r="AUV58" s="136"/>
      <c r="AUW58" s="136"/>
      <c r="AUX58" s="136"/>
      <c r="AUY58" s="136"/>
      <c r="AUZ58" s="136"/>
      <c r="AVA58" s="136"/>
      <c r="AVB58" s="136"/>
      <c r="AVC58" s="136"/>
      <c r="AVD58" s="136"/>
      <c r="AVE58" s="136"/>
      <c r="AVF58" s="136"/>
      <c r="AVG58" s="136"/>
      <c r="AVH58" s="136"/>
      <c r="AVI58" s="136"/>
      <c r="AVJ58" s="136"/>
      <c r="AVK58" s="136"/>
      <c r="AVL58" s="136"/>
      <c r="AVM58" s="136"/>
      <c r="AVN58" s="136"/>
      <c r="AVO58" s="136"/>
      <c r="AVP58" s="136"/>
      <c r="AVQ58" s="136"/>
      <c r="AVR58" s="136"/>
      <c r="AVS58" s="136"/>
      <c r="AVT58" s="136"/>
      <c r="AVU58" s="136"/>
      <c r="AVV58" s="136"/>
      <c r="AVW58" s="136"/>
      <c r="AVX58" s="136"/>
      <c r="AVY58" s="136"/>
      <c r="AVZ58" s="136"/>
      <c r="AWA58" s="136"/>
      <c r="AWB58" s="136"/>
      <c r="AWC58" s="136"/>
      <c r="AWD58" s="136"/>
      <c r="AWE58" s="136"/>
      <c r="AWF58" s="136"/>
      <c r="AWG58" s="136"/>
      <c r="AWH58" s="136"/>
      <c r="AWI58" s="136"/>
      <c r="AWJ58" s="136"/>
      <c r="AWK58" s="136"/>
      <c r="AWL58" s="136"/>
      <c r="AWM58" s="136"/>
      <c r="AWN58" s="136"/>
      <c r="AWO58" s="136"/>
      <c r="AWP58" s="136"/>
      <c r="AWQ58" s="136"/>
      <c r="AWR58" s="136"/>
      <c r="AWS58" s="136"/>
      <c r="AWT58" s="136"/>
      <c r="AWU58" s="136"/>
      <c r="AWV58" s="136"/>
      <c r="AWW58" s="136"/>
      <c r="AWX58" s="136"/>
      <c r="AWY58" s="136"/>
      <c r="AWZ58" s="136"/>
      <c r="AXA58" s="136"/>
      <c r="AXB58" s="136"/>
      <c r="AXC58" s="136"/>
      <c r="AXD58" s="136"/>
      <c r="AXE58" s="136"/>
      <c r="AXF58" s="136"/>
      <c r="AXG58" s="136"/>
      <c r="AXH58" s="136"/>
      <c r="AXI58" s="136"/>
      <c r="AXJ58" s="136"/>
      <c r="AXK58" s="136"/>
      <c r="AXL58" s="136"/>
      <c r="AXM58" s="136"/>
      <c r="AXN58" s="136"/>
      <c r="AXO58" s="136"/>
      <c r="AXP58" s="136"/>
      <c r="AXQ58" s="136"/>
      <c r="AXR58" s="136"/>
      <c r="AXS58" s="136"/>
      <c r="AXT58" s="136"/>
      <c r="AXU58" s="136"/>
      <c r="AXV58" s="136"/>
      <c r="AXW58" s="136"/>
      <c r="AXX58" s="136"/>
      <c r="AXY58" s="136"/>
      <c r="AXZ58" s="136"/>
      <c r="AYA58" s="136"/>
      <c r="AYB58" s="136"/>
      <c r="AYC58" s="136"/>
      <c r="AYD58" s="136"/>
      <c r="AYE58" s="136"/>
      <c r="AYF58" s="136"/>
      <c r="AYG58" s="136"/>
      <c r="AYH58" s="136"/>
      <c r="AYI58" s="136"/>
      <c r="AYJ58" s="136"/>
      <c r="AYK58" s="136"/>
      <c r="AYL58" s="136"/>
      <c r="AYM58" s="136"/>
      <c r="AYN58" s="136"/>
      <c r="AYO58" s="136"/>
      <c r="AYP58" s="136"/>
      <c r="AYQ58" s="136"/>
      <c r="AYR58" s="136"/>
      <c r="AYS58" s="136"/>
      <c r="AYT58" s="136"/>
      <c r="AYU58" s="136"/>
      <c r="AYV58" s="136"/>
      <c r="AYW58" s="136"/>
      <c r="AYX58" s="136"/>
      <c r="AYY58" s="136"/>
      <c r="AYZ58" s="136"/>
      <c r="AZA58" s="136"/>
      <c r="AZB58" s="136"/>
      <c r="AZC58" s="136"/>
      <c r="AZD58" s="136"/>
      <c r="AZE58" s="136"/>
      <c r="AZF58" s="136"/>
      <c r="AZG58" s="136"/>
      <c r="AZH58" s="136"/>
      <c r="AZI58" s="136"/>
      <c r="AZJ58" s="136"/>
      <c r="AZK58" s="136"/>
      <c r="AZL58" s="136"/>
      <c r="AZM58" s="136"/>
      <c r="AZN58" s="136"/>
      <c r="AZO58" s="136"/>
      <c r="AZP58" s="136"/>
      <c r="AZQ58" s="136"/>
      <c r="AZR58" s="136"/>
      <c r="AZS58" s="136"/>
      <c r="AZT58" s="136"/>
      <c r="AZU58" s="136"/>
      <c r="AZV58" s="136"/>
      <c r="AZW58" s="136"/>
      <c r="AZX58" s="136"/>
      <c r="AZY58" s="136"/>
      <c r="AZZ58" s="136"/>
      <c r="BAA58" s="136"/>
      <c r="BAB58" s="136"/>
      <c r="BAC58" s="136"/>
      <c r="BAD58" s="136"/>
      <c r="BAE58" s="136"/>
      <c r="BAF58" s="136"/>
      <c r="BAG58" s="136"/>
      <c r="BAH58" s="136"/>
      <c r="BAI58" s="136"/>
      <c r="BAJ58" s="136"/>
      <c r="BAK58" s="136"/>
      <c r="BAL58" s="136"/>
      <c r="BAM58" s="136"/>
      <c r="BAN58" s="136"/>
      <c r="BAO58" s="136"/>
      <c r="BAP58" s="136"/>
      <c r="BAQ58" s="136"/>
      <c r="BAR58" s="136"/>
      <c r="BAS58" s="136"/>
      <c r="BAT58" s="136"/>
      <c r="BAU58" s="136"/>
      <c r="BAV58" s="136"/>
      <c r="BAW58" s="136"/>
      <c r="BAX58" s="136"/>
      <c r="BAY58" s="136"/>
      <c r="BAZ58" s="136"/>
      <c r="BBA58" s="136"/>
      <c r="BBB58" s="136"/>
      <c r="BBC58" s="136"/>
      <c r="BBD58" s="136"/>
      <c r="BBE58" s="136"/>
      <c r="BBF58" s="136"/>
      <c r="BBG58" s="136"/>
      <c r="BBH58" s="136"/>
      <c r="BBI58" s="136"/>
      <c r="BBJ58" s="136"/>
      <c r="BBK58" s="136"/>
      <c r="BBL58" s="136"/>
      <c r="BBM58" s="136"/>
      <c r="BBN58" s="136"/>
      <c r="BBO58" s="136"/>
      <c r="BBP58" s="136"/>
      <c r="BBQ58" s="136"/>
      <c r="BBR58" s="136"/>
      <c r="BBS58" s="136"/>
      <c r="BBT58" s="136"/>
      <c r="BBU58" s="136"/>
      <c r="BBV58" s="136"/>
      <c r="BBW58" s="136"/>
      <c r="BBX58" s="136"/>
      <c r="BBY58" s="136"/>
      <c r="BBZ58" s="136"/>
      <c r="BCA58" s="136"/>
      <c r="BCB58" s="136"/>
      <c r="BCC58" s="136"/>
      <c r="BCD58" s="136"/>
      <c r="BCE58" s="136"/>
      <c r="BCF58" s="136"/>
      <c r="BCG58" s="136"/>
      <c r="BCH58" s="136"/>
      <c r="BCI58" s="136"/>
      <c r="BCJ58" s="136"/>
      <c r="BCK58" s="136"/>
      <c r="BCL58" s="136"/>
      <c r="BCM58" s="136"/>
      <c r="BCN58" s="136"/>
      <c r="BCO58" s="136"/>
      <c r="BCP58" s="136"/>
      <c r="BCQ58" s="136"/>
      <c r="BCR58" s="136"/>
      <c r="BCS58" s="136"/>
      <c r="BCT58" s="136"/>
      <c r="BCU58" s="136"/>
      <c r="BCV58" s="136"/>
      <c r="BCW58" s="136"/>
      <c r="BCX58" s="136"/>
      <c r="BCY58" s="136"/>
      <c r="BCZ58" s="136"/>
      <c r="BDA58" s="136"/>
      <c r="BDB58" s="136"/>
      <c r="BDC58" s="136"/>
      <c r="BDD58" s="136"/>
      <c r="BDE58" s="136"/>
      <c r="BDF58" s="136"/>
      <c r="BDG58" s="136"/>
      <c r="BDH58" s="136"/>
      <c r="BDI58" s="136"/>
      <c r="BDJ58" s="136"/>
      <c r="BDK58" s="136"/>
      <c r="BDL58" s="136"/>
      <c r="BDM58" s="136"/>
      <c r="BDN58" s="136"/>
      <c r="BDO58" s="136"/>
      <c r="BDP58" s="136"/>
      <c r="BDQ58" s="136"/>
      <c r="BDR58" s="136"/>
      <c r="BDS58" s="136"/>
      <c r="BDT58" s="136"/>
      <c r="BDU58" s="136"/>
      <c r="BDV58" s="136"/>
      <c r="BDW58" s="136"/>
      <c r="BDX58" s="136"/>
      <c r="BDY58" s="136"/>
      <c r="BDZ58" s="136"/>
      <c r="BEA58" s="136"/>
      <c r="BEB58" s="136"/>
      <c r="BEC58" s="136"/>
      <c r="BED58" s="136"/>
      <c r="BEE58" s="136"/>
      <c r="BEF58" s="136"/>
      <c r="BEG58" s="136"/>
      <c r="BEH58" s="136"/>
      <c r="BEI58" s="136"/>
      <c r="BEJ58" s="136"/>
      <c r="BEK58" s="136"/>
      <c r="BEL58" s="136"/>
      <c r="BEM58" s="136"/>
      <c r="BEN58" s="136"/>
      <c r="BEO58" s="136"/>
      <c r="BEP58" s="136"/>
      <c r="BEQ58" s="136"/>
      <c r="BER58" s="136"/>
      <c r="BES58" s="136"/>
      <c r="BET58" s="136"/>
      <c r="BEU58" s="136"/>
      <c r="BEV58" s="136"/>
      <c r="BEW58" s="136"/>
      <c r="BEX58" s="136"/>
      <c r="BEY58" s="136"/>
      <c r="BEZ58" s="136"/>
      <c r="BFA58" s="136"/>
      <c r="BFB58" s="136"/>
      <c r="BFC58" s="136"/>
      <c r="BFD58" s="136"/>
      <c r="BFE58" s="136"/>
      <c r="BFF58" s="136"/>
      <c r="BFG58" s="136"/>
      <c r="BFH58" s="136"/>
      <c r="BFI58" s="136"/>
      <c r="BFJ58" s="136"/>
      <c r="BFK58" s="136"/>
      <c r="BFL58" s="136"/>
      <c r="BFM58" s="136"/>
      <c r="BFN58" s="136"/>
      <c r="BFO58" s="136"/>
      <c r="BFP58" s="136"/>
      <c r="BFQ58" s="136"/>
      <c r="BFR58" s="136"/>
      <c r="BFS58" s="136"/>
      <c r="BFT58" s="136"/>
      <c r="BFU58" s="136"/>
      <c r="BFV58" s="136"/>
      <c r="BFW58" s="136"/>
      <c r="BFX58" s="136"/>
      <c r="BFY58" s="136"/>
      <c r="BFZ58" s="136"/>
      <c r="BGA58" s="136"/>
      <c r="BGB58" s="136"/>
      <c r="BGC58" s="136"/>
      <c r="BGD58" s="136"/>
      <c r="BGE58" s="136"/>
      <c r="BGF58" s="136"/>
      <c r="BGG58" s="136"/>
      <c r="BGH58" s="136"/>
      <c r="BGI58" s="136"/>
      <c r="BGJ58" s="136"/>
      <c r="BGK58" s="136"/>
      <c r="BGL58" s="136"/>
      <c r="BGM58" s="136"/>
      <c r="BGN58" s="136"/>
      <c r="BGO58" s="136"/>
      <c r="BGP58" s="136"/>
      <c r="BGQ58" s="136"/>
      <c r="BGR58" s="136"/>
      <c r="BGS58" s="136"/>
      <c r="BGT58" s="136"/>
      <c r="BGU58" s="136"/>
      <c r="BGV58" s="136"/>
      <c r="BGW58" s="136"/>
      <c r="BGX58" s="136"/>
      <c r="BGY58" s="136"/>
      <c r="BGZ58" s="136"/>
      <c r="BHA58" s="136"/>
      <c r="BHB58" s="136"/>
      <c r="BHC58" s="136"/>
      <c r="BHD58" s="136"/>
      <c r="BHE58" s="136"/>
      <c r="BHF58" s="136"/>
      <c r="BHG58" s="136"/>
      <c r="BHH58" s="136"/>
      <c r="BHI58" s="136"/>
      <c r="BHJ58" s="136"/>
      <c r="BHK58" s="136"/>
      <c r="BHL58" s="136"/>
      <c r="BHM58" s="136"/>
      <c r="BHN58" s="136"/>
      <c r="BHO58" s="136"/>
      <c r="BHP58" s="136"/>
      <c r="BHQ58" s="136"/>
      <c r="BHR58" s="136"/>
      <c r="BHS58" s="136"/>
      <c r="BHT58" s="136"/>
      <c r="BHU58" s="136"/>
      <c r="BHV58" s="136"/>
      <c r="BHW58" s="136"/>
      <c r="BHX58" s="136"/>
      <c r="BHY58" s="136"/>
      <c r="BHZ58" s="136"/>
      <c r="BIA58" s="136"/>
      <c r="BIB58" s="136"/>
      <c r="BIC58" s="136"/>
      <c r="BID58" s="136"/>
      <c r="BIE58" s="136"/>
      <c r="BIF58" s="136"/>
      <c r="BIG58" s="136"/>
      <c r="BIH58" s="136"/>
      <c r="BII58" s="136"/>
      <c r="BIJ58" s="136"/>
      <c r="BIK58" s="136"/>
      <c r="BIL58" s="136"/>
      <c r="BIM58" s="136"/>
      <c r="BIN58" s="136"/>
      <c r="BIO58" s="136"/>
      <c r="BIP58" s="136"/>
      <c r="BIQ58" s="136"/>
      <c r="BIR58" s="136"/>
      <c r="BIS58" s="136"/>
      <c r="BIT58" s="136"/>
      <c r="BIU58" s="136"/>
      <c r="BIV58" s="136"/>
      <c r="BIW58" s="136"/>
      <c r="BIX58" s="136"/>
      <c r="BIY58" s="136"/>
      <c r="BIZ58" s="136"/>
      <c r="BJA58" s="136"/>
      <c r="BJB58" s="136"/>
      <c r="BJC58" s="136"/>
      <c r="BJD58" s="136"/>
      <c r="BJE58" s="136"/>
      <c r="BJF58" s="136"/>
      <c r="BJG58" s="136"/>
      <c r="BJH58" s="136"/>
      <c r="BJI58" s="136"/>
      <c r="BJJ58" s="136"/>
      <c r="BJK58" s="136"/>
      <c r="BJL58" s="136"/>
      <c r="BJM58" s="136"/>
      <c r="BJN58" s="136"/>
      <c r="BJO58" s="136"/>
      <c r="BJP58" s="136"/>
      <c r="BJQ58" s="136"/>
      <c r="BJR58" s="136"/>
      <c r="BJS58" s="136"/>
      <c r="BJT58" s="136"/>
      <c r="BJU58" s="136"/>
      <c r="BJV58" s="136"/>
      <c r="BJW58" s="136"/>
      <c r="BJX58" s="136"/>
      <c r="BJY58" s="136"/>
      <c r="BJZ58" s="136"/>
      <c r="BKA58" s="136"/>
      <c r="BKB58" s="136"/>
      <c r="BKC58" s="136"/>
      <c r="BKD58" s="136"/>
      <c r="BKE58" s="136"/>
      <c r="BKF58" s="136"/>
      <c r="BKG58" s="136"/>
      <c r="BKH58" s="136"/>
      <c r="BKI58" s="136"/>
      <c r="BKJ58" s="136"/>
      <c r="BKK58" s="136"/>
      <c r="BKL58" s="136"/>
      <c r="BKM58" s="136"/>
      <c r="BKN58" s="136"/>
      <c r="BKO58" s="136"/>
      <c r="BKP58" s="136"/>
      <c r="BKQ58" s="136"/>
      <c r="BKR58" s="136"/>
      <c r="BKS58" s="136"/>
      <c r="BKT58" s="136"/>
      <c r="BKU58" s="136"/>
      <c r="BKV58" s="136"/>
      <c r="BKW58" s="136"/>
      <c r="BKX58" s="136"/>
      <c r="BKY58" s="136"/>
      <c r="BKZ58" s="136"/>
      <c r="BLA58" s="136"/>
      <c r="BLB58" s="136"/>
      <c r="BLC58" s="136"/>
      <c r="BLD58" s="136"/>
      <c r="BLE58" s="136"/>
      <c r="BLF58" s="136"/>
      <c r="BLG58" s="136"/>
      <c r="BLH58" s="136"/>
      <c r="BLI58" s="136"/>
      <c r="BLJ58" s="136"/>
      <c r="BLK58" s="136"/>
      <c r="BLL58" s="136"/>
      <c r="BLM58" s="136"/>
      <c r="BLN58" s="136"/>
      <c r="BLO58" s="136"/>
      <c r="BLP58" s="136"/>
      <c r="BLQ58" s="136"/>
      <c r="BLR58" s="136"/>
      <c r="BLS58" s="136"/>
      <c r="BLT58" s="136"/>
      <c r="BLU58" s="136"/>
      <c r="BLV58" s="136"/>
      <c r="BLW58" s="136"/>
      <c r="BLX58" s="136"/>
      <c r="BLY58" s="136"/>
      <c r="BLZ58" s="136"/>
      <c r="BMA58" s="136"/>
      <c r="BMB58" s="136"/>
      <c r="BMC58" s="136"/>
      <c r="BMD58" s="136"/>
      <c r="BME58" s="136"/>
      <c r="BMF58" s="136"/>
      <c r="BMG58" s="136"/>
      <c r="BMH58" s="136"/>
      <c r="BMI58" s="136"/>
      <c r="BMJ58" s="136"/>
      <c r="BMK58" s="136"/>
      <c r="BML58" s="136"/>
      <c r="BMM58" s="136"/>
      <c r="BMN58" s="136"/>
      <c r="BMO58" s="136"/>
      <c r="BMP58" s="136"/>
      <c r="BMQ58" s="136"/>
      <c r="BMR58" s="136"/>
      <c r="BMS58" s="136"/>
      <c r="BMT58" s="136"/>
      <c r="BMU58" s="136"/>
      <c r="BMV58" s="136"/>
      <c r="BMW58" s="136"/>
      <c r="BMX58" s="136"/>
      <c r="BMY58" s="136"/>
      <c r="BMZ58" s="136"/>
      <c r="BNA58" s="136"/>
      <c r="BNB58" s="136"/>
      <c r="BNC58" s="136"/>
      <c r="BND58" s="136"/>
      <c r="BNE58" s="136"/>
      <c r="BNF58" s="136"/>
      <c r="BNG58" s="136"/>
      <c r="BNH58" s="136"/>
      <c r="BNI58" s="136"/>
      <c r="BNJ58" s="136"/>
      <c r="BNK58" s="136"/>
      <c r="BNL58" s="136"/>
      <c r="BNM58" s="136"/>
      <c r="BNN58" s="136"/>
      <c r="BNO58" s="136"/>
      <c r="BNP58" s="136"/>
      <c r="BNQ58" s="136"/>
      <c r="BNR58" s="136"/>
      <c r="BNS58" s="136"/>
      <c r="BNT58" s="136"/>
      <c r="BNU58" s="136"/>
      <c r="BNV58" s="136"/>
      <c r="BNW58" s="136"/>
      <c r="BNX58" s="136"/>
      <c r="BNY58" s="136"/>
      <c r="BNZ58" s="136"/>
      <c r="BOA58" s="136"/>
      <c r="BOB58" s="136"/>
      <c r="BOC58" s="136"/>
      <c r="BOD58" s="136"/>
      <c r="BOE58" s="136"/>
      <c r="BOF58" s="136"/>
      <c r="BOG58" s="136"/>
      <c r="BOH58" s="136"/>
      <c r="BOI58" s="136"/>
      <c r="BOJ58" s="136"/>
      <c r="BOK58" s="136"/>
      <c r="BOL58" s="136"/>
      <c r="BOM58" s="136"/>
      <c r="BON58" s="136"/>
      <c r="BOO58" s="136"/>
      <c r="BOP58" s="136"/>
      <c r="BOQ58" s="136"/>
      <c r="BOR58" s="136"/>
      <c r="BOS58" s="136"/>
      <c r="BOT58" s="136"/>
      <c r="BOU58" s="136"/>
      <c r="BOV58" s="136"/>
      <c r="BOW58" s="136"/>
      <c r="BOX58" s="136"/>
      <c r="BOY58" s="136"/>
      <c r="BOZ58" s="136"/>
      <c r="BPA58" s="136"/>
      <c r="BPB58" s="136"/>
      <c r="BPC58" s="136"/>
      <c r="BPD58" s="136"/>
      <c r="BPE58" s="136"/>
      <c r="BPF58" s="136"/>
      <c r="BPG58" s="136"/>
      <c r="BPH58" s="136"/>
      <c r="BPI58" s="136"/>
      <c r="BPJ58" s="136"/>
      <c r="BPK58" s="136"/>
      <c r="BPL58" s="136"/>
      <c r="BPM58" s="136"/>
      <c r="BPN58" s="136"/>
      <c r="BPO58" s="136"/>
      <c r="BPP58" s="136"/>
      <c r="BPQ58" s="136"/>
      <c r="BPR58" s="136"/>
      <c r="BPS58" s="136"/>
      <c r="BPT58" s="136"/>
      <c r="BPU58" s="136"/>
      <c r="BPV58" s="136"/>
      <c r="BPW58" s="136"/>
      <c r="BPX58" s="136"/>
      <c r="BPY58" s="136"/>
      <c r="BPZ58" s="136"/>
      <c r="BQA58" s="136"/>
      <c r="BQB58" s="136"/>
      <c r="BQC58" s="136"/>
      <c r="BQD58" s="136"/>
      <c r="BQE58" s="136"/>
      <c r="BQF58" s="136"/>
      <c r="BQG58" s="136"/>
      <c r="BQH58" s="136"/>
      <c r="BQI58" s="136"/>
      <c r="BQJ58" s="136"/>
      <c r="BQK58" s="136"/>
      <c r="BQL58" s="136"/>
      <c r="BQM58" s="136"/>
      <c r="BQN58" s="136"/>
      <c r="BQO58" s="136"/>
      <c r="BQP58" s="136"/>
      <c r="BQQ58" s="136"/>
      <c r="BQR58" s="136"/>
      <c r="BQS58" s="136"/>
      <c r="BQT58" s="136"/>
      <c r="BQU58" s="136"/>
      <c r="BQV58" s="136"/>
      <c r="BQW58" s="136"/>
      <c r="BQX58" s="136"/>
      <c r="BQY58" s="136"/>
      <c r="BQZ58" s="136"/>
      <c r="BRA58" s="136"/>
      <c r="BRB58" s="136"/>
      <c r="BRC58" s="136"/>
      <c r="BRD58" s="136"/>
      <c r="BRE58" s="136"/>
      <c r="BRF58" s="136"/>
      <c r="BRG58" s="136"/>
      <c r="BRH58" s="136"/>
      <c r="BRI58" s="136"/>
      <c r="BRJ58" s="136"/>
      <c r="BRK58" s="136"/>
      <c r="BRL58" s="136"/>
      <c r="BRM58" s="136"/>
      <c r="BRN58" s="136"/>
      <c r="BRO58" s="136"/>
      <c r="BRP58" s="136"/>
      <c r="BRQ58" s="136"/>
      <c r="BRR58" s="136"/>
      <c r="BRS58" s="136"/>
      <c r="BRT58" s="136"/>
      <c r="BRU58" s="136"/>
      <c r="BRV58" s="136"/>
      <c r="BRW58" s="136"/>
      <c r="BRX58" s="136"/>
      <c r="BRY58" s="136"/>
      <c r="BRZ58" s="136"/>
      <c r="BSA58" s="136"/>
      <c r="BSB58" s="136"/>
      <c r="BSC58" s="136"/>
      <c r="BSD58" s="136"/>
      <c r="BSE58" s="136"/>
      <c r="BSF58" s="136"/>
      <c r="BSG58" s="136"/>
      <c r="BSH58" s="136"/>
      <c r="BSI58" s="136"/>
      <c r="BSJ58" s="136"/>
      <c r="BSK58" s="136"/>
      <c r="BSL58" s="136"/>
      <c r="BSM58" s="136"/>
      <c r="BSN58" s="136"/>
      <c r="BSO58" s="136"/>
      <c r="BSP58" s="136"/>
      <c r="BSQ58" s="136"/>
      <c r="BSR58" s="136"/>
      <c r="BSS58" s="136"/>
      <c r="BST58" s="136"/>
      <c r="BSU58" s="136"/>
      <c r="BSV58" s="136"/>
      <c r="BSW58" s="136"/>
      <c r="BSX58" s="136"/>
      <c r="BSY58" s="136"/>
      <c r="BSZ58" s="136"/>
      <c r="BTA58" s="136"/>
      <c r="BTB58" s="136"/>
      <c r="BTC58" s="136"/>
      <c r="BTD58" s="136"/>
      <c r="BTE58" s="136"/>
      <c r="BTF58" s="136"/>
      <c r="BTG58" s="136"/>
      <c r="BTH58" s="136"/>
      <c r="BTI58" s="136"/>
      <c r="BTJ58" s="136"/>
      <c r="BTK58" s="136"/>
      <c r="BTL58" s="136"/>
      <c r="BTM58" s="136"/>
      <c r="BTN58" s="136"/>
      <c r="BTO58" s="136"/>
      <c r="BTP58" s="136"/>
      <c r="BTQ58" s="136"/>
      <c r="BTR58" s="136"/>
      <c r="BTS58" s="136"/>
      <c r="BTT58" s="136"/>
      <c r="BTU58" s="136"/>
      <c r="BTV58" s="136"/>
      <c r="BTW58" s="136"/>
      <c r="BTX58" s="136"/>
      <c r="BTY58" s="136"/>
      <c r="BTZ58" s="136"/>
      <c r="BUA58" s="136"/>
      <c r="BUB58" s="136"/>
      <c r="BUC58" s="136"/>
      <c r="BUD58" s="136"/>
      <c r="BUE58" s="136"/>
      <c r="BUF58" s="136"/>
      <c r="BUG58" s="136"/>
      <c r="BUH58" s="136"/>
      <c r="BUI58" s="136"/>
      <c r="BUJ58" s="136"/>
      <c r="BUK58" s="136"/>
      <c r="BUL58" s="136"/>
      <c r="BUM58" s="136"/>
      <c r="BUN58" s="136"/>
      <c r="BUO58" s="136"/>
      <c r="BUP58" s="136"/>
      <c r="BUQ58" s="136"/>
      <c r="BUR58" s="136"/>
      <c r="BUS58" s="136"/>
      <c r="BUT58" s="136"/>
      <c r="BUU58" s="136"/>
      <c r="BUV58" s="136"/>
      <c r="BUW58" s="136"/>
      <c r="BUX58" s="136"/>
      <c r="BUY58" s="136"/>
      <c r="BUZ58" s="136"/>
      <c r="BVA58" s="136"/>
      <c r="BVB58" s="136"/>
      <c r="BVC58" s="136"/>
      <c r="BVD58" s="136"/>
      <c r="BVE58" s="136"/>
      <c r="BVF58" s="136"/>
      <c r="BVG58" s="136"/>
      <c r="BVH58" s="136"/>
      <c r="BVI58" s="136"/>
      <c r="BVJ58" s="136"/>
      <c r="BVK58" s="136"/>
      <c r="BVL58" s="136"/>
      <c r="BVM58" s="136"/>
      <c r="BVN58" s="136"/>
      <c r="BVO58" s="136"/>
      <c r="BVP58" s="136"/>
      <c r="BVQ58" s="136"/>
      <c r="BVR58" s="136"/>
      <c r="BVS58" s="136"/>
      <c r="BVT58" s="136"/>
      <c r="BVU58" s="136"/>
      <c r="BVV58" s="136"/>
      <c r="BVW58" s="136"/>
      <c r="BVX58" s="136"/>
      <c r="BVY58" s="136"/>
      <c r="BVZ58" s="136"/>
      <c r="BWA58" s="136"/>
      <c r="BWB58" s="136"/>
      <c r="BWC58" s="136"/>
      <c r="BWD58" s="136"/>
      <c r="BWE58" s="136"/>
      <c r="BWF58" s="136"/>
      <c r="BWG58" s="136"/>
      <c r="BWH58" s="136"/>
      <c r="BWI58" s="136"/>
      <c r="BWJ58" s="136"/>
      <c r="BWK58" s="136"/>
      <c r="BWL58" s="136"/>
      <c r="BWM58" s="136"/>
      <c r="BWN58" s="136"/>
      <c r="BWO58" s="136"/>
      <c r="BWP58" s="136"/>
      <c r="BWQ58" s="136"/>
      <c r="BWR58" s="136"/>
      <c r="BWS58" s="136"/>
      <c r="BWT58" s="136"/>
      <c r="BWU58" s="136"/>
      <c r="BWV58" s="136"/>
      <c r="BWW58" s="136"/>
      <c r="BWX58" s="136"/>
      <c r="BWY58" s="136"/>
      <c r="BWZ58" s="136"/>
      <c r="BXA58" s="136"/>
      <c r="BXB58" s="136"/>
      <c r="BXC58" s="136"/>
      <c r="BXD58" s="136"/>
      <c r="BXE58" s="136"/>
      <c r="BXF58" s="136"/>
      <c r="BXG58" s="136"/>
      <c r="BXH58" s="136"/>
      <c r="BXI58" s="136"/>
      <c r="BXJ58" s="136"/>
      <c r="BXK58" s="136"/>
      <c r="BXL58" s="136"/>
      <c r="BXM58" s="136"/>
      <c r="BXN58" s="136"/>
      <c r="BXO58" s="136"/>
      <c r="BXP58" s="136"/>
      <c r="BXQ58" s="136"/>
      <c r="BXR58" s="136"/>
      <c r="BXS58" s="136"/>
      <c r="BXT58" s="136"/>
      <c r="BXU58" s="136"/>
      <c r="BXV58" s="136"/>
      <c r="BXW58" s="136"/>
      <c r="BXX58" s="136"/>
      <c r="BXY58" s="136"/>
      <c r="BXZ58" s="136"/>
      <c r="BYA58" s="136"/>
      <c r="BYB58" s="136"/>
      <c r="BYC58" s="136"/>
      <c r="BYD58" s="136"/>
      <c r="BYE58" s="136"/>
      <c r="BYF58" s="136"/>
      <c r="BYG58" s="136"/>
      <c r="BYH58" s="136"/>
      <c r="BYI58" s="136"/>
      <c r="BYJ58" s="136"/>
      <c r="BYK58" s="136"/>
      <c r="BYL58" s="136"/>
      <c r="BYM58" s="136"/>
      <c r="BYN58" s="136"/>
      <c r="BYO58" s="136"/>
      <c r="BYP58" s="136"/>
      <c r="BYQ58" s="136"/>
      <c r="BYR58" s="136"/>
      <c r="BYS58" s="136"/>
      <c r="BYT58" s="136"/>
      <c r="BYU58" s="136"/>
      <c r="BYV58" s="136"/>
      <c r="BYW58" s="136"/>
      <c r="BYX58" s="136"/>
      <c r="BYY58" s="136"/>
      <c r="BYZ58" s="136"/>
      <c r="BZA58" s="136"/>
      <c r="BZB58" s="136"/>
      <c r="BZC58" s="136"/>
      <c r="BZD58" s="136"/>
      <c r="BZE58" s="136"/>
      <c r="BZF58" s="136"/>
      <c r="BZG58" s="136"/>
      <c r="BZH58" s="136"/>
      <c r="BZI58" s="136"/>
      <c r="BZJ58" s="136"/>
      <c r="BZK58" s="136"/>
      <c r="BZL58" s="136"/>
      <c r="BZM58" s="136"/>
      <c r="BZN58" s="136"/>
      <c r="BZO58" s="136"/>
      <c r="BZP58" s="136"/>
      <c r="BZQ58" s="136"/>
      <c r="BZR58" s="136"/>
      <c r="BZS58" s="136"/>
      <c r="BZT58" s="136"/>
      <c r="BZU58" s="136"/>
      <c r="BZV58" s="136"/>
      <c r="BZW58" s="136"/>
      <c r="BZX58" s="136"/>
      <c r="BZY58" s="136"/>
      <c r="BZZ58" s="136"/>
      <c r="CAA58" s="136"/>
      <c r="CAB58" s="136"/>
      <c r="CAC58" s="136"/>
      <c r="CAD58" s="136"/>
      <c r="CAE58" s="136"/>
      <c r="CAF58" s="136"/>
      <c r="CAG58" s="136"/>
      <c r="CAH58" s="136"/>
      <c r="CAI58" s="136"/>
      <c r="CAJ58" s="136"/>
      <c r="CAK58" s="136"/>
      <c r="CAL58" s="136"/>
      <c r="CAM58" s="136"/>
      <c r="CAN58" s="136"/>
      <c r="CAO58" s="136"/>
      <c r="CAP58" s="136"/>
      <c r="CAQ58" s="136"/>
      <c r="CAR58" s="136"/>
      <c r="CAS58" s="136"/>
      <c r="CAT58" s="136"/>
      <c r="CAU58" s="136"/>
      <c r="CAV58" s="136"/>
      <c r="CAW58" s="136"/>
      <c r="CAX58" s="136"/>
      <c r="CAY58" s="136"/>
      <c r="CAZ58" s="136"/>
      <c r="CBA58" s="136"/>
      <c r="CBB58" s="136"/>
      <c r="CBC58" s="136"/>
      <c r="CBD58" s="136"/>
      <c r="CBE58" s="136"/>
      <c r="CBF58" s="136"/>
      <c r="CBG58" s="136"/>
      <c r="CBH58" s="136"/>
      <c r="CBI58" s="136"/>
      <c r="CBJ58" s="136"/>
      <c r="CBK58" s="136"/>
      <c r="CBL58" s="136"/>
      <c r="CBM58" s="136"/>
      <c r="CBN58" s="136"/>
      <c r="CBO58" s="136"/>
      <c r="CBP58" s="136"/>
      <c r="CBQ58" s="136"/>
      <c r="CBR58" s="136"/>
      <c r="CBS58" s="136"/>
      <c r="CBT58" s="136"/>
      <c r="CBU58" s="136"/>
      <c r="CBV58" s="136"/>
      <c r="CBW58" s="136"/>
      <c r="CBX58" s="136"/>
      <c r="CBY58" s="136"/>
      <c r="CBZ58" s="136"/>
      <c r="CCA58" s="136"/>
      <c r="CCB58" s="136"/>
      <c r="CCC58" s="136"/>
      <c r="CCD58" s="136"/>
      <c r="CCE58" s="136"/>
      <c r="CCF58" s="136"/>
      <c r="CCG58" s="136"/>
      <c r="CCH58" s="136"/>
      <c r="CCI58" s="136"/>
      <c r="CCJ58" s="136"/>
      <c r="CCK58" s="136"/>
      <c r="CCL58" s="136"/>
      <c r="CCM58" s="136"/>
      <c r="CCN58" s="136"/>
      <c r="CCO58" s="136"/>
      <c r="CCP58" s="136"/>
      <c r="CCQ58" s="136"/>
      <c r="CCR58" s="136"/>
      <c r="CCS58" s="136"/>
      <c r="CCT58" s="136"/>
      <c r="CCU58" s="136"/>
      <c r="CCV58" s="136"/>
      <c r="CCW58" s="136"/>
      <c r="CCX58" s="136"/>
      <c r="CCY58" s="136"/>
      <c r="CCZ58" s="136"/>
      <c r="CDA58" s="136"/>
      <c r="CDB58" s="136"/>
      <c r="CDC58" s="136"/>
      <c r="CDD58" s="136"/>
      <c r="CDE58" s="136"/>
      <c r="CDF58" s="136"/>
      <c r="CDG58" s="136"/>
      <c r="CDH58" s="136"/>
      <c r="CDI58" s="136"/>
      <c r="CDJ58" s="136"/>
      <c r="CDK58" s="136"/>
      <c r="CDL58" s="136"/>
      <c r="CDM58" s="136"/>
      <c r="CDN58" s="136"/>
      <c r="CDO58" s="136"/>
      <c r="CDP58" s="136"/>
      <c r="CDQ58" s="136"/>
      <c r="CDR58" s="136"/>
      <c r="CDS58" s="136"/>
      <c r="CDT58" s="136"/>
      <c r="CDU58" s="136"/>
      <c r="CDV58" s="136"/>
      <c r="CDW58" s="136"/>
      <c r="CDX58" s="136"/>
      <c r="CDY58" s="136"/>
      <c r="CDZ58" s="136"/>
      <c r="CEA58" s="136"/>
      <c r="CEB58" s="136"/>
      <c r="CEC58" s="136"/>
      <c r="CED58" s="136"/>
      <c r="CEE58" s="136"/>
      <c r="CEF58" s="136"/>
      <c r="CEG58" s="136"/>
      <c r="CEH58" s="136"/>
      <c r="CEI58" s="136"/>
      <c r="CEJ58" s="136"/>
      <c r="CEK58" s="136"/>
      <c r="CEL58" s="136"/>
      <c r="CEM58" s="136"/>
      <c r="CEN58" s="136"/>
      <c r="CEO58" s="136"/>
      <c r="CEP58" s="136"/>
      <c r="CEQ58" s="136"/>
      <c r="CER58" s="136"/>
      <c r="CES58" s="136"/>
      <c r="CET58" s="136"/>
      <c r="CEU58" s="136"/>
      <c r="CEV58" s="136"/>
      <c r="CEW58" s="136"/>
      <c r="CEX58" s="136"/>
      <c r="CEY58" s="136"/>
      <c r="CEZ58" s="136"/>
      <c r="CFA58" s="136"/>
      <c r="CFB58" s="136"/>
      <c r="CFC58" s="136"/>
      <c r="CFD58" s="136"/>
      <c r="CFE58" s="136"/>
      <c r="CFF58" s="136"/>
      <c r="CFG58" s="136"/>
      <c r="CFH58" s="136"/>
      <c r="CFI58" s="136"/>
      <c r="CFJ58" s="136"/>
      <c r="CFK58" s="136"/>
      <c r="CFL58" s="136"/>
      <c r="CFM58" s="136"/>
      <c r="CFN58" s="136"/>
      <c r="CFO58" s="136"/>
      <c r="CFP58" s="136"/>
      <c r="CFQ58" s="136"/>
      <c r="CFR58" s="136"/>
      <c r="CFS58" s="136"/>
      <c r="CFT58" s="136"/>
      <c r="CFU58" s="136"/>
      <c r="CFV58" s="136"/>
      <c r="CFW58" s="136"/>
      <c r="CFX58" s="136"/>
      <c r="CFY58" s="136"/>
      <c r="CFZ58" s="136"/>
      <c r="CGA58" s="136"/>
      <c r="CGB58" s="136"/>
      <c r="CGC58" s="136"/>
      <c r="CGD58" s="136"/>
      <c r="CGE58" s="136"/>
      <c r="CGF58" s="136"/>
      <c r="CGG58" s="136"/>
      <c r="CGH58" s="136"/>
      <c r="CGI58" s="136"/>
      <c r="CGJ58" s="136"/>
      <c r="CGK58" s="136"/>
      <c r="CGL58" s="136"/>
      <c r="CGM58" s="136"/>
      <c r="CGN58" s="136"/>
      <c r="CGO58" s="136"/>
      <c r="CGP58" s="136"/>
      <c r="CGQ58" s="136"/>
      <c r="CGR58" s="136"/>
      <c r="CGS58" s="136"/>
      <c r="CGT58" s="136"/>
      <c r="CGU58" s="136"/>
      <c r="CGV58" s="136"/>
      <c r="CGW58" s="136"/>
      <c r="CGX58" s="136"/>
      <c r="CGY58" s="136"/>
      <c r="CGZ58" s="136"/>
      <c r="CHA58" s="136"/>
      <c r="CHB58" s="136"/>
      <c r="CHC58" s="136"/>
      <c r="CHD58" s="136"/>
      <c r="CHE58" s="136"/>
      <c r="CHF58" s="136"/>
      <c r="CHG58" s="136"/>
      <c r="CHH58" s="136"/>
      <c r="CHI58" s="136"/>
      <c r="CHJ58" s="136"/>
      <c r="CHK58" s="136"/>
      <c r="CHL58" s="136"/>
      <c r="CHM58" s="136"/>
      <c r="CHN58" s="136"/>
      <c r="CHO58" s="136"/>
      <c r="CHP58" s="136"/>
      <c r="CHQ58" s="136"/>
      <c r="CHR58" s="136"/>
      <c r="CHS58" s="136"/>
      <c r="CHT58" s="136"/>
      <c r="CHU58" s="136"/>
      <c r="CHV58" s="136"/>
      <c r="CHW58" s="136"/>
      <c r="CHX58" s="136"/>
      <c r="CHY58" s="136"/>
      <c r="CHZ58" s="136"/>
      <c r="CIA58" s="136"/>
      <c r="CIB58" s="136"/>
      <c r="CIC58" s="136"/>
      <c r="CID58" s="136"/>
      <c r="CIE58" s="136"/>
      <c r="CIF58" s="136"/>
      <c r="CIG58" s="136"/>
      <c r="CIH58" s="136"/>
      <c r="CII58" s="136"/>
      <c r="CIJ58" s="136"/>
      <c r="CIK58" s="136"/>
      <c r="CIL58" s="136"/>
      <c r="CIM58" s="136"/>
      <c r="CIN58" s="136"/>
      <c r="CIO58" s="136"/>
      <c r="CIP58" s="136"/>
      <c r="CIQ58" s="136"/>
      <c r="CIR58" s="136"/>
      <c r="CIS58" s="136"/>
      <c r="CIT58" s="136"/>
      <c r="CIU58" s="136"/>
      <c r="CIV58" s="136"/>
      <c r="CIW58" s="136"/>
      <c r="CIX58" s="136"/>
      <c r="CIY58" s="136"/>
      <c r="CIZ58" s="136"/>
      <c r="CJA58" s="136"/>
      <c r="CJB58" s="136"/>
      <c r="CJC58" s="136"/>
      <c r="CJD58" s="136"/>
      <c r="CJE58" s="136"/>
      <c r="CJF58" s="136"/>
      <c r="CJG58" s="136"/>
      <c r="CJH58" s="136"/>
      <c r="CJI58" s="136"/>
      <c r="CJJ58" s="136"/>
      <c r="CJK58" s="136"/>
      <c r="CJL58" s="136"/>
      <c r="CJM58" s="136"/>
      <c r="CJN58" s="136"/>
      <c r="CJO58" s="136"/>
      <c r="CJP58" s="136"/>
      <c r="CJQ58" s="136"/>
      <c r="CJR58" s="136"/>
      <c r="CJS58" s="136"/>
      <c r="CJT58" s="136"/>
      <c r="CJU58" s="136"/>
      <c r="CJV58" s="136"/>
      <c r="CJW58" s="136"/>
      <c r="CJX58" s="136"/>
      <c r="CJY58" s="136"/>
      <c r="CJZ58" s="136"/>
      <c r="CKA58" s="136"/>
      <c r="CKB58" s="136"/>
      <c r="CKC58" s="136"/>
      <c r="CKD58" s="136"/>
      <c r="CKE58" s="136"/>
      <c r="CKF58" s="136"/>
      <c r="CKG58" s="136"/>
      <c r="CKH58" s="136"/>
      <c r="CKI58" s="136"/>
      <c r="CKJ58" s="136"/>
      <c r="CKK58" s="136"/>
      <c r="CKL58" s="136"/>
      <c r="CKM58" s="136"/>
      <c r="CKN58" s="136"/>
      <c r="CKO58" s="136"/>
      <c r="CKP58" s="136"/>
      <c r="CKQ58" s="136"/>
      <c r="CKR58" s="136"/>
      <c r="CKS58" s="136"/>
      <c r="CKT58" s="136"/>
      <c r="CKU58" s="136"/>
      <c r="CKV58" s="136"/>
      <c r="CKW58" s="136"/>
      <c r="CKX58" s="136"/>
      <c r="CKY58" s="136"/>
      <c r="CKZ58" s="136"/>
      <c r="CLA58" s="136"/>
      <c r="CLB58" s="136"/>
      <c r="CLC58" s="136"/>
      <c r="CLD58" s="136"/>
      <c r="CLE58" s="136"/>
      <c r="CLF58" s="136"/>
      <c r="CLG58" s="136"/>
      <c r="CLH58" s="136"/>
      <c r="CLI58" s="136"/>
      <c r="CLJ58" s="136"/>
      <c r="CLK58" s="136"/>
      <c r="CLL58" s="136"/>
      <c r="CLM58" s="136"/>
      <c r="CLN58" s="136"/>
      <c r="CLO58" s="136"/>
      <c r="CLP58" s="136"/>
      <c r="CLQ58" s="136"/>
      <c r="CLR58" s="136"/>
      <c r="CLS58" s="136"/>
      <c r="CLT58" s="136"/>
      <c r="CLU58" s="136"/>
      <c r="CLV58" s="136"/>
      <c r="CLW58" s="136"/>
      <c r="CLX58" s="136"/>
      <c r="CLY58" s="136"/>
      <c r="CLZ58" s="136"/>
      <c r="CMA58" s="136"/>
      <c r="CMB58" s="136"/>
      <c r="CMC58" s="136"/>
      <c r="CMD58" s="136"/>
      <c r="CME58" s="136"/>
      <c r="CMF58" s="136"/>
      <c r="CMG58" s="136"/>
      <c r="CMH58" s="136"/>
      <c r="CMI58" s="136"/>
      <c r="CMJ58" s="136"/>
      <c r="CMK58" s="136"/>
      <c r="CML58" s="136"/>
      <c r="CMM58" s="136"/>
      <c r="CMN58" s="136"/>
      <c r="CMO58" s="136"/>
      <c r="CMP58" s="136"/>
      <c r="CMQ58" s="136"/>
      <c r="CMR58" s="136"/>
      <c r="CMS58" s="136"/>
      <c r="CMT58" s="136"/>
      <c r="CMU58" s="136"/>
      <c r="CMV58" s="136"/>
      <c r="CMW58" s="136"/>
      <c r="CMX58" s="136"/>
      <c r="CMY58" s="136"/>
      <c r="CMZ58" s="136"/>
      <c r="CNA58" s="136"/>
      <c r="CNB58" s="136"/>
      <c r="CNC58" s="136"/>
      <c r="CND58" s="136"/>
      <c r="CNE58" s="136"/>
      <c r="CNF58" s="136"/>
      <c r="CNG58" s="136"/>
      <c r="CNH58" s="136"/>
      <c r="CNI58" s="136"/>
      <c r="CNJ58" s="136"/>
      <c r="CNK58" s="136"/>
      <c r="CNL58" s="136"/>
      <c r="CNM58" s="136"/>
      <c r="CNN58" s="136"/>
      <c r="CNO58" s="136"/>
      <c r="CNP58" s="136"/>
      <c r="CNQ58" s="136"/>
      <c r="CNR58" s="136"/>
      <c r="CNS58" s="136"/>
      <c r="CNT58" s="136"/>
      <c r="CNU58" s="136"/>
      <c r="CNV58" s="136"/>
      <c r="CNW58" s="136"/>
      <c r="CNX58" s="136"/>
      <c r="CNY58" s="136"/>
      <c r="CNZ58" s="136"/>
      <c r="COA58" s="136"/>
      <c r="COB58" s="136"/>
      <c r="COC58" s="136"/>
      <c r="COD58" s="136"/>
      <c r="COE58" s="136"/>
      <c r="COF58" s="136"/>
      <c r="COG58" s="136"/>
      <c r="COH58" s="136"/>
      <c r="COI58" s="136"/>
      <c r="COJ58" s="136"/>
      <c r="COK58" s="136"/>
      <c r="COL58" s="136"/>
      <c r="COM58" s="136"/>
      <c r="CON58" s="136"/>
      <c r="COO58" s="136"/>
      <c r="COP58" s="136"/>
      <c r="COQ58" s="136"/>
      <c r="COR58" s="136"/>
      <c r="COS58" s="136"/>
      <c r="COT58" s="136"/>
      <c r="COU58" s="136"/>
      <c r="COV58" s="136"/>
      <c r="COW58" s="136"/>
      <c r="COX58" s="136"/>
      <c r="COY58" s="136"/>
      <c r="COZ58" s="136"/>
      <c r="CPA58" s="136"/>
      <c r="CPB58" s="136"/>
      <c r="CPC58" s="136"/>
      <c r="CPD58" s="136"/>
      <c r="CPE58" s="136"/>
      <c r="CPF58" s="136"/>
      <c r="CPG58" s="136"/>
      <c r="CPH58" s="136"/>
      <c r="CPI58" s="136"/>
      <c r="CPJ58" s="136"/>
      <c r="CPK58" s="136"/>
      <c r="CPL58" s="136"/>
      <c r="CPM58" s="136"/>
      <c r="CPN58" s="136"/>
      <c r="CPO58" s="136"/>
      <c r="CPP58" s="136"/>
      <c r="CPQ58" s="136"/>
      <c r="CPR58" s="136"/>
      <c r="CPS58" s="136"/>
      <c r="CPT58" s="136"/>
      <c r="CPU58" s="136"/>
      <c r="CPV58" s="136"/>
      <c r="CPW58" s="136"/>
      <c r="CPX58" s="136"/>
      <c r="CPY58" s="136"/>
      <c r="CPZ58" s="136"/>
      <c r="CQA58" s="136"/>
      <c r="CQB58" s="136"/>
      <c r="CQC58" s="136"/>
      <c r="CQD58" s="136"/>
      <c r="CQE58" s="136"/>
      <c r="CQF58" s="136"/>
      <c r="CQG58" s="136"/>
      <c r="CQH58" s="136"/>
      <c r="CQI58" s="136"/>
      <c r="CQJ58" s="136"/>
      <c r="CQK58" s="136"/>
      <c r="CQL58" s="136"/>
      <c r="CQM58" s="136"/>
      <c r="CQN58" s="136"/>
      <c r="CQO58" s="136"/>
      <c r="CQP58" s="136"/>
      <c r="CQQ58" s="136"/>
      <c r="CQR58" s="136"/>
      <c r="CQS58" s="136"/>
      <c r="CQT58" s="136"/>
      <c r="CQU58" s="136"/>
      <c r="CQV58" s="136"/>
      <c r="CQW58" s="136"/>
      <c r="CQX58" s="136"/>
      <c r="CQY58" s="136"/>
      <c r="CQZ58" s="136"/>
      <c r="CRA58" s="136"/>
      <c r="CRB58" s="136"/>
      <c r="CRC58" s="136"/>
      <c r="CRD58" s="136"/>
      <c r="CRE58" s="136"/>
      <c r="CRF58" s="136"/>
      <c r="CRG58" s="136"/>
      <c r="CRH58" s="136"/>
      <c r="CRI58" s="136"/>
      <c r="CRJ58" s="136"/>
      <c r="CRK58" s="136"/>
      <c r="CRL58" s="136"/>
      <c r="CRM58" s="136"/>
      <c r="CRN58" s="136"/>
      <c r="CRO58" s="136"/>
      <c r="CRP58" s="136"/>
      <c r="CRQ58" s="136"/>
      <c r="CRR58" s="136"/>
      <c r="CRS58" s="136"/>
      <c r="CRT58" s="136"/>
      <c r="CRU58" s="136"/>
      <c r="CRV58" s="136"/>
      <c r="CRW58" s="136"/>
      <c r="CRX58" s="136"/>
      <c r="CRY58" s="136"/>
      <c r="CRZ58" s="136"/>
      <c r="CSA58" s="136"/>
      <c r="CSB58" s="136"/>
      <c r="CSC58" s="136"/>
      <c r="CSD58" s="136"/>
      <c r="CSE58" s="136"/>
      <c r="CSF58" s="136"/>
      <c r="CSG58" s="136"/>
      <c r="CSH58" s="136"/>
      <c r="CSI58" s="136"/>
      <c r="CSJ58" s="136"/>
      <c r="CSK58" s="136"/>
      <c r="CSL58" s="136"/>
      <c r="CSM58" s="136"/>
      <c r="CSN58" s="136"/>
      <c r="CSO58" s="136"/>
      <c r="CSP58" s="136"/>
      <c r="CSQ58" s="136"/>
      <c r="CSR58" s="136"/>
      <c r="CSS58" s="136"/>
      <c r="CST58" s="136"/>
      <c r="CSU58" s="136"/>
      <c r="CSV58" s="136"/>
      <c r="CSW58" s="136"/>
      <c r="CSX58" s="136"/>
      <c r="CSY58" s="136"/>
      <c r="CSZ58" s="136"/>
      <c r="CTA58" s="136"/>
      <c r="CTB58" s="136"/>
      <c r="CTC58" s="136"/>
      <c r="CTD58" s="136"/>
      <c r="CTE58" s="136"/>
      <c r="CTF58" s="136"/>
      <c r="CTG58" s="136"/>
      <c r="CTH58" s="136"/>
      <c r="CTI58" s="136"/>
      <c r="CTJ58" s="136"/>
      <c r="CTK58" s="136"/>
      <c r="CTL58" s="136"/>
      <c r="CTM58" s="136"/>
      <c r="CTN58" s="136"/>
      <c r="CTO58" s="136"/>
      <c r="CTP58" s="136"/>
      <c r="CTQ58" s="136"/>
      <c r="CTR58" s="136"/>
      <c r="CTS58" s="136"/>
      <c r="CTT58" s="136"/>
      <c r="CTU58" s="136"/>
      <c r="CTV58" s="136"/>
      <c r="CTW58" s="136"/>
      <c r="CTX58" s="136"/>
      <c r="CTY58" s="136"/>
      <c r="CTZ58" s="136"/>
      <c r="CUA58" s="136"/>
      <c r="CUB58" s="136"/>
      <c r="CUC58" s="136"/>
      <c r="CUD58" s="136"/>
      <c r="CUE58" s="136"/>
      <c r="CUF58" s="136"/>
      <c r="CUG58" s="136"/>
      <c r="CUH58" s="136"/>
      <c r="CUI58" s="136"/>
      <c r="CUJ58" s="136"/>
      <c r="CUK58" s="136"/>
      <c r="CUL58" s="136"/>
      <c r="CUM58" s="136"/>
      <c r="CUN58" s="136"/>
      <c r="CUO58" s="136"/>
      <c r="CUP58" s="136"/>
      <c r="CUQ58" s="136"/>
      <c r="CUR58" s="136"/>
      <c r="CUS58" s="136"/>
      <c r="CUT58" s="136"/>
      <c r="CUU58" s="136"/>
      <c r="CUV58" s="136"/>
      <c r="CUW58" s="136"/>
      <c r="CUX58" s="136"/>
      <c r="CUY58" s="136"/>
      <c r="CUZ58" s="136"/>
      <c r="CVA58" s="136"/>
      <c r="CVB58" s="136"/>
      <c r="CVC58" s="136"/>
      <c r="CVD58" s="136"/>
      <c r="CVE58" s="136"/>
      <c r="CVF58" s="136"/>
      <c r="CVG58" s="136"/>
      <c r="CVH58" s="136"/>
      <c r="CVI58" s="136"/>
      <c r="CVJ58" s="136"/>
      <c r="CVK58" s="136"/>
      <c r="CVL58" s="136"/>
      <c r="CVM58" s="136"/>
      <c r="CVN58" s="136"/>
      <c r="CVO58" s="136"/>
      <c r="CVP58" s="136"/>
      <c r="CVQ58" s="136"/>
      <c r="CVR58" s="136"/>
      <c r="CVS58" s="136"/>
      <c r="CVT58" s="136"/>
      <c r="CVU58" s="136"/>
      <c r="CVV58" s="136"/>
      <c r="CVW58" s="136"/>
      <c r="CVX58" s="136"/>
      <c r="CVY58" s="136"/>
      <c r="CVZ58" s="136"/>
      <c r="CWA58" s="136"/>
      <c r="CWB58" s="136"/>
      <c r="CWC58" s="136"/>
      <c r="CWD58" s="136"/>
      <c r="CWE58" s="136"/>
      <c r="CWF58" s="136"/>
      <c r="CWG58" s="136"/>
      <c r="CWH58" s="136"/>
      <c r="CWI58" s="136"/>
      <c r="CWJ58" s="136"/>
      <c r="CWK58" s="136"/>
      <c r="CWL58" s="136"/>
      <c r="CWM58" s="136"/>
      <c r="CWN58" s="136"/>
      <c r="CWO58" s="136"/>
      <c r="CWP58" s="136"/>
      <c r="CWQ58" s="136"/>
      <c r="CWR58" s="136"/>
      <c r="CWS58" s="136"/>
      <c r="CWT58" s="136"/>
      <c r="CWU58" s="136"/>
      <c r="CWV58" s="136"/>
      <c r="CWW58" s="136"/>
      <c r="CWX58" s="136"/>
      <c r="CWY58" s="136"/>
      <c r="CWZ58" s="136"/>
      <c r="CXA58" s="136"/>
      <c r="CXB58" s="136"/>
      <c r="CXC58" s="136"/>
      <c r="CXD58" s="136"/>
      <c r="CXE58" s="136"/>
      <c r="CXF58" s="136"/>
      <c r="CXG58" s="136"/>
      <c r="CXH58" s="136"/>
      <c r="CXI58" s="136"/>
      <c r="CXJ58" s="136"/>
      <c r="CXK58" s="136"/>
      <c r="CXL58" s="136"/>
      <c r="CXM58" s="136"/>
      <c r="CXN58" s="136"/>
      <c r="CXO58" s="136"/>
      <c r="CXP58" s="136"/>
      <c r="CXQ58" s="136"/>
      <c r="CXR58" s="136"/>
      <c r="CXS58" s="136"/>
      <c r="CXT58" s="136"/>
      <c r="CXU58" s="136"/>
      <c r="CXV58" s="136"/>
      <c r="CXW58" s="136"/>
      <c r="CXX58" s="136"/>
      <c r="CXY58" s="136"/>
      <c r="CXZ58" s="136"/>
      <c r="CYA58" s="136"/>
      <c r="CYB58" s="136"/>
      <c r="CYC58" s="136"/>
      <c r="CYD58" s="136"/>
      <c r="CYE58" s="136"/>
      <c r="CYF58" s="136"/>
      <c r="CYG58" s="136"/>
      <c r="CYH58" s="136"/>
      <c r="CYI58" s="136"/>
      <c r="CYJ58" s="136"/>
      <c r="CYK58" s="136"/>
      <c r="CYL58" s="136"/>
      <c r="CYM58" s="136"/>
      <c r="CYN58" s="136"/>
      <c r="CYO58" s="136"/>
      <c r="CYP58" s="136"/>
      <c r="CYQ58" s="136"/>
      <c r="CYR58" s="136"/>
      <c r="CYS58" s="136"/>
      <c r="CYT58" s="136"/>
      <c r="CYU58" s="136"/>
      <c r="CYV58" s="136"/>
      <c r="CYW58" s="136"/>
      <c r="CYX58" s="136"/>
      <c r="CYY58" s="136"/>
      <c r="CYZ58" s="136"/>
      <c r="CZA58" s="136"/>
      <c r="CZB58" s="136"/>
      <c r="CZC58" s="136"/>
      <c r="CZD58" s="136"/>
      <c r="CZE58" s="136"/>
      <c r="CZF58" s="136"/>
      <c r="CZG58" s="136"/>
      <c r="CZH58" s="136"/>
      <c r="CZI58" s="136"/>
      <c r="CZJ58" s="136"/>
      <c r="CZK58" s="136"/>
      <c r="CZL58" s="136"/>
      <c r="CZM58" s="136"/>
      <c r="CZN58" s="136"/>
      <c r="CZO58" s="136"/>
      <c r="CZP58" s="136"/>
      <c r="CZQ58" s="136"/>
      <c r="CZR58" s="136"/>
      <c r="CZS58" s="136"/>
      <c r="CZT58" s="136"/>
      <c r="CZU58" s="136"/>
      <c r="CZV58" s="136"/>
      <c r="CZW58" s="136"/>
      <c r="CZX58" s="136"/>
      <c r="CZY58" s="136"/>
      <c r="CZZ58" s="136"/>
      <c r="DAA58" s="136"/>
      <c r="DAB58" s="136"/>
      <c r="DAC58" s="136"/>
      <c r="DAD58" s="136"/>
      <c r="DAE58" s="136"/>
      <c r="DAF58" s="136"/>
      <c r="DAG58" s="136"/>
      <c r="DAH58" s="136"/>
      <c r="DAI58" s="136"/>
      <c r="DAJ58" s="136"/>
      <c r="DAK58" s="136"/>
      <c r="DAL58" s="136"/>
      <c r="DAM58" s="136"/>
      <c r="DAN58" s="136"/>
      <c r="DAO58" s="136"/>
      <c r="DAP58" s="136"/>
      <c r="DAQ58" s="136"/>
      <c r="DAR58" s="136"/>
      <c r="DAS58" s="136"/>
      <c r="DAT58" s="136"/>
      <c r="DAU58" s="136"/>
      <c r="DAV58" s="136"/>
      <c r="DAW58" s="136"/>
      <c r="DAX58" s="136"/>
      <c r="DAY58" s="136"/>
      <c r="DAZ58" s="136"/>
      <c r="DBA58" s="136"/>
      <c r="DBB58" s="136"/>
      <c r="DBC58" s="136"/>
      <c r="DBD58" s="136"/>
      <c r="DBE58" s="136"/>
      <c r="DBF58" s="136"/>
      <c r="DBG58" s="136"/>
      <c r="DBH58" s="136"/>
      <c r="DBI58" s="136"/>
      <c r="DBJ58" s="136"/>
      <c r="DBK58" s="136"/>
      <c r="DBL58" s="136"/>
      <c r="DBM58" s="136"/>
      <c r="DBN58" s="136"/>
      <c r="DBO58" s="136"/>
      <c r="DBP58" s="136"/>
      <c r="DBQ58" s="136"/>
      <c r="DBR58" s="136"/>
      <c r="DBS58" s="136"/>
      <c r="DBT58" s="136"/>
      <c r="DBU58" s="136"/>
      <c r="DBV58" s="136"/>
      <c r="DBW58" s="136"/>
      <c r="DBX58" s="136"/>
      <c r="DBY58" s="136"/>
      <c r="DBZ58" s="136"/>
      <c r="DCA58" s="136"/>
      <c r="DCB58" s="136"/>
      <c r="DCC58" s="136"/>
      <c r="DCD58" s="136"/>
      <c r="DCE58" s="136"/>
      <c r="DCF58" s="136"/>
      <c r="DCG58" s="136"/>
      <c r="DCH58" s="136"/>
      <c r="DCI58" s="136"/>
      <c r="DCJ58" s="136"/>
      <c r="DCK58" s="136"/>
      <c r="DCL58" s="136"/>
      <c r="DCM58" s="136"/>
      <c r="DCN58" s="136"/>
      <c r="DCO58" s="136"/>
      <c r="DCP58" s="136"/>
      <c r="DCQ58" s="136"/>
      <c r="DCR58" s="136"/>
      <c r="DCS58" s="136"/>
      <c r="DCT58" s="136"/>
      <c r="DCU58" s="136"/>
      <c r="DCV58" s="136"/>
      <c r="DCW58" s="136"/>
      <c r="DCX58" s="136"/>
      <c r="DCY58" s="136"/>
      <c r="DCZ58" s="136"/>
      <c r="DDA58" s="136"/>
      <c r="DDB58" s="136"/>
      <c r="DDC58" s="136"/>
      <c r="DDD58" s="136"/>
      <c r="DDE58" s="136"/>
      <c r="DDF58" s="136"/>
      <c r="DDG58" s="136"/>
      <c r="DDH58" s="136"/>
      <c r="DDI58" s="136"/>
      <c r="DDJ58" s="136"/>
      <c r="DDK58" s="136"/>
      <c r="DDL58" s="136"/>
      <c r="DDM58" s="136"/>
      <c r="DDN58" s="136"/>
      <c r="DDO58" s="136"/>
      <c r="DDP58" s="136"/>
      <c r="DDQ58" s="136"/>
      <c r="DDR58" s="136"/>
      <c r="DDS58" s="136"/>
      <c r="DDT58" s="136"/>
      <c r="DDU58" s="136"/>
      <c r="DDV58" s="136"/>
      <c r="DDW58" s="136"/>
      <c r="DDX58" s="136"/>
      <c r="DDY58" s="136"/>
      <c r="DDZ58" s="136"/>
      <c r="DEA58" s="136"/>
      <c r="DEB58" s="136"/>
      <c r="DEC58" s="136"/>
      <c r="DED58" s="136"/>
      <c r="DEE58" s="136"/>
      <c r="DEF58" s="136"/>
      <c r="DEG58" s="136"/>
      <c r="DEH58" s="136"/>
      <c r="DEI58" s="136"/>
      <c r="DEJ58" s="136"/>
      <c r="DEK58" s="136"/>
      <c r="DEL58" s="136"/>
      <c r="DEM58" s="136"/>
      <c r="DEN58" s="136"/>
      <c r="DEO58" s="136"/>
      <c r="DEP58" s="136"/>
      <c r="DEQ58" s="136"/>
      <c r="DER58" s="136"/>
      <c r="DES58" s="136"/>
      <c r="DET58" s="136"/>
      <c r="DEU58" s="136"/>
      <c r="DEV58" s="136"/>
      <c r="DEW58" s="136"/>
      <c r="DEX58" s="136"/>
      <c r="DEY58" s="136"/>
      <c r="DEZ58" s="136"/>
      <c r="DFA58" s="136"/>
      <c r="DFB58" s="136"/>
      <c r="DFC58" s="136"/>
      <c r="DFD58" s="136"/>
      <c r="DFE58" s="136"/>
      <c r="DFF58" s="136"/>
      <c r="DFG58" s="136"/>
      <c r="DFH58" s="136"/>
      <c r="DFI58" s="136"/>
      <c r="DFJ58" s="136"/>
      <c r="DFK58" s="136"/>
      <c r="DFL58" s="136"/>
      <c r="DFM58" s="136"/>
      <c r="DFN58" s="136"/>
      <c r="DFO58" s="136"/>
      <c r="DFP58" s="136"/>
      <c r="DFQ58" s="136"/>
      <c r="DFR58" s="136"/>
      <c r="DFS58" s="136"/>
      <c r="DFT58" s="136"/>
      <c r="DFU58" s="136"/>
      <c r="DFV58" s="136"/>
      <c r="DFW58" s="136"/>
      <c r="DFX58" s="136"/>
      <c r="DFY58" s="136"/>
      <c r="DFZ58" s="136"/>
      <c r="DGA58" s="136"/>
      <c r="DGB58" s="136"/>
      <c r="DGC58" s="136"/>
      <c r="DGD58" s="136"/>
      <c r="DGE58" s="136"/>
      <c r="DGF58" s="136"/>
      <c r="DGG58" s="136"/>
      <c r="DGH58" s="136"/>
      <c r="DGI58" s="136"/>
      <c r="DGJ58" s="136"/>
      <c r="DGK58" s="136"/>
      <c r="DGL58" s="136"/>
      <c r="DGM58" s="136"/>
      <c r="DGN58" s="136"/>
      <c r="DGO58" s="136"/>
      <c r="DGP58" s="136"/>
      <c r="DGQ58" s="136"/>
      <c r="DGR58" s="136"/>
      <c r="DGS58" s="136"/>
      <c r="DGT58" s="136"/>
      <c r="DGU58" s="136"/>
      <c r="DGV58" s="136"/>
      <c r="DGW58" s="136"/>
      <c r="DGX58" s="136"/>
      <c r="DGY58" s="136"/>
      <c r="DGZ58" s="136"/>
      <c r="DHA58" s="136"/>
      <c r="DHB58" s="136"/>
      <c r="DHC58" s="136"/>
      <c r="DHD58" s="136"/>
      <c r="DHE58" s="136"/>
      <c r="DHF58" s="136"/>
      <c r="DHG58" s="136"/>
      <c r="DHH58" s="136"/>
      <c r="DHI58" s="136"/>
      <c r="DHJ58" s="136"/>
      <c r="DHK58" s="136"/>
      <c r="DHL58" s="136"/>
      <c r="DHM58" s="136"/>
      <c r="DHN58" s="136"/>
      <c r="DHO58" s="136"/>
      <c r="DHP58" s="136"/>
      <c r="DHQ58" s="136"/>
      <c r="DHR58" s="136"/>
      <c r="DHS58" s="136"/>
      <c r="DHT58" s="136"/>
      <c r="DHU58" s="136"/>
      <c r="DHV58" s="136"/>
      <c r="DHW58" s="136"/>
      <c r="DHX58" s="136"/>
      <c r="DHY58" s="136"/>
      <c r="DHZ58" s="136"/>
      <c r="DIA58" s="136"/>
      <c r="DIB58" s="136"/>
      <c r="DIC58" s="136"/>
      <c r="DID58" s="136"/>
      <c r="DIE58" s="136"/>
      <c r="DIF58" s="136"/>
      <c r="DIG58" s="136"/>
      <c r="DIH58" s="136"/>
      <c r="DII58" s="136"/>
      <c r="DIJ58" s="136"/>
      <c r="DIK58" s="136"/>
      <c r="DIL58" s="136"/>
      <c r="DIM58" s="136"/>
      <c r="DIN58" s="136"/>
      <c r="DIO58" s="136"/>
      <c r="DIP58" s="136"/>
      <c r="DIQ58" s="136"/>
      <c r="DIR58" s="136"/>
      <c r="DIS58" s="136"/>
      <c r="DIT58" s="136"/>
      <c r="DIU58" s="136"/>
      <c r="DIV58" s="136"/>
      <c r="DIW58" s="136"/>
      <c r="DIX58" s="136"/>
      <c r="DIY58" s="136"/>
      <c r="DIZ58" s="136"/>
      <c r="DJA58" s="136"/>
      <c r="DJB58" s="136"/>
      <c r="DJC58" s="136"/>
      <c r="DJD58" s="136"/>
      <c r="DJE58" s="136"/>
      <c r="DJF58" s="136"/>
      <c r="DJG58" s="136"/>
      <c r="DJH58" s="136"/>
      <c r="DJI58" s="136"/>
      <c r="DJJ58" s="136"/>
      <c r="DJK58" s="136"/>
      <c r="DJL58" s="136"/>
      <c r="DJM58" s="136"/>
      <c r="DJN58" s="136"/>
      <c r="DJO58" s="136"/>
      <c r="DJP58" s="136"/>
      <c r="DJQ58" s="136"/>
      <c r="DJR58" s="136"/>
      <c r="DJS58" s="136"/>
      <c r="DJT58" s="136"/>
      <c r="DJU58" s="136"/>
      <c r="DJV58" s="136"/>
      <c r="DJW58" s="136"/>
      <c r="DJX58" s="136"/>
      <c r="DJY58" s="136"/>
      <c r="DJZ58" s="136"/>
      <c r="DKA58" s="136"/>
      <c r="DKB58" s="136"/>
      <c r="DKC58" s="136"/>
      <c r="DKD58" s="136"/>
      <c r="DKE58" s="136"/>
      <c r="DKF58" s="136"/>
      <c r="DKG58" s="136"/>
      <c r="DKH58" s="136"/>
      <c r="DKI58" s="136"/>
      <c r="DKJ58" s="136"/>
      <c r="DKK58" s="136"/>
      <c r="DKL58" s="136"/>
      <c r="DKM58" s="136"/>
      <c r="DKN58" s="136"/>
      <c r="DKO58" s="136"/>
      <c r="DKP58" s="136"/>
      <c r="DKQ58" s="136"/>
      <c r="DKR58" s="136"/>
      <c r="DKS58" s="136"/>
      <c r="DKT58" s="136"/>
      <c r="DKU58" s="136"/>
      <c r="DKV58" s="136"/>
      <c r="DKW58" s="136"/>
      <c r="DKX58" s="136"/>
      <c r="DKY58" s="136"/>
      <c r="DKZ58" s="136"/>
      <c r="DLA58" s="136"/>
      <c r="DLB58" s="136"/>
      <c r="DLC58" s="136"/>
      <c r="DLD58" s="136"/>
      <c r="DLE58" s="136"/>
      <c r="DLF58" s="136"/>
      <c r="DLG58" s="136"/>
      <c r="DLH58" s="136"/>
      <c r="DLI58" s="136"/>
      <c r="DLJ58" s="136"/>
      <c r="DLK58" s="136"/>
      <c r="DLL58" s="136"/>
      <c r="DLM58" s="136"/>
      <c r="DLN58" s="136"/>
      <c r="DLO58" s="136"/>
      <c r="DLP58" s="136"/>
      <c r="DLQ58" s="136"/>
      <c r="DLR58" s="136"/>
      <c r="DLS58" s="136"/>
      <c r="DLT58" s="136"/>
      <c r="DLU58" s="136"/>
      <c r="DLV58" s="136"/>
      <c r="DLW58" s="136"/>
      <c r="DLX58" s="136"/>
      <c r="DLY58" s="136"/>
      <c r="DLZ58" s="136"/>
      <c r="DMA58" s="136"/>
      <c r="DMB58" s="136"/>
      <c r="DMC58" s="136"/>
      <c r="DMD58" s="136"/>
      <c r="DME58" s="136"/>
      <c r="DMF58" s="136"/>
      <c r="DMG58" s="136"/>
      <c r="DMH58" s="136"/>
      <c r="DMI58" s="136"/>
      <c r="DMJ58" s="136"/>
      <c r="DMK58" s="136"/>
      <c r="DML58" s="136"/>
      <c r="DMM58" s="136"/>
      <c r="DMN58" s="136"/>
      <c r="DMO58" s="136"/>
      <c r="DMP58" s="136"/>
      <c r="DMQ58" s="136"/>
      <c r="DMR58" s="136"/>
      <c r="DMS58" s="136"/>
      <c r="DMT58" s="136"/>
      <c r="DMU58" s="136"/>
      <c r="DMV58" s="136"/>
      <c r="DMW58" s="136"/>
      <c r="DMX58" s="136"/>
      <c r="DMY58" s="136"/>
      <c r="DMZ58" s="136"/>
      <c r="DNA58" s="136"/>
      <c r="DNB58" s="136"/>
      <c r="DNC58" s="136"/>
      <c r="DND58" s="136"/>
      <c r="DNE58" s="136"/>
      <c r="DNF58" s="136"/>
      <c r="DNG58" s="136"/>
      <c r="DNH58" s="136"/>
      <c r="DNI58" s="136"/>
      <c r="DNJ58" s="136"/>
      <c r="DNK58" s="136"/>
      <c r="DNL58" s="136"/>
      <c r="DNM58" s="136"/>
      <c r="DNN58" s="136"/>
      <c r="DNO58" s="136"/>
      <c r="DNP58" s="136"/>
      <c r="DNQ58" s="136"/>
      <c r="DNR58" s="136"/>
      <c r="DNS58" s="136"/>
      <c r="DNT58" s="136"/>
      <c r="DNU58" s="136"/>
      <c r="DNV58" s="136"/>
      <c r="DNW58" s="136"/>
      <c r="DNX58" s="136"/>
      <c r="DNY58" s="136"/>
      <c r="DNZ58" s="136"/>
      <c r="DOA58" s="136"/>
      <c r="DOB58" s="136"/>
      <c r="DOC58" s="136"/>
      <c r="DOD58" s="136"/>
      <c r="DOE58" s="136"/>
      <c r="DOF58" s="136"/>
      <c r="DOG58" s="136"/>
      <c r="DOH58" s="136"/>
      <c r="DOI58" s="136"/>
      <c r="DOJ58" s="136"/>
      <c r="DOK58" s="136"/>
      <c r="DOL58" s="136"/>
      <c r="DOM58" s="136"/>
      <c r="DON58" s="136"/>
      <c r="DOO58" s="136"/>
      <c r="DOP58" s="136"/>
      <c r="DOQ58" s="136"/>
      <c r="DOR58" s="136"/>
      <c r="DOS58" s="136"/>
      <c r="DOT58" s="136"/>
      <c r="DOU58" s="136"/>
      <c r="DOV58" s="136"/>
      <c r="DOW58" s="136"/>
      <c r="DOX58" s="136"/>
      <c r="DOY58" s="136"/>
      <c r="DOZ58" s="136"/>
      <c r="DPA58" s="136"/>
      <c r="DPB58" s="136"/>
      <c r="DPC58" s="136"/>
      <c r="DPD58" s="136"/>
      <c r="DPE58" s="136"/>
      <c r="DPF58" s="136"/>
      <c r="DPG58" s="136"/>
      <c r="DPH58" s="136"/>
      <c r="DPI58" s="136"/>
      <c r="DPJ58" s="136"/>
      <c r="DPK58" s="136"/>
      <c r="DPL58" s="136"/>
      <c r="DPM58" s="136"/>
      <c r="DPN58" s="136"/>
      <c r="DPO58" s="136"/>
      <c r="DPP58" s="136"/>
      <c r="DPQ58" s="136"/>
      <c r="DPR58" s="136"/>
      <c r="DPS58" s="136"/>
      <c r="DPT58" s="136"/>
      <c r="DPU58" s="136"/>
      <c r="DPV58" s="136"/>
      <c r="DPW58" s="136"/>
      <c r="DPX58" s="136"/>
      <c r="DPY58" s="136"/>
      <c r="DPZ58" s="136"/>
      <c r="DQA58" s="136"/>
      <c r="DQB58" s="136"/>
      <c r="DQC58" s="136"/>
      <c r="DQD58" s="136"/>
      <c r="DQE58" s="136"/>
      <c r="DQF58" s="136"/>
      <c r="DQG58" s="136"/>
      <c r="DQH58" s="136"/>
      <c r="DQI58" s="136"/>
      <c r="DQJ58" s="136"/>
      <c r="DQK58" s="136"/>
      <c r="DQL58" s="136"/>
      <c r="DQM58" s="136"/>
      <c r="DQN58" s="136"/>
      <c r="DQO58" s="136"/>
      <c r="DQP58" s="136"/>
      <c r="DQQ58" s="136"/>
      <c r="DQR58" s="136"/>
      <c r="DQS58" s="136"/>
      <c r="DQT58" s="136"/>
      <c r="DQU58" s="136"/>
      <c r="DQV58" s="136"/>
      <c r="DQW58" s="136"/>
      <c r="DQX58" s="136"/>
      <c r="DQY58" s="136"/>
      <c r="DQZ58" s="136"/>
      <c r="DRA58" s="136"/>
      <c r="DRB58" s="136"/>
      <c r="DRC58" s="136"/>
      <c r="DRD58" s="136"/>
      <c r="DRE58" s="136"/>
      <c r="DRF58" s="136"/>
      <c r="DRG58" s="136"/>
      <c r="DRH58" s="136"/>
      <c r="DRI58" s="136"/>
      <c r="DRJ58" s="136"/>
      <c r="DRK58" s="136"/>
      <c r="DRL58" s="136"/>
      <c r="DRM58" s="136"/>
      <c r="DRN58" s="136"/>
      <c r="DRO58" s="136"/>
      <c r="DRP58" s="136"/>
      <c r="DRQ58" s="136"/>
      <c r="DRR58" s="136"/>
      <c r="DRS58" s="136"/>
      <c r="DRT58" s="136"/>
      <c r="DRU58" s="136"/>
      <c r="DRV58" s="136"/>
      <c r="DRW58" s="136"/>
      <c r="DRX58" s="136"/>
      <c r="DRY58" s="136"/>
      <c r="DRZ58" s="136"/>
      <c r="DSA58" s="136"/>
      <c r="DSB58" s="136"/>
      <c r="DSC58" s="136"/>
      <c r="DSD58" s="136"/>
      <c r="DSE58" s="136"/>
      <c r="DSF58" s="136"/>
      <c r="DSG58" s="136"/>
      <c r="DSH58" s="136"/>
      <c r="DSI58" s="136"/>
      <c r="DSJ58" s="136"/>
      <c r="DSK58" s="136"/>
      <c r="DSL58" s="136"/>
      <c r="DSM58" s="136"/>
      <c r="DSN58" s="136"/>
      <c r="DSO58" s="136"/>
      <c r="DSP58" s="136"/>
      <c r="DSQ58" s="136"/>
      <c r="DSR58" s="136"/>
      <c r="DSS58" s="136"/>
      <c r="DST58" s="136"/>
      <c r="DSU58" s="136"/>
      <c r="DSV58" s="136"/>
      <c r="DSW58" s="136"/>
      <c r="DSX58" s="136"/>
      <c r="DSY58" s="136"/>
      <c r="DSZ58" s="136"/>
      <c r="DTA58" s="136"/>
      <c r="DTB58" s="136"/>
      <c r="DTC58" s="136"/>
      <c r="DTD58" s="136"/>
      <c r="DTE58" s="136"/>
      <c r="DTF58" s="136"/>
      <c r="DTG58" s="136"/>
      <c r="DTH58" s="136"/>
      <c r="DTI58" s="136"/>
      <c r="DTJ58" s="136"/>
      <c r="DTK58" s="136"/>
      <c r="DTL58" s="136"/>
      <c r="DTM58" s="136"/>
      <c r="DTN58" s="136"/>
      <c r="DTO58" s="136"/>
      <c r="DTP58" s="136"/>
      <c r="DTQ58" s="136"/>
      <c r="DTR58" s="136"/>
      <c r="DTS58" s="136"/>
      <c r="DTT58" s="136"/>
      <c r="DTU58" s="136"/>
      <c r="DTV58" s="136"/>
      <c r="DTW58" s="136"/>
      <c r="DTX58" s="136"/>
      <c r="DTY58" s="136"/>
      <c r="DTZ58" s="136"/>
      <c r="DUA58" s="136"/>
      <c r="DUB58" s="136"/>
      <c r="DUC58" s="136"/>
      <c r="DUD58" s="136"/>
      <c r="DUE58" s="136"/>
      <c r="DUF58" s="136"/>
      <c r="DUG58" s="136"/>
      <c r="DUH58" s="136"/>
      <c r="DUI58" s="136"/>
      <c r="DUJ58" s="136"/>
      <c r="DUK58" s="136"/>
      <c r="DUL58" s="136"/>
      <c r="DUM58" s="136"/>
      <c r="DUN58" s="136"/>
      <c r="DUO58" s="136"/>
      <c r="DUP58" s="136"/>
      <c r="DUQ58" s="136"/>
      <c r="DUR58" s="136"/>
      <c r="DUS58" s="136"/>
      <c r="DUT58" s="136"/>
      <c r="DUU58" s="136"/>
      <c r="DUV58" s="136"/>
      <c r="DUW58" s="136"/>
      <c r="DUX58" s="136"/>
      <c r="DUY58" s="136"/>
      <c r="DUZ58" s="136"/>
      <c r="DVA58" s="136"/>
      <c r="DVB58" s="136"/>
      <c r="DVC58" s="136"/>
      <c r="DVD58" s="136"/>
      <c r="DVE58" s="136"/>
      <c r="DVF58" s="136"/>
      <c r="DVG58" s="136"/>
      <c r="DVH58" s="136"/>
      <c r="DVI58" s="136"/>
      <c r="DVJ58" s="136"/>
      <c r="DVK58" s="136"/>
      <c r="DVL58" s="136"/>
      <c r="DVM58" s="136"/>
      <c r="DVN58" s="136"/>
      <c r="DVO58" s="136"/>
      <c r="DVP58" s="136"/>
      <c r="DVQ58" s="136"/>
      <c r="DVR58" s="136"/>
      <c r="DVS58" s="136"/>
      <c r="DVT58" s="136"/>
      <c r="DVU58" s="136"/>
      <c r="DVV58" s="136"/>
      <c r="DVW58" s="136"/>
      <c r="DVX58" s="136"/>
      <c r="DVY58" s="136"/>
      <c r="DVZ58" s="136"/>
      <c r="DWA58" s="136"/>
      <c r="DWB58" s="136"/>
      <c r="DWC58" s="136"/>
      <c r="DWD58" s="136"/>
      <c r="DWE58" s="136"/>
      <c r="DWF58" s="136"/>
      <c r="DWG58" s="136"/>
      <c r="DWH58" s="136"/>
      <c r="DWI58" s="136"/>
      <c r="DWJ58" s="136"/>
      <c r="DWK58" s="136"/>
      <c r="DWL58" s="136"/>
      <c r="DWM58" s="136"/>
      <c r="DWN58" s="136"/>
      <c r="DWO58" s="136"/>
      <c r="DWP58" s="136"/>
      <c r="DWQ58" s="136"/>
      <c r="DWR58" s="136"/>
      <c r="DWS58" s="136"/>
      <c r="DWT58" s="136"/>
      <c r="DWU58" s="136"/>
      <c r="DWV58" s="136"/>
      <c r="DWW58" s="136"/>
      <c r="DWX58" s="136"/>
      <c r="DWY58" s="136"/>
      <c r="DWZ58" s="136"/>
      <c r="DXA58" s="136"/>
      <c r="DXB58" s="136"/>
      <c r="DXC58" s="136"/>
      <c r="DXD58" s="136"/>
      <c r="DXE58" s="136"/>
      <c r="DXF58" s="136"/>
      <c r="DXG58" s="136"/>
      <c r="DXH58" s="136"/>
      <c r="DXI58" s="136"/>
      <c r="DXJ58" s="136"/>
      <c r="DXK58" s="136"/>
      <c r="DXL58" s="136"/>
      <c r="DXM58" s="136"/>
      <c r="DXN58" s="136"/>
      <c r="DXO58" s="136"/>
      <c r="DXP58" s="136"/>
      <c r="DXQ58" s="136"/>
      <c r="DXR58" s="136"/>
      <c r="DXS58" s="136"/>
      <c r="DXT58" s="136"/>
      <c r="DXU58" s="136"/>
      <c r="DXV58" s="136"/>
      <c r="DXW58" s="136"/>
      <c r="DXX58" s="136"/>
      <c r="DXY58" s="136"/>
      <c r="DXZ58" s="136"/>
      <c r="DYA58" s="136"/>
      <c r="DYB58" s="136"/>
      <c r="DYC58" s="136"/>
      <c r="DYD58" s="136"/>
      <c r="DYE58" s="136"/>
      <c r="DYF58" s="136"/>
      <c r="DYG58" s="136"/>
      <c r="DYH58" s="136"/>
      <c r="DYI58" s="136"/>
      <c r="DYJ58" s="136"/>
      <c r="DYK58" s="136"/>
      <c r="DYL58" s="136"/>
      <c r="DYM58" s="136"/>
      <c r="DYN58" s="136"/>
      <c r="DYO58" s="136"/>
      <c r="DYP58" s="136"/>
      <c r="DYQ58" s="136"/>
      <c r="DYR58" s="136"/>
      <c r="DYS58" s="136"/>
      <c r="DYT58" s="136"/>
      <c r="DYU58" s="136"/>
      <c r="DYV58" s="136"/>
      <c r="DYW58" s="136"/>
      <c r="DYX58" s="136"/>
      <c r="DYY58" s="136"/>
      <c r="DYZ58" s="136"/>
      <c r="DZA58" s="136"/>
      <c r="DZB58" s="136"/>
      <c r="DZC58" s="136"/>
      <c r="DZD58" s="136"/>
      <c r="DZE58" s="136"/>
      <c r="DZF58" s="136"/>
      <c r="DZG58" s="136"/>
      <c r="DZH58" s="136"/>
      <c r="DZI58" s="136"/>
      <c r="DZJ58" s="136"/>
      <c r="DZK58" s="136"/>
      <c r="DZL58" s="136"/>
      <c r="DZM58" s="136"/>
      <c r="DZN58" s="136"/>
      <c r="DZO58" s="136"/>
      <c r="DZP58" s="136"/>
      <c r="DZQ58" s="136"/>
      <c r="DZR58" s="136"/>
      <c r="DZS58" s="136"/>
      <c r="DZT58" s="136"/>
      <c r="DZU58" s="136"/>
      <c r="DZV58" s="136"/>
      <c r="DZW58" s="136"/>
      <c r="DZX58" s="136"/>
      <c r="DZY58" s="136"/>
      <c r="DZZ58" s="136"/>
      <c r="EAA58" s="136"/>
      <c r="EAB58" s="136"/>
      <c r="EAC58" s="136"/>
      <c r="EAD58" s="136"/>
      <c r="EAE58" s="136"/>
      <c r="EAF58" s="136"/>
      <c r="EAG58" s="136"/>
      <c r="EAH58" s="136"/>
      <c r="EAI58" s="136"/>
      <c r="EAJ58" s="136"/>
      <c r="EAK58" s="136"/>
      <c r="EAL58" s="136"/>
      <c r="EAM58" s="136"/>
      <c r="EAN58" s="136"/>
      <c r="EAO58" s="136"/>
      <c r="EAP58" s="136"/>
      <c r="EAQ58" s="136"/>
      <c r="EAR58" s="136"/>
      <c r="EAS58" s="136"/>
      <c r="EAT58" s="136"/>
      <c r="EAU58" s="136"/>
      <c r="EAV58" s="136"/>
      <c r="EAW58" s="136"/>
      <c r="EAX58" s="136"/>
      <c r="EAY58" s="136"/>
      <c r="EAZ58" s="136"/>
      <c r="EBA58" s="136"/>
      <c r="EBB58" s="136"/>
      <c r="EBC58" s="136"/>
      <c r="EBD58" s="136"/>
      <c r="EBE58" s="136"/>
      <c r="EBF58" s="136"/>
      <c r="EBG58" s="136"/>
      <c r="EBH58" s="136"/>
      <c r="EBI58" s="136"/>
      <c r="EBJ58" s="136"/>
      <c r="EBK58" s="136"/>
      <c r="EBL58" s="136"/>
      <c r="EBM58" s="136"/>
      <c r="EBN58" s="136"/>
      <c r="EBO58" s="136"/>
      <c r="EBP58" s="136"/>
      <c r="EBQ58" s="136"/>
      <c r="EBR58" s="136"/>
      <c r="EBS58" s="136"/>
      <c r="EBT58" s="136"/>
      <c r="EBU58" s="136"/>
      <c r="EBV58" s="136"/>
      <c r="EBW58" s="136"/>
      <c r="EBX58" s="136"/>
      <c r="EBY58" s="136"/>
      <c r="EBZ58" s="136"/>
      <c r="ECA58" s="136"/>
      <c r="ECB58" s="136"/>
      <c r="ECC58" s="136"/>
      <c r="ECD58" s="136"/>
      <c r="ECE58" s="136"/>
      <c r="ECF58" s="136"/>
      <c r="ECG58" s="136"/>
      <c r="ECH58" s="136"/>
      <c r="ECI58" s="136"/>
      <c r="ECJ58" s="136"/>
      <c r="ECK58" s="136"/>
      <c r="ECL58" s="136"/>
      <c r="ECM58" s="136"/>
      <c r="ECN58" s="136"/>
      <c r="ECO58" s="136"/>
      <c r="ECP58" s="136"/>
      <c r="ECQ58" s="136"/>
      <c r="ECR58" s="136"/>
      <c r="ECS58" s="136"/>
      <c r="ECT58" s="136"/>
      <c r="ECU58" s="136"/>
      <c r="ECV58" s="136"/>
      <c r="ECW58" s="136"/>
      <c r="ECX58" s="136"/>
      <c r="ECY58" s="136"/>
      <c r="ECZ58" s="136"/>
      <c r="EDA58" s="136"/>
      <c r="EDB58" s="136"/>
      <c r="EDC58" s="136"/>
      <c r="EDD58" s="136"/>
      <c r="EDE58" s="136"/>
      <c r="EDF58" s="136"/>
      <c r="EDG58" s="136"/>
      <c r="EDH58" s="136"/>
      <c r="EDI58" s="136"/>
      <c r="EDJ58" s="136"/>
      <c r="EDK58" s="136"/>
      <c r="EDL58" s="136"/>
      <c r="EDM58" s="136"/>
      <c r="EDN58" s="136"/>
      <c r="EDO58" s="136"/>
      <c r="EDP58" s="136"/>
      <c r="EDQ58" s="136"/>
      <c r="EDR58" s="136"/>
      <c r="EDS58" s="136"/>
      <c r="EDT58" s="136"/>
      <c r="EDU58" s="136"/>
      <c r="EDV58" s="136"/>
      <c r="EDW58" s="136"/>
      <c r="EDX58" s="136"/>
      <c r="EDY58" s="136"/>
      <c r="EDZ58" s="136"/>
      <c r="EEA58" s="136"/>
      <c r="EEB58" s="136"/>
      <c r="EEC58" s="136"/>
      <c r="EED58" s="136"/>
      <c r="EEE58" s="136"/>
      <c r="EEF58" s="136"/>
      <c r="EEG58" s="136"/>
      <c r="EEH58" s="136"/>
      <c r="EEI58" s="136"/>
      <c r="EEJ58" s="136"/>
      <c r="EEK58" s="136"/>
      <c r="EEL58" s="136"/>
      <c r="EEM58" s="136"/>
      <c r="EEN58" s="136"/>
      <c r="EEO58" s="136"/>
      <c r="EEP58" s="136"/>
      <c r="EEQ58" s="136"/>
      <c r="EER58" s="136"/>
      <c r="EES58" s="136"/>
      <c r="EET58" s="136"/>
      <c r="EEU58" s="136"/>
      <c r="EEV58" s="136"/>
      <c r="EEW58" s="136"/>
      <c r="EEX58" s="136"/>
      <c r="EEY58" s="136"/>
      <c r="EEZ58" s="136"/>
      <c r="EFA58" s="136"/>
      <c r="EFB58" s="136"/>
      <c r="EFC58" s="136"/>
      <c r="EFD58" s="136"/>
      <c r="EFE58" s="136"/>
      <c r="EFF58" s="136"/>
      <c r="EFG58" s="136"/>
      <c r="EFH58" s="136"/>
      <c r="EFI58" s="136"/>
      <c r="EFJ58" s="136"/>
      <c r="EFK58" s="136"/>
      <c r="EFL58" s="136"/>
      <c r="EFM58" s="136"/>
      <c r="EFN58" s="136"/>
      <c r="EFO58" s="136"/>
      <c r="EFP58" s="136"/>
      <c r="EFQ58" s="136"/>
      <c r="EFR58" s="136"/>
      <c r="EFS58" s="136"/>
      <c r="EFT58" s="136"/>
      <c r="EFU58" s="136"/>
      <c r="EFV58" s="136"/>
      <c r="EFW58" s="136"/>
      <c r="EFX58" s="136"/>
      <c r="EFY58" s="136"/>
      <c r="EFZ58" s="136"/>
      <c r="EGA58" s="136"/>
      <c r="EGB58" s="136"/>
      <c r="EGC58" s="136"/>
      <c r="EGD58" s="136"/>
      <c r="EGE58" s="136"/>
      <c r="EGF58" s="136"/>
      <c r="EGG58" s="136"/>
      <c r="EGH58" s="136"/>
      <c r="EGI58" s="136"/>
      <c r="EGJ58" s="136"/>
      <c r="EGK58" s="136"/>
      <c r="EGL58" s="136"/>
      <c r="EGM58" s="136"/>
      <c r="EGN58" s="136"/>
      <c r="EGO58" s="136"/>
      <c r="EGP58" s="136"/>
      <c r="EGQ58" s="136"/>
      <c r="EGR58" s="136"/>
      <c r="EGS58" s="136"/>
      <c r="EGT58" s="136"/>
      <c r="EGU58" s="136"/>
      <c r="EGV58" s="136"/>
      <c r="EGW58" s="136"/>
      <c r="EGX58" s="136"/>
      <c r="EGY58" s="136"/>
      <c r="EGZ58" s="136"/>
      <c r="EHA58" s="136"/>
      <c r="EHB58" s="136"/>
      <c r="EHC58" s="136"/>
      <c r="EHD58" s="136"/>
      <c r="EHE58" s="136"/>
      <c r="EHF58" s="136"/>
      <c r="EHG58" s="136"/>
      <c r="EHH58" s="136"/>
      <c r="EHI58" s="136"/>
      <c r="EHJ58" s="136"/>
      <c r="EHK58" s="136"/>
      <c r="EHL58" s="136"/>
      <c r="EHM58" s="136"/>
      <c r="EHN58" s="136"/>
      <c r="EHO58" s="136"/>
      <c r="EHP58" s="136"/>
      <c r="EHQ58" s="136"/>
      <c r="EHR58" s="136"/>
      <c r="EHS58" s="136"/>
      <c r="EHT58" s="136"/>
      <c r="EHU58" s="136"/>
      <c r="EHV58" s="136"/>
      <c r="EHW58" s="136"/>
      <c r="EHX58" s="136"/>
      <c r="EHY58" s="136"/>
      <c r="EHZ58" s="136"/>
      <c r="EIA58" s="136"/>
      <c r="EIB58" s="136"/>
      <c r="EIC58" s="136"/>
      <c r="EID58" s="136"/>
      <c r="EIE58" s="136"/>
      <c r="EIF58" s="136"/>
      <c r="EIG58" s="136"/>
      <c r="EIH58" s="136"/>
      <c r="EII58" s="136"/>
      <c r="EIJ58" s="136"/>
      <c r="EIK58" s="136"/>
      <c r="EIL58" s="136"/>
      <c r="EIM58" s="136"/>
      <c r="EIN58" s="136"/>
      <c r="EIO58" s="136"/>
      <c r="EIP58" s="136"/>
      <c r="EIQ58" s="136"/>
      <c r="EIR58" s="136"/>
      <c r="EIS58" s="136"/>
      <c r="EIT58" s="136"/>
      <c r="EIU58" s="136"/>
      <c r="EIV58" s="136"/>
      <c r="EIW58" s="136"/>
      <c r="EIX58" s="136"/>
      <c r="EIY58" s="136"/>
      <c r="EIZ58" s="136"/>
      <c r="EJA58" s="136"/>
      <c r="EJB58" s="136"/>
      <c r="EJC58" s="136"/>
      <c r="EJD58" s="136"/>
      <c r="EJE58" s="136"/>
      <c r="EJF58" s="136"/>
      <c r="EJG58" s="136"/>
      <c r="EJH58" s="136"/>
      <c r="EJI58" s="136"/>
      <c r="EJJ58" s="136"/>
      <c r="EJK58" s="136"/>
      <c r="EJL58" s="136"/>
      <c r="EJM58" s="136"/>
      <c r="EJN58" s="136"/>
      <c r="EJO58" s="136"/>
      <c r="EJP58" s="136"/>
      <c r="EJQ58" s="136"/>
      <c r="EJR58" s="136"/>
      <c r="EJS58" s="136"/>
      <c r="EJT58" s="136"/>
      <c r="EJU58" s="136"/>
      <c r="EJV58" s="136"/>
      <c r="EJW58" s="136"/>
      <c r="EJX58" s="136"/>
      <c r="EJY58" s="136"/>
      <c r="EJZ58" s="136"/>
      <c r="EKA58" s="136"/>
      <c r="EKB58" s="136"/>
      <c r="EKC58" s="136"/>
      <c r="EKD58" s="136"/>
      <c r="EKE58" s="136"/>
      <c r="EKF58" s="136"/>
      <c r="EKG58" s="136"/>
      <c r="EKH58" s="136"/>
      <c r="EKI58" s="136"/>
      <c r="EKJ58" s="136"/>
      <c r="EKK58" s="136"/>
      <c r="EKL58" s="136"/>
      <c r="EKM58" s="136"/>
      <c r="EKN58" s="136"/>
      <c r="EKO58" s="136"/>
      <c r="EKP58" s="136"/>
      <c r="EKQ58" s="136"/>
      <c r="EKR58" s="136"/>
      <c r="EKS58" s="136"/>
      <c r="EKT58" s="136"/>
      <c r="EKU58" s="136"/>
      <c r="EKV58" s="136"/>
      <c r="EKW58" s="136"/>
      <c r="EKX58" s="136"/>
      <c r="EKY58" s="136"/>
      <c r="EKZ58" s="136"/>
      <c r="ELA58" s="136"/>
      <c r="ELB58" s="136"/>
      <c r="ELC58" s="136"/>
      <c r="ELD58" s="136"/>
      <c r="ELE58" s="136"/>
      <c r="ELF58" s="136"/>
      <c r="ELG58" s="136"/>
      <c r="ELH58" s="136"/>
      <c r="ELI58" s="136"/>
      <c r="ELJ58" s="136"/>
      <c r="ELK58" s="136"/>
      <c r="ELL58" s="136"/>
      <c r="ELM58" s="136"/>
      <c r="ELN58" s="136"/>
      <c r="ELO58" s="136"/>
      <c r="ELP58" s="136"/>
      <c r="ELQ58" s="136"/>
      <c r="ELR58" s="136"/>
      <c r="ELS58" s="136"/>
      <c r="ELT58" s="136"/>
      <c r="ELU58" s="136"/>
      <c r="ELV58" s="136"/>
      <c r="ELW58" s="136"/>
      <c r="ELX58" s="136"/>
      <c r="ELY58" s="136"/>
      <c r="ELZ58" s="136"/>
      <c r="EMA58" s="136"/>
      <c r="EMB58" s="136"/>
      <c r="EMC58" s="136"/>
      <c r="EMD58" s="136"/>
      <c r="EME58" s="136"/>
      <c r="EMF58" s="136"/>
      <c r="EMG58" s="136"/>
      <c r="EMH58" s="136"/>
      <c r="EMI58" s="136"/>
      <c r="EMJ58" s="136"/>
      <c r="EMK58" s="136"/>
      <c r="EML58" s="136"/>
      <c r="EMM58" s="136"/>
      <c r="EMN58" s="136"/>
      <c r="EMO58" s="136"/>
      <c r="EMP58" s="136"/>
      <c r="EMQ58" s="136"/>
      <c r="EMR58" s="136"/>
      <c r="EMS58" s="136"/>
      <c r="EMT58" s="136"/>
      <c r="EMU58" s="136"/>
      <c r="EMV58" s="136"/>
      <c r="EMW58" s="136"/>
      <c r="EMX58" s="136"/>
      <c r="EMY58" s="136"/>
      <c r="EMZ58" s="136"/>
      <c r="ENA58" s="136"/>
      <c r="ENB58" s="136"/>
      <c r="ENC58" s="136"/>
      <c r="END58" s="136"/>
      <c r="ENE58" s="136"/>
      <c r="ENF58" s="136"/>
      <c r="ENG58" s="136"/>
      <c r="ENH58" s="136"/>
      <c r="ENI58" s="136"/>
      <c r="ENJ58" s="136"/>
      <c r="ENK58" s="136"/>
      <c r="ENL58" s="136"/>
      <c r="ENM58" s="136"/>
      <c r="ENN58" s="136"/>
      <c r="ENO58" s="136"/>
      <c r="ENP58" s="136"/>
      <c r="ENQ58" s="136"/>
      <c r="ENR58" s="136"/>
      <c r="ENS58" s="136"/>
      <c r="ENT58" s="136"/>
      <c r="ENU58" s="136"/>
      <c r="ENV58" s="136"/>
      <c r="ENW58" s="136"/>
      <c r="ENX58" s="136"/>
      <c r="ENY58" s="136"/>
      <c r="ENZ58" s="136"/>
      <c r="EOA58" s="136"/>
      <c r="EOB58" s="136"/>
      <c r="EOC58" s="136"/>
      <c r="EOD58" s="136"/>
      <c r="EOE58" s="136"/>
      <c r="EOF58" s="136"/>
      <c r="EOG58" s="136"/>
      <c r="EOH58" s="136"/>
      <c r="EOI58" s="136"/>
      <c r="EOJ58" s="136"/>
      <c r="EOK58" s="136"/>
      <c r="EOL58" s="136"/>
      <c r="EOM58" s="136"/>
      <c r="EON58" s="136"/>
      <c r="EOO58" s="136"/>
      <c r="EOP58" s="136"/>
      <c r="EOQ58" s="136"/>
      <c r="EOR58" s="136"/>
      <c r="EOS58" s="136"/>
      <c r="EOT58" s="136"/>
      <c r="EOU58" s="136"/>
      <c r="EOV58" s="136"/>
      <c r="EOW58" s="136"/>
      <c r="EOX58" s="136"/>
      <c r="EOY58" s="136"/>
      <c r="EOZ58" s="136"/>
      <c r="EPA58" s="136"/>
      <c r="EPB58" s="136"/>
      <c r="EPC58" s="136"/>
      <c r="EPD58" s="136"/>
      <c r="EPE58" s="136"/>
      <c r="EPF58" s="136"/>
      <c r="EPG58" s="136"/>
      <c r="EPH58" s="136"/>
      <c r="EPI58" s="136"/>
      <c r="EPJ58" s="136"/>
      <c r="EPK58" s="136"/>
      <c r="EPL58" s="136"/>
      <c r="EPM58" s="136"/>
      <c r="EPN58" s="136"/>
      <c r="EPO58" s="136"/>
      <c r="EPP58" s="136"/>
      <c r="EPQ58" s="136"/>
      <c r="EPR58" s="136"/>
      <c r="EPS58" s="136"/>
      <c r="EPT58" s="136"/>
      <c r="EPU58" s="136"/>
      <c r="EPV58" s="136"/>
      <c r="EPW58" s="136"/>
      <c r="EPX58" s="136"/>
      <c r="EPY58" s="136"/>
      <c r="EPZ58" s="136"/>
      <c r="EQA58" s="136"/>
      <c r="EQB58" s="136"/>
      <c r="EQC58" s="136"/>
      <c r="EQD58" s="136"/>
      <c r="EQE58" s="136"/>
      <c r="EQF58" s="136"/>
      <c r="EQG58" s="136"/>
      <c r="EQH58" s="136"/>
      <c r="EQI58" s="136"/>
      <c r="EQJ58" s="136"/>
      <c r="EQK58" s="136"/>
      <c r="EQL58" s="136"/>
      <c r="EQM58" s="136"/>
      <c r="EQN58" s="136"/>
      <c r="EQO58" s="136"/>
      <c r="EQP58" s="136"/>
      <c r="EQQ58" s="136"/>
      <c r="EQR58" s="136"/>
      <c r="EQS58" s="136"/>
      <c r="EQT58" s="136"/>
      <c r="EQU58" s="136"/>
      <c r="EQV58" s="136"/>
      <c r="EQW58" s="136"/>
      <c r="EQX58" s="136"/>
      <c r="EQY58" s="136"/>
      <c r="EQZ58" s="136"/>
      <c r="ERA58" s="136"/>
      <c r="ERB58" s="136"/>
      <c r="ERC58" s="136"/>
      <c r="ERD58" s="136"/>
      <c r="ERE58" s="136"/>
      <c r="ERF58" s="136"/>
      <c r="ERG58" s="136"/>
      <c r="ERH58" s="136"/>
      <c r="ERI58" s="136"/>
      <c r="ERJ58" s="136"/>
      <c r="ERK58" s="136"/>
      <c r="ERL58" s="136"/>
      <c r="ERM58" s="136"/>
      <c r="ERN58" s="136"/>
      <c r="ERO58" s="136"/>
      <c r="ERP58" s="136"/>
      <c r="ERQ58" s="136"/>
      <c r="ERR58" s="136"/>
      <c r="ERS58" s="136"/>
      <c r="ERT58" s="136"/>
      <c r="ERU58" s="136"/>
      <c r="ERV58" s="136"/>
      <c r="ERW58" s="136"/>
      <c r="ERX58" s="136"/>
      <c r="ERY58" s="136"/>
      <c r="ERZ58" s="136"/>
      <c r="ESA58" s="136"/>
      <c r="ESB58" s="136"/>
      <c r="ESC58" s="136"/>
      <c r="ESD58" s="136"/>
      <c r="ESE58" s="136"/>
      <c r="ESF58" s="136"/>
      <c r="ESG58" s="136"/>
      <c r="ESH58" s="136"/>
      <c r="ESI58" s="136"/>
      <c r="ESJ58" s="136"/>
      <c r="ESK58" s="136"/>
      <c r="ESL58" s="136"/>
      <c r="ESM58" s="136"/>
      <c r="ESN58" s="136"/>
      <c r="ESO58" s="136"/>
      <c r="ESP58" s="136"/>
      <c r="ESQ58" s="136"/>
      <c r="ESR58" s="136"/>
      <c r="ESS58" s="136"/>
      <c r="EST58" s="136"/>
      <c r="ESU58" s="136"/>
      <c r="ESV58" s="136"/>
      <c r="ESW58" s="136"/>
      <c r="ESX58" s="136"/>
      <c r="ESY58" s="136"/>
      <c r="ESZ58" s="136"/>
      <c r="ETA58" s="136"/>
      <c r="ETB58" s="136"/>
      <c r="ETC58" s="136"/>
      <c r="ETD58" s="136"/>
      <c r="ETE58" s="136"/>
      <c r="ETF58" s="136"/>
      <c r="ETG58" s="136"/>
      <c r="ETH58" s="136"/>
      <c r="ETI58" s="136"/>
      <c r="ETJ58" s="136"/>
      <c r="ETK58" s="136"/>
      <c r="ETL58" s="136"/>
      <c r="ETM58" s="136"/>
      <c r="ETN58" s="136"/>
      <c r="ETO58" s="136"/>
      <c r="ETP58" s="136"/>
      <c r="ETQ58" s="136"/>
      <c r="ETR58" s="136"/>
      <c r="ETS58" s="136"/>
      <c r="ETT58" s="136"/>
      <c r="ETU58" s="136"/>
      <c r="ETV58" s="136"/>
      <c r="ETW58" s="136"/>
      <c r="ETX58" s="136"/>
      <c r="ETY58" s="136"/>
      <c r="ETZ58" s="136"/>
      <c r="EUA58" s="136"/>
      <c r="EUB58" s="136"/>
      <c r="EUC58" s="136"/>
      <c r="EUD58" s="136"/>
      <c r="EUE58" s="136"/>
      <c r="EUF58" s="136"/>
      <c r="EUG58" s="136"/>
      <c r="EUH58" s="136"/>
      <c r="EUI58" s="136"/>
      <c r="EUJ58" s="136"/>
      <c r="EUK58" s="136"/>
      <c r="EUL58" s="136"/>
      <c r="EUM58" s="136"/>
      <c r="EUN58" s="136"/>
      <c r="EUO58" s="136"/>
      <c r="EUP58" s="136"/>
      <c r="EUQ58" s="136"/>
      <c r="EUR58" s="136"/>
      <c r="EUS58" s="136"/>
      <c r="EUT58" s="136"/>
      <c r="EUU58" s="136"/>
      <c r="EUV58" s="136"/>
      <c r="EUW58" s="136"/>
      <c r="EUX58" s="136"/>
      <c r="EUY58" s="136"/>
      <c r="EUZ58" s="136"/>
      <c r="EVA58" s="136"/>
      <c r="EVB58" s="136"/>
      <c r="EVC58" s="136"/>
      <c r="EVD58" s="136"/>
      <c r="EVE58" s="136"/>
      <c r="EVF58" s="136"/>
      <c r="EVG58" s="136"/>
      <c r="EVH58" s="136"/>
      <c r="EVI58" s="136"/>
      <c r="EVJ58" s="136"/>
      <c r="EVK58" s="136"/>
      <c r="EVL58" s="136"/>
      <c r="EVM58" s="136"/>
      <c r="EVN58" s="136"/>
      <c r="EVO58" s="136"/>
      <c r="EVP58" s="136"/>
      <c r="EVQ58" s="136"/>
      <c r="EVR58" s="136"/>
      <c r="EVS58" s="136"/>
      <c r="EVT58" s="136"/>
      <c r="EVU58" s="136"/>
      <c r="EVV58" s="136"/>
      <c r="EVW58" s="136"/>
      <c r="EVX58" s="136"/>
      <c r="EVY58" s="136"/>
      <c r="EVZ58" s="136"/>
      <c r="EWA58" s="136"/>
      <c r="EWB58" s="136"/>
      <c r="EWC58" s="136"/>
      <c r="EWD58" s="136"/>
      <c r="EWE58" s="136"/>
      <c r="EWF58" s="136"/>
      <c r="EWG58" s="136"/>
      <c r="EWH58" s="136"/>
      <c r="EWI58" s="136"/>
      <c r="EWJ58" s="136"/>
      <c r="EWK58" s="136"/>
      <c r="EWL58" s="136"/>
      <c r="EWM58" s="136"/>
      <c r="EWN58" s="136"/>
      <c r="EWO58" s="136"/>
      <c r="EWP58" s="136"/>
      <c r="EWQ58" s="136"/>
      <c r="EWR58" s="136"/>
      <c r="EWS58" s="136"/>
      <c r="EWT58" s="136"/>
      <c r="EWU58" s="136"/>
      <c r="EWV58" s="136"/>
      <c r="EWW58" s="136"/>
      <c r="EWX58" s="136"/>
      <c r="EWY58" s="136"/>
      <c r="EWZ58" s="136"/>
      <c r="EXA58" s="136"/>
      <c r="EXB58" s="136"/>
      <c r="EXC58" s="136"/>
      <c r="EXD58" s="136"/>
      <c r="EXE58" s="136"/>
      <c r="EXF58" s="136"/>
      <c r="EXG58" s="136"/>
      <c r="EXH58" s="136"/>
      <c r="EXI58" s="136"/>
      <c r="EXJ58" s="136"/>
      <c r="EXK58" s="136"/>
      <c r="EXL58" s="136"/>
      <c r="EXM58" s="136"/>
      <c r="EXN58" s="136"/>
      <c r="EXO58" s="136"/>
      <c r="EXP58" s="136"/>
      <c r="EXQ58" s="136"/>
      <c r="EXR58" s="136"/>
      <c r="EXS58" s="136"/>
      <c r="EXT58" s="136"/>
      <c r="EXU58" s="136"/>
      <c r="EXV58" s="136"/>
      <c r="EXW58" s="136"/>
      <c r="EXX58" s="136"/>
      <c r="EXY58" s="136"/>
      <c r="EXZ58" s="136"/>
      <c r="EYA58" s="136"/>
      <c r="EYB58" s="136"/>
      <c r="EYC58" s="136"/>
      <c r="EYD58" s="136"/>
      <c r="EYE58" s="136"/>
      <c r="EYF58" s="136"/>
      <c r="EYG58" s="136"/>
      <c r="EYH58" s="136"/>
      <c r="EYI58" s="136"/>
      <c r="EYJ58" s="136"/>
      <c r="EYK58" s="136"/>
      <c r="EYL58" s="136"/>
      <c r="EYM58" s="136"/>
      <c r="EYN58" s="136"/>
      <c r="EYO58" s="136"/>
      <c r="EYP58" s="136"/>
      <c r="EYQ58" s="136"/>
      <c r="EYR58" s="136"/>
      <c r="EYS58" s="136"/>
      <c r="EYT58" s="136"/>
      <c r="EYU58" s="136"/>
      <c r="EYV58" s="136"/>
      <c r="EYW58" s="136"/>
      <c r="EYX58" s="136"/>
      <c r="EYY58" s="136"/>
      <c r="EYZ58" s="136"/>
      <c r="EZA58" s="136"/>
      <c r="EZB58" s="136"/>
      <c r="EZC58" s="136"/>
      <c r="EZD58" s="136"/>
      <c r="EZE58" s="136"/>
      <c r="EZF58" s="136"/>
      <c r="EZG58" s="136"/>
      <c r="EZH58" s="136"/>
      <c r="EZI58" s="136"/>
      <c r="EZJ58" s="136"/>
      <c r="EZK58" s="136"/>
      <c r="EZL58" s="136"/>
      <c r="EZM58" s="136"/>
      <c r="EZN58" s="136"/>
      <c r="EZO58" s="136"/>
      <c r="EZP58" s="136"/>
      <c r="EZQ58" s="136"/>
      <c r="EZR58" s="136"/>
      <c r="EZS58" s="136"/>
      <c r="EZT58" s="136"/>
      <c r="EZU58" s="136"/>
      <c r="EZV58" s="136"/>
      <c r="EZW58" s="136"/>
      <c r="EZX58" s="136"/>
      <c r="EZY58" s="136"/>
      <c r="EZZ58" s="136"/>
      <c r="FAA58" s="136"/>
      <c r="FAB58" s="136"/>
      <c r="FAC58" s="136"/>
      <c r="FAD58" s="136"/>
      <c r="FAE58" s="136"/>
      <c r="FAF58" s="136"/>
      <c r="FAG58" s="136"/>
      <c r="FAH58" s="136"/>
      <c r="FAI58" s="136"/>
      <c r="FAJ58" s="136"/>
      <c r="FAK58" s="136"/>
      <c r="FAL58" s="136"/>
      <c r="FAM58" s="136"/>
      <c r="FAN58" s="136"/>
      <c r="FAO58" s="136"/>
      <c r="FAP58" s="136"/>
      <c r="FAQ58" s="136"/>
      <c r="FAR58" s="136"/>
      <c r="FAS58" s="136"/>
      <c r="FAT58" s="136"/>
      <c r="FAU58" s="136"/>
      <c r="FAV58" s="136"/>
      <c r="FAW58" s="136"/>
      <c r="FAX58" s="136"/>
      <c r="FAY58" s="136"/>
      <c r="FAZ58" s="136"/>
      <c r="FBA58" s="136"/>
      <c r="FBB58" s="136"/>
      <c r="FBC58" s="136"/>
      <c r="FBD58" s="136"/>
      <c r="FBE58" s="136"/>
      <c r="FBF58" s="136"/>
      <c r="FBG58" s="136"/>
      <c r="FBH58" s="136"/>
      <c r="FBI58" s="136"/>
      <c r="FBJ58" s="136"/>
      <c r="FBK58" s="136"/>
      <c r="FBL58" s="136"/>
      <c r="FBM58" s="136"/>
      <c r="FBN58" s="136"/>
      <c r="FBO58" s="136"/>
      <c r="FBP58" s="136"/>
      <c r="FBQ58" s="136"/>
      <c r="FBR58" s="136"/>
      <c r="FBS58" s="136"/>
      <c r="FBT58" s="136"/>
      <c r="FBU58" s="136"/>
      <c r="FBV58" s="136"/>
      <c r="FBW58" s="136"/>
      <c r="FBX58" s="136"/>
      <c r="FBY58" s="136"/>
      <c r="FBZ58" s="136"/>
      <c r="FCA58" s="136"/>
      <c r="FCB58" s="136"/>
      <c r="FCC58" s="136"/>
      <c r="FCD58" s="136"/>
      <c r="FCE58" s="136"/>
      <c r="FCF58" s="136"/>
      <c r="FCG58" s="136"/>
      <c r="FCH58" s="136"/>
      <c r="FCI58" s="136"/>
      <c r="FCJ58" s="136"/>
      <c r="FCK58" s="136"/>
      <c r="FCL58" s="136"/>
      <c r="FCM58" s="136"/>
      <c r="FCN58" s="136"/>
      <c r="FCO58" s="136"/>
      <c r="FCP58" s="136"/>
      <c r="FCQ58" s="136"/>
      <c r="FCR58" s="136"/>
      <c r="FCS58" s="136"/>
      <c r="FCT58" s="136"/>
      <c r="FCU58" s="136"/>
      <c r="FCV58" s="136"/>
      <c r="FCW58" s="136"/>
      <c r="FCX58" s="136"/>
      <c r="FCY58" s="136"/>
      <c r="FCZ58" s="136"/>
      <c r="FDA58" s="136"/>
      <c r="FDB58" s="136"/>
      <c r="FDC58" s="136"/>
      <c r="FDD58" s="136"/>
      <c r="FDE58" s="136"/>
      <c r="FDF58" s="136"/>
      <c r="FDG58" s="136"/>
      <c r="FDH58" s="136"/>
      <c r="FDI58" s="136"/>
      <c r="FDJ58" s="136"/>
      <c r="FDK58" s="136"/>
      <c r="FDL58" s="136"/>
      <c r="FDM58" s="136"/>
      <c r="FDN58" s="136"/>
      <c r="FDO58" s="136"/>
      <c r="FDP58" s="136"/>
      <c r="FDQ58" s="136"/>
      <c r="FDR58" s="136"/>
      <c r="FDS58" s="136"/>
      <c r="FDT58" s="136"/>
      <c r="FDU58" s="136"/>
      <c r="FDV58" s="136"/>
      <c r="FDW58" s="136"/>
      <c r="FDX58" s="136"/>
      <c r="FDY58" s="136"/>
      <c r="FDZ58" s="136"/>
      <c r="FEA58" s="136"/>
      <c r="FEB58" s="136"/>
      <c r="FEC58" s="136"/>
      <c r="FED58" s="136"/>
      <c r="FEE58" s="136"/>
      <c r="FEF58" s="136"/>
      <c r="FEG58" s="136"/>
      <c r="FEH58" s="136"/>
      <c r="FEI58" s="136"/>
      <c r="FEJ58" s="136"/>
      <c r="FEK58" s="136"/>
      <c r="FEL58" s="136"/>
      <c r="FEM58" s="136"/>
      <c r="FEN58" s="136"/>
      <c r="FEO58" s="136"/>
      <c r="FEP58" s="136"/>
      <c r="FEQ58" s="136"/>
      <c r="FER58" s="136"/>
      <c r="FES58" s="136"/>
      <c r="FET58" s="136"/>
      <c r="FEU58" s="136"/>
      <c r="FEV58" s="136"/>
      <c r="FEW58" s="136"/>
      <c r="FEX58" s="136"/>
      <c r="FEY58" s="136"/>
      <c r="FEZ58" s="136"/>
      <c r="FFA58" s="136"/>
      <c r="FFB58" s="136"/>
      <c r="FFC58" s="136"/>
      <c r="FFD58" s="136"/>
      <c r="FFE58" s="136"/>
      <c r="FFF58" s="136"/>
      <c r="FFG58" s="136"/>
      <c r="FFH58" s="136"/>
      <c r="FFI58" s="136"/>
      <c r="FFJ58" s="136"/>
      <c r="FFK58" s="136"/>
      <c r="FFL58" s="136"/>
      <c r="FFM58" s="136"/>
      <c r="FFN58" s="136"/>
      <c r="FFO58" s="136"/>
      <c r="FFP58" s="136"/>
      <c r="FFQ58" s="136"/>
      <c r="FFR58" s="136"/>
      <c r="FFS58" s="136"/>
      <c r="FFT58" s="136"/>
      <c r="FFU58" s="136"/>
      <c r="FFV58" s="136"/>
      <c r="FFW58" s="136"/>
      <c r="FFX58" s="136"/>
      <c r="FFY58" s="136"/>
      <c r="FFZ58" s="136"/>
      <c r="FGA58" s="136"/>
      <c r="FGB58" s="136"/>
      <c r="FGC58" s="136"/>
      <c r="FGD58" s="136"/>
      <c r="FGE58" s="136"/>
      <c r="FGF58" s="136"/>
      <c r="FGG58" s="136"/>
      <c r="FGH58" s="136"/>
      <c r="FGI58" s="136"/>
      <c r="FGJ58" s="136"/>
      <c r="FGK58" s="136"/>
      <c r="FGL58" s="136"/>
      <c r="FGM58" s="136"/>
      <c r="FGN58" s="136"/>
      <c r="FGO58" s="136"/>
      <c r="FGP58" s="136"/>
      <c r="FGQ58" s="136"/>
      <c r="FGR58" s="136"/>
      <c r="FGS58" s="136"/>
      <c r="FGT58" s="136"/>
      <c r="FGU58" s="136"/>
      <c r="FGV58" s="136"/>
      <c r="FGW58" s="136"/>
      <c r="FGX58" s="136"/>
      <c r="FGY58" s="136"/>
      <c r="FGZ58" s="136"/>
      <c r="FHA58" s="136"/>
      <c r="FHB58" s="136"/>
      <c r="FHC58" s="136"/>
      <c r="FHD58" s="136"/>
      <c r="FHE58" s="136"/>
      <c r="FHF58" s="136"/>
      <c r="FHG58" s="136"/>
      <c r="FHH58" s="136"/>
      <c r="FHI58" s="136"/>
      <c r="FHJ58" s="136"/>
      <c r="FHK58" s="136"/>
      <c r="FHL58" s="136"/>
      <c r="FHM58" s="136"/>
      <c r="FHN58" s="136"/>
      <c r="FHO58" s="136"/>
      <c r="FHP58" s="136"/>
      <c r="FHQ58" s="136"/>
      <c r="FHR58" s="136"/>
      <c r="FHS58" s="136"/>
      <c r="FHT58" s="136"/>
      <c r="FHU58" s="136"/>
      <c r="FHV58" s="136"/>
      <c r="FHW58" s="136"/>
      <c r="FHX58" s="136"/>
      <c r="FHY58" s="136"/>
      <c r="FHZ58" s="136"/>
      <c r="FIA58" s="136"/>
      <c r="FIB58" s="136"/>
      <c r="FIC58" s="136"/>
      <c r="FID58" s="136"/>
      <c r="FIE58" s="136"/>
      <c r="FIF58" s="136"/>
      <c r="FIG58" s="136"/>
      <c r="FIH58" s="136"/>
      <c r="FII58" s="136"/>
      <c r="FIJ58" s="136"/>
      <c r="FIK58" s="136"/>
      <c r="FIL58" s="136"/>
      <c r="FIM58" s="136"/>
      <c r="FIN58" s="136"/>
      <c r="FIO58" s="136"/>
      <c r="FIP58" s="136"/>
      <c r="FIQ58" s="136"/>
      <c r="FIR58" s="136"/>
      <c r="FIS58" s="136"/>
      <c r="FIT58" s="136"/>
      <c r="FIU58" s="136"/>
      <c r="FIV58" s="136"/>
      <c r="FIW58" s="136"/>
      <c r="FIX58" s="136"/>
      <c r="FIY58" s="136"/>
      <c r="FIZ58" s="136"/>
      <c r="FJA58" s="136"/>
      <c r="FJB58" s="136"/>
      <c r="FJC58" s="136"/>
      <c r="FJD58" s="136"/>
      <c r="FJE58" s="136"/>
      <c r="FJF58" s="136"/>
      <c r="FJG58" s="136"/>
      <c r="FJH58" s="136"/>
      <c r="FJI58" s="136"/>
      <c r="FJJ58" s="136"/>
      <c r="FJK58" s="136"/>
      <c r="FJL58" s="136"/>
      <c r="FJM58" s="136"/>
      <c r="FJN58" s="136"/>
      <c r="FJO58" s="136"/>
      <c r="FJP58" s="136"/>
      <c r="FJQ58" s="136"/>
      <c r="FJR58" s="136"/>
      <c r="FJS58" s="136"/>
      <c r="FJT58" s="136"/>
      <c r="FJU58" s="136"/>
      <c r="FJV58" s="136"/>
      <c r="FJW58" s="136"/>
      <c r="FJX58" s="136"/>
      <c r="FJY58" s="136"/>
      <c r="FJZ58" s="136"/>
      <c r="FKA58" s="136"/>
      <c r="FKB58" s="136"/>
      <c r="FKC58" s="136"/>
      <c r="FKD58" s="136"/>
      <c r="FKE58" s="136"/>
      <c r="FKF58" s="136"/>
      <c r="FKG58" s="136"/>
      <c r="FKH58" s="136"/>
      <c r="FKI58" s="136"/>
      <c r="FKJ58" s="136"/>
      <c r="FKK58" s="136"/>
      <c r="FKL58" s="136"/>
      <c r="FKM58" s="136"/>
      <c r="FKN58" s="136"/>
      <c r="FKO58" s="136"/>
      <c r="FKP58" s="136"/>
      <c r="FKQ58" s="136"/>
      <c r="FKR58" s="136"/>
      <c r="FKS58" s="136"/>
      <c r="FKT58" s="136"/>
      <c r="FKU58" s="136"/>
      <c r="FKV58" s="136"/>
      <c r="FKW58" s="136"/>
      <c r="FKX58" s="136"/>
      <c r="FKY58" s="136"/>
      <c r="FKZ58" s="136"/>
      <c r="FLA58" s="136"/>
      <c r="FLB58" s="136"/>
      <c r="FLC58" s="136"/>
      <c r="FLD58" s="136"/>
      <c r="FLE58" s="136"/>
      <c r="FLF58" s="136"/>
      <c r="FLG58" s="136"/>
      <c r="FLH58" s="136"/>
      <c r="FLI58" s="136"/>
      <c r="FLJ58" s="136"/>
      <c r="FLK58" s="136"/>
      <c r="FLL58" s="136"/>
      <c r="FLM58" s="136"/>
      <c r="FLN58" s="136"/>
      <c r="FLO58" s="136"/>
      <c r="FLP58" s="136"/>
      <c r="FLQ58" s="136"/>
      <c r="FLR58" s="136"/>
      <c r="FLS58" s="136"/>
      <c r="FLT58" s="136"/>
      <c r="FLU58" s="136"/>
      <c r="FLV58" s="136"/>
      <c r="FLW58" s="136"/>
      <c r="FLX58" s="136"/>
      <c r="FLY58" s="136"/>
      <c r="FLZ58" s="136"/>
      <c r="FMA58" s="136"/>
      <c r="FMB58" s="136"/>
      <c r="FMC58" s="136"/>
      <c r="FMD58" s="136"/>
      <c r="FME58" s="136"/>
      <c r="FMF58" s="136"/>
      <c r="FMG58" s="136"/>
      <c r="FMH58" s="136"/>
      <c r="FMI58" s="136"/>
      <c r="FMJ58" s="136"/>
      <c r="FMK58" s="136"/>
      <c r="FML58" s="136"/>
      <c r="FMM58" s="136"/>
      <c r="FMN58" s="136"/>
      <c r="FMO58" s="136"/>
      <c r="FMP58" s="136"/>
      <c r="FMQ58" s="136"/>
      <c r="FMR58" s="136"/>
      <c r="FMS58" s="136"/>
      <c r="FMT58" s="136"/>
      <c r="FMU58" s="136"/>
      <c r="FMV58" s="136"/>
      <c r="FMW58" s="136"/>
      <c r="FMX58" s="136"/>
      <c r="FMY58" s="136"/>
      <c r="FMZ58" s="136"/>
      <c r="FNA58" s="136"/>
      <c r="FNB58" s="136"/>
      <c r="FNC58" s="136"/>
      <c r="FND58" s="136"/>
      <c r="FNE58" s="136"/>
      <c r="FNF58" s="136"/>
      <c r="FNG58" s="136"/>
      <c r="FNH58" s="136"/>
      <c r="FNI58" s="136"/>
      <c r="FNJ58" s="136"/>
      <c r="FNK58" s="136"/>
      <c r="FNL58" s="136"/>
      <c r="FNM58" s="136"/>
      <c r="FNN58" s="136"/>
      <c r="FNO58" s="136"/>
      <c r="FNP58" s="136"/>
      <c r="FNQ58" s="136"/>
      <c r="FNR58" s="136"/>
      <c r="FNS58" s="136"/>
      <c r="FNT58" s="136"/>
      <c r="FNU58" s="136"/>
      <c r="FNV58" s="136"/>
      <c r="FNW58" s="136"/>
      <c r="FNX58" s="136"/>
      <c r="FNY58" s="136"/>
      <c r="FNZ58" s="136"/>
      <c r="FOA58" s="136"/>
      <c r="FOB58" s="136"/>
      <c r="FOC58" s="136"/>
      <c r="FOD58" s="136"/>
      <c r="FOE58" s="136"/>
      <c r="FOF58" s="136"/>
      <c r="FOG58" s="136"/>
      <c r="FOH58" s="136"/>
      <c r="FOI58" s="136"/>
      <c r="FOJ58" s="136"/>
      <c r="FOK58" s="136"/>
      <c r="FOL58" s="136"/>
      <c r="FOM58" s="136"/>
      <c r="FON58" s="136"/>
      <c r="FOO58" s="136"/>
      <c r="FOP58" s="136"/>
      <c r="FOQ58" s="136"/>
      <c r="FOR58" s="136"/>
      <c r="FOS58" s="136"/>
      <c r="FOT58" s="136"/>
      <c r="FOU58" s="136"/>
      <c r="FOV58" s="136"/>
      <c r="FOW58" s="136"/>
      <c r="FOX58" s="136"/>
      <c r="FOY58" s="136"/>
      <c r="FOZ58" s="136"/>
      <c r="FPA58" s="136"/>
      <c r="FPB58" s="136"/>
      <c r="FPC58" s="136"/>
      <c r="FPD58" s="136"/>
      <c r="FPE58" s="136"/>
      <c r="FPF58" s="136"/>
      <c r="FPG58" s="136"/>
      <c r="FPH58" s="136"/>
      <c r="FPI58" s="136"/>
      <c r="FPJ58" s="136"/>
      <c r="FPK58" s="136"/>
      <c r="FPL58" s="136"/>
      <c r="FPM58" s="136"/>
      <c r="FPN58" s="136"/>
      <c r="FPO58" s="136"/>
      <c r="FPP58" s="136"/>
      <c r="FPQ58" s="136"/>
      <c r="FPR58" s="136"/>
      <c r="FPS58" s="136"/>
      <c r="FPT58" s="136"/>
      <c r="FPU58" s="136"/>
      <c r="FPV58" s="136"/>
      <c r="FPW58" s="136"/>
      <c r="FPX58" s="136"/>
      <c r="FPY58" s="136"/>
      <c r="FPZ58" s="136"/>
      <c r="FQA58" s="136"/>
      <c r="FQB58" s="136"/>
      <c r="FQC58" s="136"/>
      <c r="FQD58" s="136"/>
      <c r="FQE58" s="136"/>
      <c r="FQF58" s="136"/>
      <c r="FQG58" s="136"/>
      <c r="FQH58" s="136"/>
      <c r="FQI58" s="136"/>
      <c r="FQJ58" s="136"/>
      <c r="FQK58" s="136"/>
      <c r="FQL58" s="136"/>
      <c r="FQM58" s="136"/>
      <c r="FQN58" s="136"/>
      <c r="FQO58" s="136"/>
      <c r="FQP58" s="136"/>
      <c r="FQQ58" s="136"/>
      <c r="FQR58" s="136"/>
      <c r="FQS58" s="136"/>
      <c r="FQT58" s="136"/>
      <c r="FQU58" s="136"/>
      <c r="FQV58" s="136"/>
      <c r="FQW58" s="136"/>
      <c r="FQX58" s="136"/>
      <c r="FQY58" s="136"/>
      <c r="FQZ58" s="136"/>
      <c r="FRA58" s="136"/>
      <c r="FRB58" s="136"/>
      <c r="FRC58" s="136"/>
      <c r="FRD58" s="136"/>
      <c r="FRE58" s="136"/>
      <c r="FRF58" s="136"/>
      <c r="FRG58" s="136"/>
      <c r="FRH58" s="136"/>
      <c r="FRI58" s="136"/>
      <c r="FRJ58" s="136"/>
      <c r="FRK58" s="136"/>
      <c r="FRL58" s="136"/>
      <c r="FRM58" s="136"/>
      <c r="FRN58" s="136"/>
      <c r="FRO58" s="136"/>
      <c r="FRP58" s="136"/>
      <c r="FRQ58" s="136"/>
      <c r="FRR58" s="136"/>
      <c r="FRS58" s="136"/>
      <c r="FRT58" s="136"/>
      <c r="FRU58" s="136"/>
      <c r="FRV58" s="136"/>
      <c r="FRW58" s="136"/>
      <c r="FRX58" s="136"/>
      <c r="FRY58" s="136"/>
      <c r="FRZ58" s="136"/>
      <c r="FSA58" s="136"/>
      <c r="FSB58" s="136"/>
      <c r="FSC58" s="136"/>
      <c r="FSD58" s="136"/>
      <c r="FSE58" s="136"/>
      <c r="FSF58" s="136"/>
      <c r="FSG58" s="136"/>
      <c r="FSH58" s="136"/>
      <c r="FSI58" s="136"/>
      <c r="FSJ58" s="136"/>
      <c r="FSK58" s="136"/>
      <c r="FSL58" s="136"/>
      <c r="FSM58" s="136"/>
      <c r="FSN58" s="136"/>
      <c r="FSO58" s="136"/>
      <c r="FSP58" s="136"/>
      <c r="FSQ58" s="136"/>
      <c r="FSR58" s="136"/>
      <c r="FSS58" s="136"/>
      <c r="FST58" s="136"/>
      <c r="FSU58" s="136"/>
      <c r="FSV58" s="136"/>
      <c r="FSW58" s="136"/>
      <c r="FSX58" s="136"/>
      <c r="FSY58" s="136"/>
      <c r="FSZ58" s="136"/>
      <c r="FTA58" s="136"/>
      <c r="FTB58" s="136"/>
      <c r="FTC58" s="136"/>
      <c r="FTD58" s="136"/>
      <c r="FTE58" s="136"/>
      <c r="FTF58" s="136"/>
      <c r="FTG58" s="136"/>
      <c r="FTH58" s="136"/>
      <c r="FTI58" s="136"/>
      <c r="FTJ58" s="136"/>
      <c r="FTK58" s="136"/>
      <c r="FTL58" s="136"/>
      <c r="FTM58" s="136"/>
      <c r="FTN58" s="136"/>
      <c r="FTO58" s="136"/>
      <c r="FTP58" s="136"/>
      <c r="FTQ58" s="136"/>
      <c r="FTR58" s="136"/>
      <c r="FTS58" s="136"/>
      <c r="FTT58" s="136"/>
      <c r="FTU58" s="136"/>
      <c r="FTV58" s="136"/>
      <c r="FTW58" s="136"/>
      <c r="FTX58" s="136"/>
      <c r="FTY58" s="136"/>
      <c r="FTZ58" s="136"/>
      <c r="FUA58" s="136"/>
      <c r="FUB58" s="136"/>
      <c r="FUC58" s="136"/>
      <c r="FUD58" s="136"/>
      <c r="FUE58" s="136"/>
      <c r="FUF58" s="136"/>
      <c r="FUG58" s="136"/>
      <c r="FUH58" s="136"/>
      <c r="FUI58" s="136"/>
      <c r="FUJ58" s="136"/>
      <c r="FUK58" s="136"/>
      <c r="FUL58" s="136"/>
      <c r="FUM58" s="136"/>
      <c r="FUN58" s="136"/>
      <c r="FUO58" s="136"/>
      <c r="FUP58" s="136"/>
      <c r="FUQ58" s="136"/>
      <c r="FUR58" s="136"/>
      <c r="FUS58" s="136"/>
      <c r="FUT58" s="136"/>
      <c r="FUU58" s="136"/>
      <c r="FUV58" s="136"/>
      <c r="FUW58" s="136"/>
      <c r="FUX58" s="136"/>
      <c r="FUY58" s="136"/>
      <c r="FUZ58" s="136"/>
      <c r="FVA58" s="136"/>
      <c r="FVB58" s="136"/>
      <c r="FVC58" s="136"/>
      <c r="FVD58" s="136"/>
      <c r="FVE58" s="136"/>
      <c r="FVF58" s="136"/>
      <c r="FVG58" s="136"/>
      <c r="FVH58" s="136"/>
      <c r="FVI58" s="136"/>
      <c r="FVJ58" s="136"/>
      <c r="FVK58" s="136"/>
      <c r="FVL58" s="136"/>
      <c r="FVM58" s="136"/>
      <c r="FVN58" s="136"/>
      <c r="FVO58" s="136"/>
      <c r="FVP58" s="136"/>
      <c r="FVQ58" s="136"/>
      <c r="FVR58" s="136"/>
      <c r="FVS58" s="136"/>
      <c r="FVT58" s="136"/>
      <c r="FVU58" s="136"/>
      <c r="FVV58" s="136"/>
      <c r="FVW58" s="136"/>
      <c r="FVX58" s="136"/>
      <c r="FVY58" s="136"/>
      <c r="FVZ58" s="136"/>
      <c r="FWA58" s="136"/>
      <c r="FWB58" s="136"/>
      <c r="FWC58" s="136"/>
      <c r="FWD58" s="136"/>
      <c r="FWE58" s="136"/>
      <c r="FWF58" s="136"/>
      <c r="FWG58" s="136"/>
      <c r="FWH58" s="136"/>
      <c r="FWI58" s="136"/>
      <c r="FWJ58" s="136"/>
      <c r="FWK58" s="136"/>
      <c r="FWL58" s="136"/>
      <c r="FWM58" s="136"/>
      <c r="FWN58" s="136"/>
      <c r="FWO58" s="136"/>
      <c r="FWP58" s="136"/>
      <c r="FWQ58" s="136"/>
      <c r="FWR58" s="136"/>
      <c r="FWS58" s="136"/>
      <c r="FWT58" s="136"/>
      <c r="FWU58" s="136"/>
      <c r="FWV58" s="136"/>
      <c r="FWW58" s="136"/>
      <c r="FWX58" s="136"/>
      <c r="FWY58" s="136"/>
      <c r="FWZ58" s="136"/>
      <c r="FXA58" s="136"/>
      <c r="FXB58" s="136"/>
      <c r="FXC58" s="136"/>
      <c r="FXD58" s="136"/>
      <c r="FXE58" s="136"/>
      <c r="FXF58" s="136"/>
      <c r="FXG58" s="136"/>
      <c r="FXH58" s="136"/>
      <c r="FXI58" s="136"/>
      <c r="FXJ58" s="136"/>
      <c r="FXK58" s="136"/>
      <c r="FXL58" s="136"/>
      <c r="FXM58" s="136"/>
      <c r="FXN58" s="136"/>
      <c r="FXO58" s="136"/>
      <c r="FXP58" s="136"/>
      <c r="FXQ58" s="136"/>
      <c r="FXR58" s="136"/>
      <c r="FXS58" s="136"/>
      <c r="FXT58" s="136"/>
      <c r="FXU58" s="136"/>
      <c r="FXV58" s="136"/>
      <c r="FXW58" s="136"/>
      <c r="FXX58" s="136"/>
      <c r="FXY58" s="136"/>
      <c r="FXZ58" s="136"/>
      <c r="FYA58" s="136"/>
      <c r="FYB58" s="136"/>
      <c r="FYC58" s="136"/>
      <c r="FYD58" s="136"/>
      <c r="FYE58" s="136"/>
      <c r="FYF58" s="136"/>
      <c r="FYG58" s="136"/>
      <c r="FYH58" s="136"/>
      <c r="FYI58" s="136"/>
      <c r="FYJ58" s="136"/>
      <c r="FYK58" s="136"/>
      <c r="FYL58" s="136"/>
      <c r="FYM58" s="136"/>
      <c r="FYN58" s="136"/>
      <c r="FYO58" s="136"/>
      <c r="FYP58" s="136"/>
      <c r="FYQ58" s="136"/>
      <c r="FYR58" s="136"/>
      <c r="FYS58" s="136"/>
      <c r="FYT58" s="136"/>
      <c r="FYU58" s="136"/>
      <c r="FYV58" s="136"/>
      <c r="FYW58" s="136"/>
      <c r="FYX58" s="136"/>
      <c r="FYY58" s="136"/>
      <c r="FYZ58" s="136"/>
      <c r="FZA58" s="136"/>
      <c r="FZB58" s="136"/>
      <c r="FZC58" s="136"/>
      <c r="FZD58" s="136"/>
      <c r="FZE58" s="136"/>
      <c r="FZF58" s="136"/>
      <c r="FZG58" s="136"/>
      <c r="FZH58" s="136"/>
      <c r="FZI58" s="136"/>
      <c r="FZJ58" s="136"/>
      <c r="FZK58" s="136"/>
      <c r="FZL58" s="136"/>
      <c r="FZM58" s="136"/>
      <c r="FZN58" s="136"/>
      <c r="FZO58" s="136"/>
      <c r="FZP58" s="136"/>
      <c r="FZQ58" s="136"/>
      <c r="FZR58" s="136"/>
      <c r="FZS58" s="136"/>
      <c r="FZT58" s="136"/>
      <c r="FZU58" s="136"/>
      <c r="FZV58" s="136"/>
      <c r="FZW58" s="136"/>
      <c r="FZX58" s="136"/>
      <c r="FZY58" s="136"/>
      <c r="FZZ58" s="136"/>
      <c r="GAA58" s="136"/>
      <c r="GAB58" s="136"/>
      <c r="GAC58" s="136"/>
      <c r="GAD58" s="136"/>
      <c r="GAE58" s="136"/>
      <c r="GAF58" s="136"/>
      <c r="GAG58" s="136"/>
      <c r="GAH58" s="136"/>
      <c r="GAI58" s="136"/>
      <c r="GAJ58" s="136"/>
      <c r="GAK58" s="136"/>
      <c r="GAL58" s="136"/>
      <c r="GAM58" s="136"/>
      <c r="GAN58" s="136"/>
      <c r="GAO58" s="136"/>
      <c r="GAP58" s="136"/>
      <c r="GAQ58" s="136"/>
      <c r="GAR58" s="136"/>
      <c r="GAS58" s="136"/>
      <c r="GAT58" s="136"/>
      <c r="GAU58" s="136"/>
      <c r="GAV58" s="136"/>
      <c r="GAW58" s="136"/>
      <c r="GAX58" s="136"/>
      <c r="GAY58" s="136"/>
      <c r="GAZ58" s="136"/>
      <c r="GBA58" s="136"/>
      <c r="GBB58" s="136"/>
      <c r="GBC58" s="136"/>
      <c r="GBD58" s="136"/>
      <c r="GBE58" s="136"/>
      <c r="GBF58" s="136"/>
      <c r="GBG58" s="136"/>
      <c r="GBH58" s="136"/>
      <c r="GBI58" s="136"/>
      <c r="GBJ58" s="136"/>
      <c r="GBK58" s="136"/>
      <c r="GBL58" s="136"/>
      <c r="GBM58" s="136"/>
      <c r="GBN58" s="136"/>
      <c r="GBO58" s="136"/>
      <c r="GBP58" s="136"/>
      <c r="GBQ58" s="136"/>
      <c r="GBR58" s="136"/>
      <c r="GBS58" s="136"/>
      <c r="GBT58" s="136"/>
      <c r="GBU58" s="136"/>
      <c r="GBV58" s="136"/>
      <c r="GBW58" s="136"/>
      <c r="GBX58" s="136"/>
      <c r="GBY58" s="136"/>
      <c r="GBZ58" s="136"/>
      <c r="GCA58" s="136"/>
      <c r="GCB58" s="136"/>
      <c r="GCC58" s="136"/>
      <c r="GCD58" s="136"/>
      <c r="GCE58" s="136"/>
      <c r="GCF58" s="136"/>
      <c r="GCG58" s="136"/>
      <c r="GCH58" s="136"/>
      <c r="GCI58" s="136"/>
      <c r="GCJ58" s="136"/>
      <c r="GCK58" s="136"/>
      <c r="GCL58" s="136"/>
      <c r="GCM58" s="136"/>
      <c r="GCN58" s="136"/>
      <c r="GCO58" s="136"/>
      <c r="GCP58" s="136"/>
      <c r="GCQ58" s="136"/>
      <c r="GCR58" s="136"/>
      <c r="GCS58" s="136"/>
      <c r="GCT58" s="136"/>
      <c r="GCU58" s="136"/>
      <c r="GCV58" s="136"/>
      <c r="GCW58" s="136"/>
      <c r="GCX58" s="136"/>
      <c r="GCY58" s="136"/>
      <c r="GCZ58" s="136"/>
      <c r="GDA58" s="136"/>
      <c r="GDB58" s="136"/>
      <c r="GDC58" s="136"/>
      <c r="GDD58" s="136"/>
      <c r="GDE58" s="136"/>
      <c r="GDF58" s="136"/>
      <c r="GDG58" s="136"/>
      <c r="GDH58" s="136"/>
      <c r="GDI58" s="136"/>
      <c r="GDJ58" s="136"/>
      <c r="GDK58" s="136"/>
      <c r="GDL58" s="136"/>
      <c r="GDM58" s="136"/>
      <c r="GDN58" s="136"/>
      <c r="GDO58" s="136"/>
      <c r="GDP58" s="136"/>
      <c r="GDQ58" s="136"/>
      <c r="GDR58" s="136"/>
      <c r="GDS58" s="136"/>
      <c r="GDT58" s="136"/>
      <c r="GDU58" s="136"/>
      <c r="GDV58" s="136"/>
      <c r="GDW58" s="136"/>
      <c r="GDX58" s="136"/>
      <c r="GDY58" s="136"/>
      <c r="GDZ58" s="136"/>
      <c r="GEA58" s="136"/>
      <c r="GEB58" s="136"/>
      <c r="GEC58" s="136"/>
      <c r="GED58" s="136"/>
      <c r="GEE58" s="136"/>
      <c r="GEF58" s="136"/>
      <c r="GEG58" s="136"/>
      <c r="GEH58" s="136"/>
      <c r="GEI58" s="136"/>
      <c r="GEJ58" s="136"/>
      <c r="GEK58" s="136"/>
      <c r="GEL58" s="136"/>
      <c r="GEM58" s="136"/>
      <c r="GEN58" s="136"/>
      <c r="GEO58" s="136"/>
      <c r="GEP58" s="136"/>
      <c r="GEQ58" s="136"/>
      <c r="GER58" s="136"/>
      <c r="GES58" s="136"/>
      <c r="GET58" s="136"/>
      <c r="GEU58" s="136"/>
      <c r="GEV58" s="136"/>
      <c r="GEW58" s="136"/>
      <c r="GEX58" s="136"/>
      <c r="GEY58" s="136"/>
      <c r="GEZ58" s="136"/>
      <c r="GFA58" s="136"/>
      <c r="GFB58" s="136"/>
      <c r="GFC58" s="136"/>
      <c r="GFD58" s="136"/>
      <c r="GFE58" s="136"/>
      <c r="GFF58" s="136"/>
      <c r="GFG58" s="136"/>
      <c r="GFH58" s="136"/>
      <c r="GFI58" s="136"/>
      <c r="GFJ58" s="136"/>
      <c r="GFK58" s="136"/>
      <c r="GFL58" s="136"/>
      <c r="GFM58" s="136"/>
      <c r="GFN58" s="136"/>
      <c r="GFO58" s="136"/>
      <c r="GFP58" s="136"/>
      <c r="GFQ58" s="136"/>
      <c r="GFR58" s="136"/>
      <c r="GFS58" s="136"/>
      <c r="GFT58" s="136"/>
      <c r="GFU58" s="136"/>
      <c r="GFV58" s="136"/>
      <c r="GFW58" s="136"/>
      <c r="GFX58" s="136"/>
      <c r="GFY58" s="136"/>
      <c r="GFZ58" s="136"/>
      <c r="GGA58" s="136"/>
      <c r="GGB58" s="136"/>
      <c r="GGC58" s="136"/>
      <c r="GGD58" s="136"/>
      <c r="GGE58" s="136"/>
      <c r="GGF58" s="136"/>
      <c r="GGG58" s="136"/>
      <c r="GGH58" s="136"/>
      <c r="GGI58" s="136"/>
      <c r="GGJ58" s="136"/>
      <c r="GGK58" s="136"/>
      <c r="GGL58" s="136"/>
      <c r="GGM58" s="136"/>
      <c r="GGN58" s="136"/>
      <c r="GGO58" s="136"/>
      <c r="GGP58" s="136"/>
      <c r="GGQ58" s="136"/>
      <c r="GGR58" s="136"/>
      <c r="GGS58" s="136"/>
      <c r="GGT58" s="136"/>
      <c r="GGU58" s="136"/>
      <c r="GGV58" s="136"/>
      <c r="GGW58" s="136"/>
      <c r="GGX58" s="136"/>
      <c r="GGY58" s="136"/>
      <c r="GGZ58" s="136"/>
      <c r="GHA58" s="136"/>
      <c r="GHB58" s="136"/>
      <c r="GHC58" s="136"/>
      <c r="GHD58" s="136"/>
      <c r="GHE58" s="136"/>
      <c r="GHF58" s="136"/>
      <c r="GHG58" s="136"/>
      <c r="GHH58" s="136"/>
      <c r="GHI58" s="136"/>
      <c r="GHJ58" s="136"/>
      <c r="GHK58" s="136"/>
      <c r="GHL58" s="136"/>
      <c r="GHM58" s="136"/>
      <c r="GHN58" s="136"/>
      <c r="GHO58" s="136"/>
      <c r="GHP58" s="136"/>
      <c r="GHQ58" s="136"/>
      <c r="GHR58" s="136"/>
      <c r="GHS58" s="136"/>
      <c r="GHT58" s="136"/>
      <c r="GHU58" s="136"/>
      <c r="GHV58" s="136"/>
      <c r="GHW58" s="136"/>
      <c r="GHX58" s="136"/>
      <c r="GHY58" s="136"/>
      <c r="GHZ58" s="136"/>
      <c r="GIA58" s="136"/>
      <c r="GIB58" s="136"/>
      <c r="GIC58" s="136"/>
      <c r="GID58" s="136"/>
      <c r="GIE58" s="136"/>
      <c r="GIF58" s="136"/>
      <c r="GIG58" s="136"/>
      <c r="GIH58" s="136"/>
      <c r="GII58" s="136"/>
      <c r="GIJ58" s="136"/>
      <c r="GIK58" s="136"/>
      <c r="GIL58" s="136"/>
      <c r="GIM58" s="136"/>
      <c r="GIN58" s="136"/>
      <c r="GIO58" s="136"/>
      <c r="GIP58" s="136"/>
      <c r="GIQ58" s="136"/>
      <c r="GIR58" s="136"/>
      <c r="GIS58" s="136"/>
      <c r="GIT58" s="136"/>
      <c r="GIU58" s="136"/>
      <c r="GIV58" s="136"/>
      <c r="GIW58" s="136"/>
      <c r="GIX58" s="136"/>
      <c r="GIY58" s="136"/>
      <c r="GIZ58" s="136"/>
      <c r="GJA58" s="136"/>
      <c r="GJB58" s="136"/>
      <c r="GJC58" s="136"/>
      <c r="GJD58" s="136"/>
      <c r="GJE58" s="136"/>
      <c r="GJF58" s="136"/>
      <c r="GJG58" s="136"/>
      <c r="GJH58" s="136"/>
      <c r="GJI58" s="136"/>
      <c r="GJJ58" s="136"/>
      <c r="GJK58" s="136"/>
      <c r="GJL58" s="136"/>
      <c r="GJM58" s="136"/>
      <c r="GJN58" s="136"/>
      <c r="GJO58" s="136"/>
      <c r="GJP58" s="136"/>
      <c r="GJQ58" s="136"/>
      <c r="GJR58" s="136"/>
      <c r="GJS58" s="136"/>
      <c r="GJT58" s="136"/>
      <c r="GJU58" s="136"/>
      <c r="GJV58" s="136"/>
      <c r="GJW58" s="136"/>
      <c r="GJX58" s="136"/>
      <c r="GJY58" s="136"/>
      <c r="GJZ58" s="136"/>
      <c r="GKA58" s="136"/>
      <c r="GKB58" s="136"/>
      <c r="GKC58" s="136"/>
      <c r="GKD58" s="136"/>
      <c r="GKE58" s="136"/>
      <c r="GKF58" s="136"/>
      <c r="GKG58" s="136"/>
      <c r="GKH58" s="136"/>
      <c r="GKI58" s="136"/>
      <c r="GKJ58" s="136"/>
      <c r="GKK58" s="136"/>
      <c r="GKL58" s="136"/>
      <c r="GKM58" s="136"/>
      <c r="GKN58" s="136"/>
      <c r="GKO58" s="136"/>
      <c r="GKP58" s="136"/>
      <c r="GKQ58" s="136"/>
      <c r="GKR58" s="136"/>
      <c r="GKS58" s="136"/>
      <c r="GKT58" s="136"/>
      <c r="GKU58" s="136"/>
      <c r="GKV58" s="136"/>
      <c r="GKW58" s="136"/>
      <c r="GKX58" s="136"/>
      <c r="GKY58" s="136"/>
      <c r="GKZ58" s="136"/>
      <c r="GLA58" s="136"/>
      <c r="GLB58" s="136"/>
      <c r="GLC58" s="136"/>
      <c r="GLD58" s="136"/>
      <c r="GLE58" s="136"/>
      <c r="GLF58" s="136"/>
      <c r="GLG58" s="136"/>
      <c r="GLH58" s="136"/>
      <c r="GLI58" s="136"/>
      <c r="GLJ58" s="136"/>
      <c r="GLK58" s="136"/>
      <c r="GLL58" s="136"/>
      <c r="GLM58" s="136"/>
      <c r="GLN58" s="136"/>
      <c r="GLO58" s="136"/>
      <c r="GLP58" s="136"/>
      <c r="GLQ58" s="136"/>
      <c r="GLR58" s="136"/>
      <c r="GLS58" s="136"/>
      <c r="GLT58" s="136"/>
      <c r="GLU58" s="136"/>
      <c r="GLV58" s="136"/>
      <c r="GLW58" s="136"/>
      <c r="GLX58" s="136"/>
      <c r="GLY58" s="136"/>
      <c r="GLZ58" s="136"/>
      <c r="GMA58" s="136"/>
      <c r="GMB58" s="136"/>
      <c r="GMC58" s="136"/>
      <c r="GMD58" s="136"/>
      <c r="GME58" s="136"/>
      <c r="GMF58" s="136"/>
      <c r="GMG58" s="136"/>
      <c r="GMH58" s="136"/>
      <c r="GMI58" s="136"/>
      <c r="GMJ58" s="136"/>
      <c r="GMK58" s="136"/>
      <c r="GML58" s="136"/>
      <c r="GMM58" s="136"/>
      <c r="GMN58" s="136"/>
      <c r="GMO58" s="136"/>
      <c r="GMP58" s="136"/>
      <c r="GMQ58" s="136"/>
      <c r="GMR58" s="136"/>
      <c r="GMS58" s="136"/>
      <c r="GMT58" s="136"/>
      <c r="GMU58" s="136"/>
      <c r="GMV58" s="136"/>
      <c r="GMW58" s="136"/>
      <c r="GMX58" s="136"/>
      <c r="GMY58" s="136"/>
      <c r="GMZ58" s="136"/>
      <c r="GNA58" s="136"/>
      <c r="GNB58" s="136"/>
      <c r="GNC58" s="136"/>
      <c r="GND58" s="136"/>
      <c r="GNE58" s="136"/>
      <c r="GNF58" s="136"/>
      <c r="GNG58" s="136"/>
      <c r="GNH58" s="136"/>
      <c r="GNI58" s="136"/>
      <c r="GNJ58" s="136"/>
      <c r="GNK58" s="136"/>
      <c r="GNL58" s="136"/>
      <c r="GNM58" s="136"/>
      <c r="GNN58" s="136"/>
      <c r="GNO58" s="136"/>
      <c r="GNP58" s="136"/>
      <c r="GNQ58" s="136"/>
      <c r="GNR58" s="136"/>
      <c r="GNS58" s="136"/>
      <c r="GNT58" s="136"/>
      <c r="GNU58" s="136"/>
      <c r="GNV58" s="136"/>
      <c r="GNW58" s="136"/>
      <c r="GNX58" s="136"/>
      <c r="GNY58" s="136"/>
      <c r="GNZ58" s="136"/>
      <c r="GOA58" s="136"/>
      <c r="GOB58" s="136"/>
      <c r="GOC58" s="136"/>
      <c r="GOD58" s="136"/>
      <c r="GOE58" s="136"/>
      <c r="GOF58" s="136"/>
      <c r="GOG58" s="136"/>
      <c r="GOH58" s="136"/>
      <c r="GOI58" s="136"/>
      <c r="GOJ58" s="136"/>
      <c r="GOK58" s="136"/>
      <c r="GOL58" s="136"/>
      <c r="GOM58" s="136"/>
      <c r="GON58" s="136"/>
      <c r="GOO58" s="136"/>
      <c r="GOP58" s="136"/>
      <c r="GOQ58" s="136"/>
      <c r="GOR58" s="136"/>
      <c r="GOS58" s="136"/>
      <c r="GOT58" s="136"/>
      <c r="GOU58" s="136"/>
      <c r="GOV58" s="136"/>
      <c r="GOW58" s="136"/>
      <c r="GOX58" s="136"/>
      <c r="GOY58" s="136"/>
      <c r="GOZ58" s="136"/>
      <c r="GPA58" s="136"/>
      <c r="GPB58" s="136"/>
      <c r="GPC58" s="136"/>
      <c r="GPD58" s="136"/>
      <c r="GPE58" s="136"/>
      <c r="GPF58" s="136"/>
      <c r="GPG58" s="136"/>
      <c r="GPH58" s="136"/>
      <c r="GPI58" s="136"/>
      <c r="GPJ58" s="136"/>
      <c r="GPK58" s="136"/>
      <c r="GPL58" s="136"/>
      <c r="GPM58" s="136"/>
      <c r="GPN58" s="136"/>
      <c r="GPO58" s="136"/>
      <c r="GPP58" s="136"/>
      <c r="GPQ58" s="136"/>
      <c r="GPR58" s="136"/>
      <c r="GPS58" s="136"/>
      <c r="GPT58" s="136"/>
      <c r="GPU58" s="136"/>
      <c r="GPV58" s="136"/>
      <c r="GPW58" s="136"/>
      <c r="GPX58" s="136"/>
      <c r="GPY58" s="136"/>
      <c r="GPZ58" s="136"/>
      <c r="GQA58" s="136"/>
      <c r="GQB58" s="136"/>
      <c r="GQC58" s="136"/>
      <c r="GQD58" s="136"/>
      <c r="GQE58" s="136"/>
      <c r="GQF58" s="136"/>
      <c r="GQG58" s="136"/>
      <c r="GQH58" s="136"/>
      <c r="GQI58" s="136"/>
      <c r="GQJ58" s="136"/>
      <c r="GQK58" s="136"/>
      <c r="GQL58" s="136"/>
      <c r="GQM58" s="136"/>
      <c r="GQN58" s="136"/>
      <c r="GQO58" s="136"/>
      <c r="GQP58" s="136"/>
      <c r="GQQ58" s="136"/>
      <c r="GQR58" s="136"/>
      <c r="GQS58" s="136"/>
      <c r="GQT58" s="136"/>
      <c r="GQU58" s="136"/>
      <c r="GQV58" s="136"/>
      <c r="GQW58" s="136"/>
      <c r="GQX58" s="136"/>
      <c r="GQY58" s="136"/>
      <c r="GQZ58" s="136"/>
      <c r="GRA58" s="136"/>
      <c r="GRB58" s="136"/>
      <c r="GRC58" s="136"/>
      <c r="GRD58" s="136"/>
      <c r="GRE58" s="136"/>
      <c r="GRF58" s="136"/>
      <c r="GRG58" s="136"/>
      <c r="GRH58" s="136"/>
      <c r="GRI58" s="136"/>
      <c r="GRJ58" s="136"/>
      <c r="GRK58" s="136"/>
      <c r="GRL58" s="136"/>
      <c r="GRM58" s="136"/>
      <c r="GRN58" s="136"/>
      <c r="GRO58" s="136"/>
      <c r="GRP58" s="136"/>
      <c r="GRQ58" s="136"/>
      <c r="GRR58" s="136"/>
      <c r="GRS58" s="136"/>
      <c r="GRT58" s="136"/>
      <c r="GRU58" s="136"/>
      <c r="GRV58" s="136"/>
      <c r="GRW58" s="136"/>
      <c r="GRX58" s="136"/>
      <c r="GRY58" s="136"/>
      <c r="GRZ58" s="136"/>
      <c r="GSA58" s="136"/>
      <c r="GSB58" s="136"/>
      <c r="GSC58" s="136"/>
      <c r="GSD58" s="136"/>
      <c r="GSE58" s="136"/>
      <c r="GSF58" s="136"/>
      <c r="GSG58" s="136"/>
      <c r="GSH58" s="136"/>
      <c r="GSI58" s="136"/>
      <c r="GSJ58" s="136"/>
      <c r="GSK58" s="136"/>
      <c r="GSL58" s="136"/>
      <c r="GSM58" s="136"/>
      <c r="GSN58" s="136"/>
      <c r="GSO58" s="136"/>
      <c r="GSP58" s="136"/>
      <c r="GSQ58" s="136"/>
      <c r="GSR58" s="136"/>
      <c r="GSS58" s="136"/>
      <c r="GST58" s="136"/>
      <c r="GSU58" s="136"/>
      <c r="GSV58" s="136"/>
      <c r="GSW58" s="136"/>
      <c r="GSX58" s="136"/>
      <c r="GSY58" s="136"/>
      <c r="GSZ58" s="136"/>
      <c r="GTA58" s="136"/>
      <c r="GTB58" s="136"/>
      <c r="GTC58" s="136"/>
      <c r="GTD58" s="136"/>
      <c r="GTE58" s="136"/>
      <c r="GTF58" s="136"/>
      <c r="GTG58" s="136"/>
      <c r="GTH58" s="136"/>
      <c r="GTI58" s="136"/>
      <c r="GTJ58" s="136"/>
      <c r="GTK58" s="136"/>
      <c r="GTL58" s="136"/>
      <c r="GTM58" s="136"/>
      <c r="GTN58" s="136"/>
      <c r="GTO58" s="136"/>
      <c r="GTP58" s="136"/>
      <c r="GTQ58" s="136"/>
      <c r="GTR58" s="136"/>
      <c r="GTS58" s="136"/>
      <c r="GTT58" s="136"/>
      <c r="GTU58" s="136"/>
      <c r="GTV58" s="136"/>
      <c r="GTW58" s="136"/>
      <c r="GTX58" s="136"/>
      <c r="GTY58" s="136"/>
      <c r="GTZ58" s="136"/>
      <c r="GUA58" s="136"/>
      <c r="GUB58" s="136"/>
      <c r="GUC58" s="136"/>
      <c r="GUD58" s="136"/>
      <c r="GUE58" s="136"/>
      <c r="GUF58" s="136"/>
      <c r="GUG58" s="136"/>
      <c r="GUH58" s="136"/>
      <c r="GUI58" s="136"/>
      <c r="GUJ58" s="136"/>
      <c r="GUK58" s="136"/>
      <c r="GUL58" s="136"/>
      <c r="GUM58" s="136"/>
      <c r="GUN58" s="136"/>
      <c r="GUO58" s="136"/>
      <c r="GUP58" s="136"/>
      <c r="GUQ58" s="136"/>
      <c r="GUR58" s="136"/>
      <c r="GUS58" s="136"/>
      <c r="GUT58" s="136"/>
      <c r="GUU58" s="136"/>
      <c r="GUV58" s="136"/>
      <c r="GUW58" s="136"/>
      <c r="GUX58" s="136"/>
      <c r="GUY58" s="136"/>
      <c r="GUZ58" s="136"/>
      <c r="GVA58" s="136"/>
      <c r="GVB58" s="136"/>
      <c r="GVC58" s="136"/>
      <c r="GVD58" s="136"/>
      <c r="GVE58" s="136"/>
      <c r="GVF58" s="136"/>
      <c r="GVG58" s="136"/>
      <c r="GVH58" s="136"/>
      <c r="GVI58" s="136"/>
      <c r="GVJ58" s="136"/>
      <c r="GVK58" s="136"/>
      <c r="GVL58" s="136"/>
      <c r="GVM58" s="136"/>
      <c r="GVN58" s="136"/>
      <c r="GVO58" s="136"/>
      <c r="GVP58" s="136"/>
      <c r="GVQ58" s="136"/>
      <c r="GVR58" s="136"/>
      <c r="GVS58" s="136"/>
      <c r="GVT58" s="136"/>
      <c r="GVU58" s="136"/>
      <c r="GVV58" s="136"/>
      <c r="GVW58" s="136"/>
      <c r="GVX58" s="136"/>
      <c r="GVY58" s="136"/>
      <c r="GVZ58" s="136"/>
      <c r="GWA58" s="136"/>
      <c r="GWB58" s="136"/>
      <c r="GWC58" s="136"/>
      <c r="GWD58" s="136"/>
      <c r="GWE58" s="136"/>
      <c r="GWF58" s="136"/>
      <c r="GWG58" s="136"/>
      <c r="GWH58" s="136"/>
      <c r="GWI58" s="136"/>
      <c r="GWJ58" s="136"/>
      <c r="GWK58" s="136"/>
      <c r="GWL58" s="136"/>
      <c r="GWM58" s="136"/>
      <c r="GWN58" s="136"/>
      <c r="GWO58" s="136"/>
      <c r="GWP58" s="136"/>
      <c r="GWQ58" s="136"/>
      <c r="GWR58" s="136"/>
      <c r="GWS58" s="136"/>
      <c r="GWT58" s="136"/>
      <c r="GWU58" s="136"/>
      <c r="GWV58" s="136"/>
      <c r="GWW58" s="136"/>
      <c r="GWX58" s="136"/>
      <c r="GWY58" s="136"/>
      <c r="GWZ58" s="136"/>
      <c r="GXA58" s="136"/>
      <c r="GXB58" s="136"/>
      <c r="GXC58" s="136"/>
      <c r="GXD58" s="136"/>
      <c r="GXE58" s="136"/>
      <c r="GXF58" s="136"/>
      <c r="GXG58" s="136"/>
      <c r="GXH58" s="136"/>
      <c r="GXI58" s="136"/>
      <c r="GXJ58" s="136"/>
      <c r="GXK58" s="136"/>
      <c r="GXL58" s="136"/>
      <c r="GXM58" s="136"/>
      <c r="GXN58" s="136"/>
      <c r="GXO58" s="136"/>
      <c r="GXP58" s="136"/>
      <c r="GXQ58" s="136"/>
      <c r="GXR58" s="136"/>
      <c r="GXS58" s="136"/>
      <c r="GXT58" s="136"/>
      <c r="GXU58" s="136"/>
      <c r="GXV58" s="136"/>
      <c r="GXW58" s="136"/>
      <c r="GXX58" s="136"/>
      <c r="GXY58" s="136"/>
      <c r="GXZ58" s="136"/>
      <c r="GYA58" s="136"/>
      <c r="GYB58" s="136"/>
      <c r="GYC58" s="136"/>
      <c r="GYD58" s="136"/>
      <c r="GYE58" s="136"/>
      <c r="GYF58" s="136"/>
      <c r="GYG58" s="136"/>
      <c r="GYH58" s="136"/>
      <c r="GYI58" s="136"/>
      <c r="GYJ58" s="136"/>
      <c r="GYK58" s="136"/>
      <c r="GYL58" s="136"/>
      <c r="GYM58" s="136"/>
      <c r="GYN58" s="136"/>
      <c r="GYO58" s="136"/>
      <c r="GYP58" s="136"/>
      <c r="GYQ58" s="136"/>
      <c r="GYR58" s="136"/>
      <c r="GYS58" s="136"/>
      <c r="GYT58" s="136"/>
      <c r="GYU58" s="136"/>
      <c r="GYV58" s="136"/>
      <c r="GYW58" s="136"/>
      <c r="GYX58" s="136"/>
      <c r="GYY58" s="136"/>
      <c r="GYZ58" s="136"/>
      <c r="GZA58" s="136"/>
      <c r="GZB58" s="136"/>
      <c r="GZC58" s="136"/>
      <c r="GZD58" s="136"/>
      <c r="GZE58" s="136"/>
      <c r="GZF58" s="136"/>
      <c r="GZG58" s="136"/>
      <c r="GZH58" s="136"/>
      <c r="GZI58" s="136"/>
      <c r="GZJ58" s="136"/>
      <c r="GZK58" s="136"/>
      <c r="GZL58" s="136"/>
      <c r="GZM58" s="136"/>
      <c r="GZN58" s="136"/>
      <c r="GZO58" s="136"/>
      <c r="GZP58" s="136"/>
      <c r="GZQ58" s="136"/>
      <c r="GZR58" s="136"/>
      <c r="GZS58" s="136"/>
      <c r="GZT58" s="136"/>
      <c r="GZU58" s="136"/>
      <c r="GZV58" s="136"/>
      <c r="GZW58" s="136"/>
      <c r="GZX58" s="136"/>
      <c r="GZY58" s="136"/>
      <c r="GZZ58" s="136"/>
      <c r="HAA58" s="136"/>
      <c r="HAB58" s="136"/>
      <c r="HAC58" s="136"/>
      <c r="HAD58" s="136"/>
      <c r="HAE58" s="136"/>
      <c r="HAF58" s="136"/>
      <c r="HAG58" s="136"/>
      <c r="HAH58" s="136"/>
      <c r="HAI58" s="136"/>
      <c r="HAJ58" s="136"/>
      <c r="HAK58" s="136"/>
      <c r="HAL58" s="136"/>
      <c r="HAM58" s="136"/>
      <c r="HAN58" s="136"/>
      <c r="HAO58" s="136"/>
      <c r="HAP58" s="136"/>
      <c r="HAQ58" s="136"/>
      <c r="HAR58" s="136"/>
      <c r="HAS58" s="136"/>
      <c r="HAT58" s="136"/>
      <c r="HAU58" s="136"/>
      <c r="HAV58" s="136"/>
      <c r="HAW58" s="136"/>
      <c r="HAX58" s="136"/>
      <c r="HAY58" s="136"/>
      <c r="HAZ58" s="136"/>
      <c r="HBA58" s="136"/>
      <c r="HBB58" s="136"/>
      <c r="HBC58" s="136"/>
      <c r="HBD58" s="136"/>
      <c r="HBE58" s="136"/>
      <c r="HBF58" s="136"/>
      <c r="HBG58" s="136"/>
      <c r="HBH58" s="136"/>
      <c r="HBI58" s="136"/>
      <c r="HBJ58" s="136"/>
      <c r="HBK58" s="136"/>
      <c r="HBL58" s="136"/>
      <c r="HBM58" s="136"/>
      <c r="HBN58" s="136"/>
      <c r="HBO58" s="136"/>
      <c r="HBP58" s="136"/>
      <c r="HBQ58" s="136"/>
      <c r="HBR58" s="136"/>
      <c r="HBS58" s="136"/>
      <c r="HBT58" s="136"/>
      <c r="HBU58" s="136"/>
      <c r="HBV58" s="136"/>
      <c r="HBW58" s="136"/>
      <c r="HBX58" s="136"/>
      <c r="HBY58" s="136"/>
      <c r="HBZ58" s="136"/>
      <c r="HCA58" s="136"/>
      <c r="HCB58" s="136"/>
      <c r="HCC58" s="136"/>
      <c r="HCD58" s="136"/>
      <c r="HCE58" s="136"/>
      <c r="HCF58" s="136"/>
      <c r="HCG58" s="136"/>
      <c r="HCH58" s="136"/>
      <c r="HCI58" s="136"/>
      <c r="HCJ58" s="136"/>
      <c r="HCK58" s="136"/>
      <c r="HCL58" s="136"/>
      <c r="HCM58" s="136"/>
      <c r="HCN58" s="136"/>
      <c r="HCO58" s="136"/>
      <c r="HCP58" s="136"/>
      <c r="HCQ58" s="136"/>
      <c r="HCR58" s="136"/>
      <c r="HCS58" s="136"/>
      <c r="HCT58" s="136"/>
      <c r="HCU58" s="136"/>
      <c r="HCV58" s="136"/>
      <c r="HCW58" s="136"/>
      <c r="HCX58" s="136"/>
      <c r="HCY58" s="136"/>
      <c r="HCZ58" s="136"/>
      <c r="HDA58" s="136"/>
      <c r="HDB58" s="136"/>
      <c r="HDC58" s="136"/>
      <c r="HDD58" s="136"/>
      <c r="HDE58" s="136"/>
      <c r="HDF58" s="136"/>
      <c r="HDG58" s="136"/>
      <c r="HDH58" s="136"/>
      <c r="HDI58" s="136"/>
      <c r="HDJ58" s="136"/>
      <c r="HDK58" s="136"/>
      <c r="HDL58" s="136"/>
      <c r="HDM58" s="136"/>
      <c r="HDN58" s="136"/>
      <c r="HDO58" s="136"/>
      <c r="HDP58" s="136"/>
      <c r="HDQ58" s="136"/>
      <c r="HDR58" s="136"/>
      <c r="HDS58" s="136"/>
      <c r="HDT58" s="136"/>
      <c r="HDU58" s="136"/>
      <c r="HDV58" s="136"/>
      <c r="HDW58" s="136"/>
      <c r="HDX58" s="136"/>
      <c r="HDY58" s="136"/>
      <c r="HDZ58" s="136"/>
      <c r="HEA58" s="136"/>
      <c r="HEB58" s="136"/>
      <c r="HEC58" s="136"/>
      <c r="HED58" s="136"/>
      <c r="HEE58" s="136"/>
      <c r="HEF58" s="136"/>
      <c r="HEG58" s="136"/>
      <c r="HEH58" s="136"/>
      <c r="HEI58" s="136"/>
      <c r="HEJ58" s="136"/>
      <c r="HEK58" s="136"/>
      <c r="HEL58" s="136"/>
      <c r="HEM58" s="136"/>
      <c r="HEN58" s="136"/>
      <c r="HEO58" s="136"/>
      <c r="HEP58" s="136"/>
      <c r="HEQ58" s="136"/>
      <c r="HER58" s="136"/>
      <c r="HES58" s="136"/>
      <c r="HET58" s="136"/>
      <c r="HEU58" s="136"/>
      <c r="HEV58" s="136"/>
      <c r="HEW58" s="136"/>
      <c r="HEX58" s="136"/>
      <c r="HEY58" s="136"/>
      <c r="HEZ58" s="136"/>
      <c r="HFA58" s="136"/>
      <c r="HFB58" s="136"/>
      <c r="HFC58" s="136"/>
      <c r="HFD58" s="136"/>
      <c r="HFE58" s="136"/>
      <c r="HFF58" s="136"/>
      <c r="HFG58" s="136"/>
      <c r="HFH58" s="136"/>
      <c r="HFI58" s="136"/>
      <c r="HFJ58" s="136"/>
      <c r="HFK58" s="136"/>
      <c r="HFL58" s="136"/>
      <c r="HFM58" s="136"/>
      <c r="HFN58" s="136"/>
      <c r="HFO58" s="136"/>
      <c r="HFP58" s="136"/>
      <c r="HFQ58" s="136"/>
      <c r="HFR58" s="136"/>
      <c r="HFS58" s="136"/>
      <c r="HFT58" s="136"/>
      <c r="HFU58" s="136"/>
      <c r="HFV58" s="136"/>
      <c r="HFW58" s="136"/>
      <c r="HFX58" s="136"/>
      <c r="HFY58" s="136"/>
      <c r="HFZ58" s="136"/>
      <c r="HGA58" s="136"/>
      <c r="HGB58" s="136"/>
      <c r="HGC58" s="136"/>
      <c r="HGD58" s="136"/>
      <c r="HGE58" s="136"/>
      <c r="HGF58" s="136"/>
      <c r="HGG58" s="136"/>
      <c r="HGH58" s="136"/>
      <c r="HGI58" s="136"/>
      <c r="HGJ58" s="136"/>
      <c r="HGK58" s="136"/>
      <c r="HGL58" s="136"/>
      <c r="HGM58" s="136"/>
      <c r="HGN58" s="136"/>
      <c r="HGO58" s="136"/>
      <c r="HGP58" s="136"/>
      <c r="HGQ58" s="136"/>
      <c r="HGR58" s="136"/>
      <c r="HGS58" s="136"/>
      <c r="HGT58" s="136"/>
      <c r="HGU58" s="136"/>
      <c r="HGV58" s="136"/>
      <c r="HGW58" s="136"/>
      <c r="HGX58" s="136"/>
      <c r="HGY58" s="136"/>
      <c r="HGZ58" s="136"/>
      <c r="HHA58" s="136"/>
      <c r="HHB58" s="136"/>
      <c r="HHC58" s="136"/>
      <c r="HHD58" s="136"/>
      <c r="HHE58" s="136"/>
      <c r="HHF58" s="136"/>
      <c r="HHG58" s="136"/>
      <c r="HHH58" s="136"/>
      <c r="HHI58" s="136"/>
      <c r="HHJ58" s="136"/>
      <c r="HHK58" s="136"/>
      <c r="HHL58" s="136"/>
      <c r="HHM58" s="136"/>
      <c r="HHN58" s="136"/>
      <c r="HHO58" s="136"/>
      <c r="HHP58" s="136"/>
      <c r="HHQ58" s="136"/>
      <c r="HHR58" s="136"/>
      <c r="HHS58" s="136"/>
      <c r="HHT58" s="136"/>
      <c r="HHU58" s="136"/>
      <c r="HHV58" s="136"/>
      <c r="HHW58" s="136"/>
      <c r="HHX58" s="136"/>
      <c r="HHY58" s="136"/>
      <c r="HHZ58" s="136"/>
      <c r="HIA58" s="136"/>
      <c r="HIB58" s="136"/>
      <c r="HIC58" s="136"/>
      <c r="HID58" s="136"/>
      <c r="HIE58" s="136"/>
      <c r="HIF58" s="136"/>
      <c r="HIG58" s="136"/>
      <c r="HIH58" s="136"/>
      <c r="HII58" s="136"/>
      <c r="HIJ58" s="136"/>
      <c r="HIK58" s="136"/>
      <c r="HIL58" s="136"/>
      <c r="HIM58" s="136"/>
      <c r="HIN58" s="136"/>
      <c r="HIO58" s="136"/>
      <c r="HIP58" s="136"/>
      <c r="HIQ58" s="136"/>
      <c r="HIR58" s="136"/>
      <c r="HIS58" s="136"/>
      <c r="HIT58" s="136"/>
      <c r="HIU58" s="136"/>
      <c r="HIV58" s="136"/>
      <c r="HIW58" s="136"/>
      <c r="HIX58" s="136"/>
      <c r="HIY58" s="136"/>
      <c r="HIZ58" s="136"/>
      <c r="HJA58" s="136"/>
      <c r="HJB58" s="136"/>
      <c r="HJC58" s="136"/>
      <c r="HJD58" s="136"/>
      <c r="HJE58" s="136"/>
      <c r="HJF58" s="136"/>
      <c r="HJG58" s="136"/>
      <c r="HJH58" s="136"/>
      <c r="HJI58" s="136"/>
      <c r="HJJ58" s="136"/>
      <c r="HJK58" s="136"/>
      <c r="HJL58" s="136"/>
      <c r="HJM58" s="136"/>
      <c r="HJN58" s="136"/>
      <c r="HJO58" s="136"/>
      <c r="HJP58" s="136"/>
      <c r="HJQ58" s="136"/>
      <c r="HJR58" s="136"/>
      <c r="HJS58" s="136"/>
      <c r="HJT58" s="136"/>
      <c r="HJU58" s="136"/>
      <c r="HJV58" s="136"/>
      <c r="HJW58" s="136"/>
      <c r="HJX58" s="136"/>
      <c r="HJY58" s="136"/>
      <c r="HJZ58" s="136"/>
      <c r="HKA58" s="136"/>
      <c r="HKB58" s="136"/>
      <c r="HKC58" s="136"/>
      <c r="HKD58" s="136"/>
      <c r="HKE58" s="136"/>
      <c r="HKF58" s="136"/>
      <c r="HKG58" s="136"/>
      <c r="HKH58" s="136"/>
      <c r="HKI58" s="136"/>
      <c r="HKJ58" s="136"/>
      <c r="HKK58" s="136"/>
      <c r="HKL58" s="136"/>
      <c r="HKM58" s="136"/>
      <c r="HKN58" s="136"/>
      <c r="HKO58" s="136"/>
      <c r="HKP58" s="136"/>
      <c r="HKQ58" s="136"/>
      <c r="HKR58" s="136"/>
      <c r="HKS58" s="136"/>
      <c r="HKT58" s="136"/>
      <c r="HKU58" s="136"/>
      <c r="HKV58" s="136"/>
      <c r="HKW58" s="136"/>
      <c r="HKX58" s="136"/>
      <c r="HKY58" s="136"/>
      <c r="HKZ58" s="136"/>
      <c r="HLA58" s="136"/>
      <c r="HLB58" s="136"/>
      <c r="HLC58" s="136"/>
      <c r="HLD58" s="136"/>
      <c r="HLE58" s="136"/>
      <c r="HLF58" s="136"/>
      <c r="HLG58" s="136"/>
      <c r="HLH58" s="136"/>
      <c r="HLI58" s="136"/>
      <c r="HLJ58" s="136"/>
      <c r="HLK58" s="136"/>
      <c r="HLL58" s="136"/>
      <c r="HLM58" s="136"/>
      <c r="HLN58" s="136"/>
      <c r="HLO58" s="136"/>
      <c r="HLP58" s="136"/>
      <c r="HLQ58" s="136"/>
      <c r="HLR58" s="136"/>
      <c r="HLS58" s="136"/>
      <c r="HLT58" s="136"/>
      <c r="HLU58" s="136"/>
      <c r="HLV58" s="136"/>
      <c r="HLW58" s="136"/>
      <c r="HLX58" s="136"/>
      <c r="HLY58" s="136"/>
      <c r="HLZ58" s="136"/>
      <c r="HMA58" s="136"/>
      <c r="HMB58" s="136"/>
      <c r="HMC58" s="136"/>
      <c r="HMD58" s="136"/>
      <c r="HME58" s="136"/>
      <c r="HMF58" s="136"/>
      <c r="HMG58" s="136"/>
      <c r="HMH58" s="136"/>
      <c r="HMI58" s="136"/>
      <c r="HMJ58" s="136"/>
      <c r="HMK58" s="136"/>
      <c r="HML58" s="136"/>
      <c r="HMM58" s="136"/>
      <c r="HMN58" s="136"/>
      <c r="HMO58" s="136"/>
      <c r="HMP58" s="136"/>
      <c r="HMQ58" s="136"/>
      <c r="HMR58" s="136"/>
      <c r="HMS58" s="136"/>
      <c r="HMT58" s="136"/>
      <c r="HMU58" s="136"/>
      <c r="HMV58" s="136"/>
      <c r="HMW58" s="136"/>
      <c r="HMX58" s="136"/>
      <c r="HMY58" s="136"/>
      <c r="HMZ58" s="136"/>
      <c r="HNA58" s="136"/>
      <c r="HNB58" s="136"/>
      <c r="HNC58" s="136"/>
      <c r="HND58" s="136"/>
      <c r="HNE58" s="136"/>
      <c r="HNF58" s="136"/>
      <c r="HNG58" s="136"/>
      <c r="HNH58" s="136"/>
      <c r="HNI58" s="136"/>
      <c r="HNJ58" s="136"/>
      <c r="HNK58" s="136"/>
      <c r="HNL58" s="136"/>
      <c r="HNM58" s="136"/>
      <c r="HNN58" s="136"/>
      <c r="HNO58" s="136"/>
      <c r="HNP58" s="136"/>
      <c r="HNQ58" s="136"/>
      <c r="HNR58" s="136"/>
      <c r="HNS58" s="136"/>
      <c r="HNT58" s="136"/>
      <c r="HNU58" s="136"/>
      <c r="HNV58" s="136"/>
      <c r="HNW58" s="136"/>
      <c r="HNX58" s="136"/>
      <c r="HNY58" s="136"/>
      <c r="HNZ58" s="136"/>
      <c r="HOA58" s="136"/>
      <c r="HOB58" s="136"/>
      <c r="HOC58" s="136"/>
      <c r="HOD58" s="136"/>
      <c r="HOE58" s="136"/>
      <c r="HOF58" s="136"/>
      <c r="HOG58" s="136"/>
      <c r="HOH58" s="136"/>
      <c r="HOI58" s="136"/>
      <c r="HOJ58" s="136"/>
      <c r="HOK58" s="136"/>
      <c r="HOL58" s="136"/>
      <c r="HOM58" s="136"/>
      <c r="HON58" s="136"/>
      <c r="HOO58" s="136"/>
      <c r="HOP58" s="136"/>
      <c r="HOQ58" s="136"/>
      <c r="HOR58" s="136"/>
      <c r="HOS58" s="136"/>
      <c r="HOT58" s="136"/>
      <c r="HOU58" s="136"/>
      <c r="HOV58" s="136"/>
      <c r="HOW58" s="136"/>
      <c r="HOX58" s="136"/>
      <c r="HOY58" s="136"/>
      <c r="HOZ58" s="136"/>
      <c r="HPA58" s="136"/>
      <c r="HPB58" s="136"/>
      <c r="HPC58" s="136"/>
      <c r="HPD58" s="136"/>
      <c r="HPE58" s="136"/>
      <c r="HPF58" s="136"/>
      <c r="HPG58" s="136"/>
      <c r="HPH58" s="136"/>
      <c r="HPI58" s="136"/>
      <c r="HPJ58" s="136"/>
      <c r="HPK58" s="136"/>
      <c r="HPL58" s="136"/>
      <c r="HPM58" s="136"/>
      <c r="HPN58" s="136"/>
      <c r="HPO58" s="136"/>
      <c r="HPP58" s="136"/>
      <c r="HPQ58" s="136"/>
      <c r="HPR58" s="136"/>
      <c r="HPS58" s="136"/>
      <c r="HPT58" s="136"/>
      <c r="HPU58" s="136"/>
      <c r="HPV58" s="136"/>
      <c r="HPW58" s="136"/>
      <c r="HPX58" s="136"/>
      <c r="HPY58" s="136"/>
      <c r="HPZ58" s="136"/>
      <c r="HQA58" s="136"/>
      <c r="HQB58" s="136"/>
      <c r="HQC58" s="136"/>
      <c r="HQD58" s="136"/>
      <c r="HQE58" s="136"/>
      <c r="HQF58" s="136"/>
      <c r="HQG58" s="136"/>
      <c r="HQH58" s="136"/>
      <c r="HQI58" s="136"/>
      <c r="HQJ58" s="136"/>
      <c r="HQK58" s="136"/>
      <c r="HQL58" s="136"/>
      <c r="HQM58" s="136"/>
      <c r="HQN58" s="136"/>
      <c r="HQO58" s="136"/>
      <c r="HQP58" s="136"/>
      <c r="HQQ58" s="136"/>
      <c r="HQR58" s="136"/>
      <c r="HQS58" s="136"/>
      <c r="HQT58" s="136"/>
      <c r="HQU58" s="136"/>
      <c r="HQV58" s="136"/>
      <c r="HQW58" s="136"/>
      <c r="HQX58" s="136"/>
      <c r="HQY58" s="136"/>
      <c r="HQZ58" s="136"/>
      <c r="HRA58" s="136"/>
      <c r="HRB58" s="136"/>
      <c r="HRC58" s="136"/>
      <c r="HRD58" s="136"/>
      <c r="HRE58" s="136"/>
      <c r="HRF58" s="136"/>
      <c r="HRG58" s="136"/>
      <c r="HRH58" s="136"/>
      <c r="HRI58" s="136"/>
      <c r="HRJ58" s="136"/>
      <c r="HRK58" s="136"/>
      <c r="HRL58" s="136"/>
      <c r="HRM58" s="136"/>
      <c r="HRN58" s="136"/>
      <c r="HRO58" s="136"/>
      <c r="HRP58" s="136"/>
      <c r="HRQ58" s="136"/>
      <c r="HRR58" s="136"/>
      <c r="HRS58" s="136"/>
      <c r="HRT58" s="136"/>
      <c r="HRU58" s="136"/>
      <c r="HRV58" s="136"/>
      <c r="HRW58" s="136"/>
      <c r="HRX58" s="136"/>
      <c r="HRY58" s="136"/>
      <c r="HRZ58" s="136"/>
      <c r="HSA58" s="136"/>
      <c r="HSB58" s="136"/>
      <c r="HSC58" s="136"/>
      <c r="HSD58" s="136"/>
      <c r="HSE58" s="136"/>
      <c r="HSF58" s="136"/>
      <c r="HSG58" s="136"/>
      <c r="HSH58" s="136"/>
      <c r="HSI58" s="136"/>
      <c r="HSJ58" s="136"/>
      <c r="HSK58" s="136"/>
      <c r="HSL58" s="136"/>
      <c r="HSM58" s="136"/>
      <c r="HSN58" s="136"/>
      <c r="HSO58" s="136"/>
      <c r="HSP58" s="136"/>
      <c r="HSQ58" s="136"/>
      <c r="HSR58" s="136"/>
      <c r="HSS58" s="136"/>
      <c r="HST58" s="136"/>
      <c r="HSU58" s="136"/>
      <c r="HSV58" s="136"/>
      <c r="HSW58" s="136"/>
      <c r="HSX58" s="136"/>
      <c r="HSY58" s="136"/>
      <c r="HSZ58" s="136"/>
      <c r="HTA58" s="136"/>
      <c r="HTB58" s="136"/>
      <c r="HTC58" s="136"/>
      <c r="HTD58" s="136"/>
      <c r="HTE58" s="136"/>
      <c r="HTF58" s="136"/>
      <c r="HTG58" s="136"/>
      <c r="HTH58" s="136"/>
      <c r="HTI58" s="136"/>
      <c r="HTJ58" s="136"/>
      <c r="HTK58" s="136"/>
      <c r="HTL58" s="136"/>
      <c r="HTM58" s="136"/>
      <c r="HTN58" s="136"/>
      <c r="HTO58" s="136"/>
      <c r="HTP58" s="136"/>
      <c r="HTQ58" s="136"/>
      <c r="HTR58" s="136"/>
      <c r="HTS58" s="136"/>
      <c r="HTT58" s="136"/>
      <c r="HTU58" s="136"/>
      <c r="HTV58" s="136"/>
      <c r="HTW58" s="136"/>
      <c r="HTX58" s="136"/>
      <c r="HTY58" s="136"/>
      <c r="HTZ58" s="136"/>
      <c r="HUA58" s="136"/>
      <c r="HUB58" s="136"/>
      <c r="HUC58" s="136"/>
      <c r="HUD58" s="136"/>
      <c r="HUE58" s="136"/>
      <c r="HUF58" s="136"/>
      <c r="HUG58" s="136"/>
      <c r="HUH58" s="136"/>
      <c r="HUI58" s="136"/>
      <c r="HUJ58" s="136"/>
      <c r="HUK58" s="136"/>
      <c r="HUL58" s="136"/>
      <c r="HUM58" s="136"/>
      <c r="HUN58" s="136"/>
      <c r="HUO58" s="136"/>
      <c r="HUP58" s="136"/>
      <c r="HUQ58" s="136"/>
      <c r="HUR58" s="136"/>
      <c r="HUS58" s="136"/>
      <c r="HUT58" s="136"/>
      <c r="HUU58" s="136"/>
      <c r="HUV58" s="136"/>
      <c r="HUW58" s="136"/>
      <c r="HUX58" s="136"/>
      <c r="HUY58" s="136"/>
      <c r="HUZ58" s="136"/>
      <c r="HVA58" s="136"/>
      <c r="HVB58" s="136"/>
      <c r="HVC58" s="136"/>
      <c r="HVD58" s="136"/>
      <c r="HVE58" s="136"/>
      <c r="HVF58" s="136"/>
      <c r="HVG58" s="136"/>
      <c r="HVH58" s="136"/>
      <c r="HVI58" s="136"/>
      <c r="HVJ58" s="136"/>
      <c r="HVK58" s="136"/>
      <c r="HVL58" s="136"/>
      <c r="HVM58" s="136"/>
      <c r="HVN58" s="136"/>
      <c r="HVO58" s="136"/>
      <c r="HVP58" s="136"/>
      <c r="HVQ58" s="136"/>
      <c r="HVR58" s="136"/>
      <c r="HVS58" s="136"/>
      <c r="HVT58" s="136"/>
      <c r="HVU58" s="136"/>
      <c r="HVV58" s="136"/>
      <c r="HVW58" s="136"/>
      <c r="HVX58" s="136"/>
      <c r="HVY58" s="136"/>
      <c r="HVZ58" s="136"/>
      <c r="HWA58" s="136"/>
      <c r="HWB58" s="136"/>
      <c r="HWC58" s="136"/>
      <c r="HWD58" s="136"/>
      <c r="HWE58" s="136"/>
      <c r="HWF58" s="136"/>
      <c r="HWG58" s="136"/>
      <c r="HWH58" s="136"/>
      <c r="HWI58" s="136"/>
      <c r="HWJ58" s="136"/>
      <c r="HWK58" s="136"/>
      <c r="HWL58" s="136"/>
      <c r="HWM58" s="136"/>
      <c r="HWN58" s="136"/>
      <c r="HWO58" s="136"/>
      <c r="HWP58" s="136"/>
      <c r="HWQ58" s="136"/>
      <c r="HWR58" s="136"/>
      <c r="HWS58" s="136"/>
      <c r="HWT58" s="136"/>
      <c r="HWU58" s="136"/>
      <c r="HWV58" s="136"/>
      <c r="HWW58" s="136"/>
      <c r="HWX58" s="136"/>
      <c r="HWY58" s="136"/>
      <c r="HWZ58" s="136"/>
      <c r="HXA58" s="136"/>
      <c r="HXB58" s="136"/>
      <c r="HXC58" s="136"/>
      <c r="HXD58" s="136"/>
      <c r="HXE58" s="136"/>
      <c r="HXF58" s="136"/>
      <c r="HXG58" s="136"/>
      <c r="HXH58" s="136"/>
      <c r="HXI58" s="136"/>
      <c r="HXJ58" s="136"/>
      <c r="HXK58" s="136"/>
      <c r="HXL58" s="136"/>
      <c r="HXM58" s="136"/>
      <c r="HXN58" s="136"/>
      <c r="HXO58" s="136"/>
      <c r="HXP58" s="136"/>
      <c r="HXQ58" s="136"/>
      <c r="HXR58" s="136"/>
      <c r="HXS58" s="136"/>
      <c r="HXT58" s="136"/>
      <c r="HXU58" s="136"/>
      <c r="HXV58" s="136"/>
      <c r="HXW58" s="136"/>
      <c r="HXX58" s="136"/>
      <c r="HXY58" s="136"/>
      <c r="HXZ58" s="136"/>
      <c r="HYA58" s="136"/>
      <c r="HYB58" s="136"/>
      <c r="HYC58" s="136"/>
      <c r="HYD58" s="136"/>
      <c r="HYE58" s="136"/>
      <c r="HYF58" s="136"/>
      <c r="HYG58" s="136"/>
      <c r="HYH58" s="136"/>
      <c r="HYI58" s="136"/>
      <c r="HYJ58" s="136"/>
      <c r="HYK58" s="136"/>
      <c r="HYL58" s="136"/>
      <c r="HYM58" s="136"/>
      <c r="HYN58" s="136"/>
      <c r="HYO58" s="136"/>
      <c r="HYP58" s="136"/>
      <c r="HYQ58" s="136"/>
      <c r="HYR58" s="136"/>
      <c r="HYS58" s="136"/>
      <c r="HYT58" s="136"/>
      <c r="HYU58" s="136"/>
      <c r="HYV58" s="136"/>
      <c r="HYW58" s="136"/>
      <c r="HYX58" s="136"/>
      <c r="HYY58" s="136"/>
      <c r="HYZ58" s="136"/>
      <c r="HZA58" s="136"/>
      <c r="HZB58" s="136"/>
      <c r="HZC58" s="136"/>
      <c r="HZD58" s="136"/>
      <c r="HZE58" s="136"/>
      <c r="HZF58" s="136"/>
      <c r="HZG58" s="136"/>
      <c r="HZH58" s="136"/>
      <c r="HZI58" s="136"/>
      <c r="HZJ58" s="136"/>
      <c r="HZK58" s="136"/>
      <c r="HZL58" s="136"/>
      <c r="HZM58" s="136"/>
      <c r="HZN58" s="136"/>
      <c r="HZO58" s="136"/>
      <c r="HZP58" s="136"/>
      <c r="HZQ58" s="136"/>
      <c r="HZR58" s="136"/>
      <c r="HZS58" s="136"/>
      <c r="HZT58" s="136"/>
      <c r="HZU58" s="136"/>
      <c r="HZV58" s="136"/>
      <c r="HZW58" s="136"/>
      <c r="HZX58" s="136"/>
      <c r="HZY58" s="136"/>
      <c r="HZZ58" s="136"/>
      <c r="IAA58" s="136"/>
      <c r="IAB58" s="136"/>
      <c r="IAC58" s="136"/>
      <c r="IAD58" s="136"/>
      <c r="IAE58" s="136"/>
      <c r="IAF58" s="136"/>
      <c r="IAG58" s="136"/>
      <c r="IAH58" s="136"/>
      <c r="IAI58" s="136"/>
      <c r="IAJ58" s="136"/>
      <c r="IAK58" s="136"/>
      <c r="IAL58" s="136"/>
      <c r="IAM58" s="136"/>
      <c r="IAN58" s="136"/>
      <c r="IAO58" s="136"/>
      <c r="IAP58" s="136"/>
      <c r="IAQ58" s="136"/>
      <c r="IAR58" s="136"/>
      <c r="IAS58" s="136"/>
      <c r="IAT58" s="136"/>
      <c r="IAU58" s="136"/>
      <c r="IAV58" s="136"/>
      <c r="IAW58" s="136"/>
      <c r="IAX58" s="136"/>
      <c r="IAY58" s="136"/>
      <c r="IAZ58" s="136"/>
      <c r="IBA58" s="136"/>
      <c r="IBB58" s="136"/>
      <c r="IBC58" s="136"/>
      <c r="IBD58" s="136"/>
      <c r="IBE58" s="136"/>
      <c r="IBF58" s="136"/>
      <c r="IBG58" s="136"/>
      <c r="IBH58" s="136"/>
      <c r="IBI58" s="136"/>
      <c r="IBJ58" s="136"/>
      <c r="IBK58" s="136"/>
      <c r="IBL58" s="136"/>
      <c r="IBM58" s="136"/>
      <c r="IBN58" s="136"/>
      <c r="IBO58" s="136"/>
      <c r="IBP58" s="136"/>
      <c r="IBQ58" s="136"/>
      <c r="IBR58" s="136"/>
      <c r="IBS58" s="136"/>
      <c r="IBT58" s="136"/>
      <c r="IBU58" s="136"/>
      <c r="IBV58" s="136"/>
      <c r="IBW58" s="136"/>
      <c r="IBX58" s="136"/>
      <c r="IBY58" s="136"/>
      <c r="IBZ58" s="136"/>
      <c r="ICA58" s="136"/>
      <c r="ICB58" s="136"/>
      <c r="ICC58" s="136"/>
      <c r="ICD58" s="136"/>
      <c r="ICE58" s="136"/>
      <c r="ICF58" s="136"/>
      <c r="ICG58" s="136"/>
      <c r="ICH58" s="136"/>
      <c r="ICI58" s="136"/>
      <c r="ICJ58" s="136"/>
      <c r="ICK58" s="136"/>
      <c r="ICL58" s="136"/>
      <c r="ICM58" s="136"/>
      <c r="ICN58" s="136"/>
      <c r="ICO58" s="136"/>
      <c r="ICP58" s="136"/>
      <c r="ICQ58" s="136"/>
      <c r="ICR58" s="136"/>
      <c r="ICS58" s="136"/>
      <c r="ICT58" s="136"/>
      <c r="ICU58" s="136"/>
      <c r="ICV58" s="136"/>
      <c r="ICW58" s="136"/>
      <c r="ICX58" s="136"/>
      <c r="ICY58" s="136"/>
      <c r="ICZ58" s="136"/>
      <c r="IDA58" s="136"/>
      <c r="IDB58" s="136"/>
      <c r="IDC58" s="136"/>
      <c r="IDD58" s="136"/>
      <c r="IDE58" s="136"/>
      <c r="IDF58" s="136"/>
      <c r="IDG58" s="136"/>
      <c r="IDH58" s="136"/>
      <c r="IDI58" s="136"/>
      <c r="IDJ58" s="136"/>
      <c r="IDK58" s="136"/>
      <c r="IDL58" s="136"/>
      <c r="IDM58" s="136"/>
      <c r="IDN58" s="136"/>
      <c r="IDO58" s="136"/>
      <c r="IDP58" s="136"/>
      <c r="IDQ58" s="136"/>
      <c r="IDR58" s="136"/>
      <c r="IDS58" s="136"/>
      <c r="IDT58" s="136"/>
      <c r="IDU58" s="136"/>
      <c r="IDV58" s="136"/>
      <c r="IDW58" s="136"/>
      <c r="IDX58" s="136"/>
      <c r="IDY58" s="136"/>
      <c r="IDZ58" s="136"/>
      <c r="IEA58" s="136"/>
      <c r="IEB58" s="136"/>
      <c r="IEC58" s="136"/>
      <c r="IED58" s="136"/>
      <c r="IEE58" s="136"/>
      <c r="IEF58" s="136"/>
      <c r="IEG58" s="136"/>
      <c r="IEH58" s="136"/>
      <c r="IEI58" s="136"/>
      <c r="IEJ58" s="136"/>
      <c r="IEK58" s="136"/>
      <c r="IEL58" s="136"/>
      <c r="IEM58" s="136"/>
      <c r="IEN58" s="136"/>
      <c r="IEO58" s="136"/>
      <c r="IEP58" s="136"/>
      <c r="IEQ58" s="136"/>
      <c r="IER58" s="136"/>
      <c r="IES58" s="136"/>
      <c r="IET58" s="136"/>
      <c r="IEU58" s="136"/>
      <c r="IEV58" s="136"/>
      <c r="IEW58" s="136"/>
      <c r="IEX58" s="136"/>
      <c r="IEY58" s="136"/>
      <c r="IEZ58" s="136"/>
      <c r="IFA58" s="136"/>
      <c r="IFB58" s="136"/>
      <c r="IFC58" s="136"/>
      <c r="IFD58" s="136"/>
      <c r="IFE58" s="136"/>
      <c r="IFF58" s="136"/>
      <c r="IFG58" s="136"/>
      <c r="IFH58" s="136"/>
      <c r="IFI58" s="136"/>
      <c r="IFJ58" s="136"/>
      <c r="IFK58" s="136"/>
      <c r="IFL58" s="136"/>
      <c r="IFM58" s="136"/>
      <c r="IFN58" s="136"/>
      <c r="IFO58" s="136"/>
      <c r="IFP58" s="136"/>
      <c r="IFQ58" s="136"/>
      <c r="IFR58" s="136"/>
      <c r="IFS58" s="136"/>
      <c r="IFT58" s="136"/>
      <c r="IFU58" s="136"/>
      <c r="IFV58" s="136"/>
      <c r="IFW58" s="136"/>
      <c r="IFX58" s="136"/>
      <c r="IFY58" s="136"/>
      <c r="IFZ58" s="136"/>
      <c r="IGA58" s="136"/>
      <c r="IGB58" s="136"/>
      <c r="IGC58" s="136"/>
      <c r="IGD58" s="136"/>
      <c r="IGE58" s="136"/>
      <c r="IGF58" s="136"/>
      <c r="IGG58" s="136"/>
      <c r="IGH58" s="136"/>
      <c r="IGI58" s="136"/>
      <c r="IGJ58" s="136"/>
      <c r="IGK58" s="136"/>
      <c r="IGL58" s="136"/>
      <c r="IGM58" s="136"/>
      <c r="IGN58" s="136"/>
      <c r="IGO58" s="136"/>
      <c r="IGP58" s="136"/>
      <c r="IGQ58" s="136"/>
      <c r="IGR58" s="136"/>
      <c r="IGS58" s="136"/>
      <c r="IGT58" s="136"/>
      <c r="IGU58" s="136"/>
      <c r="IGV58" s="136"/>
      <c r="IGW58" s="136"/>
      <c r="IGX58" s="136"/>
      <c r="IGY58" s="136"/>
      <c r="IGZ58" s="136"/>
      <c r="IHA58" s="136"/>
      <c r="IHB58" s="136"/>
      <c r="IHC58" s="136"/>
      <c r="IHD58" s="136"/>
      <c r="IHE58" s="136"/>
      <c r="IHF58" s="136"/>
      <c r="IHG58" s="136"/>
      <c r="IHH58" s="136"/>
      <c r="IHI58" s="136"/>
      <c r="IHJ58" s="136"/>
      <c r="IHK58" s="136"/>
      <c r="IHL58" s="136"/>
      <c r="IHM58" s="136"/>
      <c r="IHN58" s="136"/>
      <c r="IHO58" s="136"/>
      <c r="IHP58" s="136"/>
      <c r="IHQ58" s="136"/>
      <c r="IHR58" s="136"/>
      <c r="IHS58" s="136"/>
      <c r="IHT58" s="136"/>
      <c r="IHU58" s="136"/>
      <c r="IHV58" s="136"/>
      <c r="IHW58" s="136"/>
      <c r="IHX58" s="136"/>
      <c r="IHY58" s="136"/>
      <c r="IHZ58" s="136"/>
      <c r="IIA58" s="136"/>
      <c r="IIB58" s="136"/>
      <c r="IIC58" s="136"/>
      <c r="IID58" s="136"/>
      <c r="IIE58" s="136"/>
      <c r="IIF58" s="136"/>
      <c r="IIG58" s="136"/>
      <c r="IIH58" s="136"/>
      <c r="III58" s="136"/>
      <c r="IIJ58" s="136"/>
      <c r="IIK58" s="136"/>
      <c r="IIL58" s="136"/>
      <c r="IIM58" s="136"/>
      <c r="IIN58" s="136"/>
      <c r="IIO58" s="136"/>
      <c r="IIP58" s="136"/>
      <c r="IIQ58" s="136"/>
      <c r="IIR58" s="136"/>
      <c r="IIS58" s="136"/>
      <c r="IIT58" s="136"/>
      <c r="IIU58" s="136"/>
      <c r="IIV58" s="136"/>
      <c r="IIW58" s="136"/>
      <c r="IIX58" s="136"/>
      <c r="IIY58" s="136"/>
      <c r="IIZ58" s="136"/>
      <c r="IJA58" s="136"/>
      <c r="IJB58" s="136"/>
      <c r="IJC58" s="136"/>
      <c r="IJD58" s="136"/>
      <c r="IJE58" s="136"/>
      <c r="IJF58" s="136"/>
      <c r="IJG58" s="136"/>
      <c r="IJH58" s="136"/>
      <c r="IJI58" s="136"/>
      <c r="IJJ58" s="136"/>
      <c r="IJK58" s="136"/>
      <c r="IJL58" s="136"/>
      <c r="IJM58" s="136"/>
      <c r="IJN58" s="136"/>
      <c r="IJO58" s="136"/>
      <c r="IJP58" s="136"/>
      <c r="IJQ58" s="136"/>
      <c r="IJR58" s="136"/>
      <c r="IJS58" s="136"/>
      <c r="IJT58" s="136"/>
      <c r="IJU58" s="136"/>
      <c r="IJV58" s="136"/>
      <c r="IJW58" s="136"/>
      <c r="IJX58" s="136"/>
      <c r="IJY58" s="136"/>
      <c r="IJZ58" s="136"/>
      <c r="IKA58" s="136"/>
      <c r="IKB58" s="136"/>
      <c r="IKC58" s="136"/>
      <c r="IKD58" s="136"/>
      <c r="IKE58" s="136"/>
      <c r="IKF58" s="136"/>
      <c r="IKG58" s="136"/>
      <c r="IKH58" s="136"/>
      <c r="IKI58" s="136"/>
      <c r="IKJ58" s="136"/>
      <c r="IKK58" s="136"/>
      <c r="IKL58" s="136"/>
      <c r="IKM58" s="136"/>
      <c r="IKN58" s="136"/>
      <c r="IKO58" s="136"/>
      <c r="IKP58" s="136"/>
      <c r="IKQ58" s="136"/>
      <c r="IKR58" s="136"/>
      <c r="IKS58" s="136"/>
      <c r="IKT58" s="136"/>
      <c r="IKU58" s="136"/>
      <c r="IKV58" s="136"/>
      <c r="IKW58" s="136"/>
      <c r="IKX58" s="136"/>
      <c r="IKY58" s="136"/>
      <c r="IKZ58" s="136"/>
      <c r="ILA58" s="136"/>
      <c r="ILB58" s="136"/>
      <c r="ILC58" s="136"/>
      <c r="ILD58" s="136"/>
      <c r="ILE58" s="136"/>
      <c r="ILF58" s="136"/>
      <c r="ILG58" s="136"/>
      <c r="ILH58" s="136"/>
      <c r="ILI58" s="136"/>
      <c r="ILJ58" s="136"/>
      <c r="ILK58" s="136"/>
      <c r="ILL58" s="136"/>
      <c r="ILM58" s="136"/>
      <c r="ILN58" s="136"/>
      <c r="ILO58" s="136"/>
      <c r="ILP58" s="136"/>
      <c r="ILQ58" s="136"/>
      <c r="ILR58" s="136"/>
      <c r="ILS58" s="136"/>
      <c r="ILT58" s="136"/>
      <c r="ILU58" s="136"/>
      <c r="ILV58" s="136"/>
      <c r="ILW58" s="136"/>
      <c r="ILX58" s="136"/>
      <c r="ILY58" s="136"/>
      <c r="ILZ58" s="136"/>
      <c r="IMA58" s="136"/>
      <c r="IMB58" s="136"/>
      <c r="IMC58" s="136"/>
      <c r="IMD58" s="136"/>
      <c r="IME58" s="136"/>
      <c r="IMF58" s="136"/>
      <c r="IMG58" s="136"/>
      <c r="IMH58" s="136"/>
      <c r="IMI58" s="136"/>
      <c r="IMJ58" s="136"/>
      <c r="IMK58" s="136"/>
      <c r="IML58" s="136"/>
      <c r="IMM58" s="136"/>
      <c r="IMN58" s="136"/>
      <c r="IMO58" s="136"/>
      <c r="IMP58" s="136"/>
      <c r="IMQ58" s="136"/>
      <c r="IMR58" s="136"/>
      <c r="IMS58" s="136"/>
      <c r="IMT58" s="136"/>
      <c r="IMU58" s="136"/>
      <c r="IMV58" s="136"/>
      <c r="IMW58" s="136"/>
      <c r="IMX58" s="136"/>
      <c r="IMY58" s="136"/>
      <c r="IMZ58" s="136"/>
      <c r="INA58" s="136"/>
      <c r="INB58" s="136"/>
      <c r="INC58" s="136"/>
      <c r="IND58" s="136"/>
      <c r="INE58" s="136"/>
      <c r="INF58" s="136"/>
      <c r="ING58" s="136"/>
      <c r="INH58" s="136"/>
      <c r="INI58" s="136"/>
      <c r="INJ58" s="136"/>
      <c r="INK58" s="136"/>
      <c r="INL58" s="136"/>
      <c r="INM58" s="136"/>
      <c r="INN58" s="136"/>
      <c r="INO58" s="136"/>
      <c r="INP58" s="136"/>
      <c r="INQ58" s="136"/>
      <c r="INR58" s="136"/>
      <c r="INS58" s="136"/>
      <c r="INT58" s="136"/>
      <c r="INU58" s="136"/>
      <c r="INV58" s="136"/>
      <c r="INW58" s="136"/>
      <c r="INX58" s="136"/>
      <c r="INY58" s="136"/>
      <c r="INZ58" s="136"/>
      <c r="IOA58" s="136"/>
      <c r="IOB58" s="136"/>
      <c r="IOC58" s="136"/>
      <c r="IOD58" s="136"/>
      <c r="IOE58" s="136"/>
      <c r="IOF58" s="136"/>
      <c r="IOG58" s="136"/>
      <c r="IOH58" s="136"/>
      <c r="IOI58" s="136"/>
      <c r="IOJ58" s="136"/>
      <c r="IOK58" s="136"/>
      <c r="IOL58" s="136"/>
      <c r="IOM58" s="136"/>
      <c r="ION58" s="136"/>
      <c r="IOO58" s="136"/>
      <c r="IOP58" s="136"/>
      <c r="IOQ58" s="136"/>
      <c r="IOR58" s="136"/>
      <c r="IOS58" s="136"/>
      <c r="IOT58" s="136"/>
      <c r="IOU58" s="136"/>
      <c r="IOV58" s="136"/>
      <c r="IOW58" s="136"/>
      <c r="IOX58" s="136"/>
      <c r="IOY58" s="136"/>
      <c r="IOZ58" s="136"/>
      <c r="IPA58" s="136"/>
      <c r="IPB58" s="136"/>
      <c r="IPC58" s="136"/>
      <c r="IPD58" s="136"/>
      <c r="IPE58" s="136"/>
      <c r="IPF58" s="136"/>
      <c r="IPG58" s="136"/>
      <c r="IPH58" s="136"/>
      <c r="IPI58" s="136"/>
      <c r="IPJ58" s="136"/>
      <c r="IPK58" s="136"/>
      <c r="IPL58" s="136"/>
      <c r="IPM58" s="136"/>
      <c r="IPN58" s="136"/>
      <c r="IPO58" s="136"/>
      <c r="IPP58" s="136"/>
      <c r="IPQ58" s="136"/>
      <c r="IPR58" s="136"/>
      <c r="IPS58" s="136"/>
      <c r="IPT58" s="136"/>
      <c r="IPU58" s="136"/>
      <c r="IPV58" s="136"/>
      <c r="IPW58" s="136"/>
      <c r="IPX58" s="136"/>
      <c r="IPY58" s="136"/>
      <c r="IPZ58" s="136"/>
      <c r="IQA58" s="136"/>
      <c r="IQB58" s="136"/>
      <c r="IQC58" s="136"/>
      <c r="IQD58" s="136"/>
      <c r="IQE58" s="136"/>
      <c r="IQF58" s="136"/>
      <c r="IQG58" s="136"/>
      <c r="IQH58" s="136"/>
      <c r="IQI58" s="136"/>
      <c r="IQJ58" s="136"/>
      <c r="IQK58" s="136"/>
      <c r="IQL58" s="136"/>
      <c r="IQM58" s="136"/>
      <c r="IQN58" s="136"/>
      <c r="IQO58" s="136"/>
      <c r="IQP58" s="136"/>
      <c r="IQQ58" s="136"/>
      <c r="IQR58" s="136"/>
      <c r="IQS58" s="136"/>
      <c r="IQT58" s="136"/>
      <c r="IQU58" s="136"/>
      <c r="IQV58" s="136"/>
      <c r="IQW58" s="136"/>
      <c r="IQX58" s="136"/>
      <c r="IQY58" s="136"/>
      <c r="IQZ58" s="136"/>
      <c r="IRA58" s="136"/>
      <c r="IRB58" s="136"/>
      <c r="IRC58" s="136"/>
      <c r="IRD58" s="136"/>
      <c r="IRE58" s="136"/>
      <c r="IRF58" s="136"/>
      <c r="IRG58" s="136"/>
      <c r="IRH58" s="136"/>
      <c r="IRI58" s="136"/>
      <c r="IRJ58" s="136"/>
      <c r="IRK58" s="136"/>
      <c r="IRL58" s="136"/>
      <c r="IRM58" s="136"/>
      <c r="IRN58" s="136"/>
      <c r="IRO58" s="136"/>
      <c r="IRP58" s="136"/>
      <c r="IRQ58" s="136"/>
      <c r="IRR58" s="136"/>
      <c r="IRS58" s="136"/>
      <c r="IRT58" s="136"/>
      <c r="IRU58" s="136"/>
      <c r="IRV58" s="136"/>
      <c r="IRW58" s="136"/>
      <c r="IRX58" s="136"/>
      <c r="IRY58" s="136"/>
      <c r="IRZ58" s="136"/>
      <c r="ISA58" s="136"/>
      <c r="ISB58" s="136"/>
      <c r="ISC58" s="136"/>
      <c r="ISD58" s="136"/>
      <c r="ISE58" s="136"/>
      <c r="ISF58" s="136"/>
      <c r="ISG58" s="136"/>
      <c r="ISH58" s="136"/>
      <c r="ISI58" s="136"/>
      <c r="ISJ58" s="136"/>
      <c r="ISK58" s="136"/>
      <c r="ISL58" s="136"/>
      <c r="ISM58" s="136"/>
      <c r="ISN58" s="136"/>
      <c r="ISO58" s="136"/>
      <c r="ISP58" s="136"/>
      <c r="ISQ58" s="136"/>
      <c r="ISR58" s="136"/>
      <c r="ISS58" s="136"/>
      <c r="IST58" s="136"/>
      <c r="ISU58" s="136"/>
      <c r="ISV58" s="136"/>
      <c r="ISW58" s="136"/>
      <c r="ISX58" s="136"/>
      <c r="ISY58" s="136"/>
      <c r="ISZ58" s="136"/>
      <c r="ITA58" s="136"/>
      <c r="ITB58" s="136"/>
      <c r="ITC58" s="136"/>
      <c r="ITD58" s="136"/>
      <c r="ITE58" s="136"/>
      <c r="ITF58" s="136"/>
      <c r="ITG58" s="136"/>
      <c r="ITH58" s="136"/>
      <c r="ITI58" s="136"/>
      <c r="ITJ58" s="136"/>
      <c r="ITK58" s="136"/>
      <c r="ITL58" s="136"/>
      <c r="ITM58" s="136"/>
      <c r="ITN58" s="136"/>
      <c r="ITO58" s="136"/>
      <c r="ITP58" s="136"/>
      <c r="ITQ58" s="136"/>
      <c r="ITR58" s="136"/>
      <c r="ITS58" s="136"/>
      <c r="ITT58" s="136"/>
      <c r="ITU58" s="136"/>
      <c r="ITV58" s="136"/>
      <c r="ITW58" s="136"/>
      <c r="ITX58" s="136"/>
      <c r="ITY58" s="136"/>
      <c r="ITZ58" s="136"/>
      <c r="IUA58" s="136"/>
      <c r="IUB58" s="136"/>
      <c r="IUC58" s="136"/>
      <c r="IUD58" s="136"/>
      <c r="IUE58" s="136"/>
      <c r="IUF58" s="136"/>
      <c r="IUG58" s="136"/>
      <c r="IUH58" s="136"/>
      <c r="IUI58" s="136"/>
      <c r="IUJ58" s="136"/>
      <c r="IUK58" s="136"/>
      <c r="IUL58" s="136"/>
      <c r="IUM58" s="136"/>
      <c r="IUN58" s="136"/>
      <c r="IUO58" s="136"/>
      <c r="IUP58" s="136"/>
      <c r="IUQ58" s="136"/>
      <c r="IUR58" s="136"/>
      <c r="IUS58" s="136"/>
      <c r="IUT58" s="136"/>
      <c r="IUU58" s="136"/>
      <c r="IUV58" s="136"/>
      <c r="IUW58" s="136"/>
      <c r="IUX58" s="136"/>
      <c r="IUY58" s="136"/>
      <c r="IUZ58" s="136"/>
      <c r="IVA58" s="136"/>
      <c r="IVB58" s="136"/>
      <c r="IVC58" s="136"/>
      <c r="IVD58" s="136"/>
      <c r="IVE58" s="136"/>
      <c r="IVF58" s="136"/>
      <c r="IVG58" s="136"/>
      <c r="IVH58" s="136"/>
      <c r="IVI58" s="136"/>
      <c r="IVJ58" s="136"/>
      <c r="IVK58" s="136"/>
      <c r="IVL58" s="136"/>
      <c r="IVM58" s="136"/>
      <c r="IVN58" s="136"/>
      <c r="IVO58" s="136"/>
      <c r="IVP58" s="136"/>
      <c r="IVQ58" s="136"/>
      <c r="IVR58" s="136"/>
      <c r="IVS58" s="136"/>
      <c r="IVT58" s="136"/>
      <c r="IVU58" s="136"/>
      <c r="IVV58" s="136"/>
      <c r="IVW58" s="136"/>
      <c r="IVX58" s="136"/>
      <c r="IVY58" s="136"/>
      <c r="IVZ58" s="136"/>
      <c r="IWA58" s="136"/>
      <c r="IWB58" s="136"/>
      <c r="IWC58" s="136"/>
      <c r="IWD58" s="136"/>
      <c r="IWE58" s="136"/>
      <c r="IWF58" s="136"/>
      <c r="IWG58" s="136"/>
      <c r="IWH58" s="136"/>
      <c r="IWI58" s="136"/>
      <c r="IWJ58" s="136"/>
      <c r="IWK58" s="136"/>
      <c r="IWL58" s="136"/>
      <c r="IWM58" s="136"/>
      <c r="IWN58" s="136"/>
      <c r="IWO58" s="136"/>
      <c r="IWP58" s="136"/>
      <c r="IWQ58" s="136"/>
      <c r="IWR58" s="136"/>
      <c r="IWS58" s="136"/>
      <c r="IWT58" s="136"/>
      <c r="IWU58" s="136"/>
      <c r="IWV58" s="136"/>
      <c r="IWW58" s="136"/>
      <c r="IWX58" s="136"/>
      <c r="IWY58" s="136"/>
      <c r="IWZ58" s="136"/>
      <c r="IXA58" s="136"/>
      <c r="IXB58" s="136"/>
      <c r="IXC58" s="136"/>
      <c r="IXD58" s="136"/>
      <c r="IXE58" s="136"/>
      <c r="IXF58" s="136"/>
      <c r="IXG58" s="136"/>
      <c r="IXH58" s="136"/>
      <c r="IXI58" s="136"/>
      <c r="IXJ58" s="136"/>
      <c r="IXK58" s="136"/>
      <c r="IXL58" s="136"/>
      <c r="IXM58" s="136"/>
      <c r="IXN58" s="136"/>
      <c r="IXO58" s="136"/>
      <c r="IXP58" s="136"/>
      <c r="IXQ58" s="136"/>
      <c r="IXR58" s="136"/>
      <c r="IXS58" s="136"/>
      <c r="IXT58" s="136"/>
      <c r="IXU58" s="136"/>
      <c r="IXV58" s="136"/>
      <c r="IXW58" s="136"/>
      <c r="IXX58" s="136"/>
      <c r="IXY58" s="136"/>
      <c r="IXZ58" s="136"/>
      <c r="IYA58" s="136"/>
      <c r="IYB58" s="136"/>
      <c r="IYC58" s="136"/>
      <c r="IYD58" s="136"/>
      <c r="IYE58" s="136"/>
      <c r="IYF58" s="136"/>
      <c r="IYG58" s="136"/>
      <c r="IYH58" s="136"/>
      <c r="IYI58" s="136"/>
      <c r="IYJ58" s="136"/>
      <c r="IYK58" s="136"/>
      <c r="IYL58" s="136"/>
      <c r="IYM58" s="136"/>
      <c r="IYN58" s="136"/>
      <c r="IYO58" s="136"/>
      <c r="IYP58" s="136"/>
      <c r="IYQ58" s="136"/>
      <c r="IYR58" s="136"/>
      <c r="IYS58" s="136"/>
      <c r="IYT58" s="136"/>
      <c r="IYU58" s="136"/>
      <c r="IYV58" s="136"/>
      <c r="IYW58" s="136"/>
      <c r="IYX58" s="136"/>
      <c r="IYY58" s="136"/>
      <c r="IYZ58" s="136"/>
      <c r="IZA58" s="136"/>
      <c r="IZB58" s="136"/>
      <c r="IZC58" s="136"/>
      <c r="IZD58" s="136"/>
      <c r="IZE58" s="136"/>
      <c r="IZF58" s="136"/>
      <c r="IZG58" s="136"/>
      <c r="IZH58" s="136"/>
      <c r="IZI58" s="136"/>
      <c r="IZJ58" s="136"/>
      <c r="IZK58" s="136"/>
      <c r="IZL58" s="136"/>
      <c r="IZM58" s="136"/>
      <c r="IZN58" s="136"/>
      <c r="IZO58" s="136"/>
      <c r="IZP58" s="136"/>
      <c r="IZQ58" s="136"/>
      <c r="IZR58" s="136"/>
      <c r="IZS58" s="136"/>
      <c r="IZT58" s="136"/>
      <c r="IZU58" s="136"/>
      <c r="IZV58" s="136"/>
      <c r="IZW58" s="136"/>
      <c r="IZX58" s="136"/>
      <c r="IZY58" s="136"/>
      <c r="IZZ58" s="136"/>
      <c r="JAA58" s="136"/>
      <c r="JAB58" s="136"/>
      <c r="JAC58" s="136"/>
      <c r="JAD58" s="136"/>
      <c r="JAE58" s="136"/>
      <c r="JAF58" s="136"/>
      <c r="JAG58" s="136"/>
      <c r="JAH58" s="136"/>
      <c r="JAI58" s="136"/>
      <c r="JAJ58" s="136"/>
      <c r="JAK58" s="136"/>
      <c r="JAL58" s="136"/>
      <c r="JAM58" s="136"/>
      <c r="JAN58" s="136"/>
      <c r="JAO58" s="136"/>
      <c r="JAP58" s="136"/>
      <c r="JAQ58" s="136"/>
      <c r="JAR58" s="136"/>
      <c r="JAS58" s="136"/>
      <c r="JAT58" s="136"/>
      <c r="JAU58" s="136"/>
      <c r="JAV58" s="136"/>
      <c r="JAW58" s="136"/>
      <c r="JAX58" s="136"/>
      <c r="JAY58" s="136"/>
      <c r="JAZ58" s="136"/>
      <c r="JBA58" s="136"/>
      <c r="JBB58" s="136"/>
      <c r="JBC58" s="136"/>
      <c r="JBD58" s="136"/>
      <c r="JBE58" s="136"/>
      <c r="JBF58" s="136"/>
      <c r="JBG58" s="136"/>
      <c r="JBH58" s="136"/>
      <c r="JBI58" s="136"/>
      <c r="JBJ58" s="136"/>
      <c r="JBK58" s="136"/>
      <c r="JBL58" s="136"/>
      <c r="JBM58" s="136"/>
      <c r="JBN58" s="136"/>
      <c r="JBO58" s="136"/>
      <c r="JBP58" s="136"/>
      <c r="JBQ58" s="136"/>
      <c r="JBR58" s="136"/>
      <c r="JBS58" s="136"/>
      <c r="JBT58" s="136"/>
      <c r="JBU58" s="136"/>
      <c r="JBV58" s="136"/>
      <c r="JBW58" s="136"/>
      <c r="JBX58" s="136"/>
      <c r="JBY58" s="136"/>
      <c r="JBZ58" s="136"/>
      <c r="JCA58" s="136"/>
      <c r="JCB58" s="136"/>
      <c r="JCC58" s="136"/>
      <c r="JCD58" s="136"/>
      <c r="JCE58" s="136"/>
      <c r="JCF58" s="136"/>
      <c r="JCG58" s="136"/>
      <c r="JCH58" s="136"/>
      <c r="JCI58" s="136"/>
      <c r="JCJ58" s="136"/>
      <c r="JCK58" s="136"/>
      <c r="JCL58" s="136"/>
      <c r="JCM58" s="136"/>
      <c r="JCN58" s="136"/>
      <c r="JCO58" s="136"/>
      <c r="JCP58" s="136"/>
      <c r="JCQ58" s="136"/>
      <c r="JCR58" s="136"/>
      <c r="JCS58" s="136"/>
      <c r="JCT58" s="136"/>
      <c r="JCU58" s="136"/>
      <c r="JCV58" s="136"/>
      <c r="JCW58" s="136"/>
      <c r="JCX58" s="136"/>
      <c r="JCY58" s="136"/>
      <c r="JCZ58" s="136"/>
      <c r="JDA58" s="136"/>
      <c r="JDB58" s="136"/>
      <c r="JDC58" s="136"/>
      <c r="JDD58" s="136"/>
      <c r="JDE58" s="136"/>
      <c r="JDF58" s="136"/>
      <c r="JDG58" s="136"/>
      <c r="JDH58" s="136"/>
      <c r="JDI58" s="136"/>
      <c r="JDJ58" s="136"/>
      <c r="JDK58" s="136"/>
      <c r="JDL58" s="136"/>
      <c r="JDM58" s="136"/>
      <c r="JDN58" s="136"/>
      <c r="JDO58" s="136"/>
      <c r="JDP58" s="136"/>
      <c r="JDQ58" s="136"/>
      <c r="JDR58" s="136"/>
      <c r="JDS58" s="136"/>
      <c r="JDT58" s="136"/>
      <c r="JDU58" s="136"/>
      <c r="JDV58" s="136"/>
      <c r="JDW58" s="136"/>
      <c r="JDX58" s="136"/>
      <c r="JDY58" s="136"/>
      <c r="JDZ58" s="136"/>
      <c r="JEA58" s="136"/>
      <c r="JEB58" s="136"/>
      <c r="JEC58" s="136"/>
      <c r="JED58" s="136"/>
      <c r="JEE58" s="136"/>
      <c r="JEF58" s="136"/>
      <c r="JEG58" s="136"/>
      <c r="JEH58" s="136"/>
      <c r="JEI58" s="136"/>
      <c r="JEJ58" s="136"/>
      <c r="JEK58" s="136"/>
      <c r="JEL58" s="136"/>
      <c r="JEM58" s="136"/>
      <c r="JEN58" s="136"/>
      <c r="JEO58" s="136"/>
      <c r="JEP58" s="136"/>
      <c r="JEQ58" s="136"/>
      <c r="JER58" s="136"/>
      <c r="JES58" s="136"/>
      <c r="JET58" s="136"/>
      <c r="JEU58" s="136"/>
      <c r="JEV58" s="136"/>
      <c r="JEW58" s="136"/>
      <c r="JEX58" s="136"/>
      <c r="JEY58" s="136"/>
      <c r="JEZ58" s="136"/>
      <c r="JFA58" s="136"/>
      <c r="JFB58" s="136"/>
      <c r="JFC58" s="136"/>
      <c r="JFD58" s="136"/>
      <c r="JFE58" s="136"/>
      <c r="JFF58" s="136"/>
      <c r="JFG58" s="136"/>
      <c r="JFH58" s="136"/>
      <c r="JFI58" s="136"/>
      <c r="JFJ58" s="136"/>
      <c r="JFK58" s="136"/>
      <c r="JFL58" s="136"/>
      <c r="JFM58" s="136"/>
      <c r="JFN58" s="136"/>
      <c r="JFO58" s="136"/>
      <c r="JFP58" s="136"/>
      <c r="JFQ58" s="136"/>
      <c r="JFR58" s="136"/>
      <c r="JFS58" s="136"/>
      <c r="JFT58" s="136"/>
      <c r="JFU58" s="136"/>
      <c r="JFV58" s="136"/>
      <c r="JFW58" s="136"/>
      <c r="JFX58" s="136"/>
      <c r="JFY58" s="136"/>
      <c r="JFZ58" s="136"/>
      <c r="JGA58" s="136"/>
      <c r="JGB58" s="136"/>
      <c r="JGC58" s="136"/>
      <c r="JGD58" s="136"/>
      <c r="JGE58" s="136"/>
      <c r="JGF58" s="136"/>
      <c r="JGG58" s="136"/>
      <c r="JGH58" s="136"/>
      <c r="JGI58" s="136"/>
      <c r="JGJ58" s="136"/>
      <c r="JGK58" s="136"/>
      <c r="JGL58" s="136"/>
      <c r="JGM58" s="136"/>
      <c r="JGN58" s="136"/>
      <c r="JGO58" s="136"/>
      <c r="JGP58" s="136"/>
      <c r="JGQ58" s="136"/>
      <c r="JGR58" s="136"/>
      <c r="JGS58" s="136"/>
      <c r="JGT58" s="136"/>
      <c r="JGU58" s="136"/>
      <c r="JGV58" s="136"/>
      <c r="JGW58" s="136"/>
      <c r="JGX58" s="136"/>
      <c r="JGY58" s="136"/>
      <c r="JGZ58" s="136"/>
      <c r="JHA58" s="136"/>
      <c r="JHB58" s="136"/>
      <c r="JHC58" s="136"/>
      <c r="JHD58" s="136"/>
      <c r="JHE58" s="136"/>
      <c r="JHF58" s="136"/>
      <c r="JHG58" s="136"/>
      <c r="JHH58" s="136"/>
      <c r="JHI58" s="136"/>
      <c r="JHJ58" s="136"/>
      <c r="JHK58" s="136"/>
      <c r="JHL58" s="136"/>
      <c r="JHM58" s="136"/>
      <c r="JHN58" s="136"/>
      <c r="JHO58" s="136"/>
      <c r="JHP58" s="136"/>
      <c r="JHQ58" s="136"/>
      <c r="JHR58" s="136"/>
      <c r="JHS58" s="136"/>
      <c r="JHT58" s="136"/>
      <c r="JHU58" s="136"/>
      <c r="JHV58" s="136"/>
      <c r="JHW58" s="136"/>
      <c r="JHX58" s="136"/>
      <c r="JHY58" s="136"/>
      <c r="JHZ58" s="136"/>
      <c r="JIA58" s="136"/>
      <c r="JIB58" s="136"/>
      <c r="JIC58" s="136"/>
      <c r="JID58" s="136"/>
      <c r="JIE58" s="136"/>
      <c r="JIF58" s="136"/>
      <c r="JIG58" s="136"/>
      <c r="JIH58" s="136"/>
      <c r="JII58" s="136"/>
      <c r="JIJ58" s="136"/>
      <c r="JIK58" s="136"/>
      <c r="JIL58" s="136"/>
      <c r="JIM58" s="136"/>
      <c r="JIN58" s="136"/>
      <c r="JIO58" s="136"/>
      <c r="JIP58" s="136"/>
      <c r="JIQ58" s="136"/>
      <c r="JIR58" s="136"/>
      <c r="JIS58" s="136"/>
      <c r="JIT58" s="136"/>
      <c r="JIU58" s="136"/>
      <c r="JIV58" s="136"/>
      <c r="JIW58" s="136"/>
      <c r="JIX58" s="136"/>
      <c r="JIY58" s="136"/>
      <c r="JIZ58" s="136"/>
      <c r="JJA58" s="136"/>
      <c r="JJB58" s="136"/>
      <c r="JJC58" s="136"/>
      <c r="JJD58" s="136"/>
      <c r="JJE58" s="136"/>
      <c r="JJF58" s="136"/>
      <c r="JJG58" s="136"/>
      <c r="JJH58" s="136"/>
      <c r="JJI58" s="136"/>
      <c r="JJJ58" s="136"/>
      <c r="JJK58" s="136"/>
      <c r="JJL58" s="136"/>
      <c r="JJM58" s="136"/>
      <c r="JJN58" s="136"/>
      <c r="JJO58" s="136"/>
      <c r="JJP58" s="136"/>
      <c r="JJQ58" s="136"/>
      <c r="JJR58" s="136"/>
      <c r="JJS58" s="136"/>
      <c r="JJT58" s="136"/>
      <c r="JJU58" s="136"/>
      <c r="JJV58" s="136"/>
      <c r="JJW58" s="136"/>
      <c r="JJX58" s="136"/>
      <c r="JJY58" s="136"/>
      <c r="JJZ58" s="136"/>
      <c r="JKA58" s="136"/>
      <c r="JKB58" s="136"/>
      <c r="JKC58" s="136"/>
      <c r="JKD58" s="136"/>
      <c r="JKE58" s="136"/>
      <c r="JKF58" s="136"/>
      <c r="JKG58" s="136"/>
      <c r="JKH58" s="136"/>
      <c r="JKI58" s="136"/>
      <c r="JKJ58" s="136"/>
      <c r="JKK58" s="136"/>
      <c r="JKL58" s="136"/>
      <c r="JKM58" s="136"/>
      <c r="JKN58" s="136"/>
      <c r="JKO58" s="136"/>
      <c r="JKP58" s="136"/>
      <c r="JKQ58" s="136"/>
      <c r="JKR58" s="136"/>
      <c r="JKS58" s="136"/>
      <c r="JKT58" s="136"/>
      <c r="JKU58" s="136"/>
      <c r="JKV58" s="136"/>
      <c r="JKW58" s="136"/>
      <c r="JKX58" s="136"/>
      <c r="JKY58" s="136"/>
      <c r="JKZ58" s="136"/>
      <c r="JLA58" s="136"/>
      <c r="JLB58" s="136"/>
      <c r="JLC58" s="136"/>
      <c r="JLD58" s="136"/>
      <c r="JLE58" s="136"/>
      <c r="JLF58" s="136"/>
      <c r="JLG58" s="136"/>
      <c r="JLH58" s="136"/>
      <c r="JLI58" s="136"/>
      <c r="JLJ58" s="136"/>
      <c r="JLK58" s="136"/>
      <c r="JLL58" s="136"/>
      <c r="JLM58" s="136"/>
      <c r="JLN58" s="136"/>
      <c r="JLO58" s="136"/>
      <c r="JLP58" s="136"/>
      <c r="JLQ58" s="136"/>
      <c r="JLR58" s="136"/>
      <c r="JLS58" s="136"/>
      <c r="JLT58" s="136"/>
      <c r="JLU58" s="136"/>
      <c r="JLV58" s="136"/>
      <c r="JLW58" s="136"/>
      <c r="JLX58" s="136"/>
      <c r="JLY58" s="136"/>
      <c r="JLZ58" s="136"/>
      <c r="JMA58" s="136"/>
      <c r="JMB58" s="136"/>
      <c r="JMC58" s="136"/>
      <c r="JMD58" s="136"/>
      <c r="JME58" s="136"/>
      <c r="JMF58" s="136"/>
      <c r="JMG58" s="136"/>
      <c r="JMH58" s="136"/>
      <c r="JMI58" s="136"/>
      <c r="JMJ58" s="136"/>
      <c r="JMK58" s="136"/>
      <c r="JML58" s="136"/>
      <c r="JMM58" s="136"/>
      <c r="JMN58" s="136"/>
      <c r="JMO58" s="136"/>
      <c r="JMP58" s="136"/>
      <c r="JMQ58" s="136"/>
      <c r="JMR58" s="136"/>
      <c r="JMS58" s="136"/>
      <c r="JMT58" s="136"/>
      <c r="JMU58" s="136"/>
      <c r="JMV58" s="136"/>
      <c r="JMW58" s="136"/>
      <c r="JMX58" s="136"/>
      <c r="JMY58" s="136"/>
      <c r="JMZ58" s="136"/>
      <c r="JNA58" s="136"/>
      <c r="JNB58" s="136"/>
      <c r="JNC58" s="136"/>
      <c r="JND58" s="136"/>
      <c r="JNE58" s="136"/>
      <c r="JNF58" s="136"/>
      <c r="JNG58" s="136"/>
      <c r="JNH58" s="136"/>
      <c r="JNI58" s="136"/>
      <c r="JNJ58" s="136"/>
      <c r="JNK58" s="136"/>
      <c r="JNL58" s="136"/>
      <c r="JNM58" s="136"/>
      <c r="JNN58" s="136"/>
      <c r="JNO58" s="136"/>
      <c r="JNP58" s="136"/>
      <c r="JNQ58" s="136"/>
      <c r="JNR58" s="136"/>
      <c r="JNS58" s="136"/>
      <c r="JNT58" s="136"/>
      <c r="JNU58" s="136"/>
      <c r="JNV58" s="136"/>
      <c r="JNW58" s="136"/>
      <c r="JNX58" s="136"/>
      <c r="JNY58" s="136"/>
      <c r="JNZ58" s="136"/>
      <c r="JOA58" s="136"/>
      <c r="JOB58" s="136"/>
      <c r="JOC58" s="136"/>
      <c r="JOD58" s="136"/>
      <c r="JOE58" s="136"/>
      <c r="JOF58" s="136"/>
      <c r="JOG58" s="136"/>
      <c r="JOH58" s="136"/>
      <c r="JOI58" s="136"/>
      <c r="JOJ58" s="136"/>
      <c r="JOK58" s="136"/>
      <c r="JOL58" s="136"/>
      <c r="JOM58" s="136"/>
      <c r="JON58" s="136"/>
      <c r="JOO58" s="136"/>
      <c r="JOP58" s="136"/>
      <c r="JOQ58" s="136"/>
      <c r="JOR58" s="136"/>
      <c r="JOS58" s="136"/>
      <c r="JOT58" s="136"/>
      <c r="JOU58" s="136"/>
      <c r="JOV58" s="136"/>
      <c r="JOW58" s="136"/>
      <c r="JOX58" s="136"/>
      <c r="JOY58" s="136"/>
      <c r="JOZ58" s="136"/>
      <c r="JPA58" s="136"/>
      <c r="JPB58" s="136"/>
      <c r="JPC58" s="136"/>
      <c r="JPD58" s="136"/>
      <c r="JPE58" s="136"/>
      <c r="JPF58" s="136"/>
      <c r="JPG58" s="136"/>
      <c r="JPH58" s="136"/>
      <c r="JPI58" s="136"/>
      <c r="JPJ58" s="136"/>
      <c r="JPK58" s="136"/>
      <c r="JPL58" s="136"/>
      <c r="JPM58" s="136"/>
      <c r="JPN58" s="136"/>
      <c r="JPO58" s="136"/>
      <c r="JPP58" s="136"/>
      <c r="JPQ58" s="136"/>
      <c r="JPR58" s="136"/>
      <c r="JPS58" s="136"/>
      <c r="JPT58" s="136"/>
      <c r="JPU58" s="136"/>
      <c r="JPV58" s="136"/>
      <c r="JPW58" s="136"/>
      <c r="JPX58" s="136"/>
      <c r="JPY58" s="136"/>
      <c r="JPZ58" s="136"/>
      <c r="JQA58" s="136"/>
      <c r="JQB58" s="136"/>
      <c r="JQC58" s="136"/>
      <c r="JQD58" s="136"/>
      <c r="JQE58" s="136"/>
      <c r="JQF58" s="136"/>
      <c r="JQG58" s="136"/>
      <c r="JQH58" s="136"/>
      <c r="JQI58" s="136"/>
      <c r="JQJ58" s="136"/>
      <c r="JQK58" s="136"/>
      <c r="JQL58" s="136"/>
      <c r="JQM58" s="136"/>
      <c r="JQN58" s="136"/>
      <c r="JQO58" s="136"/>
      <c r="JQP58" s="136"/>
      <c r="JQQ58" s="136"/>
      <c r="JQR58" s="136"/>
      <c r="JQS58" s="136"/>
      <c r="JQT58" s="136"/>
      <c r="JQU58" s="136"/>
      <c r="JQV58" s="136"/>
      <c r="JQW58" s="136"/>
      <c r="JQX58" s="136"/>
      <c r="JQY58" s="136"/>
      <c r="JQZ58" s="136"/>
      <c r="JRA58" s="136"/>
      <c r="JRB58" s="136"/>
      <c r="JRC58" s="136"/>
      <c r="JRD58" s="136"/>
      <c r="JRE58" s="136"/>
      <c r="JRF58" s="136"/>
      <c r="JRG58" s="136"/>
      <c r="JRH58" s="136"/>
      <c r="JRI58" s="136"/>
      <c r="JRJ58" s="136"/>
      <c r="JRK58" s="136"/>
      <c r="JRL58" s="136"/>
      <c r="JRM58" s="136"/>
      <c r="JRN58" s="136"/>
      <c r="JRO58" s="136"/>
      <c r="JRP58" s="136"/>
      <c r="JRQ58" s="136"/>
      <c r="JRR58" s="136"/>
      <c r="JRS58" s="136"/>
      <c r="JRT58" s="136"/>
      <c r="JRU58" s="136"/>
      <c r="JRV58" s="136"/>
      <c r="JRW58" s="136"/>
      <c r="JRX58" s="136"/>
      <c r="JRY58" s="136"/>
      <c r="JRZ58" s="136"/>
      <c r="JSA58" s="136"/>
      <c r="JSB58" s="136"/>
      <c r="JSC58" s="136"/>
      <c r="JSD58" s="136"/>
      <c r="JSE58" s="136"/>
      <c r="JSF58" s="136"/>
      <c r="JSG58" s="136"/>
      <c r="JSH58" s="136"/>
      <c r="JSI58" s="136"/>
      <c r="JSJ58" s="136"/>
      <c r="JSK58" s="136"/>
      <c r="JSL58" s="136"/>
      <c r="JSM58" s="136"/>
      <c r="JSN58" s="136"/>
      <c r="JSO58" s="136"/>
      <c r="JSP58" s="136"/>
      <c r="JSQ58" s="136"/>
      <c r="JSR58" s="136"/>
      <c r="JSS58" s="136"/>
      <c r="JST58" s="136"/>
      <c r="JSU58" s="136"/>
      <c r="JSV58" s="136"/>
      <c r="JSW58" s="136"/>
      <c r="JSX58" s="136"/>
      <c r="JSY58" s="136"/>
      <c r="JSZ58" s="136"/>
      <c r="JTA58" s="136"/>
      <c r="JTB58" s="136"/>
      <c r="JTC58" s="136"/>
      <c r="JTD58" s="136"/>
      <c r="JTE58" s="136"/>
      <c r="JTF58" s="136"/>
      <c r="JTG58" s="136"/>
      <c r="JTH58" s="136"/>
      <c r="JTI58" s="136"/>
      <c r="JTJ58" s="136"/>
      <c r="JTK58" s="136"/>
      <c r="JTL58" s="136"/>
      <c r="JTM58" s="136"/>
      <c r="JTN58" s="136"/>
      <c r="JTO58" s="136"/>
      <c r="JTP58" s="136"/>
      <c r="JTQ58" s="136"/>
      <c r="JTR58" s="136"/>
      <c r="JTS58" s="136"/>
      <c r="JTT58" s="136"/>
      <c r="JTU58" s="136"/>
      <c r="JTV58" s="136"/>
      <c r="JTW58" s="136"/>
      <c r="JTX58" s="136"/>
      <c r="JTY58" s="136"/>
      <c r="JTZ58" s="136"/>
      <c r="JUA58" s="136"/>
      <c r="JUB58" s="136"/>
      <c r="JUC58" s="136"/>
      <c r="JUD58" s="136"/>
      <c r="JUE58" s="136"/>
      <c r="JUF58" s="136"/>
      <c r="JUG58" s="136"/>
      <c r="JUH58" s="136"/>
      <c r="JUI58" s="136"/>
      <c r="JUJ58" s="136"/>
      <c r="JUK58" s="136"/>
      <c r="JUL58" s="136"/>
      <c r="JUM58" s="136"/>
      <c r="JUN58" s="136"/>
      <c r="JUO58" s="136"/>
      <c r="JUP58" s="136"/>
      <c r="JUQ58" s="136"/>
      <c r="JUR58" s="136"/>
      <c r="JUS58" s="136"/>
      <c r="JUT58" s="136"/>
      <c r="JUU58" s="136"/>
      <c r="JUV58" s="136"/>
      <c r="JUW58" s="136"/>
      <c r="JUX58" s="136"/>
      <c r="JUY58" s="136"/>
      <c r="JUZ58" s="136"/>
      <c r="JVA58" s="136"/>
      <c r="JVB58" s="136"/>
      <c r="JVC58" s="136"/>
      <c r="JVD58" s="136"/>
      <c r="JVE58" s="136"/>
      <c r="JVF58" s="136"/>
      <c r="JVG58" s="136"/>
      <c r="JVH58" s="136"/>
      <c r="JVI58" s="136"/>
      <c r="JVJ58" s="136"/>
      <c r="JVK58" s="136"/>
      <c r="JVL58" s="136"/>
      <c r="JVM58" s="136"/>
      <c r="JVN58" s="136"/>
      <c r="JVO58" s="136"/>
      <c r="JVP58" s="136"/>
      <c r="JVQ58" s="136"/>
      <c r="JVR58" s="136"/>
      <c r="JVS58" s="136"/>
      <c r="JVT58" s="136"/>
      <c r="JVU58" s="136"/>
      <c r="JVV58" s="136"/>
      <c r="JVW58" s="136"/>
      <c r="JVX58" s="136"/>
      <c r="JVY58" s="136"/>
      <c r="JVZ58" s="136"/>
      <c r="JWA58" s="136"/>
      <c r="JWB58" s="136"/>
      <c r="JWC58" s="136"/>
      <c r="JWD58" s="136"/>
      <c r="JWE58" s="136"/>
      <c r="JWF58" s="136"/>
      <c r="JWG58" s="136"/>
      <c r="JWH58" s="136"/>
      <c r="JWI58" s="136"/>
      <c r="JWJ58" s="136"/>
      <c r="JWK58" s="136"/>
      <c r="JWL58" s="136"/>
      <c r="JWM58" s="136"/>
      <c r="JWN58" s="136"/>
      <c r="JWO58" s="136"/>
      <c r="JWP58" s="136"/>
      <c r="JWQ58" s="136"/>
      <c r="JWR58" s="136"/>
      <c r="JWS58" s="136"/>
      <c r="JWT58" s="136"/>
      <c r="JWU58" s="136"/>
      <c r="JWV58" s="136"/>
      <c r="JWW58" s="136"/>
      <c r="JWX58" s="136"/>
      <c r="JWY58" s="136"/>
      <c r="JWZ58" s="136"/>
      <c r="JXA58" s="136"/>
      <c r="JXB58" s="136"/>
      <c r="JXC58" s="136"/>
      <c r="JXD58" s="136"/>
      <c r="JXE58" s="136"/>
      <c r="JXF58" s="136"/>
      <c r="JXG58" s="136"/>
      <c r="JXH58" s="136"/>
      <c r="JXI58" s="136"/>
      <c r="JXJ58" s="136"/>
      <c r="JXK58" s="136"/>
      <c r="JXL58" s="136"/>
      <c r="JXM58" s="136"/>
      <c r="JXN58" s="136"/>
      <c r="JXO58" s="136"/>
      <c r="JXP58" s="136"/>
      <c r="JXQ58" s="136"/>
      <c r="JXR58" s="136"/>
      <c r="JXS58" s="136"/>
      <c r="JXT58" s="136"/>
      <c r="JXU58" s="136"/>
      <c r="JXV58" s="136"/>
      <c r="JXW58" s="136"/>
      <c r="JXX58" s="136"/>
      <c r="JXY58" s="136"/>
      <c r="JXZ58" s="136"/>
      <c r="JYA58" s="136"/>
      <c r="JYB58" s="136"/>
      <c r="JYC58" s="136"/>
      <c r="JYD58" s="136"/>
      <c r="JYE58" s="136"/>
      <c r="JYF58" s="136"/>
      <c r="JYG58" s="136"/>
      <c r="JYH58" s="136"/>
      <c r="JYI58" s="136"/>
      <c r="JYJ58" s="136"/>
      <c r="JYK58" s="136"/>
      <c r="JYL58" s="136"/>
      <c r="JYM58" s="136"/>
      <c r="JYN58" s="136"/>
      <c r="JYO58" s="136"/>
      <c r="JYP58" s="136"/>
      <c r="JYQ58" s="136"/>
      <c r="JYR58" s="136"/>
      <c r="JYS58" s="136"/>
      <c r="JYT58" s="136"/>
      <c r="JYU58" s="136"/>
      <c r="JYV58" s="136"/>
      <c r="JYW58" s="136"/>
      <c r="JYX58" s="136"/>
      <c r="JYY58" s="136"/>
      <c r="JYZ58" s="136"/>
      <c r="JZA58" s="136"/>
      <c r="JZB58" s="136"/>
      <c r="JZC58" s="136"/>
      <c r="JZD58" s="136"/>
      <c r="JZE58" s="136"/>
      <c r="JZF58" s="136"/>
      <c r="JZG58" s="136"/>
      <c r="JZH58" s="136"/>
      <c r="JZI58" s="136"/>
      <c r="JZJ58" s="136"/>
      <c r="JZK58" s="136"/>
      <c r="JZL58" s="136"/>
      <c r="JZM58" s="136"/>
      <c r="JZN58" s="136"/>
      <c r="JZO58" s="136"/>
      <c r="JZP58" s="136"/>
      <c r="JZQ58" s="136"/>
      <c r="JZR58" s="136"/>
      <c r="JZS58" s="136"/>
      <c r="JZT58" s="136"/>
      <c r="JZU58" s="136"/>
      <c r="JZV58" s="136"/>
      <c r="JZW58" s="136"/>
      <c r="JZX58" s="136"/>
      <c r="JZY58" s="136"/>
      <c r="JZZ58" s="136"/>
      <c r="KAA58" s="136"/>
      <c r="KAB58" s="136"/>
      <c r="KAC58" s="136"/>
      <c r="KAD58" s="136"/>
      <c r="KAE58" s="136"/>
      <c r="KAF58" s="136"/>
      <c r="KAG58" s="136"/>
      <c r="KAH58" s="136"/>
      <c r="KAI58" s="136"/>
      <c r="KAJ58" s="136"/>
      <c r="KAK58" s="136"/>
      <c r="KAL58" s="136"/>
      <c r="KAM58" s="136"/>
      <c r="KAN58" s="136"/>
      <c r="KAO58" s="136"/>
      <c r="KAP58" s="136"/>
      <c r="KAQ58" s="136"/>
      <c r="KAR58" s="136"/>
      <c r="KAS58" s="136"/>
      <c r="KAT58" s="136"/>
      <c r="KAU58" s="136"/>
      <c r="KAV58" s="136"/>
      <c r="KAW58" s="136"/>
      <c r="KAX58" s="136"/>
      <c r="KAY58" s="136"/>
      <c r="KAZ58" s="136"/>
      <c r="KBA58" s="136"/>
      <c r="KBB58" s="136"/>
      <c r="KBC58" s="136"/>
      <c r="KBD58" s="136"/>
      <c r="KBE58" s="136"/>
      <c r="KBF58" s="136"/>
      <c r="KBG58" s="136"/>
      <c r="KBH58" s="136"/>
      <c r="KBI58" s="136"/>
      <c r="KBJ58" s="136"/>
      <c r="KBK58" s="136"/>
      <c r="KBL58" s="136"/>
      <c r="KBM58" s="136"/>
      <c r="KBN58" s="136"/>
      <c r="KBO58" s="136"/>
      <c r="KBP58" s="136"/>
      <c r="KBQ58" s="136"/>
      <c r="KBR58" s="136"/>
      <c r="KBS58" s="136"/>
      <c r="KBT58" s="136"/>
      <c r="KBU58" s="136"/>
      <c r="KBV58" s="136"/>
      <c r="KBW58" s="136"/>
      <c r="KBX58" s="136"/>
      <c r="KBY58" s="136"/>
      <c r="KBZ58" s="136"/>
      <c r="KCA58" s="136"/>
      <c r="KCB58" s="136"/>
      <c r="KCC58" s="136"/>
      <c r="KCD58" s="136"/>
      <c r="KCE58" s="136"/>
      <c r="KCF58" s="136"/>
      <c r="KCG58" s="136"/>
      <c r="KCH58" s="136"/>
      <c r="KCI58" s="136"/>
      <c r="KCJ58" s="136"/>
      <c r="KCK58" s="136"/>
      <c r="KCL58" s="136"/>
      <c r="KCM58" s="136"/>
      <c r="KCN58" s="136"/>
      <c r="KCO58" s="136"/>
      <c r="KCP58" s="136"/>
      <c r="KCQ58" s="136"/>
      <c r="KCR58" s="136"/>
      <c r="KCS58" s="136"/>
      <c r="KCT58" s="136"/>
      <c r="KCU58" s="136"/>
      <c r="KCV58" s="136"/>
      <c r="KCW58" s="136"/>
      <c r="KCX58" s="136"/>
      <c r="KCY58" s="136"/>
      <c r="KCZ58" s="136"/>
      <c r="KDA58" s="136"/>
      <c r="KDB58" s="136"/>
      <c r="KDC58" s="136"/>
      <c r="KDD58" s="136"/>
      <c r="KDE58" s="136"/>
      <c r="KDF58" s="136"/>
      <c r="KDG58" s="136"/>
      <c r="KDH58" s="136"/>
      <c r="KDI58" s="136"/>
      <c r="KDJ58" s="136"/>
      <c r="KDK58" s="136"/>
      <c r="KDL58" s="136"/>
      <c r="KDM58" s="136"/>
      <c r="KDN58" s="136"/>
      <c r="KDO58" s="136"/>
      <c r="KDP58" s="136"/>
      <c r="KDQ58" s="136"/>
      <c r="KDR58" s="136"/>
      <c r="KDS58" s="136"/>
      <c r="KDT58" s="136"/>
      <c r="KDU58" s="136"/>
      <c r="KDV58" s="136"/>
      <c r="KDW58" s="136"/>
      <c r="KDX58" s="136"/>
      <c r="KDY58" s="136"/>
      <c r="KDZ58" s="136"/>
      <c r="KEA58" s="136"/>
      <c r="KEB58" s="136"/>
      <c r="KEC58" s="136"/>
      <c r="KED58" s="136"/>
      <c r="KEE58" s="136"/>
      <c r="KEF58" s="136"/>
      <c r="KEG58" s="136"/>
      <c r="KEH58" s="136"/>
      <c r="KEI58" s="136"/>
      <c r="KEJ58" s="136"/>
      <c r="KEK58" s="136"/>
      <c r="KEL58" s="136"/>
      <c r="KEM58" s="136"/>
      <c r="KEN58" s="136"/>
      <c r="KEO58" s="136"/>
      <c r="KEP58" s="136"/>
      <c r="KEQ58" s="136"/>
      <c r="KER58" s="136"/>
      <c r="KES58" s="136"/>
      <c r="KET58" s="136"/>
      <c r="KEU58" s="136"/>
      <c r="KEV58" s="136"/>
      <c r="KEW58" s="136"/>
      <c r="KEX58" s="136"/>
      <c r="KEY58" s="136"/>
      <c r="KEZ58" s="136"/>
      <c r="KFA58" s="136"/>
      <c r="KFB58" s="136"/>
      <c r="KFC58" s="136"/>
      <c r="KFD58" s="136"/>
      <c r="KFE58" s="136"/>
      <c r="KFF58" s="136"/>
      <c r="KFG58" s="136"/>
      <c r="KFH58" s="136"/>
      <c r="KFI58" s="136"/>
      <c r="KFJ58" s="136"/>
      <c r="KFK58" s="136"/>
      <c r="KFL58" s="136"/>
      <c r="KFM58" s="136"/>
      <c r="KFN58" s="136"/>
      <c r="KFO58" s="136"/>
      <c r="KFP58" s="136"/>
      <c r="KFQ58" s="136"/>
      <c r="KFR58" s="136"/>
      <c r="KFS58" s="136"/>
      <c r="KFT58" s="136"/>
      <c r="KFU58" s="136"/>
      <c r="KFV58" s="136"/>
      <c r="KFW58" s="136"/>
      <c r="KFX58" s="136"/>
      <c r="KFY58" s="136"/>
      <c r="KFZ58" s="136"/>
      <c r="KGA58" s="136"/>
      <c r="KGB58" s="136"/>
      <c r="KGC58" s="136"/>
      <c r="KGD58" s="136"/>
      <c r="KGE58" s="136"/>
      <c r="KGF58" s="136"/>
      <c r="KGG58" s="136"/>
      <c r="KGH58" s="136"/>
      <c r="KGI58" s="136"/>
      <c r="KGJ58" s="136"/>
      <c r="KGK58" s="136"/>
      <c r="KGL58" s="136"/>
      <c r="KGM58" s="136"/>
      <c r="KGN58" s="136"/>
      <c r="KGO58" s="136"/>
      <c r="KGP58" s="136"/>
      <c r="KGQ58" s="136"/>
      <c r="KGR58" s="136"/>
      <c r="KGS58" s="136"/>
      <c r="KGT58" s="136"/>
      <c r="KGU58" s="136"/>
      <c r="KGV58" s="136"/>
      <c r="KGW58" s="136"/>
      <c r="KGX58" s="136"/>
      <c r="KGY58" s="136"/>
      <c r="KGZ58" s="136"/>
      <c r="KHA58" s="136"/>
      <c r="KHB58" s="136"/>
      <c r="KHC58" s="136"/>
      <c r="KHD58" s="136"/>
      <c r="KHE58" s="136"/>
      <c r="KHF58" s="136"/>
      <c r="KHG58" s="136"/>
      <c r="KHH58" s="136"/>
      <c r="KHI58" s="136"/>
      <c r="KHJ58" s="136"/>
      <c r="KHK58" s="136"/>
      <c r="KHL58" s="136"/>
      <c r="KHM58" s="136"/>
      <c r="KHN58" s="136"/>
      <c r="KHO58" s="136"/>
      <c r="KHP58" s="136"/>
      <c r="KHQ58" s="136"/>
      <c r="KHR58" s="136"/>
      <c r="KHS58" s="136"/>
      <c r="KHT58" s="136"/>
      <c r="KHU58" s="136"/>
      <c r="KHV58" s="136"/>
      <c r="KHW58" s="136"/>
      <c r="KHX58" s="136"/>
      <c r="KHY58" s="136"/>
      <c r="KHZ58" s="136"/>
      <c r="KIA58" s="136"/>
      <c r="KIB58" s="136"/>
      <c r="KIC58" s="136"/>
      <c r="KID58" s="136"/>
      <c r="KIE58" s="136"/>
      <c r="KIF58" s="136"/>
      <c r="KIG58" s="136"/>
      <c r="KIH58" s="136"/>
      <c r="KII58" s="136"/>
      <c r="KIJ58" s="136"/>
      <c r="KIK58" s="136"/>
      <c r="KIL58" s="136"/>
      <c r="KIM58" s="136"/>
      <c r="KIN58" s="136"/>
      <c r="KIO58" s="136"/>
      <c r="KIP58" s="136"/>
      <c r="KIQ58" s="136"/>
      <c r="KIR58" s="136"/>
      <c r="KIS58" s="136"/>
      <c r="KIT58" s="136"/>
      <c r="KIU58" s="136"/>
      <c r="KIV58" s="136"/>
      <c r="KIW58" s="136"/>
      <c r="KIX58" s="136"/>
      <c r="KIY58" s="136"/>
      <c r="KIZ58" s="136"/>
      <c r="KJA58" s="136"/>
      <c r="KJB58" s="136"/>
      <c r="KJC58" s="136"/>
      <c r="KJD58" s="136"/>
      <c r="KJE58" s="136"/>
      <c r="KJF58" s="136"/>
      <c r="KJG58" s="136"/>
      <c r="KJH58" s="136"/>
      <c r="KJI58" s="136"/>
      <c r="KJJ58" s="136"/>
      <c r="KJK58" s="136"/>
      <c r="KJL58" s="136"/>
      <c r="KJM58" s="136"/>
      <c r="KJN58" s="136"/>
      <c r="KJO58" s="136"/>
      <c r="KJP58" s="136"/>
      <c r="KJQ58" s="136"/>
      <c r="KJR58" s="136"/>
      <c r="KJS58" s="136"/>
      <c r="KJT58" s="136"/>
      <c r="KJU58" s="136"/>
      <c r="KJV58" s="136"/>
      <c r="KJW58" s="136"/>
      <c r="KJX58" s="136"/>
      <c r="KJY58" s="136"/>
      <c r="KJZ58" s="136"/>
      <c r="KKA58" s="136"/>
      <c r="KKB58" s="136"/>
      <c r="KKC58" s="136"/>
      <c r="KKD58" s="136"/>
      <c r="KKE58" s="136"/>
      <c r="KKF58" s="136"/>
      <c r="KKG58" s="136"/>
      <c r="KKH58" s="136"/>
      <c r="KKI58" s="136"/>
      <c r="KKJ58" s="136"/>
      <c r="KKK58" s="136"/>
      <c r="KKL58" s="136"/>
      <c r="KKM58" s="136"/>
      <c r="KKN58" s="136"/>
      <c r="KKO58" s="136"/>
      <c r="KKP58" s="136"/>
      <c r="KKQ58" s="136"/>
      <c r="KKR58" s="136"/>
      <c r="KKS58" s="136"/>
      <c r="KKT58" s="136"/>
      <c r="KKU58" s="136"/>
      <c r="KKV58" s="136"/>
      <c r="KKW58" s="136"/>
      <c r="KKX58" s="136"/>
      <c r="KKY58" s="136"/>
      <c r="KKZ58" s="136"/>
      <c r="KLA58" s="136"/>
      <c r="KLB58" s="136"/>
      <c r="KLC58" s="136"/>
      <c r="KLD58" s="136"/>
      <c r="KLE58" s="136"/>
      <c r="KLF58" s="136"/>
      <c r="KLG58" s="136"/>
      <c r="KLH58" s="136"/>
      <c r="KLI58" s="136"/>
      <c r="KLJ58" s="136"/>
      <c r="KLK58" s="136"/>
      <c r="KLL58" s="136"/>
      <c r="KLM58" s="136"/>
      <c r="KLN58" s="136"/>
      <c r="KLO58" s="136"/>
      <c r="KLP58" s="136"/>
      <c r="KLQ58" s="136"/>
      <c r="KLR58" s="136"/>
      <c r="KLS58" s="136"/>
      <c r="KLT58" s="136"/>
      <c r="KLU58" s="136"/>
      <c r="KLV58" s="136"/>
      <c r="KLW58" s="136"/>
      <c r="KLX58" s="136"/>
      <c r="KLY58" s="136"/>
      <c r="KLZ58" s="136"/>
      <c r="KMA58" s="136"/>
      <c r="KMB58" s="136"/>
      <c r="KMC58" s="136"/>
      <c r="KMD58" s="136"/>
      <c r="KME58" s="136"/>
      <c r="KMF58" s="136"/>
      <c r="KMG58" s="136"/>
      <c r="KMH58" s="136"/>
      <c r="KMI58" s="136"/>
      <c r="KMJ58" s="136"/>
      <c r="KMK58" s="136"/>
      <c r="KML58" s="136"/>
      <c r="KMM58" s="136"/>
      <c r="KMN58" s="136"/>
      <c r="KMO58" s="136"/>
      <c r="KMP58" s="136"/>
      <c r="KMQ58" s="136"/>
      <c r="KMR58" s="136"/>
      <c r="KMS58" s="136"/>
      <c r="KMT58" s="136"/>
      <c r="KMU58" s="136"/>
      <c r="KMV58" s="136"/>
      <c r="KMW58" s="136"/>
      <c r="KMX58" s="136"/>
      <c r="KMY58" s="136"/>
      <c r="KMZ58" s="136"/>
      <c r="KNA58" s="136"/>
      <c r="KNB58" s="136"/>
      <c r="KNC58" s="136"/>
      <c r="KND58" s="136"/>
      <c r="KNE58" s="136"/>
      <c r="KNF58" s="136"/>
      <c r="KNG58" s="136"/>
      <c r="KNH58" s="136"/>
      <c r="KNI58" s="136"/>
      <c r="KNJ58" s="136"/>
      <c r="KNK58" s="136"/>
      <c r="KNL58" s="136"/>
      <c r="KNM58" s="136"/>
      <c r="KNN58" s="136"/>
      <c r="KNO58" s="136"/>
      <c r="KNP58" s="136"/>
      <c r="KNQ58" s="136"/>
      <c r="KNR58" s="136"/>
      <c r="KNS58" s="136"/>
      <c r="KNT58" s="136"/>
      <c r="KNU58" s="136"/>
      <c r="KNV58" s="136"/>
      <c r="KNW58" s="136"/>
      <c r="KNX58" s="136"/>
      <c r="KNY58" s="136"/>
      <c r="KNZ58" s="136"/>
      <c r="KOA58" s="136"/>
      <c r="KOB58" s="136"/>
      <c r="KOC58" s="136"/>
      <c r="KOD58" s="136"/>
      <c r="KOE58" s="136"/>
      <c r="KOF58" s="136"/>
      <c r="KOG58" s="136"/>
      <c r="KOH58" s="136"/>
      <c r="KOI58" s="136"/>
      <c r="KOJ58" s="136"/>
      <c r="KOK58" s="136"/>
      <c r="KOL58" s="136"/>
      <c r="KOM58" s="136"/>
      <c r="KON58" s="136"/>
      <c r="KOO58" s="136"/>
      <c r="KOP58" s="136"/>
      <c r="KOQ58" s="136"/>
      <c r="KOR58" s="136"/>
      <c r="KOS58" s="136"/>
      <c r="KOT58" s="136"/>
      <c r="KOU58" s="136"/>
      <c r="KOV58" s="136"/>
      <c r="KOW58" s="136"/>
      <c r="KOX58" s="136"/>
      <c r="KOY58" s="136"/>
      <c r="KOZ58" s="136"/>
      <c r="KPA58" s="136"/>
      <c r="KPB58" s="136"/>
      <c r="KPC58" s="136"/>
      <c r="KPD58" s="136"/>
      <c r="KPE58" s="136"/>
      <c r="KPF58" s="136"/>
      <c r="KPG58" s="136"/>
      <c r="KPH58" s="136"/>
      <c r="KPI58" s="136"/>
      <c r="KPJ58" s="136"/>
      <c r="KPK58" s="136"/>
      <c r="KPL58" s="136"/>
      <c r="KPM58" s="136"/>
      <c r="KPN58" s="136"/>
      <c r="KPO58" s="136"/>
      <c r="KPP58" s="136"/>
      <c r="KPQ58" s="136"/>
      <c r="KPR58" s="136"/>
      <c r="KPS58" s="136"/>
      <c r="KPT58" s="136"/>
      <c r="KPU58" s="136"/>
      <c r="KPV58" s="136"/>
      <c r="KPW58" s="136"/>
      <c r="KPX58" s="136"/>
      <c r="KPY58" s="136"/>
      <c r="KPZ58" s="136"/>
      <c r="KQA58" s="136"/>
      <c r="KQB58" s="136"/>
      <c r="KQC58" s="136"/>
      <c r="KQD58" s="136"/>
      <c r="KQE58" s="136"/>
      <c r="KQF58" s="136"/>
      <c r="KQG58" s="136"/>
      <c r="KQH58" s="136"/>
      <c r="KQI58" s="136"/>
      <c r="KQJ58" s="136"/>
      <c r="KQK58" s="136"/>
      <c r="KQL58" s="136"/>
      <c r="KQM58" s="136"/>
      <c r="KQN58" s="136"/>
      <c r="KQO58" s="136"/>
      <c r="KQP58" s="136"/>
      <c r="KQQ58" s="136"/>
      <c r="KQR58" s="136"/>
      <c r="KQS58" s="136"/>
      <c r="KQT58" s="136"/>
      <c r="KQU58" s="136"/>
      <c r="KQV58" s="136"/>
      <c r="KQW58" s="136"/>
      <c r="KQX58" s="136"/>
      <c r="KQY58" s="136"/>
      <c r="KQZ58" s="136"/>
      <c r="KRA58" s="136"/>
      <c r="KRB58" s="136"/>
      <c r="KRC58" s="136"/>
      <c r="KRD58" s="136"/>
      <c r="KRE58" s="136"/>
      <c r="KRF58" s="136"/>
      <c r="KRG58" s="136"/>
      <c r="KRH58" s="136"/>
      <c r="KRI58" s="136"/>
      <c r="KRJ58" s="136"/>
      <c r="KRK58" s="136"/>
      <c r="KRL58" s="136"/>
      <c r="KRM58" s="136"/>
      <c r="KRN58" s="136"/>
      <c r="KRO58" s="136"/>
      <c r="KRP58" s="136"/>
      <c r="KRQ58" s="136"/>
      <c r="KRR58" s="136"/>
      <c r="KRS58" s="136"/>
      <c r="KRT58" s="136"/>
      <c r="KRU58" s="136"/>
      <c r="KRV58" s="136"/>
      <c r="KRW58" s="136"/>
      <c r="KRX58" s="136"/>
      <c r="KRY58" s="136"/>
      <c r="KRZ58" s="136"/>
      <c r="KSA58" s="136"/>
      <c r="KSB58" s="136"/>
      <c r="KSC58" s="136"/>
      <c r="KSD58" s="136"/>
      <c r="KSE58" s="136"/>
      <c r="KSF58" s="136"/>
      <c r="KSG58" s="136"/>
      <c r="KSH58" s="136"/>
      <c r="KSI58" s="136"/>
      <c r="KSJ58" s="136"/>
      <c r="KSK58" s="136"/>
      <c r="KSL58" s="136"/>
      <c r="KSM58" s="136"/>
      <c r="KSN58" s="136"/>
      <c r="KSO58" s="136"/>
      <c r="KSP58" s="136"/>
      <c r="KSQ58" s="136"/>
      <c r="KSR58" s="136"/>
      <c r="KSS58" s="136"/>
      <c r="KST58" s="136"/>
      <c r="KSU58" s="136"/>
      <c r="KSV58" s="136"/>
      <c r="KSW58" s="136"/>
      <c r="KSX58" s="136"/>
      <c r="KSY58" s="136"/>
      <c r="KSZ58" s="136"/>
      <c r="KTA58" s="136"/>
      <c r="KTB58" s="136"/>
      <c r="KTC58" s="136"/>
      <c r="KTD58" s="136"/>
      <c r="KTE58" s="136"/>
      <c r="KTF58" s="136"/>
      <c r="KTG58" s="136"/>
      <c r="KTH58" s="136"/>
      <c r="KTI58" s="136"/>
      <c r="KTJ58" s="136"/>
      <c r="KTK58" s="136"/>
      <c r="KTL58" s="136"/>
      <c r="KTM58" s="136"/>
      <c r="KTN58" s="136"/>
      <c r="KTO58" s="136"/>
      <c r="KTP58" s="136"/>
      <c r="KTQ58" s="136"/>
      <c r="KTR58" s="136"/>
      <c r="KTS58" s="136"/>
      <c r="KTT58" s="136"/>
      <c r="KTU58" s="136"/>
      <c r="KTV58" s="136"/>
      <c r="KTW58" s="136"/>
      <c r="KTX58" s="136"/>
      <c r="KTY58" s="136"/>
      <c r="KTZ58" s="136"/>
      <c r="KUA58" s="136"/>
      <c r="KUB58" s="136"/>
      <c r="KUC58" s="136"/>
      <c r="KUD58" s="136"/>
      <c r="KUE58" s="136"/>
      <c r="KUF58" s="136"/>
      <c r="KUG58" s="136"/>
      <c r="KUH58" s="136"/>
      <c r="KUI58" s="136"/>
      <c r="KUJ58" s="136"/>
      <c r="KUK58" s="136"/>
      <c r="KUL58" s="136"/>
      <c r="KUM58" s="136"/>
      <c r="KUN58" s="136"/>
      <c r="KUO58" s="136"/>
      <c r="KUP58" s="136"/>
      <c r="KUQ58" s="136"/>
      <c r="KUR58" s="136"/>
      <c r="KUS58" s="136"/>
      <c r="KUT58" s="136"/>
      <c r="KUU58" s="136"/>
      <c r="KUV58" s="136"/>
      <c r="KUW58" s="136"/>
      <c r="KUX58" s="136"/>
      <c r="KUY58" s="136"/>
      <c r="KUZ58" s="136"/>
      <c r="KVA58" s="136"/>
      <c r="KVB58" s="136"/>
      <c r="KVC58" s="136"/>
      <c r="KVD58" s="136"/>
      <c r="KVE58" s="136"/>
      <c r="KVF58" s="136"/>
      <c r="KVG58" s="136"/>
      <c r="KVH58" s="136"/>
      <c r="KVI58" s="136"/>
      <c r="KVJ58" s="136"/>
      <c r="KVK58" s="136"/>
      <c r="KVL58" s="136"/>
      <c r="KVM58" s="136"/>
      <c r="KVN58" s="136"/>
      <c r="KVO58" s="136"/>
      <c r="KVP58" s="136"/>
      <c r="KVQ58" s="136"/>
      <c r="KVR58" s="136"/>
      <c r="KVS58" s="136"/>
      <c r="KVT58" s="136"/>
      <c r="KVU58" s="136"/>
      <c r="KVV58" s="136"/>
      <c r="KVW58" s="136"/>
      <c r="KVX58" s="136"/>
      <c r="KVY58" s="136"/>
      <c r="KVZ58" s="136"/>
      <c r="KWA58" s="136"/>
      <c r="KWB58" s="136"/>
      <c r="KWC58" s="136"/>
      <c r="KWD58" s="136"/>
      <c r="KWE58" s="136"/>
      <c r="KWF58" s="136"/>
      <c r="KWG58" s="136"/>
      <c r="KWH58" s="136"/>
      <c r="KWI58" s="136"/>
      <c r="KWJ58" s="136"/>
      <c r="KWK58" s="136"/>
      <c r="KWL58" s="136"/>
      <c r="KWM58" s="136"/>
      <c r="KWN58" s="136"/>
      <c r="KWO58" s="136"/>
      <c r="KWP58" s="136"/>
      <c r="KWQ58" s="136"/>
      <c r="KWR58" s="136"/>
      <c r="KWS58" s="136"/>
      <c r="KWT58" s="136"/>
      <c r="KWU58" s="136"/>
      <c r="KWV58" s="136"/>
      <c r="KWW58" s="136"/>
      <c r="KWX58" s="136"/>
      <c r="KWY58" s="136"/>
      <c r="KWZ58" s="136"/>
      <c r="KXA58" s="136"/>
      <c r="KXB58" s="136"/>
      <c r="KXC58" s="136"/>
      <c r="KXD58" s="136"/>
      <c r="KXE58" s="136"/>
      <c r="KXF58" s="136"/>
      <c r="KXG58" s="136"/>
      <c r="KXH58" s="136"/>
      <c r="KXI58" s="136"/>
      <c r="KXJ58" s="136"/>
      <c r="KXK58" s="136"/>
      <c r="KXL58" s="136"/>
      <c r="KXM58" s="136"/>
      <c r="KXN58" s="136"/>
      <c r="KXO58" s="136"/>
      <c r="KXP58" s="136"/>
      <c r="KXQ58" s="136"/>
      <c r="KXR58" s="136"/>
      <c r="KXS58" s="136"/>
      <c r="KXT58" s="136"/>
      <c r="KXU58" s="136"/>
      <c r="KXV58" s="136"/>
      <c r="KXW58" s="136"/>
      <c r="KXX58" s="136"/>
      <c r="KXY58" s="136"/>
      <c r="KXZ58" s="136"/>
      <c r="KYA58" s="136"/>
      <c r="KYB58" s="136"/>
      <c r="KYC58" s="136"/>
      <c r="KYD58" s="136"/>
      <c r="KYE58" s="136"/>
      <c r="KYF58" s="136"/>
      <c r="KYG58" s="136"/>
      <c r="KYH58" s="136"/>
      <c r="KYI58" s="136"/>
      <c r="KYJ58" s="136"/>
      <c r="KYK58" s="136"/>
      <c r="KYL58" s="136"/>
      <c r="KYM58" s="136"/>
      <c r="KYN58" s="136"/>
      <c r="KYO58" s="136"/>
      <c r="KYP58" s="136"/>
      <c r="KYQ58" s="136"/>
      <c r="KYR58" s="136"/>
      <c r="KYS58" s="136"/>
      <c r="KYT58" s="136"/>
      <c r="KYU58" s="136"/>
      <c r="KYV58" s="136"/>
      <c r="KYW58" s="136"/>
      <c r="KYX58" s="136"/>
      <c r="KYY58" s="136"/>
      <c r="KYZ58" s="136"/>
      <c r="KZA58" s="136"/>
      <c r="KZB58" s="136"/>
      <c r="KZC58" s="136"/>
      <c r="KZD58" s="136"/>
      <c r="KZE58" s="136"/>
      <c r="KZF58" s="136"/>
      <c r="KZG58" s="136"/>
      <c r="KZH58" s="136"/>
      <c r="KZI58" s="136"/>
      <c r="KZJ58" s="136"/>
      <c r="KZK58" s="136"/>
      <c r="KZL58" s="136"/>
      <c r="KZM58" s="136"/>
      <c r="KZN58" s="136"/>
      <c r="KZO58" s="136"/>
      <c r="KZP58" s="136"/>
      <c r="KZQ58" s="136"/>
      <c r="KZR58" s="136"/>
      <c r="KZS58" s="136"/>
      <c r="KZT58" s="136"/>
      <c r="KZU58" s="136"/>
      <c r="KZV58" s="136"/>
      <c r="KZW58" s="136"/>
      <c r="KZX58" s="136"/>
      <c r="KZY58" s="136"/>
      <c r="KZZ58" s="136"/>
      <c r="LAA58" s="136"/>
      <c r="LAB58" s="136"/>
      <c r="LAC58" s="136"/>
      <c r="LAD58" s="136"/>
      <c r="LAE58" s="136"/>
      <c r="LAF58" s="136"/>
      <c r="LAG58" s="136"/>
      <c r="LAH58" s="136"/>
      <c r="LAI58" s="136"/>
      <c r="LAJ58" s="136"/>
      <c r="LAK58" s="136"/>
      <c r="LAL58" s="136"/>
      <c r="LAM58" s="136"/>
      <c r="LAN58" s="136"/>
      <c r="LAO58" s="136"/>
      <c r="LAP58" s="136"/>
      <c r="LAQ58" s="136"/>
      <c r="LAR58" s="136"/>
      <c r="LAS58" s="136"/>
      <c r="LAT58" s="136"/>
      <c r="LAU58" s="136"/>
      <c r="LAV58" s="136"/>
      <c r="LAW58" s="136"/>
      <c r="LAX58" s="136"/>
      <c r="LAY58" s="136"/>
      <c r="LAZ58" s="136"/>
      <c r="LBA58" s="136"/>
      <c r="LBB58" s="136"/>
      <c r="LBC58" s="136"/>
      <c r="LBD58" s="136"/>
      <c r="LBE58" s="136"/>
      <c r="LBF58" s="136"/>
      <c r="LBG58" s="136"/>
      <c r="LBH58" s="136"/>
      <c r="LBI58" s="136"/>
      <c r="LBJ58" s="136"/>
      <c r="LBK58" s="136"/>
      <c r="LBL58" s="136"/>
      <c r="LBM58" s="136"/>
      <c r="LBN58" s="136"/>
      <c r="LBO58" s="136"/>
      <c r="LBP58" s="136"/>
      <c r="LBQ58" s="136"/>
      <c r="LBR58" s="136"/>
      <c r="LBS58" s="136"/>
      <c r="LBT58" s="136"/>
      <c r="LBU58" s="136"/>
      <c r="LBV58" s="136"/>
      <c r="LBW58" s="136"/>
      <c r="LBX58" s="136"/>
      <c r="LBY58" s="136"/>
      <c r="LBZ58" s="136"/>
      <c r="LCA58" s="136"/>
      <c r="LCB58" s="136"/>
      <c r="LCC58" s="136"/>
      <c r="LCD58" s="136"/>
      <c r="LCE58" s="136"/>
      <c r="LCF58" s="136"/>
      <c r="LCG58" s="136"/>
      <c r="LCH58" s="136"/>
      <c r="LCI58" s="136"/>
      <c r="LCJ58" s="136"/>
      <c r="LCK58" s="136"/>
      <c r="LCL58" s="136"/>
      <c r="LCM58" s="136"/>
      <c r="LCN58" s="136"/>
      <c r="LCO58" s="136"/>
      <c r="LCP58" s="136"/>
      <c r="LCQ58" s="136"/>
      <c r="LCR58" s="136"/>
      <c r="LCS58" s="136"/>
      <c r="LCT58" s="136"/>
      <c r="LCU58" s="136"/>
      <c r="LCV58" s="136"/>
      <c r="LCW58" s="136"/>
      <c r="LCX58" s="136"/>
      <c r="LCY58" s="136"/>
      <c r="LCZ58" s="136"/>
      <c r="LDA58" s="136"/>
      <c r="LDB58" s="136"/>
      <c r="LDC58" s="136"/>
      <c r="LDD58" s="136"/>
      <c r="LDE58" s="136"/>
      <c r="LDF58" s="136"/>
      <c r="LDG58" s="136"/>
      <c r="LDH58" s="136"/>
      <c r="LDI58" s="136"/>
      <c r="LDJ58" s="136"/>
      <c r="LDK58" s="136"/>
      <c r="LDL58" s="136"/>
      <c r="LDM58" s="136"/>
      <c r="LDN58" s="136"/>
      <c r="LDO58" s="136"/>
      <c r="LDP58" s="136"/>
      <c r="LDQ58" s="136"/>
      <c r="LDR58" s="136"/>
      <c r="LDS58" s="136"/>
      <c r="LDT58" s="136"/>
      <c r="LDU58" s="136"/>
      <c r="LDV58" s="136"/>
      <c r="LDW58" s="136"/>
      <c r="LDX58" s="136"/>
      <c r="LDY58" s="136"/>
      <c r="LDZ58" s="136"/>
      <c r="LEA58" s="136"/>
      <c r="LEB58" s="136"/>
      <c r="LEC58" s="136"/>
      <c r="LED58" s="136"/>
      <c r="LEE58" s="136"/>
      <c r="LEF58" s="136"/>
      <c r="LEG58" s="136"/>
      <c r="LEH58" s="136"/>
      <c r="LEI58" s="136"/>
      <c r="LEJ58" s="136"/>
      <c r="LEK58" s="136"/>
      <c r="LEL58" s="136"/>
      <c r="LEM58" s="136"/>
      <c r="LEN58" s="136"/>
      <c r="LEO58" s="136"/>
      <c r="LEP58" s="136"/>
      <c r="LEQ58" s="136"/>
      <c r="LER58" s="136"/>
      <c r="LES58" s="136"/>
      <c r="LET58" s="136"/>
      <c r="LEU58" s="136"/>
      <c r="LEV58" s="136"/>
      <c r="LEW58" s="136"/>
      <c r="LEX58" s="136"/>
      <c r="LEY58" s="136"/>
      <c r="LEZ58" s="136"/>
      <c r="LFA58" s="136"/>
      <c r="LFB58" s="136"/>
      <c r="LFC58" s="136"/>
      <c r="LFD58" s="136"/>
      <c r="LFE58" s="136"/>
      <c r="LFF58" s="136"/>
      <c r="LFG58" s="136"/>
      <c r="LFH58" s="136"/>
      <c r="LFI58" s="136"/>
      <c r="LFJ58" s="136"/>
      <c r="LFK58" s="136"/>
      <c r="LFL58" s="136"/>
      <c r="LFM58" s="136"/>
      <c r="LFN58" s="136"/>
      <c r="LFO58" s="136"/>
      <c r="LFP58" s="136"/>
      <c r="LFQ58" s="136"/>
      <c r="LFR58" s="136"/>
      <c r="LFS58" s="136"/>
      <c r="LFT58" s="136"/>
      <c r="LFU58" s="136"/>
      <c r="LFV58" s="136"/>
      <c r="LFW58" s="136"/>
      <c r="LFX58" s="136"/>
      <c r="LFY58" s="136"/>
      <c r="LFZ58" s="136"/>
      <c r="LGA58" s="136"/>
      <c r="LGB58" s="136"/>
      <c r="LGC58" s="136"/>
      <c r="LGD58" s="136"/>
      <c r="LGE58" s="136"/>
      <c r="LGF58" s="136"/>
      <c r="LGG58" s="136"/>
      <c r="LGH58" s="136"/>
      <c r="LGI58" s="136"/>
      <c r="LGJ58" s="136"/>
      <c r="LGK58" s="136"/>
      <c r="LGL58" s="136"/>
      <c r="LGM58" s="136"/>
      <c r="LGN58" s="136"/>
      <c r="LGO58" s="136"/>
      <c r="LGP58" s="136"/>
      <c r="LGQ58" s="136"/>
      <c r="LGR58" s="136"/>
      <c r="LGS58" s="136"/>
      <c r="LGT58" s="136"/>
      <c r="LGU58" s="136"/>
      <c r="LGV58" s="136"/>
      <c r="LGW58" s="136"/>
      <c r="LGX58" s="136"/>
      <c r="LGY58" s="136"/>
      <c r="LGZ58" s="136"/>
      <c r="LHA58" s="136"/>
      <c r="LHB58" s="136"/>
      <c r="LHC58" s="136"/>
      <c r="LHD58" s="136"/>
      <c r="LHE58" s="136"/>
      <c r="LHF58" s="136"/>
      <c r="LHG58" s="136"/>
      <c r="LHH58" s="136"/>
      <c r="LHI58" s="136"/>
      <c r="LHJ58" s="136"/>
      <c r="LHK58" s="136"/>
      <c r="LHL58" s="136"/>
      <c r="LHM58" s="136"/>
      <c r="LHN58" s="136"/>
      <c r="LHO58" s="136"/>
      <c r="LHP58" s="136"/>
      <c r="LHQ58" s="136"/>
      <c r="LHR58" s="136"/>
      <c r="LHS58" s="136"/>
      <c r="LHT58" s="136"/>
      <c r="LHU58" s="136"/>
      <c r="LHV58" s="136"/>
      <c r="LHW58" s="136"/>
      <c r="LHX58" s="136"/>
      <c r="LHY58" s="136"/>
      <c r="LHZ58" s="136"/>
      <c r="LIA58" s="136"/>
      <c r="LIB58" s="136"/>
      <c r="LIC58" s="136"/>
      <c r="LID58" s="136"/>
      <c r="LIE58" s="136"/>
      <c r="LIF58" s="136"/>
      <c r="LIG58" s="136"/>
      <c r="LIH58" s="136"/>
      <c r="LII58" s="136"/>
      <c r="LIJ58" s="136"/>
      <c r="LIK58" s="136"/>
      <c r="LIL58" s="136"/>
      <c r="LIM58" s="136"/>
      <c r="LIN58" s="136"/>
      <c r="LIO58" s="136"/>
      <c r="LIP58" s="136"/>
      <c r="LIQ58" s="136"/>
      <c r="LIR58" s="136"/>
      <c r="LIS58" s="136"/>
      <c r="LIT58" s="136"/>
      <c r="LIU58" s="136"/>
      <c r="LIV58" s="136"/>
      <c r="LIW58" s="136"/>
      <c r="LIX58" s="136"/>
      <c r="LIY58" s="136"/>
      <c r="LIZ58" s="136"/>
      <c r="LJA58" s="136"/>
      <c r="LJB58" s="136"/>
      <c r="LJC58" s="136"/>
      <c r="LJD58" s="136"/>
      <c r="LJE58" s="136"/>
      <c r="LJF58" s="136"/>
      <c r="LJG58" s="136"/>
      <c r="LJH58" s="136"/>
      <c r="LJI58" s="136"/>
      <c r="LJJ58" s="136"/>
      <c r="LJK58" s="136"/>
      <c r="LJL58" s="136"/>
      <c r="LJM58" s="136"/>
      <c r="LJN58" s="136"/>
      <c r="LJO58" s="136"/>
      <c r="LJP58" s="136"/>
      <c r="LJQ58" s="136"/>
      <c r="LJR58" s="136"/>
      <c r="LJS58" s="136"/>
      <c r="LJT58" s="136"/>
      <c r="LJU58" s="136"/>
      <c r="LJV58" s="136"/>
      <c r="LJW58" s="136"/>
      <c r="LJX58" s="136"/>
      <c r="LJY58" s="136"/>
      <c r="LJZ58" s="136"/>
      <c r="LKA58" s="136"/>
      <c r="LKB58" s="136"/>
      <c r="LKC58" s="136"/>
      <c r="LKD58" s="136"/>
      <c r="LKE58" s="136"/>
      <c r="LKF58" s="136"/>
      <c r="LKG58" s="136"/>
      <c r="LKH58" s="136"/>
      <c r="LKI58" s="136"/>
      <c r="LKJ58" s="136"/>
      <c r="LKK58" s="136"/>
      <c r="LKL58" s="136"/>
      <c r="LKM58" s="136"/>
      <c r="LKN58" s="136"/>
      <c r="LKO58" s="136"/>
      <c r="LKP58" s="136"/>
      <c r="LKQ58" s="136"/>
      <c r="LKR58" s="136"/>
      <c r="LKS58" s="136"/>
      <c r="LKT58" s="136"/>
      <c r="LKU58" s="136"/>
      <c r="LKV58" s="136"/>
      <c r="LKW58" s="136"/>
      <c r="LKX58" s="136"/>
      <c r="LKY58" s="136"/>
      <c r="LKZ58" s="136"/>
      <c r="LLA58" s="136"/>
      <c r="LLB58" s="136"/>
      <c r="LLC58" s="136"/>
      <c r="LLD58" s="136"/>
      <c r="LLE58" s="136"/>
      <c r="LLF58" s="136"/>
      <c r="LLG58" s="136"/>
      <c r="LLH58" s="136"/>
      <c r="LLI58" s="136"/>
      <c r="LLJ58" s="136"/>
      <c r="LLK58" s="136"/>
      <c r="LLL58" s="136"/>
      <c r="LLM58" s="136"/>
      <c r="LLN58" s="136"/>
      <c r="LLO58" s="136"/>
      <c r="LLP58" s="136"/>
      <c r="LLQ58" s="136"/>
      <c r="LLR58" s="136"/>
      <c r="LLS58" s="136"/>
      <c r="LLT58" s="136"/>
      <c r="LLU58" s="136"/>
      <c r="LLV58" s="136"/>
      <c r="LLW58" s="136"/>
      <c r="LLX58" s="136"/>
      <c r="LLY58" s="136"/>
      <c r="LLZ58" s="136"/>
      <c r="LMA58" s="136"/>
      <c r="LMB58" s="136"/>
      <c r="LMC58" s="136"/>
      <c r="LMD58" s="136"/>
      <c r="LME58" s="136"/>
      <c r="LMF58" s="136"/>
      <c r="LMG58" s="136"/>
      <c r="LMH58" s="136"/>
      <c r="LMI58" s="136"/>
      <c r="LMJ58" s="136"/>
      <c r="LMK58" s="136"/>
      <c r="LML58" s="136"/>
      <c r="LMM58" s="136"/>
      <c r="LMN58" s="136"/>
      <c r="LMO58" s="136"/>
      <c r="LMP58" s="136"/>
      <c r="LMQ58" s="136"/>
      <c r="LMR58" s="136"/>
      <c r="LMS58" s="136"/>
      <c r="LMT58" s="136"/>
      <c r="LMU58" s="136"/>
      <c r="LMV58" s="136"/>
      <c r="LMW58" s="136"/>
      <c r="LMX58" s="136"/>
      <c r="LMY58" s="136"/>
      <c r="LMZ58" s="136"/>
      <c r="LNA58" s="136"/>
      <c r="LNB58" s="136"/>
      <c r="LNC58" s="136"/>
      <c r="LND58" s="136"/>
      <c r="LNE58" s="136"/>
      <c r="LNF58" s="136"/>
      <c r="LNG58" s="136"/>
      <c r="LNH58" s="136"/>
      <c r="LNI58" s="136"/>
      <c r="LNJ58" s="136"/>
      <c r="LNK58" s="136"/>
      <c r="LNL58" s="136"/>
      <c r="LNM58" s="136"/>
      <c r="LNN58" s="136"/>
      <c r="LNO58" s="136"/>
      <c r="LNP58" s="136"/>
      <c r="LNQ58" s="136"/>
      <c r="LNR58" s="136"/>
      <c r="LNS58" s="136"/>
      <c r="LNT58" s="136"/>
      <c r="LNU58" s="136"/>
      <c r="LNV58" s="136"/>
      <c r="LNW58" s="136"/>
      <c r="LNX58" s="136"/>
      <c r="LNY58" s="136"/>
      <c r="LNZ58" s="136"/>
      <c r="LOA58" s="136"/>
      <c r="LOB58" s="136"/>
      <c r="LOC58" s="136"/>
      <c r="LOD58" s="136"/>
      <c r="LOE58" s="136"/>
      <c r="LOF58" s="136"/>
      <c r="LOG58" s="136"/>
      <c r="LOH58" s="136"/>
      <c r="LOI58" s="136"/>
      <c r="LOJ58" s="136"/>
      <c r="LOK58" s="136"/>
      <c r="LOL58" s="136"/>
      <c r="LOM58" s="136"/>
      <c r="LON58" s="136"/>
      <c r="LOO58" s="136"/>
      <c r="LOP58" s="136"/>
      <c r="LOQ58" s="136"/>
      <c r="LOR58" s="136"/>
      <c r="LOS58" s="136"/>
      <c r="LOT58" s="136"/>
      <c r="LOU58" s="136"/>
      <c r="LOV58" s="136"/>
      <c r="LOW58" s="136"/>
      <c r="LOX58" s="136"/>
      <c r="LOY58" s="136"/>
      <c r="LOZ58" s="136"/>
      <c r="LPA58" s="136"/>
      <c r="LPB58" s="136"/>
      <c r="LPC58" s="136"/>
      <c r="LPD58" s="136"/>
      <c r="LPE58" s="136"/>
      <c r="LPF58" s="136"/>
      <c r="LPG58" s="136"/>
      <c r="LPH58" s="136"/>
      <c r="LPI58" s="136"/>
      <c r="LPJ58" s="136"/>
      <c r="LPK58" s="136"/>
      <c r="LPL58" s="136"/>
      <c r="LPM58" s="136"/>
      <c r="LPN58" s="136"/>
      <c r="LPO58" s="136"/>
      <c r="LPP58" s="136"/>
      <c r="LPQ58" s="136"/>
      <c r="LPR58" s="136"/>
      <c r="LPS58" s="136"/>
      <c r="LPT58" s="136"/>
      <c r="LPU58" s="136"/>
      <c r="LPV58" s="136"/>
      <c r="LPW58" s="136"/>
      <c r="LPX58" s="136"/>
      <c r="LPY58" s="136"/>
      <c r="LPZ58" s="136"/>
      <c r="LQA58" s="136"/>
      <c r="LQB58" s="136"/>
      <c r="LQC58" s="136"/>
      <c r="LQD58" s="136"/>
      <c r="LQE58" s="136"/>
      <c r="LQF58" s="136"/>
      <c r="LQG58" s="136"/>
      <c r="LQH58" s="136"/>
      <c r="LQI58" s="136"/>
      <c r="LQJ58" s="136"/>
      <c r="LQK58" s="136"/>
      <c r="LQL58" s="136"/>
      <c r="LQM58" s="136"/>
      <c r="LQN58" s="136"/>
      <c r="LQO58" s="136"/>
      <c r="LQP58" s="136"/>
      <c r="LQQ58" s="136"/>
      <c r="LQR58" s="136"/>
      <c r="LQS58" s="136"/>
      <c r="LQT58" s="136"/>
      <c r="LQU58" s="136"/>
      <c r="LQV58" s="136"/>
      <c r="LQW58" s="136"/>
      <c r="LQX58" s="136"/>
      <c r="LQY58" s="136"/>
      <c r="LQZ58" s="136"/>
      <c r="LRA58" s="136"/>
      <c r="LRB58" s="136"/>
      <c r="LRC58" s="136"/>
      <c r="LRD58" s="136"/>
      <c r="LRE58" s="136"/>
      <c r="LRF58" s="136"/>
      <c r="LRG58" s="136"/>
      <c r="LRH58" s="136"/>
      <c r="LRI58" s="136"/>
      <c r="LRJ58" s="136"/>
      <c r="LRK58" s="136"/>
      <c r="LRL58" s="136"/>
      <c r="LRM58" s="136"/>
      <c r="LRN58" s="136"/>
      <c r="LRO58" s="136"/>
      <c r="LRP58" s="136"/>
      <c r="LRQ58" s="136"/>
      <c r="LRR58" s="136"/>
      <c r="LRS58" s="136"/>
      <c r="LRT58" s="136"/>
      <c r="LRU58" s="136"/>
      <c r="LRV58" s="136"/>
      <c r="LRW58" s="136"/>
      <c r="LRX58" s="136"/>
      <c r="LRY58" s="136"/>
      <c r="LRZ58" s="136"/>
      <c r="LSA58" s="136"/>
      <c r="LSB58" s="136"/>
      <c r="LSC58" s="136"/>
      <c r="LSD58" s="136"/>
      <c r="LSE58" s="136"/>
      <c r="LSF58" s="136"/>
      <c r="LSG58" s="136"/>
      <c r="LSH58" s="136"/>
      <c r="LSI58" s="136"/>
      <c r="LSJ58" s="136"/>
      <c r="LSK58" s="136"/>
      <c r="LSL58" s="136"/>
      <c r="LSM58" s="136"/>
      <c r="LSN58" s="136"/>
      <c r="LSO58" s="136"/>
      <c r="LSP58" s="136"/>
      <c r="LSQ58" s="136"/>
      <c r="LSR58" s="136"/>
      <c r="LSS58" s="136"/>
      <c r="LST58" s="136"/>
      <c r="LSU58" s="136"/>
      <c r="LSV58" s="136"/>
      <c r="LSW58" s="136"/>
      <c r="LSX58" s="136"/>
      <c r="LSY58" s="136"/>
      <c r="LSZ58" s="136"/>
      <c r="LTA58" s="136"/>
      <c r="LTB58" s="136"/>
      <c r="LTC58" s="136"/>
      <c r="LTD58" s="136"/>
      <c r="LTE58" s="136"/>
      <c r="LTF58" s="136"/>
      <c r="LTG58" s="136"/>
      <c r="LTH58" s="136"/>
      <c r="LTI58" s="136"/>
      <c r="LTJ58" s="136"/>
      <c r="LTK58" s="136"/>
      <c r="LTL58" s="136"/>
      <c r="LTM58" s="136"/>
      <c r="LTN58" s="136"/>
      <c r="LTO58" s="136"/>
      <c r="LTP58" s="136"/>
      <c r="LTQ58" s="136"/>
      <c r="LTR58" s="136"/>
      <c r="LTS58" s="136"/>
      <c r="LTT58" s="136"/>
      <c r="LTU58" s="136"/>
      <c r="LTV58" s="136"/>
      <c r="LTW58" s="136"/>
      <c r="LTX58" s="136"/>
      <c r="LTY58" s="136"/>
      <c r="LTZ58" s="136"/>
      <c r="LUA58" s="136"/>
      <c r="LUB58" s="136"/>
      <c r="LUC58" s="136"/>
      <c r="LUD58" s="136"/>
      <c r="LUE58" s="136"/>
      <c r="LUF58" s="136"/>
      <c r="LUG58" s="136"/>
      <c r="LUH58" s="136"/>
      <c r="LUI58" s="136"/>
      <c r="LUJ58" s="136"/>
      <c r="LUK58" s="136"/>
      <c r="LUL58" s="136"/>
      <c r="LUM58" s="136"/>
      <c r="LUN58" s="136"/>
      <c r="LUO58" s="136"/>
      <c r="LUP58" s="136"/>
      <c r="LUQ58" s="136"/>
      <c r="LUR58" s="136"/>
      <c r="LUS58" s="136"/>
      <c r="LUT58" s="136"/>
      <c r="LUU58" s="136"/>
      <c r="LUV58" s="136"/>
      <c r="LUW58" s="136"/>
      <c r="LUX58" s="136"/>
      <c r="LUY58" s="136"/>
      <c r="LUZ58" s="136"/>
      <c r="LVA58" s="136"/>
      <c r="LVB58" s="136"/>
      <c r="LVC58" s="136"/>
      <c r="LVD58" s="136"/>
      <c r="LVE58" s="136"/>
      <c r="LVF58" s="136"/>
      <c r="LVG58" s="136"/>
      <c r="LVH58" s="136"/>
      <c r="LVI58" s="136"/>
      <c r="LVJ58" s="136"/>
      <c r="LVK58" s="136"/>
      <c r="LVL58" s="136"/>
      <c r="LVM58" s="136"/>
      <c r="LVN58" s="136"/>
      <c r="LVO58" s="136"/>
      <c r="LVP58" s="136"/>
      <c r="LVQ58" s="136"/>
      <c r="LVR58" s="136"/>
      <c r="LVS58" s="136"/>
      <c r="LVT58" s="136"/>
      <c r="LVU58" s="136"/>
      <c r="LVV58" s="136"/>
      <c r="LVW58" s="136"/>
      <c r="LVX58" s="136"/>
      <c r="LVY58" s="136"/>
      <c r="LVZ58" s="136"/>
      <c r="LWA58" s="136"/>
      <c r="LWB58" s="136"/>
      <c r="LWC58" s="136"/>
      <c r="LWD58" s="136"/>
      <c r="LWE58" s="136"/>
      <c r="LWF58" s="136"/>
      <c r="LWG58" s="136"/>
      <c r="LWH58" s="136"/>
      <c r="LWI58" s="136"/>
      <c r="LWJ58" s="136"/>
      <c r="LWK58" s="136"/>
      <c r="LWL58" s="136"/>
      <c r="LWM58" s="136"/>
      <c r="LWN58" s="136"/>
      <c r="LWO58" s="136"/>
      <c r="LWP58" s="136"/>
      <c r="LWQ58" s="136"/>
      <c r="LWR58" s="136"/>
      <c r="LWS58" s="136"/>
      <c r="LWT58" s="136"/>
      <c r="LWU58" s="136"/>
      <c r="LWV58" s="136"/>
      <c r="LWW58" s="136"/>
      <c r="LWX58" s="136"/>
      <c r="LWY58" s="136"/>
      <c r="LWZ58" s="136"/>
      <c r="LXA58" s="136"/>
      <c r="LXB58" s="136"/>
      <c r="LXC58" s="136"/>
      <c r="LXD58" s="136"/>
      <c r="LXE58" s="136"/>
      <c r="LXF58" s="136"/>
      <c r="LXG58" s="136"/>
      <c r="LXH58" s="136"/>
      <c r="LXI58" s="136"/>
      <c r="LXJ58" s="136"/>
      <c r="LXK58" s="136"/>
      <c r="LXL58" s="136"/>
      <c r="LXM58" s="136"/>
      <c r="LXN58" s="136"/>
      <c r="LXO58" s="136"/>
      <c r="LXP58" s="136"/>
      <c r="LXQ58" s="136"/>
      <c r="LXR58" s="136"/>
      <c r="LXS58" s="136"/>
      <c r="LXT58" s="136"/>
      <c r="LXU58" s="136"/>
      <c r="LXV58" s="136"/>
      <c r="LXW58" s="136"/>
      <c r="LXX58" s="136"/>
      <c r="LXY58" s="136"/>
      <c r="LXZ58" s="136"/>
      <c r="LYA58" s="136"/>
      <c r="LYB58" s="136"/>
      <c r="LYC58" s="136"/>
      <c r="LYD58" s="136"/>
      <c r="LYE58" s="136"/>
      <c r="LYF58" s="136"/>
      <c r="LYG58" s="136"/>
      <c r="LYH58" s="136"/>
      <c r="LYI58" s="136"/>
      <c r="LYJ58" s="136"/>
      <c r="LYK58" s="136"/>
      <c r="LYL58" s="136"/>
      <c r="LYM58" s="136"/>
      <c r="LYN58" s="136"/>
      <c r="LYO58" s="136"/>
      <c r="LYP58" s="136"/>
      <c r="LYQ58" s="136"/>
      <c r="LYR58" s="136"/>
      <c r="LYS58" s="136"/>
      <c r="LYT58" s="136"/>
      <c r="LYU58" s="136"/>
      <c r="LYV58" s="136"/>
      <c r="LYW58" s="136"/>
      <c r="LYX58" s="136"/>
      <c r="LYY58" s="136"/>
      <c r="LYZ58" s="136"/>
      <c r="LZA58" s="136"/>
      <c r="LZB58" s="136"/>
      <c r="LZC58" s="136"/>
      <c r="LZD58" s="136"/>
      <c r="LZE58" s="136"/>
      <c r="LZF58" s="136"/>
      <c r="LZG58" s="136"/>
      <c r="LZH58" s="136"/>
      <c r="LZI58" s="136"/>
      <c r="LZJ58" s="136"/>
      <c r="LZK58" s="136"/>
      <c r="LZL58" s="136"/>
      <c r="LZM58" s="136"/>
      <c r="LZN58" s="136"/>
      <c r="LZO58" s="136"/>
      <c r="LZP58" s="136"/>
      <c r="LZQ58" s="136"/>
      <c r="LZR58" s="136"/>
      <c r="LZS58" s="136"/>
      <c r="LZT58" s="136"/>
      <c r="LZU58" s="136"/>
      <c r="LZV58" s="136"/>
      <c r="LZW58" s="136"/>
      <c r="LZX58" s="136"/>
      <c r="LZY58" s="136"/>
      <c r="LZZ58" s="136"/>
      <c r="MAA58" s="136"/>
      <c r="MAB58" s="136"/>
      <c r="MAC58" s="136"/>
      <c r="MAD58" s="136"/>
      <c r="MAE58" s="136"/>
      <c r="MAF58" s="136"/>
      <c r="MAG58" s="136"/>
      <c r="MAH58" s="136"/>
      <c r="MAI58" s="136"/>
      <c r="MAJ58" s="136"/>
      <c r="MAK58" s="136"/>
      <c r="MAL58" s="136"/>
      <c r="MAM58" s="136"/>
      <c r="MAN58" s="136"/>
      <c r="MAO58" s="136"/>
      <c r="MAP58" s="136"/>
      <c r="MAQ58" s="136"/>
      <c r="MAR58" s="136"/>
      <c r="MAS58" s="136"/>
      <c r="MAT58" s="136"/>
      <c r="MAU58" s="136"/>
      <c r="MAV58" s="136"/>
      <c r="MAW58" s="136"/>
      <c r="MAX58" s="136"/>
      <c r="MAY58" s="136"/>
      <c r="MAZ58" s="136"/>
      <c r="MBA58" s="136"/>
      <c r="MBB58" s="136"/>
      <c r="MBC58" s="136"/>
      <c r="MBD58" s="136"/>
      <c r="MBE58" s="136"/>
      <c r="MBF58" s="136"/>
      <c r="MBG58" s="136"/>
      <c r="MBH58" s="136"/>
      <c r="MBI58" s="136"/>
      <c r="MBJ58" s="136"/>
      <c r="MBK58" s="136"/>
      <c r="MBL58" s="136"/>
      <c r="MBM58" s="136"/>
      <c r="MBN58" s="136"/>
      <c r="MBO58" s="136"/>
      <c r="MBP58" s="136"/>
      <c r="MBQ58" s="136"/>
      <c r="MBR58" s="136"/>
      <c r="MBS58" s="136"/>
      <c r="MBT58" s="136"/>
      <c r="MBU58" s="136"/>
      <c r="MBV58" s="136"/>
      <c r="MBW58" s="136"/>
      <c r="MBX58" s="136"/>
      <c r="MBY58" s="136"/>
      <c r="MBZ58" s="136"/>
      <c r="MCA58" s="136"/>
      <c r="MCB58" s="136"/>
      <c r="MCC58" s="136"/>
      <c r="MCD58" s="136"/>
      <c r="MCE58" s="136"/>
      <c r="MCF58" s="136"/>
      <c r="MCG58" s="136"/>
      <c r="MCH58" s="136"/>
      <c r="MCI58" s="136"/>
      <c r="MCJ58" s="136"/>
      <c r="MCK58" s="136"/>
      <c r="MCL58" s="136"/>
      <c r="MCM58" s="136"/>
      <c r="MCN58" s="136"/>
      <c r="MCO58" s="136"/>
      <c r="MCP58" s="136"/>
      <c r="MCQ58" s="136"/>
      <c r="MCR58" s="136"/>
      <c r="MCS58" s="136"/>
      <c r="MCT58" s="136"/>
      <c r="MCU58" s="136"/>
      <c r="MCV58" s="136"/>
      <c r="MCW58" s="136"/>
      <c r="MCX58" s="136"/>
      <c r="MCY58" s="136"/>
      <c r="MCZ58" s="136"/>
      <c r="MDA58" s="136"/>
      <c r="MDB58" s="136"/>
      <c r="MDC58" s="136"/>
      <c r="MDD58" s="136"/>
      <c r="MDE58" s="136"/>
      <c r="MDF58" s="136"/>
      <c r="MDG58" s="136"/>
      <c r="MDH58" s="136"/>
      <c r="MDI58" s="136"/>
      <c r="MDJ58" s="136"/>
      <c r="MDK58" s="136"/>
      <c r="MDL58" s="136"/>
      <c r="MDM58" s="136"/>
      <c r="MDN58" s="136"/>
      <c r="MDO58" s="136"/>
      <c r="MDP58" s="136"/>
      <c r="MDQ58" s="136"/>
      <c r="MDR58" s="136"/>
      <c r="MDS58" s="136"/>
      <c r="MDT58" s="136"/>
      <c r="MDU58" s="136"/>
      <c r="MDV58" s="136"/>
      <c r="MDW58" s="136"/>
      <c r="MDX58" s="136"/>
      <c r="MDY58" s="136"/>
      <c r="MDZ58" s="136"/>
      <c r="MEA58" s="136"/>
      <c r="MEB58" s="136"/>
      <c r="MEC58" s="136"/>
      <c r="MED58" s="136"/>
      <c r="MEE58" s="136"/>
      <c r="MEF58" s="136"/>
      <c r="MEG58" s="136"/>
      <c r="MEH58" s="136"/>
      <c r="MEI58" s="136"/>
      <c r="MEJ58" s="136"/>
      <c r="MEK58" s="136"/>
      <c r="MEL58" s="136"/>
      <c r="MEM58" s="136"/>
      <c r="MEN58" s="136"/>
      <c r="MEO58" s="136"/>
      <c r="MEP58" s="136"/>
      <c r="MEQ58" s="136"/>
      <c r="MER58" s="136"/>
      <c r="MES58" s="136"/>
      <c r="MET58" s="136"/>
      <c r="MEU58" s="136"/>
      <c r="MEV58" s="136"/>
      <c r="MEW58" s="136"/>
      <c r="MEX58" s="136"/>
      <c r="MEY58" s="136"/>
      <c r="MEZ58" s="136"/>
      <c r="MFA58" s="136"/>
      <c r="MFB58" s="136"/>
      <c r="MFC58" s="136"/>
      <c r="MFD58" s="136"/>
      <c r="MFE58" s="136"/>
      <c r="MFF58" s="136"/>
      <c r="MFG58" s="136"/>
      <c r="MFH58" s="136"/>
      <c r="MFI58" s="136"/>
      <c r="MFJ58" s="136"/>
      <c r="MFK58" s="136"/>
      <c r="MFL58" s="136"/>
      <c r="MFM58" s="136"/>
      <c r="MFN58" s="136"/>
      <c r="MFO58" s="136"/>
      <c r="MFP58" s="136"/>
      <c r="MFQ58" s="136"/>
      <c r="MFR58" s="136"/>
      <c r="MFS58" s="136"/>
      <c r="MFT58" s="136"/>
      <c r="MFU58" s="136"/>
      <c r="MFV58" s="136"/>
      <c r="MFW58" s="136"/>
      <c r="MFX58" s="136"/>
      <c r="MFY58" s="136"/>
      <c r="MFZ58" s="136"/>
      <c r="MGA58" s="136"/>
      <c r="MGB58" s="136"/>
      <c r="MGC58" s="136"/>
      <c r="MGD58" s="136"/>
      <c r="MGE58" s="136"/>
      <c r="MGF58" s="136"/>
      <c r="MGG58" s="136"/>
      <c r="MGH58" s="136"/>
      <c r="MGI58" s="136"/>
      <c r="MGJ58" s="136"/>
      <c r="MGK58" s="136"/>
      <c r="MGL58" s="136"/>
      <c r="MGM58" s="136"/>
      <c r="MGN58" s="136"/>
      <c r="MGO58" s="136"/>
      <c r="MGP58" s="136"/>
      <c r="MGQ58" s="136"/>
      <c r="MGR58" s="136"/>
      <c r="MGS58" s="136"/>
      <c r="MGT58" s="136"/>
      <c r="MGU58" s="136"/>
      <c r="MGV58" s="136"/>
      <c r="MGW58" s="136"/>
      <c r="MGX58" s="136"/>
      <c r="MGY58" s="136"/>
      <c r="MGZ58" s="136"/>
      <c r="MHA58" s="136"/>
      <c r="MHB58" s="136"/>
      <c r="MHC58" s="136"/>
      <c r="MHD58" s="136"/>
      <c r="MHE58" s="136"/>
      <c r="MHF58" s="136"/>
      <c r="MHG58" s="136"/>
      <c r="MHH58" s="136"/>
      <c r="MHI58" s="136"/>
      <c r="MHJ58" s="136"/>
      <c r="MHK58" s="136"/>
      <c r="MHL58" s="136"/>
      <c r="MHM58" s="136"/>
      <c r="MHN58" s="136"/>
      <c r="MHO58" s="136"/>
      <c r="MHP58" s="136"/>
      <c r="MHQ58" s="136"/>
      <c r="MHR58" s="136"/>
      <c r="MHS58" s="136"/>
      <c r="MHT58" s="136"/>
      <c r="MHU58" s="136"/>
      <c r="MHV58" s="136"/>
      <c r="MHW58" s="136"/>
      <c r="MHX58" s="136"/>
      <c r="MHY58" s="136"/>
      <c r="MHZ58" s="136"/>
      <c r="MIA58" s="136"/>
      <c r="MIB58" s="136"/>
      <c r="MIC58" s="136"/>
      <c r="MID58" s="136"/>
      <c r="MIE58" s="136"/>
      <c r="MIF58" s="136"/>
      <c r="MIG58" s="136"/>
      <c r="MIH58" s="136"/>
      <c r="MII58" s="136"/>
      <c r="MIJ58" s="136"/>
      <c r="MIK58" s="136"/>
      <c r="MIL58" s="136"/>
      <c r="MIM58" s="136"/>
      <c r="MIN58" s="136"/>
      <c r="MIO58" s="136"/>
      <c r="MIP58" s="136"/>
      <c r="MIQ58" s="136"/>
      <c r="MIR58" s="136"/>
      <c r="MIS58" s="136"/>
      <c r="MIT58" s="136"/>
      <c r="MIU58" s="136"/>
      <c r="MIV58" s="136"/>
      <c r="MIW58" s="136"/>
      <c r="MIX58" s="136"/>
      <c r="MIY58" s="136"/>
      <c r="MIZ58" s="136"/>
      <c r="MJA58" s="136"/>
      <c r="MJB58" s="136"/>
      <c r="MJC58" s="136"/>
      <c r="MJD58" s="136"/>
      <c r="MJE58" s="136"/>
      <c r="MJF58" s="136"/>
      <c r="MJG58" s="136"/>
      <c r="MJH58" s="136"/>
      <c r="MJI58" s="136"/>
      <c r="MJJ58" s="136"/>
      <c r="MJK58" s="136"/>
      <c r="MJL58" s="136"/>
      <c r="MJM58" s="136"/>
      <c r="MJN58" s="136"/>
      <c r="MJO58" s="136"/>
      <c r="MJP58" s="136"/>
      <c r="MJQ58" s="136"/>
      <c r="MJR58" s="136"/>
      <c r="MJS58" s="136"/>
      <c r="MJT58" s="136"/>
      <c r="MJU58" s="136"/>
      <c r="MJV58" s="136"/>
      <c r="MJW58" s="136"/>
      <c r="MJX58" s="136"/>
      <c r="MJY58" s="136"/>
      <c r="MJZ58" s="136"/>
      <c r="MKA58" s="136"/>
      <c r="MKB58" s="136"/>
      <c r="MKC58" s="136"/>
      <c r="MKD58" s="136"/>
      <c r="MKE58" s="136"/>
      <c r="MKF58" s="136"/>
      <c r="MKG58" s="136"/>
      <c r="MKH58" s="136"/>
      <c r="MKI58" s="136"/>
      <c r="MKJ58" s="136"/>
      <c r="MKK58" s="136"/>
      <c r="MKL58" s="136"/>
      <c r="MKM58" s="136"/>
      <c r="MKN58" s="136"/>
      <c r="MKO58" s="136"/>
      <c r="MKP58" s="136"/>
      <c r="MKQ58" s="136"/>
      <c r="MKR58" s="136"/>
      <c r="MKS58" s="136"/>
      <c r="MKT58" s="136"/>
      <c r="MKU58" s="136"/>
      <c r="MKV58" s="136"/>
      <c r="MKW58" s="136"/>
      <c r="MKX58" s="136"/>
      <c r="MKY58" s="136"/>
      <c r="MKZ58" s="136"/>
      <c r="MLA58" s="136"/>
      <c r="MLB58" s="136"/>
      <c r="MLC58" s="136"/>
      <c r="MLD58" s="136"/>
      <c r="MLE58" s="136"/>
      <c r="MLF58" s="136"/>
      <c r="MLG58" s="136"/>
      <c r="MLH58" s="136"/>
      <c r="MLI58" s="136"/>
      <c r="MLJ58" s="136"/>
      <c r="MLK58" s="136"/>
      <c r="MLL58" s="136"/>
      <c r="MLM58" s="136"/>
      <c r="MLN58" s="136"/>
      <c r="MLO58" s="136"/>
      <c r="MLP58" s="136"/>
      <c r="MLQ58" s="136"/>
      <c r="MLR58" s="136"/>
      <c r="MLS58" s="136"/>
      <c r="MLT58" s="136"/>
      <c r="MLU58" s="136"/>
      <c r="MLV58" s="136"/>
      <c r="MLW58" s="136"/>
      <c r="MLX58" s="136"/>
      <c r="MLY58" s="136"/>
      <c r="MLZ58" s="136"/>
      <c r="MMA58" s="136"/>
      <c r="MMB58" s="136"/>
      <c r="MMC58" s="136"/>
      <c r="MMD58" s="136"/>
      <c r="MME58" s="136"/>
      <c r="MMF58" s="136"/>
      <c r="MMG58" s="136"/>
      <c r="MMH58" s="136"/>
      <c r="MMI58" s="136"/>
      <c r="MMJ58" s="136"/>
      <c r="MMK58" s="136"/>
      <c r="MML58" s="136"/>
      <c r="MMM58" s="136"/>
      <c r="MMN58" s="136"/>
      <c r="MMO58" s="136"/>
      <c r="MMP58" s="136"/>
      <c r="MMQ58" s="136"/>
      <c r="MMR58" s="136"/>
      <c r="MMS58" s="136"/>
      <c r="MMT58" s="136"/>
      <c r="MMU58" s="136"/>
      <c r="MMV58" s="136"/>
      <c r="MMW58" s="136"/>
      <c r="MMX58" s="136"/>
      <c r="MMY58" s="136"/>
      <c r="MMZ58" s="136"/>
      <c r="MNA58" s="136"/>
      <c r="MNB58" s="136"/>
      <c r="MNC58" s="136"/>
      <c r="MND58" s="136"/>
      <c r="MNE58" s="136"/>
      <c r="MNF58" s="136"/>
      <c r="MNG58" s="136"/>
      <c r="MNH58" s="136"/>
      <c r="MNI58" s="136"/>
      <c r="MNJ58" s="136"/>
      <c r="MNK58" s="136"/>
      <c r="MNL58" s="136"/>
      <c r="MNM58" s="136"/>
      <c r="MNN58" s="136"/>
      <c r="MNO58" s="136"/>
      <c r="MNP58" s="136"/>
      <c r="MNQ58" s="136"/>
      <c r="MNR58" s="136"/>
      <c r="MNS58" s="136"/>
      <c r="MNT58" s="136"/>
      <c r="MNU58" s="136"/>
      <c r="MNV58" s="136"/>
      <c r="MNW58" s="136"/>
      <c r="MNX58" s="136"/>
      <c r="MNY58" s="136"/>
      <c r="MNZ58" s="136"/>
      <c r="MOA58" s="136"/>
      <c r="MOB58" s="136"/>
      <c r="MOC58" s="136"/>
      <c r="MOD58" s="136"/>
      <c r="MOE58" s="136"/>
      <c r="MOF58" s="136"/>
      <c r="MOG58" s="136"/>
      <c r="MOH58" s="136"/>
      <c r="MOI58" s="136"/>
      <c r="MOJ58" s="136"/>
      <c r="MOK58" s="136"/>
      <c r="MOL58" s="136"/>
      <c r="MOM58" s="136"/>
      <c r="MON58" s="136"/>
      <c r="MOO58" s="136"/>
      <c r="MOP58" s="136"/>
      <c r="MOQ58" s="136"/>
      <c r="MOR58" s="136"/>
      <c r="MOS58" s="136"/>
      <c r="MOT58" s="136"/>
      <c r="MOU58" s="136"/>
      <c r="MOV58" s="136"/>
      <c r="MOW58" s="136"/>
      <c r="MOX58" s="136"/>
      <c r="MOY58" s="136"/>
      <c r="MOZ58" s="136"/>
      <c r="MPA58" s="136"/>
      <c r="MPB58" s="136"/>
      <c r="MPC58" s="136"/>
      <c r="MPD58" s="136"/>
      <c r="MPE58" s="136"/>
      <c r="MPF58" s="136"/>
      <c r="MPG58" s="136"/>
      <c r="MPH58" s="136"/>
      <c r="MPI58" s="136"/>
      <c r="MPJ58" s="136"/>
      <c r="MPK58" s="136"/>
      <c r="MPL58" s="136"/>
      <c r="MPM58" s="136"/>
      <c r="MPN58" s="136"/>
      <c r="MPO58" s="136"/>
      <c r="MPP58" s="136"/>
      <c r="MPQ58" s="136"/>
      <c r="MPR58" s="136"/>
      <c r="MPS58" s="136"/>
      <c r="MPT58" s="136"/>
      <c r="MPU58" s="136"/>
      <c r="MPV58" s="136"/>
      <c r="MPW58" s="136"/>
      <c r="MPX58" s="136"/>
      <c r="MPY58" s="136"/>
      <c r="MPZ58" s="136"/>
      <c r="MQA58" s="136"/>
      <c r="MQB58" s="136"/>
      <c r="MQC58" s="136"/>
      <c r="MQD58" s="136"/>
      <c r="MQE58" s="136"/>
      <c r="MQF58" s="136"/>
      <c r="MQG58" s="136"/>
      <c r="MQH58" s="136"/>
      <c r="MQI58" s="136"/>
      <c r="MQJ58" s="136"/>
      <c r="MQK58" s="136"/>
      <c r="MQL58" s="136"/>
      <c r="MQM58" s="136"/>
      <c r="MQN58" s="136"/>
      <c r="MQO58" s="136"/>
      <c r="MQP58" s="136"/>
      <c r="MQQ58" s="136"/>
      <c r="MQR58" s="136"/>
      <c r="MQS58" s="136"/>
      <c r="MQT58" s="136"/>
      <c r="MQU58" s="136"/>
      <c r="MQV58" s="136"/>
      <c r="MQW58" s="136"/>
      <c r="MQX58" s="136"/>
      <c r="MQY58" s="136"/>
      <c r="MQZ58" s="136"/>
      <c r="MRA58" s="136"/>
      <c r="MRB58" s="136"/>
      <c r="MRC58" s="136"/>
      <c r="MRD58" s="136"/>
      <c r="MRE58" s="136"/>
      <c r="MRF58" s="136"/>
      <c r="MRG58" s="136"/>
      <c r="MRH58" s="136"/>
      <c r="MRI58" s="136"/>
      <c r="MRJ58" s="136"/>
      <c r="MRK58" s="136"/>
      <c r="MRL58" s="136"/>
      <c r="MRM58" s="136"/>
      <c r="MRN58" s="136"/>
      <c r="MRO58" s="136"/>
      <c r="MRP58" s="136"/>
      <c r="MRQ58" s="136"/>
      <c r="MRR58" s="136"/>
      <c r="MRS58" s="136"/>
      <c r="MRT58" s="136"/>
      <c r="MRU58" s="136"/>
      <c r="MRV58" s="136"/>
      <c r="MRW58" s="136"/>
      <c r="MRX58" s="136"/>
      <c r="MRY58" s="136"/>
      <c r="MRZ58" s="136"/>
      <c r="MSA58" s="136"/>
      <c r="MSB58" s="136"/>
      <c r="MSC58" s="136"/>
      <c r="MSD58" s="136"/>
      <c r="MSE58" s="136"/>
      <c r="MSF58" s="136"/>
      <c r="MSG58" s="136"/>
      <c r="MSH58" s="136"/>
      <c r="MSI58" s="136"/>
      <c r="MSJ58" s="136"/>
      <c r="MSK58" s="136"/>
      <c r="MSL58" s="136"/>
      <c r="MSM58" s="136"/>
      <c r="MSN58" s="136"/>
      <c r="MSO58" s="136"/>
      <c r="MSP58" s="136"/>
      <c r="MSQ58" s="136"/>
      <c r="MSR58" s="136"/>
      <c r="MSS58" s="136"/>
      <c r="MST58" s="136"/>
      <c r="MSU58" s="136"/>
      <c r="MSV58" s="136"/>
      <c r="MSW58" s="136"/>
      <c r="MSX58" s="136"/>
      <c r="MSY58" s="136"/>
      <c r="MSZ58" s="136"/>
      <c r="MTA58" s="136"/>
      <c r="MTB58" s="136"/>
      <c r="MTC58" s="136"/>
      <c r="MTD58" s="136"/>
      <c r="MTE58" s="136"/>
      <c r="MTF58" s="136"/>
      <c r="MTG58" s="136"/>
      <c r="MTH58" s="136"/>
      <c r="MTI58" s="136"/>
      <c r="MTJ58" s="136"/>
      <c r="MTK58" s="136"/>
      <c r="MTL58" s="136"/>
      <c r="MTM58" s="136"/>
      <c r="MTN58" s="136"/>
      <c r="MTO58" s="136"/>
      <c r="MTP58" s="136"/>
      <c r="MTQ58" s="136"/>
      <c r="MTR58" s="136"/>
      <c r="MTS58" s="136"/>
      <c r="MTT58" s="136"/>
      <c r="MTU58" s="136"/>
      <c r="MTV58" s="136"/>
      <c r="MTW58" s="136"/>
      <c r="MTX58" s="136"/>
      <c r="MTY58" s="136"/>
      <c r="MTZ58" s="136"/>
      <c r="MUA58" s="136"/>
      <c r="MUB58" s="136"/>
      <c r="MUC58" s="136"/>
      <c r="MUD58" s="136"/>
      <c r="MUE58" s="136"/>
      <c r="MUF58" s="136"/>
      <c r="MUG58" s="136"/>
      <c r="MUH58" s="136"/>
      <c r="MUI58" s="136"/>
      <c r="MUJ58" s="136"/>
      <c r="MUK58" s="136"/>
      <c r="MUL58" s="136"/>
      <c r="MUM58" s="136"/>
      <c r="MUN58" s="136"/>
      <c r="MUO58" s="136"/>
      <c r="MUP58" s="136"/>
      <c r="MUQ58" s="136"/>
      <c r="MUR58" s="136"/>
      <c r="MUS58" s="136"/>
      <c r="MUT58" s="136"/>
      <c r="MUU58" s="136"/>
      <c r="MUV58" s="136"/>
      <c r="MUW58" s="136"/>
      <c r="MUX58" s="136"/>
      <c r="MUY58" s="136"/>
      <c r="MUZ58" s="136"/>
      <c r="MVA58" s="136"/>
      <c r="MVB58" s="136"/>
      <c r="MVC58" s="136"/>
      <c r="MVD58" s="136"/>
      <c r="MVE58" s="136"/>
      <c r="MVF58" s="136"/>
      <c r="MVG58" s="136"/>
      <c r="MVH58" s="136"/>
      <c r="MVI58" s="136"/>
      <c r="MVJ58" s="136"/>
      <c r="MVK58" s="136"/>
      <c r="MVL58" s="136"/>
      <c r="MVM58" s="136"/>
      <c r="MVN58" s="136"/>
      <c r="MVO58" s="136"/>
      <c r="MVP58" s="136"/>
      <c r="MVQ58" s="136"/>
      <c r="MVR58" s="136"/>
      <c r="MVS58" s="136"/>
      <c r="MVT58" s="136"/>
      <c r="MVU58" s="136"/>
      <c r="MVV58" s="136"/>
      <c r="MVW58" s="136"/>
      <c r="MVX58" s="136"/>
      <c r="MVY58" s="136"/>
      <c r="MVZ58" s="136"/>
      <c r="MWA58" s="136"/>
      <c r="MWB58" s="136"/>
      <c r="MWC58" s="136"/>
      <c r="MWD58" s="136"/>
      <c r="MWE58" s="136"/>
      <c r="MWF58" s="136"/>
      <c r="MWG58" s="136"/>
      <c r="MWH58" s="136"/>
      <c r="MWI58" s="136"/>
      <c r="MWJ58" s="136"/>
      <c r="MWK58" s="136"/>
      <c r="MWL58" s="136"/>
      <c r="MWM58" s="136"/>
      <c r="MWN58" s="136"/>
      <c r="MWO58" s="136"/>
      <c r="MWP58" s="136"/>
      <c r="MWQ58" s="136"/>
      <c r="MWR58" s="136"/>
      <c r="MWS58" s="136"/>
      <c r="MWT58" s="136"/>
      <c r="MWU58" s="136"/>
      <c r="MWV58" s="136"/>
      <c r="MWW58" s="136"/>
      <c r="MWX58" s="136"/>
      <c r="MWY58" s="136"/>
      <c r="MWZ58" s="136"/>
      <c r="MXA58" s="136"/>
      <c r="MXB58" s="136"/>
      <c r="MXC58" s="136"/>
      <c r="MXD58" s="136"/>
      <c r="MXE58" s="136"/>
      <c r="MXF58" s="136"/>
      <c r="MXG58" s="136"/>
      <c r="MXH58" s="136"/>
      <c r="MXI58" s="136"/>
      <c r="MXJ58" s="136"/>
      <c r="MXK58" s="136"/>
      <c r="MXL58" s="136"/>
      <c r="MXM58" s="136"/>
      <c r="MXN58" s="136"/>
      <c r="MXO58" s="136"/>
      <c r="MXP58" s="136"/>
      <c r="MXQ58" s="136"/>
      <c r="MXR58" s="136"/>
      <c r="MXS58" s="136"/>
      <c r="MXT58" s="136"/>
      <c r="MXU58" s="136"/>
      <c r="MXV58" s="136"/>
      <c r="MXW58" s="136"/>
      <c r="MXX58" s="136"/>
      <c r="MXY58" s="136"/>
      <c r="MXZ58" s="136"/>
      <c r="MYA58" s="136"/>
      <c r="MYB58" s="136"/>
      <c r="MYC58" s="136"/>
      <c r="MYD58" s="136"/>
      <c r="MYE58" s="136"/>
      <c r="MYF58" s="136"/>
      <c r="MYG58" s="136"/>
      <c r="MYH58" s="136"/>
      <c r="MYI58" s="136"/>
      <c r="MYJ58" s="136"/>
      <c r="MYK58" s="136"/>
      <c r="MYL58" s="136"/>
      <c r="MYM58" s="136"/>
      <c r="MYN58" s="136"/>
      <c r="MYO58" s="136"/>
      <c r="MYP58" s="136"/>
      <c r="MYQ58" s="136"/>
      <c r="MYR58" s="136"/>
      <c r="MYS58" s="136"/>
      <c r="MYT58" s="136"/>
      <c r="MYU58" s="136"/>
      <c r="MYV58" s="136"/>
      <c r="MYW58" s="136"/>
      <c r="MYX58" s="136"/>
      <c r="MYY58" s="136"/>
      <c r="MYZ58" s="136"/>
      <c r="MZA58" s="136"/>
      <c r="MZB58" s="136"/>
      <c r="MZC58" s="136"/>
      <c r="MZD58" s="136"/>
      <c r="MZE58" s="136"/>
      <c r="MZF58" s="136"/>
      <c r="MZG58" s="136"/>
      <c r="MZH58" s="136"/>
      <c r="MZI58" s="136"/>
      <c r="MZJ58" s="136"/>
      <c r="MZK58" s="136"/>
      <c r="MZL58" s="136"/>
      <c r="MZM58" s="136"/>
      <c r="MZN58" s="136"/>
      <c r="MZO58" s="136"/>
      <c r="MZP58" s="136"/>
      <c r="MZQ58" s="136"/>
      <c r="MZR58" s="136"/>
      <c r="MZS58" s="136"/>
      <c r="MZT58" s="136"/>
      <c r="MZU58" s="136"/>
      <c r="MZV58" s="136"/>
      <c r="MZW58" s="136"/>
      <c r="MZX58" s="136"/>
      <c r="MZY58" s="136"/>
      <c r="MZZ58" s="136"/>
      <c r="NAA58" s="136"/>
      <c r="NAB58" s="136"/>
      <c r="NAC58" s="136"/>
      <c r="NAD58" s="136"/>
      <c r="NAE58" s="136"/>
      <c r="NAF58" s="136"/>
      <c r="NAG58" s="136"/>
      <c r="NAH58" s="136"/>
      <c r="NAI58" s="136"/>
      <c r="NAJ58" s="136"/>
      <c r="NAK58" s="136"/>
      <c r="NAL58" s="136"/>
      <c r="NAM58" s="136"/>
      <c r="NAN58" s="136"/>
      <c r="NAO58" s="136"/>
      <c r="NAP58" s="136"/>
      <c r="NAQ58" s="136"/>
      <c r="NAR58" s="136"/>
      <c r="NAS58" s="136"/>
      <c r="NAT58" s="136"/>
      <c r="NAU58" s="136"/>
      <c r="NAV58" s="136"/>
      <c r="NAW58" s="136"/>
      <c r="NAX58" s="136"/>
      <c r="NAY58" s="136"/>
      <c r="NAZ58" s="136"/>
      <c r="NBA58" s="136"/>
      <c r="NBB58" s="136"/>
      <c r="NBC58" s="136"/>
      <c r="NBD58" s="136"/>
      <c r="NBE58" s="136"/>
      <c r="NBF58" s="136"/>
      <c r="NBG58" s="136"/>
      <c r="NBH58" s="136"/>
      <c r="NBI58" s="136"/>
      <c r="NBJ58" s="136"/>
      <c r="NBK58" s="136"/>
      <c r="NBL58" s="136"/>
      <c r="NBM58" s="136"/>
      <c r="NBN58" s="136"/>
      <c r="NBO58" s="136"/>
      <c r="NBP58" s="136"/>
      <c r="NBQ58" s="136"/>
      <c r="NBR58" s="136"/>
      <c r="NBS58" s="136"/>
      <c r="NBT58" s="136"/>
      <c r="NBU58" s="136"/>
      <c r="NBV58" s="136"/>
      <c r="NBW58" s="136"/>
      <c r="NBX58" s="136"/>
      <c r="NBY58" s="136"/>
      <c r="NBZ58" s="136"/>
      <c r="NCA58" s="136"/>
      <c r="NCB58" s="136"/>
      <c r="NCC58" s="136"/>
      <c r="NCD58" s="136"/>
      <c r="NCE58" s="136"/>
      <c r="NCF58" s="136"/>
      <c r="NCG58" s="136"/>
      <c r="NCH58" s="136"/>
      <c r="NCI58" s="136"/>
      <c r="NCJ58" s="136"/>
      <c r="NCK58" s="136"/>
      <c r="NCL58" s="136"/>
      <c r="NCM58" s="136"/>
      <c r="NCN58" s="136"/>
      <c r="NCO58" s="136"/>
      <c r="NCP58" s="136"/>
      <c r="NCQ58" s="136"/>
      <c r="NCR58" s="136"/>
      <c r="NCS58" s="136"/>
      <c r="NCT58" s="136"/>
      <c r="NCU58" s="136"/>
      <c r="NCV58" s="136"/>
      <c r="NCW58" s="136"/>
      <c r="NCX58" s="136"/>
      <c r="NCY58" s="136"/>
      <c r="NCZ58" s="136"/>
      <c r="NDA58" s="136"/>
      <c r="NDB58" s="136"/>
      <c r="NDC58" s="136"/>
      <c r="NDD58" s="136"/>
      <c r="NDE58" s="136"/>
      <c r="NDF58" s="136"/>
      <c r="NDG58" s="136"/>
      <c r="NDH58" s="136"/>
      <c r="NDI58" s="136"/>
      <c r="NDJ58" s="136"/>
      <c r="NDK58" s="136"/>
      <c r="NDL58" s="136"/>
      <c r="NDM58" s="136"/>
      <c r="NDN58" s="136"/>
      <c r="NDO58" s="136"/>
      <c r="NDP58" s="136"/>
      <c r="NDQ58" s="136"/>
      <c r="NDR58" s="136"/>
      <c r="NDS58" s="136"/>
      <c r="NDT58" s="136"/>
      <c r="NDU58" s="136"/>
      <c r="NDV58" s="136"/>
      <c r="NDW58" s="136"/>
      <c r="NDX58" s="136"/>
      <c r="NDY58" s="136"/>
      <c r="NDZ58" s="136"/>
      <c r="NEA58" s="136"/>
      <c r="NEB58" s="136"/>
      <c r="NEC58" s="136"/>
      <c r="NED58" s="136"/>
      <c r="NEE58" s="136"/>
      <c r="NEF58" s="136"/>
      <c r="NEG58" s="136"/>
      <c r="NEH58" s="136"/>
      <c r="NEI58" s="136"/>
      <c r="NEJ58" s="136"/>
      <c r="NEK58" s="136"/>
      <c r="NEL58" s="136"/>
      <c r="NEM58" s="136"/>
      <c r="NEN58" s="136"/>
      <c r="NEO58" s="136"/>
      <c r="NEP58" s="136"/>
      <c r="NEQ58" s="136"/>
      <c r="NER58" s="136"/>
      <c r="NES58" s="136"/>
      <c r="NET58" s="136"/>
      <c r="NEU58" s="136"/>
      <c r="NEV58" s="136"/>
      <c r="NEW58" s="136"/>
      <c r="NEX58" s="136"/>
      <c r="NEY58" s="136"/>
      <c r="NEZ58" s="136"/>
      <c r="NFA58" s="136"/>
      <c r="NFB58" s="136"/>
      <c r="NFC58" s="136"/>
      <c r="NFD58" s="136"/>
      <c r="NFE58" s="136"/>
      <c r="NFF58" s="136"/>
      <c r="NFG58" s="136"/>
      <c r="NFH58" s="136"/>
      <c r="NFI58" s="136"/>
      <c r="NFJ58" s="136"/>
      <c r="NFK58" s="136"/>
      <c r="NFL58" s="136"/>
      <c r="NFM58" s="136"/>
      <c r="NFN58" s="136"/>
      <c r="NFO58" s="136"/>
      <c r="NFP58" s="136"/>
      <c r="NFQ58" s="136"/>
      <c r="NFR58" s="136"/>
      <c r="NFS58" s="136"/>
      <c r="NFT58" s="136"/>
      <c r="NFU58" s="136"/>
      <c r="NFV58" s="136"/>
      <c r="NFW58" s="136"/>
      <c r="NFX58" s="136"/>
      <c r="NFY58" s="136"/>
      <c r="NFZ58" s="136"/>
      <c r="NGA58" s="136"/>
      <c r="NGB58" s="136"/>
      <c r="NGC58" s="136"/>
      <c r="NGD58" s="136"/>
      <c r="NGE58" s="136"/>
      <c r="NGF58" s="136"/>
      <c r="NGG58" s="136"/>
      <c r="NGH58" s="136"/>
      <c r="NGI58" s="136"/>
      <c r="NGJ58" s="136"/>
      <c r="NGK58" s="136"/>
      <c r="NGL58" s="136"/>
      <c r="NGM58" s="136"/>
      <c r="NGN58" s="136"/>
      <c r="NGO58" s="136"/>
      <c r="NGP58" s="136"/>
      <c r="NGQ58" s="136"/>
      <c r="NGR58" s="136"/>
      <c r="NGS58" s="136"/>
      <c r="NGT58" s="136"/>
      <c r="NGU58" s="136"/>
      <c r="NGV58" s="136"/>
      <c r="NGW58" s="136"/>
      <c r="NGX58" s="136"/>
      <c r="NGY58" s="136"/>
      <c r="NGZ58" s="136"/>
      <c r="NHA58" s="136"/>
      <c r="NHB58" s="136"/>
      <c r="NHC58" s="136"/>
      <c r="NHD58" s="136"/>
      <c r="NHE58" s="136"/>
      <c r="NHF58" s="136"/>
      <c r="NHG58" s="136"/>
      <c r="NHH58" s="136"/>
      <c r="NHI58" s="136"/>
      <c r="NHJ58" s="136"/>
      <c r="NHK58" s="136"/>
      <c r="NHL58" s="136"/>
      <c r="NHM58" s="136"/>
      <c r="NHN58" s="136"/>
      <c r="NHO58" s="136"/>
      <c r="NHP58" s="136"/>
      <c r="NHQ58" s="136"/>
      <c r="NHR58" s="136"/>
      <c r="NHS58" s="136"/>
      <c r="NHT58" s="136"/>
      <c r="NHU58" s="136"/>
      <c r="NHV58" s="136"/>
      <c r="NHW58" s="136"/>
      <c r="NHX58" s="136"/>
      <c r="NHY58" s="136"/>
      <c r="NHZ58" s="136"/>
      <c r="NIA58" s="136"/>
      <c r="NIB58" s="136"/>
      <c r="NIC58" s="136"/>
      <c r="NID58" s="136"/>
      <c r="NIE58" s="136"/>
      <c r="NIF58" s="136"/>
      <c r="NIG58" s="136"/>
      <c r="NIH58" s="136"/>
      <c r="NII58" s="136"/>
      <c r="NIJ58" s="136"/>
      <c r="NIK58" s="136"/>
      <c r="NIL58" s="136"/>
      <c r="NIM58" s="136"/>
      <c r="NIN58" s="136"/>
      <c r="NIO58" s="136"/>
      <c r="NIP58" s="136"/>
      <c r="NIQ58" s="136"/>
      <c r="NIR58" s="136"/>
      <c r="NIS58" s="136"/>
      <c r="NIT58" s="136"/>
      <c r="NIU58" s="136"/>
      <c r="NIV58" s="136"/>
      <c r="NIW58" s="136"/>
      <c r="NIX58" s="136"/>
      <c r="NIY58" s="136"/>
      <c r="NIZ58" s="136"/>
      <c r="NJA58" s="136"/>
      <c r="NJB58" s="136"/>
      <c r="NJC58" s="136"/>
      <c r="NJD58" s="136"/>
      <c r="NJE58" s="136"/>
      <c r="NJF58" s="136"/>
      <c r="NJG58" s="136"/>
      <c r="NJH58" s="136"/>
      <c r="NJI58" s="136"/>
      <c r="NJJ58" s="136"/>
      <c r="NJK58" s="136"/>
      <c r="NJL58" s="136"/>
      <c r="NJM58" s="136"/>
      <c r="NJN58" s="136"/>
      <c r="NJO58" s="136"/>
      <c r="NJP58" s="136"/>
      <c r="NJQ58" s="136"/>
      <c r="NJR58" s="136"/>
      <c r="NJS58" s="136"/>
      <c r="NJT58" s="136"/>
      <c r="NJU58" s="136"/>
      <c r="NJV58" s="136"/>
      <c r="NJW58" s="136"/>
      <c r="NJX58" s="136"/>
      <c r="NJY58" s="136"/>
      <c r="NJZ58" s="136"/>
      <c r="NKA58" s="136"/>
      <c r="NKB58" s="136"/>
      <c r="NKC58" s="136"/>
      <c r="NKD58" s="136"/>
      <c r="NKE58" s="136"/>
      <c r="NKF58" s="136"/>
      <c r="NKG58" s="136"/>
      <c r="NKH58" s="136"/>
      <c r="NKI58" s="136"/>
      <c r="NKJ58" s="136"/>
      <c r="NKK58" s="136"/>
      <c r="NKL58" s="136"/>
      <c r="NKM58" s="136"/>
      <c r="NKN58" s="136"/>
      <c r="NKO58" s="136"/>
      <c r="NKP58" s="136"/>
      <c r="NKQ58" s="136"/>
      <c r="NKR58" s="136"/>
      <c r="NKS58" s="136"/>
      <c r="NKT58" s="136"/>
      <c r="NKU58" s="136"/>
      <c r="NKV58" s="136"/>
      <c r="NKW58" s="136"/>
      <c r="NKX58" s="136"/>
      <c r="NKY58" s="136"/>
      <c r="NKZ58" s="136"/>
      <c r="NLA58" s="136"/>
      <c r="NLB58" s="136"/>
      <c r="NLC58" s="136"/>
      <c r="NLD58" s="136"/>
      <c r="NLE58" s="136"/>
      <c r="NLF58" s="136"/>
      <c r="NLG58" s="136"/>
      <c r="NLH58" s="136"/>
      <c r="NLI58" s="136"/>
      <c r="NLJ58" s="136"/>
      <c r="NLK58" s="136"/>
      <c r="NLL58" s="136"/>
      <c r="NLM58" s="136"/>
      <c r="NLN58" s="136"/>
      <c r="NLO58" s="136"/>
      <c r="NLP58" s="136"/>
      <c r="NLQ58" s="136"/>
      <c r="NLR58" s="136"/>
      <c r="NLS58" s="136"/>
      <c r="NLT58" s="136"/>
      <c r="NLU58" s="136"/>
      <c r="NLV58" s="136"/>
      <c r="NLW58" s="136"/>
      <c r="NLX58" s="136"/>
      <c r="NLY58" s="136"/>
      <c r="NLZ58" s="136"/>
      <c r="NMA58" s="136"/>
      <c r="NMB58" s="136"/>
      <c r="NMC58" s="136"/>
      <c r="NMD58" s="136"/>
      <c r="NME58" s="136"/>
      <c r="NMF58" s="136"/>
      <c r="NMG58" s="136"/>
      <c r="NMH58" s="136"/>
      <c r="NMI58" s="136"/>
      <c r="NMJ58" s="136"/>
      <c r="NMK58" s="136"/>
      <c r="NML58" s="136"/>
      <c r="NMM58" s="136"/>
      <c r="NMN58" s="136"/>
      <c r="NMO58" s="136"/>
      <c r="NMP58" s="136"/>
      <c r="NMQ58" s="136"/>
      <c r="NMR58" s="136"/>
      <c r="NMS58" s="136"/>
      <c r="NMT58" s="136"/>
      <c r="NMU58" s="136"/>
      <c r="NMV58" s="136"/>
      <c r="NMW58" s="136"/>
      <c r="NMX58" s="136"/>
      <c r="NMY58" s="136"/>
      <c r="NMZ58" s="136"/>
      <c r="NNA58" s="136"/>
      <c r="NNB58" s="136"/>
      <c r="NNC58" s="136"/>
      <c r="NND58" s="136"/>
      <c r="NNE58" s="136"/>
      <c r="NNF58" s="136"/>
      <c r="NNG58" s="136"/>
      <c r="NNH58" s="136"/>
      <c r="NNI58" s="136"/>
      <c r="NNJ58" s="136"/>
      <c r="NNK58" s="136"/>
      <c r="NNL58" s="136"/>
      <c r="NNM58" s="136"/>
      <c r="NNN58" s="136"/>
      <c r="NNO58" s="136"/>
      <c r="NNP58" s="136"/>
      <c r="NNQ58" s="136"/>
      <c r="NNR58" s="136"/>
      <c r="NNS58" s="136"/>
      <c r="NNT58" s="136"/>
      <c r="NNU58" s="136"/>
      <c r="NNV58" s="136"/>
      <c r="NNW58" s="136"/>
      <c r="NNX58" s="136"/>
      <c r="NNY58" s="136"/>
      <c r="NNZ58" s="136"/>
      <c r="NOA58" s="136"/>
      <c r="NOB58" s="136"/>
      <c r="NOC58" s="136"/>
      <c r="NOD58" s="136"/>
      <c r="NOE58" s="136"/>
      <c r="NOF58" s="136"/>
      <c r="NOG58" s="136"/>
      <c r="NOH58" s="136"/>
      <c r="NOI58" s="136"/>
      <c r="NOJ58" s="136"/>
      <c r="NOK58" s="136"/>
      <c r="NOL58" s="136"/>
      <c r="NOM58" s="136"/>
      <c r="NON58" s="136"/>
      <c r="NOO58" s="136"/>
      <c r="NOP58" s="136"/>
      <c r="NOQ58" s="136"/>
      <c r="NOR58" s="136"/>
      <c r="NOS58" s="136"/>
      <c r="NOT58" s="136"/>
      <c r="NOU58" s="136"/>
      <c r="NOV58" s="136"/>
      <c r="NOW58" s="136"/>
      <c r="NOX58" s="136"/>
      <c r="NOY58" s="136"/>
      <c r="NOZ58" s="136"/>
      <c r="NPA58" s="136"/>
      <c r="NPB58" s="136"/>
      <c r="NPC58" s="136"/>
      <c r="NPD58" s="136"/>
      <c r="NPE58" s="136"/>
      <c r="NPF58" s="136"/>
      <c r="NPG58" s="136"/>
      <c r="NPH58" s="136"/>
      <c r="NPI58" s="136"/>
      <c r="NPJ58" s="136"/>
      <c r="NPK58" s="136"/>
      <c r="NPL58" s="136"/>
      <c r="NPM58" s="136"/>
      <c r="NPN58" s="136"/>
      <c r="NPO58" s="136"/>
      <c r="NPP58" s="136"/>
      <c r="NPQ58" s="136"/>
      <c r="NPR58" s="136"/>
      <c r="NPS58" s="136"/>
      <c r="NPT58" s="136"/>
      <c r="NPU58" s="136"/>
      <c r="NPV58" s="136"/>
      <c r="NPW58" s="136"/>
      <c r="NPX58" s="136"/>
      <c r="NPY58" s="136"/>
      <c r="NPZ58" s="136"/>
      <c r="NQA58" s="136"/>
      <c r="NQB58" s="136"/>
      <c r="NQC58" s="136"/>
      <c r="NQD58" s="136"/>
      <c r="NQE58" s="136"/>
      <c r="NQF58" s="136"/>
      <c r="NQG58" s="136"/>
      <c r="NQH58" s="136"/>
      <c r="NQI58" s="136"/>
      <c r="NQJ58" s="136"/>
      <c r="NQK58" s="136"/>
      <c r="NQL58" s="136"/>
      <c r="NQM58" s="136"/>
      <c r="NQN58" s="136"/>
      <c r="NQO58" s="136"/>
      <c r="NQP58" s="136"/>
      <c r="NQQ58" s="136"/>
      <c r="NQR58" s="136"/>
      <c r="NQS58" s="136"/>
      <c r="NQT58" s="136"/>
      <c r="NQU58" s="136"/>
      <c r="NQV58" s="136"/>
      <c r="NQW58" s="136"/>
      <c r="NQX58" s="136"/>
      <c r="NQY58" s="136"/>
      <c r="NQZ58" s="136"/>
      <c r="NRA58" s="136"/>
      <c r="NRB58" s="136"/>
      <c r="NRC58" s="136"/>
      <c r="NRD58" s="136"/>
      <c r="NRE58" s="136"/>
      <c r="NRF58" s="136"/>
      <c r="NRG58" s="136"/>
      <c r="NRH58" s="136"/>
      <c r="NRI58" s="136"/>
      <c r="NRJ58" s="136"/>
      <c r="NRK58" s="136"/>
      <c r="NRL58" s="136"/>
      <c r="NRM58" s="136"/>
      <c r="NRN58" s="136"/>
      <c r="NRO58" s="136"/>
      <c r="NRP58" s="136"/>
      <c r="NRQ58" s="136"/>
      <c r="NRR58" s="136"/>
      <c r="NRS58" s="136"/>
      <c r="NRT58" s="136"/>
      <c r="NRU58" s="136"/>
      <c r="NRV58" s="136"/>
      <c r="NRW58" s="136"/>
      <c r="NRX58" s="136"/>
      <c r="NRY58" s="136"/>
      <c r="NRZ58" s="136"/>
      <c r="NSA58" s="136"/>
      <c r="NSB58" s="136"/>
      <c r="NSC58" s="136"/>
      <c r="NSD58" s="136"/>
      <c r="NSE58" s="136"/>
      <c r="NSF58" s="136"/>
      <c r="NSG58" s="136"/>
      <c r="NSH58" s="136"/>
      <c r="NSI58" s="136"/>
      <c r="NSJ58" s="136"/>
      <c r="NSK58" s="136"/>
      <c r="NSL58" s="136"/>
      <c r="NSM58" s="136"/>
      <c r="NSN58" s="136"/>
      <c r="NSO58" s="136"/>
      <c r="NSP58" s="136"/>
      <c r="NSQ58" s="136"/>
      <c r="NSR58" s="136"/>
      <c r="NSS58" s="136"/>
      <c r="NST58" s="136"/>
      <c r="NSU58" s="136"/>
      <c r="NSV58" s="136"/>
      <c r="NSW58" s="136"/>
      <c r="NSX58" s="136"/>
      <c r="NSY58" s="136"/>
      <c r="NSZ58" s="136"/>
      <c r="NTA58" s="136"/>
      <c r="NTB58" s="136"/>
      <c r="NTC58" s="136"/>
      <c r="NTD58" s="136"/>
      <c r="NTE58" s="136"/>
      <c r="NTF58" s="136"/>
      <c r="NTG58" s="136"/>
      <c r="NTH58" s="136"/>
      <c r="NTI58" s="136"/>
      <c r="NTJ58" s="136"/>
      <c r="NTK58" s="136"/>
      <c r="NTL58" s="136"/>
      <c r="NTM58" s="136"/>
      <c r="NTN58" s="136"/>
      <c r="NTO58" s="136"/>
      <c r="NTP58" s="136"/>
      <c r="NTQ58" s="136"/>
      <c r="NTR58" s="136"/>
      <c r="NTS58" s="136"/>
      <c r="NTT58" s="136"/>
      <c r="NTU58" s="136"/>
      <c r="NTV58" s="136"/>
      <c r="NTW58" s="136"/>
      <c r="NTX58" s="136"/>
      <c r="NTY58" s="136"/>
      <c r="NTZ58" s="136"/>
      <c r="NUA58" s="136"/>
      <c r="NUB58" s="136"/>
      <c r="NUC58" s="136"/>
      <c r="NUD58" s="136"/>
      <c r="NUE58" s="136"/>
      <c r="NUF58" s="136"/>
      <c r="NUG58" s="136"/>
      <c r="NUH58" s="136"/>
      <c r="NUI58" s="136"/>
      <c r="NUJ58" s="136"/>
      <c r="NUK58" s="136"/>
      <c r="NUL58" s="136"/>
      <c r="NUM58" s="136"/>
      <c r="NUN58" s="136"/>
      <c r="NUO58" s="136"/>
      <c r="NUP58" s="136"/>
      <c r="NUQ58" s="136"/>
      <c r="NUR58" s="136"/>
      <c r="NUS58" s="136"/>
      <c r="NUT58" s="136"/>
      <c r="NUU58" s="136"/>
      <c r="NUV58" s="136"/>
      <c r="NUW58" s="136"/>
      <c r="NUX58" s="136"/>
      <c r="NUY58" s="136"/>
      <c r="NUZ58" s="136"/>
      <c r="NVA58" s="136"/>
      <c r="NVB58" s="136"/>
      <c r="NVC58" s="136"/>
      <c r="NVD58" s="136"/>
      <c r="NVE58" s="136"/>
      <c r="NVF58" s="136"/>
      <c r="NVG58" s="136"/>
      <c r="NVH58" s="136"/>
      <c r="NVI58" s="136"/>
      <c r="NVJ58" s="136"/>
      <c r="NVK58" s="136"/>
      <c r="NVL58" s="136"/>
      <c r="NVM58" s="136"/>
      <c r="NVN58" s="136"/>
      <c r="NVO58" s="136"/>
      <c r="NVP58" s="136"/>
      <c r="NVQ58" s="136"/>
      <c r="NVR58" s="136"/>
      <c r="NVS58" s="136"/>
      <c r="NVT58" s="136"/>
      <c r="NVU58" s="136"/>
      <c r="NVV58" s="136"/>
      <c r="NVW58" s="136"/>
      <c r="NVX58" s="136"/>
      <c r="NVY58" s="136"/>
      <c r="NVZ58" s="136"/>
      <c r="NWA58" s="136"/>
      <c r="NWB58" s="136"/>
      <c r="NWC58" s="136"/>
      <c r="NWD58" s="136"/>
      <c r="NWE58" s="136"/>
      <c r="NWF58" s="136"/>
      <c r="NWG58" s="136"/>
      <c r="NWH58" s="136"/>
      <c r="NWI58" s="136"/>
      <c r="NWJ58" s="136"/>
      <c r="NWK58" s="136"/>
      <c r="NWL58" s="136"/>
      <c r="NWM58" s="136"/>
      <c r="NWN58" s="136"/>
      <c r="NWO58" s="136"/>
      <c r="NWP58" s="136"/>
      <c r="NWQ58" s="136"/>
      <c r="NWR58" s="136"/>
      <c r="NWS58" s="136"/>
      <c r="NWT58" s="136"/>
      <c r="NWU58" s="136"/>
      <c r="NWV58" s="136"/>
      <c r="NWW58" s="136"/>
      <c r="NWX58" s="136"/>
      <c r="NWY58" s="136"/>
      <c r="NWZ58" s="136"/>
      <c r="NXA58" s="136"/>
      <c r="NXB58" s="136"/>
      <c r="NXC58" s="136"/>
      <c r="NXD58" s="136"/>
      <c r="NXE58" s="136"/>
      <c r="NXF58" s="136"/>
      <c r="NXG58" s="136"/>
      <c r="NXH58" s="136"/>
      <c r="NXI58" s="136"/>
      <c r="NXJ58" s="136"/>
      <c r="NXK58" s="136"/>
      <c r="NXL58" s="136"/>
      <c r="NXM58" s="136"/>
      <c r="NXN58" s="136"/>
      <c r="NXO58" s="136"/>
      <c r="NXP58" s="136"/>
      <c r="NXQ58" s="136"/>
      <c r="NXR58" s="136"/>
      <c r="NXS58" s="136"/>
      <c r="NXT58" s="136"/>
      <c r="NXU58" s="136"/>
      <c r="NXV58" s="136"/>
      <c r="NXW58" s="136"/>
      <c r="NXX58" s="136"/>
      <c r="NXY58" s="136"/>
      <c r="NXZ58" s="136"/>
      <c r="NYA58" s="136"/>
      <c r="NYB58" s="136"/>
      <c r="NYC58" s="136"/>
      <c r="NYD58" s="136"/>
      <c r="NYE58" s="136"/>
      <c r="NYF58" s="136"/>
      <c r="NYG58" s="136"/>
      <c r="NYH58" s="136"/>
      <c r="NYI58" s="136"/>
      <c r="NYJ58" s="136"/>
      <c r="NYK58" s="136"/>
      <c r="NYL58" s="136"/>
      <c r="NYM58" s="136"/>
      <c r="NYN58" s="136"/>
      <c r="NYO58" s="136"/>
      <c r="NYP58" s="136"/>
      <c r="NYQ58" s="136"/>
      <c r="NYR58" s="136"/>
      <c r="NYS58" s="136"/>
      <c r="NYT58" s="136"/>
      <c r="NYU58" s="136"/>
      <c r="NYV58" s="136"/>
      <c r="NYW58" s="136"/>
      <c r="NYX58" s="136"/>
      <c r="NYY58" s="136"/>
      <c r="NYZ58" s="136"/>
      <c r="NZA58" s="136"/>
      <c r="NZB58" s="136"/>
      <c r="NZC58" s="136"/>
      <c r="NZD58" s="136"/>
      <c r="NZE58" s="136"/>
      <c r="NZF58" s="136"/>
      <c r="NZG58" s="136"/>
      <c r="NZH58" s="136"/>
      <c r="NZI58" s="136"/>
      <c r="NZJ58" s="136"/>
      <c r="NZK58" s="136"/>
      <c r="NZL58" s="136"/>
      <c r="NZM58" s="136"/>
      <c r="NZN58" s="136"/>
      <c r="NZO58" s="136"/>
      <c r="NZP58" s="136"/>
      <c r="NZQ58" s="136"/>
      <c r="NZR58" s="136"/>
      <c r="NZS58" s="136"/>
      <c r="NZT58" s="136"/>
      <c r="NZU58" s="136"/>
      <c r="NZV58" s="136"/>
      <c r="NZW58" s="136"/>
      <c r="NZX58" s="136"/>
      <c r="NZY58" s="136"/>
      <c r="NZZ58" s="136"/>
      <c r="OAA58" s="136"/>
      <c r="OAB58" s="136"/>
      <c r="OAC58" s="136"/>
      <c r="OAD58" s="136"/>
      <c r="OAE58" s="136"/>
      <c r="OAF58" s="136"/>
      <c r="OAG58" s="136"/>
      <c r="OAH58" s="136"/>
      <c r="OAI58" s="136"/>
      <c r="OAJ58" s="136"/>
      <c r="OAK58" s="136"/>
      <c r="OAL58" s="136"/>
      <c r="OAM58" s="136"/>
      <c r="OAN58" s="136"/>
      <c r="OAO58" s="136"/>
      <c r="OAP58" s="136"/>
      <c r="OAQ58" s="136"/>
      <c r="OAR58" s="136"/>
      <c r="OAS58" s="136"/>
      <c r="OAT58" s="136"/>
      <c r="OAU58" s="136"/>
      <c r="OAV58" s="136"/>
      <c r="OAW58" s="136"/>
      <c r="OAX58" s="136"/>
      <c r="OAY58" s="136"/>
      <c r="OAZ58" s="136"/>
      <c r="OBA58" s="136"/>
      <c r="OBB58" s="136"/>
      <c r="OBC58" s="136"/>
      <c r="OBD58" s="136"/>
      <c r="OBE58" s="136"/>
      <c r="OBF58" s="136"/>
      <c r="OBG58" s="136"/>
      <c r="OBH58" s="136"/>
      <c r="OBI58" s="136"/>
      <c r="OBJ58" s="136"/>
      <c r="OBK58" s="136"/>
      <c r="OBL58" s="136"/>
      <c r="OBM58" s="136"/>
      <c r="OBN58" s="136"/>
      <c r="OBO58" s="136"/>
      <c r="OBP58" s="136"/>
      <c r="OBQ58" s="136"/>
      <c r="OBR58" s="136"/>
      <c r="OBS58" s="136"/>
      <c r="OBT58" s="136"/>
      <c r="OBU58" s="136"/>
      <c r="OBV58" s="136"/>
      <c r="OBW58" s="136"/>
      <c r="OBX58" s="136"/>
      <c r="OBY58" s="136"/>
      <c r="OBZ58" s="136"/>
      <c r="OCA58" s="136"/>
      <c r="OCB58" s="136"/>
      <c r="OCC58" s="136"/>
      <c r="OCD58" s="136"/>
      <c r="OCE58" s="136"/>
      <c r="OCF58" s="136"/>
      <c r="OCG58" s="136"/>
      <c r="OCH58" s="136"/>
      <c r="OCI58" s="136"/>
      <c r="OCJ58" s="136"/>
      <c r="OCK58" s="136"/>
      <c r="OCL58" s="136"/>
      <c r="OCM58" s="136"/>
      <c r="OCN58" s="136"/>
      <c r="OCO58" s="136"/>
      <c r="OCP58" s="136"/>
      <c r="OCQ58" s="136"/>
      <c r="OCR58" s="136"/>
      <c r="OCS58" s="136"/>
      <c r="OCT58" s="136"/>
      <c r="OCU58" s="136"/>
      <c r="OCV58" s="136"/>
      <c r="OCW58" s="136"/>
      <c r="OCX58" s="136"/>
      <c r="OCY58" s="136"/>
      <c r="OCZ58" s="136"/>
      <c r="ODA58" s="136"/>
      <c r="ODB58" s="136"/>
      <c r="ODC58" s="136"/>
      <c r="ODD58" s="136"/>
      <c r="ODE58" s="136"/>
      <c r="ODF58" s="136"/>
      <c r="ODG58" s="136"/>
      <c r="ODH58" s="136"/>
      <c r="ODI58" s="136"/>
      <c r="ODJ58" s="136"/>
      <c r="ODK58" s="136"/>
      <c r="ODL58" s="136"/>
      <c r="ODM58" s="136"/>
      <c r="ODN58" s="136"/>
      <c r="ODO58" s="136"/>
      <c r="ODP58" s="136"/>
      <c r="ODQ58" s="136"/>
      <c r="ODR58" s="136"/>
      <c r="ODS58" s="136"/>
      <c r="ODT58" s="136"/>
      <c r="ODU58" s="136"/>
      <c r="ODV58" s="136"/>
      <c r="ODW58" s="136"/>
      <c r="ODX58" s="136"/>
      <c r="ODY58" s="136"/>
      <c r="ODZ58" s="136"/>
      <c r="OEA58" s="136"/>
      <c r="OEB58" s="136"/>
      <c r="OEC58" s="136"/>
      <c r="OED58" s="136"/>
      <c r="OEE58" s="136"/>
      <c r="OEF58" s="136"/>
      <c r="OEG58" s="136"/>
      <c r="OEH58" s="136"/>
      <c r="OEI58" s="136"/>
      <c r="OEJ58" s="136"/>
      <c r="OEK58" s="136"/>
      <c r="OEL58" s="136"/>
      <c r="OEM58" s="136"/>
      <c r="OEN58" s="136"/>
      <c r="OEO58" s="136"/>
      <c r="OEP58" s="136"/>
      <c r="OEQ58" s="136"/>
      <c r="OER58" s="136"/>
      <c r="OES58" s="136"/>
      <c r="OET58" s="136"/>
      <c r="OEU58" s="136"/>
      <c r="OEV58" s="136"/>
      <c r="OEW58" s="136"/>
      <c r="OEX58" s="136"/>
      <c r="OEY58" s="136"/>
      <c r="OEZ58" s="136"/>
      <c r="OFA58" s="136"/>
      <c r="OFB58" s="136"/>
      <c r="OFC58" s="136"/>
      <c r="OFD58" s="136"/>
      <c r="OFE58" s="136"/>
      <c r="OFF58" s="136"/>
      <c r="OFG58" s="136"/>
      <c r="OFH58" s="136"/>
      <c r="OFI58" s="136"/>
      <c r="OFJ58" s="136"/>
      <c r="OFK58" s="136"/>
      <c r="OFL58" s="136"/>
      <c r="OFM58" s="136"/>
      <c r="OFN58" s="136"/>
      <c r="OFO58" s="136"/>
      <c r="OFP58" s="136"/>
      <c r="OFQ58" s="136"/>
      <c r="OFR58" s="136"/>
      <c r="OFS58" s="136"/>
      <c r="OFT58" s="136"/>
      <c r="OFU58" s="136"/>
      <c r="OFV58" s="136"/>
      <c r="OFW58" s="136"/>
      <c r="OFX58" s="136"/>
      <c r="OFY58" s="136"/>
      <c r="OFZ58" s="136"/>
      <c r="OGA58" s="136"/>
      <c r="OGB58" s="136"/>
      <c r="OGC58" s="136"/>
      <c r="OGD58" s="136"/>
      <c r="OGE58" s="136"/>
      <c r="OGF58" s="136"/>
      <c r="OGG58" s="136"/>
      <c r="OGH58" s="136"/>
      <c r="OGI58" s="136"/>
      <c r="OGJ58" s="136"/>
      <c r="OGK58" s="136"/>
      <c r="OGL58" s="136"/>
      <c r="OGM58" s="136"/>
      <c r="OGN58" s="136"/>
      <c r="OGO58" s="136"/>
      <c r="OGP58" s="136"/>
      <c r="OGQ58" s="136"/>
      <c r="OGR58" s="136"/>
      <c r="OGS58" s="136"/>
      <c r="OGT58" s="136"/>
      <c r="OGU58" s="136"/>
      <c r="OGV58" s="136"/>
      <c r="OGW58" s="136"/>
      <c r="OGX58" s="136"/>
      <c r="OGY58" s="136"/>
      <c r="OGZ58" s="136"/>
      <c r="OHA58" s="136"/>
      <c r="OHB58" s="136"/>
      <c r="OHC58" s="136"/>
      <c r="OHD58" s="136"/>
      <c r="OHE58" s="136"/>
      <c r="OHF58" s="136"/>
      <c r="OHG58" s="136"/>
      <c r="OHH58" s="136"/>
      <c r="OHI58" s="136"/>
      <c r="OHJ58" s="136"/>
      <c r="OHK58" s="136"/>
      <c r="OHL58" s="136"/>
      <c r="OHM58" s="136"/>
      <c r="OHN58" s="136"/>
      <c r="OHO58" s="136"/>
      <c r="OHP58" s="136"/>
      <c r="OHQ58" s="136"/>
      <c r="OHR58" s="136"/>
      <c r="OHS58" s="136"/>
      <c r="OHT58" s="136"/>
      <c r="OHU58" s="136"/>
      <c r="OHV58" s="136"/>
      <c r="OHW58" s="136"/>
      <c r="OHX58" s="136"/>
      <c r="OHY58" s="136"/>
      <c r="OHZ58" s="136"/>
      <c r="OIA58" s="136"/>
      <c r="OIB58" s="136"/>
      <c r="OIC58" s="136"/>
      <c r="OID58" s="136"/>
      <c r="OIE58" s="136"/>
      <c r="OIF58" s="136"/>
      <c r="OIG58" s="136"/>
      <c r="OIH58" s="136"/>
      <c r="OII58" s="136"/>
      <c r="OIJ58" s="136"/>
      <c r="OIK58" s="136"/>
      <c r="OIL58" s="136"/>
      <c r="OIM58" s="136"/>
      <c r="OIN58" s="136"/>
      <c r="OIO58" s="136"/>
      <c r="OIP58" s="136"/>
      <c r="OIQ58" s="136"/>
      <c r="OIR58" s="136"/>
      <c r="OIS58" s="136"/>
      <c r="OIT58" s="136"/>
      <c r="OIU58" s="136"/>
      <c r="OIV58" s="136"/>
      <c r="OIW58" s="136"/>
      <c r="OIX58" s="136"/>
      <c r="OIY58" s="136"/>
      <c r="OIZ58" s="136"/>
      <c r="OJA58" s="136"/>
      <c r="OJB58" s="136"/>
      <c r="OJC58" s="136"/>
      <c r="OJD58" s="136"/>
      <c r="OJE58" s="136"/>
      <c r="OJF58" s="136"/>
      <c r="OJG58" s="136"/>
      <c r="OJH58" s="136"/>
      <c r="OJI58" s="136"/>
      <c r="OJJ58" s="136"/>
      <c r="OJK58" s="136"/>
      <c r="OJL58" s="136"/>
      <c r="OJM58" s="136"/>
      <c r="OJN58" s="136"/>
      <c r="OJO58" s="136"/>
      <c r="OJP58" s="136"/>
      <c r="OJQ58" s="136"/>
      <c r="OJR58" s="136"/>
      <c r="OJS58" s="136"/>
      <c r="OJT58" s="136"/>
      <c r="OJU58" s="136"/>
      <c r="OJV58" s="136"/>
      <c r="OJW58" s="136"/>
      <c r="OJX58" s="136"/>
      <c r="OJY58" s="136"/>
      <c r="OJZ58" s="136"/>
      <c r="OKA58" s="136"/>
      <c r="OKB58" s="136"/>
      <c r="OKC58" s="136"/>
      <c r="OKD58" s="136"/>
      <c r="OKE58" s="136"/>
      <c r="OKF58" s="136"/>
      <c r="OKG58" s="136"/>
      <c r="OKH58" s="136"/>
      <c r="OKI58" s="136"/>
      <c r="OKJ58" s="136"/>
      <c r="OKK58" s="136"/>
      <c r="OKL58" s="136"/>
      <c r="OKM58" s="136"/>
      <c r="OKN58" s="136"/>
      <c r="OKO58" s="136"/>
      <c r="OKP58" s="136"/>
      <c r="OKQ58" s="136"/>
      <c r="OKR58" s="136"/>
      <c r="OKS58" s="136"/>
      <c r="OKT58" s="136"/>
      <c r="OKU58" s="136"/>
      <c r="OKV58" s="136"/>
      <c r="OKW58" s="136"/>
      <c r="OKX58" s="136"/>
      <c r="OKY58" s="136"/>
      <c r="OKZ58" s="136"/>
      <c r="OLA58" s="136"/>
      <c r="OLB58" s="136"/>
      <c r="OLC58" s="136"/>
      <c r="OLD58" s="136"/>
      <c r="OLE58" s="136"/>
      <c r="OLF58" s="136"/>
      <c r="OLG58" s="136"/>
      <c r="OLH58" s="136"/>
      <c r="OLI58" s="136"/>
      <c r="OLJ58" s="136"/>
      <c r="OLK58" s="136"/>
      <c r="OLL58" s="136"/>
      <c r="OLM58" s="136"/>
      <c r="OLN58" s="136"/>
      <c r="OLO58" s="136"/>
      <c r="OLP58" s="136"/>
      <c r="OLQ58" s="136"/>
      <c r="OLR58" s="136"/>
      <c r="OLS58" s="136"/>
      <c r="OLT58" s="136"/>
      <c r="OLU58" s="136"/>
      <c r="OLV58" s="136"/>
      <c r="OLW58" s="136"/>
      <c r="OLX58" s="136"/>
      <c r="OLY58" s="136"/>
      <c r="OLZ58" s="136"/>
      <c r="OMA58" s="136"/>
      <c r="OMB58" s="136"/>
      <c r="OMC58" s="136"/>
      <c r="OMD58" s="136"/>
      <c r="OME58" s="136"/>
      <c r="OMF58" s="136"/>
      <c r="OMG58" s="136"/>
      <c r="OMH58" s="136"/>
      <c r="OMI58" s="136"/>
      <c r="OMJ58" s="136"/>
      <c r="OMK58" s="136"/>
      <c r="OML58" s="136"/>
      <c r="OMM58" s="136"/>
      <c r="OMN58" s="136"/>
      <c r="OMO58" s="136"/>
      <c r="OMP58" s="136"/>
      <c r="OMQ58" s="136"/>
      <c r="OMR58" s="136"/>
      <c r="OMS58" s="136"/>
      <c r="OMT58" s="136"/>
      <c r="OMU58" s="136"/>
      <c r="OMV58" s="136"/>
      <c r="OMW58" s="136"/>
      <c r="OMX58" s="136"/>
      <c r="OMY58" s="136"/>
      <c r="OMZ58" s="136"/>
      <c r="ONA58" s="136"/>
      <c r="ONB58" s="136"/>
      <c r="ONC58" s="136"/>
      <c r="OND58" s="136"/>
      <c r="ONE58" s="136"/>
      <c r="ONF58" s="136"/>
      <c r="ONG58" s="136"/>
      <c r="ONH58" s="136"/>
      <c r="ONI58" s="136"/>
      <c r="ONJ58" s="136"/>
      <c r="ONK58" s="136"/>
      <c r="ONL58" s="136"/>
      <c r="ONM58" s="136"/>
      <c r="ONN58" s="136"/>
      <c r="ONO58" s="136"/>
      <c r="ONP58" s="136"/>
      <c r="ONQ58" s="136"/>
      <c r="ONR58" s="136"/>
      <c r="ONS58" s="136"/>
      <c r="ONT58" s="136"/>
      <c r="ONU58" s="136"/>
      <c r="ONV58" s="136"/>
      <c r="ONW58" s="136"/>
      <c r="ONX58" s="136"/>
      <c r="ONY58" s="136"/>
      <c r="ONZ58" s="136"/>
      <c r="OOA58" s="136"/>
      <c r="OOB58" s="136"/>
      <c r="OOC58" s="136"/>
      <c r="OOD58" s="136"/>
      <c r="OOE58" s="136"/>
      <c r="OOF58" s="136"/>
      <c r="OOG58" s="136"/>
      <c r="OOH58" s="136"/>
      <c r="OOI58" s="136"/>
      <c r="OOJ58" s="136"/>
      <c r="OOK58" s="136"/>
      <c r="OOL58" s="136"/>
      <c r="OOM58" s="136"/>
      <c r="OON58" s="136"/>
      <c r="OOO58" s="136"/>
      <c r="OOP58" s="136"/>
      <c r="OOQ58" s="136"/>
      <c r="OOR58" s="136"/>
      <c r="OOS58" s="136"/>
      <c r="OOT58" s="136"/>
      <c r="OOU58" s="136"/>
      <c r="OOV58" s="136"/>
      <c r="OOW58" s="136"/>
      <c r="OOX58" s="136"/>
      <c r="OOY58" s="136"/>
      <c r="OOZ58" s="136"/>
      <c r="OPA58" s="136"/>
      <c r="OPB58" s="136"/>
      <c r="OPC58" s="136"/>
      <c r="OPD58" s="136"/>
      <c r="OPE58" s="136"/>
      <c r="OPF58" s="136"/>
      <c r="OPG58" s="136"/>
      <c r="OPH58" s="136"/>
      <c r="OPI58" s="136"/>
      <c r="OPJ58" s="136"/>
      <c r="OPK58" s="136"/>
      <c r="OPL58" s="136"/>
      <c r="OPM58" s="136"/>
      <c r="OPN58" s="136"/>
      <c r="OPO58" s="136"/>
      <c r="OPP58" s="136"/>
      <c r="OPQ58" s="136"/>
      <c r="OPR58" s="136"/>
      <c r="OPS58" s="136"/>
      <c r="OPT58" s="136"/>
      <c r="OPU58" s="136"/>
      <c r="OPV58" s="136"/>
      <c r="OPW58" s="136"/>
      <c r="OPX58" s="136"/>
      <c r="OPY58" s="136"/>
      <c r="OPZ58" s="136"/>
      <c r="OQA58" s="136"/>
      <c r="OQB58" s="136"/>
      <c r="OQC58" s="136"/>
      <c r="OQD58" s="136"/>
      <c r="OQE58" s="136"/>
      <c r="OQF58" s="136"/>
      <c r="OQG58" s="136"/>
      <c r="OQH58" s="136"/>
      <c r="OQI58" s="136"/>
      <c r="OQJ58" s="136"/>
      <c r="OQK58" s="136"/>
      <c r="OQL58" s="136"/>
      <c r="OQM58" s="136"/>
      <c r="OQN58" s="136"/>
      <c r="OQO58" s="136"/>
      <c r="OQP58" s="136"/>
      <c r="OQQ58" s="136"/>
      <c r="OQR58" s="136"/>
      <c r="OQS58" s="136"/>
      <c r="OQT58" s="136"/>
      <c r="OQU58" s="136"/>
      <c r="OQV58" s="136"/>
      <c r="OQW58" s="136"/>
      <c r="OQX58" s="136"/>
      <c r="OQY58" s="136"/>
      <c r="OQZ58" s="136"/>
      <c r="ORA58" s="136"/>
      <c r="ORB58" s="136"/>
      <c r="ORC58" s="136"/>
      <c r="ORD58" s="136"/>
      <c r="ORE58" s="136"/>
      <c r="ORF58" s="136"/>
      <c r="ORG58" s="136"/>
      <c r="ORH58" s="136"/>
      <c r="ORI58" s="136"/>
      <c r="ORJ58" s="136"/>
      <c r="ORK58" s="136"/>
      <c r="ORL58" s="136"/>
      <c r="ORM58" s="136"/>
      <c r="ORN58" s="136"/>
      <c r="ORO58" s="136"/>
      <c r="ORP58" s="136"/>
      <c r="ORQ58" s="136"/>
      <c r="ORR58" s="136"/>
      <c r="ORS58" s="136"/>
      <c r="ORT58" s="136"/>
      <c r="ORU58" s="136"/>
      <c r="ORV58" s="136"/>
      <c r="ORW58" s="136"/>
      <c r="ORX58" s="136"/>
      <c r="ORY58" s="136"/>
      <c r="ORZ58" s="136"/>
      <c r="OSA58" s="136"/>
      <c r="OSB58" s="136"/>
      <c r="OSC58" s="136"/>
      <c r="OSD58" s="136"/>
      <c r="OSE58" s="136"/>
      <c r="OSF58" s="136"/>
      <c r="OSG58" s="136"/>
      <c r="OSH58" s="136"/>
      <c r="OSI58" s="136"/>
      <c r="OSJ58" s="136"/>
      <c r="OSK58" s="136"/>
      <c r="OSL58" s="136"/>
      <c r="OSM58" s="136"/>
      <c r="OSN58" s="136"/>
      <c r="OSO58" s="136"/>
      <c r="OSP58" s="136"/>
      <c r="OSQ58" s="136"/>
      <c r="OSR58" s="136"/>
      <c r="OSS58" s="136"/>
      <c r="OST58" s="136"/>
      <c r="OSU58" s="136"/>
      <c r="OSV58" s="136"/>
      <c r="OSW58" s="136"/>
      <c r="OSX58" s="136"/>
      <c r="OSY58" s="136"/>
      <c r="OSZ58" s="136"/>
      <c r="OTA58" s="136"/>
      <c r="OTB58" s="136"/>
      <c r="OTC58" s="136"/>
      <c r="OTD58" s="136"/>
      <c r="OTE58" s="136"/>
      <c r="OTF58" s="136"/>
      <c r="OTG58" s="136"/>
      <c r="OTH58" s="136"/>
      <c r="OTI58" s="136"/>
      <c r="OTJ58" s="136"/>
      <c r="OTK58" s="136"/>
      <c r="OTL58" s="136"/>
      <c r="OTM58" s="136"/>
      <c r="OTN58" s="136"/>
      <c r="OTO58" s="136"/>
      <c r="OTP58" s="136"/>
      <c r="OTQ58" s="136"/>
      <c r="OTR58" s="136"/>
      <c r="OTS58" s="136"/>
      <c r="OTT58" s="136"/>
      <c r="OTU58" s="136"/>
      <c r="OTV58" s="136"/>
      <c r="OTW58" s="136"/>
      <c r="OTX58" s="136"/>
      <c r="OTY58" s="136"/>
      <c r="OTZ58" s="136"/>
      <c r="OUA58" s="136"/>
      <c r="OUB58" s="136"/>
      <c r="OUC58" s="136"/>
      <c r="OUD58" s="136"/>
      <c r="OUE58" s="136"/>
      <c r="OUF58" s="136"/>
      <c r="OUG58" s="136"/>
      <c r="OUH58" s="136"/>
      <c r="OUI58" s="136"/>
      <c r="OUJ58" s="136"/>
      <c r="OUK58" s="136"/>
      <c r="OUL58" s="136"/>
      <c r="OUM58" s="136"/>
      <c r="OUN58" s="136"/>
      <c r="OUO58" s="136"/>
      <c r="OUP58" s="136"/>
      <c r="OUQ58" s="136"/>
      <c r="OUR58" s="136"/>
      <c r="OUS58" s="136"/>
      <c r="OUT58" s="136"/>
      <c r="OUU58" s="136"/>
      <c r="OUV58" s="136"/>
      <c r="OUW58" s="136"/>
      <c r="OUX58" s="136"/>
      <c r="OUY58" s="136"/>
      <c r="OUZ58" s="136"/>
      <c r="OVA58" s="136"/>
      <c r="OVB58" s="136"/>
      <c r="OVC58" s="136"/>
      <c r="OVD58" s="136"/>
      <c r="OVE58" s="136"/>
      <c r="OVF58" s="136"/>
      <c r="OVG58" s="136"/>
      <c r="OVH58" s="136"/>
      <c r="OVI58" s="136"/>
      <c r="OVJ58" s="136"/>
      <c r="OVK58" s="136"/>
      <c r="OVL58" s="136"/>
      <c r="OVM58" s="136"/>
      <c r="OVN58" s="136"/>
      <c r="OVO58" s="136"/>
      <c r="OVP58" s="136"/>
      <c r="OVQ58" s="136"/>
      <c r="OVR58" s="136"/>
      <c r="OVS58" s="136"/>
      <c r="OVT58" s="136"/>
      <c r="OVU58" s="136"/>
      <c r="OVV58" s="136"/>
      <c r="OVW58" s="136"/>
      <c r="OVX58" s="136"/>
      <c r="OVY58" s="136"/>
      <c r="OVZ58" s="136"/>
      <c r="OWA58" s="136"/>
      <c r="OWB58" s="136"/>
      <c r="OWC58" s="136"/>
      <c r="OWD58" s="136"/>
      <c r="OWE58" s="136"/>
      <c r="OWF58" s="136"/>
      <c r="OWG58" s="136"/>
      <c r="OWH58" s="136"/>
      <c r="OWI58" s="136"/>
      <c r="OWJ58" s="136"/>
      <c r="OWK58" s="136"/>
      <c r="OWL58" s="136"/>
      <c r="OWM58" s="136"/>
      <c r="OWN58" s="136"/>
      <c r="OWO58" s="136"/>
      <c r="OWP58" s="136"/>
      <c r="OWQ58" s="136"/>
      <c r="OWR58" s="136"/>
      <c r="OWS58" s="136"/>
      <c r="OWT58" s="136"/>
      <c r="OWU58" s="136"/>
      <c r="OWV58" s="136"/>
      <c r="OWW58" s="136"/>
      <c r="OWX58" s="136"/>
      <c r="OWY58" s="136"/>
      <c r="OWZ58" s="136"/>
      <c r="OXA58" s="136"/>
      <c r="OXB58" s="136"/>
      <c r="OXC58" s="136"/>
      <c r="OXD58" s="136"/>
      <c r="OXE58" s="136"/>
      <c r="OXF58" s="136"/>
      <c r="OXG58" s="136"/>
      <c r="OXH58" s="136"/>
      <c r="OXI58" s="136"/>
      <c r="OXJ58" s="136"/>
      <c r="OXK58" s="136"/>
      <c r="OXL58" s="136"/>
      <c r="OXM58" s="136"/>
      <c r="OXN58" s="136"/>
      <c r="OXO58" s="136"/>
      <c r="OXP58" s="136"/>
      <c r="OXQ58" s="136"/>
      <c r="OXR58" s="136"/>
      <c r="OXS58" s="136"/>
      <c r="OXT58" s="136"/>
      <c r="OXU58" s="136"/>
      <c r="OXV58" s="136"/>
      <c r="OXW58" s="136"/>
      <c r="OXX58" s="136"/>
      <c r="OXY58" s="136"/>
      <c r="OXZ58" s="136"/>
      <c r="OYA58" s="136"/>
      <c r="OYB58" s="136"/>
      <c r="OYC58" s="136"/>
      <c r="OYD58" s="136"/>
      <c r="OYE58" s="136"/>
      <c r="OYF58" s="136"/>
      <c r="OYG58" s="136"/>
      <c r="OYH58" s="136"/>
      <c r="OYI58" s="136"/>
      <c r="OYJ58" s="136"/>
      <c r="OYK58" s="136"/>
      <c r="OYL58" s="136"/>
      <c r="OYM58" s="136"/>
      <c r="OYN58" s="136"/>
      <c r="OYO58" s="136"/>
      <c r="OYP58" s="136"/>
      <c r="OYQ58" s="136"/>
      <c r="OYR58" s="136"/>
      <c r="OYS58" s="136"/>
      <c r="OYT58" s="136"/>
      <c r="OYU58" s="136"/>
      <c r="OYV58" s="136"/>
      <c r="OYW58" s="136"/>
      <c r="OYX58" s="136"/>
      <c r="OYY58" s="136"/>
      <c r="OYZ58" s="136"/>
      <c r="OZA58" s="136"/>
      <c r="OZB58" s="136"/>
      <c r="OZC58" s="136"/>
      <c r="OZD58" s="136"/>
      <c r="OZE58" s="136"/>
      <c r="OZF58" s="136"/>
      <c r="OZG58" s="136"/>
      <c r="OZH58" s="136"/>
      <c r="OZI58" s="136"/>
      <c r="OZJ58" s="136"/>
      <c r="OZK58" s="136"/>
      <c r="OZL58" s="136"/>
      <c r="OZM58" s="136"/>
      <c r="OZN58" s="136"/>
      <c r="OZO58" s="136"/>
      <c r="OZP58" s="136"/>
      <c r="OZQ58" s="136"/>
      <c r="OZR58" s="136"/>
      <c r="OZS58" s="136"/>
      <c r="OZT58" s="136"/>
      <c r="OZU58" s="136"/>
      <c r="OZV58" s="136"/>
      <c r="OZW58" s="136"/>
      <c r="OZX58" s="136"/>
      <c r="OZY58" s="136"/>
      <c r="OZZ58" s="136"/>
      <c r="PAA58" s="136"/>
      <c r="PAB58" s="136"/>
      <c r="PAC58" s="136"/>
      <c r="PAD58" s="136"/>
      <c r="PAE58" s="136"/>
      <c r="PAF58" s="136"/>
      <c r="PAG58" s="136"/>
      <c r="PAH58" s="136"/>
      <c r="PAI58" s="136"/>
      <c r="PAJ58" s="136"/>
      <c r="PAK58" s="136"/>
      <c r="PAL58" s="136"/>
      <c r="PAM58" s="136"/>
      <c r="PAN58" s="136"/>
      <c r="PAO58" s="136"/>
      <c r="PAP58" s="136"/>
      <c r="PAQ58" s="136"/>
      <c r="PAR58" s="136"/>
      <c r="PAS58" s="136"/>
      <c r="PAT58" s="136"/>
      <c r="PAU58" s="136"/>
      <c r="PAV58" s="136"/>
      <c r="PAW58" s="136"/>
      <c r="PAX58" s="136"/>
      <c r="PAY58" s="136"/>
      <c r="PAZ58" s="136"/>
      <c r="PBA58" s="136"/>
      <c r="PBB58" s="136"/>
      <c r="PBC58" s="136"/>
      <c r="PBD58" s="136"/>
      <c r="PBE58" s="136"/>
      <c r="PBF58" s="136"/>
      <c r="PBG58" s="136"/>
      <c r="PBH58" s="136"/>
      <c r="PBI58" s="136"/>
      <c r="PBJ58" s="136"/>
      <c r="PBK58" s="136"/>
      <c r="PBL58" s="136"/>
      <c r="PBM58" s="136"/>
      <c r="PBN58" s="136"/>
      <c r="PBO58" s="136"/>
      <c r="PBP58" s="136"/>
      <c r="PBQ58" s="136"/>
      <c r="PBR58" s="136"/>
      <c r="PBS58" s="136"/>
      <c r="PBT58" s="136"/>
      <c r="PBU58" s="136"/>
      <c r="PBV58" s="136"/>
      <c r="PBW58" s="136"/>
      <c r="PBX58" s="136"/>
      <c r="PBY58" s="136"/>
      <c r="PBZ58" s="136"/>
      <c r="PCA58" s="136"/>
      <c r="PCB58" s="136"/>
      <c r="PCC58" s="136"/>
      <c r="PCD58" s="136"/>
      <c r="PCE58" s="136"/>
      <c r="PCF58" s="136"/>
      <c r="PCG58" s="136"/>
      <c r="PCH58" s="136"/>
      <c r="PCI58" s="136"/>
      <c r="PCJ58" s="136"/>
      <c r="PCK58" s="136"/>
      <c r="PCL58" s="136"/>
      <c r="PCM58" s="136"/>
      <c r="PCN58" s="136"/>
      <c r="PCO58" s="136"/>
      <c r="PCP58" s="136"/>
      <c r="PCQ58" s="136"/>
      <c r="PCR58" s="136"/>
      <c r="PCS58" s="136"/>
      <c r="PCT58" s="136"/>
      <c r="PCU58" s="136"/>
      <c r="PCV58" s="136"/>
      <c r="PCW58" s="136"/>
      <c r="PCX58" s="136"/>
      <c r="PCY58" s="136"/>
      <c r="PCZ58" s="136"/>
      <c r="PDA58" s="136"/>
      <c r="PDB58" s="136"/>
      <c r="PDC58" s="136"/>
      <c r="PDD58" s="136"/>
      <c r="PDE58" s="136"/>
      <c r="PDF58" s="136"/>
      <c r="PDG58" s="136"/>
      <c r="PDH58" s="136"/>
      <c r="PDI58" s="136"/>
      <c r="PDJ58" s="136"/>
      <c r="PDK58" s="136"/>
      <c r="PDL58" s="136"/>
      <c r="PDM58" s="136"/>
      <c r="PDN58" s="136"/>
      <c r="PDO58" s="136"/>
      <c r="PDP58" s="136"/>
      <c r="PDQ58" s="136"/>
      <c r="PDR58" s="136"/>
      <c r="PDS58" s="136"/>
      <c r="PDT58" s="136"/>
      <c r="PDU58" s="136"/>
      <c r="PDV58" s="136"/>
      <c r="PDW58" s="136"/>
      <c r="PDX58" s="136"/>
      <c r="PDY58" s="136"/>
      <c r="PDZ58" s="136"/>
      <c r="PEA58" s="136"/>
      <c r="PEB58" s="136"/>
      <c r="PEC58" s="136"/>
      <c r="PED58" s="136"/>
      <c r="PEE58" s="136"/>
      <c r="PEF58" s="136"/>
      <c r="PEG58" s="136"/>
      <c r="PEH58" s="136"/>
      <c r="PEI58" s="136"/>
      <c r="PEJ58" s="136"/>
      <c r="PEK58" s="136"/>
      <c r="PEL58" s="136"/>
      <c r="PEM58" s="136"/>
      <c r="PEN58" s="136"/>
      <c r="PEO58" s="136"/>
      <c r="PEP58" s="136"/>
      <c r="PEQ58" s="136"/>
      <c r="PER58" s="136"/>
      <c r="PES58" s="136"/>
      <c r="PET58" s="136"/>
      <c r="PEU58" s="136"/>
      <c r="PEV58" s="136"/>
      <c r="PEW58" s="136"/>
      <c r="PEX58" s="136"/>
      <c r="PEY58" s="136"/>
      <c r="PEZ58" s="136"/>
      <c r="PFA58" s="136"/>
      <c r="PFB58" s="136"/>
      <c r="PFC58" s="136"/>
      <c r="PFD58" s="136"/>
      <c r="PFE58" s="136"/>
      <c r="PFF58" s="136"/>
      <c r="PFG58" s="136"/>
      <c r="PFH58" s="136"/>
      <c r="PFI58" s="136"/>
      <c r="PFJ58" s="136"/>
      <c r="PFK58" s="136"/>
      <c r="PFL58" s="136"/>
      <c r="PFM58" s="136"/>
      <c r="PFN58" s="136"/>
      <c r="PFO58" s="136"/>
      <c r="PFP58" s="136"/>
      <c r="PFQ58" s="136"/>
      <c r="PFR58" s="136"/>
      <c r="PFS58" s="136"/>
      <c r="PFT58" s="136"/>
      <c r="PFU58" s="136"/>
      <c r="PFV58" s="136"/>
      <c r="PFW58" s="136"/>
      <c r="PFX58" s="136"/>
      <c r="PFY58" s="136"/>
      <c r="PFZ58" s="136"/>
      <c r="PGA58" s="136"/>
      <c r="PGB58" s="136"/>
      <c r="PGC58" s="136"/>
      <c r="PGD58" s="136"/>
      <c r="PGE58" s="136"/>
      <c r="PGF58" s="136"/>
      <c r="PGG58" s="136"/>
      <c r="PGH58" s="136"/>
      <c r="PGI58" s="136"/>
      <c r="PGJ58" s="136"/>
      <c r="PGK58" s="136"/>
      <c r="PGL58" s="136"/>
      <c r="PGM58" s="136"/>
      <c r="PGN58" s="136"/>
      <c r="PGO58" s="136"/>
      <c r="PGP58" s="136"/>
      <c r="PGQ58" s="136"/>
      <c r="PGR58" s="136"/>
      <c r="PGS58" s="136"/>
      <c r="PGT58" s="136"/>
      <c r="PGU58" s="136"/>
      <c r="PGV58" s="136"/>
      <c r="PGW58" s="136"/>
      <c r="PGX58" s="136"/>
      <c r="PGY58" s="136"/>
      <c r="PGZ58" s="136"/>
      <c r="PHA58" s="136"/>
      <c r="PHB58" s="136"/>
      <c r="PHC58" s="136"/>
      <c r="PHD58" s="136"/>
      <c r="PHE58" s="136"/>
      <c r="PHF58" s="136"/>
      <c r="PHG58" s="136"/>
      <c r="PHH58" s="136"/>
      <c r="PHI58" s="136"/>
      <c r="PHJ58" s="136"/>
      <c r="PHK58" s="136"/>
      <c r="PHL58" s="136"/>
      <c r="PHM58" s="136"/>
      <c r="PHN58" s="136"/>
      <c r="PHO58" s="136"/>
      <c r="PHP58" s="136"/>
      <c r="PHQ58" s="136"/>
      <c r="PHR58" s="136"/>
      <c r="PHS58" s="136"/>
      <c r="PHT58" s="136"/>
      <c r="PHU58" s="136"/>
      <c r="PHV58" s="136"/>
      <c r="PHW58" s="136"/>
      <c r="PHX58" s="136"/>
      <c r="PHY58" s="136"/>
      <c r="PHZ58" s="136"/>
      <c r="PIA58" s="136"/>
      <c r="PIB58" s="136"/>
      <c r="PIC58" s="136"/>
      <c r="PID58" s="136"/>
      <c r="PIE58" s="136"/>
      <c r="PIF58" s="136"/>
      <c r="PIG58" s="136"/>
      <c r="PIH58" s="136"/>
      <c r="PII58" s="136"/>
      <c r="PIJ58" s="136"/>
      <c r="PIK58" s="136"/>
      <c r="PIL58" s="136"/>
      <c r="PIM58" s="136"/>
      <c r="PIN58" s="136"/>
      <c r="PIO58" s="136"/>
      <c r="PIP58" s="136"/>
      <c r="PIQ58" s="136"/>
      <c r="PIR58" s="136"/>
      <c r="PIS58" s="136"/>
      <c r="PIT58" s="136"/>
      <c r="PIU58" s="136"/>
      <c r="PIV58" s="136"/>
      <c r="PIW58" s="136"/>
      <c r="PIX58" s="136"/>
      <c r="PIY58" s="136"/>
      <c r="PIZ58" s="136"/>
      <c r="PJA58" s="136"/>
      <c r="PJB58" s="136"/>
      <c r="PJC58" s="136"/>
      <c r="PJD58" s="136"/>
      <c r="PJE58" s="136"/>
      <c r="PJF58" s="136"/>
      <c r="PJG58" s="136"/>
      <c r="PJH58" s="136"/>
      <c r="PJI58" s="136"/>
      <c r="PJJ58" s="136"/>
      <c r="PJK58" s="136"/>
      <c r="PJL58" s="136"/>
      <c r="PJM58" s="136"/>
      <c r="PJN58" s="136"/>
      <c r="PJO58" s="136"/>
      <c r="PJP58" s="136"/>
      <c r="PJQ58" s="136"/>
      <c r="PJR58" s="136"/>
      <c r="PJS58" s="136"/>
      <c r="PJT58" s="136"/>
      <c r="PJU58" s="136"/>
      <c r="PJV58" s="136"/>
      <c r="PJW58" s="136"/>
      <c r="PJX58" s="136"/>
      <c r="PJY58" s="136"/>
      <c r="PJZ58" s="136"/>
      <c r="PKA58" s="136"/>
      <c r="PKB58" s="136"/>
      <c r="PKC58" s="136"/>
      <c r="PKD58" s="136"/>
      <c r="PKE58" s="136"/>
      <c r="PKF58" s="136"/>
      <c r="PKG58" s="136"/>
      <c r="PKH58" s="136"/>
      <c r="PKI58" s="136"/>
      <c r="PKJ58" s="136"/>
      <c r="PKK58" s="136"/>
      <c r="PKL58" s="136"/>
      <c r="PKM58" s="136"/>
      <c r="PKN58" s="136"/>
      <c r="PKO58" s="136"/>
      <c r="PKP58" s="136"/>
      <c r="PKQ58" s="136"/>
      <c r="PKR58" s="136"/>
      <c r="PKS58" s="136"/>
      <c r="PKT58" s="136"/>
      <c r="PKU58" s="136"/>
      <c r="PKV58" s="136"/>
      <c r="PKW58" s="136"/>
      <c r="PKX58" s="136"/>
      <c r="PKY58" s="136"/>
      <c r="PKZ58" s="136"/>
      <c r="PLA58" s="136"/>
      <c r="PLB58" s="136"/>
      <c r="PLC58" s="136"/>
      <c r="PLD58" s="136"/>
      <c r="PLE58" s="136"/>
      <c r="PLF58" s="136"/>
      <c r="PLG58" s="136"/>
      <c r="PLH58" s="136"/>
      <c r="PLI58" s="136"/>
      <c r="PLJ58" s="136"/>
      <c r="PLK58" s="136"/>
      <c r="PLL58" s="136"/>
      <c r="PLM58" s="136"/>
      <c r="PLN58" s="136"/>
      <c r="PLO58" s="136"/>
      <c r="PLP58" s="136"/>
      <c r="PLQ58" s="136"/>
      <c r="PLR58" s="136"/>
      <c r="PLS58" s="136"/>
      <c r="PLT58" s="136"/>
      <c r="PLU58" s="136"/>
      <c r="PLV58" s="136"/>
      <c r="PLW58" s="136"/>
      <c r="PLX58" s="136"/>
      <c r="PLY58" s="136"/>
      <c r="PLZ58" s="136"/>
      <c r="PMA58" s="136"/>
      <c r="PMB58" s="136"/>
      <c r="PMC58" s="136"/>
      <c r="PMD58" s="136"/>
      <c r="PME58" s="136"/>
      <c r="PMF58" s="136"/>
      <c r="PMG58" s="136"/>
      <c r="PMH58" s="136"/>
      <c r="PMI58" s="136"/>
      <c r="PMJ58" s="136"/>
      <c r="PMK58" s="136"/>
      <c r="PML58" s="136"/>
      <c r="PMM58" s="136"/>
      <c r="PMN58" s="136"/>
      <c r="PMO58" s="136"/>
      <c r="PMP58" s="136"/>
      <c r="PMQ58" s="136"/>
      <c r="PMR58" s="136"/>
      <c r="PMS58" s="136"/>
      <c r="PMT58" s="136"/>
      <c r="PMU58" s="136"/>
      <c r="PMV58" s="136"/>
      <c r="PMW58" s="136"/>
      <c r="PMX58" s="136"/>
      <c r="PMY58" s="136"/>
      <c r="PMZ58" s="136"/>
      <c r="PNA58" s="136"/>
      <c r="PNB58" s="136"/>
      <c r="PNC58" s="136"/>
      <c r="PND58" s="136"/>
      <c r="PNE58" s="136"/>
      <c r="PNF58" s="136"/>
      <c r="PNG58" s="136"/>
      <c r="PNH58" s="136"/>
      <c r="PNI58" s="136"/>
      <c r="PNJ58" s="136"/>
      <c r="PNK58" s="136"/>
      <c r="PNL58" s="136"/>
      <c r="PNM58" s="136"/>
      <c r="PNN58" s="136"/>
      <c r="PNO58" s="136"/>
      <c r="PNP58" s="136"/>
      <c r="PNQ58" s="136"/>
      <c r="PNR58" s="136"/>
      <c r="PNS58" s="136"/>
      <c r="PNT58" s="136"/>
      <c r="PNU58" s="136"/>
      <c r="PNV58" s="136"/>
      <c r="PNW58" s="136"/>
      <c r="PNX58" s="136"/>
      <c r="PNY58" s="136"/>
      <c r="PNZ58" s="136"/>
      <c r="POA58" s="136"/>
      <c r="POB58" s="136"/>
      <c r="POC58" s="136"/>
      <c r="POD58" s="136"/>
      <c r="POE58" s="136"/>
      <c r="POF58" s="136"/>
      <c r="POG58" s="136"/>
      <c r="POH58" s="136"/>
      <c r="POI58" s="136"/>
      <c r="POJ58" s="136"/>
      <c r="POK58" s="136"/>
      <c r="POL58" s="136"/>
      <c r="POM58" s="136"/>
      <c r="PON58" s="136"/>
      <c r="POO58" s="136"/>
      <c r="POP58" s="136"/>
      <c r="POQ58" s="136"/>
      <c r="POR58" s="136"/>
      <c r="POS58" s="136"/>
      <c r="POT58" s="136"/>
      <c r="POU58" s="136"/>
      <c r="POV58" s="136"/>
      <c r="POW58" s="136"/>
      <c r="POX58" s="136"/>
      <c r="POY58" s="136"/>
      <c r="POZ58" s="136"/>
      <c r="PPA58" s="136"/>
      <c r="PPB58" s="136"/>
      <c r="PPC58" s="136"/>
      <c r="PPD58" s="136"/>
      <c r="PPE58" s="136"/>
      <c r="PPF58" s="136"/>
      <c r="PPG58" s="136"/>
      <c r="PPH58" s="136"/>
      <c r="PPI58" s="136"/>
      <c r="PPJ58" s="136"/>
      <c r="PPK58" s="136"/>
      <c r="PPL58" s="136"/>
      <c r="PPM58" s="136"/>
      <c r="PPN58" s="136"/>
      <c r="PPO58" s="136"/>
      <c r="PPP58" s="136"/>
      <c r="PPQ58" s="136"/>
      <c r="PPR58" s="136"/>
      <c r="PPS58" s="136"/>
      <c r="PPT58" s="136"/>
      <c r="PPU58" s="136"/>
      <c r="PPV58" s="136"/>
      <c r="PPW58" s="136"/>
      <c r="PPX58" s="136"/>
      <c r="PPY58" s="136"/>
      <c r="PPZ58" s="136"/>
      <c r="PQA58" s="136"/>
      <c r="PQB58" s="136"/>
      <c r="PQC58" s="136"/>
      <c r="PQD58" s="136"/>
      <c r="PQE58" s="136"/>
      <c r="PQF58" s="136"/>
      <c r="PQG58" s="136"/>
      <c r="PQH58" s="136"/>
      <c r="PQI58" s="136"/>
      <c r="PQJ58" s="136"/>
      <c r="PQK58" s="136"/>
      <c r="PQL58" s="136"/>
      <c r="PQM58" s="136"/>
      <c r="PQN58" s="136"/>
      <c r="PQO58" s="136"/>
      <c r="PQP58" s="136"/>
      <c r="PQQ58" s="136"/>
      <c r="PQR58" s="136"/>
      <c r="PQS58" s="136"/>
      <c r="PQT58" s="136"/>
      <c r="PQU58" s="136"/>
      <c r="PQV58" s="136"/>
      <c r="PQW58" s="136"/>
      <c r="PQX58" s="136"/>
      <c r="PQY58" s="136"/>
      <c r="PQZ58" s="136"/>
      <c r="PRA58" s="136"/>
      <c r="PRB58" s="136"/>
      <c r="PRC58" s="136"/>
      <c r="PRD58" s="136"/>
      <c r="PRE58" s="136"/>
      <c r="PRF58" s="136"/>
      <c r="PRG58" s="136"/>
      <c r="PRH58" s="136"/>
      <c r="PRI58" s="136"/>
      <c r="PRJ58" s="136"/>
      <c r="PRK58" s="136"/>
      <c r="PRL58" s="136"/>
      <c r="PRM58" s="136"/>
      <c r="PRN58" s="136"/>
      <c r="PRO58" s="136"/>
      <c r="PRP58" s="136"/>
      <c r="PRQ58" s="136"/>
      <c r="PRR58" s="136"/>
      <c r="PRS58" s="136"/>
      <c r="PRT58" s="136"/>
      <c r="PRU58" s="136"/>
      <c r="PRV58" s="136"/>
      <c r="PRW58" s="136"/>
      <c r="PRX58" s="136"/>
      <c r="PRY58" s="136"/>
      <c r="PRZ58" s="136"/>
      <c r="PSA58" s="136"/>
      <c r="PSB58" s="136"/>
      <c r="PSC58" s="136"/>
      <c r="PSD58" s="136"/>
      <c r="PSE58" s="136"/>
      <c r="PSF58" s="136"/>
      <c r="PSG58" s="136"/>
      <c r="PSH58" s="136"/>
      <c r="PSI58" s="136"/>
      <c r="PSJ58" s="136"/>
      <c r="PSK58" s="136"/>
      <c r="PSL58" s="136"/>
      <c r="PSM58" s="136"/>
      <c r="PSN58" s="136"/>
      <c r="PSO58" s="136"/>
      <c r="PSP58" s="136"/>
      <c r="PSQ58" s="136"/>
      <c r="PSR58" s="136"/>
      <c r="PSS58" s="136"/>
      <c r="PST58" s="136"/>
      <c r="PSU58" s="136"/>
      <c r="PSV58" s="136"/>
      <c r="PSW58" s="136"/>
      <c r="PSX58" s="136"/>
      <c r="PSY58" s="136"/>
      <c r="PSZ58" s="136"/>
      <c r="PTA58" s="136"/>
      <c r="PTB58" s="136"/>
      <c r="PTC58" s="136"/>
      <c r="PTD58" s="136"/>
      <c r="PTE58" s="136"/>
      <c r="PTF58" s="136"/>
      <c r="PTG58" s="136"/>
      <c r="PTH58" s="136"/>
      <c r="PTI58" s="136"/>
      <c r="PTJ58" s="136"/>
      <c r="PTK58" s="136"/>
      <c r="PTL58" s="136"/>
      <c r="PTM58" s="136"/>
      <c r="PTN58" s="136"/>
      <c r="PTO58" s="136"/>
      <c r="PTP58" s="136"/>
      <c r="PTQ58" s="136"/>
      <c r="PTR58" s="136"/>
      <c r="PTS58" s="136"/>
      <c r="PTT58" s="136"/>
      <c r="PTU58" s="136"/>
      <c r="PTV58" s="136"/>
      <c r="PTW58" s="136"/>
      <c r="PTX58" s="136"/>
      <c r="PTY58" s="136"/>
      <c r="PTZ58" s="136"/>
      <c r="PUA58" s="136"/>
      <c r="PUB58" s="136"/>
      <c r="PUC58" s="136"/>
      <c r="PUD58" s="136"/>
      <c r="PUE58" s="136"/>
      <c r="PUF58" s="136"/>
      <c r="PUG58" s="136"/>
      <c r="PUH58" s="136"/>
      <c r="PUI58" s="136"/>
      <c r="PUJ58" s="136"/>
      <c r="PUK58" s="136"/>
      <c r="PUL58" s="136"/>
      <c r="PUM58" s="136"/>
      <c r="PUN58" s="136"/>
      <c r="PUO58" s="136"/>
      <c r="PUP58" s="136"/>
      <c r="PUQ58" s="136"/>
      <c r="PUR58" s="136"/>
      <c r="PUS58" s="136"/>
      <c r="PUT58" s="136"/>
      <c r="PUU58" s="136"/>
      <c r="PUV58" s="136"/>
      <c r="PUW58" s="136"/>
      <c r="PUX58" s="136"/>
      <c r="PUY58" s="136"/>
      <c r="PUZ58" s="136"/>
      <c r="PVA58" s="136"/>
      <c r="PVB58" s="136"/>
      <c r="PVC58" s="136"/>
      <c r="PVD58" s="136"/>
      <c r="PVE58" s="136"/>
      <c r="PVF58" s="136"/>
      <c r="PVG58" s="136"/>
      <c r="PVH58" s="136"/>
      <c r="PVI58" s="136"/>
      <c r="PVJ58" s="136"/>
      <c r="PVK58" s="136"/>
      <c r="PVL58" s="136"/>
      <c r="PVM58" s="136"/>
      <c r="PVN58" s="136"/>
      <c r="PVO58" s="136"/>
      <c r="PVP58" s="136"/>
      <c r="PVQ58" s="136"/>
      <c r="PVR58" s="136"/>
      <c r="PVS58" s="136"/>
      <c r="PVT58" s="136"/>
      <c r="PVU58" s="136"/>
      <c r="PVV58" s="136"/>
      <c r="PVW58" s="136"/>
      <c r="PVX58" s="136"/>
      <c r="PVY58" s="136"/>
      <c r="PVZ58" s="136"/>
      <c r="PWA58" s="136"/>
      <c r="PWB58" s="136"/>
      <c r="PWC58" s="136"/>
      <c r="PWD58" s="136"/>
      <c r="PWE58" s="136"/>
      <c r="PWF58" s="136"/>
      <c r="PWG58" s="136"/>
      <c r="PWH58" s="136"/>
      <c r="PWI58" s="136"/>
      <c r="PWJ58" s="136"/>
      <c r="PWK58" s="136"/>
      <c r="PWL58" s="136"/>
      <c r="PWM58" s="136"/>
      <c r="PWN58" s="136"/>
      <c r="PWO58" s="136"/>
      <c r="PWP58" s="136"/>
      <c r="PWQ58" s="136"/>
      <c r="PWR58" s="136"/>
      <c r="PWS58" s="136"/>
      <c r="PWT58" s="136"/>
      <c r="PWU58" s="136"/>
      <c r="PWV58" s="136"/>
      <c r="PWW58" s="136"/>
      <c r="PWX58" s="136"/>
      <c r="PWY58" s="136"/>
      <c r="PWZ58" s="136"/>
      <c r="PXA58" s="136"/>
      <c r="PXB58" s="136"/>
      <c r="PXC58" s="136"/>
      <c r="PXD58" s="136"/>
      <c r="PXE58" s="136"/>
      <c r="PXF58" s="136"/>
      <c r="PXG58" s="136"/>
      <c r="PXH58" s="136"/>
      <c r="PXI58" s="136"/>
      <c r="PXJ58" s="136"/>
      <c r="PXK58" s="136"/>
      <c r="PXL58" s="136"/>
      <c r="PXM58" s="136"/>
      <c r="PXN58" s="136"/>
      <c r="PXO58" s="136"/>
      <c r="PXP58" s="136"/>
      <c r="PXQ58" s="136"/>
      <c r="PXR58" s="136"/>
      <c r="PXS58" s="136"/>
      <c r="PXT58" s="136"/>
      <c r="PXU58" s="136"/>
      <c r="PXV58" s="136"/>
      <c r="PXW58" s="136"/>
      <c r="PXX58" s="136"/>
      <c r="PXY58" s="136"/>
      <c r="PXZ58" s="136"/>
      <c r="PYA58" s="136"/>
      <c r="PYB58" s="136"/>
      <c r="PYC58" s="136"/>
      <c r="PYD58" s="136"/>
      <c r="PYE58" s="136"/>
      <c r="PYF58" s="136"/>
      <c r="PYG58" s="136"/>
      <c r="PYH58" s="136"/>
      <c r="PYI58" s="136"/>
      <c r="PYJ58" s="136"/>
      <c r="PYK58" s="136"/>
      <c r="PYL58" s="136"/>
      <c r="PYM58" s="136"/>
      <c r="PYN58" s="136"/>
      <c r="PYO58" s="136"/>
      <c r="PYP58" s="136"/>
      <c r="PYQ58" s="136"/>
      <c r="PYR58" s="136"/>
      <c r="PYS58" s="136"/>
      <c r="PYT58" s="136"/>
      <c r="PYU58" s="136"/>
      <c r="PYV58" s="136"/>
      <c r="PYW58" s="136"/>
      <c r="PYX58" s="136"/>
      <c r="PYY58" s="136"/>
      <c r="PYZ58" s="136"/>
      <c r="PZA58" s="136"/>
      <c r="PZB58" s="136"/>
      <c r="PZC58" s="136"/>
      <c r="PZD58" s="136"/>
      <c r="PZE58" s="136"/>
      <c r="PZF58" s="136"/>
      <c r="PZG58" s="136"/>
      <c r="PZH58" s="136"/>
      <c r="PZI58" s="136"/>
      <c r="PZJ58" s="136"/>
      <c r="PZK58" s="136"/>
      <c r="PZL58" s="136"/>
      <c r="PZM58" s="136"/>
      <c r="PZN58" s="136"/>
      <c r="PZO58" s="136"/>
      <c r="PZP58" s="136"/>
      <c r="PZQ58" s="136"/>
      <c r="PZR58" s="136"/>
      <c r="PZS58" s="136"/>
      <c r="PZT58" s="136"/>
      <c r="PZU58" s="136"/>
      <c r="PZV58" s="136"/>
      <c r="PZW58" s="136"/>
      <c r="PZX58" s="136"/>
      <c r="PZY58" s="136"/>
      <c r="PZZ58" s="136"/>
      <c r="QAA58" s="136"/>
      <c r="QAB58" s="136"/>
      <c r="QAC58" s="136"/>
      <c r="QAD58" s="136"/>
      <c r="QAE58" s="136"/>
      <c r="QAF58" s="136"/>
      <c r="QAG58" s="136"/>
      <c r="QAH58" s="136"/>
      <c r="QAI58" s="136"/>
      <c r="QAJ58" s="136"/>
      <c r="QAK58" s="136"/>
      <c r="QAL58" s="136"/>
      <c r="QAM58" s="136"/>
      <c r="QAN58" s="136"/>
      <c r="QAO58" s="136"/>
      <c r="QAP58" s="136"/>
      <c r="QAQ58" s="136"/>
      <c r="QAR58" s="136"/>
      <c r="QAS58" s="136"/>
      <c r="QAT58" s="136"/>
      <c r="QAU58" s="136"/>
      <c r="QAV58" s="136"/>
      <c r="QAW58" s="136"/>
      <c r="QAX58" s="136"/>
      <c r="QAY58" s="136"/>
      <c r="QAZ58" s="136"/>
      <c r="QBA58" s="136"/>
      <c r="QBB58" s="136"/>
      <c r="QBC58" s="136"/>
      <c r="QBD58" s="136"/>
      <c r="QBE58" s="136"/>
      <c r="QBF58" s="136"/>
      <c r="QBG58" s="136"/>
      <c r="QBH58" s="136"/>
      <c r="QBI58" s="136"/>
      <c r="QBJ58" s="136"/>
      <c r="QBK58" s="136"/>
      <c r="QBL58" s="136"/>
      <c r="QBM58" s="136"/>
      <c r="QBN58" s="136"/>
      <c r="QBO58" s="136"/>
      <c r="QBP58" s="136"/>
      <c r="QBQ58" s="136"/>
      <c r="QBR58" s="136"/>
      <c r="QBS58" s="136"/>
      <c r="QBT58" s="136"/>
      <c r="QBU58" s="136"/>
      <c r="QBV58" s="136"/>
      <c r="QBW58" s="136"/>
      <c r="QBX58" s="136"/>
      <c r="QBY58" s="136"/>
      <c r="QBZ58" s="136"/>
      <c r="QCA58" s="136"/>
      <c r="QCB58" s="136"/>
      <c r="QCC58" s="136"/>
      <c r="QCD58" s="136"/>
      <c r="QCE58" s="136"/>
      <c r="QCF58" s="136"/>
      <c r="QCG58" s="136"/>
      <c r="QCH58" s="136"/>
      <c r="QCI58" s="136"/>
      <c r="QCJ58" s="136"/>
      <c r="QCK58" s="136"/>
      <c r="QCL58" s="136"/>
      <c r="QCM58" s="136"/>
      <c r="QCN58" s="136"/>
      <c r="QCO58" s="136"/>
      <c r="QCP58" s="136"/>
      <c r="QCQ58" s="136"/>
      <c r="QCR58" s="136"/>
      <c r="QCS58" s="136"/>
      <c r="QCT58" s="136"/>
      <c r="QCU58" s="136"/>
      <c r="QCV58" s="136"/>
      <c r="QCW58" s="136"/>
      <c r="QCX58" s="136"/>
      <c r="QCY58" s="136"/>
      <c r="QCZ58" s="136"/>
      <c r="QDA58" s="136"/>
      <c r="QDB58" s="136"/>
      <c r="QDC58" s="136"/>
      <c r="QDD58" s="136"/>
      <c r="QDE58" s="136"/>
      <c r="QDF58" s="136"/>
      <c r="QDG58" s="136"/>
      <c r="QDH58" s="136"/>
      <c r="QDI58" s="136"/>
      <c r="QDJ58" s="136"/>
      <c r="QDK58" s="136"/>
      <c r="QDL58" s="136"/>
      <c r="QDM58" s="136"/>
      <c r="QDN58" s="136"/>
      <c r="QDO58" s="136"/>
      <c r="QDP58" s="136"/>
      <c r="QDQ58" s="136"/>
      <c r="QDR58" s="136"/>
      <c r="QDS58" s="136"/>
      <c r="QDT58" s="136"/>
      <c r="QDU58" s="136"/>
      <c r="QDV58" s="136"/>
      <c r="QDW58" s="136"/>
      <c r="QDX58" s="136"/>
      <c r="QDY58" s="136"/>
      <c r="QDZ58" s="136"/>
      <c r="QEA58" s="136"/>
      <c r="QEB58" s="136"/>
      <c r="QEC58" s="136"/>
      <c r="QED58" s="136"/>
      <c r="QEE58" s="136"/>
      <c r="QEF58" s="136"/>
      <c r="QEG58" s="136"/>
      <c r="QEH58" s="136"/>
      <c r="QEI58" s="136"/>
      <c r="QEJ58" s="136"/>
      <c r="QEK58" s="136"/>
      <c r="QEL58" s="136"/>
      <c r="QEM58" s="136"/>
      <c r="QEN58" s="136"/>
      <c r="QEO58" s="136"/>
      <c r="QEP58" s="136"/>
      <c r="QEQ58" s="136"/>
      <c r="QER58" s="136"/>
      <c r="QES58" s="136"/>
      <c r="QET58" s="136"/>
      <c r="QEU58" s="136"/>
      <c r="QEV58" s="136"/>
      <c r="QEW58" s="136"/>
      <c r="QEX58" s="136"/>
      <c r="QEY58" s="136"/>
      <c r="QEZ58" s="136"/>
      <c r="QFA58" s="136"/>
      <c r="QFB58" s="136"/>
      <c r="QFC58" s="136"/>
      <c r="QFD58" s="136"/>
      <c r="QFE58" s="136"/>
      <c r="QFF58" s="136"/>
      <c r="QFG58" s="136"/>
      <c r="QFH58" s="136"/>
      <c r="QFI58" s="136"/>
      <c r="QFJ58" s="136"/>
      <c r="QFK58" s="136"/>
      <c r="QFL58" s="136"/>
      <c r="QFM58" s="136"/>
      <c r="QFN58" s="136"/>
      <c r="QFO58" s="136"/>
      <c r="QFP58" s="136"/>
      <c r="QFQ58" s="136"/>
      <c r="QFR58" s="136"/>
      <c r="QFS58" s="136"/>
      <c r="QFT58" s="136"/>
      <c r="QFU58" s="136"/>
      <c r="QFV58" s="136"/>
      <c r="QFW58" s="136"/>
      <c r="QFX58" s="136"/>
      <c r="QFY58" s="136"/>
      <c r="QFZ58" s="136"/>
      <c r="QGA58" s="136"/>
      <c r="QGB58" s="136"/>
      <c r="QGC58" s="136"/>
      <c r="QGD58" s="136"/>
      <c r="QGE58" s="136"/>
      <c r="QGF58" s="136"/>
      <c r="QGG58" s="136"/>
      <c r="QGH58" s="136"/>
      <c r="QGI58" s="136"/>
      <c r="QGJ58" s="136"/>
      <c r="QGK58" s="136"/>
      <c r="QGL58" s="136"/>
      <c r="QGM58" s="136"/>
      <c r="QGN58" s="136"/>
      <c r="QGO58" s="136"/>
      <c r="QGP58" s="136"/>
      <c r="QGQ58" s="136"/>
      <c r="QGR58" s="136"/>
      <c r="QGS58" s="136"/>
      <c r="QGT58" s="136"/>
      <c r="QGU58" s="136"/>
      <c r="QGV58" s="136"/>
      <c r="QGW58" s="136"/>
      <c r="QGX58" s="136"/>
      <c r="QGY58" s="136"/>
      <c r="QGZ58" s="136"/>
      <c r="QHA58" s="136"/>
      <c r="QHB58" s="136"/>
      <c r="QHC58" s="136"/>
      <c r="QHD58" s="136"/>
      <c r="QHE58" s="136"/>
      <c r="QHF58" s="136"/>
      <c r="QHG58" s="136"/>
      <c r="QHH58" s="136"/>
      <c r="QHI58" s="136"/>
      <c r="QHJ58" s="136"/>
      <c r="QHK58" s="136"/>
      <c r="QHL58" s="136"/>
      <c r="QHM58" s="136"/>
      <c r="QHN58" s="136"/>
      <c r="QHO58" s="136"/>
      <c r="QHP58" s="136"/>
      <c r="QHQ58" s="136"/>
      <c r="QHR58" s="136"/>
      <c r="QHS58" s="136"/>
      <c r="QHT58" s="136"/>
      <c r="QHU58" s="136"/>
      <c r="QHV58" s="136"/>
      <c r="QHW58" s="136"/>
      <c r="QHX58" s="136"/>
      <c r="QHY58" s="136"/>
      <c r="QHZ58" s="136"/>
      <c r="QIA58" s="136"/>
      <c r="QIB58" s="136"/>
      <c r="QIC58" s="136"/>
      <c r="QID58" s="136"/>
      <c r="QIE58" s="136"/>
      <c r="QIF58" s="136"/>
      <c r="QIG58" s="136"/>
      <c r="QIH58" s="136"/>
      <c r="QII58" s="136"/>
      <c r="QIJ58" s="136"/>
      <c r="QIK58" s="136"/>
      <c r="QIL58" s="136"/>
      <c r="QIM58" s="136"/>
      <c r="QIN58" s="136"/>
      <c r="QIO58" s="136"/>
      <c r="QIP58" s="136"/>
      <c r="QIQ58" s="136"/>
      <c r="QIR58" s="136"/>
      <c r="QIS58" s="136"/>
      <c r="QIT58" s="136"/>
      <c r="QIU58" s="136"/>
      <c r="QIV58" s="136"/>
      <c r="QIW58" s="136"/>
      <c r="QIX58" s="136"/>
      <c r="QIY58" s="136"/>
      <c r="QIZ58" s="136"/>
      <c r="QJA58" s="136"/>
      <c r="QJB58" s="136"/>
      <c r="QJC58" s="136"/>
      <c r="QJD58" s="136"/>
      <c r="QJE58" s="136"/>
      <c r="QJF58" s="136"/>
      <c r="QJG58" s="136"/>
      <c r="QJH58" s="136"/>
      <c r="QJI58" s="136"/>
      <c r="QJJ58" s="136"/>
      <c r="QJK58" s="136"/>
      <c r="QJL58" s="136"/>
      <c r="QJM58" s="136"/>
      <c r="QJN58" s="136"/>
      <c r="QJO58" s="136"/>
      <c r="QJP58" s="136"/>
      <c r="QJQ58" s="136"/>
      <c r="QJR58" s="136"/>
      <c r="QJS58" s="136"/>
      <c r="QJT58" s="136"/>
      <c r="QJU58" s="136"/>
      <c r="QJV58" s="136"/>
      <c r="QJW58" s="136"/>
      <c r="QJX58" s="136"/>
      <c r="QJY58" s="136"/>
      <c r="QJZ58" s="136"/>
      <c r="QKA58" s="136"/>
      <c r="QKB58" s="136"/>
      <c r="QKC58" s="136"/>
      <c r="QKD58" s="136"/>
      <c r="QKE58" s="136"/>
      <c r="QKF58" s="136"/>
      <c r="QKG58" s="136"/>
      <c r="QKH58" s="136"/>
      <c r="QKI58" s="136"/>
      <c r="QKJ58" s="136"/>
      <c r="QKK58" s="136"/>
      <c r="QKL58" s="136"/>
      <c r="QKM58" s="136"/>
      <c r="QKN58" s="136"/>
      <c r="QKO58" s="136"/>
      <c r="QKP58" s="136"/>
      <c r="QKQ58" s="136"/>
      <c r="QKR58" s="136"/>
      <c r="QKS58" s="136"/>
      <c r="QKT58" s="136"/>
      <c r="QKU58" s="136"/>
      <c r="QKV58" s="136"/>
      <c r="QKW58" s="136"/>
      <c r="QKX58" s="136"/>
      <c r="QKY58" s="136"/>
      <c r="QKZ58" s="136"/>
      <c r="QLA58" s="136"/>
      <c r="QLB58" s="136"/>
      <c r="QLC58" s="136"/>
      <c r="QLD58" s="136"/>
      <c r="QLE58" s="136"/>
      <c r="QLF58" s="136"/>
      <c r="QLG58" s="136"/>
      <c r="QLH58" s="136"/>
      <c r="QLI58" s="136"/>
      <c r="QLJ58" s="136"/>
      <c r="QLK58" s="136"/>
      <c r="QLL58" s="136"/>
      <c r="QLM58" s="136"/>
      <c r="QLN58" s="136"/>
      <c r="QLO58" s="136"/>
      <c r="QLP58" s="136"/>
      <c r="QLQ58" s="136"/>
      <c r="QLR58" s="136"/>
      <c r="QLS58" s="136"/>
      <c r="QLT58" s="136"/>
      <c r="QLU58" s="136"/>
      <c r="QLV58" s="136"/>
      <c r="QLW58" s="136"/>
      <c r="QLX58" s="136"/>
      <c r="QLY58" s="136"/>
      <c r="QLZ58" s="136"/>
      <c r="QMA58" s="136"/>
      <c r="QMB58" s="136"/>
      <c r="QMC58" s="136"/>
      <c r="QMD58" s="136"/>
      <c r="QME58" s="136"/>
      <c r="QMF58" s="136"/>
      <c r="QMG58" s="136"/>
      <c r="QMH58" s="136"/>
      <c r="QMI58" s="136"/>
      <c r="QMJ58" s="136"/>
      <c r="QMK58" s="136"/>
      <c r="QML58" s="136"/>
      <c r="QMM58" s="136"/>
      <c r="QMN58" s="136"/>
      <c r="QMO58" s="136"/>
      <c r="QMP58" s="136"/>
      <c r="QMQ58" s="136"/>
      <c r="QMR58" s="136"/>
      <c r="QMS58" s="136"/>
      <c r="QMT58" s="136"/>
      <c r="QMU58" s="136"/>
      <c r="QMV58" s="136"/>
      <c r="QMW58" s="136"/>
      <c r="QMX58" s="136"/>
      <c r="QMY58" s="136"/>
      <c r="QMZ58" s="136"/>
      <c r="QNA58" s="136"/>
      <c r="QNB58" s="136"/>
      <c r="QNC58" s="136"/>
      <c r="QND58" s="136"/>
      <c r="QNE58" s="136"/>
      <c r="QNF58" s="136"/>
      <c r="QNG58" s="136"/>
      <c r="QNH58" s="136"/>
      <c r="QNI58" s="136"/>
      <c r="QNJ58" s="136"/>
      <c r="QNK58" s="136"/>
      <c r="QNL58" s="136"/>
      <c r="QNM58" s="136"/>
      <c r="QNN58" s="136"/>
      <c r="QNO58" s="136"/>
      <c r="QNP58" s="136"/>
      <c r="QNQ58" s="136"/>
      <c r="QNR58" s="136"/>
      <c r="QNS58" s="136"/>
      <c r="QNT58" s="136"/>
      <c r="QNU58" s="136"/>
      <c r="QNV58" s="136"/>
      <c r="QNW58" s="136"/>
      <c r="QNX58" s="136"/>
      <c r="QNY58" s="136"/>
      <c r="QNZ58" s="136"/>
      <c r="QOA58" s="136"/>
      <c r="QOB58" s="136"/>
      <c r="QOC58" s="136"/>
      <c r="QOD58" s="136"/>
      <c r="QOE58" s="136"/>
      <c r="QOF58" s="136"/>
      <c r="QOG58" s="136"/>
      <c r="QOH58" s="136"/>
      <c r="QOI58" s="136"/>
      <c r="QOJ58" s="136"/>
      <c r="QOK58" s="136"/>
      <c r="QOL58" s="136"/>
      <c r="QOM58" s="136"/>
      <c r="QON58" s="136"/>
      <c r="QOO58" s="136"/>
      <c r="QOP58" s="136"/>
      <c r="QOQ58" s="136"/>
      <c r="QOR58" s="136"/>
      <c r="QOS58" s="136"/>
      <c r="QOT58" s="136"/>
      <c r="QOU58" s="136"/>
      <c r="QOV58" s="136"/>
      <c r="QOW58" s="136"/>
      <c r="QOX58" s="136"/>
      <c r="QOY58" s="136"/>
      <c r="QOZ58" s="136"/>
      <c r="QPA58" s="136"/>
      <c r="QPB58" s="136"/>
      <c r="QPC58" s="136"/>
      <c r="QPD58" s="136"/>
      <c r="QPE58" s="136"/>
      <c r="QPF58" s="136"/>
      <c r="QPG58" s="136"/>
      <c r="QPH58" s="136"/>
      <c r="QPI58" s="136"/>
      <c r="QPJ58" s="136"/>
      <c r="QPK58" s="136"/>
      <c r="QPL58" s="136"/>
      <c r="QPM58" s="136"/>
      <c r="QPN58" s="136"/>
      <c r="QPO58" s="136"/>
      <c r="QPP58" s="136"/>
      <c r="QPQ58" s="136"/>
      <c r="QPR58" s="136"/>
      <c r="QPS58" s="136"/>
      <c r="QPT58" s="136"/>
      <c r="QPU58" s="136"/>
      <c r="QPV58" s="136"/>
      <c r="QPW58" s="136"/>
      <c r="QPX58" s="136"/>
      <c r="QPY58" s="136"/>
      <c r="QPZ58" s="136"/>
      <c r="QQA58" s="136"/>
      <c r="QQB58" s="136"/>
      <c r="QQC58" s="136"/>
      <c r="QQD58" s="136"/>
      <c r="QQE58" s="136"/>
      <c r="QQF58" s="136"/>
      <c r="QQG58" s="136"/>
      <c r="QQH58" s="136"/>
      <c r="QQI58" s="136"/>
      <c r="QQJ58" s="136"/>
      <c r="QQK58" s="136"/>
      <c r="QQL58" s="136"/>
      <c r="QQM58" s="136"/>
      <c r="QQN58" s="136"/>
      <c r="QQO58" s="136"/>
      <c r="QQP58" s="136"/>
      <c r="QQQ58" s="136"/>
      <c r="QQR58" s="136"/>
      <c r="QQS58" s="136"/>
      <c r="QQT58" s="136"/>
      <c r="QQU58" s="136"/>
      <c r="QQV58" s="136"/>
      <c r="QQW58" s="136"/>
      <c r="QQX58" s="136"/>
      <c r="QQY58" s="136"/>
      <c r="QQZ58" s="136"/>
      <c r="QRA58" s="136"/>
      <c r="QRB58" s="136"/>
      <c r="QRC58" s="136"/>
      <c r="QRD58" s="136"/>
      <c r="QRE58" s="136"/>
      <c r="QRF58" s="136"/>
      <c r="QRG58" s="136"/>
      <c r="QRH58" s="136"/>
      <c r="QRI58" s="136"/>
      <c r="QRJ58" s="136"/>
      <c r="QRK58" s="136"/>
      <c r="QRL58" s="136"/>
      <c r="QRM58" s="136"/>
      <c r="QRN58" s="136"/>
      <c r="QRO58" s="136"/>
      <c r="QRP58" s="136"/>
      <c r="QRQ58" s="136"/>
      <c r="QRR58" s="136"/>
      <c r="QRS58" s="136"/>
      <c r="QRT58" s="136"/>
      <c r="QRU58" s="136"/>
      <c r="QRV58" s="136"/>
      <c r="QRW58" s="136"/>
      <c r="QRX58" s="136"/>
      <c r="QRY58" s="136"/>
      <c r="QRZ58" s="136"/>
      <c r="QSA58" s="136"/>
      <c r="QSB58" s="136"/>
      <c r="QSC58" s="136"/>
      <c r="QSD58" s="136"/>
      <c r="QSE58" s="136"/>
      <c r="QSF58" s="136"/>
      <c r="QSG58" s="136"/>
      <c r="QSH58" s="136"/>
      <c r="QSI58" s="136"/>
      <c r="QSJ58" s="136"/>
      <c r="QSK58" s="136"/>
      <c r="QSL58" s="136"/>
      <c r="QSM58" s="136"/>
      <c r="QSN58" s="136"/>
      <c r="QSO58" s="136"/>
      <c r="QSP58" s="136"/>
      <c r="QSQ58" s="136"/>
      <c r="QSR58" s="136"/>
      <c r="QSS58" s="136"/>
      <c r="QST58" s="136"/>
      <c r="QSU58" s="136"/>
      <c r="QSV58" s="136"/>
      <c r="QSW58" s="136"/>
      <c r="QSX58" s="136"/>
      <c r="QSY58" s="136"/>
      <c r="QSZ58" s="136"/>
      <c r="QTA58" s="136"/>
      <c r="QTB58" s="136"/>
      <c r="QTC58" s="136"/>
      <c r="QTD58" s="136"/>
      <c r="QTE58" s="136"/>
      <c r="QTF58" s="136"/>
      <c r="QTG58" s="136"/>
      <c r="QTH58" s="136"/>
      <c r="QTI58" s="136"/>
      <c r="QTJ58" s="136"/>
      <c r="QTK58" s="136"/>
      <c r="QTL58" s="136"/>
      <c r="QTM58" s="136"/>
      <c r="QTN58" s="136"/>
      <c r="QTO58" s="136"/>
      <c r="QTP58" s="136"/>
      <c r="QTQ58" s="136"/>
      <c r="QTR58" s="136"/>
      <c r="QTS58" s="136"/>
      <c r="QTT58" s="136"/>
      <c r="QTU58" s="136"/>
      <c r="QTV58" s="136"/>
      <c r="QTW58" s="136"/>
      <c r="QTX58" s="136"/>
      <c r="QTY58" s="136"/>
      <c r="QTZ58" s="136"/>
      <c r="QUA58" s="136"/>
      <c r="QUB58" s="136"/>
      <c r="QUC58" s="136"/>
      <c r="QUD58" s="136"/>
      <c r="QUE58" s="136"/>
      <c r="QUF58" s="136"/>
      <c r="QUG58" s="136"/>
      <c r="QUH58" s="136"/>
      <c r="QUI58" s="136"/>
      <c r="QUJ58" s="136"/>
      <c r="QUK58" s="136"/>
      <c r="QUL58" s="136"/>
      <c r="QUM58" s="136"/>
      <c r="QUN58" s="136"/>
      <c r="QUO58" s="136"/>
      <c r="QUP58" s="136"/>
      <c r="QUQ58" s="136"/>
      <c r="QUR58" s="136"/>
      <c r="QUS58" s="136"/>
      <c r="QUT58" s="136"/>
      <c r="QUU58" s="136"/>
      <c r="QUV58" s="136"/>
      <c r="QUW58" s="136"/>
      <c r="QUX58" s="136"/>
      <c r="QUY58" s="136"/>
      <c r="QUZ58" s="136"/>
      <c r="QVA58" s="136"/>
      <c r="QVB58" s="136"/>
      <c r="QVC58" s="136"/>
      <c r="QVD58" s="136"/>
      <c r="QVE58" s="136"/>
      <c r="QVF58" s="136"/>
      <c r="QVG58" s="136"/>
      <c r="QVH58" s="136"/>
      <c r="QVI58" s="136"/>
      <c r="QVJ58" s="136"/>
      <c r="QVK58" s="136"/>
      <c r="QVL58" s="136"/>
      <c r="QVM58" s="136"/>
      <c r="QVN58" s="136"/>
      <c r="QVO58" s="136"/>
      <c r="QVP58" s="136"/>
      <c r="QVQ58" s="136"/>
      <c r="QVR58" s="136"/>
      <c r="QVS58" s="136"/>
      <c r="QVT58" s="136"/>
      <c r="QVU58" s="136"/>
      <c r="QVV58" s="136"/>
      <c r="QVW58" s="136"/>
      <c r="QVX58" s="136"/>
      <c r="QVY58" s="136"/>
      <c r="QVZ58" s="136"/>
      <c r="QWA58" s="136"/>
      <c r="QWB58" s="136"/>
      <c r="QWC58" s="136"/>
      <c r="QWD58" s="136"/>
      <c r="QWE58" s="136"/>
      <c r="QWF58" s="136"/>
      <c r="QWG58" s="136"/>
      <c r="QWH58" s="136"/>
      <c r="QWI58" s="136"/>
      <c r="QWJ58" s="136"/>
      <c r="QWK58" s="136"/>
      <c r="QWL58" s="136"/>
      <c r="QWM58" s="136"/>
      <c r="QWN58" s="136"/>
      <c r="QWO58" s="136"/>
      <c r="QWP58" s="136"/>
      <c r="QWQ58" s="136"/>
      <c r="QWR58" s="136"/>
      <c r="QWS58" s="136"/>
      <c r="QWT58" s="136"/>
      <c r="QWU58" s="136"/>
      <c r="QWV58" s="136"/>
      <c r="QWW58" s="136"/>
      <c r="QWX58" s="136"/>
      <c r="QWY58" s="136"/>
      <c r="QWZ58" s="136"/>
      <c r="QXA58" s="136"/>
      <c r="QXB58" s="136"/>
      <c r="QXC58" s="136"/>
      <c r="QXD58" s="136"/>
      <c r="QXE58" s="136"/>
      <c r="QXF58" s="136"/>
      <c r="QXG58" s="136"/>
      <c r="QXH58" s="136"/>
      <c r="QXI58" s="136"/>
      <c r="QXJ58" s="136"/>
      <c r="QXK58" s="136"/>
      <c r="QXL58" s="136"/>
      <c r="QXM58" s="136"/>
      <c r="QXN58" s="136"/>
      <c r="QXO58" s="136"/>
      <c r="QXP58" s="136"/>
      <c r="QXQ58" s="136"/>
      <c r="QXR58" s="136"/>
      <c r="QXS58" s="136"/>
      <c r="QXT58" s="136"/>
      <c r="QXU58" s="136"/>
      <c r="QXV58" s="136"/>
      <c r="QXW58" s="136"/>
      <c r="QXX58" s="136"/>
      <c r="QXY58" s="136"/>
      <c r="QXZ58" s="136"/>
      <c r="QYA58" s="136"/>
      <c r="QYB58" s="136"/>
      <c r="QYC58" s="136"/>
      <c r="QYD58" s="136"/>
      <c r="QYE58" s="136"/>
      <c r="QYF58" s="136"/>
      <c r="QYG58" s="136"/>
      <c r="QYH58" s="136"/>
      <c r="QYI58" s="136"/>
      <c r="QYJ58" s="136"/>
      <c r="QYK58" s="136"/>
      <c r="QYL58" s="136"/>
      <c r="QYM58" s="136"/>
      <c r="QYN58" s="136"/>
      <c r="QYO58" s="136"/>
      <c r="QYP58" s="136"/>
      <c r="QYQ58" s="136"/>
      <c r="QYR58" s="136"/>
      <c r="QYS58" s="136"/>
      <c r="QYT58" s="136"/>
      <c r="QYU58" s="136"/>
      <c r="QYV58" s="136"/>
      <c r="QYW58" s="136"/>
      <c r="QYX58" s="136"/>
      <c r="QYY58" s="136"/>
      <c r="QYZ58" s="136"/>
      <c r="QZA58" s="136"/>
      <c r="QZB58" s="136"/>
      <c r="QZC58" s="136"/>
      <c r="QZD58" s="136"/>
      <c r="QZE58" s="136"/>
      <c r="QZF58" s="136"/>
      <c r="QZG58" s="136"/>
      <c r="QZH58" s="136"/>
      <c r="QZI58" s="136"/>
      <c r="QZJ58" s="136"/>
      <c r="QZK58" s="136"/>
      <c r="QZL58" s="136"/>
      <c r="QZM58" s="136"/>
      <c r="QZN58" s="136"/>
      <c r="QZO58" s="136"/>
      <c r="QZP58" s="136"/>
      <c r="QZQ58" s="136"/>
      <c r="QZR58" s="136"/>
      <c r="QZS58" s="136"/>
      <c r="QZT58" s="136"/>
      <c r="QZU58" s="136"/>
      <c r="QZV58" s="136"/>
      <c r="QZW58" s="136"/>
      <c r="QZX58" s="136"/>
      <c r="QZY58" s="136"/>
      <c r="QZZ58" s="136"/>
      <c r="RAA58" s="136"/>
      <c r="RAB58" s="136"/>
      <c r="RAC58" s="136"/>
      <c r="RAD58" s="136"/>
      <c r="RAE58" s="136"/>
      <c r="RAF58" s="136"/>
      <c r="RAG58" s="136"/>
      <c r="RAH58" s="136"/>
      <c r="RAI58" s="136"/>
      <c r="RAJ58" s="136"/>
      <c r="RAK58" s="136"/>
      <c r="RAL58" s="136"/>
      <c r="RAM58" s="136"/>
      <c r="RAN58" s="136"/>
      <c r="RAO58" s="136"/>
      <c r="RAP58" s="136"/>
      <c r="RAQ58" s="136"/>
      <c r="RAR58" s="136"/>
      <c r="RAS58" s="136"/>
      <c r="RAT58" s="136"/>
      <c r="RAU58" s="136"/>
      <c r="RAV58" s="136"/>
      <c r="RAW58" s="136"/>
      <c r="RAX58" s="136"/>
      <c r="RAY58" s="136"/>
      <c r="RAZ58" s="136"/>
      <c r="RBA58" s="136"/>
      <c r="RBB58" s="136"/>
      <c r="RBC58" s="136"/>
      <c r="RBD58" s="136"/>
      <c r="RBE58" s="136"/>
      <c r="RBF58" s="136"/>
      <c r="RBG58" s="136"/>
      <c r="RBH58" s="136"/>
      <c r="RBI58" s="136"/>
      <c r="RBJ58" s="136"/>
      <c r="RBK58" s="136"/>
      <c r="RBL58" s="136"/>
      <c r="RBM58" s="136"/>
      <c r="RBN58" s="136"/>
      <c r="RBO58" s="136"/>
      <c r="RBP58" s="136"/>
      <c r="RBQ58" s="136"/>
      <c r="RBR58" s="136"/>
      <c r="RBS58" s="136"/>
      <c r="RBT58" s="136"/>
      <c r="RBU58" s="136"/>
      <c r="RBV58" s="136"/>
      <c r="RBW58" s="136"/>
      <c r="RBX58" s="136"/>
      <c r="RBY58" s="136"/>
      <c r="RBZ58" s="136"/>
      <c r="RCA58" s="136"/>
      <c r="RCB58" s="136"/>
      <c r="RCC58" s="136"/>
      <c r="RCD58" s="136"/>
      <c r="RCE58" s="136"/>
      <c r="RCF58" s="136"/>
      <c r="RCG58" s="136"/>
      <c r="RCH58" s="136"/>
      <c r="RCI58" s="136"/>
      <c r="RCJ58" s="136"/>
      <c r="RCK58" s="136"/>
      <c r="RCL58" s="136"/>
      <c r="RCM58" s="136"/>
      <c r="RCN58" s="136"/>
      <c r="RCO58" s="136"/>
      <c r="RCP58" s="136"/>
      <c r="RCQ58" s="136"/>
      <c r="RCR58" s="136"/>
      <c r="RCS58" s="136"/>
      <c r="RCT58" s="136"/>
      <c r="RCU58" s="136"/>
      <c r="RCV58" s="136"/>
      <c r="RCW58" s="136"/>
      <c r="RCX58" s="136"/>
      <c r="RCY58" s="136"/>
      <c r="RCZ58" s="136"/>
      <c r="RDA58" s="136"/>
      <c r="RDB58" s="136"/>
      <c r="RDC58" s="136"/>
      <c r="RDD58" s="136"/>
      <c r="RDE58" s="136"/>
      <c r="RDF58" s="136"/>
      <c r="RDG58" s="136"/>
      <c r="RDH58" s="136"/>
      <c r="RDI58" s="136"/>
      <c r="RDJ58" s="136"/>
      <c r="RDK58" s="136"/>
      <c r="RDL58" s="136"/>
      <c r="RDM58" s="136"/>
      <c r="RDN58" s="136"/>
      <c r="RDO58" s="136"/>
      <c r="RDP58" s="136"/>
      <c r="RDQ58" s="136"/>
      <c r="RDR58" s="136"/>
      <c r="RDS58" s="136"/>
      <c r="RDT58" s="136"/>
      <c r="RDU58" s="136"/>
      <c r="RDV58" s="136"/>
      <c r="RDW58" s="136"/>
      <c r="RDX58" s="136"/>
      <c r="RDY58" s="136"/>
      <c r="RDZ58" s="136"/>
      <c r="REA58" s="136"/>
      <c r="REB58" s="136"/>
      <c r="REC58" s="136"/>
      <c r="RED58" s="136"/>
      <c r="REE58" s="136"/>
      <c r="REF58" s="136"/>
      <c r="REG58" s="136"/>
      <c r="REH58" s="136"/>
      <c r="REI58" s="136"/>
      <c r="REJ58" s="136"/>
      <c r="REK58" s="136"/>
      <c r="REL58" s="136"/>
      <c r="REM58" s="136"/>
      <c r="REN58" s="136"/>
      <c r="REO58" s="136"/>
      <c r="REP58" s="136"/>
      <c r="REQ58" s="136"/>
      <c r="RER58" s="136"/>
      <c r="RES58" s="136"/>
      <c r="RET58" s="136"/>
      <c r="REU58" s="136"/>
      <c r="REV58" s="136"/>
      <c r="REW58" s="136"/>
      <c r="REX58" s="136"/>
      <c r="REY58" s="136"/>
      <c r="REZ58" s="136"/>
      <c r="RFA58" s="136"/>
      <c r="RFB58" s="136"/>
      <c r="RFC58" s="136"/>
      <c r="RFD58" s="136"/>
      <c r="RFE58" s="136"/>
      <c r="RFF58" s="136"/>
      <c r="RFG58" s="136"/>
      <c r="RFH58" s="136"/>
      <c r="RFI58" s="136"/>
      <c r="RFJ58" s="136"/>
      <c r="RFK58" s="136"/>
      <c r="RFL58" s="136"/>
      <c r="RFM58" s="136"/>
      <c r="RFN58" s="136"/>
      <c r="RFO58" s="136"/>
      <c r="RFP58" s="136"/>
      <c r="RFQ58" s="136"/>
      <c r="RFR58" s="136"/>
      <c r="RFS58" s="136"/>
      <c r="RFT58" s="136"/>
      <c r="RFU58" s="136"/>
      <c r="RFV58" s="136"/>
      <c r="RFW58" s="136"/>
      <c r="RFX58" s="136"/>
      <c r="RFY58" s="136"/>
      <c r="RFZ58" s="136"/>
      <c r="RGA58" s="136"/>
      <c r="RGB58" s="136"/>
      <c r="RGC58" s="136"/>
      <c r="RGD58" s="136"/>
      <c r="RGE58" s="136"/>
      <c r="RGF58" s="136"/>
      <c r="RGG58" s="136"/>
      <c r="RGH58" s="136"/>
      <c r="RGI58" s="136"/>
      <c r="RGJ58" s="136"/>
      <c r="RGK58" s="136"/>
      <c r="RGL58" s="136"/>
      <c r="RGM58" s="136"/>
      <c r="RGN58" s="136"/>
      <c r="RGO58" s="136"/>
      <c r="RGP58" s="136"/>
      <c r="RGQ58" s="136"/>
      <c r="RGR58" s="136"/>
      <c r="RGS58" s="136"/>
      <c r="RGT58" s="136"/>
      <c r="RGU58" s="136"/>
      <c r="RGV58" s="136"/>
      <c r="RGW58" s="136"/>
      <c r="RGX58" s="136"/>
      <c r="RGY58" s="136"/>
      <c r="RGZ58" s="136"/>
      <c r="RHA58" s="136"/>
      <c r="RHB58" s="136"/>
      <c r="RHC58" s="136"/>
      <c r="RHD58" s="136"/>
      <c r="RHE58" s="136"/>
      <c r="RHF58" s="136"/>
      <c r="RHG58" s="136"/>
      <c r="RHH58" s="136"/>
      <c r="RHI58" s="136"/>
      <c r="RHJ58" s="136"/>
      <c r="RHK58" s="136"/>
      <c r="RHL58" s="136"/>
      <c r="RHM58" s="136"/>
      <c r="RHN58" s="136"/>
      <c r="RHO58" s="136"/>
      <c r="RHP58" s="136"/>
      <c r="RHQ58" s="136"/>
      <c r="RHR58" s="136"/>
      <c r="RHS58" s="136"/>
      <c r="RHT58" s="136"/>
      <c r="RHU58" s="136"/>
      <c r="RHV58" s="136"/>
      <c r="RHW58" s="136"/>
      <c r="RHX58" s="136"/>
      <c r="RHY58" s="136"/>
      <c r="RHZ58" s="136"/>
      <c r="RIA58" s="136"/>
      <c r="RIB58" s="136"/>
      <c r="RIC58" s="136"/>
      <c r="RID58" s="136"/>
      <c r="RIE58" s="136"/>
      <c r="RIF58" s="136"/>
      <c r="RIG58" s="136"/>
      <c r="RIH58" s="136"/>
      <c r="RII58" s="136"/>
      <c r="RIJ58" s="136"/>
      <c r="RIK58" s="136"/>
      <c r="RIL58" s="136"/>
      <c r="RIM58" s="136"/>
      <c r="RIN58" s="136"/>
      <c r="RIO58" s="136"/>
      <c r="RIP58" s="136"/>
      <c r="RIQ58" s="136"/>
      <c r="RIR58" s="136"/>
      <c r="RIS58" s="136"/>
      <c r="RIT58" s="136"/>
      <c r="RIU58" s="136"/>
      <c r="RIV58" s="136"/>
      <c r="RIW58" s="136"/>
      <c r="RIX58" s="136"/>
      <c r="RIY58" s="136"/>
      <c r="RIZ58" s="136"/>
      <c r="RJA58" s="136"/>
      <c r="RJB58" s="136"/>
      <c r="RJC58" s="136"/>
      <c r="RJD58" s="136"/>
      <c r="RJE58" s="136"/>
      <c r="RJF58" s="136"/>
      <c r="RJG58" s="136"/>
      <c r="RJH58" s="136"/>
      <c r="RJI58" s="136"/>
      <c r="RJJ58" s="136"/>
      <c r="RJK58" s="136"/>
      <c r="RJL58" s="136"/>
      <c r="RJM58" s="136"/>
      <c r="RJN58" s="136"/>
      <c r="RJO58" s="136"/>
      <c r="RJP58" s="136"/>
      <c r="RJQ58" s="136"/>
      <c r="RJR58" s="136"/>
      <c r="RJS58" s="136"/>
      <c r="RJT58" s="136"/>
      <c r="RJU58" s="136"/>
      <c r="RJV58" s="136"/>
      <c r="RJW58" s="136"/>
      <c r="RJX58" s="136"/>
      <c r="RJY58" s="136"/>
      <c r="RJZ58" s="136"/>
      <c r="RKA58" s="136"/>
      <c r="RKB58" s="136"/>
      <c r="RKC58" s="136"/>
      <c r="RKD58" s="136"/>
      <c r="RKE58" s="136"/>
      <c r="RKF58" s="136"/>
      <c r="RKG58" s="136"/>
      <c r="RKH58" s="136"/>
      <c r="RKI58" s="136"/>
      <c r="RKJ58" s="136"/>
      <c r="RKK58" s="136"/>
      <c r="RKL58" s="136"/>
      <c r="RKM58" s="136"/>
      <c r="RKN58" s="136"/>
      <c r="RKO58" s="136"/>
      <c r="RKP58" s="136"/>
      <c r="RKQ58" s="136"/>
      <c r="RKR58" s="136"/>
      <c r="RKS58" s="136"/>
      <c r="RKT58" s="136"/>
      <c r="RKU58" s="136"/>
      <c r="RKV58" s="136"/>
      <c r="RKW58" s="136"/>
      <c r="RKX58" s="136"/>
      <c r="RKY58" s="136"/>
      <c r="RKZ58" s="136"/>
      <c r="RLA58" s="136"/>
      <c r="RLB58" s="136"/>
      <c r="RLC58" s="136"/>
      <c r="RLD58" s="136"/>
      <c r="RLE58" s="136"/>
      <c r="RLF58" s="136"/>
      <c r="RLG58" s="136"/>
      <c r="RLH58" s="136"/>
      <c r="RLI58" s="136"/>
      <c r="RLJ58" s="136"/>
      <c r="RLK58" s="136"/>
      <c r="RLL58" s="136"/>
      <c r="RLM58" s="136"/>
      <c r="RLN58" s="136"/>
      <c r="RLO58" s="136"/>
      <c r="RLP58" s="136"/>
      <c r="RLQ58" s="136"/>
      <c r="RLR58" s="136"/>
      <c r="RLS58" s="136"/>
      <c r="RLT58" s="136"/>
      <c r="RLU58" s="136"/>
      <c r="RLV58" s="136"/>
      <c r="RLW58" s="136"/>
      <c r="RLX58" s="136"/>
      <c r="RLY58" s="136"/>
      <c r="RLZ58" s="136"/>
      <c r="RMA58" s="136"/>
      <c r="RMB58" s="136"/>
      <c r="RMC58" s="136"/>
      <c r="RMD58" s="136"/>
      <c r="RME58" s="136"/>
      <c r="RMF58" s="136"/>
      <c r="RMG58" s="136"/>
      <c r="RMH58" s="136"/>
      <c r="RMI58" s="136"/>
      <c r="RMJ58" s="136"/>
      <c r="RMK58" s="136"/>
      <c r="RML58" s="136"/>
      <c r="RMM58" s="136"/>
      <c r="RMN58" s="136"/>
      <c r="RMO58" s="136"/>
      <c r="RMP58" s="136"/>
      <c r="RMQ58" s="136"/>
      <c r="RMR58" s="136"/>
      <c r="RMS58" s="136"/>
      <c r="RMT58" s="136"/>
      <c r="RMU58" s="136"/>
      <c r="RMV58" s="136"/>
      <c r="RMW58" s="136"/>
      <c r="RMX58" s="136"/>
      <c r="RMY58" s="136"/>
      <c r="RMZ58" s="136"/>
      <c r="RNA58" s="136"/>
      <c r="RNB58" s="136"/>
      <c r="RNC58" s="136"/>
      <c r="RND58" s="136"/>
      <c r="RNE58" s="136"/>
      <c r="RNF58" s="136"/>
      <c r="RNG58" s="136"/>
      <c r="RNH58" s="136"/>
      <c r="RNI58" s="136"/>
      <c r="RNJ58" s="136"/>
      <c r="RNK58" s="136"/>
      <c r="RNL58" s="136"/>
      <c r="RNM58" s="136"/>
      <c r="RNN58" s="136"/>
      <c r="RNO58" s="136"/>
      <c r="RNP58" s="136"/>
      <c r="RNQ58" s="136"/>
      <c r="RNR58" s="136"/>
      <c r="RNS58" s="136"/>
      <c r="RNT58" s="136"/>
      <c r="RNU58" s="136"/>
      <c r="RNV58" s="136"/>
      <c r="RNW58" s="136"/>
      <c r="RNX58" s="136"/>
      <c r="RNY58" s="136"/>
      <c r="RNZ58" s="136"/>
      <c r="ROA58" s="136"/>
      <c r="ROB58" s="136"/>
      <c r="ROC58" s="136"/>
      <c r="ROD58" s="136"/>
      <c r="ROE58" s="136"/>
      <c r="ROF58" s="136"/>
      <c r="ROG58" s="136"/>
      <c r="ROH58" s="136"/>
      <c r="ROI58" s="136"/>
      <c r="ROJ58" s="136"/>
      <c r="ROK58" s="136"/>
      <c r="ROL58" s="136"/>
      <c r="ROM58" s="136"/>
      <c r="RON58" s="136"/>
      <c r="ROO58" s="136"/>
      <c r="ROP58" s="136"/>
      <c r="ROQ58" s="136"/>
      <c r="ROR58" s="136"/>
      <c r="ROS58" s="136"/>
      <c r="ROT58" s="136"/>
      <c r="ROU58" s="136"/>
      <c r="ROV58" s="136"/>
      <c r="ROW58" s="136"/>
      <c r="ROX58" s="136"/>
      <c r="ROY58" s="136"/>
      <c r="ROZ58" s="136"/>
      <c r="RPA58" s="136"/>
      <c r="RPB58" s="136"/>
      <c r="RPC58" s="136"/>
      <c r="RPD58" s="136"/>
      <c r="RPE58" s="136"/>
      <c r="RPF58" s="136"/>
      <c r="RPG58" s="136"/>
      <c r="RPH58" s="136"/>
      <c r="RPI58" s="136"/>
      <c r="RPJ58" s="136"/>
      <c r="RPK58" s="136"/>
      <c r="RPL58" s="136"/>
      <c r="RPM58" s="136"/>
      <c r="RPN58" s="136"/>
      <c r="RPO58" s="136"/>
      <c r="RPP58" s="136"/>
      <c r="RPQ58" s="136"/>
      <c r="RPR58" s="136"/>
      <c r="RPS58" s="136"/>
      <c r="RPT58" s="136"/>
      <c r="RPU58" s="136"/>
      <c r="RPV58" s="136"/>
      <c r="RPW58" s="136"/>
      <c r="RPX58" s="136"/>
      <c r="RPY58" s="136"/>
      <c r="RPZ58" s="136"/>
      <c r="RQA58" s="136"/>
      <c r="RQB58" s="136"/>
      <c r="RQC58" s="136"/>
      <c r="RQD58" s="136"/>
      <c r="RQE58" s="136"/>
      <c r="RQF58" s="136"/>
      <c r="RQG58" s="136"/>
      <c r="RQH58" s="136"/>
      <c r="RQI58" s="136"/>
      <c r="RQJ58" s="136"/>
      <c r="RQK58" s="136"/>
      <c r="RQL58" s="136"/>
      <c r="RQM58" s="136"/>
      <c r="RQN58" s="136"/>
      <c r="RQO58" s="136"/>
      <c r="RQP58" s="136"/>
      <c r="RQQ58" s="136"/>
      <c r="RQR58" s="136"/>
      <c r="RQS58" s="136"/>
      <c r="RQT58" s="136"/>
      <c r="RQU58" s="136"/>
      <c r="RQV58" s="136"/>
      <c r="RQW58" s="136"/>
      <c r="RQX58" s="136"/>
      <c r="RQY58" s="136"/>
      <c r="RQZ58" s="136"/>
      <c r="RRA58" s="136"/>
      <c r="RRB58" s="136"/>
      <c r="RRC58" s="136"/>
      <c r="RRD58" s="136"/>
      <c r="RRE58" s="136"/>
      <c r="RRF58" s="136"/>
      <c r="RRG58" s="136"/>
      <c r="RRH58" s="136"/>
      <c r="RRI58" s="136"/>
      <c r="RRJ58" s="136"/>
      <c r="RRK58" s="136"/>
      <c r="RRL58" s="136"/>
      <c r="RRM58" s="136"/>
      <c r="RRN58" s="136"/>
      <c r="RRO58" s="136"/>
      <c r="RRP58" s="136"/>
      <c r="RRQ58" s="136"/>
      <c r="RRR58" s="136"/>
      <c r="RRS58" s="136"/>
      <c r="RRT58" s="136"/>
      <c r="RRU58" s="136"/>
      <c r="RRV58" s="136"/>
      <c r="RRW58" s="136"/>
      <c r="RRX58" s="136"/>
      <c r="RRY58" s="136"/>
      <c r="RRZ58" s="136"/>
      <c r="RSA58" s="136"/>
      <c r="RSB58" s="136"/>
      <c r="RSC58" s="136"/>
      <c r="RSD58" s="136"/>
      <c r="RSE58" s="136"/>
      <c r="RSF58" s="136"/>
      <c r="RSG58" s="136"/>
      <c r="RSH58" s="136"/>
      <c r="RSI58" s="136"/>
      <c r="RSJ58" s="136"/>
      <c r="RSK58" s="136"/>
      <c r="RSL58" s="136"/>
      <c r="RSM58" s="136"/>
      <c r="RSN58" s="136"/>
      <c r="RSO58" s="136"/>
      <c r="RSP58" s="136"/>
      <c r="RSQ58" s="136"/>
      <c r="RSR58" s="136"/>
      <c r="RSS58" s="136"/>
      <c r="RST58" s="136"/>
      <c r="RSU58" s="136"/>
      <c r="RSV58" s="136"/>
      <c r="RSW58" s="136"/>
      <c r="RSX58" s="136"/>
      <c r="RSY58" s="136"/>
      <c r="RSZ58" s="136"/>
      <c r="RTA58" s="136"/>
      <c r="RTB58" s="136"/>
      <c r="RTC58" s="136"/>
      <c r="RTD58" s="136"/>
      <c r="RTE58" s="136"/>
      <c r="RTF58" s="136"/>
      <c r="RTG58" s="136"/>
      <c r="RTH58" s="136"/>
      <c r="RTI58" s="136"/>
      <c r="RTJ58" s="136"/>
      <c r="RTK58" s="136"/>
      <c r="RTL58" s="136"/>
      <c r="RTM58" s="136"/>
      <c r="RTN58" s="136"/>
      <c r="RTO58" s="136"/>
      <c r="RTP58" s="136"/>
      <c r="RTQ58" s="136"/>
      <c r="RTR58" s="136"/>
      <c r="RTS58" s="136"/>
      <c r="RTT58" s="136"/>
      <c r="RTU58" s="136"/>
      <c r="RTV58" s="136"/>
      <c r="RTW58" s="136"/>
      <c r="RTX58" s="136"/>
      <c r="RTY58" s="136"/>
      <c r="RTZ58" s="136"/>
      <c r="RUA58" s="136"/>
      <c r="RUB58" s="136"/>
      <c r="RUC58" s="136"/>
      <c r="RUD58" s="136"/>
      <c r="RUE58" s="136"/>
      <c r="RUF58" s="136"/>
      <c r="RUG58" s="136"/>
      <c r="RUH58" s="136"/>
      <c r="RUI58" s="136"/>
      <c r="RUJ58" s="136"/>
      <c r="RUK58" s="136"/>
      <c r="RUL58" s="136"/>
      <c r="RUM58" s="136"/>
      <c r="RUN58" s="136"/>
      <c r="RUO58" s="136"/>
      <c r="RUP58" s="136"/>
      <c r="RUQ58" s="136"/>
      <c r="RUR58" s="136"/>
      <c r="RUS58" s="136"/>
      <c r="RUT58" s="136"/>
      <c r="RUU58" s="136"/>
      <c r="RUV58" s="136"/>
      <c r="RUW58" s="136"/>
      <c r="RUX58" s="136"/>
      <c r="RUY58" s="136"/>
      <c r="RUZ58" s="136"/>
      <c r="RVA58" s="136"/>
      <c r="RVB58" s="136"/>
      <c r="RVC58" s="136"/>
      <c r="RVD58" s="136"/>
      <c r="RVE58" s="136"/>
      <c r="RVF58" s="136"/>
      <c r="RVG58" s="136"/>
      <c r="RVH58" s="136"/>
      <c r="RVI58" s="136"/>
      <c r="RVJ58" s="136"/>
      <c r="RVK58" s="136"/>
      <c r="RVL58" s="136"/>
      <c r="RVM58" s="136"/>
      <c r="RVN58" s="136"/>
      <c r="RVO58" s="136"/>
      <c r="RVP58" s="136"/>
      <c r="RVQ58" s="136"/>
      <c r="RVR58" s="136"/>
      <c r="RVS58" s="136"/>
      <c r="RVT58" s="136"/>
      <c r="RVU58" s="136"/>
      <c r="RVV58" s="136"/>
      <c r="RVW58" s="136"/>
      <c r="RVX58" s="136"/>
      <c r="RVY58" s="136"/>
      <c r="RVZ58" s="136"/>
      <c r="RWA58" s="136"/>
      <c r="RWB58" s="136"/>
      <c r="RWC58" s="136"/>
      <c r="RWD58" s="136"/>
      <c r="RWE58" s="136"/>
      <c r="RWF58" s="136"/>
      <c r="RWG58" s="136"/>
      <c r="RWH58" s="136"/>
      <c r="RWI58" s="136"/>
      <c r="RWJ58" s="136"/>
      <c r="RWK58" s="136"/>
      <c r="RWL58" s="136"/>
      <c r="RWM58" s="136"/>
      <c r="RWN58" s="136"/>
      <c r="RWO58" s="136"/>
      <c r="RWP58" s="136"/>
      <c r="RWQ58" s="136"/>
      <c r="RWR58" s="136"/>
      <c r="RWS58" s="136"/>
      <c r="RWT58" s="136"/>
      <c r="RWU58" s="136"/>
      <c r="RWV58" s="136"/>
      <c r="RWW58" s="136"/>
      <c r="RWX58" s="136"/>
      <c r="RWY58" s="136"/>
      <c r="RWZ58" s="136"/>
      <c r="RXA58" s="136"/>
      <c r="RXB58" s="136"/>
      <c r="RXC58" s="136"/>
      <c r="RXD58" s="136"/>
      <c r="RXE58" s="136"/>
      <c r="RXF58" s="136"/>
      <c r="RXG58" s="136"/>
      <c r="RXH58" s="136"/>
      <c r="RXI58" s="136"/>
      <c r="RXJ58" s="136"/>
      <c r="RXK58" s="136"/>
      <c r="RXL58" s="136"/>
      <c r="RXM58" s="136"/>
      <c r="RXN58" s="136"/>
      <c r="RXO58" s="136"/>
      <c r="RXP58" s="136"/>
      <c r="RXQ58" s="136"/>
      <c r="RXR58" s="136"/>
      <c r="RXS58" s="136"/>
      <c r="RXT58" s="136"/>
      <c r="RXU58" s="136"/>
      <c r="RXV58" s="136"/>
      <c r="RXW58" s="136"/>
      <c r="RXX58" s="136"/>
      <c r="RXY58" s="136"/>
      <c r="RXZ58" s="136"/>
      <c r="RYA58" s="136"/>
      <c r="RYB58" s="136"/>
      <c r="RYC58" s="136"/>
      <c r="RYD58" s="136"/>
      <c r="RYE58" s="136"/>
      <c r="RYF58" s="136"/>
      <c r="RYG58" s="136"/>
      <c r="RYH58" s="136"/>
      <c r="RYI58" s="136"/>
      <c r="RYJ58" s="136"/>
      <c r="RYK58" s="136"/>
      <c r="RYL58" s="136"/>
      <c r="RYM58" s="136"/>
      <c r="RYN58" s="136"/>
      <c r="RYO58" s="136"/>
      <c r="RYP58" s="136"/>
      <c r="RYQ58" s="136"/>
      <c r="RYR58" s="136"/>
      <c r="RYS58" s="136"/>
      <c r="RYT58" s="136"/>
      <c r="RYU58" s="136"/>
      <c r="RYV58" s="136"/>
      <c r="RYW58" s="136"/>
      <c r="RYX58" s="136"/>
      <c r="RYY58" s="136"/>
      <c r="RYZ58" s="136"/>
      <c r="RZA58" s="136"/>
      <c r="RZB58" s="136"/>
      <c r="RZC58" s="136"/>
      <c r="RZD58" s="136"/>
      <c r="RZE58" s="136"/>
      <c r="RZF58" s="136"/>
      <c r="RZG58" s="136"/>
      <c r="RZH58" s="136"/>
      <c r="RZI58" s="136"/>
      <c r="RZJ58" s="136"/>
      <c r="RZK58" s="136"/>
      <c r="RZL58" s="136"/>
      <c r="RZM58" s="136"/>
      <c r="RZN58" s="136"/>
      <c r="RZO58" s="136"/>
      <c r="RZP58" s="136"/>
      <c r="RZQ58" s="136"/>
      <c r="RZR58" s="136"/>
      <c r="RZS58" s="136"/>
      <c r="RZT58" s="136"/>
      <c r="RZU58" s="136"/>
      <c r="RZV58" s="136"/>
      <c r="RZW58" s="136"/>
      <c r="RZX58" s="136"/>
      <c r="RZY58" s="136"/>
      <c r="RZZ58" s="136"/>
      <c r="SAA58" s="136"/>
      <c r="SAB58" s="136"/>
      <c r="SAC58" s="136"/>
      <c r="SAD58" s="136"/>
      <c r="SAE58" s="136"/>
      <c r="SAF58" s="136"/>
      <c r="SAG58" s="136"/>
      <c r="SAH58" s="136"/>
      <c r="SAI58" s="136"/>
      <c r="SAJ58" s="136"/>
      <c r="SAK58" s="136"/>
      <c r="SAL58" s="136"/>
      <c r="SAM58" s="136"/>
      <c r="SAN58" s="136"/>
      <c r="SAO58" s="136"/>
      <c r="SAP58" s="136"/>
      <c r="SAQ58" s="136"/>
      <c r="SAR58" s="136"/>
      <c r="SAS58" s="136"/>
      <c r="SAT58" s="136"/>
      <c r="SAU58" s="136"/>
      <c r="SAV58" s="136"/>
      <c r="SAW58" s="136"/>
      <c r="SAX58" s="136"/>
      <c r="SAY58" s="136"/>
      <c r="SAZ58" s="136"/>
      <c r="SBA58" s="136"/>
      <c r="SBB58" s="136"/>
      <c r="SBC58" s="136"/>
      <c r="SBD58" s="136"/>
      <c r="SBE58" s="136"/>
      <c r="SBF58" s="136"/>
      <c r="SBG58" s="136"/>
      <c r="SBH58" s="136"/>
      <c r="SBI58" s="136"/>
      <c r="SBJ58" s="136"/>
      <c r="SBK58" s="136"/>
      <c r="SBL58" s="136"/>
      <c r="SBM58" s="136"/>
      <c r="SBN58" s="136"/>
      <c r="SBO58" s="136"/>
      <c r="SBP58" s="136"/>
      <c r="SBQ58" s="136"/>
      <c r="SBR58" s="136"/>
      <c r="SBS58" s="136"/>
      <c r="SBT58" s="136"/>
      <c r="SBU58" s="136"/>
      <c r="SBV58" s="136"/>
      <c r="SBW58" s="136"/>
      <c r="SBX58" s="136"/>
      <c r="SBY58" s="136"/>
      <c r="SBZ58" s="136"/>
      <c r="SCA58" s="136"/>
      <c r="SCB58" s="136"/>
      <c r="SCC58" s="136"/>
      <c r="SCD58" s="136"/>
      <c r="SCE58" s="136"/>
      <c r="SCF58" s="136"/>
      <c r="SCG58" s="136"/>
      <c r="SCH58" s="136"/>
      <c r="SCI58" s="136"/>
      <c r="SCJ58" s="136"/>
      <c r="SCK58" s="136"/>
      <c r="SCL58" s="136"/>
      <c r="SCM58" s="136"/>
      <c r="SCN58" s="136"/>
      <c r="SCO58" s="136"/>
      <c r="SCP58" s="136"/>
      <c r="SCQ58" s="136"/>
      <c r="SCR58" s="136"/>
      <c r="SCS58" s="136"/>
      <c r="SCT58" s="136"/>
      <c r="SCU58" s="136"/>
      <c r="SCV58" s="136"/>
      <c r="SCW58" s="136"/>
      <c r="SCX58" s="136"/>
      <c r="SCY58" s="136"/>
      <c r="SCZ58" s="136"/>
      <c r="SDA58" s="136"/>
      <c r="SDB58" s="136"/>
      <c r="SDC58" s="136"/>
      <c r="SDD58" s="136"/>
      <c r="SDE58" s="136"/>
      <c r="SDF58" s="136"/>
      <c r="SDG58" s="136"/>
      <c r="SDH58" s="136"/>
      <c r="SDI58" s="136"/>
      <c r="SDJ58" s="136"/>
      <c r="SDK58" s="136"/>
      <c r="SDL58" s="136"/>
      <c r="SDM58" s="136"/>
      <c r="SDN58" s="136"/>
      <c r="SDO58" s="136"/>
      <c r="SDP58" s="136"/>
      <c r="SDQ58" s="136"/>
      <c r="SDR58" s="136"/>
      <c r="SDS58" s="136"/>
      <c r="SDT58" s="136"/>
      <c r="SDU58" s="136"/>
      <c r="SDV58" s="136"/>
      <c r="SDW58" s="136"/>
      <c r="SDX58" s="136"/>
      <c r="SDY58" s="136"/>
      <c r="SDZ58" s="136"/>
      <c r="SEA58" s="136"/>
      <c r="SEB58" s="136"/>
      <c r="SEC58" s="136"/>
      <c r="SED58" s="136"/>
      <c r="SEE58" s="136"/>
      <c r="SEF58" s="136"/>
      <c r="SEG58" s="136"/>
      <c r="SEH58" s="136"/>
      <c r="SEI58" s="136"/>
      <c r="SEJ58" s="136"/>
      <c r="SEK58" s="136"/>
      <c r="SEL58" s="136"/>
      <c r="SEM58" s="136"/>
      <c r="SEN58" s="136"/>
      <c r="SEO58" s="136"/>
      <c r="SEP58" s="136"/>
      <c r="SEQ58" s="136"/>
      <c r="SER58" s="136"/>
      <c r="SES58" s="136"/>
      <c r="SET58" s="136"/>
      <c r="SEU58" s="136"/>
      <c r="SEV58" s="136"/>
      <c r="SEW58" s="136"/>
      <c r="SEX58" s="136"/>
      <c r="SEY58" s="136"/>
      <c r="SEZ58" s="136"/>
      <c r="SFA58" s="136"/>
      <c r="SFB58" s="136"/>
      <c r="SFC58" s="136"/>
      <c r="SFD58" s="136"/>
      <c r="SFE58" s="136"/>
      <c r="SFF58" s="136"/>
      <c r="SFG58" s="136"/>
      <c r="SFH58" s="136"/>
      <c r="SFI58" s="136"/>
      <c r="SFJ58" s="136"/>
      <c r="SFK58" s="136"/>
      <c r="SFL58" s="136"/>
      <c r="SFM58" s="136"/>
      <c r="SFN58" s="136"/>
      <c r="SFO58" s="136"/>
      <c r="SFP58" s="136"/>
      <c r="SFQ58" s="136"/>
      <c r="SFR58" s="136"/>
      <c r="SFS58" s="136"/>
      <c r="SFT58" s="136"/>
      <c r="SFU58" s="136"/>
      <c r="SFV58" s="136"/>
      <c r="SFW58" s="136"/>
      <c r="SFX58" s="136"/>
      <c r="SFY58" s="136"/>
      <c r="SFZ58" s="136"/>
      <c r="SGA58" s="136"/>
      <c r="SGB58" s="136"/>
      <c r="SGC58" s="136"/>
      <c r="SGD58" s="136"/>
      <c r="SGE58" s="136"/>
      <c r="SGF58" s="136"/>
      <c r="SGG58" s="136"/>
      <c r="SGH58" s="136"/>
      <c r="SGI58" s="136"/>
      <c r="SGJ58" s="136"/>
      <c r="SGK58" s="136"/>
      <c r="SGL58" s="136"/>
      <c r="SGM58" s="136"/>
      <c r="SGN58" s="136"/>
      <c r="SGO58" s="136"/>
      <c r="SGP58" s="136"/>
      <c r="SGQ58" s="136"/>
      <c r="SGR58" s="136"/>
      <c r="SGS58" s="136"/>
      <c r="SGT58" s="136"/>
      <c r="SGU58" s="136"/>
      <c r="SGV58" s="136"/>
      <c r="SGW58" s="136"/>
      <c r="SGX58" s="136"/>
      <c r="SGY58" s="136"/>
      <c r="SGZ58" s="136"/>
      <c r="SHA58" s="136"/>
      <c r="SHB58" s="136"/>
      <c r="SHC58" s="136"/>
      <c r="SHD58" s="136"/>
      <c r="SHE58" s="136"/>
      <c r="SHF58" s="136"/>
      <c r="SHG58" s="136"/>
      <c r="SHH58" s="136"/>
      <c r="SHI58" s="136"/>
      <c r="SHJ58" s="136"/>
      <c r="SHK58" s="136"/>
      <c r="SHL58" s="136"/>
      <c r="SHM58" s="136"/>
      <c r="SHN58" s="136"/>
      <c r="SHO58" s="136"/>
      <c r="SHP58" s="136"/>
      <c r="SHQ58" s="136"/>
      <c r="SHR58" s="136"/>
      <c r="SHS58" s="136"/>
      <c r="SHT58" s="136"/>
      <c r="SHU58" s="136"/>
      <c r="SHV58" s="136"/>
      <c r="SHW58" s="136"/>
      <c r="SHX58" s="136"/>
      <c r="SHY58" s="136"/>
      <c r="SHZ58" s="136"/>
      <c r="SIA58" s="136"/>
      <c r="SIB58" s="136"/>
      <c r="SIC58" s="136"/>
      <c r="SID58" s="136"/>
      <c r="SIE58" s="136"/>
      <c r="SIF58" s="136"/>
      <c r="SIG58" s="136"/>
      <c r="SIH58" s="136"/>
      <c r="SII58" s="136"/>
      <c r="SIJ58" s="136"/>
      <c r="SIK58" s="136"/>
      <c r="SIL58" s="136"/>
      <c r="SIM58" s="136"/>
      <c r="SIN58" s="136"/>
      <c r="SIO58" s="136"/>
      <c r="SIP58" s="136"/>
      <c r="SIQ58" s="136"/>
      <c r="SIR58" s="136"/>
      <c r="SIS58" s="136"/>
      <c r="SIT58" s="136"/>
      <c r="SIU58" s="136"/>
      <c r="SIV58" s="136"/>
      <c r="SIW58" s="136"/>
      <c r="SIX58" s="136"/>
      <c r="SIY58" s="136"/>
      <c r="SIZ58" s="136"/>
      <c r="SJA58" s="136"/>
      <c r="SJB58" s="136"/>
      <c r="SJC58" s="136"/>
      <c r="SJD58" s="136"/>
      <c r="SJE58" s="136"/>
      <c r="SJF58" s="136"/>
      <c r="SJG58" s="136"/>
      <c r="SJH58" s="136"/>
      <c r="SJI58" s="136"/>
      <c r="SJJ58" s="136"/>
      <c r="SJK58" s="136"/>
      <c r="SJL58" s="136"/>
      <c r="SJM58" s="136"/>
      <c r="SJN58" s="136"/>
      <c r="SJO58" s="136"/>
      <c r="SJP58" s="136"/>
      <c r="SJQ58" s="136"/>
      <c r="SJR58" s="136"/>
      <c r="SJS58" s="136"/>
      <c r="SJT58" s="136"/>
      <c r="SJU58" s="136"/>
      <c r="SJV58" s="136"/>
      <c r="SJW58" s="136"/>
      <c r="SJX58" s="136"/>
      <c r="SJY58" s="136"/>
      <c r="SJZ58" s="136"/>
      <c r="SKA58" s="136"/>
      <c r="SKB58" s="136"/>
      <c r="SKC58" s="136"/>
      <c r="SKD58" s="136"/>
      <c r="SKE58" s="136"/>
      <c r="SKF58" s="136"/>
      <c r="SKG58" s="136"/>
      <c r="SKH58" s="136"/>
      <c r="SKI58" s="136"/>
      <c r="SKJ58" s="136"/>
      <c r="SKK58" s="136"/>
      <c r="SKL58" s="136"/>
      <c r="SKM58" s="136"/>
      <c r="SKN58" s="136"/>
      <c r="SKO58" s="136"/>
      <c r="SKP58" s="136"/>
      <c r="SKQ58" s="136"/>
      <c r="SKR58" s="136"/>
      <c r="SKS58" s="136"/>
      <c r="SKT58" s="136"/>
      <c r="SKU58" s="136"/>
      <c r="SKV58" s="136"/>
      <c r="SKW58" s="136"/>
      <c r="SKX58" s="136"/>
      <c r="SKY58" s="136"/>
      <c r="SKZ58" s="136"/>
      <c r="SLA58" s="136"/>
      <c r="SLB58" s="136"/>
      <c r="SLC58" s="136"/>
      <c r="SLD58" s="136"/>
      <c r="SLE58" s="136"/>
      <c r="SLF58" s="136"/>
      <c r="SLG58" s="136"/>
      <c r="SLH58" s="136"/>
      <c r="SLI58" s="136"/>
      <c r="SLJ58" s="136"/>
      <c r="SLK58" s="136"/>
      <c r="SLL58" s="136"/>
      <c r="SLM58" s="136"/>
      <c r="SLN58" s="136"/>
      <c r="SLO58" s="136"/>
      <c r="SLP58" s="136"/>
      <c r="SLQ58" s="136"/>
      <c r="SLR58" s="136"/>
      <c r="SLS58" s="136"/>
      <c r="SLT58" s="136"/>
      <c r="SLU58" s="136"/>
      <c r="SLV58" s="136"/>
      <c r="SLW58" s="136"/>
      <c r="SLX58" s="136"/>
      <c r="SLY58" s="136"/>
      <c r="SLZ58" s="136"/>
      <c r="SMA58" s="136"/>
      <c r="SMB58" s="136"/>
      <c r="SMC58" s="136"/>
      <c r="SMD58" s="136"/>
      <c r="SME58" s="136"/>
      <c r="SMF58" s="136"/>
      <c r="SMG58" s="136"/>
      <c r="SMH58" s="136"/>
      <c r="SMI58" s="136"/>
      <c r="SMJ58" s="136"/>
      <c r="SMK58" s="136"/>
      <c r="SML58" s="136"/>
      <c r="SMM58" s="136"/>
      <c r="SMN58" s="136"/>
      <c r="SMO58" s="136"/>
      <c r="SMP58" s="136"/>
      <c r="SMQ58" s="136"/>
      <c r="SMR58" s="136"/>
      <c r="SMS58" s="136"/>
      <c r="SMT58" s="136"/>
      <c r="SMU58" s="136"/>
      <c r="SMV58" s="136"/>
      <c r="SMW58" s="136"/>
      <c r="SMX58" s="136"/>
      <c r="SMY58" s="136"/>
      <c r="SMZ58" s="136"/>
      <c r="SNA58" s="136"/>
      <c r="SNB58" s="136"/>
      <c r="SNC58" s="136"/>
      <c r="SND58" s="136"/>
      <c r="SNE58" s="136"/>
      <c r="SNF58" s="136"/>
      <c r="SNG58" s="136"/>
      <c r="SNH58" s="136"/>
      <c r="SNI58" s="136"/>
      <c r="SNJ58" s="136"/>
      <c r="SNK58" s="136"/>
      <c r="SNL58" s="136"/>
      <c r="SNM58" s="136"/>
      <c r="SNN58" s="136"/>
      <c r="SNO58" s="136"/>
      <c r="SNP58" s="136"/>
      <c r="SNQ58" s="136"/>
      <c r="SNR58" s="136"/>
      <c r="SNS58" s="136"/>
      <c r="SNT58" s="136"/>
      <c r="SNU58" s="136"/>
      <c r="SNV58" s="136"/>
      <c r="SNW58" s="136"/>
      <c r="SNX58" s="136"/>
      <c r="SNY58" s="136"/>
      <c r="SNZ58" s="136"/>
      <c r="SOA58" s="136"/>
      <c r="SOB58" s="136"/>
      <c r="SOC58" s="136"/>
      <c r="SOD58" s="136"/>
      <c r="SOE58" s="136"/>
      <c r="SOF58" s="136"/>
      <c r="SOG58" s="136"/>
      <c r="SOH58" s="136"/>
      <c r="SOI58" s="136"/>
      <c r="SOJ58" s="136"/>
      <c r="SOK58" s="136"/>
      <c r="SOL58" s="136"/>
      <c r="SOM58" s="136"/>
      <c r="SON58" s="136"/>
      <c r="SOO58" s="136"/>
      <c r="SOP58" s="136"/>
      <c r="SOQ58" s="136"/>
      <c r="SOR58" s="136"/>
      <c r="SOS58" s="136"/>
      <c r="SOT58" s="136"/>
      <c r="SOU58" s="136"/>
      <c r="SOV58" s="136"/>
      <c r="SOW58" s="136"/>
      <c r="SOX58" s="136"/>
      <c r="SOY58" s="136"/>
      <c r="SOZ58" s="136"/>
      <c r="SPA58" s="136"/>
      <c r="SPB58" s="136"/>
      <c r="SPC58" s="136"/>
      <c r="SPD58" s="136"/>
      <c r="SPE58" s="136"/>
      <c r="SPF58" s="136"/>
      <c r="SPG58" s="136"/>
      <c r="SPH58" s="136"/>
      <c r="SPI58" s="136"/>
      <c r="SPJ58" s="136"/>
      <c r="SPK58" s="136"/>
      <c r="SPL58" s="136"/>
      <c r="SPM58" s="136"/>
      <c r="SPN58" s="136"/>
      <c r="SPO58" s="136"/>
      <c r="SPP58" s="136"/>
      <c r="SPQ58" s="136"/>
      <c r="SPR58" s="136"/>
      <c r="SPS58" s="136"/>
      <c r="SPT58" s="136"/>
      <c r="SPU58" s="136"/>
      <c r="SPV58" s="136"/>
      <c r="SPW58" s="136"/>
      <c r="SPX58" s="136"/>
      <c r="SPY58" s="136"/>
      <c r="SPZ58" s="136"/>
      <c r="SQA58" s="136"/>
      <c r="SQB58" s="136"/>
      <c r="SQC58" s="136"/>
      <c r="SQD58" s="136"/>
      <c r="SQE58" s="136"/>
      <c r="SQF58" s="136"/>
      <c r="SQG58" s="136"/>
      <c r="SQH58" s="136"/>
      <c r="SQI58" s="136"/>
      <c r="SQJ58" s="136"/>
      <c r="SQK58" s="136"/>
      <c r="SQL58" s="136"/>
      <c r="SQM58" s="136"/>
      <c r="SQN58" s="136"/>
      <c r="SQO58" s="136"/>
      <c r="SQP58" s="136"/>
      <c r="SQQ58" s="136"/>
      <c r="SQR58" s="136"/>
      <c r="SQS58" s="136"/>
      <c r="SQT58" s="136"/>
      <c r="SQU58" s="136"/>
      <c r="SQV58" s="136"/>
      <c r="SQW58" s="136"/>
      <c r="SQX58" s="136"/>
      <c r="SQY58" s="136"/>
      <c r="SQZ58" s="136"/>
      <c r="SRA58" s="136"/>
      <c r="SRB58" s="136"/>
      <c r="SRC58" s="136"/>
      <c r="SRD58" s="136"/>
      <c r="SRE58" s="136"/>
      <c r="SRF58" s="136"/>
      <c r="SRG58" s="136"/>
      <c r="SRH58" s="136"/>
      <c r="SRI58" s="136"/>
      <c r="SRJ58" s="136"/>
      <c r="SRK58" s="136"/>
      <c r="SRL58" s="136"/>
      <c r="SRM58" s="136"/>
      <c r="SRN58" s="136"/>
      <c r="SRO58" s="136"/>
      <c r="SRP58" s="136"/>
      <c r="SRQ58" s="136"/>
      <c r="SRR58" s="136"/>
      <c r="SRS58" s="136"/>
      <c r="SRT58" s="136"/>
      <c r="SRU58" s="136"/>
      <c r="SRV58" s="136"/>
      <c r="SRW58" s="136"/>
      <c r="SRX58" s="136"/>
      <c r="SRY58" s="136"/>
      <c r="SRZ58" s="136"/>
      <c r="SSA58" s="136"/>
      <c r="SSB58" s="136"/>
      <c r="SSC58" s="136"/>
      <c r="SSD58" s="136"/>
      <c r="SSE58" s="136"/>
      <c r="SSF58" s="136"/>
      <c r="SSG58" s="136"/>
      <c r="SSH58" s="136"/>
      <c r="SSI58" s="136"/>
      <c r="SSJ58" s="136"/>
      <c r="SSK58" s="136"/>
      <c r="SSL58" s="136"/>
      <c r="SSM58" s="136"/>
      <c r="SSN58" s="136"/>
      <c r="SSO58" s="136"/>
      <c r="SSP58" s="136"/>
      <c r="SSQ58" s="136"/>
      <c r="SSR58" s="136"/>
      <c r="SSS58" s="136"/>
      <c r="SST58" s="136"/>
      <c r="SSU58" s="136"/>
      <c r="SSV58" s="136"/>
      <c r="SSW58" s="136"/>
      <c r="SSX58" s="136"/>
      <c r="SSY58" s="136"/>
      <c r="SSZ58" s="136"/>
      <c r="STA58" s="136"/>
      <c r="STB58" s="136"/>
      <c r="STC58" s="136"/>
      <c r="STD58" s="136"/>
      <c r="STE58" s="136"/>
      <c r="STF58" s="136"/>
      <c r="STG58" s="136"/>
      <c r="STH58" s="136"/>
      <c r="STI58" s="136"/>
      <c r="STJ58" s="136"/>
      <c r="STK58" s="136"/>
      <c r="STL58" s="136"/>
      <c r="STM58" s="136"/>
      <c r="STN58" s="136"/>
      <c r="STO58" s="136"/>
      <c r="STP58" s="136"/>
      <c r="STQ58" s="136"/>
      <c r="STR58" s="136"/>
      <c r="STS58" s="136"/>
      <c r="STT58" s="136"/>
      <c r="STU58" s="136"/>
      <c r="STV58" s="136"/>
      <c r="STW58" s="136"/>
      <c r="STX58" s="136"/>
      <c r="STY58" s="136"/>
      <c r="STZ58" s="136"/>
      <c r="SUA58" s="136"/>
      <c r="SUB58" s="136"/>
      <c r="SUC58" s="136"/>
      <c r="SUD58" s="136"/>
      <c r="SUE58" s="136"/>
      <c r="SUF58" s="136"/>
      <c r="SUG58" s="136"/>
      <c r="SUH58" s="136"/>
      <c r="SUI58" s="136"/>
      <c r="SUJ58" s="136"/>
      <c r="SUK58" s="136"/>
      <c r="SUL58" s="136"/>
      <c r="SUM58" s="136"/>
      <c r="SUN58" s="136"/>
      <c r="SUO58" s="136"/>
      <c r="SUP58" s="136"/>
      <c r="SUQ58" s="136"/>
      <c r="SUR58" s="136"/>
      <c r="SUS58" s="136"/>
      <c r="SUT58" s="136"/>
      <c r="SUU58" s="136"/>
      <c r="SUV58" s="136"/>
      <c r="SUW58" s="136"/>
      <c r="SUX58" s="136"/>
      <c r="SUY58" s="136"/>
      <c r="SUZ58" s="136"/>
      <c r="SVA58" s="136"/>
      <c r="SVB58" s="136"/>
      <c r="SVC58" s="136"/>
      <c r="SVD58" s="136"/>
      <c r="SVE58" s="136"/>
      <c r="SVF58" s="136"/>
      <c r="SVG58" s="136"/>
      <c r="SVH58" s="136"/>
      <c r="SVI58" s="136"/>
      <c r="SVJ58" s="136"/>
      <c r="SVK58" s="136"/>
      <c r="SVL58" s="136"/>
      <c r="SVM58" s="136"/>
      <c r="SVN58" s="136"/>
      <c r="SVO58" s="136"/>
      <c r="SVP58" s="136"/>
      <c r="SVQ58" s="136"/>
      <c r="SVR58" s="136"/>
      <c r="SVS58" s="136"/>
      <c r="SVT58" s="136"/>
      <c r="SVU58" s="136"/>
      <c r="SVV58" s="136"/>
      <c r="SVW58" s="136"/>
      <c r="SVX58" s="136"/>
      <c r="SVY58" s="136"/>
      <c r="SVZ58" s="136"/>
      <c r="SWA58" s="136"/>
      <c r="SWB58" s="136"/>
      <c r="SWC58" s="136"/>
      <c r="SWD58" s="136"/>
      <c r="SWE58" s="136"/>
      <c r="SWF58" s="136"/>
      <c r="SWG58" s="136"/>
      <c r="SWH58" s="136"/>
      <c r="SWI58" s="136"/>
      <c r="SWJ58" s="136"/>
      <c r="SWK58" s="136"/>
      <c r="SWL58" s="136"/>
      <c r="SWM58" s="136"/>
      <c r="SWN58" s="136"/>
      <c r="SWO58" s="136"/>
      <c r="SWP58" s="136"/>
      <c r="SWQ58" s="136"/>
      <c r="SWR58" s="136"/>
      <c r="SWS58" s="136"/>
      <c r="SWT58" s="136"/>
      <c r="SWU58" s="136"/>
      <c r="SWV58" s="136"/>
      <c r="SWW58" s="136"/>
      <c r="SWX58" s="136"/>
      <c r="SWY58" s="136"/>
      <c r="SWZ58" s="136"/>
      <c r="SXA58" s="136"/>
      <c r="SXB58" s="136"/>
      <c r="SXC58" s="136"/>
      <c r="SXD58" s="136"/>
      <c r="SXE58" s="136"/>
      <c r="SXF58" s="136"/>
      <c r="SXG58" s="136"/>
      <c r="SXH58" s="136"/>
      <c r="SXI58" s="136"/>
      <c r="SXJ58" s="136"/>
      <c r="SXK58" s="136"/>
      <c r="SXL58" s="136"/>
      <c r="SXM58" s="136"/>
      <c r="SXN58" s="136"/>
      <c r="SXO58" s="136"/>
      <c r="SXP58" s="136"/>
      <c r="SXQ58" s="136"/>
      <c r="SXR58" s="136"/>
      <c r="SXS58" s="136"/>
      <c r="SXT58" s="136"/>
      <c r="SXU58" s="136"/>
      <c r="SXV58" s="136"/>
      <c r="SXW58" s="136"/>
      <c r="SXX58" s="136"/>
      <c r="SXY58" s="136"/>
      <c r="SXZ58" s="136"/>
      <c r="SYA58" s="136"/>
      <c r="SYB58" s="136"/>
      <c r="SYC58" s="136"/>
      <c r="SYD58" s="136"/>
      <c r="SYE58" s="136"/>
      <c r="SYF58" s="136"/>
      <c r="SYG58" s="136"/>
      <c r="SYH58" s="136"/>
      <c r="SYI58" s="136"/>
      <c r="SYJ58" s="136"/>
      <c r="SYK58" s="136"/>
      <c r="SYL58" s="136"/>
      <c r="SYM58" s="136"/>
      <c r="SYN58" s="136"/>
      <c r="SYO58" s="136"/>
      <c r="SYP58" s="136"/>
      <c r="SYQ58" s="136"/>
      <c r="SYR58" s="136"/>
      <c r="SYS58" s="136"/>
      <c r="SYT58" s="136"/>
      <c r="SYU58" s="136"/>
      <c r="SYV58" s="136"/>
      <c r="SYW58" s="136"/>
      <c r="SYX58" s="136"/>
      <c r="SYY58" s="136"/>
      <c r="SYZ58" s="136"/>
      <c r="SZA58" s="136"/>
      <c r="SZB58" s="136"/>
      <c r="SZC58" s="136"/>
      <c r="SZD58" s="136"/>
      <c r="SZE58" s="136"/>
      <c r="SZF58" s="136"/>
      <c r="SZG58" s="136"/>
      <c r="SZH58" s="136"/>
      <c r="SZI58" s="136"/>
      <c r="SZJ58" s="136"/>
      <c r="SZK58" s="136"/>
      <c r="SZL58" s="136"/>
      <c r="SZM58" s="136"/>
      <c r="SZN58" s="136"/>
      <c r="SZO58" s="136"/>
      <c r="SZP58" s="136"/>
      <c r="SZQ58" s="136"/>
      <c r="SZR58" s="136"/>
      <c r="SZS58" s="136"/>
      <c r="SZT58" s="136"/>
      <c r="SZU58" s="136"/>
      <c r="SZV58" s="136"/>
      <c r="SZW58" s="136"/>
      <c r="SZX58" s="136"/>
      <c r="SZY58" s="136"/>
      <c r="SZZ58" s="136"/>
      <c r="TAA58" s="136"/>
      <c r="TAB58" s="136"/>
      <c r="TAC58" s="136"/>
      <c r="TAD58" s="136"/>
      <c r="TAE58" s="136"/>
      <c r="TAF58" s="136"/>
      <c r="TAG58" s="136"/>
      <c r="TAH58" s="136"/>
      <c r="TAI58" s="136"/>
      <c r="TAJ58" s="136"/>
      <c r="TAK58" s="136"/>
      <c r="TAL58" s="136"/>
      <c r="TAM58" s="136"/>
      <c r="TAN58" s="136"/>
      <c r="TAO58" s="136"/>
      <c r="TAP58" s="136"/>
      <c r="TAQ58" s="136"/>
      <c r="TAR58" s="136"/>
      <c r="TAS58" s="136"/>
      <c r="TAT58" s="136"/>
      <c r="TAU58" s="136"/>
      <c r="TAV58" s="136"/>
      <c r="TAW58" s="136"/>
      <c r="TAX58" s="136"/>
      <c r="TAY58" s="136"/>
      <c r="TAZ58" s="136"/>
      <c r="TBA58" s="136"/>
      <c r="TBB58" s="136"/>
      <c r="TBC58" s="136"/>
      <c r="TBD58" s="136"/>
      <c r="TBE58" s="136"/>
      <c r="TBF58" s="136"/>
      <c r="TBG58" s="136"/>
      <c r="TBH58" s="136"/>
      <c r="TBI58" s="136"/>
      <c r="TBJ58" s="136"/>
      <c r="TBK58" s="136"/>
      <c r="TBL58" s="136"/>
      <c r="TBM58" s="136"/>
      <c r="TBN58" s="136"/>
      <c r="TBO58" s="136"/>
      <c r="TBP58" s="136"/>
      <c r="TBQ58" s="136"/>
      <c r="TBR58" s="136"/>
      <c r="TBS58" s="136"/>
      <c r="TBT58" s="136"/>
      <c r="TBU58" s="136"/>
      <c r="TBV58" s="136"/>
      <c r="TBW58" s="136"/>
      <c r="TBX58" s="136"/>
      <c r="TBY58" s="136"/>
      <c r="TBZ58" s="136"/>
      <c r="TCA58" s="136"/>
      <c r="TCB58" s="136"/>
      <c r="TCC58" s="136"/>
      <c r="TCD58" s="136"/>
      <c r="TCE58" s="136"/>
      <c r="TCF58" s="136"/>
      <c r="TCG58" s="136"/>
      <c r="TCH58" s="136"/>
      <c r="TCI58" s="136"/>
      <c r="TCJ58" s="136"/>
      <c r="TCK58" s="136"/>
      <c r="TCL58" s="136"/>
      <c r="TCM58" s="136"/>
      <c r="TCN58" s="136"/>
      <c r="TCO58" s="136"/>
      <c r="TCP58" s="136"/>
      <c r="TCQ58" s="136"/>
      <c r="TCR58" s="136"/>
      <c r="TCS58" s="136"/>
      <c r="TCT58" s="136"/>
      <c r="TCU58" s="136"/>
      <c r="TCV58" s="136"/>
      <c r="TCW58" s="136"/>
      <c r="TCX58" s="136"/>
      <c r="TCY58" s="136"/>
      <c r="TCZ58" s="136"/>
      <c r="TDA58" s="136"/>
      <c r="TDB58" s="136"/>
      <c r="TDC58" s="136"/>
      <c r="TDD58" s="136"/>
      <c r="TDE58" s="136"/>
      <c r="TDF58" s="136"/>
      <c r="TDG58" s="136"/>
      <c r="TDH58" s="136"/>
      <c r="TDI58" s="136"/>
      <c r="TDJ58" s="136"/>
      <c r="TDK58" s="136"/>
      <c r="TDL58" s="136"/>
      <c r="TDM58" s="136"/>
      <c r="TDN58" s="136"/>
      <c r="TDO58" s="136"/>
      <c r="TDP58" s="136"/>
      <c r="TDQ58" s="136"/>
      <c r="TDR58" s="136"/>
      <c r="TDS58" s="136"/>
      <c r="TDT58" s="136"/>
      <c r="TDU58" s="136"/>
      <c r="TDV58" s="136"/>
      <c r="TDW58" s="136"/>
      <c r="TDX58" s="136"/>
      <c r="TDY58" s="136"/>
      <c r="TDZ58" s="136"/>
      <c r="TEA58" s="136"/>
      <c r="TEB58" s="136"/>
      <c r="TEC58" s="136"/>
      <c r="TED58" s="136"/>
      <c r="TEE58" s="136"/>
      <c r="TEF58" s="136"/>
      <c r="TEG58" s="136"/>
      <c r="TEH58" s="136"/>
      <c r="TEI58" s="136"/>
      <c r="TEJ58" s="136"/>
      <c r="TEK58" s="136"/>
      <c r="TEL58" s="136"/>
      <c r="TEM58" s="136"/>
      <c r="TEN58" s="136"/>
      <c r="TEO58" s="136"/>
      <c r="TEP58" s="136"/>
      <c r="TEQ58" s="136"/>
      <c r="TER58" s="136"/>
      <c r="TES58" s="136"/>
      <c r="TET58" s="136"/>
      <c r="TEU58" s="136"/>
      <c r="TEV58" s="136"/>
      <c r="TEW58" s="136"/>
      <c r="TEX58" s="136"/>
      <c r="TEY58" s="136"/>
      <c r="TEZ58" s="136"/>
      <c r="TFA58" s="136"/>
      <c r="TFB58" s="136"/>
      <c r="TFC58" s="136"/>
      <c r="TFD58" s="136"/>
      <c r="TFE58" s="136"/>
      <c r="TFF58" s="136"/>
      <c r="TFG58" s="136"/>
      <c r="TFH58" s="136"/>
      <c r="TFI58" s="136"/>
      <c r="TFJ58" s="136"/>
      <c r="TFK58" s="136"/>
      <c r="TFL58" s="136"/>
      <c r="TFM58" s="136"/>
      <c r="TFN58" s="136"/>
      <c r="TFO58" s="136"/>
      <c r="TFP58" s="136"/>
      <c r="TFQ58" s="136"/>
      <c r="TFR58" s="136"/>
      <c r="TFS58" s="136"/>
      <c r="TFT58" s="136"/>
      <c r="TFU58" s="136"/>
      <c r="TFV58" s="136"/>
      <c r="TFW58" s="136"/>
      <c r="TFX58" s="136"/>
      <c r="TFY58" s="136"/>
      <c r="TFZ58" s="136"/>
      <c r="TGA58" s="136"/>
      <c r="TGB58" s="136"/>
      <c r="TGC58" s="136"/>
      <c r="TGD58" s="136"/>
      <c r="TGE58" s="136"/>
      <c r="TGF58" s="136"/>
      <c r="TGG58" s="136"/>
      <c r="TGH58" s="136"/>
      <c r="TGI58" s="136"/>
      <c r="TGJ58" s="136"/>
      <c r="TGK58" s="136"/>
      <c r="TGL58" s="136"/>
      <c r="TGM58" s="136"/>
      <c r="TGN58" s="136"/>
      <c r="TGO58" s="136"/>
      <c r="TGP58" s="136"/>
      <c r="TGQ58" s="136"/>
      <c r="TGR58" s="136"/>
      <c r="TGS58" s="136"/>
      <c r="TGT58" s="136"/>
      <c r="TGU58" s="136"/>
      <c r="TGV58" s="136"/>
      <c r="TGW58" s="136"/>
      <c r="TGX58" s="136"/>
      <c r="TGY58" s="136"/>
      <c r="TGZ58" s="136"/>
      <c r="THA58" s="136"/>
      <c r="THB58" s="136"/>
      <c r="THC58" s="136"/>
      <c r="THD58" s="136"/>
      <c r="THE58" s="136"/>
      <c r="THF58" s="136"/>
      <c r="THG58" s="136"/>
      <c r="THH58" s="136"/>
      <c r="THI58" s="136"/>
      <c r="THJ58" s="136"/>
      <c r="THK58" s="136"/>
      <c r="THL58" s="136"/>
      <c r="THM58" s="136"/>
      <c r="THN58" s="136"/>
      <c r="THO58" s="136"/>
      <c r="THP58" s="136"/>
      <c r="THQ58" s="136"/>
      <c r="THR58" s="136"/>
      <c r="THS58" s="136"/>
      <c r="THT58" s="136"/>
      <c r="THU58" s="136"/>
      <c r="THV58" s="136"/>
      <c r="THW58" s="136"/>
      <c r="THX58" s="136"/>
      <c r="THY58" s="136"/>
      <c r="THZ58" s="136"/>
      <c r="TIA58" s="136"/>
      <c r="TIB58" s="136"/>
      <c r="TIC58" s="136"/>
      <c r="TID58" s="136"/>
      <c r="TIE58" s="136"/>
      <c r="TIF58" s="136"/>
      <c r="TIG58" s="136"/>
      <c r="TIH58" s="136"/>
      <c r="TII58" s="136"/>
      <c r="TIJ58" s="136"/>
      <c r="TIK58" s="136"/>
      <c r="TIL58" s="136"/>
      <c r="TIM58" s="136"/>
      <c r="TIN58" s="136"/>
      <c r="TIO58" s="136"/>
      <c r="TIP58" s="136"/>
      <c r="TIQ58" s="136"/>
      <c r="TIR58" s="136"/>
      <c r="TIS58" s="136"/>
      <c r="TIT58" s="136"/>
      <c r="TIU58" s="136"/>
      <c r="TIV58" s="136"/>
      <c r="TIW58" s="136"/>
      <c r="TIX58" s="136"/>
      <c r="TIY58" s="136"/>
      <c r="TIZ58" s="136"/>
      <c r="TJA58" s="136"/>
      <c r="TJB58" s="136"/>
      <c r="TJC58" s="136"/>
      <c r="TJD58" s="136"/>
      <c r="TJE58" s="136"/>
      <c r="TJF58" s="136"/>
      <c r="TJG58" s="136"/>
      <c r="TJH58" s="136"/>
      <c r="TJI58" s="136"/>
      <c r="TJJ58" s="136"/>
      <c r="TJK58" s="136"/>
      <c r="TJL58" s="136"/>
      <c r="TJM58" s="136"/>
      <c r="TJN58" s="136"/>
      <c r="TJO58" s="136"/>
      <c r="TJP58" s="136"/>
      <c r="TJQ58" s="136"/>
      <c r="TJR58" s="136"/>
      <c r="TJS58" s="136"/>
      <c r="TJT58" s="136"/>
      <c r="TJU58" s="136"/>
      <c r="TJV58" s="136"/>
      <c r="TJW58" s="136"/>
      <c r="TJX58" s="136"/>
      <c r="TJY58" s="136"/>
      <c r="TJZ58" s="136"/>
      <c r="TKA58" s="136"/>
      <c r="TKB58" s="136"/>
      <c r="TKC58" s="136"/>
      <c r="TKD58" s="136"/>
      <c r="TKE58" s="136"/>
      <c r="TKF58" s="136"/>
      <c r="TKG58" s="136"/>
      <c r="TKH58" s="136"/>
      <c r="TKI58" s="136"/>
      <c r="TKJ58" s="136"/>
      <c r="TKK58" s="136"/>
      <c r="TKL58" s="136"/>
      <c r="TKM58" s="136"/>
      <c r="TKN58" s="136"/>
      <c r="TKO58" s="136"/>
      <c r="TKP58" s="136"/>
      <c r="TKQ58" s="136"/>
      <c r="TKR58" s="136"/>
      <c r="TKS58" s="136"/>
      <c r="TKT58" s="136"/>
      <c r="TKU58" s="136"/>
      <c r="TKV58" s="136"/>
      <c r="TKW58" s="136"/>
      <c r="TKX58" s="136"/>
      <c r="TKY58" s="136"/>
      <c r="TKZ58" s="136"/>
      <c r="TLA58" s="136"/>
      <c r="TLB58" s="136"/>
      <c r="TLC58" s="136"/>
      <c r="TLD58" s="136"/>
      <c r="TLE58" s="136"/>
      <c r="TLF58" s="136"/>
      <c r="TLG58" s="136"/>
      <c r="TLH58" s="136"/>
      <c r="TLI58" s="136"/>
      <c r="TLJ58" s="136"/>
      <c r="TLK58" s="136"/>
      <c r="TLL58" s="136"/>
      <c r="TLM58" s="136"/>
      <c r="TLN58" s="136"/>
      <c r="TLO58" s="136"/>
      <c r="TLP58" s="136"/>
      <c r="TLQ58" s="136"/>
      <c r="TLR58" s="136"/>
      <c r="TLS58" s="136"/>
      <c r="TLT58" s="136"/>
      <c r="TLU58" s="136"/>
      <c r="TLV58" s="136"/>
      <c r="TLW58" s="136"/>
      <c r="TLX58" s="136"/>
      <c r="TLY58" s="136"/>
      <c r="TLZ58" s="136"/>
      <c r="TMA58" s="136"/>
      <c r="TMB58" s="136"/>
      <c r="TMC58" s="136"/>
      <c r="TMD58" s="136"/>
      <c r="TME58" s="136"/>
      <c r="TMF58" s="136"/>
      <c r="TMG58" s="136"/>
      <c r="TMH58" s="136"/>
      <c r="TMI58" s="136"/>
      <c r="TMJ58" s="136"/>
      <c r="TMK58" s="136"/>
      <c r="TML58" s="136"/>
      <c r="TMM58" s="136"/>
      <c r="TMN58" s="136"/>
      <c r="TMO58" s="136"/>
      <c r="TMP58" s="136"/>
      <c r="TMQ58" s="136"/>
      <c r="TMR58" s="136"/>
      <c r="TMS58" s="136"/>
      <c r="TMT58" s="136"/>
      <c r="TMU58" s="136"/>
      <c r="TMV58" s="136"/>
      <c r="TMW58" s="136"/>
      <c r="TMX58" s="136"/>
      <c r="TMY58" s="136"/>
      <c r="TMZ58" s="136"/>
      <c r="TNA58" s="136"/>
      <c r="TNB58" s="136"/>
      <c r="TNC58" s="136"/>
      <c r="TND58" s="136"/>
      <c r="TNE58" s="136"/>
      <c r="TNF58" s="136"/>
      <c r="TNG58" s="136"/>
      <c r="TNH58" s="136"/>
      <c r="TNI58" s="136"/>
      <c r="TNJ58" s="136"/>
      <c r="TNK58" s="136"/>
      <c r="TNL58" s="136"/>
      <c r="TNM58" s="136"/>
      <c r="TNN58" s="136"/>
      <c r="TNO58" s="136"/>
      <c r="TNP58" s="136"/>
      <c r="TNQ58" s="136"/>
      <c r="TNR58" s="136"/>
      <c r="TNS58" s="136"/>
      <c r="TNT58" s="136"/>
      <c r="TNU58" s="136"/>
      <c r="TNV58" s="136"/>
      <c r="TNW58" s="136"/>
      <c r="TNX58" s="136"/>
      <c r="TNY58" s="136"/>
      <c r="TNZ58" s="136"/>
      <c r="TOA58" s="136"/>
      <c r="TOB58" s="136"/>
      <c r="TOC58" s="136"/>
      <c r="TOD58" s="136"/>
      <c r="TOE58" s="136"/>
      <c r="TOF58" s="136"/>
      <c r="TOG58" s="136"/>
      <c r="TOH58" s="136"/>
      <c r="TOI58" s="136"/>
      <c r="TOJ58" s="136"/>
      <c r="TOK58" s="136"/>
      <c r="TOL58" s="136"/>
      <c r="TOM58" s="136"/>
      <c r="TON58" s="136"/>
      <c r="TOO58" s="136"/>
      <c r="TOP58" s="136"/>
      <c r="TOQ58" s="136"/>
      <c r="TOR58" s="136"/>
      <c r="TOS58" s="136"/>
      <c r="TOT58" s="136"/>
      <c r="TOU58" s="136"/>
      <c r="TOV58" s="136"/>
      <c r="TOW58" s="136"/>
      <c r="TOX58" s="136"/>
      <c r="TOY58" s="136"/>
      <c r="TOZ58" s="136"/>
      <c r="TPA58" s="136"/>
      <c r="TPB58" s="136"/>
      <c r="TPC58" s="136"/>
      <c r="TPD58" s="136"/>
      <c r="TPE58" s="136"/>
      <c r="TPF58" s="136"/>
      <c r="TPG58" s="136"/>
      <c r="TPH58" s="136"/>
      <c r="TPI58" s="136"/>
      <c r="TPJ58" s="136"/>
      <c r="TPK58" s="136"/>
      <c r="TPL58" s="136"/>
      <c r="TPM58" s="136"/>
      <c r="TPN58" s="136"/>
      <c r="TPO58" s="136"/>
      <c r="TPP58" s="136"/>
      <c r="TPQ58" s="136"/>
      <c r="TPR58" s="136"/>
      <c r="TPS58" s="136"/>
      <c r="TPT58" s="136"/>
      <c r="TPU58" s="136"/>
      <c r="TPV58" s="136"/>
      <c r="TPW58" s="136"/>
      <c r="TPX58" s="136"/>
      <c r="TPY58" s="136"/>
      <c r="TPZ58" s="136"/>
      <c r="TQA58" s="136"/>
      <c r="TQB58" s="136"/>
      <c r="TQC58" s="136"/>
      <c r="TQD58" s="136"/>
      <c r="TQE58" s="136"/>
      <c r="TQF58" s="136"/>
      <c r="TQG58" s="136"/>
      <c r="TQH58" s="136"/>
      <c r="TQI58" s="136"/>
      <c r="TQJ58" s="136"/>
      <c r="TQK58" s="136"/>
      <c r="TQL58" s="136"/>
      <c r="TQM58" s="136"/>
      <c r="TQN58" s="136"/>
      <c r="TQO58" s="136"/>
      <c r="TQP58" s="136"/>
      <c r="TQQ58" s="136"/>
      <c r="TQR58" s="136"/>
      <c r="TQS58" s="136"/>
      <c r="TQT58" s="136"/>
      <c r="TQU58" s="136"/>
      <c r="TQV58" s="136"/>
      <c r="TQW58" s="136"/>
      <c r="TQX58" s="136"/>
      <c r="TQY58" s="136"/>
      <c r="TQZ58" s="136"/>
      <c r="TRA58" s="136"/>
      <c r="TRB58" s="136"/>
      <c r="TRC58" s="136"/>
      <c r="TRD58" s="136"/>
      <c r="TRE58" s="136"/>
      <c r="TRF58" s="136"/>
      <c r="TRG58" s="136"/>
      <c r="TRH58" s="136"/>
      <c r="TRI58" s="136"/>
      <c r="TRJ58" s="136"/>
      <c r="TRK58" s="136"/>
      <c r="TRL58" s="136"/>
      <c r="TRM58" s="136"/>
      <c r="TRN58" s="136"/>
      <c r="TRO58" s="136"/>
      <c r="TRP58" s="136"/>
      <c r="TRQ58" s="136"/>
      <c r="TRR58" s="136"/>
      <c r="TRS58" s="136"/>
      <c r="TRT58" s="136"/>
      <c r="TRU58" s="136"/>
      <c r="TRV58" s="136"/>
      <c r="TRW58" s="136"/>
      <c r="TRX58" s="136"/>
      <c r="TRY58" s="136"/>
      <c r="TRZ58" s="136"/>
      <c r="TSA58" s="136"/>
      <c r="TSB58" s="136"/>
      <c r="TSC58" s="136"/>
      <c r="TSD58" s="136"/>
      <c r="TSE58" s="136"/>
      <c r="TSF58" s="136"/>
      <c r="TSG58" s="136"/>
      <c r="TSH58" s="136"/>
      <c r="TSI58" s="136"/>
      <c r="TSJ58" s="136"/>
      <c r="TSK58" s="136"/>
      <c r="TSL58" s="136"/>
      <c r="TSM58" s="136"/>
      <c r="TSN58" s="136"/>
      <c r="TSO58" s="136"/>
      <c r="TSP58" s="136"/>
      <c r="TSQ58" s="136"/>
      <c r="TSR58" s="136"/>
      <c r="TSS58" s="136"/>
      <c r="TST58" s="136"/>
      <c r="TSU58" s="136"/>
      <c r="TSV58" s="136"/>
      <c r="TSW58" s="136"/>
      <c r="TSX58" s="136"/>
      <c r="TSY58" s="136"/>
      <c r="TSZ58" s="136"/>
      <c r="TTA58" s="136"/>
      <c r="TTB58" s="136"/>
      <c r="TTC58" s="136"/>
      <c r="TTD58" s="136"/>
      <c r="TTE58" s="136"/>
      <c r="TTF58" s="136"/>
      <c r="TTG58" s="136"/>
      <c r="TTH58" s="136"/>
      <c r="TTI58" s="136"/>
      <c r="TTJ58" s="136"/>
      <c r="TTK58" s="136"/>
      <c r="TTL58" s="136"/>
      <c r="TTM58" s="136"/>
      <c r="TTN58" s="136"/>
      <c r="TTO58" s="136"/>
      <c r="TTP58" s="136"/>
      <c r="TTQ58" s="136"/>
      <c r="TTR58" s="136"/>
      <c r="TTS58" s="136"/>
      <c r="TTT58" s="136"/>
      <c r="TTU58" s="136"/>
      <c r="TTV58" s="136"/>
      <c r="TTW58" s="136"/>
      <c r="TTX58" s="136"/>
      <c r="TTY58" s="136"/>
      <c r="TTZ58" s="136"/>
      <c r="TUA58" s="136"/>
      <c r="TUB58" s="136"/>
      <c r="TUC58" s="136"/>
      <c r="TUD58" s="136"/>
      <c r="TUE58" s="136"/>
      <c r="TUF58" s="136"/>
      <c r="TUG58" s="136"/>
      <c r="TUH58" s="136"/>
      <c r="TUI58" s="136"/>
      <c r="TUJ58" s="136"/>
      <c r="TUK58" s="136"/>
      <c r="TUL58" s="136"/>
      <c r="TUM58" s="136"/>
      <c r="TUN58" s="136"/>
      <c r="TUO58" s="136"/>
      <c r="TUP58" s="136"/>
      <c r="TUQ58" s="136"/>
      <c r="TUR58" s="136"/>
      <c r="TUS58" s="136"/>
      <c r="TUT58" s="136"/>
      <c r="TUU58" s="136"/>
      <c r="TUV58" s="136"/>
      <c r="TUW58" s="136"/>
      <c r="TUX58" s="136"/>
      <c r="TUY58" s="136"/>
      <c r="TUZ58" s="136"/>
      <c r="TVA58" s="136"/>
      <c r="TVB58" s="136"/>
      <c r="TVC58" s="136"/>
      <c r="TVD58" s="136"/>
      <c r="TVE58" s="136"/>
      <c r="TVF58" s="136"/>
      <c r="TVG58" s="136"/>
      <c r="TVH58" s="136"/>
      <c r="TVI58" s="136"/>
      <c r="TVJ58" s="136"/>
      <c r="TVK58" s="136"/>
      <c r="TVL58" s="136"/>
      <c r="TVM58" s="136"/>
      <c r="TVN58" s="136"/>
      <c r="TVO58" s="136"/>
      <c r="TVP58" s="136"/>
      <c r="TVQ58" s="136"/>
      <c r="TVR58" s="136"/>
      <c r="TVS58" s="136"/>
      <c r="TVT58" s="136"/>
      <c r="TVU58" s="136"/>
      <c r="TVV58" s="136"/>
      <c r="TVW58" s="136"/>
      <c r="TVX58" s="136"/>
      <c r="TVY58" s="136"/>
      <c r="TVZ58" s="136"/>
      <c r="TWA58" s="136"/>
      <c r="TWB58" s="136"/>
      <c r="TWC58" s="136"/>
      <c r="TWD58" s="136"/>
      <c r="TWE58" s="136"/>
      <c r="TWF58" s="136"/>
      <c r="TWG58" s="136"/>
      <c r="TWH58" s="136"/>
      <c r="TWI58" s="136"/>
      <c r="TWJ58" s="136"/>
      <c r="TWK58" s="136"/>
      <c r="TWL58" s="136"/>
      <c r="TWM58" s="136"/>
      <c r="TWN58" s="136"/>
      <c r="TWO58" s="136"/>
      <c r="TWP58" s="136"/>
      <c r="TWQ58" s="136"/>
      <c r="TWR58" s="136"/>
      <c r="TWS58" s="136"/>
      <c r="TWT58" s="136"/>
      <c r="TWU58" s="136"/>
      <c r="TWV58" s="136"/>
      <c r="TWW58" s="136"/>
      <c r="TWX58" s="136"/>
      <c r="TWY58" s="136"/>
      <c r="TWZ58" s="136"/>
      <c r="TXA58" s="136"/>
      <c r="TXB58" s="136"/>
      <c r="TXC58" s="136"/>
      <c r="TXD58" s="136"/>
      <c r="TXE58" s="136"/>
      <c r="TXF58" s="136"/>
      <c r="TXG58" s="136"/>
      <c r="TXH58" s="136"/>
      <c r="TXI58" s="136"/>
      <c r="TXJ58" s="136"/>
      <c r="TXK58" s="136"/>
      <c r="TXL58" s="136"/>
      <c r="TXM58" s="136"/>
      <c r="TXN58" s="136"/>
      <c r="TXO58" s="136"/>
      <c r="TXP58" s="136"/>
      <c r="TXQ58" s="136"/>
      <c r="TXR58" s="136"/>
      <c r="TXS58" s="136"/>
      <c r="TXT58" s="136"/>
      <c r="TXU58" s="136"/>
      <c r="TXV58" s="136"/>
      <c r="TXW58" s="136"/>
      <c r="TXX58" s="136"/>
      <c r="TXY58" s="136"/>
      <c r="TXZ58" s="136"/>
      <c r="TYA58" s="136"/>
      <c r="TYB58" s="136"/>
      <c r="TYC58" s="136"/>
      <c r="TYD58" s="136"/>
      <c r="TYE58" s="136"/>
      <c r="TYF58" s="136"/>
      <c r="TYG58" s="136"/>
      <c r="TYH58" s="136"/>
      <c r="TYI58" s="136"/>
      <c r="TYJ58" s="136"/>
      <c r="TYK58" s="136"/>
      <c r="TYL58" s="136"/>
      <c r="TYM58" s="136"/>
      <c r="TYN58" s="136"/>
      <c r="TYO58" s="136"/>
      <c r="TYP58" s="136"/>
      <c r="TYQ58" s="136"/>
      <c r="TYR58" s="136"/>
      <c r="TYS58" s="136"/>
      <c r="TYT58" s="136"/>
      <c r="TYU58" s="136"/>
      <c r="TYV58" s="136"/>
      <c r="TYW58" s="136"/>
      <c r="TYX58" s="136"/>
      <c r="TYY58" s="136"/>
      <c r="TYZ58" s="136"/>
      <c r="TZA58" s="136"/>
      <c r="TZB58" s="136"/>
      <c r="TZC58" s="136"/>
      <c r="TZD58" s="136"/>
      <c r="TZE58" s="136"/>
      <c r="TZF58" s="136"/>
      <c r="TZG58" s="136"/>
      <c r="TZH58" s="136"/>
      <c r="TZI58" s="136"/>
      <c r="TZJ58" s="136"/>
      <c r="TZK58" s="136"/>
      <c r="TZL58" s="136"/>
      <c r="TZM58" s="136"/>
      <c r="TZN58" s="136"/>
      <c r="TZO58" s="136"/>
      <c r="TZP58" s="136"/>
      <c r="TZQ58" s="136"/>
      <c r="TZR58" s="136"/>
      <c r="TZS58" s="136"/>
      <c r="TZT58" s="136"/>
      <c r="TZU58" s="136"/>
      <c r="TZV58" s="136"/>
      <c r="TZW58" s="136"/>
      <c r="TZX58" s="136"/>
      <c r="TZY58" s="136"/>
      <c r="TZZ58" s="136"/>
      <c r="UAA58" s="136"/>
      <c r="UAB58" s="136"/>
      <c r="UAC58" s="136"/>
      <c r="UAD58" s="136"/>
      <c r="UAE58" s="136"/>
      <c r="UAF58" s="136"/>
      <c r="UAG58" s="136"/>
      <c r="UAH58" s="136"/>
      <c r="UAI58" s="136"/>
      <c r="UAJ58" s="136"/>
      <c r="UAK58" s="136"/>
      <c r="UAL58" s="136"/>
      <c r="UAM58" s="136"/>
      <c r="UAN58" s="136"/>
      <c r="UAO58" s="136"/>
      <c r="UAP58" s="136"/>
      <c r="UAQ58" s="136"/>
      <c r="UAR58" s="136"/>
      <c r="UAS58" s="136"/>
      <c r="UAT58" s="136"/>
      <c r="UAU58" s="136"/>
      <c r="UAV58" s="136"/>
      <c r="UAW58" s="136"/>
      <c r="UAX58" s="136"/>
      <c r="UAY58" s="136"/>
      <c r="UAZ58" s="136"/>
      <c r="UBA58" s="136"/>
      <c r="UBB58" s="136"/>
      <c r="UBC58" s="136"/>
      <c r="UBD58" s="136"/>
      <c r="UBE58" s="136"/>
      <c r="UBF58" s="136"/>
      <c r="UBG58" s="136"/>
      <c r="UBH58" s="136"/>
      <c r="UBI58" s="136"/>
      <c r="UBJ58" s="136"/>
      <c r="UBK58" s="136"/>
      <c r="UBL58" s="136"/>
      <c r="UBM58" s="136"/>
      <c r="UBN58" s="136"/>
      <c r="UBO58" s="136"/>
      <c r="UBP58" s="136"/>
      <c r="UBQ58" s="136"/>
      <c r="UBR58" s="136"/>
      <c r="UBS58" s="136"/>
      <c r="UBT58" s="136"/>
      <c r="UBU58" s="136"/>
      <c r="UBV58" s="136"/>
      <c r="UBW58" s="136"/>
      <c r="UBX58" s="136"/>
      <c r="UBY58" s="136"/>
      <c r="UBZ58" s="136"/>
      <c r="UCA58" s="136"/>
      <c r="UCB58" s="136"/>
      <c r="UCC58" s="136"/>
      <c r="UCD58" s="136"/>
      <c r="UCE58" s="136"/>
      <c r="UCF58" s="136"/>
      <c r="UCG58" s="136"/>
      <c r="UCH58" s="136"/>
      <c r="UCI58" s="136"/>
      <c r="UCJ58" s="136"/>
      <c r="UCK58" s="136"/>
      <c r="UCL58" s="136"/>
      <c r="UCM58" s="136"/>
      <c r="UCN58" s="136"/>
      <c r="UCO58" s="136"/>
      <c r="UCP58" s="136"/>
      <c r="UCQ58" s="136"/>
      <c r="UCR58" s="136"/>
      <c r="UCS58" s="136"/>
      <c r="UCT58" s="136"/>
      <c r="UCU58" s="136"/>
      <c r="UCV58" s="136"/>
      <c r="UCW58" s="136"/>
      <c r="UCX58" s="136"/>
      <c r="UCY58" s="136"/>
      <c r="UCZ58" s="136"/>
      <c r="UDA58" s="136"/>
      <c r="UDB58" s="136"/>
      <c r="UDC58" s="136"/>
      <c r="UDD58" s="136"/>
      <c r="UDE58" s="136"/>
      <c r="UDF58" s="136"/>
      <c r="UDG58" s="136"/>
      <c r="UDH58" s="136"/>
      <c r="UDI58" s="136"/>
      <c r="UDJ58" s="136"/>
      <c r="UDK58" s="136"/>
      <c r="UDL58" s="136"/>
      <c r="UDM58" s="136"/>
      <c r="UDN58" s="136"/>
      <c r="UDO58" s="136"/>
      <c r="UDP58" s="136"/>
      <c r="UDQ58" s="136"/>
      <c r="UDR58" s="136"/>
      <c r="UDS58" s="136"/>
      <c r="UDT58" s="136"/>
      <c r="UDU58" s="136"/>
      <c r="UDV58" s="136"/>
      <c r="UDW58" s="136"/>
      <c r="UDX58" s="136"/>
      <c r="UDY58" s="136"/>
      <c r="UDZ58" s="136"/>
      <c r="UEA58" s="136"/>
      <c r="UEB58" s="136"/>
      <c r="UEC58" s="136"/>
      <c r="UED58" s="136"/>
      <c r="UEE58" s="136"/>
      <c r="UEF58" s="136"/>
      <c r="UEG58" s="136"/>
      <c r="UEH58" s="136"/>
      <c r="UEI58" s="136"/>
      <c r="UEJ58" s="136"/>
      <c r="UEK58" s="136"/>
      <c r="UEL58" s="136"/>
      <c r="UEM58" s="136"/>
      <c r="UEN58" s="136"/>
      <c r="UEO58" s="136"/>
      <c r="UEP58" s="136"/>
      <c r="UEQ58" s="136"/>
      <c r="UER58" s="136"/>
      <c r="UES58" s="136"/>
      <c r="UET58" s="136"/>
      <c r="UEU58" s="136"/>
      <c r="UEV58" s="136"/>
      <c r="UEW58" s="136"/>
      <c r="UEX58" s="136"/>
      <c r="UEY58" s="136"/>
      <c r="UEZ58" s="136"/>
      <c r="UFA58" s="136"/>
      <c r="UFB58" s="136"/>
      <c r="UFC58" s="136"/>
      <c r="UFD58" s="136"/>
      <c r="UFE58" s="136"/>
      <c r="UFF58" s="136"/>
      <c r="UFG58" s="136"/>
      <c r="UFH58" s="136"/>
      <c r="UFI58" s="136"/>
      <c r="UFJ58" s="136"/>
      <c r="UFK58" s="136"/>
      <c r="UFL58" s="136"/>
      <c r="UFM58" s="136"/>
      <c r="UFN58" s="136"/>
      <c r="UFO58" s="136"/>
      <c r="UFP58" s="136"/>
      <c r="UFQ58" s="136"/>
      <c r="UFR58" s="136"/>
      <c r="UFS58" s="136"/>
      <c r="UFT58" s="136"/>
      <c r="UFU58" s="136"/>
      <c r="UFV58" s="136"/>
      <c r="UFW58" s="136"/>
      <c r="UFX58" s="136"/>
      <c r="UFY58" s="136"/>
      <c r="UFZ58" s="136"/>
      <c r="UGA58" s="136"/>
      <c r="UGB58" s="136"/>
      <c r="UGC58" s="136"/>
      <c r="UGD58" s="136"/>
      <c r="UGE58" s="136"/>
      <c r="UGF58" s="136"/>
      <c r="UGG58" s="136"/>
      <c r="UGH58" s="136"/>
      <c r="UGI58" s="136"/>
      <c r="UGJ58" s="136"/>
      <c r="UGK58" s="136"/>
      <c r="UGL58" s="136"/>
      <c r="UGM58" s="136"/>
      <c r="UGN58" s="136"/>
      <c r="UGO58" s="136"/>
      <c r="UGP58" s="136"/>
      <c r="UGQ58" s="136"/>
      <c r="UGR58" s="136"/>
      <c r="UGS58" s="136"/>
      <c r="UGT58" s="136"/>
      <c r="UGU58" s="136"/>
      <c r="UGV58" s="136"/>
      <c r="UGW58" s="136"/>
      <c r="UGX58" s="136"/>
      <c r="UGY58" s="136"/>
      <c r="UGZ58" s="136"/>
      <c r="UHA58" s="136"/>
      <c r="UHB58" s="136"/>
      <c r="UHC58" s="136"/>
      <c r="UHD58" s="136"/>
      <c r="UHE58" s="136"/>
      <c r="UHF58" s="136"/>
      <c r="UHG58" s="136"/>
      <c r="UHH58" s="136"/>
      <c r="UHI58" s="136"/>
      <c r="UHJ58" s="136"/>
      <c r="UHK58" s="136"/>
      <c r="UHL58" s="136"/>
      <c r="UHM58" s="136"/>
      <c r="UHN58" s="136"/>
      <c r="UHO58" s="136"/>
      <c r="UHP58" s="136"/>
      <c r="UHQ58" s="136"/>
      <c r="UHR58" s="136"/>
      <c r="UHS58" s="136"/>
      <c r="UHT58" s="136"/>
      <c r="UHU58" s="136"/>
      <c r="UHV58" s="136"/>
      <c r="UHW58" s="136"/>
      <c r="UHX58" s="136"/>
      <c r="UHY58" s="136"/>
      <c r="UHZ58" s="136"/>
      <c r="UIA58" s="136"/>
      <c r="UIB58" s="136"/>
      <c r="UIC58" s="136"/>
      <c r="UID58" s="136"/>
      <c r="UIE58" s="136"/>
      <c r="UIF58" s="136"/>
      <c r="UIG58" s="136"/>
      <c r="UIH58" s="136"/>
      <c r="UII58" s="136"/>
      <c r="UIJ58" s="136"/>
      <c r="UIK58" s="136"/>
      <c r="UIL58" s="136"/>
      <c r="UIM58" s="136"/>
      <c r="UIN58" s="136"/>
      <c r="UIO58" s="136"/>
      <c r="UIP58" s="136"/>
      <c r="UIQ58" s="136"/>
      <c r="UIR58" s="136"/>
      <c r="UIS58" s="136"/>
      <c r="UIT58" s="136"/>
      <c r="UIU58" s="136"/>
      <c r="UIV58" s="136"/>
      <c r="UIW58" s="136"/>
      <c r="UIX58" s="136"/>
      <c r="UIY58" s="136"/>
      <c r="UIZ58" s="136"/>
      <c r="UJA58" s="136"/>
      <c r="UJB58" s="136"/>
      <c r="UJC58" s="136"/>
      <c r="UJD58" s="136"/>
      <c r="UJE58" s="136"/>
      <c r="UJF58" s="136"/>
      <c r="UJG58" s="136"/>
      <c r="UJH58" s="136"/>
      <c r="UJI58" s="136"/>
      <c r="UJJ58" s="136"/>
      <c r="UJK58" s="136"/>
      <c r="UJL58" s="136"/>
      <c r="UJM58" s="136"/>
      <c r="UJN58" s="136"/>
      <c r="UJO58" s="136"/>
      <c r="UJP58" s="136"/>
      <c r="UJQ58" s="136"/>
      <c r="UJR58" s="136"/>
      <c r="UJS58" s="136"/>
      <c r="UJT58" s="136"/>
      <c r="UJU58" s="136"/>
      <c r="UJV58" s="136"/>
      <c r="UJW58" s="136"/>
      <c r="UJX58" s="136"/>
      <c r="UJY58" s="136"/>
      <c r="UJZ58" s="136"/>
      <c r="UKA58" s="136"/>
      <c r="UKB58" s="136"/>
      <c r="UKC58" s="136"/>
      <c r="UKD58" s="136"/>
      <c r="UKE58" s="136"/>
      <c r="UKF58" s="136"/>
      <c r="UKG58" s="136"/>
      <c r="UKH58" s="136"/>
      <c r="UKI58" s="136"/>
      <c r="UKJ58" s="136"/>
      <c r="UKK58" s="136"/>
      <c r="UKL58" s="136"/>
      <c r="UKM58" s="136"/>
      <c r="UKN58" s="136"/>
      <c r="UKO58" s="136"/>
      <c r="UKP58" s="136"/>
      <c r="UKQ58" s="136"/>
      <c r="UKR58" s="136"/>
      <c r="UKS58" s="136"/>
      <c r="UKT58" s="136"/>
      <c r="UKU58" s="136"/>
      <c r="UKV58" s="136"/>
      <c r="UKW58" s="136"/>
      <c r="UKX58" s="136"/>
      <c r="UKY58" s="136"/>
      <c r="UKZ58" s="136"/>
      <c r="ULA58" s="136"/>
      <c r="ULB58" s="136"/>
      <c r="ULC58" s="136"/>
      <c r="ULD58" s="136"/>
      <c r="ULE58" s="136"/>
      <c r="ULF58" s="136"/>
      <c r="ULG58" s="136"/>
      <c r="ULH58" s="136"/>
      <c r="ULI58" s="136"/>
      <c r="ULJ58" s="136"/>
      <c r="ULK58" s="136"/>
      <c r="ULL58" s="136"/>
      <c r="ULM58" s="136"/>
      <c r="ULN58" s="136"/>
      <c r="ULO58" s="136"/>
      <c r="ULP58" s="136"/>
      <c r="ULQ58" s="136"/>
      <c r="ULR58" s="136"/>
      <c r="ULS58" s="136"/>
      <c r="ULT58" s="136"/>
      <c r="ULU58" s="136"/>
      <c r="ULV58" s="136"/>
      <c r="ULW58" s="136"/>
      <c r="ULX58" s="136"/>
      <c r="ULY58" s="136"/>
      <c r="ULZ58" s="136"/>
      <c r="UMA58" s="136"/>
      <c r="UMB58" s="136"/>
      <c r="UMC58" s="136"/>
      <c r="UMD58" s="136"/>
      <c r="UME58" s="136"/>
      <c r="UMF58" s="136"/>
      <c r="UMG58" s="136"/>
      <c r="UMH58" s="136"/>
      <c r="UMI58" s="136"/>
      <c r="UMJ58" s="136"/>
      <c r="UMK58" s="136"/>
      <c r="UML58" s="136"/>
      <c r="UMM58" s="136"/>
      <c r="UMN58" s="136"/>
      <c r="UMO58" s="136"/>
      <c r="UMP58" s="136"/>
      <c r="UMQ58" s="136"/>
      <c r="UMR58" s="136"/>
      <c r="UMS58" s="136"/>
      <c r="UMT58" s="136"/>
      <c r="UMU58" s="136"/>
      <c r="UMV58" s="136"/>
      <c r="UMW58" s="136"/>
      <c r="UMX58" s="136"/>
      <c r="UMY58" s="136"/>
      <c r="UMZ58" s="136"/>
      <c r="UNA58" s="136"/>
      <c r="UNB58" s="136"/>
      <c r="UNC58" s="136"/>
      <c r="UND58" s="136"/>
      <c r="UNE58" s="136"/>
      <c r="UNF58" s="136"/>
      <c r="UNG58" s="136"/>
      <c r="UNH58" s="136"/>
      <c r="UNI58" s="136"/>
      <c r="UNJ58" s="136"/>
      <c r="UNK58" s="136"/>
      <c r="UNL58" s="136"/>
      <c r="UNM58" s="136"/>
      <c r="UNN58" s="136"/>
      <c r="UNO58" s="136"/>
      <c r="UNP58" s="136"/>
      <c r="UNQ58" s="136"/>
      <c r="UNR58" s="136"/>
      <c r="UNS58" s="136"/>
      <c r="UNT58" s="136"/>
      <c r="UNU58" s="136"/>
      <c r="UNV58" s="136"/>
      <c r="UNW58" s="136"/>
      <c r="UNX58" s="136"/>
      <c r="UNY58" s="136"/>
      <c r="UNZ58" s="136"/>
      <c r="UOA58" s="136"/>
      <c r="UOB58" s="136"/>
      <c r="UOC58" s="136"/>
      <c r="UOD58" s="136"/>
      <c r="UOE58" s="136"/>
      <c r="UOF58" s="136"/>
      <c r="UOG58" s="136"/>
      <c r="UOH58" s="136"/>
      <c r="UOI58" s="136"/>
      <c r="UOJ58" s="136"/>
      <c r="UOK58" s="136"/>
      <c r="UOL58" s="136"/>
      <c r="UOM58" s="136"/>
      <c r="UON58" s="136"/>
      <c r="UOO58" s="136"/>
      <c r="UOP58" s="136"/>
      <c r="UOQ58" s="136"/>
      <c r="UOR58" s="136"/>
      <c r="UOS58" s="136"/>
      <c r="UOT58" s="136"/>
      <c r="UOU58" s="136"/>
      <c r="UOV58" s="136"/>
      <c r="UOW58" s="136"/>
      <c r="UOX58" s="136"/>
      <c r="UOY58" s="136"/>
      <c r="UOZ58" s="136"/>
      <c r="UPA58" s="136"/>
      <c r="UPB58" s="136"/>
      <c r="UPC58" s="136"/>
      <c r="UPD58" s="136"/>
      <c r="UPE58" s="136"/>
      <c r="UPF58" s="136"/>
      <c r="UPG58" s="136"/>
      <c r="UPH58" s="136"/>
      <c r="UPI58" s="136"/>
      <c r="UPJ58" s="136"/>
      <c r="UPK58" s="136"/>
      <c r="UPL58" s="136"/>
      <c r="UPM58" s="136"/>
      <c r="UPN58" s="136"/>
      <c r="UPO58" s="136"/>
      <c r="UPP58" s="136"/>
      <c r="UPQ58" s="136"/>
      <c r="UPR58" s="136"/>
      <c r="UPS58" s="136"/>
      <c r="UPT58" s="136"/>
      <c r="UPU58" s="136"/>
      <c r="UPV58" s="136"/>
      <c r="UPW58" s="136"/>
      <c r="UPX58" s="136"/>
      <c r="UPY58" s="136"/>
      <c r="UPZ58" s="136"/>
      <c r="UQA58" s="136"/>
      <c r="UQB58" s="136"/>
      <c r="UQC58" s="136"/>
      <c r="UQD58" s="136"/>
      <c r="UQE58" s="136"/>
      <c r="UQF58" s="136"/>
      <c r="UQG58" s="136"/>
      <c r="UQH58" s="136"/>
      <c r="UQI58" s="136"/>
      <c r="UQJ58" s="136"/>
      <c r="UQK58" s="136"/>
      <c r="UQL58" s="136"/>
      <c r="UQM58" s="136"/>
      <c r="UQN58" s="136"/>
      <c r="UQO58" s="136"/>
      <c r="UQP58" s="136"/>
      <c r="UQQ58" s="136"/>
      <c r="UQR58" s="136"/>
      <c r="UQS58" s="136"/>
      <c r="UQT58" s="136"/>
      <c r="UQU58" s="136"/>
      <c r="UQV58" s="136"/>
      <c r="UQW58" s="136"/>
      <c r="UQX58" s="136"/>
      <c r="UQY58" s="136"/>
      <c r="UQZ58" s="136"/>
      <c r="URA58" s="136"/>
      <c r="URB58" s="136"/>
      <c r="URC58" s="136"/>
      <c r="URD58" s="136"/>
      <c r="URE58" s="136"/>
      <c r="URF58" s="136"/>
      <c r="URG58" s="136"/>
      <c r="URH58" s="136"/>
      <c r="URI58" s="136"/>
      <c r="URJ58" s="136"/>
      <c r="URK58" s="136"/>
      <c r="URL58" s="136"/>
      <c r="URM58" s="136"/>
      <c r="URN58" s="136"/>
      <c r="URO58" s="136"/>
      <c r="URP58" s="136"/>
      <c r="URQ58" s="136"/>
      <c r="URR58" s="136"/>
      <c r="URS58" s="136"/>
      <c r="URT58" s="136"/>
      <c r="URU58" s="136"/>
      <c r="URV58" s="136"/>
      <c r="URW58" s="136"/>
      <c r="URX58" s="136"/>
      <c r="URY58" s="136"/>
      <c r="URZ58" s="136"/>
      <c r="USA58" s="136"/>
      <c r="USB58" s="136"/>
      <c r="USC58" s="136"/>
      <c r="USD58" s="136"/>
      <c r="USE58" s="136"/>
      <c r="USF58" s="136"/>
      <c r="USG58" s="136"/>
      <c r="USH58" s="136"/>
      <c r="USI58" s="136"/>
      <c r="USJ58" s="136"/>
      <c r="USK58" s="136"/>
      <c r="USL58" s="136"/>
      <c r="USM58" s="136"/>
      <c r="USN58" s="136"/>
      <c r="USO58" s="136"/>
      <c r="USP58" s="136"/>
      <c r="USQ58" s="136"/>
      <c r="USR58" s="136"/>
      <c r="USS58" s="136"/>
      <c r="UST58" s="136"/>
      <c r="USU58" s="136"/>
      <c r="USV58" s="136"/>
      <c r="USW58" s="136"/>
      <c r="USX58" s="136"/>
      <c r="USY58" s="136"/>
      <c r="USZ58" s="136"/>
      <c r="UTA58" s="136"/>
      <c r="UTB58" s="136"/>
      <c r="UTC58" s="136"/>
      <c r="UTD58" s="136"/>
      <c r="UTE58" s="136"/>
      <c r="UTF58" s="136"/>
      <c r="UTG58" s="136"/>
      <c r="UTH58" s="136"/>
      <c r="UTI58" s="136"/>
      <c r="UTJ58" s="136"/>
      <c r="UTK58" s="136"/>
      <c r="UTL58" s="136"/>
      <c r="UTM58" s="136"/>
      <c r="UTN58" s="136"/>
      <c r="UTO58" s="136"/>
      <c r="UTP58" s="136"/>
      <c r="UTQ58" s="136"/>
      <c r="UTR58" s="136"/>
      <c r="UTS58" s="136"/>
      <c r="UTT58" s="136"/>
      <c r="UTU58" s="136"/>
      <c r="UTV58" s="136"/>
      <c r="UTW58" s="136"/>
      <c r="UTX58" s="136"/>
      <c r="UTY58" s="136"/>
      <c r="UTZ58" s="136"/>
      <c r="UUA58" s="136"/>
      <c r="UUB58" s="136"/>
      <c r="UUC58" s="136"/>
      <c r="UUD58" s="136"/>
      <c r="UUE58" s="136"/>
      <c r="UUF58" s="136"/>
      <c r="UUG58" s="136"/>
      <c r="UUH58" s="136"/>
      <c r="UUI58" s="136"/>
      <c r="UUJ58" s="136"/>
      <c r="UUK58" s="136"/>
      <c r="UUL58" s="136"/>
      <c r="UUM58" s="136"/>
      <c r="UUN58" s="136"/>
      <c r="UUO58" s="136"/>
      <c r="UUP58" s="136"/>
      <c r="UUQ58" s="136"/>
      <c r="UUR58" s="136"/>
      <c r="UUS58" s="136"/>
      <c r="UUT58" s="136"/>
      <c r="UUU58" s="136"/>
      <c r="UUV58" s="136"/>
      <c r="UUW58" s="136"/>
      <c r="UUX58" s="136"/>
      <c r="UUY58" s="136"/>
      <c r="UUZ58" s="136"/>
      <c r="UVA58" s="136"/>
      <c r="UVB58" s="136"/>
      <c r="UVC58" s="136"/>
      <c r="UVD58" s="136"/>
      <c r="UVE58" s="136"/>
      <c r="UVF58" s="136"/>
      <c r="UVG58" s="136"/>
      <c r="UVH58" s="136"/>
      <c r="UVI58" s="136"/>
      <c r="UVJ58" s="136"/>
      <c r="UVK58" s="136"/>
      <c r="UVL58" s="136"/>
      <c r="UVM58" s="136"/>
      <c r="UVN58" s="136"/>
      <c r="UVO58" s="136"/>
      <c r="UVP58" s="136"/>
      <c r="UVQ58" s="136"/>
      <c r="UVR58" s="136"/>
      <c r="UVS58" s="136"/>
      <c r="UVT58" s="136"/>
      <c r="UVU58" s="136"/>
      <c r="UVV58" s="136"/>
      <c r="UVW58" s="136"/>
      <c r="UVX58" s="136"/>
      <c r="UVY58" s="136"/>
      <c r="UVZ58" s="136"/>
      <c r="UWA58" s="136"/>
      <c r="UWB58" s="136"/>
      <c r="UWC58" s="136"/>
      <c r="UWD58" s="136"/>
      <c r="UWE58" s="136"/>
      <c r="UWF58" s="136"/>
      <c r="UWG58" s="136"/>
      <c r="UWH58" s="136"/>
      <c r="UWI58" s="136"/>
      <c r="UWJ58" s="136"/>
      <c r="UWK58" s="136"/>
      <c r="UWL58" s="136"/>
      <c r="UWM58" s="136"/>
      <c r="UWN58" s="136"/>
      <c r="UWO58" s="136"/>
      <c r="UWP58" s="136"/>
      <c r="UWQ58" s="136"/>
      <c r="UWR58" s="136"/>
      <c r="UWS58" s="136"/>
      <c r="UWT58" s="136"/>
      <c r="UWU58" s="136"/>
      <c r="UWV58" s="136"/>
      <c r="UWW58" s="136"/>
      <c r="UWX58" s="136"/>
      <c r="UWY58" s="136"/>
      <c r="UWZ58" s="136"/>
      <c r="UXA58" s="136"/>
      <c r="UXB58" s="136"/>
      <c r="UXC58" s="136"/>
      <c r="UXD58" s="136"/>
      <c r="UXE58" s="136"/>
      <c r="UXF58" s="136"/>
      <c r="UXG58" s="136"/>
      <c r="UXH58" s="136"/>
      <c r="UXI58" s="136"/>
      <c r="UXJ58" s="136"/>
      <c r="UXK58" s="136"/>
      <c r="UXL58" s="136"/>
      <c r="UXM58" s="136"/>
      <c r="UXN58" s="136"/>
      <c r="UXO58" s="136"/>
      <c r="UXP58" s="136"/>
      <c r="UXQ58" s="136"/>
      <c r="UXR58" s="136"/>
      <c r="UXS58" s="136"/>
      <c r="UXT58" s="136"/>
      <c r="UXU58" s="136"/>
      <c r="UXV58" s="136"/>
      <c r="UXW58" s="136"/>
      <c r="UXX58" s="136"/>
      <c r="UXY58" s="136"/>
      <c r="UXZ58" s="136"/>
      <c r="UYA58" s="136"/>
      <c r="UYB58" s="136"/>
      <c r="UYC58" s="136"/>
      <c r="UYD58" s="136"/>
      <c r="UYE58" s="136"/>
      <c r="UYF58" s="136"/>
      <c r="UYG58" s="136"/>
      <c r="UYH58" s="136"/>
      <c r="UYI58" s="136"/>
      <c r="UYJ58" s="136"/>
      <c r="UYK58" s="136"/>
      <c r="UYL58" s="136"/>
      <c r="UYM58" s="136"/>
      <c r="UYN58" s="136"/>
      <c r="UYO58" s="136"/>
      <c r="UYP58" s="136"/>
      <c r="UYQ58" s="136"/>
      <c r="UYR58" s="136"/>
      <c r="UYS58" s="136"/>
      <c r="UYT58" s="136"/>
      <c r="UYU58" s="136"/>
      <c r="UYV58" s="136"/>
      <c r="UYW58" s="136"/>
      <c r="UYX58" s="136"/>
      <c r="UYY58" s="136"/>
      <c r="UYZ58" s="136"/>
      <c r="UZA58" s="136"/>
      <c r="UZB58" s="136"/>
      <c r="UZC58" s="136"/>
      <c r="UZD58" s="136"/>
      <c r="UZE58" s="136"/>
      <c r="UZF58" s="136"/>
      <c r="UZG58" s="136"/>
      <c r="UZH58" s="136"/>
      <c r="UZI58" s="136"/>
      <c r="UZJ58" s="136"/>
      <c r="UZK58" s="136"/>
      <c r="UZL58" s="136"/>
      <c r="UZM58" s="136"/>
      <c r="UZN58" s="136"/>
      <c r="UZO58" s="136"/>
      <c r="UZP58" s="136"/>
      <c r="UZQ58" s="136"/>
      <c r="UZR58" s="136"/>
      <c r="UZS58" s="136"/>
      <c r="UZT58" s="136"/>
      <c r="UZU58" s="136"/>
      <c r="UZV58" s="136"/>
      <c r="UZW58" s="136"/>
      <c r="UZX58" s="136"/>
      <c r="UZY58" s="136"/>
      <c r="UZZ58" s="136"/>
      <c r="VAA58" s="136"/>
      <c r="VAB58" s="136"/>
      <c r="VAC58" s="136"/>
      <c r="VAD58" s="136"/>
      <c r="VAE58" s="136"/>
      <c r="VAF58" s="136"/>
      <c r="VAG58" s="136"/>
      <c r="VAH58" s="136"/>
      <c r="VAI58" s="136"/>
      <c r="VAJ58" s="136"/>
      <c r="VAK58" s="136"/>
      <c r="VAL58" s="136"/>
      <c r="VAM58" s="136"/>
      <c r="VAN58" s="136"/>
      <c r="VAO58" s="136"/>
      <c r="VAP58" s="136"/>
      <c r="VAQ58" s="136"/>
      <c r="VAR58" s="136"/>
      <c r="VAS58" s="136"/>
      <c r="VAT58" s="136"/>
      <c r="VAU58" s="136"/>
      <c r="VAV58" s="136"/>
      <c r="VAW58" s="136"/>
      <c r="VAX58" s="136"/>
      <c r="VAY58" s="136"/>
      <c r="VAZ58" s="136"/>
      <c r="VBA58" s="136"/>
      <c r="VBB58" s="136"/>
      <c r="VBC58" s="136"/>
      <c r="VBD58" s="136"/>
      <c r="VBE58" s="136"/>
      <c r="VBF58" s="136"/>
      <c r="VBG58" s="136"/>
      <c r="VBH58" s="136"/>
      <c r="VBI58" s="136"/>
      <c r="VBJ58" s="136"/>
      <c r="VBK58" s="136"/>
      <c r="VBL58" s="136"/>
      <c r="VBM58" s="136"/>
      <c r="VBN58" s="136"/>
      <c r="VBO58" s="136"/>
      <c r="VBP58" s="136"/>
      <c r="VBQ58" s="136"/>
      <c r="VBR58" s="136"/>
      <c r="VBS58" s="136"/>
      <c r="VBT58" s="136"/>
      <c r="VBU58" s="136"/>
      <c r="VBV58" s="136"/>
      <c r="VBW58" s="136"/>
      <c r="VBX58" s="136"/>
      <c r="VBY58" s="136"/>
      <c r="VBZ58" s="136"/>
      <c r="VCA58" s="136"/>
      <c r="VCB58" s="136"/>
      <c r="VCC58" s="136"/>
      <c r="VCD58" s="136"/>
      <c r="VCE58" s="136"/>
      <c r="VCF58" s="136"/>
      <c r="VCG58" s="136"/>
      <c r="VCH58" s="136"/>
      <c r="VCI58" s="136"/>
      <c r="VCJ58" s="136"/>
      <c r="VCK58" s="136"/>
      <c r="VCL58" s="136"/>
      <c r="VCM58" s="136"/>
      <c r="VCN58" s="136"/>
      <c r="VCO58" s="136"/>
      <c r="VCP58" s="136"/>
      <c r="VCQ58" s="136"/>
      <c r="VCR58" s="136"/>
      <c r="VCS58" s="136"/>
      <c r="VCT58" s="136"/>
      <c r="VCU58" s="136"/>
      <c r="VCV58" s="136"/>
      <c r="VCW58" s="136"/>
      <c r="VCX58" s="136"/>
      <c r="VCY58" s="136"/>
      <c r="VCZ58" s="136"/>
      <c r="VDA58" s="136"/>
      <c r="VDB58" s="136"/>
      <c r="VDC58" s="136"/>
      <c r="VDD58" s="136"/>
      <c r="VDE58" s="136"/>
      <c r="VDF58" s="136"/>
      <c r="VDG58" s="136"/>
      <c r="VDH58" s="136"/>
      <c r="VDI58" s="136"/>
      <c r="VDJ58" s="136"/>
      <c r="VDK58" s="136"/>
      <c r="VDL58" s="136"/>
      <c r="VDM58" s="136"/>
      <c r="VDN58" s="136"/>
      <c r="VDO58" s="136"/>
      <c r="VDP58" s="136"/>
      <c r="VDQ58" s="136"/>
      <c r="VDR58" s="136"/>
      <c r="VDS58" s="136"/>
      <c r="VDT58" s="136"/>
      <c r="VDU58" s="136"/>
      <c r="VDV58" s="136"/>
      <c r="VDW58" s="136"/>
      <c r="VDX58" s="136"/>
      <c r="VDY58" s="136"/>
      <c r="VDZ58" s="136"/>
      <c r="VEA58" s="136"/>
      <c r="VEB58" s="136"/>
      <c r="VEC58" s="136"/>
      <c r="VED58" s="136"/>
      <c r="VEE58" s="136"/>
      <c r="VEF58" s="136"/>
      <c r="VEG58" s="136"/>
      <c r="VEH58" s="136"/>
      <c r="VEI58" s="136"/>
      <c r="VEJ58" s="136"/>
      <c r="VEK58" s="136"/>
      <c r="VEL58" s="136"/>
      <c r="VEM58" s="136"/>
      <c r="VEN58" s="136"/>
      <c r="VEO58" s="136"/>
      <c r="VEP58" s="136"/>
      <c r="VEQ58" s="136"/>
      <c r="VER58" s="136"/>
      <c r="VES58" s="136"/>
      <c r="VET58" s="136"/>
      <c r="VEU58" s="136"/>
      <c r="VEV58" s="136"/>
      <c r="VEW58" s="136"/>
      <c r="VEX58" s="136"/>
      <c r="VEY58" s="136"/>
      <c r="VEZ58" s="136"/>
      <c r="VFA58" s="136"/>
      <c r="VFB58" s="136"/>
      <c r="VFC58" s="136"/>
      <c r="VFD58" s="136"/>
      <c r="VFE58" s="136"/>
      <c r="VFF58" s="136"/>
      <c r="VFG58" s="136"/>
      <c r="VFH58" s="136"/>
      <c r="VFI58" s="136"/>
      <c r="VFJ58" s="136"/>
      <c r="VFK58" s="136"/>
      <c r="VFL58" s="136"/>
      <c r="VFM58" s="136"/>
      <c r="VFN58" s="136"/>
      <c r="VFO58" s="136"/>
      <c r="VFP58" s="136"/>
      <c r="VFQ58" s="136"/>
      <c r="VFR58" s="136"/>
      <c r="VFS58" s="136"/>
      <c r="VFT58" s="136"/>
      <c r="VFU58" s="136"/>
      <c r="VFV58" s="136"/>
      <c r="VFW58" s="136"/>
      <c r="VFX58" s="136"/>
      <c r="VFY58" s="136"/>
      <c r="VFZ58" s="136"/>
      <c r="VGA58" s="136"/>
      <c r="VGB58" s="136"/>
      <c r="VGC58" s="136"/>
      <c r="VGD58" s="136"/>
      <c r="VGE58" s="136"/>
      <c r="VGF58" s="136"/>
      <c r="VGG58" s="136"/>
      <c r="VGH58" s="136"/>
      <c r="VGI58" s="136"/>
      <c r="VGJ58" s="136"/>
      <c r="VGK58" s="136"/>
      <c r="VGL58" s="136"/>
      <c r="VGM58" s="136"/>
      <c r="VGN58" s="136"/>
      <c r="VGO58" s="136"/>
      <c r="VGP58" s="136"/>
      <c r="VGQ58" s="136"/>
      <c r="VGR58" s="136"/>
      <c r="VGS58" s="136"/>
      <c r="VGT58" s="136"/>
      <c r="VGU58" s="136"/>
      <c r="VGV58" s="136"/>
      <c r="VGW58" s="136"/>
      <c r="VGX58" s="136"/>
      <c r="VGY58" s="136"/>
      <c r="VGZ58" s="136"/>
      <c r="VHA58" s="136"/>
      <c r="VHB58" s="136"/>
      <c r="VHC58" s="136"/>
      <c r="VHD58" s="136"/>
      <c r="VHE58" s="136"/>
      <c r="VHF58" s="136"/>
      <c r="VHG58" s="136"/>
      <c r="VHH58" s="136"/>
      <c r="VHI58" s="136"/>
      <c r="VHJ58" s="136"/>
      <c r="VHK58" s="136"/>
      <c r="VHL58" s="136"/>
      <c r="VHM58" s="136"/>
      <c r="VHN58" s="136"/>
      <c r="VHO58" s="136"/>
      <c r="VHP58" s="136"/>
      <c r="VHQ58" s="136"/>
      <c r="VHR58" s="136"/>
      <c r="VHS58" s="136"/>
      <c r="VHT58" s="136"/>
      <c r="VHU58" s="136"/>
      <c r="VHV58" s="136"/>
      <c r="VHW58" s="136"/>
      <c r="VHX58" s="136"/>
      <c r="VHY58" s="136"/>
      <c r="VHZ58" s="136"/>
      <c r="VIA58" s="136"/>
      <c r="VIB58" s="136"/>
      <c r="VIC58" s="136"/>
      <c r="VID58" s="136"/>
      <c r="VIE58" s="136"/>
      <c r="VIF58" s="136"/>
      <c r="VIG58" s="136"/>
      <c r="VIH58" s="136"/>
      <c r="VII58" s="136"/>
      <c r="VIJ58" s="136"/>
      <c r="VIK58" s="136"/>
      <c r="VIL58" s="136"/>
      <c r="VIM58" s="136"/>
      <c r="VIN58" s="136"/>
      <c r="VIO58" s="136"/>
      <c r="VIP58" s="136"/>
      <c r="VIQ58" s="136"/>
      <c r="VIR58" s="136"/>
      <c r="VIS58" s="136"/>
      <c r="VIT58" s="136"/>
      <c r="VIU58" s="136"/>
      <c r="VIV58" s="136"/>
      <c r="VIW58" s="136"/>
      <c r="VIX58" s="136"/>
      <c r="VIY58" s="136"/>
      <c r="VIZ58" s="136"/>
      <c r="VJA58" s="136"/>
      <c r="VJB58" s="136"/>
      <c r="VJC58" s="136"/>
      <c r="VJD58" s="136"/>
      <c r="VJE58" s="136"/>
      <c r="VJF58" s="136"/>
      <c r="VJG58" s="136"/>
      <c r="VJH58" s="136"/>
      <c r="VJI58" s="136"/>
      <c r="VJJ58" s="136"/>
      <c r="VJK58" s="136"/>
      <c r="VJL58" s="136"/>
      <c r="VJM58" s="136"/>
      <c r="VJN58" s="136"/>
      <c r="VJO58" s="136"/>
      <c r="VJP58" s="136"/>
      <c r="VJQ58" s="136"/>
      <c r="VJR58" s="136"/>
      <c r="VJS58" s="136"/>
      <c r="VJT58" s="136"/>
      <c r="VJU58" s="136"/>
      <c r="VJV58" s="136"/>
      <c r="VJW58" s="136"/>
      <c r="VJX58" s="136"/>
      <c r="VJY58" s="136"/>
      <c r="VJZ58" s="136"/>
      <c r="VKA58" s="136"/>
      <c r="VKB58" s="136"/>
      <c r="VKC58" s="136"/>
      <c r="VKD58" s="136"/>
      <c r="VKE58" s="136"/>
      <c r="VKF58" s="136"/>
      <c r="VKG58" s="136"/>
      <c r="VKH58" s="136"/>
      <c r="VKI58" s="136"/>
      <c r="VKJ58" s="136"/>
      <c r="VKK58" s="136"/>
      <c r="VKL58" s="136"/>
      <c r="VKM58" s="136"/>
      <c r="VKN58" s="136"/>
      <c r="VKO58" s="136"/>
      <c r="VKP58" s="136"/>
      <c r="VKQ58" s="136"/>
      <c r="VKR58" s="136"/>
      <c r="VKS58" s="136"/>
      <c r="VKT58" s="136"/>
      <c r="VKU58" s="136"/>
      <c r="VKV58" s="136"/>
      <c r="VKW58" s="136"/>
      <c r="VKX58" s="136"/>
      <c r="VKY58" s="136"/>
      <c r="VKZ58" s="136"/>
      <c r="VLA58" s="136"/>
      <c r="VLB58" s="136"/>
      <c r="VLC58" s="136"/>
      <c r="VLD58" s="136"/>
      <c r="VLE58" s="136"/>
      <c r="VLF58" s="136"/>
      <c r="VLG58" s="136"/>
      <c r="VLH58" s="136"/>
      <c r="VLI58" s="136"/>
      <c r="VLJ58" s="136"/>
      <c r="VLK58" s="136"/>
      <c r="VLL58" s="136"/>
      <c r="VLM58" s="136"/>
      <c r="VLN58" s="136"/>
      <c r="VLO58" s="136"/>
      <c r="VLP58" s="136"/>
      <c r="VLQ58" s="136"/>
      <c r="VLR58" s="136"/>
      <c r="VLS58" s="136"/>
      <c r="VLT58" s="136"/>
      <c r="VLU58" s="136"/>
      <c r="VLV58" s="136"/>
      <c r="VLW58" s="136"/>
      <c r="VLX58" s="136"/>
      <c r="VLY58" s="136"/>
      <c r="VLZ58" s="136"/>
      <c r="VMA58" s="136"/>
      <c r="VMB58" s="136"/>
      <c r="VMC58" s="136"/>
      <c r="VMD58" s="136"/>
      <c r="VME58" s="136"/>
      <c r="VMF58" s="136"/>
      <c r="VMG58" s="136"/>
      <c r="VMH58" s="136"/>
      <c r="VMI58" s="136"/>
      <c r="VMJ58" s="136"/>
      <c r="VMK58" s="136"/>
      <c r="VML58" s="136"/>
      <c r="VMM58" s="136"/>
      <c r="VMN58" s="136"/>
      <c r="VMO58" s="136"/>
      <c r="VMP58" s="136"/>
      <c r="VMQ58" s="136"/>
      <c r="VMR58" s="136"/>
      <c r="VMS58" s="136"/>
      <c r="VMT58" s="136"/>
      <c r="VMU58" s="136"/>
      <c r="VMV58" s="136"/>
      <c r="VMW58" s="136"/>
      <c r="VMX58" s="136"/>
      <c r="VMY58" s="136"/>
      <c r="VMZ58" s="136"/>
      <c r="VNA58" s="136"/>
      <c r="VNB58" s="136"/>
      <c r="VNC58" s="136"/>
      <c r="VND58" s="136"/>
      <c r="VNE58" s="136"/>
      <c r="VNF58" s="136"/>
      <c r="VNG58" s="136"/>
      <c r="VNH58" s="136"/>
      <c r="VNI58" s="136"/>
      <c r="VNJ58" s="136"/>
      <c r="VNK58" s="136"/>
      <c r="VNL58" s="136"/>
      <c r="VNM58" s="136"/>
      <c r="VNN58" s="136"/>
      <c r="VNO58" s="136"/>
      <c r="VNP58" s="136"/>
      <c r="VNQ58" s="136"/>
      <c r="VNR58" s="136"/>
      <c r="VNS58" s="136"/>
      <c r="VNT58" s="136"/>
      <c r="VNU58" s="136"/>
      <c r="VNV58" s="136"/>
      <c r="VNW58" s="136"/>
      <c r="VNX58" s="136"/>
      <c r="VNY58" s="136"/>
      <c r="VNZ58" s="136"/>
      <c r="VOA58" s="136"/>
      <c r="VOB58" s="136"/>
      <c r="VOC58" s="136"/>
      <c r="VOD58" s="136"/>
      <c r="VOE58" s="136"/>
      <c r="VOF58" s="136"/>
      <c r="VOG58" s="136"/>
      <c r="VOH58" s="136"/>
      <c r="VOI58" s="136"/>
      <c r="VOJ58" s="136"/>
      <c r="VOK58" s="136"/>
      <c r="VOL58" s="136"/>
      <c r="VOM58" s="136"/>
      <c r="VON58" s="136"/>
      <c r="VOO58" s="136"/>
      <c r="VOP58" s="136"/>
      <c r="VOQ58" s="136"/>
      <c r="VOR58" s="136"/>
      <c r="VOS58" s="136"/>
      <c r="VOT58" s="136"/>
      <c r="VOU58" s="136"/>
      <c r="VOV58" s="136"/>
      <c r="VOW58" s="136"/>
      <c r="VOX58" s="136"/>
      <c r="VOY58" s="136"/>
      <c r="VOZ58" s="136"/>
      <c r="VPA58" s="136"/>
      <c r="VPB58" s="136"/>
      <c r="VPC58" s="136"/>
      <c r="VPD58" s="136"/>
      <c r="VPE58" s="136"/>
      <c r="VPF58" s="136"/>
      <c r="VPG58" s="136"/>
      <c r="VPH58" s="136"/>
      <c r="VPI58" s="136"/>
      <c r="VPJ58" s="136"/>
      <c r="VPK58" s="136"/>
      <c r="VPL58" s="136"/>
      <c r="VPM58" s="136"/>
      <c r="VPN58" s="136"/>
      <c r="VPO58" s="136"/>
      <c r="VPP58" s="136"/>
      <c r="VPQ58" s="136"/>
      <c r="VPR58" s="136"/>
      <c r="VPS58" s="136"/>
      <c r="VPT58" s="136"/>
      <c r="VPU58" s="136"/>
      <c r="VPV58" s="136"/>
      <c r="VPW58" s="136"/>
      <c r="VPX58" s="136"/>
      <c r="VPY58" s="136"/>
      <c r="VPZ58" s="136"/>
      <c r="VQA58" s="136"/>
      <c r="VQB58" s="136"/>
      <c r="VQC58" s="136"/>
      <c r="VQD58" s="136"/>
      <c r="VQE58" s="136"/>
      <c r="VQF58" s="136"/>
      <c r="VQG58" s="136"/>
      <c r="VQH58" s="136"/>
      <c r="VQI58" s="136"/>
      <c r="VQJ58" s="136"/>
      <c r="VQK58" s="136"/>
      <c r="VQL58" s="136"/>
      <c r="VQM58" s="136"/>
      <c r="VQN58" s="136"/>
      <c r="VQO58" s="136"/>
      <c r="VQP58" s="136"/>
      <c r="VQQ58" s="136"/>
      <c r="VQR58" s="136"/>
      <c r="VQS58" s="136"/>
      <c r="VQT58" s="136"/>
      <c r="VQU58" s="136"/>
      <c r="VQV58" s="136"/>
      <c r="VQW58" s="136"/>
      <c r="VQX58" s="136"/>
      <c r="VQY58" s="136"/>
      <c r="VQZ58" s="136"/>
      <c r="VRA58" s="136"/>
      <c r="VRB58" s="136"/>
      <c r="VRC58" s="136"/>
      <c r="VRD58" s="136"/>
      <c r="VRE58" s="136"/>
      <c r="VRF58" s="136"/>
      <c r="VRG58" s="136"/>
      <c r="VRH58" s="136"/>
      <c r="VRI58" s="136"/>
      <c r="VRJ58" s="136"/>
      <c r="VRK58" s="136"/>
      <c r="VRL58" s="136"/>
      <c r="VRM58" s="136"/>
      <c r="VRN58" s="136"/>
      <c r="VRO58" s="136"/>
      <c r="VRP58" s="136"/>
      <c r="VRQ58" s="136"/>
      <c r="VRR58" s="136"/>
      <c r="VRS58" s="136"/>
      <c r="VRT58" s="136"/>
      <c r="VRU58" s="136"/>
      <c r="VRV58" s="136"/>
      <c r="VRW58" s="136"/>
      <c r="VRX58" s="136"/>
      <c r="VRY58" s="136"/>
      <c r="VRZ58" s="136"/>
      <c r="VSA58" s="136"/>
      <c r="VSB58" s="136"/>
      <c r="VSC58" s="136"/>
      <c r="VSD58" s="136"/>
      <c r="VSE58" s="136"/>
      <c r="VSF58" s="136"/>
      <c r="VSG58" s="136"/>
      <c r="VSH58" s="136"/>
      <c r="VSI58" s="136"/>
      <c r="VSJ58" s="136"/>
      <c r="VSK58" s="136"/>
      <c r="VSL58" s="136"/>
      <c r="VSM58" s="136"/>
      <c r="VSN58" s="136"/>
      <c r="VSO58" s="136"/>
      <c r="VSP58" s="136"/>
      <c r="VSQ58" s="136"/>
      <c r="VSR58" s="136"/>
      <c r="VSS58" s="136"/>
      <c r="VST58" s="136"/>
      <c r="VSU58" s="136"/>
      <c r="VSV58" s="136"/>
      <c r="VSW58" s="136"/>
      <c r="VSX58" s="136"/>
      <c r="VSY58" s="136"/>
      <c r="VSZ58" s="136"/>
      <c r="VTA58" s="136"/>
      <c r="VTB58" s="136"/>
      <c r="VTC58" s="136"/>
      <c r="VTD58" s="136"/>
      <c r="VTE58" s="136"/>
      <c r="VTF58" s="136"/>
      <c r="VTG58" s="136"/>
      <c r="VTH58" s="136"/>
      <c r="VTI58" s="136"/>
      <c r="VTJ58" s="136"/>
      <c r="VTK58" s="136"/>
      <c r="VTL58" s="136"/>
      <c r="VTM58" s="136"/>
      <c r="VTN58" s="136"/>
      <c r="VTO58" s="136"/>
      <c r="VTP58" s="136"/>
      <c r="VTQ58" s="136"/>
      <c r="VTR58" s="136"/>
      <c r="VTS58" s="136"/>
      <c r="VTT58" s="136"/>
      <c r="VTU58" s="136"/>
      <c r="VTV58" s="136"/>
      <c r="VTW58" s="136"/>
      <c r="VTX58" s="136"/>
      <c r="VTY58" s="136"/>
      <c r="VTZ58" s="136"/>
      <c r="VUA58" s="136"/>
      <c r="VUB58" s="136"/>
      <c r="VUC58" s="136"/>
      <c r="VUD58" s="136"/>
      <c r="VUE58" s="136"/>
      <c r="VUF58" s="136"/>
      <c r="VUG58" s="136"/>
      <c r="VUH58" s="136"/>
      <c r="VUI58" s="136"/>
      <c r="VUJ58" s="136"/>
      <c r="VUK58" s="136"/>
      <c r="VUL58" s="136"/>
      <c r="VUM58" s="136"/>
      <c r="VUN58" s="136"/>
      <c r="VUO58" s="136"/>
      <c r="VUP58" s="136"/>
      <c r="VUQ58" s="136"/>
      <c r="VUR58" s="136"/>
      <c r="VUS58" s="136"/>
      <c r="VUT58" s="136"/>
      <c r="VUU58" s="136"/>
      <c r="VUV58" s="136"/>
      <c r="VUW58" s="136"/>
      <c r="VUX58" s="136"/>
      <c r="VUY58" s="136"/>
      <c r="VUZ58" s="136"/>
      <c r="VVA58" s="136"/>
      <c r="VVB58" s="136"/>
      <c r="VVC58" s="136"/>
      <c r="VVD58" s="136"/>
      <c r="VVE58" s="136"/>
      <c r="VVF58" s="136"/>
      <c r="VVG58" s="136"/>
      <c r="VVH58" s="136"/>
      <c r="VVI58" s="136"/>
      <c r="VVJ58" s="136"/>
      <c r="VVK58" s="136"/>
      <c r="VVL58" s="136"/>
      <c r="VVM58" s="136"/>
      <c r="VVN58" s="136"/>
      <c r="VVO58" s="136"/>
      <c r="VVP58" s="136"/>
      <c r="VVQ58" s="136"/>
      <c r="VVR58" s="136"/>
      <c r="VVS58" s="136"/>
      <c r="VVT58" s="136"/>
      <c r="VVU58" s="136"/>
      <c r="VVV58" s="136"/>
      <c r="VVW58" s="136"/>
      <c r="VVX58" s="136"/>
      <c r="VVY58" s="136"/>
      <c r="VVZ58" s="136"/>
      <c r="VWA58" s="136"/>
      <c r="VWB58" s="136"/>
      <c r="VWC58" s="136"/>
      <c r="VWD58" s="136"/>
      <c r="VWE58" s="136"/>
      <c r="VWF58" s="136"/>
      <c r="VWG58" s="136"/>
      <c r="VWH58" s="136"/>
      <c r="VWI58" s="136"/>
      <c r="VWJ58" s="136"/>
      <c r="VWK58" s="136"/>
      <c r="VWL58" s="136"/>
      <c r="VWM58" s="136"/>
      <c r="VWN58" s="136"/>
      <c r="VWO58" s="136"/>
      <c r="VWP58" s="136"/>
      <c r="VWQ58" s="136"/>
      <c r="VWR58" s="136"/>
      <c r="VWS58" s="136"/>
      <c r="VWT58" s="136"/>
      <c r="VWU58" s="136"/>
      <c r="VWV58" s="136"/>
      <c r="VWW58" s="136"/>
      <c r="VWX58" s="136"/>
      <c r="VWY58" s="136"/>
      <c r="VWZ58" s="136"/>
      <c r="VXA58" s="136"/>
      <c r="VXB58" s="136"/>
      <c r="VXC58" s="136"/>
      <c r="VXD58" s="136"/>
      <c r="VXE58" s="136"/>
      <c r="VXF58" s="136"/>
      <c r="VXG58" s="136"/>
      <c r="VXH58" s="136"/>
      <c r="VXI58" s="136"/>
      <c r="VXJ58" s="136"/>
      <c r="VXK58" s="136"/>
      <c r="VXL58" s="136"/>
      <c r="VXM58" s="136"/>
      <c r="VXN58" s="136"/>
      <c r="VXO58" s="136"/>
      <c r="VXP58" s="136"/>
      <c r="VXQ58" s="136"/>
      <c r="VXR58" s="136"/>
      <c r="VXS58" s="136"/>
      <c r="VXT58" s="136"/>
      <c r="VXU58" s="136"/>
      <c r="VXV58" s="136"/>
      <c r="VXW58" s="136"/>
      <c r="VXX58" s="136"/>
      <c r="VXY58" s="136"/>
      <c r="VXZ58" s="136"/>
      <c r="VYA58" s="136"/>
      <c r="VYB58" s="136"/>
      <c r="VYC58" s="136"/>
      <c r="VYD58" s="136"/>
      <c r="VYE58" s="136"/>
      <c r="VYF58" s="136"/>
      <c r="VYG58" s="136"/>
      <c r="VYH58" s="136"/>
      <c r="VYI58" s="136"/>
      <c r="VYJ58" s="136"/>
      <c r="VYK58" s="136"/>
      <c r="VYL58" s="136"/>
      <c r="VYM58" s="136"/>
      <c r="VYN58" s="136"/>
      <c r="VYO58" s="136"/>
      <c r="VYP58" s="136"/>
      <c r="VYQ58" s="136"/>
      <c r="VYR58" s="136"/>
      <c r="VYS58" s="136"/>
      <c r="VYT58" s="136"/>
      <c r="VYU58" s="136"/>
      <c r="VYV58" s="136"/>
      <c r="VYW58" s="136"/>
      <c r="VYX58" s="136"/>
      <c r="VYY58" s="136"/>
      <c r="VYZ58" s="136"/>
      <c r="VZA58" s="136"/>
      <c r="VZB58" s="136"/>
      <c r="VZC58" s="136"/>
      <c r="VZD58" s="136"/>
      <c r="VZE58" s="136"/>
      <c r="VZF58" s="136"/>
      <c r="VZG58" s="136"/>
      <c r="VZH58" s="136"/>
      <c r="VZI58" s="136"/>
      <c r="VZJ58" s="136"/>
      <c r="VZK58" s="136"/>
      <c r="VZL58" s="136"/>
      <c r="VZM58" s="136"/>
      <c r="VZN58" s="136"/>
      <c r="VZO58" s="136"/>
      <c r="VZP58" s="136"/>
      <c r="VZQ58" s="136"/>
      <c r="VZR58" s="136"/>
      <c r="VZS58" s="136"/>
      <c r="VZT58" s="136"/>
      <c r="VZU58" s="136"/>
      <c r="VZV58" s="136"/>
      <c r="VZW58" s="136"/>
      <c r="VZX58" s="136"/>
      <c r="VZY58" s="136"/>
      <c r="VZZ58" s="136"/>
      <c r="WAA58" s="136"/>
      <c r="WAB58" s="136"/>
      <c r="WAC58" s="136"/>
      <c r="WAD58" s="136"/>
      <c r="WAE58" s="136"/>
      <c r="WAF58" s="136"/>
      <c r="WAG58" s="136"/>
      <c r="WAH58" s="136"/>
      <c r="WAI58" s="136"/>
      <c r="WAJ58" s="136"/>
      <c r="WAK58" s="136"/>
      <c r="WAL58" s="136"/>
      <c r="WAM58" s="136"/>
      <c r="WAN58" s="136"/>
      <c r="WAO58" s="136"/>
      <c r="WAP58" s="136"/>
      <c r="WAQ58" s="136"/>
      <c r="WAR58" s="136"/>
      <c r="WAS58" s="136"/>
      <c r="WAT58" s="136"/>
      <c r="WAU58" s="136"/>
      <c r="WAV58" s="136"/>
      <c r="WAW58" s="136"/>
      <c r="WAX58" s="136"/>
      <c r="WAY58" s="136"/>
      <c r="WAZ58" s="136"/>
      <c r="WBA58" s="136"/>
      <c r="WBB58" s="136"/>
      <c r="WBC58" s="136"/>
      <c r="WBD58" s="136"/>
      <c r="WBE58" s="136"/>
      <c r="WBF58" s="136"/>
      <c r="WBG58" s="136"/>
      <c r="WBH58" s="136"/>
      <c r="WBI58" s="136"/>
      <c r="WBJ58" s="136"/>
      <c r="WBK58" s="136"/>
      <c r="WBL58" s="136"/>
      <c r="WBM58" s="136"/>
      <c r="WBN58" s="136"/>
      <c r="WBO58" s="136"/>
      <c r="WBP58" s="136"/>
      <c r="WBQ58" s="136"/>
      <c r="WBR58" s="136"/>
      <c r="WBS58" s="136"/>
      <c r="WBT58" s="136"/>
      <c r="WBU58" s="136"/>
      <c r="WBV58" s="136"/>
      <c r="WBW58" s="136"/>
      <c r="WBX58" s="136"/>
      <c r="WBY58" s="136"/>
      <c r="WBZ58" s="136"/>
      <c r="WCA58" s="136"/>
      <c r="WCB58" s="136"/>
      <c r="WCC58" s="136"/>
      <c r="WCD58" s="136"/>
      <c r="WCE58" s="136"/>
      <c r="WCF58" s="136"/>
      <c r="WCG58" s="136"/>
      <c r="WCH58" s="136"/>
      <c r="WCI58" s="136"/>
      <c r="WCJ58" s="136"/>
      <c r="WCK58" s="136"/>
      <c r="WCL58" s="136"/>
      <c r="WCM58" s="136"/>
      <c r="WCN58" s="136"/>
      <c r="WCO58" s="136"/>
      <c r="WCP58" s="136"/>
      <c r="WCQ58" s="136"/>
      <c r="WCR58" s="136"/>
      <c r="WCS58" s="136"/>
      <c r="WCT58" s="136"/>
      <c r="WCU58" s="136"/>
      <c r="WCV58" s="136"/>
      <c r="WCW58" s="136"/>
      <c r="WCX58" s="136"/>
      <c r="WCY58" s="136"/>
      <c r="WCZ58" s="136"/>
      <c r="WDA58" s="136"/>
      <c r="WDB58" s="136"/>
      <c r="WDC58" s="136"/>
      <c r="WDD58" s="136"/>
      <c r="WDE58" s="136"/>
      <c r="WDF58" s="136"/>
      <c r="WDG58" s="136"/>
      <c r="WDH58" s="136"/>
      <c r="WDI58" s="136"/>
      <c r="WDJ58" s="136"/>
      <c r="WDK58" s="136"/>
      <c r="WDL58" s="136"/>
      <c r="WDM58" s="136"/>
      <c r="WDN58" s="136"/>
      <c r="WDO58" s="136"/>
      <c r="WDP58" s="136"/>
      <c r="WDQ58" s="136"/>
      <c r="WDR58" s="136"/>
      <c r="WDS58" s="136"/>
      <c r="WDT58" s="136"/>
      <c r="WDU58" s="136"/>
      <c r="WDV58" s="136"/>
      <c r="WDW58" s="136"/>
      <c r="WDX58" s="136"/>
      <c r="WDY58" s="136"/>
      <c r="WDZ58" s="136"/>
      <c r="WEA58" s="136"/>
      <c r="WEB58" s="136"/>
      <c r="WEC58" s="136"/>
      <c r="WED58" s="136"/>
      <c r="WEE58" s="136"/>
      <c r="WEF58" s="136"/>
      <c r="WEG58" s="136"/>
      <c r="WEH58" s="136"/>
      <c r="WEI58" s="136"/>
      <c r="WEJ58" s="136"/>
      <c r="WEK58" s="136"/>
      <c r="WEL58" s="136"/>
      <c r="WEM58" s="136"/>
      <c r="WEN58" s="136"/>
      <c r="WEO58" s="136"/>
      <c r="WEP58" s="136"/>
      <c r="WEQ58" s="136"/>
      <c r="WER58" s="136"/>
      <c r="WES58" s="136"/>
      <c r="WET58" s="136"/>
      <c r="WEU58" s="136"/>
      <c r="WEV58" s="136"/>
      <c r="WEW58" s="136"/>
      <c r="WEX58" s="136"/>
      <c r="WEY58" s="136"/>
      <c r="WEZ58" s="136"/>
      <c r="WFA58" s="136"/>
      <c r="WFB58" s="136"/>
      <c r="WFC58" s="136"/>
      <c r="WFD58" s="136"/>
      <c r="WFE58" s="136"/>
      <c r="WFF58" s="136"/>
      <c r="WFG58" s="136"/>
      <c r="WFH58" s="136"/>
      <c r="WFI58" s="136"/>
      <c r="WFJ58" s="136"/>
      <c r="WFK58" s="136"/>
      <c r="WFL58" s="136"/>
      <c r="WFM58" s="136"/>
      <c r="WFN58" s="136"/>
      <c r="WFO58" s="136"/>
      <c r="WFP58" s="136"/>
      <c r="WFQ58" s="136"/>
      <c r="WFR58" s="136"/>
      <c r="WFS58" s="136"/>
      <c r="WFT58" s="136"/>
      <c r="WFU58" s="136"/>
      <c r="WFV58" s="136"/>
      <c r="WFW58" s="136"/>
      <c r="WFX58" s="136"/>
      <c r="WFY58" s="136"/>
      <c r="WFZ58" s="136"/>
      <c r="WGA58" s="136"/>
      <c r="WGB58" s="136"/>
      <c r="WGC58" s="136"/>
      <c r="WGD58" s="136"/>
      <c r="WGE58" s="136"/>
      <c r="WGF58" s="136"/>
      <c r="WGG58" s="136"/>
      <c r="WGH58" s="136"/>
      <c r="WGI58" s="136"/>
      <c r="WGJ58" s="136"/>
      <c r="WGK58" s="136"/>
      <c r="WGL58" s="136"/>
      <c r="WGM58" s="136"/>
      <c r="WGN58" s="136"/>
      <c r="WGO58" s="136"/>
      <c r="WGP58" s="136"/>
      <c r="WGQ58" s="136"/>
      <c r="WGR58" s="136"/>
      <c r="WGS58" s="136"/>
      <c r="WGT58" s="136"/>
      <c r="WGU58" s="136"/>
      <c r="WGV58" s="136"/>
      <c r="WGW58" s="136"/>
      <c r="WGX58" s="136"/>
      <c r="WGY58" s="136"/>
      <c r="WGZ58" s="136"/>
      <c r="WHA58" s="136"/>
      <c r="WHB58" s="136"/>
      <c r="WHC58" s="136"/>
      <c r="WHD58" s="136"/>
      <c r="WHE58" s="136"/>
      <c r="WHF58" s="136"/>
      <c r="WHG58" s="136"/>
      <c r="WHH58" s="136"/>
      <c r="WHI58" s="136"/>
      <c r="WHJ58" s="136"/>
      <c r="WHK58" s="136"/>
      <c r="WHL58" s="136"/>
      <c r="WHM58" s="136"/>
      <c r="WHN58" s="136"/>
      <c r="WHO58" s="136"/>
      <c r="WHP58" s="136"/>
      <c r="WHQ58" s="136"/>
      <c r="WHR58" s="136"/>
      <c r="WHS58" s="136"/>
      <c r="WHT58" s="136"/>
      <c r="WHU58" s="136"/>
      <c r="WHV58" s="136"/>
      <c r="WHW58" s="136"/>
      <c r="WHX58" s="136"/>
      <c r="WHY58" s="136"/>
      <c r="WHZ58" s="136"/>
      <c r="WIA58" s="136"/>
      <c r="WIB58" s="136"/>
      <c r="WIC58" s="136"/>
      <c r="WID58" s="136"/>
      <c r="WIE58" s="136"/>
      <c r="WIF58" s="136"/>
      <c r="WIG58" s="136"/>
      <c r="WIH58" s="136"/>
      <c r="WII58" s="136"/>
      <c r="WIJ58" s="136"/>
      <c r="WIK58" s="136"/>
      <c r="WIL58" s="136"/>
      <c r="WIM58" s="136"/>
      <c r="WIN58" s="136"/>
      <c r="WIO58" s="136"/>
      <c r="WIP58" s="136"/>
      <c r="WIQ58" s="136"/>
      <c r="WIR58" s="136"/>
      <c r="WIS58" s="136"/>
      <c r="WIT58" s="136"/>
      <c r="WIU58" s="136"/>
      <c r="WIV58" s="136"/>
      <c r="WIW58" s="136"/>
      <c r="WIX58" s="136"/>
      <c r="WIY58" s="136"/>
      <c r="WIZ58" s="136"/>
      <c r="WJA58" s="136"/>
      <c r="WJB58" s="136"/>
      <c r="WJC58" s="136"/>
      <c r="WJD58" s="136"/>
      <c r="WJE58" s="136"/>
      <c r="WJF58" s="136"/>
      <c r="WJG58" s="136"/>
      <c r="WJH58" s="136"/>
      <c r="WJI58" s="136"/>
      <c r="WJJ58" s="136"/>
      <c r="WJK58" s="136"/>
      <c r="WJL58" s="136"/>
      <c r="WJM58" s="136"/>
      <c r="WJN58" s="136"/>
      <c r="WJO58" s="136"/>
      <c r="WJP58" s="136"/>
      <c r="WJQ58" s="136"/>
      <c r="WJR58" s="136"/>
      <c r="WJS58" s="136"/>
      <c r="WJT58" s="136"/>
      <c r="WJU58" s="136"/>
      <c r="WJV58" s="136"/>
      <c r="WJW58" s="136"/>
      <c r="WJX58" s="136"/>
      <c r="WJY58" s="136"/>
      <c r="WJZ58" s="136"/>
      <c r="WKA58" s="136"/>
      <c r="WKB58" s="136"/>
      <c r="WKC58" s="136"/>
      <c r="WKD58" s="136"/>
      <c r="WKE58" s="136"/>
      <c r="WKF58" s="136"/>
      <c r="WKG58" s="136"/>
      <c r="WKH58" s="136"/>
      <c r="WKI58" s="136"/>
      <c r="WKJ58" s="136"/>
      <c r="WKK58" s="136"/>
      <c r="WKL58" s="136"/>
      <c r="WKM58" s="136"/>
      <c r="WKN58" s="136"/>
      <c r="WKO58" s="136"/>
      <c r="WKP58" s="136"/>
      <c r="WKQ58" s="136"/>
      <c r="WKR58" s="136"/>
      <c r="WKS58" s="136"/>
      <c r="WKT58" s="136"/>
      <c r="WKU58" s="136"/>
      <c r="WKV58" s="136"/>
      <c r="WKW58" s="136"/>
      <c r="WKX58" s="136"/>
      <c r="WKY58" s="136"/>
      <c r="WKZ58" s="136"/>
      <c r="WLA58" s="136"/>
      <c r="WLB58" s="136"/>
      <c r="WLC58" s="136"/>
      <c r="WLD58" s="136"/>
      <c r="WLE58" s="136"/>
      <c r="WLF58" s="136"/>
      <c r="WLG58" s="136"/>
      <c r="WLH58" s="136"/>
      <c r="WLI58" s="136"/>
      <c r="WLJ58" s="136"/>
      <c r="WLK58" s="136"/>
      <c r="WLL58" s="136"/>
      <c r="WLM58" s="136"/>
      <c r="WLN58" s="136"/>
      <c r="WLO58" s="136"/>
      <c r="WLP58" s="136"/>
      <c r="WLQ58" s="136"/>
      <c r="WLR58" s="136"/>
      <c r="WLS58" s="136"/>
      <c r="WLT58" s="136"/>
      <c r="WLU58" s="136"/>
      <c r="WLV58" s="136"/>
      <c r="WLW58" s="136"/>
      <c r="WLX58" s="136"/>
      <c r="WLY58" s="136"/>
      <c r="WLZ58" s="136"/>
      <c r="WMA58" s="136"/>
      <c r="WMB58" s="136"/>
      <c r="WMC58" s="136"/>
      <c r="WMD58" s="136"/>
      <c r="WME58" s="136"/>
      <c r="WMF58" s="136"/>
      <c r="WMG58" s="136"/>
      <c r="WMH58" s="136"/>
      <c r="WMI58" s="136"/>
      <c r="WMJ58" s="136"/>
      <c r="WMK58" s="136"/>
      <c r="WML58" s="136"/>
      <c r="WMM58" s="136"/>
      <c r="WMN58" s="136"/>
      <c r="WMO58" s="136"/>
      <c r="WMP58" s="136"/>
      <c r="WMQ58" s="136"/>
      <c r="WMR58" s="136"/>
      <c r="WMS58" s="136"/>
      <c r="WMT58" s="136"/>
      <c r="WMU58" s="136"/>
      <c r="WMV58" s="136"/>
      <c r="WMW58" s="136"/>
      <c r="WMX58" s="136"/>
      <c r="WMY58" s="136"/>
      <c r="WMZ58" s="136"/>
      <c r="WNA58" s="136"/>
      <c r="WNB58" s="136"/>
      <c r="WNC58" s="136"/>
      <c r="WND58" s="136"/>
      <c r="WNE58" s="136"/>
      <c r="WNF58" s="136"/>
      <c r="WNG58" s="136"/>
      <c r="WNH58" s="136"/>
      <c r="WNI58" s="136"/>
      <c r="WNJ58" s="136"/>
      <c r="WNK58" s="136"/>
      <c r="WNL58" s="136"/>
      <c r="WNM58" s="136"/>
      <c r="WNN58" s="136"/>
      <c r="WNO58" s="136"/>
      <c r="WNP58" s="136"/>
      <c r="WNQ58" s="136"/>
      <c r="WNR58" s="136"/>
      <c r="WNS58" s="136"/>
      <c r="WNT58" s="136"/>
      <c r="WNU58" s="136"/>
      <c r="WNV58" s="136"/>
      <c r="WNW58" s="136"/>
      <c r="WNX58" s="136"/>
      <c r="WNY58" s="136"/>
      <c r="WNZ58" s="136"/>
      <c r="WOA58" s="136"/>
      <c r="WOB58" s="136"/>
      <c r="WOC58" s="136"/>
      <c r="WOD58" s="136"/>
      <c r="WOE58" s="136"/>
      <c r="WOF58" s="136"/>
      <c r="WOG58" s="136"/>
      <c r="WOH58" s="136"/>
      <c r="WOI58" s="136"/>
      <c r="WOJ58" s="136"/>
      <c r="WOK58" s="136"/>
      <c r="WOL58" s="136"/>
      <c r="WOM58" s="136"/>
      <c r="WON58" s="136"/>
      <c r="WOO58" s="136"/>
      <c r="WOP58" s="136"/>
      <c r="WOQ58" s="136"/>
      <c r="WOR58" s="136"/>
      <c r="WOS58" s="136"/>
      <c r="WOT58" s="136"/>
      <c r="WOU58" s="136"/>
      <c r="WOV58" s="136"/>
      <c r="WOW58" s="136"/>
      <c r="WOX58" s="136"/>
      <c r="WOY58" s="136"/>
      <c r="WOZ58" s="136"/>
      <c r="WPA58" s="136"/>
      <c r="WPB58" s="136"/>
      <c r="WPC58" s="136"/>
      <c r="WPD58" s="136"/>
      <c r="WPE58" s="136"/>
      <c r="WPF58" s="136"/>
      <c r="WPG58" s="136"/>
      <c r="WPH58" s="136"/>
      <c r="WPI58" s="136"/>
      <c r="WPJ58" s="136"/>
      <c r="WPK58" s="136"/>
      <c r="WPL58" s="136"/>
      <c r="WPM58" s="136"/>
      <c r="WPN58" s="136"/>
      <c r="WPO58" s="136"/>
      <c r="WPP58" s="136"/>
      <c r="WPQ58" s="136"/>
      <c r="WPR58" s="136"/>
      <c r="WPS58" s="136"/>
      <c r="WPT58" s="136"/>
      <c r="WPU58" s="136"/>
      <c r="WPV58" s="136"/>
      <c r="WPW58" s="136"/>
      <c r="WPX58" s="136"/>
      <c r="WPY58" s="136"/>
      <c r="WPZ58" s="136"/>
      <c r="WQA58" s="136"/>
      <c r="WQB58" s="136"/>
      <c r="WQC58" s="136"/>
      <c r="WQD58" s="136"/>
      <c r="WQE58" s="136"/>
      <c r="WQF58" s="136"/>
      <c r="WQG58" s="136"/>
      <c r="WQH58" s="136"/>
      <c r="WQI58" s="136"/>
      <c r="WQJ58" s="136"/>
      <c r="WQK58" s="136"/>
      <c r="WQL58" s="136"/>
      <c r="WQM58" s="136"/>
      <c r="WQN58" s="136"/>
      <c r="WQO58" s="136"/>
      <c r="WQP58" s="136"/>
      <c r="WQQ58" s="136"/>
      <c r="WQR58" s="136"/>
      <c r="WQS58" s="136"/>
      <c r="WQT58" s="136"/>
      <c r="WQU58" s="136"/>
      <c r="WQV58" s="136"/>
      <c r="WQW58" s="136"/>
      <c r="WQX58" s="136"/>
      <c r="WQY58" s="136"/>
      <c r="WQZ58" s="136"/>
      <c r="WRA58" s="136"/>
      <c r="WRB58" s="136"/>
      <c r="WRC58" s="136"/>
      <c r="WRD58" s="136"/>
      <c r="WRE58" s="136"/>
      <c r="WRF58" s="136"/>
      <c r="WRG58" s="136"/>
      <c r="WRH58" s="136"/>
      <c r="WRI58" s="136"/>
      <c r="WRJ58" s="136"/>
      <c r="WRK58" s="136"/>
      <c r="WRL58" s="136"/>
      <c r="WRM58" s="136"/>
      <c r="WRN58" s="136"/>
      <c r="WRO58" s="136"/>
      <c r="WRP58" s="136"/>
      <c r="WRQ58" s="136"/>
      <c r="WRR58" s="136"/>
      <c r="WRS58" s="136"/>
      <c r="WRT58" s="136"/>
      <c r="WRU58" s="136"/>
      <c r="WRV58" s="136"/>
      <c r="WRW58" s="136"/>
      <c r="WRX58" s="136"/>
      <c r="WRY58" s="136"/>
      <c r="WRZ58" s="136"/>
      <c r="WSA58" s="136"/>
      <c r="WSB58" s="136"/>
      <c r="WSC58" s="136"/>
      <c r="WSD58" s="136"/>
      <c r="WSE58" s="136"/>
      <c r="WSF58" s="136"/>
      <c r="WSG58" s="136"/>
      <c r="WSH58" s="136"/>
      <c r="WSI58" s="136"/>
      <c r="WSJ58" s="136"/>
      <c r="WSK58" s="136"/>
      <c r="WSL58" s="136"/>
      <c r="WSM58" s="136"/>
      <c r="WSN58" s="136"/>
      <c r="WSO58" s="136"/>
      <c r="WSP58" s="136"/>
      <c r="WSQ58" s="136"/>
      <c r="WSR58" s="136"/>
      <c r="WSS58" s="136"/>
      <c r="WST58" s="136"/>
      <c r="WSU58" s="136"/>
      <c r="WSV58" s="136"/>
      <c r="WSW58" s="136"/>
      <c r="WSX58" s="136"/>
      <c r="WSY58" s="136"/>
      <c r="WSZ58" s="136"/>
      <c r="WTA58" s="136"/>
      <c r="WTB58" s="136"/>
      <c r="WTC58" s="136"/>
      <c r="WTD58" s="136"/>
      <c r="WTE58" s="136"/>
      <c r="WTF58" s="136"/>
      <c r="WTG58" s="136"/>
      <c r="WTH58" s="136"/>
      <c r="WTI58" s="136"/>
      <c r="WTJ58" s="136"/>
      <c r="WTK58" s="136"/>
      <c r="WTL58" s="136"/>
      <c r="WTM58" s="136"/>
      <c r="WTN58" s="136"/>
      <c r="WTO58" s="136"/>
      <c r="WTP58" s="136"/>
      <c r="WTQ58" s="136"/>
      <c r="WTR58" s="136"/>
      <c r="WTS58" s="136"/>
      <c r="WTT58" s="136"/>
      <c r="WTU58" s="136"/>
      <c r="WTV58" s="136"/>
      <c r="WTW58" s="136"/>
      <c r="WTX58" s="136"/>
      <c r="WTY58" s="136"/>
      <c r="WTZ58" s="136"/>
      <c r="WUA58" s="136"/>
      <c r="WUB58" s="136"/>
      <c r="WUC58" s="136"/>
      <c r="WUD58" s="136"/>
      <c r="WUE58" s="136"/>
      <c r="WUF58" s="136"/>
      <c r="WUG58" s="136"/>
      <c r="WUH58" s="136"/>
      <c r="WUI58" s="136"/>
      <c r="WUJ58" s="136"/>
      <c r="WUK58" s="136"/>
      <c r="WUL58" s="136"/>
      <c r="WUM58" s="136"/>
      <c r="WUN58" s="136"/>
      <c r="WUO58" s="136"/>
      <c r="WUP58" s="136"/>
      <c r="WUQ58" s="136"/>
      <c r="WUR58" s="136"/>
      <c r="WUS58" s="136"/>
      <c r="WUT58" s="136"/>
      <c r="WUU58" s="136"/>
      <c r="WUV58" s="136"/>
      <c r="WUW58" s="136"/>
      <c r="WUX58" s="136"/>
      <c r="WUY58" s="136"/>
      <c r="WUZ58" s="136"/>
      <c r="WVA58" s="136"/>
      <c r="WVB58" s="136"/>
      <c r="WVC58" s="136"/>
      <c r="WVD58" s="136"/>
      <c r="WVE58" s="136"/>
      <c r="WVF58" s="136"/>
      <c r="WVG58" s="136"/>
      <c r="WVH58" s="136"/>
      <c r="WVI58" s="136"/>
      <c r="WVJ58" s="136"/>
      <c r="WVK58" s="136"/>
      <c r="WVL58" s="136"/>
      <c r="WVM58" s="136"/>
      <c r="WVN58" s="136"/>
      <c r="WVO58" s="136"/>
      <c r="WVP58" s="136"/>
      <c r="WVQ58" s="136"/>
      <c r="WVR58" s="136"/>
      <c r="WVS58" s="136"/>
      <c r="WVT58" s="136"/>
      <c r="WVU58" s="136"/>
      <c r="WVV58" s="136"/>
      <c r="WVW58" s="136"/>
      <c r="WVX58" s="136"/>
      <c r="WVY58" s="136"/>
      <c r="WVZ58" s="136"/>
      <c r="WWA58" s="136"/>
      <c r="WWB58" s="136"/>
      <c r="WWC58" s="136"/>
      <c r="WWD58" s="136"/>
      <c r="WWE58" s="136"/>
      <c r="WWF58" s="136"/>
      <c r="WWG58" s="136"/>
      <c r="WWH58" s="136"/>
      <c r="WWI58" s="136"/>
      <c r="WWJ58" s="136"/>
      <c r="WWK58" s="136"/>
      <c r="WWL58" s="136"/>
      <c r="WWM58" s="136"/>
      <c r="WWN58" s="136"/>
      <c r="WWO58" s="136"/>
      <c r="WWP58" s="136"/>
      <c r="WWQ58" s="136"/>
      <c r="WWR58" s="136"/>
      <c r="WWS58" s="136"/>
      <c r="WWT58" s="136"/>
      <c r="WWU58" s="136"/>
      <c r="WWV58" s="136"/>
      <c r="WWW58" s="136"/>
      <c r="WWX58" s="136"/>
      <c r="WWY58" s="136"/>
      <c r="WWZ58" s="136"/>
      <c r="WXA58" s="136"/>
      <c r="WXB58" s="136"/>
      <c r="WXC58" s="136"/>
      <c r="WXD58" s="136"/>
      <c r="WXE58" s="136"/>
      <c r="WXF58" s="136"/>
      <c r="WXG58" s="136"/>
      <c r="WXH58" s="136"/>
      <c r="WXI58" s="136"/>
      <c r="WXJ58" s="136"/>
      <c r="WXK58" s="136"/>
      <c r="WXL58" s="136"/>
      <c r="WXM58" s="136"/>
      <c r="WXN58" s="136"/>
      <c r="WXO58" s="136"/>
      <c r="WXP58" s="136"/>
      <c r="WXQ58" s="136"/>
      <c r="WXR58" s="136"/>
      <c r="WXS58" s="136"/>
      <c r="WXT58" s="136"/>
      <c r="WXU58" s="136"/>
      <c r="WXV58" s="136"/>
      <c r="WXW58" s="136"/>
      <c r="WXX58" s="136"/>
      <c r="WXY58" s="136"/>
      <c r="WXZ58" s="136"/>
      <c r="WYA58" s="136"/>
      <c r="WYB58" s="136"/>
      <c r="WYC58" s="136"/>
      <c r="WYD58" s="136"/>
      <c r="WYE58" s="136"/>
      <c r="WYF58" s="136"/>
      <c r="WYG58" s="136"/>
      <c r="WYH58" s="136"/>
      <c r="WYI58" s="136"/>
      <c r="WYJ58" s="136"/>
      <c r="WYK58" s="136"/>
      <c r="WYL58" s="136"/>
      <c r="WYM58" s="136"/>
      <c r="WYN58" s="136"/>
      <c r="WYO58" s="136"/>
      <c r="WYP58" s="136"/>
      <c r="WYQ58" s="136"/>
      <c r="WYR58" s="136"/>
      <c r="WYS58" s="136"/>
      <c r="WYT58" s="136"/>
      <c r="WYU58" s="136"/>
      <c r="WYV58" s="136"/>
      <c r="WYW58" s="136"/>
      <c r="WYX58" s="136"/>
      <c r="WYY58" s="136"/>
      <c r="WYZ58" s="136"/>
      <c r="WZA58" s="136"/>
      <c r="WZB58" s="136"/>
      <c r="WZC58" s="136"/>
      <c r="WZD58" s="136"/>
      <c r="WZE58" s="136"/>
      <c r="WZF58" s="136"/>
      <c r="WZG58" s="136"/>
      <c r="WZH58" s="136"/>
      <c r="WZI58" s="136"/>
      <c r="WZJ58" s="136"/>
      <c r="WZK58" s="136"/>
      <c r="WZL58" s="136"/>
      <c r="WZM58" s="136"/>
      <c r="WZN58" s="136"/>
      <c r="WZO58" s="136"/>
      <c r="WZP58" s="136"/>
      <c r="WZQ58" s="136"/>
      <c r="WZR58" s="136"/>
      <c r="WZS58" s="136"/>
      <c r="WZT58" s="136"/>
      <c r="WZU58" s="136"/>
      <c r="WZV58" s="136"/>
      <c r="WZW58" s="136"/>
      <c r="WZX58" s="136"/>
      <c r="WZY58" s="136"/>
      <c r="WZZ58" s="136"/>
      <c r="XAA58" s="136"/>
      <c r="XAB58" s="136"/>
      <c r="XAC58" s="136"/>
      <c r="XAD58" s="136"/>
      <c r="XAE58" s="136"/>
      <c r="XAF58" s="136"/>
      <c r="XAG58" s="136"/>
      <c r="XAH58" s="136"/>
      <c r="XAI58" s="136"/>
      <c r="XAJ58" s="136"/>
      <c r="XAK58" s="136"/>
      <c r="XAL58" s="136"/>
      <c r="XAM58" s="136"/>
      <c r="XAN58" s="136"/>
      <c r="XAO58" s="136"/>
      <c r="XAP58" s="136"/>
      <c r="XAQ58" s="136"/>
      <c r="XAR58" s="136"/>
      <c r="XAS58" s="136"/>
      <c r="XAT58" s="136"/>
      <c r="XAU58" s="136"/>
      <c r="XAV58" s="136"/>
      <c r="XAW58" s="136"/>
      <c r="XAX58" s="136"/>
      <c r="XAY58" s="136"/>
      <c r="XAZ58" s="136"/>
      <c r="XBA58" s="136"/>
      <c r="XBB58" s="136"/>
      <c r="XBC58" s="136"/>
      <c r="XBD58" s="136"/>
      <c r="XBE58" s="136"/>
      <c r="XBF58" s="136"/>
      <c r="XBG58" s="136"/>
      <c r="XBH58" s="136"/>
      <c r="XBI58" s="136"/>
      <c r="XBJ58" s="136"/>
      <c r="XBK58" s="136"/>
      <c r="XBL58" s="136"/>
      <c r="XBM58" s="136"/>
      <c r="XBN58" s="136"/>
      <c r="XBO58" s="136"/>
      <c r="XBP58" s="136"/>
      <c r="XBQ58" s="136"/>
      <c r="XBR58" s="136"/>
      <c r="XBS58" s="136"/>
      <c r="XBT58" s="136"/>
      <c r="XBU58" s="136"/>
      <c r="XBV58" s="136"/>
      <c r="XBW58" s="136"/>
      <c r="XBX58" s="136"/>
      <c r="XBY58" s="136"/>
      <c r="XBZ58" s="136"/>
      <c r="XCA58" s="136"/>
      <c r="XCB58" s="136"/>
      <c r="XCC58" s="136"/>
      <c r="XCD58" s="136"/>
      <c r="XCE58" s="136"/>
      <c r="XCF58" s="136"/>
      <c r="XCG58" s="136"/>
      <c r="XCH58" s="136"/>
      <c r="XCI58" s="136"/>
      <c r="XCJ58" s="136"/>
      <c r="XCK58" s="136"/>
      <c r="XCL58" s="136"/>
      <c r="XCM58" s="136"/>
      <c r="XCN58" s="136"/>
      <c r="XCO58" s="136"/>
      <c r="XCP58" s="136"/>
      <c r="XCQ58" s="136"/>
      <c r="XCR58" s="136"/>
      <c r="XCS58" s="136"/>
      <c r="XCT58" s="136"/>
      <c r="XCU58" s="136"/>
      <c r="XCV58" s="136"/>
      <c r="XCW58" s="136"/>
      <c r="XCX58" s="136"/>
      <c r="XCY58" s="136"/>
      <c r="XCZ58" s="136"/>
      <c r="XDA58" s="136"/>
      <c r="XDB58" s="136"/>
      <c r="XDC58" s="136"/>
      <c r="XDD58" s="136"/>
      <c r="XDE58" s="136"/>
      <c r="XDF58" s="136"/>
      <c r="XDG58" s="136"/>
      <c r="XDH58" s="136"/>
      <c r="XDI58" s="136"/>
      <c r="XDJ58" s="136"/>
      <c r="XDK58" s="136"/>
      <c r="XDL58" s="136"/>
      <c r="XDM58" s="136"/>
      <c r="XDN58" s="136"/>
      <c r="XDO58" s="136"/>
      <c r="XDP58" s="136"/>
      <c r="XDQ58" s="136"/>
      <c r="XDR58" s="136"/>
      <c r="XDS58" s="136"/>
      <c r="XDT58" s="136"/>
      <c r="XDU58" s="136"/>
      <c r="XDV58" s="136"/>
      <c r="XDW58" s="136"/>
      <c r="XDX58" s="136"/>
      <c r="XDY58" s="136"/>
      <c r="XDZ58" s="136"/>
      <c r="XEA58" s="136"/>
      <c r="XEB58" s="136"/>
      <c r="XEC58" s="136"/>
      <c r="XED58" s="136"/>
      <c r="XEE58" s="136"/>
      <c r="XEF58" s="136"/>
      <c r="XEG58" s="136"/>
      <c r="XEH58" s="136"/>
      <c r="XEI58" s="136"/>
      <c r="XEJ58" s="136"/>
      <c r="XEK58" s="136"/>
      <c r="XEL58" s="136"/>
      <c r="XEM58" s="136"/>
      <c r="XEN58" s="136"/>
      <c r="XEO58" s="136"/>
      <c r="XEP58" s="136"/>
      <c r="XEQ58" s="136"/>
      <c r="XER58" s="136"/>
      <c r="XES58" s="136"/>
      <c r="XET58" s="136"/>
      <c r="XEU58" s="136"/>
      <c r="XEV58" s="136"/>
      <c r="XEW58" s="136"/>
      <c r="XEX58" s="136"/>
      <c r="XEY58" s="136"/>
      <c r="XEZ58" s="136"/>
      <c r="XFA58" s="136"/>
      <c r="XFB58" s="136"/>
      <c r="XFC58" s="136"/>
      <c r="XFD58" s="136"/>
    </row>
    <row r="59" spans="1:16384" s="139" customFormat="1">
      <c r="A59" s="139" t="s">
        <v>298</v>
      </c>
      <c r="B59" s="114" t="s">
        <v>339</v>
      </c>
      <c r="E59" s="136">
        <f>(SUM($E$52:E52)-SUM($E$61:E61))*'Capital Structure'!$D$16/12</f>
        <v>0</v>
      </c>
      <c r="F59" s="136">
        <f>(SUM($E$52:F52)-SUM($E$61:F61))*'Capital Structure'!$D$16/12</f>
        <v>0</v>
      </c>
      <c r="G59" s="136">
        <f>(SUM($E$52:G52)-SUM($E$61:G61))*'Capital Structure'!$D$16/12</f>
        <v>0</v>
      </c>
      <c r="H59" s="136">
        <f>(SUM($E$52:H52)-SUM($E$61:H61))*'Capital Structure'!$D$16/12</f>
        <v>0</v>
      </c>
      <c r="I59" s="136">
        <f>(SUM($E$52:I52)-SUM($E$61:I61))*'Capital Structure'!$D$16/12</f>
        <v>0</v>
      </c>
      <c r="J59" s="136">
        <f>(SUM($E$52:J52)-SUM($E$61:J61))*'Capital Structure'!$D$16/12</f>
        <v>0</v>
      </c>
      <c r="K59" s="136">
        <f>(SUM($E$52:K52)-SUM($E$61:K61))*'Capital Structure'!$D$16/12</f>
        <v>0</v>
      </c>
      <c r="L59" s="136">
        <f>(SUM($E$52:L52)-SUM($E$61:L61))*'Capital Structure'!$D$16/12</f>
        <v>0</v>
      </c>
      <c r="M59" s="136">
        <f>(SUM($E$52:M52)-SUM($E$61:M61))*'Capital Structure'!$D$16/12</f>
        <v>0</v>
      </c>
      <c r="N59" s="136">
        <f>(SUM($E$52:N52)-SUM($E$61:N61))*'Capital Structure'!$D$16/12</f>
        <v>0</v>
      </c>
      <c r="O59" s="136">
        <f>(SUM($E$52:O52)-SUM($E$61:O61))*'Capital Structure'!$D$16/12</f>
        <v>0</v>
      </c>
      <c r="P59" s="136">
        <f>(SUM($E$52:P52)-SUM($E$61:P61))*'Capital Structure'!$D$16/12</f>
        <v>0</v>
      </c>
      <c r="Q59" s="136">
        <f>(SUM($E$52:Q52)-SUM($E$61:Q61))*'Capital Structure'!$D$16/12</f>
        <v>0</v>
      </c>
      <c r="R59" s="136">
        <f>(SUM($E$52:R52)-SUM($E$61:R61))*'Capital Structure'!$D$16/12</f>
        <v>0</v>
      </c>
      <c r="S59" s="136">
        <f>(SUM($E$52:S52)-SUM($E$61:S61))*'Capital Structure'!$D$16/12</f>
        <v>0</v>
      </c>
      <c r="T59" s="136">
        <f>(SUM($E$52:T52)-SUM($E$61:T61))*'Capital Structure'!$D$16/12</f>
        <v>0</v>
      </c>
      <c r="U59" s="136">
        <f>(SUM($E$52:U52)-SUM($E$61:U61))*'Capital Structure'!$D$16/12</f>
        <v>0</v>
      </c>
      <c r="V59" s="136">
        <f>(SUM($E$52:V52)-SUM($E$61:V61))*'Capital Structure'!$D$16/12</f>
        <v>0</v>
      </c>
      <c r="W59" s="136">
        <f>(SUM($E$52:W52)-SUM($E$61:W61))*'Capital Structure'!$D$16/12</f>
        <v>0</v>
      </c>
      <c r="X59" s="136">
        <f>(SUM($E$52:X52)-SUM($E$61:X61))*'Capital Structure'!$D$16/12</f>
        <v>0</v>
      </c>
      <c r="Y59" s="136">
        <f>(SUM($E$52:Y52)-SUM($E$61:Y61))*'Capital Structure'!$D$16/12</f>
        <v>0</v>
      </c>
      <c r="Z59" s="136">
        <f>(SUM($E$52:Z52)-SUM($E$61:Z61))*'Capital Structure'!$D$16/12</f>
        <v>0</v>
      </c>
      <c r="AA59" s="136">
        <f>(SUM($E$52:AA52)-SUM($E$61:AA61))*'Capital Structure'!$D$16/12</f>
        <v>0</v>
      </c>
      <c r="AB59" s="136">
        <f>(SUM($E$52:AB52)-SUM($E$61:AB61))*'Capital Structure'!$D$16/12</f>
        <v>0</v>
      </c>
      <c r="AC59" s="136">
        <f>(SUM($E$52:AC52)-SUM($E$61:AC61))*'Capital Structure'!$D$16/12</f>
        <v>0</v>
      </c>
      <c r="AD59" s="136">
        <f>(SUM($E$52:AD52)-SUM($E$61:AD61))*'Capital Structure'!$D$16/12</f>
        <v>0</v>
      </c>
      <c r="AE59" s="136">
        <f>(SUM($E$52:AE52)-SUM($E$61:AE61))*'Capital Structure'!$D$16/12</f>
        <v>0</v>
      </c>
      <c r="AF59" s="136">
        <f>(SUM($E$52:AF52)-SUM($E$61:AF61))*'Capital Structure'!$D$16/12</f>
        <v>0</v>
      </c>
      <c r="AG59" s="136">
        <f>(SUM($E$52:AG52)-SUM($E$61:AG61))*'Capital Structure'!$D$16/12</f>
        <v>0</v>
      </c>
      <c r="AH59" s="136">
        <f>(SUM($E$52:AH52)-SUM($E$61:AH61))*'Capital Structure'!$D$16/12</f>
        <v>0</v>
      </c>
      <c r="AI59" s="136">
        <f>(SUM($E$52:AI52)-SUM($E$61:AI61))*'Capital Structure'!$D$16/12</f>
        <v>0</v>
      </c>
      <c r="AJ59" s="136">
        <f>(SUM($E$52:AJ52)-SUM($E$61:AJ61))*'Capital Structure'!$D$16/12</f>
        <v>0</v>
      </c>
      <c r="AK59" s="136">
        <f>(SUM($E$52:AK52)-SUM($E$61:AK61))*'Capital Structure'!$D$16/12</f>
        <v>0</v>
      </c>
      <c r="AL59" s="136">
        <f>(SUM($E$52:AL52)-SUM($E$61:AL61))*'Capital Structure'!$D$16/12</f>
        <v>0</v>
      </c>
      <c r="AM59" s="136">
        <f>(SUM($E$52:AM52)-SUM($E$61:AM61))*'Capital Structure'!$D$16/12</f>
        <v>0</v>
      </c>
      <c r="AN59" s="136">
        <f>(SUM($E$52:AN52)-SUM($E$61:AN61))*'Capital Structure'!$D$16/12</f>
        <v>0</v>
      </c>
      <c r="AO59" s="136">
        <f>(SUM($E$52:AO52)-SUM($E$61:AO61))*'Capital Structure'!$D$16/12</f>
        <v>0</v>
      </c>
      <c r="AP59" s="136">
        <f>(SUM($E$52:AP52)-SUM($E$61:AP61))*'Capital Structure'!$D$16/12</f>
        <v>0</v>
      </c>
      <c r="AQ59" s="136">
        <f>(SUM($E$52:AQ52)-SUM($E$61:AQ61))*'Capital Structure'!$D$16/12</f>
        <v>0</v>
      </c>
      <c r="AR59" s="136">
        <f>(SUM($E$52:AR52)-SUM($E$61:AR61))*'Capital Structure'!$D$16/12</f>
        <v>254166.66666666666</v>
      </c>
      <c r="AS59" s="136">
        <f>(SUM($E$52:AS52)-SUM($E$61:AS61))*'Capital Structure'!$D$16/12</f>
        <v>254166.66666666666</v>
      </c>
      <c r="AT59" s="136">
        <f>(SUM($E$52:AT52)-SUM($E$61:AT61))*'Capital Structure'!$D$16/12</f>
        <v>254166.66666666666</v>
      </c>
      <c r="AU59" s="136">
        <f>(SUM($E$52:AU52)-SUM($E$61:AU61))*'Capital Structure'!$D$16/12</f>
        <v>254166.66666666666</v>
      </c>
      <c r="AV59" s="136">
        <f>(SUM($E$52:AV52)-SUM($E$61:AV61))*'Capital Structure'!$D$16/12</f>
        <v>254166.66666666666</v>
      </c>
      <c r="AW59" s="136">
        <f>(SUM($E$52:AW52)-SUM($E$61:AW61))*'Capital Structure'!$D$16/12</f>
        <v>254166.66666666666</v>
      </c>
      <c r="AX59" s="136">
        <f>(SUM($E$52:AX52)-SUM($E$61:AX61))*'Capital Structure'!$D$16/12</f>
        <v>254166.66666666666</v>
      </c>
      <c r="AY59" s="136">
        <f>(SUM($E$52:AY52)-SUM($E$61:AY61))*'Capital Structure'!$D$16/12</f>
        <v>254166.66666666666</v>
      </c>
      <c r="AZ59" s="136">
        <f>(SUM($E$52:AZ52)-SUM($E$61:AZ61))*'Capital Structure'!$D$16/12</f>
        <v>254166.66666666666</v>
      </c>
      <c r="BA59" s="136">
        <f>(SUM($E$52:BA52)-SUM($E$61:BA61))*'Capital Structure'!$D$16/12</f>
        <v>254166.66666666666</v>
      </c>
      <c r="BB59" s="136">
        <f>(SUM($E$52:BB52)-SUM($E$61:BB61))*'Capital Structure'!$D$16/12</f>
        <v>254166.66666666666</v>
      </c>
      <c r="BC59" s="136">
        <f>(SUM($E$52:BC52)-SUM($E$61:BC61))*'Capital Structure'!$D$16/12</f>
        <v>254166.66666666666</v>
      </c>
      <c r="BD59" s="136">
        <f>(SUM($E$52:BD52)-SUM($E$61:BD61))*'Capital Structure'!$D$16/12</f>
        <v>254166.66666666666</v>
      </c>
      <c r="BE59" s="136">
        <f>(SUM($E$52:BE52)-SUM($E$61:BE61))*'Capital Structure'!$D$16/12</f>
        <v>254166.66666666666</v>
      </c>
      <c r="BF59" s="136">
        <f>(SUM($E$52:BF52)-SUM($E$61:BF61))*'Capital Structure'!$D$16/12</f>
        <v>254166.66666666666</v>
      </c>
      <c r="BG59" s="136">
        <f>(SUM($E$52:BG52)-SUM($E$61:BG61))*'Capital Structure'!$D$16/12</f>
        <v>254166.66666666666</v>
      </c>
      <c r="BH59" s="136">
        <f>(SUM($E$52:BH52)-SUM($E$61:BH61))*'Capital Structure'!$D$16/12</f>
        <v>254166.66666666666</v>
      </c>
      <c r="BI59" s="136">
        <f>(SUM($E$52:BI52)-SUM($E$61:BI61))*'Capital Structure'!$D$16/12</f>
        <v>254166.66666666666</v>
      </c>
      <c r="BJ59" s="136">
        <f>(SUM($E$52:BJ52)-SUM($E$61:BJ61))*'Capital Structure'!$D$16/12</f>
        <v>254166.66666666666</v>
      </c>
      <c r="BK59" s="136">
        <f>(SUM($E$52:BK52)-SUM($E$61:BK61))*'Capital Structure'!$D$16/12</f>
        <v>254166.66666666666</v>
      </c>
      <c r="BL59" s="136">
        <f>(SUM($E$52:BL52)-SUM($E$61:BL61))*'Capital Structure'!$D$16/12</f>
        <v>254166.66666666666</v>
      </c>
      <c r="BM59" s="136">
        <f>(SUM($E$52:BM52)-SUM($E$61:BM61))*'Capital Structure'!$D$16/12</f>
        <v>254166.66666666666</v>
      </c>
      <c r="BN59" s="136">
        <f>(SUM($E$52:BN52)-SUM($E$61:BN61))*'Capital Structure'!$D$16/12</f>
        <v>254166.66666666666</v>
      </c>
      <c r="BO59" s="136">
        <f>(SUM($E$52:BO52)-SUM($E$61:BO61))*'Capital Structure'!$D$16/12</f>
        <v>254166.66666666666</v>
      </c>
      <c r="BP59" s="136">
        <f>(SUM($E$52:BP52)-SUM($E$61:BP61))*'Capital Structure'!$D$16/12</f>
        <v>254166.66666666666</v>
      </c>
      <c r="BQ59" s="136">
        <f>(SUM($E$52:BQ52)-SUM($E$61:BQ61))*'Capital Structure'!$D$16/12</f>
        <v>254166.66666666666</v>
      </c>
      <c r="BR59" s="136">
        <f>(SUM($E$52:BR52)-SUM($E$61:BR61))*'Capital Structure'!$D$16/12</f>
        <v>254166.66666666666</v>
      </c>
      <c r="BS59" s="136">
        <f>(SUM($E$52:BS52)-SUM($E$61:BS61))*'Capital Structure'!$D$16/12</f>
        <v>254166.66666666666</v>
      </c>
      <c r="BT59" s="136">
        <f>(SUM($E$52:BT52)-SUM($E$61:BT61))*'Capital Structure'!$D$16/12</f>
        <v>254166.66666666666</v>
      </c>
      <c r="BU59" s="136">
        <f>(SUM($E$52:BU52)-SUM($E$61:BU61))*'Capital Structure'!$D$16/12</f>
        <v>254166.66666666666</v>
      </c>
      <c r="BV59" s="136">
        <f>(SUM($E$52:BV52)-SUM($E$61:BV61))*'Capital Structure'!$D$16/12</f>
        <v>254166.66666666666</v>
      </c>
      <c r="BW59" s="136">
        <f>(SUM($E$52:BW52)-SUM($E$61:BW61))*'Capital Structure'!$D$16/12</f>
        <v>254166.66666666666</v>
      </c>
      <c r="BX59" s="136">
        <f>(SUM($E$52:BX52)-SUM($E$61:BX61))*'Capital Structure'!$D$16/12</f>
        <v>254166.66666666666</v>
      </c>
      <c r="BY59" s="136">
        <f>(SUM($E$52:BY52)-SUM($E$61:BY61))*'Capital Structure'!$D$16/12</f>
        <v>0</v>
      </c>
      <c r="BZ59" s="136">
        <f>(SUM($E$52:BZ52)-SUM($E$61:BZ61))*'Capital Structure'!$D$16/12</f>
        <v>0</v>
      </c>
      <c r="CA59" s="136">
        <f>(SUM($E$52:CA52)-SUM($E$61:CA61))*'Capital Structure'!$D$16/12</f>
        <v>0</v>
      </c>
      <c r="CB59" s="136">
        <f>(SUM($E$52:CB52)-SUM($E$61:CB61))*'Capital Structure'!$D$16/12</f>
        <v>0</v>
      </c>
      <c r="CC59" s="136">
        <f>(SUM($E$52:CC52)-SUM($E$61:CC61))*'Capital Structure'!$D$16/12</f>
        <v>0</v>
      </c>
      <c r="CD59" s="136">
        <f>(SUM($E$52:CD52)-SUM($E$61:CD61))*'Capital Structure'!$D$16/12</f>
        <v>0</v>
      </c>
      <c r="CE59" s="136">
        <f>(SUM($E$52:CE52)-SUM($E$61:CE61))*'Capital Structure'!$D$16/12</f>
        <v>0</v>
      </c>
      <c r="CF59" s="136">
        <f>(SUM($E$52:CF52)-SUM($E$61:CF61))*'Capital Structure'!$D$16/12</f>
        <v>0</v>
      </c>
      <c r="CG59" s="136">
        <f>(SUM($E$52:CG52)-SUM($E$61:CG61))*'Capital Structure'!$D$16/12</f>
        <v>0</v>
      </c>
      <c r="CH59" s="136">
        <f>(SUM($E$52:CH52)-SUM($E$61:CH61))*'Capital Structure'!$D$16/12</f>
        <v>0</v>
      </c>
      <c r="CI59" s="136">
        <f>(SUM($E$52:CI52)-SUM($E$61:CI61))*'Capital Structure'!$D$16/12</f>
        <v>0</v>
      </c>
      <c r="CJ59" s="136">
        <f>(SUM($E$52:CJ52)-SUM($E$61:CJ61))*'Capital Structure'!$D$16/12</f>
        <v>0</v>
      </c>
      <c r="CK59" s="136">
        <f>(SUM($E$52:CK52)-SUM($E$61:CK61))*'Capital Structure'!$D$16/12</f>
        <v>0</v>
      </c>
      <c r="CL59" s="136">
        <f>(SUM($E$52:CL52)-SUM($E$61:CL61))*'Capital Structure'!$D$16/12</f>
        <v>0</v>
      </c>
      <c r="CM59" s="136">
        <f>(SUM($E$52:CM52)-SUM($E$61:CM61))*'Capital Structure'!$D$16/12</f>
        <v>0</v>
      </c>
      <c r="CN59" s="136">
        <f>(SUM($E$52:CN52)-SUM($E$61:CN61))*'Capital Structure'!$D$16/12</f>
        <v>0</v>
      </c>
      <c r="CO59" s="136">
        <f>(SUM($E$52:CO52)-SUM($E$61:CO61))*'Capital Structure'!$D$16/12</f>
        <v>0</v>
      </c>
      <c r="CP59" s="136">
        <f>(SUM($E$52:CP52)-SUM($E$61:CP61))*'Capital Structure'!$D$16/12</f>
        <v>0</v>
      </c>
      <c r="CQ59" s="136">
        <f>(SUM($E$52:CQ52)-SUM($E$61:CQ61))*'Capital Structure'!$D$16/12</f>
        <v>0</v>
      </c>
      <c r="CR59" s="136">
        <f>(SUM($E$52:CR52)-SUM($E$61:CR61))*'Capital Structure'!$D$16/12</f>
        <v>0</v>
      </c>
      <c r="CS59" s="136">
        <f>(SUM($E$52:CS52)-SUM($E$61:CS61))*'Capital Structure'!$D$16/12</f>
        <v>0</v>
      </c>
      <c r="CT59" s="136">
        <f>(SUM($E$52:CT52)-SUM($E$61:CT61))*'Capital Structure'!$D$16/12</f>
        <v>0</v>
      </c>
      <c r="CU59" s="136">
        <f>(SUM($E$52:CU52)-SUM($E$61:CU61))*'Capital Structure'!$D$16/12</f>
        <v>0</v>
      </c>
      <c r="CV59" s="136">
        <f>(SUM($E$52:CV52)-SUM($E$61:CV61))*'Capital Structure'!$D$16/12</f>
        <v>0</v>
      </c>
      <c r="CW59" s="136">
        <f>(SUM($E$52:CW52)-SUM($E$61:CW61))*'Capital Structure'!$D$16/12</f>
        <v>0</v>
      </c>
      <c r="CX59" s="136">
        <f>(SUM($E$52:CX52)-SUM($E$61:CX61))*'Capital Structure'!$D$16/12</f>
        <v>0</v>
      </c>
      <c r="CY59" s="136">
        <f>(SUM($E$52:CY52)-SUM($E$61:CY61))*'Capital Structure'!$D$16/12</f>
        <v>0</v>
      </c>
      <c r="CZ59" s="136">
        <f>(SUM($E$52:CZ52)-SUM($E$61:CZ61))*'Capital Structure'!$D$16/12</f>
        <v>0</v>
      </c>
      <c r="DA59" s="136">
        <f>(SUM($E$52:DA52)-SUM($E$61:DA61))*'Capital Structure'!$D$16/12</f>
        <v>0</v>
      </c>
      <c r="DB59" s="136">
        <f>(SUM($E$52:DB52)-SUM($E$61:DB61))*'Capital Structure'!$D$16/12</f>
        <v>0</v>
      </c>
      <c r="DC59" s="136">
        <f>(SUM($E$52:DC52)-SUM($E$61:DC61))*'Capital Structure'!$D$16/12</f>
        <v>0</v>
      </c>
      <c r="DD59" s="136">
        <f>(SUM($E$52:DD52)-SUM($E$61:DD61))*'Capital Structure'!$D$16/12</f>
        <v>0</v>
      </c>
      <c r="DE59" s="136">
        <f>(SUM($E$52:DE52)-SUM($E$61:DE61))*'Capital Structure'!$D$16/12</f>
        <v>0</v>
      </c>
      <c r="DF59" s="136">
        <f>(SUM($E$52:DF52)-SUM($E$61:DF61))*'Capital Structure'!$D$16/12</f>
        <v>0</v>
      </c>
      <c r="DG59" s="136">
        <f>(SUM($E$52:DG52)-SUM($E$61:DG61))*'Capital Structure'!$D$16/12</f>
        <v>0</v>
      </c>
      <c r="DH59" s="136">
        <f>(SUM($E$52:DH52)-SUM($E$61:DH61))*'Capital Structure'!$D$16/12</f>
        <v>0</v>
      </c>
      <c r="DI59" s="136">
        <f>(SUM($E$52:DI52)-SUM($E$61:DI61))*'Capital Structure'!$D$16/12</f>
        <v>0</v>
      </c>
      <c r="DJ59" s="136">
        <f>(SUM($E$52:DJ52)-SUM($E$61:DJ61))*'Capital Structure'!$D$16/12</f>
        <v>0</v>
      </c>
      <c r="DK59" s="136">
        <f>(SUM($E$52:DK52)-SUM($E$61:DK61))*'Capital Structure'!$D$16/12</f>
        <v>0</v>
      </c>
      <c r="DL59" s="136">
        <f>(SUM($E$52:DL52)-SUM($E$61:DL61))*'Capital Structure'!$D$16/12</f>
        <v>0</v>
      </c>
      <c r="DM59" s="136">
        <f>(SUM($E$52:DM52)-SUM($E$61:DM61))*'Capital Structure'!$D$16/12</f>
        <v>0</v>
      </c>
      <c r="DN59" s="136">
        <f>(SUM($E$52:DN52)-SUM($E$61:DN61))*'Capital Structure'!$D$16/12</f>
        <v>0</v>
      </c>
      <c r="DO59" s="136">
        <f>(SUM($E$52:DO52)-SUM($E$61:DO61))*'Capital Structure'!$D$16/12</f>
        <v>0</v>
      </c>
      <c r="DP59" s="136">
        <f>(SUM($E$52:DP52)-SUM($E$61:DP61))*'Capital Structure'!$D$16/12</f>
        <v>0</v>
      </c>
      <c r="DQ59" s="136">
        <f>(SUM($E$52:DQ52)-SUM($E$61:DQ61))*'Capital Structure'!$D$16/12</f>
        <v>0</v>
      </c>
      <c r="DR59" s="136">
        <f>(SUM($E$52:DR52)-SUM($E$61:DR61))*'Capital Structure'!$D$16/12</f>
        <v>0</v>
      </c>
      <c r="DS59" s="136">
        <f>(SUM($E$52:DS52)-SUM($E$61:DS61))*'Capital Structure'!$D$16/12</f>
        <v>0</v>
      </c>
      <c r="DT59" s="136">
        <f>(SUM($E$52:DT52)-SUM($E$61:DT61))*'Capital Structure'!$D$16/12</f>
        <v>0</v>
      </c>
      <c r="DU59" s="136">
        <f>(SUM($E$52:DU52)-SUM($E$61:DU61))*'Capital Structure'!$D$16/12</f>
        <v>0</v>
      </c>
      <c r="DV59" s="136">
        <f>(SUM($E$52:DV52)-SUM($E$61:DV61))*'Capital Structure'!$D$16/12</f>
        <v>0</v>
      </c>
      <c r="DW59" s="136">
        <f>(SUM($E$52:DW52)-SUM($E$61:DW61))*'Capital Structure'!$D$16/12</f>
        <v>0</v>
      </c>
      <c r="DX59" s="136">
        <f>(SUM($E$52:DX52)-SUM($E$61:DX61))*'Capital Structure'!$D$16/12</f>
        <v>0</v>
      </c>
      <c r="DY59" s="136">
        <f>(SUM($E$52:DY52)-SUM($E$61:DY61))*'Capital Structure'!$D$16/12</f>
        <v>0</v>
      </c>
    </row>
    <row r="60" spans="1:16384" s="139" customFormat="1">
      <c r="B60" s="114" t="s">
        <v>341</v>
      </c>
      <c r="E60" s="136">
        <f>SUM($E$52:E52)-SUM($D$61:D61)</f>
        <v>0</v>
      </c>
      <c r="F60" s="136">
        <f>SUM($E$52:F52)-SUM($D$61:E61)</f>
        <v>0</v>
      </c>
      <c r="G60" s="136">
        <f>SUM($E$52:G52)-SUM($D$61:F61)</f>
        <v>0</v>
      </c>
      <c r="H60" s="136">
        <f>SUM($E$52:H52)-SUM($D$61:G61)</f>
        <v>0</v>
      </c>
      <c r="I60" s="136">
        <f>SUM($E$52:I52)-SUM($D$61:H61)</f>
        <v>0</v>
      </c>
      <c r="J60" s="136">
        <f>SUM($E$52:J52)-SUM($D$61:I61)</f>
        <v>0</v>
      </c>
      <c r="K60" s="136">
        <f>SUM($E$52:K52)-SUM($D$61:J61)</f>
        <v>0</v>
      </c>
      <c r="L60" s="136">
        <f>SUM($E$52:L52)-SUM($D$61:K61)</f>
        <v>0</v>
      </c>
      <c r="M60" s="136">
        <f>SUM($E$52:M52)-SUM($D$61:L61)</f>
        <v>0</v>
      </c>
      <c r="N60" s="136">
        <f>SUM($E$52:N52)-SUM($D$61:M61)</f>
        <v>0</v>
      </c>
      <c r="O60" s="136">
        <f>SUM($E$52:O52)-SUM($D$61:N61)</f>
        <v>0</v>
      </c>
      <c r="P60" s="136">
        <f>SUM($E$52:P52)-SUM($D$61:O61)</f>
        <v>0</v>
      </c>
      <c r="Q60" s="136">
        <f>SUM($E$52:Q52)-SUM($D$61:P61)</f>
        <v>0</v>
      </c>
      <c r="R60" s="136">
        <f>SUM($E$52:R52)-SUM($D$61:Q61)</f>
        <v>0</v>
      </c>
      <c r="S60" s="136">
        <f>SUM($E$52:S52)-SUM($D$61:R61)</f>
        <v>0</v>
      </c>
      <c r="T60" s="136">
        <f>SUM($E$52:T52)-SUM($D$61:S61)</f>
        <v>0</v>
      </c>
      <c r="U60" s="136">
        <f>SUM($E$52:U52)-SUM($D$61:T61)</f>
        <v>0</v>
      </c>
      <c r="V60" s="136">
        <f>SUM($E$52:V52)-SUM($D$61:U61)</f>
        <v>0</v>
      </c>
      <c r="W60" s="136">
        <f>SUM($E$52:W52)-SUM($D$61:V61)</f>
        <v>0</v>
      </c>
      <c r="X60" s="136">
        <f>SUM($E$52:X52)-SUM($D$61:W61)</f>
        <v>0</v>
      </c>
      <c r="Y60" s="136">
        <f>SUM($E$52:Y52)-SUM($D$61:X61)</f>
        <v>0</v>
      </c>
      <c r="Z60" s="136">
        <f>SUM($E$52:Z52)-SUM($D$61:Y61)</f>
        <v>0</v>
      </c>
      <c r="AA60" s="136">
        <f>SUM($E$52:AA52)-SUM($D$61:Z61)</f>
        <v>0</v>
      </c>
      <c r="AB60" s="136">
        <f>SUM($E$52:AB52)-SUM($D$61:AA61)</f>
        <v>0</v>
      </c>
      <c r="AC60" s="136">
        <f>SUM($E$52:AC52)-SUM($D$61:AB61)</f>
        <v>0</v>
      </c>
      <c r="AD60" s="136">
        <f>SUM($E$52:AD52)-SUM($D$61:AC61)</f>
        <v>0</v>
      </c>
      <c r="AE60" s="136">
        <f>SUM($E$52:AE52)-SUM($D$61:AD61)</f>
        <v>0</v>
      </c>
      <c r="AF60" s="136">
        <f>SUM($E$52:AF52)-SUM($D$61:AE61)</f>
        <v>0</v>
      </c>
      <c r="AG60" s="136">
        <f>SUM($E$52:AG52)-SUM($D$61:AF61)</f>
        <v>0</v>
      </c>
      <c r="AH60" s="136">
        <f>SUM($E$52:AH52)-SUM($D$61:AG61)</f>
        <v>0</v>
      </c>
      <c r="AI60" s="136">
        <f>SUM($E$52:AI52)-SUM($D$61:AH61)</f>
        <v>0</v>
      </c>
      <c r="AJ60" s="136">
        <f>SUM($E$52:AJ52)-SUM($D$61:AI61)</f>
        <v>0</v>
      </c>
      <c r="AK60" s="136">
        <f>SUM($E$52:AK52)-SUM($D$61:AJ61)</f>
        <v>0</v>
      </c>
      <c r="AL60" s="136">
        <f>SUM($E$52:AL52)-SUM($D$61:AK61)</f>
        <v>0</v>
      </c>
      <c r="AM60" s="136">
        <f>SUM($E$52:AM52)-SUM($D$61:AL61)</f>
        <v>0</v>
      </c>
      <c r="AN60" s="136">
        <f>SUM($E$52:AN52)-SUM($D$61:AM61)</f>
        <v>0</v>
      </c>
      <c r="AO60" s="136">
        <f>SUM($E$52:AO52)-SUM($D$61:AN61)</f>
        <v>0</v>
      </c>
      <c r="AP60" s="136">
        <f>SUM($E$52:AP52)-SUM($D$61:AO61)</f>
        <v>0</v>
      </c>
      <c r="AQ60" s="136">
        <f>SUM($E$52:AQ52)-SUM($D$61:AP61)</f>
        <v>0</v>
      </c>
      <c r="AR60" s="136">
        <f>SUM($E$52:AR52)-SUM($D$61:AQ61)</f>
        <v>61000000</v>
      </c>
      <c r="AS60" s="136">
        <f>SUM($E$52:AS52)-SUM($D$61:AR61)</f>
        <v>61000000</v>
      </c>
      <c r="AT60" s="136">
        <f>SUM($E$52:AT52)-SUM($D$61:AS61)</f>
        <v>61000000</v>
      </c>
      <c r="AU60" s="136">
        <f>SUM($E$52:AU52)-SUM($D$61:AT61)</f>
        <v>61000000</v>
      </c>
      <c r="AV60" s="136">
        <f>SUM($E$52:AV52)-SUM($D$61:AU61)</f>
        <v>61000000</v>
      </c>
      <c r="AW60" s="136">
        <f>SUM($E$52:AW52)-SUM($D$61:AV61)</f>
        <v>61000000</v>
      </c>
      <c r="AX60" s="136">
        <f>SUM($E$52:AX52)-SUM($D$61:AW61)</f>
        <v>61000000</v>
      </c>
      <c r="AY60" s="136">
        <f>SUM($E$52:AY52)-SUM($D$61:AX61)</f>
        <v>61000000</v>
      </c>
      <c r="AZ60" s="136">
        <f>SUM($E$52:AZ52)-SUM($D$61:AY61)</f>
        <v>61000000</v>
      </c>
      <c r="BA60" s="136">
        <f>SUM($E$52:BA52)-SUM($D$61:AZ61)</f>
        <v>61000000</v>
      </c>
      <c r="BB60" s="136">
        <f>SUM($E$52:BB52)-SUM($D$61:BA61)</f>
        <v>61000000</v>
      </c>
      <c r="BC60" s="136">
        <f>SUM($E$52:BC52)-SUM($D$61:BB61)</f>
        <v>61000000</v>
      </c>
      <c r="BD60" s="136">
        <f>SUM($E$52:BD52)-SUM($D$61:BC61)</f>
        <v>61000000</v>
      </c>
      <c r="BE60" s="136">
        <f>SUM($E$52:BE52)-SUM($D$61:BD61)</f>
        <v>61000000</v>
      </c>
      <c r="BF60" s="136">
        <f>SUM($E$52:BF52)-SUM($D$61:BE61)</f>
        <v>61000000</v>
      </c>
      <c r="BG60" s="136">
        <f>SUM($E$52:BG52)-SUM($D$61:BF61)</f>
        <v>61000000</v>
      </c>
      <c r="BH60" s="136">
        <f>SUM($E$52:BH52)-SUM($D$61:BG61)</f>
        <v>61000000</v>
      </c>
      <c r="BI60" s="136">
        <f>SUM($E$52:BI52)-SUM($D$61:BH61)</f>
        <v>61000000</v>
      </c>
      <c r="BJ60" s="136">
        <f>SUM($E$52:BJ52)-SUM($D$61:BI61)</f>
        <v>61000000</v>
      </c>
      <c r="BK60" s="136">
        <f>SUM($E$52:BK52)-SUM($D$61:BJ61)</f>
        <v>61000000</v>
      </c>
      <c r="BL60" s="136">
        <f>SUM($E$52:BL52)-SUM($D$61:BK61)</f>
        <v>61000000</v>
      </c>
      <c r="BM60" s="136">
        <f>SUM($E$52:BM52)-SUM($D$61:BL61)</f>
        <v>61000000</v>
      </c>
      <c r="BN60" s="136">
        <f>SUM($E$52:BN52)-SUM($D$61:BM61)</f>
        <v>61000000</v>
      </c>
      <c r="BO60" s="136">
        <f>SUM($E$52:BO52)-SUM($D$61:BN61)</f>
        <v>61000000</v>
      </c>
      <c r="BP60" s="136">
        <f>SUM($E$52:BP52)-SUM($D$61:BO61)</f>
        <v>61000000</v>
      </c>
      <c r="BQ60" s="136">
        <f>SUM($E$52:BQ52)-SUM($D$61:BP61)</f>
        <v>61000000</v>
      </c>
      <c r="BR60" s="136">
        <f>SUM($E$52:BR52)-SUM($D$61:BQ61)</f>
        <v>61000000</v>
      </c>
      <c r="BS60" s="136">
        <f>SUM($E$52:BS52)-SUM($D$61:BR61)</f>
        <v>61000000</v>
      </c>
      <c r="BT60" s="136">
        <f>SUM($E$52:BT52)-SUM($D$61:BS61)</f>
        <v>61000000</v>
      </c>
      <c r="BU60" s="136">
        <f>SUM($E$52:BU52)-SUM($D$61:BT61)</f>
        <v>61000000</v>
      </c>
      <c r="BV60" s="136">
        <f>SUM($E$52:BV52)-SUM($D$61:BU61)</f>
        <v>61000000</v>
      </c>
      <c r="BW60" s="136">
        <f>SUM($E$52:BW52)-SUM($D$61:BV61)</f>
        <v>61000000</v>
      </c>
      <c r="BX60" s="136">
        <f>SUM($E$52:BX52)-SUM($D$61:BW61)</f>
        <v>61000000</v>
      </c>
      <c r="BY60" s="136">
        <f>SUM($E$52:BY52)-SUM($D$61:BX61)</f>
        <v>61000000</v>
      </c>
      <c r="BZ60" s="136">
        <f>SUM($E$52:BZ52)-SUM($D$61:BY61)</f>
        <v>0</v>
      </c>
      <c r="CA60" s="136">
        <f>SUM($E$52:CA52)-SUM($D$61:BZ61)</f>
        <v>0</v>
      </c>
      <c r="CB60" s="136">
        <f>SUM($E$52:CB52)-SUM($D$61:CA61)</f>
        <v>0</v>
      </c>
      <c r="CC60" s="136">
        <f>SUM($E$52:CC52)-SUM($D$61:CB61)</f>
        <v>0</v>
      </c>
      <c r="CD60" s="136">
        <f>SUM($E$52:CD52)-SUM($D$61:CC61)</f>
        <v>0</v>
      </c>
      <c r="CE60" s="136">
        <f>SUM($E$52:CE52)-SUM($D$61:CD61)</f>
        <v>0</v>
      </c>
      <c r="CF60" s="136">
        <f>SUM($E$52:CF52)-SUM($D$61:CE61)</f>
        <v>0</v>
      </c>
      <c r="CG60" s="136">
        <f>SUM($E$52:CG52)-SUM($D$61:CF61)</f>
        <v>0</v>
      </c>
      <c r="CH60" s="136">
        <f>SUM($E$52:CH52)-SUM($D$61:CG61)</f>
        <v>0</v>
      </c>
      <c r="CI60" s="136">
        <f>SUM($E$52:CI52)-SUM($D$61:CH61)</f>
        <v>0</v>
      </c>
      <c r="CJ60" s="136">
        <f>SUM($E$52:CJ52)-SUM($D$61:CI61)</f>
        <v>0</v>
      </c>
      <c r="CK60" s="136">
        <f>SUM($E$52:CK52)-SUM($D$61:CJ61)</f>
        <v>0</v>
      </c>
      <c r="CL60" s="136">
        <f>SUM($E$52:CL52)-SUM($D$61:CK61)</f>
        <v>0</v>
      </c>
      <c r="CM60" s="136">
        <f>SUM($E$52:CM52)-SUM($D$61:CL61)</f>
        <v>0</v>
      </c>
      <c r="CN60" s="136">
        <f>SUM($E$52:CN52)-SUM($D$61:CM61)</f>
        <v>0</v>
      </c>
      <c r="CO60" s="136">
        <f>SUM($E$52:CO52)-SUM($D$61:CN61)</f>
        <v>0</v>
      </c>
      <c r="CP60" s="136">
        <f>SUM($E$52:CP52)-SUM($D$61:CO61)</f>
        <v>0</v>
      </c>
      <c r="CQ60" s="136">
        <f>SUM($E$52:CQ52)-SUM($D$61:CP61)</f>
        <v>0</v>
      </c>
      <c r="CR60" s="136">
        <f>SUM($E$52:CR52)-SUM($D$61:CQ61)</f>
        <v>0</v>
      </c>
      <c r="CS60" s="136">
        <f>SUM($E$52:CS52)-SUM($D$61:CR61)</f>
        <v>0</v>
      </c>
      <c r="CT60" s="136">
        <f>SUM($E$52:CT52)-SUM($D$61:CS61)</f>
        <v>0</v>
      </c>
      <c r="CU60" s="136">
        <f>SUM($E$52:CU52)-SUM($D$61:CT61)</f>
        <v>0</v>
      </c>
      <c r="CV60" s="136">
        <f>SUM($E$52:CV52)-SUM($D$61:CU61)</f>
        <v>0</v>
      </c>
      <c r="CW60" s="136">
        <f>SUM($E$52:CW52)-SUM($D$61:CV61)</f>
        <v>0</v>
      </c>
      <c r="CX60" s="136">
        <f>SUM($E$52:CX52)-SUM($D$61:CW61)</f>
        <v>0</v>
      </c>
      <c r="CY60" s="136">
        <f>SUM($E$52:CY52)-SUM($D$61:CX61)</f>
        <v>0</v>
      </c>
      <c r="CZ60" s="136">
        <f>SUM($E$52:CZ52)-SUM($D$61:CY61)</f>
        <v>0</v>
      </c>
      <c r="DA60" s="136">
        <f>SUM($E$52:DA52)-SUM($D$61:CZ61)</f>
        <v>0</v>
      </c>
      <c r="DB60" s="136">
        <f>SUM($E$52:DB52)-SUM($D$61:DA61)</f>
        <v>0</v>
      </c>
      <c r="DC60" s="136">
        <f>SUM($E$52:DC52)-SUM($D$61:DB61)</f>
        <v>0</v>
      </c>
      <c r="DD60" s="136">
        <f>SUM($E$52:DD52)-SUM($D$61:DC61)</f>
        <v>0</v>
      </c>
      <c r="DE60" s="136">
        <f>SUM($E$52:DE52)-SUM($D$61:DD61)</f>
        <v>0</v>
      </c>
      <c r="DF60" s="136">
        <f>SUM($E$52:DF52)-SUM($D$61:DE61)</f>
        <v>0</v>
      </c>
      <c r="DG60" s="136">
        <f>SUM($E$52:DG52)-SUM($D$61:DF61)</f>
        <v>0</v>
      </c>
      <c r="DH60" s="136">
        <f>SUM($E$52:DH52)-SUM($D$61:DG61)</f>
        <v>0</v>
      </c>
      <c r="DI60" s="136">
        <f>SUM($E$52:DI52)-SUM($D$61:DH61)</f>
        <v>0</v>
      </c>
      <c r="DJ60" s="136">
        <f>SUM($E$52:DJ52)-SUM($D$61:DI61)</f>
        <v>0</v>
      </c>
      <c r="DK60" s="136">
        <f>SUM($E$52:DK52)-SUM($D$61:DJ61)</f>
        <v>0</v>
      </c>
      <c r="DL60" s="136">
        <f>SUM($E$52:DL52)-SUM($D$61:DK61)</f>
        <v>0</v>
      </c>
      <c r="DM60" s="136">
        <f>SUM($E$52:DM52)-SUM($D$61:DL61)</f>
        <v>0</v>
      </c>
      <c r="DN60" s="136">
        <f>SUM($E$52:DN52)-SUM($D$61:DM61)</f>
        <v>0</v>
      </c>
      <c r="DO60" s="136">
        <f>SUM($E$52:DO52)-SUM($D$61:DN61)</f>
        <v>0</v>
      </c>
      <c r="DP60" s="136">
        <f>SUM($E$52:DP52)-SUM($D$61:DO61)</f>
        <v>0</v>
      </c>
      <c r="DQ60" s="136">
        <f>SUM($E$52:DQ52)-SUM($D$61:DP61)</f>
        <v>0</v>
      </c>
      <c r="DR60" s="136">
        <f>SUM($E$52:DR52)-SUM($D$61:DQ61)</f>
        <v>0</v>
      </c>
      <c r="DS60" s="136">
        <f>SUM($E$52:DS52)-SUM($D$61:DR61)</f>
        <v>0</v>
      </c>
      <c r="DT60" s="136">
        <f>SUM($E$52:DT52)-SUM($D$61:DS61)</f>
        <v>0</v>
      </c>
      <c r="DU60" s="136">
        <f>SUM($E$52:DU52)-SUM($D$61:DT61)</f>
        <v>0</v>
      </c>
      <c r="DV60" s="136">
        <f>SUM($E$52:DV52)-SUM($D$61:DU61)</f>
        <v>0</v>
      </c>
      <c r="DW60" s="136">
        <f>SUM($E$52:DW52)-SUM($D$61:DV61)</f>
        <v>0</v>
      </c>
      <c r="DX60" s="136">
        <f>SUM($E$52:DX52)-SUM($D$61:DW61)</f>
        <v>0</v>
      </c>
      <c r="DY60" s="136">
        <f>SUM($E$52:DY52)-SUM($D$61:DX61)</f>
        <v>0</v>
      </c>
    </row>
    <row r="61" spans="1:16384" s="139" customFormat="1">
      <c r="B61" s="114" t="s">
        <v>344</v>
      </c>
      <c r="E61" s="139">
        <f>IF(E$50='Capital Structure'!$E$7,SUM($E$52:E52),0)</f>
        <v>0</v>
      </c>
      <c r="F61" s="139">
        <f>IF(F$50='Capital Structure'!$E$7,SUM($E$52:F52),0)</f>
        <v>0</v>
      </c>
      <c r="G61" s="139">
        <f>IF(G$50='Capital Structure'!$E$7,SUM($E$52:G52),0)</f>
        <v>0</v>
      </c>
      <c r="H61" s="139">
        <f>IF(H$50='Capital Structure'!$E$7,SUM($E$52:H52),0)</f>
        <v>0</v>
      </c>
      <c r="I61" s="139">
        <f>IF(I$50='Capital Structure'!$E$7,SUM($E$52:I52),0)</f>
        <v>0</v>
      </c>
      <c r="J61" s="139">
        <f>IF(J$50='Capital Structure'!$E$7,SUM($E$52:J52),0)</f>
        <v>0</v>
      </c>
      <c r="K61" s="139">
        <f>IF(K$50='Capital Structure'!$E$7,SUM($E$52:K52),0)</f>
        <v>0</v>
      </c>
      <c r="L61" s="139">
        <f>IF(L$50='Capital Structure'!$E$7,SUM($E$52:L52),0)</f>
        <v>0</v>
      </c>
      <c r="M61" s="139">
        <f>IF(M$50='Capital Structure'!$E$7,SUM($E$52:M52),0)</f>
        <v>0</v>
      </c>
      <c r="N61" s="139">
        <f>IF(N$50='Capital Structure'!$E$7,SUM($E$52:N52),0)</f>
        <v>0</v>
      </c>
      <c r="O61" s="139">
        <f>IF(O$50='Capital Structure'!$E$7,SUM($E$52:O52),0)</f>
        <v>0</v>
      </c>
      <c r="P61" s="139">
        <f>IF(P$50='Capital Structure'!$E$7,SUM($E$52:P52),0)</f>
        <v>0</v>
      </c>
      <c r="Q61" s="139">
        <f>IF(Q$50='Capital Structure'!$E$7,SUM($E$52:Q52),0)</f>
        <v>0</v>
      </c>
      <c r="R61" s="139">
        <f>IF(R$50='Capital Structure'!$E$7,SUM($E$52:R52),0)</f>
        <v>0</v>
      </c>
      <c r="S61" s="139">
        <f>IF(S$50='Capital Structure'!$E$7,SUM($E$52:S52),0)</f>
        <v>0</v>
      </c>
      <c r="T61" s="139">
        <f>IF(T$50='Capital Structure'!$E$7,SUM($E$52:T52),0)</f>
        <v>0</v>
      </c>
      <c r="U61" s="139">
        <f>IF(U$50='Capital Structure'!$E$7,SUM($E$52:U52),0)</f>
        <v>0</v>
      </c>
      <c r="V61" s="139">
        <f>IF(V$50='Capital Structure'!$E$7,SUM($E$52:V52),0)</f>
        <v>0</v>
      </c>
      <c r="W61" s="139">
        <f>IF(W$50='Capital Structure'!$E$7,SUM($E$52:W52),0)</f>
        <v>0</v>
      </c>
      <c r="X61" s="139">
        <f>IF(X$50='Capital Structure'!$E$7,SUM($E$52:X52),0)</f>
        <v>0</v>
      </c>
      <c r="Y61" s="139">
        <f>IF(Y$50='Capital Structure'!$E$7,SUM($E$52:Y52),0)</f>
        <v>0</v>
      </c>
      <c r="Z61" s="139">
        <f>IF(Z$50='Capital Structure'!$E$7,SUM($E$52:Z52),0)</f>
        <v>0</v>
      </c>
      <c r="AA61" s="139">
        <f>IF(AA$50='Capital Structure'!$E$7,SUM($E$52:AA52),0)</f>
        <v>0</v>
      </c>
      <c r="AB61" s="139">
        <f>IF(AB$50='Capital Structure'!$E$7,SUM($E$52:AB52),0)</f>
        <v>0</v>
      </c>
      <c r="AC61" s="139">
        <f>IF(AC$50='Capital Structure'!$E$7,SUM($E$52:AC52),0)</f>
        <v>0</v>
      </c>
      <c r="AD61" s="139">
        <f>IF(AD$50='Capital Structure'!$E$7,SUM($E$52:AD52),0)</f>
        <v>0</v>
      </c>
      <c r="AE61" s="139">
        <f>IF(AE$50='Capital Structure'!$E$7,SUM($E$52:AE52),0)</f>
        <v>0</v>
      </c>
      <c r="AF61" s="139">
        <f>IF(AF$50='Capital Structure'!$E$7,SUM($E$52:AF52),0)</f>
        <v>0</v>
      </c>
      <c r="AG61" s="139">
        <f>IF(AG$50='Capital Structure'!$E$7,SUM($E$52:AG52),0)</f>
        <v>0</v>
      </c>
      <c r="AH61" s="139">
        <f>IF(AH$50='Capital Structure'!$E$7,SUM($E$52:AH52),0)</f>
        <v>0</v>
      </c>
      <c r="AI61" s="139">
        <f>IF(AI$50='Capital Structure'!$E$7,SUM($E$52:AI52),0)</f>
        <v>0</v>
      </c>
      <c r="AJ61" s="139">
        <f>IF(AJ$50='Capital Structure'!$E$7,SUM($E$52:AJ52),0)</f>
        <v>0</v>
      </c>
      <c r="AK61" s="139">
        <f>IF(AK$50='Capital Structure'!$E$7,SUM($E$52:AK52),0)</f>
        <v>0</v>
      </c>
      <c r="AL61" s="139">
        <f>IF(AL$50='Capital Structure'!$E$7,SUM($E$52:AL52),0)</f>
        <v>0</v>
      </c>
      <c r="AM61" s="139">
        <f>IF(AM$50='Capital Structure'!$E$7,SUM($E$52:AM52),0)</f>
        <v>0</v>
      </c>
      <c r="AN61" s="139">
        <f>IF(AN$50='Capital Structure'!$E$7,SUM($E$52:AN52),0)</f>
        <v>0</v>
      </c>
      <c r="AO61" s="139">
        <f>IF(AO$50='Capital Structure'!$E$7,SUM($E$52:AO52),0)</f>
        <v>0</v>
      </c>
      <c r="AP61" s="139">
        <f>IF(AP$50='Capital Structure'!$E$7,SUM($E$52:AP52),0)</f>
        <v>0</v>
      </c>
      <c r="AQ61" s="139">
        <f>IF(AQ$50='Capital Structure'!$E$7,SUM($E$52:AQ52),0)</f>
        <v>0</v>
      </c>
      <c r="AR61" s="139">
        <f>IF(AR$50='Capital Structure'!$E$7,SUM($E$52:AR52),0)</f>
        <v>0</v>
      </c>
      <c r="AS61" s="139">
        <f>IF(AS$50='Capital Structure'!$E$7,SUM($E$52:AS52),0)</f>
        <v>0</v>
      </c>
      <c r="AT61" s="139">
        <f>IF(AT$50='Capital Structure'!$E$7,SUM($E$52:AT52),0)</f>
        <v>0</v>
      </c>
      <c r="AU61" s="139">
        <f>IF(AU$50='Capital Structure'!$E$7,SUM($E$52:AU52),0)</f>
        <v>0</v>
      </c>
      <c r="AV61" s="139">
        <f>IF(AV$50='Capital Structure'!$E$7,SUM($E$52:AV52),0)</f>
        <v>0</v>
      </c>
      <c r="AW61" s="139">
        <f>IF(AW$50='Capital Structure'!$E$7,SUM($E$52:AW52),0)</f>
        <v>0</v>
      </c>
      <c r="AX61" s="139">
        <f>IF(AX$50='Capital Structure'!$E$7,SUM($E$52:AX52),0)</f>
        <v>0</v>
      </c>
      <c r="AY61" s="139">
        <f>IF(AY$50='Capital Structure'!$E$7,SUM($E$52:AY52),0)</f>
        <v>0</v>
      </c>
      <c r="AZ61" s="139">
        <f>IF(AZ$50='Capital Structure'!$E$7,SUM($E$52:AZ52),0)</f>
        <v>0</v>
      </c>
      <c r="BA61" s="139">
        <f>IF(BA$50='Capital Structure'!$E$7,SUM($E$52:BA52),0)</f>
        <v>0</v>
      </c>
      <c r="BB61" s="139">
        <f>IF(BB$50='Capital Structure'!$E$7,SUM($E$52:BB52),0)</f>
        <v>0</v>
      </c>
      <c r="BC61" s="139">
        <f>IF(BC$50='Capital Structure'!$E$7,SUM($E$52:BC52),0)</f>
        <v>0</v>
      </c>
      <c r="BD61" s="139">
        <f>IF(BD$50='Capital Structure'!$E$7,SUM($E$52:BD52),0)</f>
        <v>0</v>
      </c>
      <c r="BE61" s="139">
        <f>IF(BE$50='Capital Structure'!$E$7,SUM($E$52:BE52),0)</f>
        <v>0</v>
      </c>
      <c r="BF61" s="139">
        <f>IF(BF$50='Capital Structure'!$E$7,SUM($E$52:BF52),0)</f>
        <v>0</v>
      </c>
      <c r="BG61" s="139">
        <f>IF(BG$50='Capital Structure'!$E$7,SUM($E$52:BG52),0)</f>
        <v>0</v>
      </c>
      <c r="BH61" s="139">
        <f>IF(BH$50='Capital Structure'!$E$7,SUM($E$52:BH52),0)</f>
        <v>0</v>
      </c>
      <c r="BI61" s="139">
        <f>IF(BI$50='Capital Structure'!$E$7,SUM($E$52:BI52),0)</f>
        <v>0</v>
      </c>
      <c r="BJ61" s="139">
        <f>IF(BJ$50='Capital Structure'!$E$7,SUM($E$52:BJ52),0)</f>
        <v>0</v>
      </c>
      <c r="BK61" s="139">
        <f>IF(BK$50='Capital Structure'!$E$7,SUM($E$52:BK52),0)</f>
        <v>0</v>
      </c>
      <c r="BL61" s="139">
        <f>IF(BL$50='Capital Structure'!$E$7,SUM($E$52:BL52),0)</f>
        <v>0</v>
      </c>
      <c r="BM61" s="139">
        <f>IF(BM$50='Capital Structure'!$E$7,SUM($E$52:BM52),0)</f>
        <v>0</v>
      </c>
      <c r="BN61" s="139">
        <f>IF(BN$50='Capital Structure'!$E$7,SUM($E$52:BN52),0)</f>
        <v>0</v>
      </c>
      <c r="BO61" s="139">
        <f>IF(BO$50='Capital Structure'!$E$7,SUM($E$52:BO52),0)</f>
        <v>0</v>
      </c>
      <c r="BP61" s="139">
        <f>IF(BP$50='Capital Structure'!$E$7,SUM($E$52:BP52),0)</f>
        <v>0</v>
      </c>
      <c r="BQ61" s="139">
        <f>IF(BQ$50='Capital Structure'!$E$7,SUM($E$52:BQ52),0)</f>
        <v>0</v>
      </c>
      <c r="BR61" s="139">
        <f>IF(BR$50='Capital Structure'!$E$7,SUM($E$52:BR52),0)</f>
        <v>0</v>
      </c>
      <c r="BS61" s="139">
        <f>IF(BS$50='Capital Structure'!$E$7,SUM($E$52:BS52),0)</f>
        <v>0</v>
      </c>
      <c r="BT61" s="139">
        <f>IF(BT$50='Capital Structure'!$E$7,SUM($E$52:BT52),0)</f>
        <v>0</v>
      </c>
      <c r="BU61" s="139">
        <f>IF(BU$50='Capital Structure'!$E$7,SUM($E$52:BU52),0)</f>
        <v>0</v>
      </c>
      <c r="BV61" s="139">
        <f>IF(BV$50='Capital Structure'!$E$7,SUM($E$52:BV52),0)</f>
        <v>0</v>
      </c>
      <c r="BW61" s="139">
        <f>IF(BW$50='Capital Structure'!$E$7,SUM($E$52:BW52),0)</f>
        <v>0</v>
      </c>
      <c r="BX61" s="139">
        <f>IF(BX$50='Capital Structure'!$E$7,SUM($E$52:BX52),0)</f>
        <v>0</v>
      </c>
      <c r="BY61" s="139">
        <f>IF(BY$50='Capital Structure'!$E$7,SUM($E$52:BY52),0)</f>
        <v>61000000</v>
      </c>
      <c r="BZ61" s="139">
        <f>IF(BZ$50='Capital Structure'!$E$7,SUM($E$52:BZ52),0)</f>
        <v>0</v>
      </c>
      <c r="CA61" s="139">
        <f>IF(CA$50='Capital Structure'!$E$7,SUM($E$52:CA52),0)</f>
        <v>0</v>
      </c>
      <c r="CB61" s="139">
        <f>IF(CB$50='Capital Structure'!$E$7,SUM($E$52:CB52),0)</f>
        <v>0</v>
      </c>
      <c r="CC61" s="139">
        <f>IF(CC$50='Capital Structure'!$E$7,SUM($E$52:CC52),0)</f>
        <v>0</v>
      </c>
      <c r="CD61" s="139">
        <f>IF(CD$50='Capital Structure'!$E$7,SUM($E$52:CD52),0)</f>
        <v>0</v>
      </c>
      <c r="CE61" s="139">
        <f>IF(CE$50='Capital Structure'!$E$7,SUM($E$52:CE52),0)</f>
        <v>0</v>
      </c>
      <c r="CF61" s="139">
        <f>IF(CF$50='Capital Structure'!$E$7,SUM($E$52:CF52),0)</f>
        <v>0</v>
      </c>
      <c r="CG61" s="139">
        <f>IF(CG$50='Capital Structure'!$E$7,SUM($E$52:CG52),0)</f>
        <v>0</v>
      </c>
      <c r="CH61" s="139">
        <f>IF(CH$50='Capital Structure'!$E$7,SUM($E$52:CH52),0)</f>
        <v>0</v>
      </c>
      <c r="CI61" s="139">
        <f>IF(CI$50='Capital Structure'!$E$7,SUM($E$52:CI52),0)</f>
        <v>0</v>
      </c>
      <c r="CJ61" s="139">
        <f>IF(CJ$50='Capital Structure'!$E$7,SUM($E$52:CJ52),0)</f>
        <v>0</v>
      </c>
      <c r="CK61" s="139">
        <f>IF(CK$50='Capital Structure'!$E$7,SUM($E$52:CK52),0)</f>
        <v>0</v>
      </c>
      <c r="CL61" s="139">
        <f>IF(CL$50='Capital Structure'!$E$7,SUM($E$52:CL52),0)</f>
        <v>0</v>
      </c>
      <c r="CM61" s="139">
        <f>IF(CM$50='Capital Structure'!$E$7,SUM($E$52:CM52),0)</f>
        <v>0</v>
      </c>
      <c r="CN61" s="139">
        <f>IF(CN$50='Capital Structure'!$E$7,SUM($E$52:CN52),0)</f>
        <v>0</v>
      </c>
      <c r="CO61" s="139">
        <f>IF(CO$50='Capital Structure'!$E$7,SUM($E$52:CO52),0)</f>
        <v>0</v>
      </c>
      <c r="CP61" s="139">
        <f>IF(CP$50='Capital Structure'!$E$7,SUM($E$52:CP52),0)</f>
        <v>0</v>
      </c>
      <c r="CQ61" s="139">
        <f>IF(CQ$50='Capital Structure'!$E$7,SUM($E$52:CQ52),0)</f>
        <v>0</v>
      </c>
      <c r="CR61" s="139">
        <f>IF(CR$50='Capital Structure'!$E$7,SUM($E$52:CR52),0)</f>
        <v>0</v>
      </c>
      <c r="CS61" s="139">
        <f>IF(CS$50='Capital Structure'!$E$7,SUM($E$52:CS52),0)</f>
        <v>0</v>
      </c>
      <c r="CT61" s="139">
        <f>IF(CT$50='Capital Structure'!$E$7,SUM($E$52:CT52),0)</f>
        <v>0</v>
      </c>
      <c r="CU61" s="139">
        <f>IF(CU$50='Capital Structure'!$E$7,SUM($E$52:CU52),0)</f>
        <v>0</v>
      </c>
      <c r="CV61" s="139">
        <f>IF(CV$50='Capital Structure'!$E$7,SUM($E$52:CV52),0)</f>
        <v>0</v>
      </c>
      <c r="CW61" s="139">
        <f>IF(CW$50='Capital Structure'!$E$7,SUM($E$52:CW52),0)</f>
        <v>0</v>
      </c>
      <c r="CX61" s="139">
        <f>IF(CX$50='Capital Structure'!$E$7,SUM($E$52:CX52),0)</f>
        <v>0</v>
      </c>
      <c r="CY61" s="139">
        <f>IF(CY$50='Capital Structure'!$E$7,SUM($E$52:CY52),0)</f>
        <v>0</v>
      </c>
      <c r="CZ61" s="139">
        <f>IF(CZ$50='Capital Structure'!$E$7,SUM($E$52:CZ52),0)</f>
        <v>0</v>
      </c>
      <c r="DA61" s="139">
        <f>IF(DA$50='Capital Structure'!$E$7,SUM($E$52:DA52),0)</f>
        <v>0</v>
      </c>
      <c r="DB61" s="139">
        <f>IF(DB$50='Capital Structure'!$E$7,SUM($E$52:DB52),0)</f>
        <v>0</v>
      </c>
      <c r="DC61" s="139">
        <f>IF(DC$50='Capital Structure'!$E$7,SUM($E$52:DC52),0)</f>
        <v>0</v>
      </c>
      <c r="DD61" s="139">
        <f>IF(DD$50='Capital Structure'!$E$7,SUM($E$52:DD52),0)</f>
        <v>0</v>
      </c>
      <c r="DE61" s="139">
        <f>IF(DE$50='Capital Structure'!$E$7,SUM($E$52:DE52),0)</f>
        <v>0</v>
      </c>
      <c r="DF61" s="139">
        <f>IF(DF$50='Capital Structure'!$E$7,SUM($E$52:DF52),0)</f>
        <v>0</v>
      </c>
      <c r="DG61" s="139">
        <f>IF(DG$50='Capital Structure'!$E$7,SUM($E$52:DG52),0)</f>
        <v>0</v>
      </c>
      <c r="DH61" s="139">
        <f>IF(DH$50='Capital Structure'!$E$7,SUM($E$52:DH52),0)</f>
        <v>0</v>
      </c>
      <c r="DI61" s="139">
        <f>IF(DI$50='Capital Structure'!$E$7,SUM($E$52:DI52),0)</f>
        <v>0</v>
      </c>
      <c r="DJ61" s="139">
        <f>IF(DJ$50='Capital Structure'!$E$7,SUM($E$52:DJ52),0)</f>
        <v>0</v>
      </c>
      <c r="DK61" s="139">
        <f>IF(DK$50='Capital Structure'!$E$7,SUM($E$52:DK52),0)</f>
        <v>0</v>
      </c>
      <c r="DL61" s="139">
        <f>IF(DL$50='Capital Structure'!$E$7,SUM($E$52:DL52),0)</f>
        <v>0</v>
      </c>
      <c r="DM61" s="139">
        <f>IF(DM$50='Capital Structure'!$E$7,SUM($E$52:DM52),0)</f>
        <v>0</v>
      </c>
      <c r="DN61" s="139">
        <f>IF(DN$50='Capital Structure'!$E$7,SUM($E$52:DN52),0)</f>
        <v>0</v>
      </c>
      <c r="DO61" s="139">
        <f>IF(DO$50='Capital Structure'!$E$7,SUM($E$52:DO52),0)</f>
        <v>0</v>
      </c>
      <c r="DP61" s="139">
        <f>IF(DP$50='Capital Structure'!$E$7,SUM($E$52:DP52),0)</f>
        <v>0</v>
      </c>
      <c r="DQ61" s="139">
        <f>IF(DQ$50='Capital Structure'!$E$7,SUM($E$52:DQ52),0)</f>
        <v>0</v>
      </c>
      <c r="DR61" s="139">
        <f>IF(DR$50='Capital Structure'!$E$7,SUM($E$52:DR52),0)</f>
        <v>0</v>
      </c>
      <c r="DS61" s="139">
        <f>IF(DS$50='Capital Structure'!$E$7,SUM($E$52:DS52),0)</f>
        <v>0</v>
      </c>
      <c r="DT61" s="139">
        <f>IF(DT$50='Capital Structure'!$E$7,SUM($E$52:DT52),0)</f>
        <v>0</v>
      </c>
      <c r="DU61" s="139">
        <f>IF(DU$50='Capital Structure'!$E$7,SUM($E$52:DU52),0)</f>
        <v>0</v>
      </c>
      <c r="DV61" s="139">
        <f>IF(DV$50='Capital Structure'!$E$7,SUM($E$52:DV52),0)</f>
        <v>0</v>
      </c>
      <c r="DW61" s="139">
        <f>IF(DW$50='Capital Structure'!$E$7,SUM($E$52:DW52),0)</f>
        <v>0</v>
      </c>
      <c r="DX61" s="139">
        <f>IF(DX$50='Capital Structure'!$E$7,SUM($E$52:DX52),0)</f>
        <v>0</v>
      </c>
      <c r="DY61" s="139">
        <f>IF(DY$50='Capital Structure'!$E$7,SUM($E$52:DY52),0)</f>
        <v>0</v>
      </c>
    </row>
    <row r="62" spans="1:16384" s="139" customFormat="1">
      <c r="B62" s="114"/>
    </row>
    <row r="63" spans="1:16384" s="139" customFormat="1">
      <c r="A63" s="140"/>
      <c r="B63" s="118" t="s">
        <v>345</v>
      </c>
      <c r="C63" s="140"/>
      <c r="D63" s="140"/>
      <c r="E63" s="139">
        <f>E52</f>
        <v>0</v>
      </c>
      <c r="F63" s="139">
        <f t="shared" ref="F63:BQ63" si="27">F52</f>
        <v>0</v>
      </c>
      <c r="G63" s="139">
        <f t="shared" si="27"/>
        <v>0</v>
      </c>
      <c r="H63" s="139">
        <f t="shared" si="27"/>
        <v>0</v>
      </c>
      <c r="I63" s="139">
        <f t="shared" si="27"/>
        <v>0</v>
      </c>
      <c r="J63" s="139">
        <f t="shared" si="27"/>
        <v>0</v>
      </c>
      <c r="K63" s="139">
        <f t="shared" si="27"/>
        <v>0</v>
      </c>
      <c r="L63" s="139">
        <f t="shared" si="27"/>
        <v>0</v>
      </c>
      <c r="M63" s="139">
        <f t="shared" si="27"/>
        <v>0</v>
      </c>
      <c r="N63" s="139">
        <f t="shared" si="27"/>
        <v>0</v>
      </c>
      <c r="O63" s="139">
        <f t="shared" si="27"/>
        <v>0</v>
      </c>
      <c r="P63" s="139">
        <f t="shared" si="27"/>
        <v>0</v>
      </c>
      <c r="Q63" s="139">
        <f t="shared" si="27"/>
        <v>0</v>
      </c>
      <c r="R63" s="139">
        <f t="shared" si="27"/>
        <v>0</v>
      </c>
      <c r="S63" s="139">
        <f t="shared" si="27"/>
        <v>0</v>
      </c>
      <c r="T63" s="139">
        <f t="shared" si="27"/>
        <v>0</v>
      </c>
      <c r="U63" s="139">
        <f t="shared" si="27"/>
        <v>0</v>
      </c>
      <c r="V63" s="139">
        <f t="shared" si="27"/>
        <v>0</v>
      </c>
      <c r="W63" s="139">
        <f t="shared" si="27"/>
        <v>0</v>
      </c>
      <c r="X63" s="139">
        <f t="shared" si="27"/>
        <v>0</v>
      </c>
      <c r="Y63" s="139">
        <f t="shared" si="27"/>
        <v>0</v>
      </c>
      <c r="Z63" s="139">
        <f t="shared" si="27"/>
        <v>0</v>
      </c>
      <c r="AA63" s="139">
        <f t="shared" si="27"/>
        <v>0</v>
      </c>
      <c r="AB63" s="139">
        <f t="shared" si="27"/>
        <v>0</v>
      </c>
      <c r="AC63" s="139">
        <f t="shared" si="27"/>
        <v>0</v>
      </c>
      <c r="AD63" s="139">
        <f t="shared" si="27"/>
        <v>0</v>
      </c>
      <c r="AE63" s="139">
        <f t="shared" si="27"/>
        <v>0</v>
      </c>
      <c r="AF63" s="139">
        <f t="shared" si="27"/>
        <v>0</v>
      </c>
      <c r="AG63" s="139">
        <f t="shared" si="27"/>
        <v>0</v>
      </c>
      <c r="AH63" s="139">
        <f t="shared" si="27"/>
        <v>0</v>
      </c>
      <c r="AI63" s="139">
        <f t="shared" si="27"/>
        <v>0</v>
      </c>
      <c r="AJ63" s="139">
        <f t="shared" si="27"/>
        <v>0</v>
      </c>
      <c r="AK63" s="139">
        <f t="shared" si="27"/>
        <v>0</v>
      </c>
      <c r="AL63" s="139">
        <f t="shared" si="27"/>
        <v>0</v>
      </c>
      <c r="AM63" s="139">
        <f t="shared" si="27"/>
        <v>0</v>
      </c>
      <c r="AN63" s="139">
        <f t="shared" si="27"/>
        <v>0</v>
      </c>
      <c r="AO63" s="139">
        <f t="shared" si="27"/>
        <v>0</v>
      </c>
      <c r="AP63" s="139">
        <f t="shared" si="27"/>
        <v>0</v>
      </c>
      <c r="AQ63" s="139">
        <f t="shared" si="27"/>
        <v>0</v>
      </c>
      <c r="AR63" s="139">
        <f t="shared" si="27"/>
        <v>61000000</v>
      </c>
      <c r="AS63" s="139">
        <f t="shared" si="27"/>
        <v>0</v>
      </c>
      <c r="AT63" s="139">
        <f t="shared" si="27"/>
        <v>0</v>
      </c>
      <c r="AU63" s="139">
        <f t="shared" si="27"/>
        <v>0</v>
      </c>
      <c r="AV63" s="139">
        <f t="shared" si="27"/>
        <v>0</v>
      </c>
      <c r="AW63" s="139">
        <f t="shared" si="27"/>
        <v>0</v>
      </c>
      <c r="AX63" s="139">
        <f t="shared" si="27"/>
        <v>0</v>
      </c>
      <c r="AY63" s="139">
        <f t="shared" si="27"/>
        <v>0</v>
      </c>
      <c r="AZ63" s="139">
        <f t="shared" si="27"/>
        <v>0</v>
      </c>
      <c r="BA63" s="139">
        <f t="shared" si="27"/>
        <v>0</v>
      </c>
      <c r="BB63" s="139">
        <f t="shared" si="27"/>
        <v>0</v>
      </c>
      <c r="BC63" s="139">
        <f t="shared" si="27"/>
        <v>0</v>
      </c>
      <c r="BD63" s="139">
        <f t="shared" si="27"/>
        <v>0</v>
      </c>
      <c r="BE63" s="139">
        <f t="shared" si="27"/>
        <v>0</v>
      </c>
      <c r="BF63" s="139">
        <f t="shared" si="27"/>
        <v>0</v>
      </c>
      <c r="BG63" s="139">
        <f t="shared" si="27"/>
        <v>0</v>
      </c>
      <c r="BH63" s="139">
        <f t="shared" si="27"/>
        <v>0</v>
      </c>
      <c r="BI63" s="139">
        <f t="shared" si="27"/>
        <v>0</v>
      </c>
      <c r="BJ63" s="139">
        <f t="shared" si="27"/>
        <v>0</v>
      </c>
      <c r="BK63" s="139">
        <f t="shared" si="27"/>
        <v>0</v>
      </c>
      <c r="BL63" s="139">
        <f t="shared" si="27"/>
        <v>0</v>
      </c>
      <c r="BM63" s="139">
        <f t="shared" si="27"/>
        <v>0</v>
      </c>
      <c r="BN63" s="139">
        <f t="shared" si="27"/>
        <v>0</v>
      </c>
      <c r="BO63" s="139">
        <f t="shared" si="27"/>
        <v>0</v>
      </c>
      <c r="BP63" s="139">
        <f t="shared" si="27"/>
        <v>0</v>
      </c>
      <c r="BQ63" s="139">
        <f t="shared" si="27"/>
        <v>0</v>
      </c>
      <c r="BR63" s="139">
        <f t="shared" ref="BR63:DY63" si="28">BR52</f>
        <v>0</v>
      </c>
      <c r="BS63" s="139">
        <f t="shared" si="28"/>
        <v>0</v>
      </c>
      <c r="BT63" s="139">
        <f t="shared" si="28"/>
        <v>0</v>
      </c>
      <c r="BU63" s="139">
        <f t="shared" si="28"/>
        <v>0</v>
      </c>
      <c r="BV63" s="139">
        <f t="shared" si="28"/>
        <v>0</v>
      </c>
      <c r="BW63" s="139">
        <f t="shared" si="28"/>
        <v>0</v>
      </c>
      <c r="BX63" s="139">
        <f t="shared" si="28"/>
        <v>0</v>
      </c>
      <c r="BY63" s="139">
        <f t="shared" si="28"/>
        <v>0</v>
      </c>
      <c r="BZ63" s="139">
        <f t="shared" si="28"/>
        <v>0</v>
      </c>
      <c r="CA63" s="139">
        <f t="shared" si="28"/>
        <v>0</v>
      </c>
      <c r="CB63" s="139">
        <f t="shared" si="28"/>
        <v>0</v>
      </c>
      <c r="CC63" s="139">
        <f t="shared" si="28"/>
        <v>0</v>
      </c>
      <c r="CD63" s="139">
        <f t="shared" si="28"/>
        <v>0</v>
      </c>
      <c r="CE63" s="139">
        <f t="shared" si="28"/>
        <v>0</v>
      </c>
      <c r="CF63" s="139">
        <f t="shared" si="28"/>
        <v>0</v>
      </c>
      <c r="CG63" s="139">
        <f t="shared" si="28"/>
        <v>0</v>
      </c>
      <c r="CH63" s="139">
        <f t="shared" si="28"/>
        <v>0</v>
      </c>
      <c r="CI63" s="139">
        <f t="shared" si="28"/>
        <v>0</v>
      </c>
      <c r="CJ63" s="139">
        <f t="shared" si="28"/>
        <v>0</v>
      </c>
      <c r="CK63" s="139">
        <f t="shared" si="28"/>
        <v>0</v>
      </c>
      <c r="CL63" s="139">
        <f t="shared" si="28"/>
        <v>0</v>
      </c>
      <c r="CM63" s="139">
        <f t="shared" si="28"/>
        <v>0</v>
      </c>
      <c r="CN63" s="139">
        <f t="shared" si="28"/>
        <v>0</v>
      </c>
      <c r="CO63" s="139">
        <f t="shared" si="28"/>
        <v>0</v>
      </c>
      <c r="CP63" s="139">
        <f t="shared" si="28"/>
        <v>0</v>
      </c>
      <c r="CQ63" s="139">
        <f t="shared" si="28"/>
        <v>0</v>
      </c>
      <c r="CR63" s="139">
        <f t="shared" si="28"/>
        <v>0</v>
      </c>
      <c r="CS63" s="139">
        <f t="shared" si="28"/>
        <v>0</v>
      </c>
      <c r="CT63" s="139">
        <f t="shared" si="28"/>
        <v>0</v>
      </c>
      <c r="CU63" s="139">
        <f t="shared" si="28"/>
        <v>0</v>
      </c>
      <c r="CV63" s="139">
        <f t="shared" si="28"/>
        <v>0</v>
      </c>
      <c r="CW63" s="139">
        <f t="shared" si="28"/>
        <v>0</v>
      </c>
      <c r="CX63" s="139">
        <f t="shared" si="28"/>
        <v>0</v>
      </c>
      <c r="CY63" s="139">
        <f t="shared" si="28"/>
        <v>0</v>
      </c>
      <c r="CZ63" s="139">
        <f t="shared" si="28"/>
        <v>0</v>
      </c>
      <c r="DA63" s="139">
        <f t="shared" si="28"/>
        <v>0</v>
      </c>
      <c r="DB63" s="139">
        <f t="shared" si="28"/>
        <v>0</v>
      </c>
      <c r="DC63" s="139">
        <f t="shared" si="28"/>
        <v>0</v>
      </c>
      <c r="DD63" s="139">
        <f t="shared" si="28"/>
        <v>0</v>
      </c>
      <c r="DE63" s="139">
        <f t="shared" si="28"/>
        <v>0</v>
      </c>
      <c r="DF63" s="139">
        <f t="shared" si="28"/>
        <v>0</v>
      </c>
      <c r="DG63" s="139">
        <f t="shared" si="28"/>
        <v>0</v>
      </c>
      <c r="DH63" s="139">
        <f t="shared" si="28"/>
        <v>0</v>
      </c>
      <c r="DI63" s="139">
        <f t="shared" si="28"/>
        <v>0</v>
      </c>
      <c r="DJ63" s="139">
        <f t="shared" si="28"/>
        <v>0</v>
      </c>
      <c r="DK63" s="139">
        <f t="shared" si="28"/>
        <v>0</v>
      </c>
      <c r="DL63" s="139">
        <f t="shared" si="28"/>
        <v>0</v>
      </c>
      <c r="DM63" s="139">
        <f t="shared" si="28"/>
        <v>0</v>
      </c>
      <c r="DN63" s="139">
        <f t="shared" si="28"/>
        <v>0</v>
      </c>
      <c r="DO63" s="139">
        <f t="shared" si="28"/>
        <v>0</v>
      </c>
      <c r="DP63" s="139">
        <f t="shared" si="28"/>
        <v>0</v>
      </c>
      <c r="DQ63" s="139">
        <f t="shared" si="28"/>
        <v>0</v>
      </c>
      <c r="DR63" s="139">
        <f t="shared" si="28"/>
        <v>0</v>
      </c>
      <c r="DS63" s="139">
        <f t="shared" si="28"/>
        <v>0</v>
      </c>
      <c r="DT63" s="139">
        <f t="shared" si="28"/>
        <v>0</v>
      </c>
      <c r="DU63" s="139">
        <f t="shared" si="28"/>
        <v>0</v>
      </c>
      <c r="DV63" s="139">
        <f t="shared" si="28"/>
        <v>0</v>
      </c>
      <c r="DW63" s="139">
        <f t="shared" si="28"/>
        <v>0</v>
      </c>
      <c r="DX63" s="139">
        <f t="shared" si="28"/>
        <v>0</v>
      </c>
      <c r="DY63" s="139">
        <f t="shared" si="28"/>
        <v>0</v>
      </c>
      <c r="DZ63" s="140"/>
      <c r="EA63" s="140"/>
      <c r="EB63" s="140"/>
      <c r="EC63" s="140"/>
      <c r="ED63" s="140"/>
      <c r="EE63" s="140"/>
      <c r="EF63" s="140"/>
      <c r="EG63" s="140"/>
      <c r="EH63" s="140"/>
      <c r="EI63" s="140"/>
      <c r="EJ63" s="140"/>
      <c r="EK63" s="140"/>
      <c r="EL63" s="140"/>
      <c r="EM63" s="140"/>
      <c r="EN63" s="140"/>
      <c r="EO63" s="140"/>
      <c r="EP63" s="140"/>
      <c r="EQ63" s="140"/>
      <c r="ER63" s="140"/>
      <c r="ES63" s="140"/>
      <c r="ET63" s="140"/>
      <c r="EU63" s="140"/>
      <c r="EV63" s="140"/>
      <c r="EW63" s="140"/>
      <c r="EX63" s="140"/>
      <c r="EY63" s="140"/>
      <c r="EZ63" s="140"/>
      <c r="FA63" s="140"/>
      <c r="FB63" s="140"/>
      <c r="FC63" s="140"/>
      <c r="FD63" s="140"/>
      <c r="FE63" s="140"/>
      <c r="FF63" s="140"/>
      <c r="FG63" s="140"/>
      <c r="FH63" s="140"/>
      <c r="FI63" s="140"/>
      <c r="FJ63" s="140"/>
      <c r="FK63" s="140"/>
      <c r="FL63" s="140"/>
      <c r="FM63" s="140"/>
      <c r="FN63" s="140"/>
      <c r="FO63" s="140"/>
      <c r="FP63" s="140"/>
      <c r="FQ63" s="140"/>
      <c r="FR63" s="140"/>
      <c r="FS63" s="140"/>
      <c r="FT63" s="140"/>
      <c r="FU63" s="140"/>
      <c r="FV63" s="140"/>
      <c r="FW63" s="140"/>
      <c r="FX63" s="140"/>
      <c r="FY63" s="140"/>
      <c r="FZ63" s="140"/>
      <c r="GA63" s="140"/>
      <c r="GB63" s="140"/>
      <c r="GC63" s="140"/>
      <c r="GD63" s="140"/>
      <c r="GE63" s="140"/>
      <c r="GF63" s="140"/>
      <c r="GG63" s="140"/>
      <c r="GH63" s="140"/>
      <c r="GI63" s="140"/>
      <c r="GJ63" s="140"/>
      <c r="GK63" s="140"/>
      <c r="GL63" s="140"/>
      <c r="GM63" s="140"/>
      <c r="GN63" s="140"/>
      <c r="GO63" s="140"/>
      <c r="GP63" s="140"/>
      <c r="GQ63" s="140"/>
      <c r="GR63" s="140"/>
      <c r="GS63" s="140"/>
      <c r="GT63" s="140"/>
      <c r="GU63" s="140"/>
      <c r="GV63" s="140"/>
      <c r="GW63" s="140"/>
      <c r="GX63" s="140"/>
      <c r="GY63" s="140"/>
      <c r="GZ63" s="140"/>
      <c r="HA63" s="140"/>
      <c r="HB63" s="140"/>
      <c r="HC63" s="140"/>
      <c r="HD63" s="140"/>
      <c r="HE63" s="140"/>
      <c r="HF63" s="140"/>
      <c r="HG63" s="140"/>
      <c r="HH63" s="140"/>
      <c r="HI63" s="140"/>
      <c r="HJ63" s="140"/>
      <c r="HK63" s="140"/>
      <c r="HL63" s="140"/>
      <c r="HM63" s="140"/>
      <c r="HN63" s="140"/>
      <c r="HO63" s="140"/>
      <c r="HP63" s="140"/>
      <c r="HQ63" s="140"/>
      <c r="HR63" s="140"/>
      <c r="HS63" s="140"/>
      <c r="HT63" s="140"/>
      <c r="HU63" s="140"/>
      <c r="HV63" s="140"/>
      <c r="HW63" s="140"/>
      <c r="HX63" s="140"/>
      <c r="HY63" s="140"/>
      <c r="HZ63" s="140"/>
      <c r="IA63" s="140"/>
      <c r="IB63" s="140"/>
      <c r="IC63" s="140"/>
      <c r="ID63" s="140"/>
      <c r="IE63" s="140"/>
      <c r="IF63" s="140"/>
      <c r="IG63" s="140"/>
      <c r="IH63" s="140"/>
      <c r="II63" s="140"/>
      <c r="IJ63" s="140"/>
      <c r="IK63" s="140"/>
      <c r="IL63" s="140"/>
      <c r="IM63" s="140"/>
      <c r="IN63" s="140"/>
      <c r="IO63" s="140"/>
      <c r="IP63" s="140"/>
      <c r="IQ63" s="140"/>
      <c r="IR63" s="140"/>
      <c r="IS63" s="140"/>
      <c r="IT63" s="140"/>
      <c r="IU63" s="140"/>
      <c r="IV63" s="140"/>
      <c r="IW63" s="140"/>
      <c r="IX63" s="140"/>
      <c r="IY63" s="140"/>
      <c r="IZ63" s="140"/>
      <c r="JA63" s="140"/>
      <c r="JB63" s="140"/>
      <c r="JC63" s="140"/>
      <c r="JD63" s="140"/>
      <c r="JE63" s="140"/>
      <c r="JF63" s="140"/>
      <c r="JG63" s="140"/>
      <c r="JH63" s="140"/>
      <c r="JI63" s="140"/>
      <c r="JJ63" s="140"/>
      <c r="JK63" s="140"/>
      <c r="JL63" s="140"/>
      <c r="JM63" s="140"/>
      <c r="JN63" s="140"/>
      <c r="JO63" s="140"/>
      <c r="JP63" s="140"/>
      <c r="JQ63" s="140"/>
      <c r="JR63" s="140"/>
      <c r="JS63" s="140"/>
      <c r="JT63" s="140"/>
      <c r="JU63" s="140"/>
      <c r="JV63" s="140"/>
      <c r="JW63" s="140"/>
      <c r="JX63" s="140"/>
      <c r="JY63" s="140"/>
      <c r="JZ63" s="140"/>
      <c r="KA63" s="140"/>
      <c r="KB63" s="140"/>
      <c r="KC63" s="140"/>
      <c r="KD63" s="140"/>
      <c r="KE63" s="140"/>
      <c r="KF63" s="140"/>
      <c r="KG63" s="140"/>
      <c r="KH63" s="140"/>
      <c r="KI63" s="140"/>
      <c r="KJ63" s="140"/>
      <c r="KK63" s="140"/>
      <c r="KL63" s="140"/>
      <c r="KM63" s="140"/>
      <c r="KN63" s="140"/>
      <c r="KO63" s="140"/>
      <c r="KP63" s="140"/>
      <c r="KQ63" s="140"/>
      <c r="KR63" s="140"/>
      <c r="KS63" s="140"/>
      <c r="KT63" s="140"/>
      <c r="KU63" s="140"/>
      <c r="KV63" s="140"/>
      <c r="KW63" s="140"/>
      <c r="KX63" s="140"/>
      <c r="KY63" s="140"/>
      <c r="KZ63" s="140"/>
      <c r="LA63" s="140"/>
      <c r="LB63" s="140"/>
      <c r="LC63" s="140"/>
      <c r="LD63" s="140"/>
      <c r="LE63" s="140"/>
      <c r="LF63" s="140"/>
      <c r="LG63" s="140"/>
      <c r="LH63" s="140"/>
      <c r="LI63" s="140"/>
      <c r="LJ63" s="140"/>
      <c r="LK63" s="140"/>
      <c r="LL63" s="140"/>
      <c r="LM63" s="140"/>
      <c r="LN63" s="140"/>
      <c r="LO63" s="140"/>
      <c r="LP63" s="140"/>
      <c r="LQ63" s="140"/>
      <c r="LR63" s="140"/>
      <c r="LS63" s="140"/>
      <c r="LT63" s="140"/>
      <c r="LU63" s="140"/>
      <c r="LV63" s="140"/>
      <c r="LW63" s="140"/>
      <c r="LX63" s="140"/>
      <c r="LY63" s="140"/>
      <c r="LZ63" s="140"/>
      <c r="MA63" s="140"/>
      <c r="MB63" s="140"/>
      <c r="MC63" s="140"/>
      <c r="MD63" s="140"/>
      <c r="ME63" s="140"/>
      <c r="MF63" s="140"/>
      <c r="MG63" s="140"/>
      <c r="MH63" s="140"/>
      <c r="MI63" s="140"/>
      <c r="MJ63" s="140"/>
      <c r="MK63" s="140"/>
      <c r="ML63" s="140"/>
      <c r="MM63" s="140"/>
      <c r="MN63" s="140"/>
      <c r="MO63" s="140"/>
      <c r="MP63" s="140"/>
      <c r="MQ63" s="140"/>
      <c r="MR63" s="140"/>
      <c r="MS63" s="140"/>
      <c r="MT63" s="140"/>
      <c r="MU63" s="140"/>
      <c r="MV63" s="140"/>
      <c r="MW63" s="140"/>
      <c r="MX63" s="140"/>
      <c r="MY63" s="140"/>
      <c r="MZ63" s="140"/>
      <c r="NA63" s="140"/>
      <c r="NB63" s="140"/>
      <c r="NC63" s="140"/>
      <c r="ND63" s="140"/>
      <c r="NE63" s="140"/>
      <c r="NF63" s="140"/>
      <c r="NG63" s="140"/>
      <c r="NH63" s="140"/>
      <c r="NI63" s="140"/>
      <c r="NJ63" s="140"/>
      <c r="NK63" s="140"/>
      <c r="NL63" s="140"/>
      <c r="NM63" s="140"/>
      <c r="NN63" s="140"/>
      <c r="NO63" s="140"/>
      <c r="NP63" s="140"/>
      <c r="NQ63" s="140"/>
      <c r="NR63" s="140"/>
      <c r="NS63" s="140"/>
      <c r="NT63" s="140"/>
      <c r="NU63" s="140"/>
      <c r="NV63" s="140"/>
      <c r="NW63" s="140"/>
      <c r="NX63" s="140"/>
      <c r="NY63" s="140"/>
      <c r="NZ63" s="140"/>
      <c r="OA63" s="140"/>
      <c r="OB63" s="140"/>
      <c r="OC63" s="140"/>
      <c r="OD63" s="140"/>
      <c r="OE63" s="140"/>
      <c r="OF63" s="140"/>
      <c r="OG63" s="140"/>
      <c r="OH63" s="140"/>
      <c r="OI63" s="140"/>
      <c r="OJ63" s="140"/>
      <c r="OK63" s="140"/>
      <c r="OL63" s="140"/>
      <c r="OM63" s="140"/>
      <c r="ON63" s="140"/>
      <c r="OO63" s="140"/>
      <c r="OP63" s="140"/>
      <c r="OQ63" s="140"/>
      <c r="OR63" s="140"/>
      <c r="OS63" s="140"/>
      <c r="OT63" s="140"/>
      <c r="OU63" s="140"/>
      <c r="OV63" s="140"/>
      <c r="OW63" s="140"/>
      <c r="OX63" s="140"/>
      <c r="OY63" s="140"/>
      <c r="OZ63" s="140"/>
      <c r="PA63" s="140"/>
      <c r="PB63" s="140"/>
      <c r="PC63" s="140"/>
      <c r="PD63" s="140"/>
      <c r="PE63" s="140"/>
      <c r="PF63" s="140"/>
      <c r="PG63" s="140"/>
      <c r="PH63" s="140"/>
      <c r="PI63" s="140"/>
      <c r="PJ63" s="140"/>
      <c r="PK63" s="140"/>
      <c r="PL63" s="140"/>
      <c r="PM63" s="140"/>
      <c r="PN63" s="140"/>
      <c r="PO63" s="140"/>
      <c r="PP63" s="140"/>
      <c r="PQ63" s="140"/>
      <c r="PR63" s="140"/>
      <c r="PS63" s="140"/>
      <c r="PT63" s="140"/>
      <c r="PU63" s="140"/>
      <c r="PV63" s="140"/>
      <c r="PW63" s="140"/>
      <c r="PX63" s="140"/>
      <c r="PY63" s="140"/>
      <c r="PZ63" s="140"/>
      <c r="QA63" s="140"/>
      <c r="QB63" s="140"/>
      <c r="QC63" s="140"/>
      <c r="QD63" s="140"/>
      <c r="QE63" s="140"/>
      <c r="QF63" s="140"/>
      <c r="QG63" s="140"/>
      <c r="QH63" s="140"/>
      <c r="QI63" s="140"/>
      <c r="QJ63" s="140"/>
      <c r="QK63" s="140"/>
      <c r="QL63" s="140"/>
      <c r="QM63" s="140"/>
      <c r="QN63" s="140"/>
      <c r="QO63" s="140"/>
      <c r="QP63" s="140"/>
      <c r="QQ63" s="140"/>
      <c r="QR63" s="140"/>
      <c r="QS63" s="140"/>
      <c r="QT63" s="140"/>
      <c r="QU63" s="140"/>
      <c r="QV63" s="140"/>
      <c r="QW63" s="140"/>
      <c r="QX63" s="140"/>
      <c r="QY63" s="140"/>
      <c r="QZ63" s="140"/>
      <c r="RA63" s="140"/>
      <c r="RB63" s="140"/>
      <c r="RC63" s="140"/>
      <c r="RD63" s="140"/>
      <c r="RE63" s="140"/>
      <c r="RF63" s="140"/>
      <c r="RG63" s="140"/>
      <c r="RH63" s="140"/>
      <c r="RI63" s="140"/>
      <c r="RJ63" s="140"/>
      <c r="RK63" s="140"/>
      <c r="RL63" s="140"/>
      <c r="RM63" s="140"/>
      <c r="RN63" s="140"/>
      <c r="RO63" s="140"/>
      <c r="RP63" s="140"/>
      <c r="RQ63" s="140"/>
      <c r="RR63" s="140"/>
      <c r="RS63" s="140"/>
      <c r="RT63" s="140"/>
      <c r="RU63" s="140"/>
      <c r="RV63" s="140"/>
      <c r="RW63" s="140"/>
      <c r="RX63" s="140"/>
      <c r="RY63" s="140"/>
      <c r="RZ63" s="140"/>
      <c r="SA63" s="140"/>
      <c r="SB63" s="140"/>
      <c r="SC63" s="140"/>
      <c r="SD63" s="140"/>
      <c r="SE63" s="140"/>
      <c r="SF63" s="140"/>
      <c r="SG63" s="140"/>
      <c r="SH63" s="140"/>
      <c r="SI63" s="140"/>
      <c r="SJ63" s="140"/>
      <c r="SK63" s="140"/>
      <c r="SL63" s="140"/>
      <c r="SM63" s="140"/>
      <c r="SN63" s="140"/>
      <c r="SO63" s="140"/>
      <c r="SP63" s="140"/>
      <c r="SQ63" s="140"/>
      <c r="SR63" s="140"/>
      <c r="SS63" s="140"/>
      <c r="ST63" s="140"/>
      <c r="SU63" s="140"/>
      <c r="SV63" s="140"/>
      <c r="SW63" s="140"/>
      <c r="SX63" s="140"/>
      <c r="SY63" s="140"/>
      <c r="SZ63" s="140"/>
      <c r="TA63" s="140"/>
      <c r="TB63" s="140"/>
      <c r="TC63" s="140"/>
      <c r="TD63" s="140"/>
      <c r="TE63" s="140"/>
      <c r="TF63" s="140"/>
      <c r="TG63" s="140"/>
      <c r="TH63" s="140"/>
      <c r="TI63" s="140"/>
      <c r="TJ63" s="140"/>
      <c r="TK63" s="140"/>
      <c r="TL63" s="140"/>
      <c r="TM63" s="140"/>
      <c r="TN63" s="140"/>
      <c r="TO63" s="140"/>
      <c r="TP63" s="140"/>
      <c r="TQ63" s="140"/>
      <c r="TR63" s="140"/>
      <c r="TS63" s="140"/>
      <c r="TT63" s="140"/>
      <c r="TU63" s="140"/>
      <c r="TV63" s="140"/>
      <c r="TW63" s="140"/>
      <c r="TX63" s="140"/>
      <c r="TY63" s="140"/>
      <c r="TZ63" s="140"/>
      <c r="UA63" s="140"/>
      <c r="UB63" s="140"/>
      <c r="UC63" s="140"/>
      <c r="UD63" s="140"/>
      <c r="UE63" s="140"/>
      <c r="UF63" s="140"/>
      <c r="UG63" s="140"/>
      <c r="UH63" s="140"/>
      <c r="UI63" s="140"/>
      <c r="UJ63" s="140"/>
      <c r="UK63" s="140"/>
      <c r="UL63" s="140"/>
      <c r="UM63" s="140"/>
      <c r="UN63" s="140"/>
      <c r="UO63" s="140"/>
      <c r="UP63" s="140"/>
      <c r="UQ63" s="140"/>
      <c r="UR63" s="140"/>
      <c r="US63" s="140"/>
      <c r="UT63" s="140"/>
      <c r="UU63" s="140"/>
      <c r="UV63" s="140"/>
      <c r="UW63" s="140"/>
      <c r="UX63" s="140"/>
      <c r="UY63" s="140"/>
      <c r="UZ63" s="140"/>
      <c r="VA63" s="140"/>
      <c r="VB63" s="140"/>
      <c r="VC63" s="140"/>
      <c r="VD63" s="140"/>
      <c r="VE63" s="140"/>
      <c r="VF63" s="140"/>
      <c r="VG63" s="140"/>
      <c r="VH63" s="140"/>
      <c r="VI63" s="140"/>
      <c r="VJ63" s="140"/>
      <c r="VK63" s="140"/>
      <c r="VL63" s="140"/>
      <c r="VM63" s="140"/>
      <c r="VN63" s="140"/>
      <c r="VO63" s="140"/>
      <c r="VP63" s="140"/>
      <c r="VQ63" s="140"/>
      <c r="VR63" s="140"/>
      <c r="VS63" s="140"/>
      <c r="VT63" s="140"/>
      <c r="VU63" s="140"/>
      <c r="VV63" s="140"/>
      <c r="VW63" s="140"/>
      <c r="VX63" s="140"/>
      <c r="VY63" s="140"/>
      <c r="VZ63" s="140"/>
      <c r="WA63" s="140"/>
      <c r="WB63" s="140"/>
      <c r="WC63" s="140"/>
      <c r="WD63" s="140"/>
      <c r="WE63" s="140"/>
      <c r="WF63" s="140"/>
      <c r="WG63" s="140"/>
      <c r="WH63" s="140"/>
      <c r="WI63" s="140"/>
      <c r="WJ63" s="140"/>
      <c r="WK63" s="140"/>
      <c r="WL63" s="140"/>
      <c r="WM63" s="140"/>
      <c r="WN63" s="140"/>
      <c r="WO63" s="140"/>
      <c r="WP63" s="140"/>
      <c r="WQ63" s="140"/>
      <c r="WR63" s="140"/>
      <c r="WS63" s="140"/>
      <c r="WT63" s="140"/>
      <c r="WU63" s="140"/>
      <c r="WV63" s="140"/>
      <c r="WW63" s="140"/>
      <c r="WX63" s="140"/>
      <c r="WY63" s="140"/>
      <c r="WZ63" s="140"/>
      <c r="XA63" s="140"/>
      <c r="XB63" s="140"/>
      <c r="XC63" s="140"/>
      <c r="XD63" s="140"/>
      <c r="XE63" s="140"/>
      <c r="XF63" s="140"/>
      <c r="XG63" s="140"/>
      <c r="XH63" s="140"/>
      <c r="XI63" s="140"/>
      <c r="XJ63" s="140"/>
      <c r="XK63" s="140"/>
      <c r="XL63" s="140"/>
      <c r="XM63" s="140"/>
      <c r="XN63" s="140"/>
      <c r="XO63" s="140"/>
      <c r="XP63" s="140"/>
      <c r="XQ63" s="140"/>
      <c r="XR63" s="140"/>
      <c r="XS63" s="140"/>
      <c r="XT63" s="140"/>
      <c r="XU63" s="140"/>
      <c r="XV63" s="140"/>
      <c r="XW63" s="140"/>
      <c r="XX63" s="140"/>
      <c r="XY63" s="140"/>
      <c r="XZ63" s="140"/>
      <c r="YA63" s="140"/>
      <c r="YB63" s="140"/>
      <c r="YC63" s="140"/>
      <c r="YD63" s="140"/>
      <c r="YE63" s="140"/>
      <c r="YF63" s="140"/>
      <c r="YG63" s="140"/>
      <c r="YH63" s="140"/>
      <c r="YI63" s="140"/>
      <c r="YJ63" s="140"/>
      <c r="YK63" s="140"/>
      <c r="YL63" s="140"/>
      <c r="YM63" s="140"/>
      <c r="YN63" s="140"/>
      <c r="YO63" s="140"/>
      <c r="YP63" s="140"/>
      <c r="YQ63" s="140"/>
      <c r="YR63" s="140"/>
      <c r="YS63" s="140"/>
      <c r="YT63" s="140"/>
      <c r="YU63" s="140"/>
      <c r="YV63" s="140"/>
      <c r="YW63" s="140"/>
      <c r="YX63" s="140"/>
      <c r="YY63" s="140"/>
      <c r="YZ63" s="140"/>
      <c r="ZA63" s="140"/>
      <c r="ZB63" s="140"/>
      <c r="ZC63" s="140"/>
      <c r="ZD63" s="140"/>
      <c r="ZE63" s="140"/>
      <c r="ZF63" s="140"/>
      <c r="ZG63" s="140"/>
      <c r="ZH63" s="140"/>
      <c r="ZI63" s="140"/>
      <c r="ZJ63" s="140"/>
      <c r="ZK63" s="140"/>
      <c r="ZL63" s="140"/>
      <c r="ZM63" s="140"/>
      <c r="ZN63" s="140"/>
      <c r="ZO63" s="140"/>
      <c r="ZP63" s="140"/>
      <c r="ZQ63" s="140"/>
      <c r="ZR63" s="140"/>
      <c r="ZS63" s="140"/>
      <c r="ZT63" s="140"/>
      <c r="ZU63" s="140"/>
      <c r="ZV63" s="140"/>
      <c r="ZW63" s="140"/>
      <c r="ZX63" s="140"/>
      <c r="ZY63" s="140"/>
      <c r="ZZ63" s="140"/>
      <c r="AAA63" s="140"/>
      <c r="AAB63" s="140"/>
      <c r="AAC63" s="140"/>
      <c r="AAD63" s="140"/>
      <c r="AAE63" s="140"/>
      <c r="AAF63" s="140"/>
      <c r="AAG63" s="140"/>
      <c r="AAH63" s="140"/>
      <c r="AAI63" s="140"/>
      <c r="AAJ63" s="140"/>
      <c r="AAK63" s="140"/>
      <c r="AAL63" s="140"/>
      <c r="AAM63" s="140"/>
      <c r="AAN63" s="140"/>
      <c r="AAO63" s="140"/>
      <c r="AAP63" s="140"/>
      <c r="AAQ63" s="140"/>
      <c r="AAR63" s="140"/>
      <c r="AAS63" s="140"/>
      <c r="AAT63" s="140"/>
      <c r="AAU63" s="140"/>
      <c r="AAV63" s="140"/>
      <c r="AAW63" s="140"/>
      <c r="AAX63" s="140"/>
      <c r="AAY63" s="140"/>
      <c r="AAZ63" s="140"/>
      <c r="ABA63" s="140"/>
      <c r="ABB63" s="140"/>
      <c r="ABC63" s="140"/>
      <c r="ABD63" s="140"/>
      <c r="ABE63" s="140"/>
      <c r="ABF63" s="140"/>
      <c r="ABG63" s="140"/>
      <c r="ABH63" s="140"/>
      <c r="ABI63" s="140"/>
      <c r="ABJ63" s="140"/>
      <c r="ABK63" s="140"/>
      <c r="ABL63" s="140"/>
      <c r="ABM63" s="140"/>
      <c r="ABN63" s="140"/>
      <c r="ABO63" s="140"/>
      <c r="ABP63" s="140"/>
      <c r="ABQ63" s="140"/>
      <c r="ABR63" s="140"/>
      <c r="ABS63" s="140"/>
      <c r="ABT63" s="140"/>
      <c r="ABU63" s="140"/>
      <c r="ABV63" s="140"/>
      <c r="ABW63" s="140"/>
      <c r="ABX63" s="140"/>
      <c r="ABY63" s="140"/>
      <c r="ABZ63" s="140"/>
      <c r="ACA63" s="140"/>
      <c r="ACB63" s="140"/>
      <c r="ACC63" s="140"/>
      <c r="ACD63" s="140"/>
      <c r="ACE63" s="140"/>
      <c r="ACF63" s="140"/>
      <c r="ACG63" s="140"/>
      <c r="ACH63" s="140"/>
      <c r="ACI63" s="140"/>
      <c r="ACJ63" s="140"/>
      <c r="ACK63" s="140"/>
      <c r="ACL63" s="140"/>
      <c r="ACM63" s="140"/>
      <c r="ACN63" s="140"/>
      <c r="ACO63" s="140"/>
      <c r="ACP63" s="140"/>
      <c r="ACQ63" s="140"/>
      <c r="ACR63" s="140"/>
      <c r="ACS63" s="140"/>
      <c r="ACT63" s="140"/>
      <c r="ACU63" s="140"/>
      <c r="ACV63" s="140"/>
      <c r="ACW63" s="140"/>
      <c r="ACX63" s="140"/>
      <c r="ACY63" s="140"/>
      <c r="ACZ63" s="140"/>
      <c r="ADA63" s="140"/>
      <c r="ADB63" s="140"/>
      <c r="ADC63" s="140"/>
      <c r="ADD63" s="140"/>
      <c r="ADE63" s="140"/>
      <c r="ADF63" s="140"/>
      <c r="ADG63" s="140"/>
      <c r="ADH63" s="140"/>
      <c r="ADI63" s="140"/>
      <c r="ADJ63" s="140"/>
      <c r="ADK63" s="140"/>
      <c r="ADL63" s="140"/>
      <c r="ADM63" s="140"/>
      <c r="ADN63" s="140"/>
      <c r="ADO63" s="140"/>
      <c r="ADP63" s="140"/>
      <c r="ADQ63" s="140"/>
      <c r="ADR63" s="140"/>
      <c r="ADS63" s="140"/>
      <c r="ADT63" s="140"/>
      <c r="ADU63" s="140"/>
      <c r="ADV63" s="140"/>
      <c r="ADW63" s="140"/>
      <c r="ADX63" s="140"/>
      <c r="ADY63" s="140"/>
      <c r="ADZ63" s="140"/>
      <c r="AEA63" s="140"/>
      <c r="AEB63" s="140"/>
      <c r="AEC63" s="140"/>
      <c r="AED63" s="140"/>
      <c r="AEE63" s="140"/>
      <c r="AEF63" s="140"/>
      <c r="AEG63" s="140"/>
      <c r="AEH63" s="140"/>
      <c r="AEI63" s="140"/>
      <c r="AEJ63" s="140"/>
      <c r="AEK63" s="140"/>
      <c r="AEL63" s="140"/>
      <c r="AEM63" s="140"/>
      <c r="AEN63" s="140"/>
      <c r="AEO63" s="140"/>
      <c r="AEP63" s="140"/>
      <c r="AEQ63" s="140"/>
      <c r="AER63" s="140"/>
      <c r="AES63" s="140"/>
      <c r="AET63" s="140"/>
      <c r="AEU63" s="140"/>
      <c r="AEV63" s="140"/>
      <c r="AEW63" s="140"/>
      <c r="AEX63" s="140"/>
      <c r="AEY63" s="140"/>
      <c r="AEZ63" s="140"/>
      <c r="AFA63" s="140"/>
      <c r="AFB63" s="140"/>
      <c r="AFC63" s="140"/>
      <c r="AFD63" s="140"/>
      <c r="AFE63" s="140"/>
      <c r="AFF63" s="140"/>
      <c r="AFG63" s="140"/>
      <c r="AFH63" s="140"/>
      <c r="AFI63" s="140"/>
      <c r="AFJ63" s="140"/>
      <c r="AFK63" s="140"/>
      <c r="AFL63" s="140"/>
      <c r="AFM63" s="140"/>
      <c r="AFN63" s="140"/>
      <c r="AFO63" s="140"/>
      <c r="AFP63" s="140"/>
      <c r="AFQ63" s="140"/>
      <c r="AFR63" s="140"/>
      <c r="AFS63" s="140"/>
      <c r="AFT63" s="140"/>
      <c r="AFU63" s="140"/>
      <c r="AFV63" s="140"/>
      <c r="AFW63" s="140"/>
      <c r="AFX63" s="140"/>
      <c r="AFY63" s="140"/>
      <c r="AFZ63" s="140"/>
      <c r="AGA63" s="140"/>
      <c r="AGB63" s="140"/>
      <c r="AGC63" s="140"/>
      <c r="AGD63" s="140"/>
      <c r="AGE63" s="140"/>
      <c r="AGF63" s="140"/>
      <c r="AGG63" s="140"/>
      <c r="AGH63" s="140"/>
      <c r="AGI63" s="140"/>
      <c r="AGJ63" s="140"/>
      <c r="AGK63" s="140"/>
      <c r="AGL63" s="140"/>
      <c r="AGM63" s="140"/>
      <c r="AGN63" s="140"/>
      <c r="AGO63" s="140"/>
      <c r="AGP63" s="140"/>
      <c r="AGQ63" s="140"/>
      <c r="AGR63" s="140"/>
      <c r="AGS63" s="140"/>
      <c r="AGT63" s="140"/>
      <c r="AGU63" s="140"/>
      <c r="AGV63" s="140"/>
      <c r="AGW63" s="140"/>
      <c r="AGX63" s="140"/>
      <c r="AGY63" s="140"/>
      <c r="AGZ63" s="140"/>
      <c r="AHA63" s="140"/>
      <c r="AHB63" s="140"/>
      <c r="AHC63" s="140"/>
      <c r="AHD63" s="140"/>
      <c r="AHE63" s="140"/>
      <c r="AHF63" s="140"/>
      <c r="AHG63" s="140"/>
      <c r="AHH63" s="140"/>
      <c r="AHI63" s="140"/>
      <c r="AHJ63" s="140"/>
      <c r="AHK63" s="140"/>
      <c r="AHL63" s="140"/>
      <c r="AHM63" s="140"/>
      <c r="AHN63" s="140"/>
      <c r="AHO63" s="140"/>
      <c r="AHP63" s="140"/>
      <c r="AHQ63" s="140"/>
      <c r="AHR63" s="140"/>
      <c r="AHS63" s="140"/>
      <c r="AHT63" s="140"/>
      <c r="AHU63" s="140"/>
      <c r="AHV63" s="140"/>
      <c r="AHW63" s="140"/>
      <c r="AHX63" s="140"/>
      <c r="AHY63" s="140"/>
      <c r="AHZ63" s="140"/>
      <c r="AIA63" s="140"/>
      <c r="AIB63" s="140"/>
      <c r="AIC63" s="140"/>
      <c r="AID63" s="140"/>
      <c r="AIE63" s="140"/>
      <c r="AIF63" s="140"/>
      <c r="AIG63" s="140"/>
      <c r="AIH63" s="140"/>
      <c r="AII63" s="140"/>
      <c r="AIJ63" s="140"/>
      <c r="AIK63" s="140"/>
      <c r="AIL63" s="140"/>
      <c r="AIM63" s="140"/>
      <c r="AIN63" s="140"/>
      <c r="AIO63" s="140"/>
      <c r="AIP63" s="140"/>
      <c r="AIQ63" s="140"/>
      <c r="AIR63" s="140"/>
      <c r="AIS63" s="140"/>
      <c r="AIT63" s="140"/>
      <c r="AIU63" s="140"/>
      <c r="AIV63" s="140"/>
      <c r="AIW63" s="140"/>
      <c r="AIX63" s="140"/>
      <c r="AIY63" s="140"/>
      <c r="AIZ63" s="140"/>
      <c r="AJA63" s="140"/>
      <c r="AJB63" s="140"/>
      <c r="AJC63" s="140"/>
      <c r="AJD63" s="140"/>
      <c r="AJE63" s="140"/>
      <c r="AJF63" s="140"/>
      <c r="AJG63" s="140"/>
      <c r="AJH63" s="140"/>
      <c r="AJI63" s="140"/>
      <c r="AJJ63" s="140"/>
      <c r="AJK63" s="140"/>
      <c r="AJL63" s="140"/>
      <c r="AJM63" s="140"/>
      <c r="AJN63" s="140"/>
      <c r="AJO63" s="140"/>
      <c r="AJP63" s="140"/>
      <c r="AJQ63" s="140"/>
      <c r="AJR63" s="140"/>
      <c r="AJS63" s="140"/>
      <c r="AJT63" s="140"/>
      <c r="AJU63" s="140"/>
      <c r="AJV63" s="140"/>
      <c r="AJW63" s="140"/>
      <c r="AJX63" s="140"/>
      <c r="AJY63" s="140"/>
      <c r="AJZ63" s="140"/>
      <c r="AKA63" s="140"/>
      <c r="AKB63" s="140"/>
      <c r="AKC63" s="140"/>
      <c r="AKD63" s="140"/>
      <c r="AKE63" s="140"/>
      <c r="AKF63" s="140"/>
      <c r="AKG63" s="140"/>
      <c r="AKH63" s="140"/>
      <c r="AKI63" s="140"/>
      <c r="AKJ63" s="140"/>
      <c r="AKK63" s="140"/>
      <c r="AKL63" s="140"/>
      <c r="AKM63" s="140"/>
      <c r="AKN63" s="140"/>
      <c r="AKO63" s="140"/>
      <c r="AKP63" s="140"/>
      <c r="AKQ63" s="140"/>
      <c r="AKR63" s="140"/>
      <c r="AKS63" s="140"/>
      <c r="AKT63" s="140"/>
      <c r="AKU63" s="140"/>
      <c r="AKV63" s="140"/>
      <c r="AKW63" s="140"/>
      <c r="AKX63" s="140"/>
      <c r="AKY63" s="140"/>
      <c r="AKZ63" s="140"/>
      <c r="ALA63" s="140"/>
      <c r="ALB63" s="140"/>
      <c r="ALC63" s="140"/>
      <c r="ALD63" s="140"/>
      <c r="ALE63" s="140"/>
      <c r="ALF63" s="140"/>
      <c r="ALG63" s="140"/>
      <c r="ALH63" s="140"/>
      <c r="ALI63" s="140"/>
      <c r="ALJ63" s="140"/>
      <c r="ALK63" s="140"/>
      <c r="ALL63" s="140"/>
      <c r="ALM63" s="140"/>
      <c r="ALN63" s="140"/>
      <c r="ALO63" s="140"/>
      <c r="ALP63" s="140"/>
      <c r="ALQ63" s="140"/>
      <c r="ALR63" s="140"/>
      <c r="ALS63" s="140"/>
      <c r="ALT63" s="140"/>
      <c r="ALU63" s="140"/>
      <c r="ALV63" s="140"/>
      <c r="ALW63" s="140"/>
      <c r="ALX63" s="140"/>
      <c r="ALY63" s="140"/>
      <c r="ALZ63" s="140"/>
      <c r="AMA63" s="140"/>
      <c r="AMB63" s="140"/>
      <c r="AMC63" s="140"/>
      <c r="AMD63" s="140"/>
      <c r="AME63" s="140"/>
      <c r="AMF63" s="140"/>
      <c r="AMG63" s="140"/>
      <c r="AMH63" s="140"/>
      <c r="AMI63" s="140"/>
      <c r="AMJ63" s="140"/>
      <c r="AMK63" s="140"/>
      <c r="AML63" s="140"/>
      <c r="AMM63" s="140"/>
      <c r="AMN63" s="140"/>
      <c r="AMO63" s="140"/>
      <c r="AMP63" s="140"/>
      <c r="AMQ63" s="140"/>
      <c r="AMR63" s="140"/>
      <c r="AMS63" s="140"/>
      <c r="AMT63" s="140"/>
      <c r="AMU63" s="140"/>
      <c r="AMV63" s="140"/>
      <c r="AMW63" s="140"/>
      <c r="AMX63" s="140"/>
      <c r="AMY63" s="140"/>
      <c r="AMZ63" s="140"/>
      <c r="ANA63" s="140"/>
      <c r="ANB63" s="140"/>
      <c r="ANC63" s="140"/>
      <c r="AND63" s="140"/>
      <c r="ANE63" s="140"/>
      <c r="ANF63" s="140"/>
      <c r="ANG63" s="140"/>
      <c r="ANH63" s="140"/>
      <c r="ANI63" s="140"/>
      <c r="ANJ63" s="140"/>
      <c r="ANK63" s="140"/>
      <c r="ANL63" s="140"/>
      <c r="ANM63" s="140"/>
      <c r="ANN63" s="140"/>
      <c r="ANO63" s="140"/>
      <c r="ANP63" s="140"/>
      <c r="ANQ63" s="140"/>
      <c r="ANR63" s="140"/>
      <c r="ANS63" s="140"/>
      <c r="ANT63" s="140"/>
      <c r="ANU63" s="140"/>
      <c r="ANV63" s="140"/>
      <c r="ANW63" s="140"/>
      <c r="ANX63" s="140"/>
      <c r="ANY63" s="140"/>
      <c r="ANZ63" s="140"/>
      <c r="AOA63" s="140"/>
      <c r="AOB63" s="140"/>
      <c r="AOC63" s="140"/>
      <c r="AOD63" s="140"/>
      <c r="AOE63" s="140"/>
      <c r="AOF63" s="140"/>
      <c r="AOG63" s="140"/>
      <c r="AOH63" s="140"/>
      <c r="AOI63" s="140"/>
      <c r="AOJ63" s="140"/>
      <c r="AOK63" s="140"/>
      <c r="AOL63" s="140"/>
      <c r="AOM63" s="140"/>
      <c r="AON63" s="140"/>
      <c r="AOO63" s="140"/>
      <c r="AOP63" s="140"/>
      <c r="AOQ63" s="140"/>
      <c r="AOR63" s="140"/>
      <c r="AOS63" s="140"/>
      <c r="AOT63" s="140"/>
      <c r="AOU63" s="140"/>
      <c r="AOV63" s="140"/>
      <c r="AOW63" s="140"/>
      <c r="AOX63" s="140"/>
      <c r="AOY63" s="140"/>
      <c r="AOZ63" s="140"/>
      <c r="APA63" s="140"/>
      <c r="APB63" s="140"/>
      <c r="APC63" s="140"/>
      <c r="APD63" s="140"/>
      <c r="APE63" s="140"/>
      <c r="APF63" s="140"/>
      <c r="APG63" s="140"/>
      <c r="APH63" s="140"/>
      <c r="API63" s="140"/>
      <c r="APJ63" s="140"/>
      <c r="APK63" s="140"/>
      <c r="APL63" s="140"/>
      <c r="APM63" s="140"/>
      <c r="APN63" s="140"/>
      <c r="APO63" s="140"/>
      <c r="APP63" s="140"/>
      <c r="APQ63" s="140"/>
      <c r="APR63" s="140"/>
      <c r="APS63" s="140"/>
      <c r="APT63" s="140"/>
      <c r="APU63" s="140"/>
      <c r="APV63" s="140"/>
      <c r="APW63" s="140"/>
      <c r="APX63" s="140"/>
      <c r="APY63" s="140"/>
      <c r="APZ63" s="140"/>
      <c r="AQA63" s="140"/>
      <c r="AQB63" s="140"/>
      <c r="AQC63" s="140"/>
      <c r="AQD63" s="140"/>
      <c r="AQE63" s="140"/>
      <c r="AQF63" s="140"/>
      <c r="AQG63" s="140"/>
      <c r="AQH63" s="140"/>
      <c r="AQI63" s="140"/>
      <c r="AQJ63" s="140"/>
      <c r="AQK63" s="140"/>
      <c r="AQL63" s="140"/>
      <c r="AQM63" s="140"/>
      <c r="AQN63" s="140"/>
      <c r="AQO63" s="140"/>
      <c r="AQP63" s="140"/>
      <c r="AQQ63" s="140"/>
      <c r="AQR63" s="140"/>
      <c r="AQS63" s="140"/>
      <c r="AQT63" s="140"/>
      <c r="AQU63" s="140"/>
      <c r="AQV63" s="140"/>
      <c r="AQW63" s="140"/>
      <c r="AQX63" s="140"/>
      <c r="AQY63" s="140"/>
      <c r="AQZ63" s="140"/>
      <c r="ARA63" s="140"/>
      <c r="ARB63" s="140"/>
      <c r="ARC63" s="140"/>
      <c r="ARD63" s="140"/>
      <c r="ARE63" s="140"/>
      <c r="ARF63" s="140"/>
      <c r="ARG63" s="140"/>
      <c r="ARH63" s="140"/>
      <c r="ARI63" s="140"/>
      <c r="ARJ63" s="140"/>
      <c r="ARK63" s="140"/>
      <c r="ARL63" s="140"/>
      <c r="ARM63" s="140"/>
      <c r="ARN63" s="140"/>
      <c r="ARO63" s="140"/>
      <c r="ARP63" s="140"/>
      <c r="ARQ63" s="140"/>
      <c r="ARR63" s="140"/>
      <c r="ARS63" s="140"/>
      <c r="ART63" s="140"/>
      <c r="ARU63" s="140"/>
      <c r="ARV63" s="140"/>
      <c r="ARW63" s="140"/>
      <c r="ARX63" s="140"/>
      <c r="ARY63" s="140"/>
      <c r="ARZ63" s="140"/>
      <c r="ASA63" s="140"/>
      <c r="ASB63" s="140"/>
      <c r="ASC63" s="140"/>
      <c r="ASD63" s="140"/>
      <c r="ASE63" s="140"/>
      <c r="ASF63" s="140"/>
      <c r="ASG63" s="140"/>
      <c r="ASH63" s="140"/>
      <c r="ASI63" s="140"/>
      <c r="ASJ63" s="140"/>
      <c r="ASK63" s="140"/>
      <c r="ASL63" s="140"/>
      <c r="ASM63" s="140"/>
      <c r="ASN63" s="140"/>
      <c r="ASO63" s="140"/>
      <c r="ASP63" s="140"/>
      <c r="ASQ63" s="140"/>
      <c r="ASR63" s="140"/>
      <c r="ASS63" s="140"/>
      <c r="AST63" s="140"/>
      <c r="ASU63" s="140"/>
      <c r="ASV63" s="140"/>
      <c r="ASW63" s="140"/>
      <c r="ASX63" s="140"/>
      <c r="ASY63" s="140"/>
      <c r="ASZ63" s="140"/>
      <c r="ATA63" s="140"/>
      <c r="ATB63" s="140"/>
      <c r="ATC63" s="140"/>
      <c r="ATD63" s="140"/>
      <c r="ATE63" s="140"/>
      <c r="ATF63" s="140"/>
      <c r="ATG63" s="140"/>
      <c r="ATH63" s="140"/>
      <c r="ATI63" s="140"/>
      <c r="ATJ63" s="140"/>
      <c r="ATK63" s="140"/>
      <c r="ATL63" s="140"/>
      <c r="ATM63" s="140"/>
      <c r="ATN63" s="140"/>
      <c r="ATO63" s="140"/>
      <c r="ATP63" s="140"/>
      <c r="ATQ63" s="140"/>
      <c r="ATR63" s="140"/>
      <c r="ATS63" s="140"/>
      <c r="ATT63" s="140"/>
      <c r="ATU63" s="140"/>
      <c r="ATV63" s="140"/>
      <c r="ATW63" s="140"/>
      <c r="ATX63" s="140"/>
      <c r="ATY63" s="140"/>
      <c r="ATZ63" s="140"/>
      <c r="AUA63" s="140"/>
      <c r="AUB63" s="140"/>
      <c r="AUC63" s="140"/>
      <c r="AUD63" s="140"/>
      <c r="AUE63" s="140"/>
      <c r="AUF63" s="140"/>
      <c r="AUG63" s="140"/>
      <c r="AUH63" s="140"/>
      <c r="AUI63" s="140"/>
      <c r="AUJ63" s="140"/>
      <c r="AUK63" s="140"/>
      <c r="AUL63" s="140"/>
      <c r="AUM63" s="140"/>
      <c r="AUN63" s="140"/>
      <c r="AUO63" s="140"/>
      <c r="AUP63" s="140"/>
      <c r="AUQ63" s="140"/>
      <c r="AUR63" s="140"/>
      <c r="AUS63" s="140"/>
      <c r="AUT63" s="140"/>
      <c r="AUU63" s="140"/>
      <c r="AUV63" s="140"/>
      <c r="AUW63" s="140"/>
      <c r="AUX63" s="140"/>
      <c r="AUY63" s="140"/>
      <c r="AUZ63" s="140"/>
      <c r="AVA63" s="140"/>
      <c r="AVB63" s="140"/>
      <c r="AVC63" s="140"/>
      <c r="AVD63" s="140"/>
      <c r="AVE63" s="140"/>
      <c r="AVF63" s="140"/>
      <c r="AVG63" s="140"/>
      <c r="AVH63" s="140"/>
      <c r="AVI63" s="140"/>
      <c r="AVJ63" s="140"/>
      <c r="AVK63" s="140"/>
      <c r="AVL63" s="140"/>
      <c r="AVM63" s="140"/>
      <c r="AVN63" s="140"/>
      <c r="AVO63" s="140"/>
      <c r="AVP63" s="140"/>
      <c r="AVQ63" s="140"/>
      <c r="AVR63" s="140"/>
      <c r="AVS63" s="140"/>
      <c r="AVT63" s="140"/>
      <c r="AVU63" s="140"/>
      <c r="AVV63" s="140"/>
      <c r="AVW63" s="140"/>
      <c r="AVX63" s="140"/>
      <c r="AVY63" s="140"/>
      <c r="AVZ63" s="140"/>
      <c r="AWA63" s="140"/>
      <c r="AWB63" s="140"/>
      <c r="AWC63" s="140"/>
      <c r="AWD63" s="140"/>
      <c r="AWE63" s="140"/>
      <c r="AWF63" s="140"/>
      <c r="AWG63" s="140"/>
      <c r="AWH63" s="140"/>
      <c r="AWI63" s="140"/>
      <c r="AWJ63" s="140"/>
      <c r="AWK63" s="140"/>
      <c r="AWL63" s="140"/>
      <c r="AWM63" s="140"/>
      <c r="AWN63" s="140"/>
      <c r="AWO63" s="140"/>
      <c r="AWP63" s="140"/>
      <c r="AWQ63" s="140"/>
      <c r="AWR63" s="140"/>
      <c r="AWS63" s="140"/>
      <c r="AWT63" s="140"/>
      <c r="AWU63" s="140"/>
      <c r="AWV63" s="140"/>
      <c r="AWW63" s="140"/>
      <c r="AWX63" s="140"/>
      <c r="AWY63" s="140"/>
      <c r="AWZ63" s="140"/>
      <c r="AXA63" s="140"/>
      <c r="AXB63" s="140"/>
      <c r="AXC63" s="140"/>
      <c r="AXD63" s="140"/>
      <c r="AXE63" s="140"/>
      <c r="AXF63" s="140"/>
      <c r="AXG63" s="140"/>
      <c r="AXH63" s="140"/>
      <c r="AXI63" s="140"/>
      <c r="AXJ63" s="140"/>
      <c r="AXK63" s="140"/>
      <c r="AXL63" s="140"/>
      <c r="AXM63" s="140"/>
      <c r="AXN63" s="140"/>
      <c r="AXO63" s="140"/>
      <c r="AXP63" s="140"/>
      <c r="AXQ63" s="140"/>
      <c r="AXR63" s="140"/>
      <c r="AXS63" s="140"/>
      <c r="AXT63" s="140"/>
      <c r="AXU63" s="140"/>
      <c r="AXV63" s="140"/>
      <c r="AXW63" s="140"/>
      <c r="AXX63" s="140"/>
      <c r="AXY63" s="140"/>
      <c r="AXZ63" s="140"/>
      <c r="AYA63" s="140"/>
      <c r="AYB63" s="140"/>
      <c r="AYC63" s="140"/>
      <c r="AYD63" s="140"/>
      <c r="AYE63" s="140"/>
      <c r="AYF63" s="140"/>
      <c r="AYG63" s="140"/>
      <c r="AYH63" s="140"/>
      <c r="AYI63" s="140"/>
      <c r="AYJ63" s="140"/>
      <c r="AYK63" s="140"/>
      <c r="AYL63" s="140"/>
      <c r="AYM63" s="140"/>
      <c r="AYN63" s="140"/>
      <c r="AYO63" s="140"/>
      <c r="AYP63" s="140"/>
      <c r="AYQ63" s="140"/>
      <c r="AYR63" s="140"/>
      <c r="AYS63" s="140"/>
      <c r="AYT63" s="140"/>
      <c r="AYU63" s="140"/>
      <c r="AYV63" s="140"/>
      <c r="AYW63" s="140"/>
      <c r="AYX63" s="140"/>
      <c r="AYY63" s="140"/>
      <c r="AYZ63" s="140"/>
      <c r="AZA63" s="140"/>
      <c r="AZB63" s="140"/>
      <c r="AZC63" s="140"/>
      <c r="AZD63" s="140"/>
      <c r="AZE63" s="140"/>
      <c r="AZF63" s="140"/>
      <c r="AZG63" s="140"/>
      <c r="AZH63" s="140"/>
      <c r="AZI63" s="140"/>
      <c r="AZJ63" s="140"/>
      <c r="AZK63" s="140"/>
      <c r="AZL63" s="140"/>
      <c r="AZM63" s="140"/>
      <c r="AZN63" s="140"/>
      <c r="AZO63" s="140"/>
      <c r="AZP63" s="140"/>
      <c r="AZQ63" s="140"/>
      <c r="AZR63" s="140"/>
      <c r="AZS63" s="140"/>
      <c r="AZT63" s="140"/>
      <c r="AZU63" s="140"/>
      <c r="AZV63" s="140"/>
      <c r="AZW63" s="140"/>
      <c r="AZX63" s="140"/>
      <c r="AZY63" s="140"/>
      <c r="AZZ63" s="140"/>
      <c r="BAA63" s="140"/>
      <c r="BAB63" s="140"/>
      <c r="BAC63" s="140"/>
      <c r="BAD63" s="140"/>
      <c r="BAE63" s="140"/>
      <c r="BAF63" s="140"/>
      <c r="BAG63" s="140"/>
      <c r="BAH63" s="140"/>
      <c r="BAI63" s="140"/>
      <c r="BAJ63" s="140"/>
      <c r="BAK63" s="140"/>
      <c r="BAL63" s="140"/>
      <c r="BAM63" s="140"/>
      <c r="BAN63" s="140"/>
      <c r="BAO63" s="140"/>
      <c r="BAP63" s="140"/>
      <c r="BAQ63" s="140"/>
      <c r="BAR63" s="140"/>
      <c r="BAS63" s="140"/>
      <c r="BAT63" s="140"/>
      <c r="BAU63" s="140"/>
      <c r="BAV63" s="140"/>
      <c r="BAW63" s="140"/>
      <c r="BAX63" s="140"/>
      <c r="BAY63" s="140"/>
      <c r="BAZ63" s="140"/>
      <c r="BBA63" s="140"/>
      <c r="BBB63" s="140"/>
      <c r="BBC63" s="140"/>
      <c r="BBD63" s="140"/>
      <c r="BBE63" s="140"/>
      <c r="BBF63" s="140"/>
      <c r="BBG63" s="140"/>
      <c r="BBH63" s="140"/>
      <c r="BBI63" s="140"/>
      <c r="BBJ63" s="140"/>
      <c r="BBK63" s="140"/>
      <c r="BBL63" s="140"/>
      <c r="BBM63" s="140"/>
      <c r="BBN63" s="140"/>
      <c r="BBO63" s="140"/>
      <c r="BBP63" s="140"/>
      <c r="BBQ63" s="140"/>
      <c r="BBR63" s="140"/>
      <c r="BBS63" s="140"/>
      <c r="BBT63" s="140"/>
      <c r="BBU63" s="140"/>
      <c r="BBV63" s="140"/>
      <c r="BBW63" s="140"/>
      <c r="BBX63" s="140"/>
      <c r="BBY63" s="140"/>
      <c r="BBZ63" s="140"/>
      <c r="BCA63" s="140"/>
      <c r="BCB63" s="140"/>
      <c r="BCC63" s="140"/>
      <c r="BCD63" s="140"/>
      <c r="BCE63" s="140"/>
      <c r="BCF63" s="140"/>
      <c r="BCG63" s="140"/>
      <c r="BCH63" s="140"/>
      <c r="BCI63" s="140"/>
      <c r="BCJ63" s="140"/>
      <c r="BCK63" s="140"/>
      <c r="BCL63" s="140"/>
      <c r="BCM63" s="140"/>
      <c r="BCN63" s="140"/>
      <c r="BCO63" s="140"/>
      <c r="BCP63" s="140"/>
      <c r="BCQ63" s="140"/>
      <c r="BCR63" s="140"/>
      <c r="BCS63" s="140"/>
      <c r="BCT63" s="140"/>
      <c r="BCU63" s="140"/>
      <c r="BCV63" s="140"/>
      <c r="BCW63" s="140"/>
      <c r="BCX63" s="140"/>
      <c r="BCY63" s="140"/>
      <c r="BCZ63" s="140"/>
      <c r="BDA63" s="140"/>
      <c r="BDB63" s="140"/>
      <c r="BDC63" s="140"/>
      <c r="BDD63" s="140"/>
      <c r="BDE63" s="140"/>
      <c r="BDF63" s="140"/>
      <c r="BDG63" s="140"/>
      <c r="BDH63" s="140"/>
      <c r="BDI63" s="140"/>
      <c r="BDJ63" s="140"/>
      <c r="BDK63" s="140"/>
      <c r="BDL63" s="140"/>
      <c r="BDM63" s="140"/>
      <c r="BDN63" s="140"/>
      <c r="BDO63" s="140"/>
      <c r="BDP63" s="140"/>
      <c r="BDQ63" s="140"/>
      <c r="BDR63" s="140"/>
      <c r="BDS63" s="140"/>
      <c r="BDT63" s="140"/>
      <c r="BDU63" s="140"/>
      <c r="BDV63" s="140"/>
      <c r="BDW63" s="140"/>
      <c r="BDX63" s="140"/>
      <c r="BDY63" s="140"/>
      <c r="BDZ63" s="140"/>
      <c r="BEA63" s="140"/>
      <c r="BEB63" s="140"/>
      <c r="BEC63" s="140"/>
      <c r="BED63" s="140"/>
      <c r="BEE63" s="140"/>
      <c r="BEF63" s="140"/>
      <c r="BEG63" s="140"/>
      <c r="BEH63" s="140"/>
      <c r="BEI63" s="140"/>
      <c r="BEJ63" s="140"/>
      <c r="BEK63" s="140"/>
      <c r="BEL63" s="140"/>
      <c r="BEM63" s="140"/>
      <c r="BEN63" s="140"/>
      <c r="BEO63" s="140"/>
      <c r="BEP63" s="140"/>
      <c r="BEQ63" s="140"/>
      <c r="BER63" s="140"/>
      <c r="BES63" s="140"/>
      <c r="BET63" s="140"/>
      <c r="BEU63" s="140"/>
      <c r="BEV63" s="140"/>
      <c r="BEW63" s="140"/>
      <c r="BEX63" s="140"/>
      <c r="BEY63" s="140"/>
      <c r="BEZ63" s="140"/>
      <c r="BFA63" s="140"/>
      <c r="BFB63" s="140"/>
      <c r="BFC63" s="140"/>
      <c r="BFD63" s="140"/>
      <c r="BFE63" s="140"/>
      <c r="BFF63" s="140"/>
      <c r="BFG63" s="140"/>
      <c r="BFH63" s="140"/>
      <c r="BFI63" s="140"/>
      <c r="BFJ63" s="140"/>
      <c r="BFK63" s="140"/>
      <c r="BFL63" s="140"/>
      <c r="BFM63" s="140"/>
      <c r="BFN63" s="140"/>
      <c r="BFO63" s="140"/>
      <c r="BFP63" s="140"/>
      <c r="BFQ63" s="140"/>
      <c r="BFR63" s="140"/>
      <c r="BFS63" s="140"/>
      <c r="BFT63" s="140"/>
      <c r="BFU63" s="140"/>
      <c r="BFV63" s="140"/>
      <c r="BFW63" s="140"/>
      <c r="BFX63" s="140"/>
      <c r="BFY63" s="140"/>
      <c r="BFZ63" s="140"/>
      <c r="BGA63" s="140"/>
      <c r="BGB63" s="140"/>
      <c r="BGC63" s="140"/>
      <c r="BGD63" s="140"/>
      <c r="BGE63" s="140"/>
      <c r="BGF63" s="140"/>
      <c r="BGG63" s="140"/>
      <c r="BGH63" s="140"/>
      <c r="BGI63" s="140"/>
      <c r="BGJ63" s="140"/>
      <c r="BGK63" s="140"/>
      <c r="BGL63" s="140"/>
      <c r="BGM63" s="140"/>
      <c r="BGN63" s="140"/>
      <c r="BGO63" s="140"/>
      <c r="BGP63" s="140"/>
      <c r="BGQ63" s="140"/>
      <c r="BGR63" s="140"/>
      <c r="BGS63" s="140"/>
      <c r="BGT63" s="140"/>
      <c r="BGU63" s="140"/>
      <c r="BGV63" s="140"/>
      <c r="BGW63" s="140"/>
      <c r="BGX63" s="140"/>
      <c r="BGY63" s="140"/>
      <c r="BGZ63" s="140"/>
      <c r="BHA63" s="140"/>
      <c r="BHB63" s="140"/>
      <c r="BHC63" s="140"/>
      <c r="BHD63" s="140"/>
      <c r="BHE63" s="140"/>
      <c r="BHF63" s="140"/>
      <c r="BHG63" s="140"/>
      <c r="BHH63" s="140"/>
      <c r="BHI63" s="140"/>
      <c r="BHJ63" s="140"/>
      <c r="BHK63" s="140"/>
      <c r="BHL63" s="140"/>
      <c r="BHM63" s="140"/>
      <c r="BHN63" s="140"/>
      <c r="BHO63" s="140"/>
      <c r="BHP63" s="140"/>
      <c r="BHQ63" s="140"/>
      <c r="BHR63" s="140"/>
      <c r="BHS63" s="140"/>
      <c r="BHT63" s="140"/>
      <c r="BHU63" s="140"/>
      <c r="BHV63" s="140"/>
      <c r="BHW63" s="140"/>
      <c r="BHX63" s="140"/>
      <c r="BHY63" s="140"/>
      <c r="BHZ63" s="140"/>
      <c r="BIA63" s="140"/>
      <c r="BIB63" s="140"/>
      <c r="BIC63" s="140"/>
      <c r="BID63" s="140"/>
      <c r="BIE63" s="140"/>
      <c r="BIF63" s="140"/>
      <c r="BIG63" s="140"/>
      <c r="BIH63" s="140"/>
      <c r="BII63" s="140"/>
      <c r="BIJ63" s="140"/>
      <c r="BIK63" s="140"/>
      <c r="BIL63" s="140"/>
      <c r="BIM63" s="140"/>
      <c r="BIN63" s="140"/>
      <c r="BIO63" s="140"/>
      <c r="BIP63" s="140"/>
      <c r="BIQ63" s="140"/>
      <c r="BIR63" s="140"/>
      <c r="BIS63" s="140"/>
      <c r="BIT63" s="140"/>
      <c r="BIU63" s="140"/>
      <c r="BIV63" s="140"/>
      <c r="BIW63" s="140"/>
      <c r="BIX63" s="140"/>
      <c r="BIY63" s="140"/>
      <c r="BIZ63" s="140"/>
      <c r="BJA63" s="140"/>
      <c r="BJB63" s="140"/>
      <c r="BJC63" s="140"/>
      <c r="BJD63" s="140"/>
      <c r="BJE63" s="140"/>
      <c r="BJF63" s="140"/>
      <c r="BJG63" s="140"/>
      <c r="BJH63" s="140"/>
      <c r="BJI63" s="140"/>
      <c r="BJJ63" s="140"/>
      <c r="BJK63" s="140"/>
      <c r="BJL63" s="140"/>
      <c r="BJM63" s="140"/>
      <c r="BJN63" s="140"/>
      <c r="BJO63" s="140"/>
      <c r="BJP63" s="140"/>
      <c r="BJQ63" s="140"/>
      <c r="BJR63" s="140"/>
      <c r="BJS63" s="140"/>
      <c r="BJT63" s="140"/>
      <c r="BJU63" s="140"/>
      <c r="BJV63" s="140"/>
      <c r="BJW63" s="140"/>
      <c r="BJX63" s="140"/>
      <c r="BJY63" s="140"/>
      <c r="BJZ63" s="140"/>
      <c r="BKA63" s="140"/>
      <c r="BKB63" s="140"/>
      <c r="BKC63" s="140"/>
      <c r="BKD63" s="140"/>
      <c r="BKE63" s="140"/>
      <c r="BKF63" s="140"/>
      <c r="BKG63" s="140"/>
      <c r="BKH63" s="140"/>
      <c r="BKI63" s="140"/>
      <c r="BKJ63" s="140"/>
      <c r="BKK63" s="140"/>
      <c r="BKL63" s="140"/>
      <c r="BKM63" s="140"/>
      <c r="BKN63" s="140"/>
      <c r="BKO63" s="140"/>
      <c r="BKP63" s="140"/>
      <c r="BKQ63" s="140"/>
      <c r="BKR63" s="140"/>
      <c r="BKS63" s="140"/>
      <c r="BKT63" s="140"/>
      <c r="BKU63" s="140"/>
      <c r="BKV63" s="140"/>
      <c r="BKW63" s="140"/>
      <c r="BKX63" s="140"/>
      <c r="BKY63" s="140"/>
      <c r="BKZ63" s="140"/>
      <c r="BLA63" s="140"/>
      <c r="BLB63" s="140"/>
      <c r="BLC63" s="140"/>
      <c r="BLD63" s="140"/>
      <c r="BLE63" s="140"/>
      <c r="BLF63" s="140"/>
      <c r="BLG63" s="140"/>
      <c r="BLH63" s="140"/>
      <c r="BLI63" s="140"/>
      <c r="BLJ63" s="140"/>
      <c r="BLK63" s="140"/>
      <c r="BLL63" s="140"/>
      <c r="BLM63" s="140"/>
      <c r="BLN63" s="140"/>
      <c r="BLO63" s="140"/>
      <c r="BLP63" s="140"/>
      <c r="BLQ63" s="140"/>
      <c r="BLR63" s="140"/>
      <c r="BLS63" s="140"/>
      <c r="BLT63" s="140"/>
      <c r="BLU63" s="140"/>
      <c r="BLV63" s="140"/>
      <c r="BLW63" s="140"/>
      <c r="BLX63" s="140"/>
      <c r="BLY63" s="140"/>
      <c r="BLZ63" s="140"/>
      <c r="BMA63" s="140"/>
      <c r="BMB63" s="140"/>
      <c r="BMC63" s="140"/>
      <c r="BMD63" s="140"/>
      <c r="BME63" s="140"/>
      <c r="BMF63" s="140"/>
      <c r="BMG63" s="140"/>
      <c r="BMH63" s="140"/>
      <c r="BMI63" s="140"/>
      <c r="BMJ63" s="140"/>
      <c r="BMK63" s="140"/>
      <c r="BML63" s="140"/>
      <c r="BMM63" s="140"/>
      <c r="BMN63" s="140"/>
      <c r="BMO63" s="140"/>
      <c r="BMP63" s="140"/>
      <c r="BMQ63" s="140"/>
      <c r="BMR63" s="140"/>
      <c r="BMS63" s="140"/>
      <c r="BMT63" s="140"/>
      <c r="BMU63" s="140"/>
      <c r="BMV63" s="140"/>
      <c r="BMW63" s="140"/>
      <c r="BMX63" s="140"/>
      <c r="BMY63" s="140"/>
      <c r="BMZ63" s="140"/>
      <c r="BNA63" s="140"/>
      <c r="BNB63" s="140"/>
      <c r="BNC63" s="140"/>
      <c r="BND63" s="140"/>
      <c r="BNE63" s="140"/>
      <c r="BNF63" s="140"/>
      <c r="BNG63" s="140"/>
      <c r="BNH63" s="140"/>
      <c r="BNI63" s="140"/>
      <c r="BNJ63" s="140"/>
      <c r="BNK63" s="140"/>
      <c r="BNL63" s="140"/>
      <c r="BNM63" s="140"/>
      <c r="BNN63" s="140"/>
      <c r="BNO63" s="140"/>
      <c r="BNP63" s="140"/>
      <c r="BNQ63" s="140"/>
      <c r="BNR63" s="140"/>
      <c r="BNS63" s="140"/>
      <c r="BNT63" s="140"/>
      <c r="BNU63" s="140"/>
      <c r="BNV63" s="140"/>
      <c r="BNW63" s="140"/>
      <c r="BNX63" s="140"/>
      <c r="BNY63" s="140"/>
      <c r="BNZ63" s="140"/>
      <c r="BOA63" s="140"/>
      <c r="BOB63" s="140"/>
      <c r="BOC63" s="140"/>
      <c r="BOD63" s="140"/>
      <c r="BOE63" s="140"/>
      <c r="BOF63" s="140"/>
      <c r="BOG63" s="140"/>
      <c r="BOH63" s="140"/>
      <c r="BOI63" s="140"/>
      <c r="BOJ63" s="140"/>
      <c r="BOK63" s="140"/>
      <c r="BOL63" s="140"/>
      <c r="BOM63" s="140"/>
      <c r="BON63" s="140"/>
      <c r="BOO63" s="140"/>
      <c r="BOP63" s="140"/>
      <c r="BOQ63" s="140"/>
      <c r="BOR63" s="140"/>
      <c r="BOS63" s="140"/>
      <c r="BOT63" s="140"/>
      <c r="BOU63" s="140"/>
      <c r="BOV63" s="140"/>
      <c r="BOW63" s="140"/>
      <c r="BOX63" s="140"/>
      <c r="BOY63" s="140"/>
      <c r="BOZ63" s="140"/>
      <c r="BPA63" s="140"/>
      <c r="BPB63" s="140"/>
      <c r="BPC63" s="140"/>
      <c r="BPD63" s="140"/>
      <c r="BPE63" s="140"/>
      <c r="BPF63" s="140"/>
      <c r="BPG63" s="140"/>
      <c r="BPH63" s="140"/>
      <c r="BPI63" s="140"/>
      <c r="BPJ63" s="140"/>
      <c r="BPK63" s="140"/>
      <c r="BPL63" s="140"/>
      <c r="BPM63" s="140"/>
      <c r="BPN63" s="140"/>
      <c r="BPO63" s="140"/>
      <c r="BPP63" s="140"/>
      <c r="BPQ63" s="140"/>
      <c r="BPR63" s="140"/>
      <c r="BPS63" s="140"/>
      <c r="BPT63" s="140"/>
      <c r="BPU63" s="140"/>
      <c r="BPV63" s="140"/>
      <c r="BPW63" s="140"/>
      <c r="BPX63" s="140"/>
      <c r="BPY63" s="140"/>
      <c r="BPZ63" s="140"/>
      <c r="BQA63" s="140"/>
      <c r="BQB63" s="140"/>
      <c r="BQC63" s="140"/>
      <c r="BQD63" s="140"/>
      <c r="BQE63" s="140"/>
      <c r="BQF63" s="140"/>
      <c r="BQG63" s="140"/>
      <c r="BQH63" s="140"/>
      <c r="BQI63" s="140"/>
      <c r="BQJ63" s="140"/>
      <c r="BQK63" s="140"/>
      <c r="BQL63" s="140"/>
      <c r="BQM63" s="140"/>
      <c r="BQN63" s="140"/>
      <c r="BQO63" s="140"/>
      <c r="BQP63" s="140"/>
      <c r="BQQ63" s="140"/>
      <c r="BQR63" s="140"/>
      <c r="BQS63" s="140"/>
      <c r="BQT63" s="140"/>
      <c r="BQU63" s="140"/>
      <c r="BQV63" s="140"/>
      <c r="BQW63" s="140"/>
      <c r="BQX63" s="140"/>
      <c r="BQY63" s="140"/>
      <c r="BQZ63" s="140"/>
      <c r="BRA63" s="140"/>
      <c r="BRB63" s="140"/>
      <c r="BRC63" s="140"/>
      <c r="BRD63" s="140"/>
      <c r="BRE63" s="140"/>
      <c r="BRF63" s="140"/>
      <c r="BRG63" s="140"/>
      <c r="BRH63" s="140"/>
      <c r="BRI63" s="140"/>
      <c r="BRJ63" s="140"/>
      <c r="BRK63" s="140"/>
      <c r="BRL63" s="140"/>
      <c r="BRM63" s="140"/>
      <c r="BRN63" s="140"/>
      <c r="BRO63" s="140"/>
      <c r="BRP63" s="140"/>
      <c r="BRQ63" s="140"/>
      <c r="BRR63" s="140"/>
      <c r="BRS63" s="140"/>
      <c r="BRT63" s="140"/>
      <c r="BRU63" s="140"/>
      <c r="BRV63" s="140"/>
      <c r="BRW63" s="140"/>
      <c r="BRX63" s="140"/>
      <c r="BRY63" s="140"/>
      <c r="BRZ63" s="140"/>
      <c r="BSA63" s="140"/>
      <c r="BSB63" s="140"/>
      <c r="BSC63" s="140"/>
      <c r="BSD63" s="140"/>
      <c r="BSE63" s="140"/>
      <c r="BSF63" s="140"/>
      <c r="BSG63" s="140"/>
      <c r="BSH63" s="140"/>
      <c r="BSI63" s="140"/>
      <c r="BSJ63" s="140"/>
      <c r="BSK63" s="140"/>
      <c r="BSL63" s="140"/>
      <c r="BSM63" s="140"/>
      <c r="BSN63" s="140"/>
      <c r="BSO63" s="140"/>
      <c r="BSP63" s="140"/>
      <c r="BSQ63" s="140"/>
      <c r="BSR63" s="140"/>
      <c r="BSS63" s="140"/>
      <c r="BST63" s="140"/>
      <c r="BSU63" s="140"/>
      <c r="BSV63" s="140"/>
      <c r="BSW63" s="140"/>
      <c r="BSX63" s="140"/>
      <c r="BSY63" s="140"/>
      <c r="BSZ63" s="140"/>
      <c r="BTA63" s="140"/>
      <c r="BTB63" s="140"/>
      <c r="BTC63" s="140"/>
      <c r="BTD63" s="140"/>
      <c r="BTE63" s="140"/>
      <c r="BTF63" s="140"/>
      <c r="BTG63" s="140"/>
      <c r="BTH63" s="140"/>
      <c r="BTI63" s="140"/>
      <c r="BTJ63" s="140"/>
      <c r="BTK63" s="140"/>
      <c r="BTL63" s="140"/>
      <c r="BTM63" s="140"/>
      <c r="BTN63" s="140"/>
      <c r="BTO63" s="140"/>
      <c r="BTP63" s="140"/>
      <c r="BTQ63" s="140"/>
      <c r="BTR63" s="140"/>
      <c r="BTS63" s="140"/>
      <c r="BTT63" s="140"/>
      <c r="BTU63" s="140"/>
      <c r="BTV63" s="140"/>
      <c r="BTW63" s="140"/>
      <c r="BTX63" s="140"/>
      <c r="BTY63" s="140"/>
      <c r="BTZ63" s="140"/>
      <c r="BUA63" s="140"/>
      <c r="BUB63" s="140"/>
      <c r="BUC63" s="140"/>
      <c r="BUD63" s="140"/>
      <c r="BUE63" s="140"/>
      <c r="BUF63" s="140"/>
      <c r="BUG63" s="140"/>
      <c r="BUH63" s="140"/>
      <c r="BUI63" s="140"/>
      <c r="BUJ63" s="140"/>
      <c r="BUK63" s="140"/>
      <c r="BUL63" s="140"/>
      <c r="BUM63" s="140"/>
      <c r="BUN63" s="140"/>
      <c r="BUO63" s="140"/>
      <c r="BUP63" s="140"/>
      <c r="BUQ63" s="140"/>
      <c r="BUR63" s="140"/>
      <c r="BUS63" s="140"/>
      <c r="BUT63" s="140"/>
      <c r="BUU63" s="140"/>
      <c r="BUV63" s="140"/>
      <c r="BUW63" s="140"/>
      <c r="BUX63" s="140"/>
      <c r="BUY63" s="140"/>
      <c r="BUZ63" s="140"/>
      <c r="BVA63" s="140"/>
      <c r="BVB63" s="140"/>
      <c r="BVC63" s="140"/>
      <c r="BVD63" s="140"/>
      <c r="BVE63" s="140"/>
      <c r="BVF63" s="140"/>
      <c r="BVG63" s="140"/>
      <c r="BVH63" s="140"/>
      <c r="BVI63" s="140"/>
      <c r="BVJ63" s="140"/>
      <c r="BVK63" s="140"/>
      <c r="BVL63" s="140"/>
      <c r="BVM63" s="140"/>
      <c r="BVN63" s="140"/>
      <c r="BVO63" s="140"/>
      <c r="BVP63" s="140"/>
      <c r="BVQ63" s="140"/>
      <c r="BVR63" s="140"/>
      <c r="BVS63" s="140"/>
      <c r="BVT63" s="140"/>
      <c r="BVU63" s="140"/>
      <c r="BVV63" s="140"/>
      <c r="BVW63" s="140"/>
      <c r="BVX63" s="140"/>
      <c r="BVY63" s="140"/>
      <c r="BVZ63" s="140"/>
      <c r="BWA63" s="140"/>
      <c r="BWB63" s="140"/>
      <c r="BWC63" s="140"/>
      <c r="BWD63" s="140"/>
      <c r="BWE63" s="140"/>
      <c r="BWF63" s="140"/>
      <c r="BWG63" s="140"/>
      <c r="BWH63" s="140"/>
      <c r="BWI63" s="140"/>
      <c r="BWJ63" s="140"/>
      <c r="BWK63" s="140"/>
      <c r="BWL63" s="140"/>
      <c r="BWM63" s="140"/>
      <c r="BWN63" s="140"/>
      <c r="BWO63" s="140"/>
      <c r="BWP63" s="140"/>
      <c r="BWQ63" s="140"/>
      <c r="BWR63" s="140"/>
      <c r="BWS63" s="140"/>
      <c r="BWT63" s="140"/>
      <c r="BWU63" s="140"/>
      <c r="BWV63" s="140"/>
      <c r="BWW63" s="140"/>
      <c r="BWX63" s="140"/>
      <c r="BWY63" s="140"/>
      <c r="BWZ63" s="140"/>
      <c r="BXA63" s="140"/>
      <c r="BXB63" s="140"/>
      <c r="BXC63" s="140"/>
      <c r="BXD63" s="140"/>
      <c r="BXE63" s="140"/>
      <c r="BXF63" s="140"/>
      <c r="BXG63" s="140"/>
      <c r="BXH63" s="140"/>
      <c r="BXI63" s="140"/>
      <c r="BXJ63" s="140"/>
      <c r="BXK63" s="140"/>
      <c r="BXL63" s="140"/>
      <c r="BXM63" s="140"/>
      <c r="BXN63" s="140"/>
      <c r="BXO63" s="140"/>
      <c r="BXP63" s="140"/>
      <c r="BXQ63" s="140"/>
      <c r="BXR63" s="140"/>
      <c r="BXS63" s="140"/>
      <c r="BXT63" s="140"/>
      <c r="BXU63" s="140"/>
      <c r="BXV63" s="140"/>
      <c r="BXW63" s="140"/>
      <c r="BXX63" s="140"/>
      <c r="BXY63" s="140"/>
      <c r="BXZ63" s="140"/>
      <c r="BYA63" s="140"/>
      <c r="BYB63" s="140"/>
      <c r="BYC63" s="140"/>
      <c r="BYD63" s="140"/>
      <c r="BYE63" s="140"/>
      <c r="BYF63" s="140"/>
      <c r="BYG63" s="140"/>
      <c r="BYH63" s="140"/>
      <c r="BYI63" s="140"/>
      <c r="BYJ63" s="140"/>
      <c r="BYK63" s="140"/>
      <c r="BYL63" s="140"/>
      <c r="BYM63" s="140"/>
      <c r="BYN63" s="140"/>
      <c r="BYO63" s="140"/>
      <c r="BYP63" s="140"/>
      <c r="BYQ63" s="140"/>
      <c r="BYR63" s="140"/>
      <c r="BYS63" s="140"/>
      <c r="BYT63" s="140"/>
      <c r="BYU63" s="140"/>
      <c r="BYV63" s="140"/>
      <c r="BYW63" s="140"/>
      <c r="BYX63" s="140"/>
      <c r="BYY63" s="140"/>
      <c r="BYZ63" s="140"/>
      <c r="BZA63" s="140"/>
      <c r="BZB63" s="140"/>
      <c r="BZC63" s="140"/>
      <c r="BZD63" s="140"/>
      <c r="BZE63" s="140"/>
      <c r="BZF63" s="140"/>
      <c r="BZG63" s="140"/>
      <c r="BZH63" s="140"/>
      <c r="BZI63" s="140"/>
      <c r="BZJ63" s="140"/>
      <c r="BZK63" s="140"/>
      <c r="BZL63" s="140"/>
      <c r="BZM63" s="140"/>
      <c r="BZN63" s="140"/>
      <c r="BZO63" s="140"/>
      <c r="BZP63" s="140"/>
      <c r="BZQ63" s="140"/>
      <c r="BZR63" s="140"/>
      <c r="BZS63" s="140"/>
      <c r="BZT63" s="140"/>
      <c r="BZU63" s="140"/>
      <c r="BZV63" s="140"/>
      <c r="BZW63" s="140"/>
      <c r="BZX63" s="140"/>
      <c r="BZY63" s="140"/>
      <c r="BZZ63" s="140"/>
      <c r="CAA63" s="140"/>
      <c r="CAB63" s="140"/>
      <c r="CAC63" s="140"/>
      <c r="CAD63" s="140"/>
      <c r="CAE63" s="140"/>
      <c r="CAF63" s="140"/>
      <c r="CAG63" s="140"/>
      <c r="CAH63" s="140"/>
      <c r="CAI63" s="140"/>
      <c r="CAJ63" s="140"/>
      <c r="CAK63" s="140"/>
      <c r="CAL63" s="140"/>
      <c r="CAM63" s="140"/>
      <c r="CAN63" s="140"/>
      <c r="CAO63" s="140"/>
      <c r="CAP63" s="140"/>
      <c r="CAQ63" s="140"/>
      <c r="CAR63" s="140"/>
      <c r="CAS63" s="140"/>
      <c r="CAT63" s="140"/>
      <c r="CAU63" s="140"/>
      <c r="CAV63" s="140"/>
      <c r="CAW63" s="140"/>
      <c r="CAX63" s="140"/>
      <c r="CAY63" s="140"/>
      <c r="CAZ63" s="140"/>
      <c r="CBA63" s="140"/>
      <c r="CBB63" s="140"/>
      <c r="CBC63" s="140"/>
      <c r="CBD63" s="140"/>
      <c r="CBE63" s="140"/>
      <c r="CBF63" s="140"/>
      <c r="CBG63" s="140"/>
      <c r="CBH63" s="140"/>
      <c r="CBI63" s="140"/>
      <c r="CBJ63" s="140"/>
      <c r="CBK63" s="140"/>
      <c r="CBL63" s="140"/>
      <c r="CBM63" s="140"/>
      <c r="CBN63" s="140"/>
      <c r="CBO63" s="140"/>
      <c r="CBP63" s="140"/>
      <c r="CBQ63" s="140"/>
      <c r="CBR63" s="140"/>
      <c r="CBS63" s="140"/>
      <c r="CBT63" s="140"/>
      <c r="CBU63" s="140"/>
      <c r="CBV63" s="140"/>
      <c r="CBW63" s="140"/>
      <c r="CBX63" s="140"/>
      <c r="CBY63" s="140"/>
      <c r="CBZ63" s="140"/>
      <c r="CCA63" s="140"/>
      <c r="CCB63" s="140"/>
      <c r="CCC63" s="140"/>
      <c r="CCD63" s="140"/>
      <c r="CCE63" s="140"/>
      <c r="CCF63" s="140"/>
      <c r="CCG63" s="140"/>
      <c r="CCH63" s="140"/>
      <c r="CCI63" s="140"/>
      <c r="CCJ63" s="140"/>
      <c r="CCK63" s="140"/>
      <c r="CCL63" s="140"/>
      <c r="CCM63" s="140"/>
      <c r="CCN63" s="140"/>
      <c r="CCO63" s="140"/>
      <c r="CCP63" s="140"/>
      <c r="CCQ63" s="140"/>
      <c r="CCR63" s="140"/>
      <c r="CCS63" s="140"/>
      <c r="CCT63" s="140"/>
      <c r="CCU63" s="140"/>
      <c r="CCV63" s="140"/>
      <c r="CCW63" s="140"/>
      <c r="CCX63" s="140"/>
      <c r="CCY63" s="140"/>
      <c r="CCZ63" s="140"/>
      <c r="CDA63" s="140"/>
      <c r="CDB63" s="140"/>
      <c r="CDC63" s="140"/>
      <c r="CDD63" s="140"/>
      <c r="CDE63" s="140"/>
      <c r="CDF63" s="140"/>
      <c r="CDG63" s="140"/>
      <c r="CDH63" s="140"/>
      <c r="CDI63" s="140"/>
      <c r="CDJ63" s="140"/>
      <c r="CDK63" s="140"/>
      <c r="CDL63" s="140"/>
      <c r="CDM63" s="140"/>
      <c r="CDN63" s="140"/>
      <c r="CDO63" s="140"/>
      <c r="CDP63" s="140"/>
      <c r="CDQ63" s="140"/>
      <c r="CDR63" s="140"/>
      <c r="CDS63" s="140"/>
      <c r="CDT63" s="140"/>
      <c r="CDU63" s="140"/>
      <c r="CDV63" s="140"/>
      <c r="CDW63" s="140"/>
      <c r="CDX63" s="140"/>
      <c r="CDY63" s="140"/>
      <c r="CDZ63" s="140"/>
      <c r="CEA63" s="140"/>
      <c r="CEB63" s="140"/>
      <c r="CEC63" s="140"/>
      <c r="CED63" s="140"/>
      <c r="CEE63" s="140"/>
      <c r="CEF63" s="140"/>
      <c r="CEG63" s="140"/>
      <c r="CEH63" s="140"/>
      <c r="CEI63" s="140"/>
      <c r="CEJ63" s="140"/>
      <c r="CEK63" s="140"/>
      <c r="CEL63" s="140"/>
      <c r="CEM63" s="140"/>
      <c r="CEN63" s="140"/>
      <c r="CEO63" s="140"/>
      <c r="CEP63" s="140"/>
      <c r="CEQ63" s="140"/>
      <c r="CER63" s="140"/>
      <c r="CES63" s="140"/>
      <c r="CET63" s="140"/>
      <c r="CEU63" s="140"/>
      <c r="CEV63" s="140"/>
      <c r="CEW63" s="140"/>
      <c r="CEX63" s="140"/>
      <c r="CEY63" s="140"/>
      <c r="CEZ63" s="140"/>
      <c r="CFA63" s="140"/>
      <c r="CFB63" s="140"/>
      <c r="CFC63" s="140"/>
      <c r="CFD63" s="140"/>
      <c r="CFE63" s="140"/>
      <c r="CFF63" s="140"/>
      <c r="CFG63" s="140"/>
      <c r="CFH63" s="140"/>
      <c r="CFI63" s="140"/>
      <c r="CFJ63" s="140"/>
      <c r="CFK63" s="140"/>
      <c r="CFL63" s="140"/>
      <c r="CFM63" s="140"/>
      <c r="CFN63" s="140"/>
      <c r="CFO63" s="140"/>
      <c r="CFP63" s="140"/>
      <c r="CFQ63" s="140"/>
      <c r="CFR63" s="140"/>
      <c r="CFS63" s="140"/>
      <c r="CFT63" s="140"/>
      <c r="CFU63" s="140"/>
      <c r="CFV63" s="140"/>
      <c r="CFW63" s="140"/>
      <c r="CFX63" s="140"/>
      <c r="CFY63" s="140"/>
      <c r="CFZ63" s="140"/>
      <c r="CGA63" s="140"/>
      <c r="CGB63" s="140"/>
      <c r="CGC63" s="140"/>
      <c r="CGD63" s="140"/>
      <c r="CGE63" s="140"/>
      <c r="CGF63" s="140"/>
      <c r="CGG63" s="140"/>
      <c r="CGH63" s="140"/>
      <c r="CGI63" s="140"/>
      <c r="CGJ63" s="140"/>
      <c r="CGK63" s="140"/>
      <c r="CGL63" s="140"/>
      <c r="CGM63" s="140"/>
      <c r="CGN63" s="140"/>
      <c r="CGO63" s="140"/>
      <c r="CGP63" s="140"/>
      <c r="CGQ63" s="140"/>
      <c r="CGR63" s="140"/>
      <c r="CGS63" s="140"/>
      <c r="CGT63" s="140"/>
      <c r="CGU63" s="140"/>
      <c r="CGV63" s="140"/>
      <c r="CGW63" s="140"/>
      <c r="CGX63" s="140"/>
      <c r="CGY63" s="140"/>
      <c r="CGZ63" s="140"/>
      <c r="CHA63" s="140"/>
      <c r="CHB63" s="140"/>
      <c r="CHC63" s="140"/>
      <c r="CHD63" s="140"/>
      <c r="CHE63" s="140"/>
      <c r="CHF63" s="140"/>
      <c r="CHG63" s="140"/>
      <c r="CHH63" s="140"/>
      <c r="CHI63" s="140"/>
      <c r="CHJ63" s="140"/>
      <c r="CHK63" s="140"/>
      <c r="CHL63" s="140"/>
      <c r="CHM63" s="140"/>
      <c r="CHN63" s="140"/>
      <c r="CHO63" s="140"/>
      <c r="CHP63" s="140"/>
      <c r="CHQ63" s="140"/>
      <c r="CHR63" s="140"/>
      <c r="CHS63" s="140"/>
      <c r="CHT63" s="140"/>
      <c r="CHU63" s="140"/>
      <c r="CHV63" s="140"/>
      <c r="CHW63" s="140"/>
      <c r="CHX63" s="140"/>
      <c r="CHY63" s="140"/>
      <c r="CHZ63" s="140"/>
      <c r="CIA63" s="140"/>
      <c r="CIB63" s="140"/>
      <c r="CIC63" s="140"/>
      <c r="CID63" s="140"/>
      <c r="CIE63" s="140"/>
      <c r="CIF63" s="140"/>
      <c r="CIG63" s="140"/>
      <c r="CIH63" s="140"/>
      <c r="CII63" s="140"/>
      <c r="CIJ63" s="140"/>
      <c r="CIK63" s="140"/>
      <c r="CIL63" s="140"/>
      <c r="CIM63" s="140"/>
      <c r="CIN63" s="140"/>
      <c r="CIO63" s="140"/>
      <c r="CIP63" s="140"/>
      <c r="CIQ63" s="140"/>
      <c r="CIR63" s="140"/>
      <c r="CIS63" s="140"/>
      <c r="CIT63" s="140"/>
      <c r="CIU63" s="140"/>
      <c r="CIV63" s="140"/>
      <c r="CIW63" s="140"/>
      <c r="CIX63" s="140"/>
      <c r="CIY63" s="140"/>
      <c r="CIZ63" s="140"/>
      <c r="CJA63" s="140"/>
      <c r="CJB63" s="140"/>
      <c r="CJC63" s="140"/>
      <c r="CJD63" s="140"/>
      <c r="CJE63" s="140"/>
      <c r="CJF63" s="140"/>
      <c r="CJG63" s="140"/>
      <c r="CJH63" s="140"/>
      <c r="CJI63" s="140"/>
      <c r="CJJ63" s="140"/>
      <c r="CJK63" s="140"/>
      <c r="CJL63" s="140"/>
      <c r="CJM63" s="140"/>
      <c r="CJN63" s="140"/>
      <c r="CJO63" s="140"/>
      <c r="CJP63" s="140"/>
      <c r="CJQ63" s="140"/>
      <c r="CJR63" s="140"/>
      <c r="CJS63" s="140"/>
      <c r="CJT63" s="140"/>
      <c r="CJU63" s="140"/>
      <c r="CJV63" s="140"/>
      <c r="CJW63" s="140"/>
      <c r="CJX63" s="140"/>
      <c r="CJY63" s="140"/>
      <c r="CJZ63" s="140"/>
      <c r="CKA63" s="140"/>
      <c r="CKB63" s="140"/>
      <c r="CKC63" s="140"/>
      <c r="CKD63" s="140"/>
      <c r="CKE63" s="140"/>
      <c r="CKF63" s="140"/>
      <c r="CKG63" s="140"/>
      <c r="CKH63" s="140"/>
      <c r="CKI63" s="140"/>
      <c r="CKJ63" s="140"/>
      <c r="CKK63" s="140"/>
      <c r="CKL63" s="140"/>
      <c r="CKM63" s="140"/>
      <c r="CKN63" s="140"/>
      <c r="CKO63" s="140"/>
      <c r="CKP63" s="140"/>
      <c r="CKQ63" s="140"/>
      <c r="CKR63" s="140"/>
      <c r="CKS63" s="140"/>
      <c r="CKT63" s="140"/>
      <c r="CKU63" s="140"/>
      <c r="CKV63" s="140"/>
      <c r="CKW63" s="140"/>
      <c r="CKX63" s="140"/>
      <c r="CKY63" s="140"/>
      <c r="CKZ63" s="140"/>
      <c r="CLA63" s="140"/>
      <c r="CLB63" s="140"/>
      <c r="CLC63" s="140"/>
      <c r="CLD63" s="140"/>
      <c r="CLE63" s="140"/>
      <c r="CLF63" s="140"/>
      <c r="CLG63" s="140"/>
      <c r="CLH63" s="140"/>
      <c r="CLI63" s="140"/>
      <c r="CLJ63" s="140"/>
      <c r="CLK63" s="140"/>
      <c r="CLL63" s="140"/>
      <c r="CLM63" s="140"/>
      <c r="CLN63" s="140"/>
      <c r="CLO63" s="140"/>
      <c r="CLP63" s="140"/>
      <c r="CLQ63" s="140"/>
      <c r="CLR63" s="140"/>
      <c r="CLS63" s="140"/>
      <c r="CLT63" s="140"/>
      <c r="CLU63" s="140"/>
      <c r="CLV63" s="140"/>
      <c r="CLW63" s="140"/>
      <c r="CLX63" s="140"/>
      <c r="CLY63" s="140"/>
      <c r="CLZ63" s="140"/>
      <c r="CMA63" s="140"/>
      <c r="CMB63" s="140"/>
      <c r="CMC63" s="140"/>
      <c r="CMD63" s="140"/>
      <c r="CME63" s="140"/>
      <c r="CMF63" s="140"/>
      <c r="CMG63" s="140"/>
      <c r="CMH63" s="140"/>
      <c r="CMI63" s="140"/>
      <c r="CMJ63" s="140"/>
      <c r="CMK63" s="140"/>
      <c r="CML63" s="140"/>
      <c r="CMM63" s="140"/>
      <c r="CMN63" s="140"/>
      <c r="CMO63" s="140"/>
      <c r="CMP63" s="140"/>
      <c r="CMQ63" s="140"/>
      <c r="CMR63" s="140"/>
      <c r="CMS63" s="140"/>
      <c r="CMT63" s="140"/>
      <c r="CMU63" s="140"/>
      <c r="CMV63" s="140"/>
      <c r="CMW63" s="140"/>
      <c r="CMX63" s="140"/>
      <c r="CMY63" s="140"/>
      <c r="CMZ63" s="140"/>
      <c r="CNA63" s="140"/>
      <c r="CNB63" s="140"/>
      <c r="CNC63" s="140"/>
      <c r="CND63" s="140"/>
      <c r="CNE63" s="140"/>
      <c r="CNF63" s="140"/>
      <c r="CNG63" s="140"/>
      <c r="CNH63" s="140"/>
      <c r="CNI63" s="140"/>
      <c r="CNJ63" s="140"/>
      <c r="CNK63" s="140"/>
      <c r="CNL63" s="140"/>
      <c r="CNM63" s="140"/>
      <c r="CNN63" s="140"/>
      <c r="CNO63" s="140"/>
      <c r="CNP63" s="140"/>
      <c r="CNQ63" s="140"/>
      <c r="CNR63" s="140"/>
      <c r="CNS63" s="140"/>
      <c r="CNT63" s="140"/>
      <c r="CNU63" s="140"/>
      <c r="CNV63" s="140"/>
      <c r="CNW63" s="140"/>
      <c r="CNX63" s="140"/>
      <c r="CNY63" s="140"/>
      <c r="CNZ63" s="140"/>
      <c r="COA63" s="140"/>
      <c r="COB63" s="140"/>
      <c r="COC63" s="140"/>
      <c r="COD63" s="140"/>
      <c r="COE63" s="140"/>
      <c r="COF63" s="140"/>
      <c r="COG63" s="140"/>
      <c r="COH63" s="140"/>
      <c r="COI63" s="140"/>
      <c r="COJ63" s="140"/>
      <c r="COK63" s="140"/>
      <c r="COL63" s="140"/>
      <c r="COM63" s="140"/>
      <c r="CON63" s="140"/>
      <c r="COO63" s="140"/>
      <c r="COP63" s="140"/>
      <c r="COQ63" s="140"/>
      <c r="COR63" s="140"/>
      <c r="COS63" s="140"/>
      <c r="COT63" s="140"/>
      <c r="COU63" s="140"/>
      <c r="COV63" s="140"/>
      <c r="COW63" s="140"/>
      <c r="COX63" s="140"/>
      <c r="COY63" s="140"/>
      <c r="COZ63" s="140"/>
      <c r="CPA63" s="140"/>
      <c r="CPB63" s="140"/>
      <c r="CPC63" s="140"/>
      <c r="CPD63" s="140"/>
      <c r="CPE63" s="140"/>
      <c r="CPF63" s="140"/>
      <c r="CPG63" s="140"/>
      <c r="CPH63" s="140"/>
      <c r="CPI63" s="140"/>
      <c r="CPJ63" s="140"/>
      <c r="CPK63" s="140"/>
      <c r="CPL63" s="140"/>
      <c r="CPM63" s="140"/>
      <c r="CPN63" s="140"/>
      <c r="CPO63" s="140"/>
      <c r="CPP63" s="140"/>
      <c r="CPQ63" s="140"/>
      <c r="CPR63" s="140"/>
      <c r="CPS63" s="140"/>
      <c r="CPT63" s="140"/>
      <c r="CPU63" s="140"/>
      <c r="CPV63" s="140"/>
      <c r="CPW63" s="140"/>
      <c r="CPX63" s="140"/>
      <c r="CPY63" s="140"/>
      <c r="CPZ63" s="140"/>
      <c r="CQA63" s="140"/>
      <c r="CQB63" s="140"/>
      <c r="CQC63" s="140"/>
      <c r="CQD63" s="140"/>
      <c r="CQE63" s="140"/>
      <c r="CQF63" s="140"/>
      <c r="CQG63" s="140"/>
      <c r="CQH63" s="140"/>
      <c r="CQI63" s="140"/>
      <c r="CQJ63" s="140"/>
      <c r="CQK63" s="140"/>
      <c r="CQL63" s="140"/>
      <c r="CQM63" s="140"/>
      <c r="CQN63" s="140"/>
      <c r="CQO63" s="140"/>
      <c r="CQP63" s="140"/>
      <c r="CQQ63" s="140"/>
      <c r="CQR63" s="140"/>
      <c r="CQS63" s="140"/>
      <c r="CQT63" s="140"/>
      <c r="CQU63" s="140"/>
      <c r="CQV63" s="140"/>
      <c r="CQW63" s="140"/>
      <c r="CQX63" s="140"/>
      <c r="CQY63" s="140"/>
      <c r="CQZ63" s="140"/>
      <c r="CRA63" s="140"/>
      <c r="CRB63" s="140"/>
      <c r="CRC63" s="140"/>
      <c r="CRD63" s="140"/>
      <c r="CRE63" s="140"/>
      <c r="CRF63" s="140"/>
      <c r="CRG63" s="140"/>
      <c r="CRH63" s="140"/>
      <c r="CRI63" s="140"/>
      <c r="CRJ63" s="140"/>
      <c r="CRK63" s="140"/>
      <c r="CRL63" s="140"/>
      <c r="CRM63" s="140"/>
      <c r="CRN63" s="140"/>
      <c r="CRO63" s="140"/>
      <c r="CRP63" s="140"/>
      <c r="CRQ63" s="140"/>
      <c r="CRR63" s="140"/>
      <c r="CRS63" s="140"/>
      <c r="CRT63" s="140"/>
      <c r="CRU63" s="140"/>
      <c r="CRV63" s="140"/>
      <c r="CRW63" s="140"/>
      <c r="CRX63" s="140"/>
      <c r="CRY63" s="140"/>
      <c r="CRZ63" s="140"/>
      <c r="CSA63" s="140"/>
      <c r="CSB63" s="140"/>
      <c r="CSC63" s="140"/>
      <c r="CSD63" s="140"/>
      <c r="CSE63" s="140"/>
      <c r="CSF63" s="140"/>
      <c r="CSG63" s="140"/>
      <c r="CSH63" s="140"/>
      <c r="CSI63" s="140"/>
      <c r="CSJ63" s="140"/>
      <c r="CSK63" s="140"/>
      <c r="CSL63" s="140"/>
      <c r="CSM63" s="140"/>
      <c r="CSN63" s="140"/>
      <c r="CSO63" s="140"/>
      <c r="CSP63" s="140"/>
      <c r="CSQ63" s="140"/>
      <c r="CSR63" s="140"/>
      <c r="CSS63" s="140"/>
      <c r="CST63" s="140"/>
      <c r="CSU63" s="140"/>
      <c r="CSV63" s="140"/>
      <c r="CSW63" s="140"/>
      <c r="CSX63" s="140"/>
      <c r="CSY63" s="140"/>
      <c r="CSZ63" s="140"/>
      <c r="CTA63" s="140"/>
      <c r="CTB63" s="140"/>
      <c r="CTC63" s="140"/>
      <c r="CTD63" s="140"/>
      <c r="CTE63" s="140"/>
      <c r="CTF63" s="140"/>
      <c r="CTG63" s="140"/>
      <c r="CTH63" s="140"/>
      <c r="CTI63" s="140"/>
      <c r="CTJ63" s="140"/>
      <c r="CTK63" s="140"/>
      <c r="CTL63" s="140"/>
      <c r="CTM63" s="140"/>
      <c r="CTN63" s="140"/>
      <c r="CTO63" s="140"/>
      <c r="CTP63" s="140"/>
      <c r="CTQ63" s="140"/>
      <c r="CTR63" s="140"/>
      <c r="CTS63" s="140"/>
      <c r="CTT63" s="140"/>
      <c r="CTU63" s="140"/>
      <c r="CTV63" s="140"/>
      <c r="CTW63" s="140"/>
      <c r="CTX63" s="140"/>
      <c r="CTY63" s="140"/>
      <c r="CTZ63" s="140"/>
      <c r="CUA63" s="140"/>
      <c r="CUB63" s="140"/>
      <c r="CUC63" s="140"/>
      <c r="CUD63" s="140"/>
      <c r="CUE63" s="140"/>
      <c r="CUF63" s="140"/>
      <c r="CUG63" s="140"/>
      <c r="CUH63" s="140"/>
      <c r="CUI63" s="140"/>
      <c r="CUJ63" s="140"/>
      <c r="CUK63" s="140"/>
      <c r="CUL63" s="140"/>
      <c r="CUM63" s="140"/>
      <c r="CUN63" s="140"/>
      <c r="CUO63" s="140"/>
      <c r="CUP63" s="140"/>
      <c r="CUQ63" s="140"/>
      <c r="CUR63" s="140"/>
      <c r="CUS63" s="140"/>
      <c r="CUT63" s="140"/>
      <c r="CUU63" s="140"/>
      <c r="CUV63" s="140"/>
      <c r="CUW63" s="140"/>
      <c r="CUX63" s="140"/>
      <c r="CUY63" s="140"/>
      <c r="CUZ63" s="140"/>
      <c r="CVA63" s="140"/>
      <c r="CVB63" s="140"/>
      <c r="CVC63" s="140"/>
      <c r="CVD63" s="140"/>
      <c r="CVE63" s="140"/>
      <c r="CVF63" s="140"/>
      <c r="CVG63" s="140"/>
      <c r="CVH63" s="140"/>
      <c r="CVI63" s="140"/>
      <c r="CVJ63" s="140"/>
      <c r="CVK63" s="140"/>
      <c r="CVL63" s="140"/>
      <c r="CVM63" s="140"/>
      <c r="CVN63" s="140"/>
      <c r="CVO63" s="140"/>
      <c r="CVP63" s="140"/>
      <c r="CVQ63" s="140"/>
      <c r="CVR63" s="140"/>
      <c r="CVS63" s="140"/>
      <c r="CVT63" s="140"/>
      <c r="CVU63" s="140"/>
      <c r="CVV63" s="140"/>
      <c r="CVW63" s="140"/>
      <c r="CVX63" s="140"/>
      <c r="CVY63" s="140"/>
      <c r="CVZ63" s="140"/>
      <c r="CWA63" s="140"/>
      <c r="CWB63" s="140"/>
      <c r="CWC63" s="140"/>
      <c r="CWD63" s="140"/>
      <c r="CWE63" s="140"/>
      <c r="CWF63" s="140"/>
      <c r="CWG63" s="140"/>
      <c r="CWH63" s="140"/>
      <c r="CWI63" s="140"/>
      <c r="CWJ63" s="140"/>
      <c r="CWK63" s="140"/>
      <c r="CWL63" s="140"/>
      <c r="CWM63" s="140"/>
      <c r="CWN63" s="140"/>
      <c r="CWO63" s="140"/>
      <c r="CWP63" s="140"/>
      <c r="CWQ63" s="140"/>
      <c r="CWR63" s="140"/>
      <c r="CWS63" s="140"/>
      <c r="CWT63" s="140"/>
      <c r="CWU63" s="140"/>
      <c r="CWV63" s="140"/>
      <c r="CWW63" s="140"/>
      <c r="CWX63" s="140"/>
      <c r="CWY63" s="140"/>
      <c r="CWZ63" s="140"/>
      <c r="CXA63" s="140"/>
      <c r="CXB63" s="140"/>
      <c r="CXC63" s="140"/>
      <c r="CXD63" s="140"/>
      <c r="CXE63" s="140"/>
      <c r="CXF63" s="140"/>
      <c r="CXG63" s="140"/>
      <c r="CXH63" s="140"/>
      <c r="CXI63" s="140"/>
      <c r="CXJ63" s="140"/>
      <c r="CXK63" s="140"/>
      <c r="CXL63" s="140"/>
      <c r="CXM63" s="140"/>
      <c r="CXN63" s="140"/>
      <c r="CXO63" s="140"/>
      <c r="CXP63" s="140"/>
      <c r="CXQ63" s="140"/>
      <c r="CXR63" s="140"/>
      <c r="CXS63" s="140"/>
      <c r="CXT63" s="140"/>
      <c r="CXU63" s="140"/>
      <c r="CXV63" s="140"/>
      <c r="CXW63" s="140"/>
      <c r="CXX63" s="140"/>
      <c r="CXY63" s="140"/>
      <c r="CXZ63" s="140"/>
      <c r="CYA63" s="140"/>
      <c r="CYB63" s="140"/>
      <c r="CYC63" s="140"/>
      <c r="CYD63" s="140"/>
      <c r="CYE63" s="140"/>
      <c r="CYF63" s="140"/>
      <c r="CYG63" s="140"/>
      <c r="CYH63" s="140"/>
      <c r="CYI63" s="140"/>
      <c r="CYJ63" s="140"/>
      <c r="CYK63" s="140"/>
      <c r="CYL63" s="140"/>
      <c r="CYM63" s="140"/>
      <c r="CYN63" s="140"/>
      <c r="CYO63" s="140"/>
      <c r="CYP63" s="140"/>
      <c r="CYQ63" s="140"/>
      <c r="CYR63" s="140"/>
      <c r="CYS63" s="140"/>
      <c r="CYT63" s="140"/>
      <c r="CYU63" s="140"/>
      <c r="CYV63" s="140"/>
      <c r="CYW63" s="140"/>
      <c r="CYX63" s="140"/>
      <c r="CYY63" s="140"/>
      <c r="CYZ63" s="140"/>
      <c r="CZA63" s="140"/>
      <c r="CZB63" s="140"/>
      <c r="CZC63" s="140"/>
      <c r="CZD63" s="140"/>
      <c r="CZE63" s="140"/>
      <c r="CZF63" s="140"/>
      <c r="CZG63" s="140"/>
      <c r="CZH63" s="140"/>
      <c r="CZI63" s="140"/>
      <c r="CZJ63" s="140"/>
      <c r="CZK63" s="140"/>
      <c r="CZL63" s="140"/>
      <c r="CZM63" s="140"/>
      <c r="CZN63" s="140"/>
      <c r="CZO63" s="140"/>
      <c r="CZP63" s="140"/>
      <c r="CZQ63" s="140"/>
      <c r="CZR63" s="140"/>
      <c r="CZS63" s="140"/>
      <c r="CZT63" s="140"/>
      <c r="CZU63" s="140"/>
      <c r="CZV63" s="140"/>
      <c r="CZW63" s="140"/>
      <c r="CZX63" s="140"/>
      <c r="CZY63" s="140"/>
      <c r="CZZ63" s="140"/>
      <c r="DAA63" s="140"/>
      <c r="DAB63" s="140"/>
      <c r="DAC63" s="140"/>
      <c r="DAD63" s="140"/>
      <c r="DAE63" s="140"/>
      <c r="DAF63" s="140"/>
      <c r="DAG63" s="140"/>
      <c r="DAH63" s="140"/>
      <c r="DAI63" s="140"/>
      <c r="DAJ63" s="140"/>
      <c r="DAK63" s="140"/>
      <c r="DAL63" s="140"/>
      <c r="DAM63" s="140"/>
      <c r="DAN63" s="140"/>
      <c r="DAO63" s="140"/>
      <c r="DAP63" s="140"/>
      <c r="DAQ63" s="140"/>
      <c r="DAR63" s="140"/>
      <c r="DAS63" s="140"/>
      <c r="DAT63" s="140"/>
      <c r="DAU63" s="140"/>
      <c r="DAV63" s="140"/>
      <c r="DAW63" s="140"/>
      <c r="DAX63" s="140"/>
      <c r="DAY63" s="140"/>
      <c r="DAZ63" s="140"/>
      <c r="DBA63" s="140"/>
      <c r="DBB63" s="140"/>
      <c r="DBC63" s="140"/>
      <c r="DBD63" s="140"/>
      <c r="DBE63" s="140"/>
      <c r="DBF63" s="140"/>
      <c r="DBG63" s="140"/>
      <c r="DBH63" s="140"/>
      <c r="DBI63" s="140"/>
      <c r="DBJ63" s="140"/>
      <c r="DBK63" s="140"/>
      <c r="DBL63" s="140"/>
      <c r="DBM63" s="140"/>
      <c r="DBN63" s="140"/>
      <c r="DBO63" s="140"/>
      <c r="DBP63" s="140"/>
      <c r="DBQ63" s="140"/>
      <c r="DBR63" s="140"/>
      <c r="DBS63" s="140"/>
      <c r="DBT63" s="140"/>
      <c r="DBU63" s="140"/>
      <c r="DBV63" s="140"/>
      <c r="DBW63" s="140"/>
      <c r="DBX63" s="140"/>
      <c r="DBY63" s="140"/>
      <c r="DBZ63" s="140"/>
      <c r="DCA63" s="140"/>
      <c r="DCB63" s="140"/>
      <c r="DCC63" s="140"/>
      <c r="DCD63" s="140"/>
      <c r="DCE63" s="140"/>
      <c r="DCF63" s="140"/>
      <c r="DCG63" s="140"/>
      <c r="DCH63" s="140"/>
      <c r="DCI63" s="140"/>
      <c r="DCJ63" s="140"/>
      <c r="DCK63" s="140"/>
      <c r="DCL63" s="140"/>
      <c r="DCM63" s="140"/>
      <c r="DCN63" s="140"/>
      <c r="DCO63" s="140"/>
      <c r="DCP63" s="140"/>
      <c r="DCQ63" s="140"/>
      <c r="DCR63" s="140"/>
      <c r="DCS63" s="140"/>
      <c r="DCT63" s="140"/>
      <c r="DCU63" s="140"/>
      <c r="DCV63" s="140"/>
      <c r="DCW63" s="140"/>
      <c r="DCX63" s="140"/>
      <c r="DCY63" s="140"/>
      <c r="DCZ63" s="140"/>
      <c r="DDA63" s="140"/>
      <c r="DDB63" s="140"/>
      <c r="DDC63" s="140"/>
      <c r="DDD63" s="140"/>
      <c r="DDE63" s="140"/>
      <c r="DDF63" s="140"/>
      <c r="DDG63" s="140"/>
      <c r="DDH63" s="140"/>
      <c r="DDI63" s="140"/>
      <c r="DDJ63" s="140"/>
      <c r="DDK63" s="140"/>
      <c r="DDL63" s="140"/>
      <c r="DDM63" s="140"/>
      <c r="DDN63" s="140"/>
      <c r="DDO63" s="140"/>
      <c r="DDP63" s="140"/>
      <c r="DDQ63" s="140"/>
      <c r="DDR63" s="140"/>
      <c r="DDS63" s="140"/>
      <c r="DDT63" s="140"/>
      <c r="DDU63" s="140"/>
      <c r="DDV63" s="140"/>
      <c r="DDW63" s="140"/>
      <c r="DDX63" s="140"/>
      <c r="DDY63" s="140"/>
      <c r="DDZ63" s="140"/>
      <c r="DEA63" s="140"/>
      <c r="DEB63" s="140"/>
      <c r="DEC63" s="140"/>
      <c r="DED63" s="140"/>
      <c r="DEE63" s="140"/>
      <c r="DEF63" s="140"/>
      <c r="DEG63" s="140"/>
      <c r="DEH63" s="140"/>
      <c r="DEI63" s="140"/>
      <c r="DEJ63" s="140"/>
      <c r="DEK63" s="140"/>
      <c r="DEL63" s="140"/>
      <c r="DEM63" s="140"/>
      <c r="DEN63" s="140"/>
      <c r="DEO63" s="140"/>
      <c r="DEP63" s="140"/>
      <c r="DEQ63" s="140"/>
      <c r="DER63" s="140"/>
      <c r="DES63" s="140"/>
      <c r="DET63" s="140"/>
      <c r="DEU63" s="140"/>
      <c r="DEV63" s="140"/>
      <c r="DEW63" s="140"/>
      <c r="DEX63" s="140"/>
      <c r="DEY63" s="140"/>
      <c r="DEZ63" s="140"/>
      <c r="DFA63" s="140"/>
      <c r="DFB63" s="140"/>
      <c r="DFC63" s="140"/>
      <c r="DFD63" s="140"/>
      <c r="DFE63" s="140"/>
      <c r="DFF63" s="140"/>
      <c r="DFG63" s="140"/>
      <c r="DFH63" s="140"/>
      <c r="DFI63" s="140"/>
      <c r="DFJ63" s="140"/>
      <c r="DFK63" s="140"/>
      <c r="DFL63" s="140"/>
      <c r="DFM63" s="140"/>
      <c r="DFN63" s="140"/>
      <c r="DFO63" s="140"/>
      <c r="DFP63" s="140"/>
      <c r="DFQ63" s="140"/>
      <c r="DFR63" s="140"/>
      <c r="DFS63" s="140"/>
      <c r="DFT63" s="140"/>
      <c r="DFU63" s="140"/>
      <c r="DFV63" s="140"/>
      <c r="DFW63" s="140"/>
      <c r="DFX63" s="140"/>
      <c r="DFY63" s="140"/>
      <c r="DFZ63" s="140"/>
      <c r="DGA63" s="140"/>
      <c r="DGB63" s="140"/>
      <c r="DGC63" s="140"/>
      <c r="DGD63" s="140"/>
      <c r="DGE63" s="140"/>
      <c r="DGF63" s="140"/>
      <c r="DGG63" s="140"/>
      <c r="DGH63" s="140"/>
      <c r="DGI63" s="140"/>
      <c r="DGJ63" s="140"/>
      <c r="DGK63" s="140"/>
      <c r="DGL63" s="140"/>
      <c r="DGM63" s="140"/>
      <c r="DGN63" s="140"/>
      <c r="DGO63" s="140"/>
      <c r="DGP63" s="140"/>
      <c r="DGQ63" s="140"/>
      <c r="DGR63" s="140"/>
      <c r="DGS63" s="140"/>
      <c r="DGT63" s="140"/>
      <c r="DGU63" s="140"/>
      <c r="DGV63" s="140"/>
      <c r="DGW63" s="140"/>
      <c r="DGX63" s="140"/>
      <c r="DGY63" s="140"/>
      <c r="DGZ63" s="140"/>
      <c r="DHA63" s="140"/>
      <c r="DHB63" s="140"/>
      <c r="DHC63" s="140"/>
      <c r="DHD63" s="140"/>
      <c r="DHE63" s="140"/>
      <c r="DHF63" s="140"/>
      <c r="DHG63" s="140"/>
      <c r="DHH63" s="140"/>
      <c r="DHI63" s="140"/>
      <c r="DHJ63" s="140"/>
      <c r="DHK63" s="140"/>
      <c r="DHL63" s="140"/>
      <c r="DHM63" s="140"/>
      <c r="DHN63" s="140"/>
      <c r="DHO63" s="140"/>
      <c r="DHP63" s="140"/>
      <c r="DHQ63" s="140"/>
      <c r="DHR63" s="140"/>
      <c r="DHS63" s="140"/>
      <c r="DHT63" s="140"/>
      <c r="DHU63" s="140"/>
      <c r="DHV63" s="140"/>
      <c r="DHW63" s="140"/>
      <c r="DHX63" s="140"/>
      <c r="DHY63" s="140"/>
      <c r="DHZ63" s="140"/>
      <c r="DIA63" s="140"/>
      <c r="DIB63" s="140"/>
      <c r="DIC63" s="140"/>
      <c r="DID63" s="140"/>
      <c r="DIE63" s="140"/>
      <c r="DIF63" s="140"/>
      <c r="DIG63" s="140"/>
      <c r="DIH63" s="140"/>
      <c r="DII63" s="140"/>
      <c r="DIJ63" s="140"/>
      <c r="DIK63" s="140"/>
      <c r="DIL63" s="140"/>
      <c r="DIM63" s="140"/>
      <c r="DIN63" s="140"/>
      <c r="DIO63" s="140"/>
      <c r="DIP63" s="140"/>
      <c r="DIQ63" s="140"/>
      <c r="DIR63" s="140"/>
      <c r="DIS63" s="140"/>
      <c r="DIT63" s="140"/>
      <c r="DIU63" s="140"/>
      <c r="DIV63" s="140"/>
      <c r="DIW63" s="140"/>
      <c r="DIX63" s="140"/>
      <c r="DIY63" s="140"/>
      <c r="DIZ63" s="140"/>
      <c r="DJA63" s="140"/>
      <c r="DJB63" s="140"/>
      <c r="DJC63" s="140"/>
      <c r="DJD63" s="140"/>
      <c r="DJE63" s="140"/>
      <c r="DJF63" s="140"/>
      <c r="DJG63" s="140"/>
      <c r="DJH63" s="140"/>
      <c r="DJI63" s="140"/>
      <c r="DJJ63" s="140"/>
      <c r="DJK63" s="140"/>
      <c r="DJL63" s="140"/>
      <c r="DJM63" s="140"/>
      <c r="DJN63" s="140"/>
      <c r="DJO63" s="140"/>
      <c r="DJP63" s="140"/>
      <c r="DJQ63" s="140"/>
      <c r="DJR63" s="140"/>
      <c r="DJS63" s="140"/>
      <c r="DJT63" s="140"/>
      <c r="DJU63" s="140"/>
      <c r="DJV63" s="140"/>
      <c r="DJW63" s="140"/>
      <c r="DJX63" s="140"/>
      <c r="DJY63" s="140"/>
      <c r="DJZ63" s="140"/>
      <c r="DKA63" s="140"/>
      <c r="DKB63" s="140"/>
      <c r="DKC63" s="140"/>
      <c r="DKD63" s="140"/>
      <c r="DKE63" s="140"/>
      <c r="DKF63" s="140"/>
      <c r="DKG63" s="140"/>
      <c r="DKH63" s="140"/>
      <c r="DKI63" s="140"/>
      <c r="DKJ63" s="140"/>
      <c r="DKK63" s="140"/>
      <c r="DKL63" s="140"/>
      <c r="DKM63" s="140"/>
      <c r="DKN63" s="140"/>
      <c r="DKO63" s="140"/>
      <c r="DKP63" s="140"/>
      <c r="DKQ63" s="140"/>
      <c r="DKR63" s="140"/>
      <c r="DKS63" s="140"/>
      <c r="DKT63" s="140"/>
      <c r="DKU63" s="140"/>
      <c r="DKV63" s="140"/>
      <c r="DKW63" s="140"/>
      <c r="DKX63" s="140"/>
      <c r="DKY63" s="140"/>
      <c r="DKZ63" s="140"/>
      <c r="DLA63" s="140"/>
      <c r="DLB63" s="140"/>
      <c r="DLC63" s="140"/>
      <c r="DLD63" s="140"/>
      <c r="DLE63" s="140"/>
      <c r="DLF63" s="140"/>
      <c r="DLG63" s="140"/>
      <c r="DLH63" s="140"/>
      <c r="DLI63" s="140"/>
      <c r="DLJ63" s="140"/>
      <c r="DLK63" s="140"/>
      <c r="DLL63" s="140"/>
      <c r="DLM63" s="140"/>
      <c r="DLN63" s="140"/>
      <c r="DLO63" s="140"/>
      <c r="DLP63" s="140"/>
      <c r="DLQ63" s="140"/>
      <c r="DLR63" s="140"/>
      <c r="DLS63" s="140"/>
      <c r="DLT63" s="140"/>
      <c r="DLU63" s="140"/>
      <c r="DLV63" s="140"/>
      <c r="DLW63" s="140"/>
      <c r="DLX63" s="140"/>
      <c r="DLY63" s="140"/>
      <c r="DLZ63" s="140"/>
      <c r="DMA63" s="140"/>
      <c r="DMB63" s="140"/>
      <c r="DMC63" s="140"/>
      <c r="DMD63" s="140"/>
      <c r="DME63" s="140"/>
      <c r="DMF63" s="140"/>
      <c r="DMG63" s="140"/>
      <c r="DMH63" s="140"/>
      <c r="DMI63" s="140"/>
      <c r="DMJ63" s="140"/>
      <c r="DMK63" s="140"/>
      <c r="DML63" s="140"/>
      <c r="DMM63" s="140"/>
      <c r="DMN63" s="140"/>
      <c r="DMO63" s="140"/>
      <c r="DMP63" s="140"/>
      <c r="DMQ63" s="140"/>
      <c r="DMR63" s="140"/>
      <c r="DMS63" s="140"/>
      <c r="DMT63" s="140"/>
      <c r="DMU63" s="140"/>
      <c r="DMV63" s="140"/>
      <c r="DMW63" s="140"/>
      <c r="DMX63" s="140"/>
      <c r="DMY63" s="140"/>
      <c r="DMZ63" s="140"/>
      <c r="DNA63" s="140"/>
      <c r="DNB63" s="140"/>
      <c r="DNC63" s="140"/>
      <c r="DND63" s="140"/>
      <c r="DNE63" s="140"/>
      <c r="DNF63" s="140"/>
      <c r="DNG63" s="140"/>
      <c r="DNH63" s="140"/>
      <c r="DNI63" s="140"/>
      <c r="DNJ63" s="140"/>
      <c r="DNK63" s="140"/>
      <c r="DNL63" s="140"/>
      <c r="DNM63" s="140"/>
      <c r="DNN63" s="140"/>
      <c r="DNO63" s="140"/>
      <c r="DNP63" s="140"/>
      <c r="DNQ63" s="140"/>
      <c r="DNR63" s="140"/>
      <c r="DNS63" s="140"/>
      <c r="DNT63" s="140"/>
      <c r="DNU63" s="140"/>
      <c r="DNV63" s="140"/>
      <c r="DNW63" s="140"/>
      <c r="DNX63" s="140"/>
      <c r="DNY63" s="140"/>
      <c r="DNZ63" s="140"/>
      <c r="DOA63" s="140"/>
      <c r="DOB63" s="140"/>
      <c r="DOC63" s="140"/>
      <c r="DOD63" s="140"/>
      <c r="DOE63" s="140"/>
      <c r="DOF63" s="140"/>
      <c r="DOG63" s="140"/>
      <c r="DOH63" s="140"/>
      <c r="DOI63" s="140"/>
      <c r="DOJ63" s="140"/>
      <c r="DOK63" s="140"/>
      <c r="DOL63" s="140"/>
      <c r="DOM63" s="140"/>
      <c r="DON63" s="140"/>
      <c r="DOO63" s="140"/>
      <c r="DOP63" s="140"/>
      <c r="DOQ63" s="140"/>
      <c r="DOR63" s="140"/>
      <c r="DOS63" s="140"/>
      <c r="DOT63" s="140"/>
      <c r="DOU63" s="140"/>
      <c r="DOV63" s="140"/>
      <c r="DOW63" s="140"/>
      <c r="DOX63" s="140"/>
      <c r="DOY63" s="140"/>
      <c r="DOZ63" s="140"/>
      <c r="DPA63" s="140"/>
      <c r="DPB63" s="140"/>
      <c r="DPC63" s="140"/>
      <c r="DPD63" s="140"/>
      <c r="DPE63" s="140"/>
      <c r="DPF63" s="140"/>
      <c r="DPG63" s="140"/>
      <c r="DPH63" s="140"/>
      <c r="DPI63" s="140"/>
      <c r="DPJ63" s="140"/>
      <c r="DPK63" s="140"/>
      <c r="DPL63" s="140"/>
      <c r="DPM63" s="140"/>
      <c r="DPN63" s="140"/>
      <c r="DPO63" s="140"/>
      <c r="DPP63" s="140"/>
      <c r="DPQ63" s="140"/>
      <c r="DPR63" s="140"/>
      <c r="DPS63" s="140"/>
      <c r="DPT63" s="140"/>
      <c r="DPU63" s="140"/>
      <c r="DPV63" s="140"/>
      <c r="DPW63" s="140"/>
      <c r="DPX63" s="140"/>
      <c r="DPY63" s="140"/>
      <c r="DPZ63" s="140"/>
      <c r="DQA63" s="140"/>
      <c r="DQB63" s="140"/>
      <c r="DQC63" s="140"/>
      <c r="DQD63" s="140"/>
      <c r="DQE63" s="140"/>
      <c r="DQF63" s="140"/>
      <c r="DQG63" s="140"/>
      <c r="DQH63" s="140"/>
      <c r="DQI63" s="140"/>
      <c r="DQJ63" s="140"/>
      <c r="DQK63" s="140"/>
      <c r="DQL63" s="140"/>
      <c r="DQM63" s="140"/>
      <c r="DQN63" s="140"/>
      <c r="DQO63" s="140"/>
      <c r="DQP63" s="140"/>
      <c r="DQQ63" s="140"/>
      <c r="DQR63" s="140"/>
      <c r="DQS63" s="140"/>
      <c r="DQT63" s="140"/>
      <c r="DQU63" s="140"/>
      <c r="DQV63" s="140"/>
      <c r="DQW63" s="140"/>
      <c r="DQX63" s="140"/>
      <c r="DQY63" s="140"/>
      <c r="DQZ63" s="140"/>
      <c r="DRA63" s="140"/>
      <c r="DRB63" s="140"/>
      <c r="DRC63" s="140"/>
      <c r="DRD63" s="140"/>
      <c r="DRE63" s="140"/>
      <c r="DRF63" s="140"/>
      <c r="DRG63" s="140"/>
      <c r="DRH63" s="140"/>
      <c r="DRI63" s="140"/>
      <c r="DRJ63" s="140"/>
      <c r="DRK63" s="140"/>
      <c r="DRL63" s="140"/>
      <c r="DRM63" s="140"/>
      <c r="DRN63" s="140"/>
      <c r="DRO63" s="140"/>
      <c r="DRP63" s="140"/>
      <c r="DRQ63" s="140"/>
      <c r="DRR63" s="140"/>
      <c r="DRS63" s="140"/>
      <c r="DRT63" s="140"/>
      <c r="DRU63" s="140"/>
      <c r="DRV63" s="140"/>
      <c r="DRW63" s="140"/>
      <c r="DRX63" s="140"/>
      <c r="DRY63" s="140"/>
      <c r="DRZ63" s="140"/>
      <c r="DSA63" s="140"/>
      <c r="DSB63" s="140"/>
      <c r="DSC63" s="140"/>
      <c r="DSD63" s="140"/>
      <c r="DSE63" s="140"/>
      <c r="DSF63" s="140"/>
      <c r="DSG63" s="140"/>
      <c r="DSH63" s="140"/>
      <c r="DSI63" s="140"/>
      <c r="DSJ63" s="140"/>
      <c r="DSK63" s="140"/>
      <c r="DSL63" s="140"/>
      <c r="DSM63" s="140"/>
      <c r="DSN63" s="140"/>
      <c r="DSO63" s="140"/>
      <c r="DSP63" s="140"/>
      <c r="DSQ63" s="140"/>
      <c r="DSR63" s="140"/>
      <c r="DSS63" s="140"/>
      <c r="DST63" s="140"/>
      <c r="DSU63" s="140"/>
      <c r="DSV63" s="140"/>
      <c r="DSW63" s="140"/>
      <c r="DSX63" s="140"/>
      <c r="DSY63" s="140"/>
      <c r="DSZ63" s="140"/>
      <c r="DTA63" s="140"/>
      <c r="DTB63" s="140"/>
      <c r="DTC63" s="140"/>
      <c r="DTD63" s="140"/>
      <c r="DTE63" s="140"/>
      <c r="DTF63" s="140"/>
      <c r="DTG63" s="140"/>
      <c r="DTH63" s="140"/>
      <c r="DTI63" s="140"/>
      <c r="DTJ63" s="140"/>
      <c r="DTK63" s="140"/>
      <c r="DTL63" s="140"/>
      <c r="DTM63" s="140"/>
      <c r="DTN63" s="140"/>
      <c r="DTO63" s="140"/>
      <c r="DTP63" s="140"/>
      <c r="DTQ63" s="140"/>
      <c r="DTR63" s="140"/>
      <c r="DTS63" s="140"/>
      <c r="DTT63" s="140"/>
      <c r="DTU63" s="140"/>
      <c r="DTV63" s="140"/>
      <c r="DTW63" s="140"/>
      <c r="DTX63" s="140"/>
      <c r="DTY63" s="140"/>
      <c r="DTZ63" s="140"/>
      <c r="DUA63" s="140"/>
      <c r="DUB63" s="140"/>
      <c r="DUC63" s="140"/>
      <c r="DUD63" s="140"/>
      <c r="DUE63" s="140"/>
      <c r="DUF63" s="140"/>
      <c r="DUG63" s="140"/>
      <c r="DUH63" s="140"/>
      <c r="DUI63" s="140"/>
      <c r="DUJ63" s="140"/>
      <c r="DUK63" s="140"/>
      <c r="DUL63" s="140"/>
      <c r="DUM63" s="140"/>
      <c r="DUN63" s="140"/>
      <c r="DUO63" s="140"/>
      <c r="DUP63" s="140"/>
      <c r="DUQ63" s="140"/>
      <c r="DUR63" s="140"/>
      <c r="DUS63" s="140"/>
      <c r="DUT63" s="140"/>
      <c r="DUU63" s="140"/>
      <c r="DUV63" s="140"/>
      <c r="DUW63" s="140"/>
      <c r="DUX63" s="140"/>
      <c r="DUY63" s="140"/>
      <c r="DUZ63" s="140"/>
      <c r="DVA63" s="140"/>
      <c r="DVB63" s="140"/>
      <c r="DVC63" s="140"/>
      <c r="DVD63" s="140"/>
      <c r="DVE63" s="140"/>
      <c r="DVF63" s="140"/>
      <c r="DVG63" s="140"/>
      <c r="DVH63" s="140"/>
      <c r="DVI63" s="140"/>
      <c r="DVJ63" s="140"/>
      <c r="DVK63" s="140"/>
      <c r="DVL63" s="140"/>
      <c r="DVM63" s="140"/>
      <c r="DVN63" s="140"/>
      <c r="DVO63" s="140"/>
      <c r="DVP63" s="140"/>
      <c r="DVQ63" s="140"/>
      <c r="DVR63" s="140"/>
      <c r="DVS63" s="140"/>
      <c r="DVT63" s="140"/>
      <c r="DVU63" s="140"/>
      <c r="DVV63" s="140"/>
      <c r="DVW63" s="140"/>
      <c r="DVX63" s="140"/>
      <c r="DVY63" s="140"/>
      <c r="DVZ63" s="140"/>
      <c r="DWA63" s="140"/>
      <c r="DWB63" s="140"/>
      <c r="DWC63" s="140"/>
      <c r="DWD63" s="140"/>
      <c r="DWE63" s="140"/>
      <c r="DWF63" s="140"/>
      <c r="DWG63" s="140"/>
      <c r="DWH63" s="140"/>
      <c r="DWI63" s="140"/>
      <c r="DWJ63" s="140"/>
      <c r="DWK63" s="140"/>
      <c r="DWL63" s="140"/>
      <c r="DWM63" s="140"/>
      <c r="DWN63" s="140"/>
      <c r="DWO63" s="140"/>
      <c r="DWP63" s="140"/>
      <c r="DWQ63" s="140"/>
      <c r="DWR63" s="140"/>
      <c r="DWS63" s="140"/>
      <c r="DWT63" s="140"/>
      <c r="DWU63" s="140"/>
      <c r="DWV63" s="140"/>
      <c r="DWW63" s="140"/>
      <c r="DWX63" s="140"/>
      <c r="DWY63" s="140"/>
      <c r="DWZ63" s="140"/>
      <c r="DXA63" s="140"/>
      <c r="DXB63" s="140"/>
      <c r="DXC63" s="140"/>
      <c r="DXD63" s="140"/>
      <c r="DXE63" s="140"/>
      <c r="DXF63" s="140"/>
      <c r="DXG63" s="140"/>
      <c r="DXH63" s="140"/>
      <c r="DXI63" s="140"/>
      <c r="DXJ63" s="140"/>
      <c r="DXK63" s="140"/>
      <c r="DXL63" s="140"/>
      <c r="DXM63" s="140"/>
      <c r="DXN63" s="140"/>
      <c r="DXO63" s="140"/>
      <c r="DXP63" s="140"/>
      <c r="DXQ63" s="140"/>
      <c r="DXR63" s="140"/>
      <c r="DXS63" s="140"/>
      <c r="DXT63" s="140"/>
      <c r="DXU63" s="140"/>
      <c r="DXV63" s="140"/>
      <c r="DXW63" s="140"/>
      <c r="DXX63" s="140"/>
      <c r="DXY63" s="140"/>
      <c r="DXZ63" s="140"/>
      <c r="DYA63" s="140"/>
      <c r="DYB63" s="140"/>
      <c r="DYC63" s="140"/>
      <c r="DYD63" s="140"/>
      <c r="DYE63" s="140"/>
      <c r="DYF63" s="140"/>
      <c r="DYG63" s="140"/>
      <c r="DYH63" s="140"/>
      <c r="DYI63" s="140"/>
      <c r="DYJ63" s="140"/>
      <c r="DYK63" s="140"/>
      <c r="DYL63" s="140"/>
      <c r="DYM63" s="140"/>
      <c r="DYN63" s="140"/>
      <c r="DYO63" s="140"/>
      <c r="DYP63" s="140"/>
      <c r="DYQ63" s="140"/>
      <c r="DYR63" s="140"/>
      <c r="DYS63" s="140"/>
      <c r="DYT63" s="140"/>
      <c r="DYU63" s="140"/>
      <c r="DYV63" s="140"/>
      <c r="DYW63" s="140"/>
      <c r="DYX63" s="140"/>
      <c r="DYY63" s="140"/>
      <c r="DYZ63" s="140"/>
      <c r="DZA63" s="140"/>
      <c r="DZB63" s="140"/>
      <c r="DZC63" s="140"/>
      <c r="DZD63" s="140"/>
      <c r="DZE63" s="140"/>
      <c r="DZF63" s="140"/>
      <c r="DZG63" s="140"/>
      <c r="DZH63" s="140"/>
      <c r="DZI63" s="140"/>
      <c r="DZJ63" s="140"/>
      <c r="DZK63" s="140"/>
      <c r="DZL63" s="140"/>
      <c r="DZM63" s="140"/>
      <c r="DZN63" s="140"/>
      <c r="DZO63" s="140"/>
      <c r="DZP63" s="140"/>
      <c r="DZQ63" s="140"/>
      <c r="DZR63" s="140"/>
      <c r="DZS63" s="140"/>
      <c r="DZT63" s="140"/>
      <c r="DZU63" s="140"/>
      <c r="DZV63" s="140"/>
      <c r="DZW63" s="140"/>
      <c r="DZX63" s="140"/>
      <c r="DZY63" s="140"/>
      <c r="DZZ63" s="140"/>
      <c r="EAA63" s="140"/>
      <c r="EAB63" s="140"/>
      <c r="EAC63" s="140"/>
      <c r="EAD63" s="140"/>
      <c r="EAE63" s="140"/>
      <c r="EAF63" s="140"/>
      <c r="EAG63" s="140"/>
      <c r="EAH63" s="140"/>
      <c r="EAI63" s="140"/>
      <c r="EAJ63" s="140"/>
      <c r="EAK63" s="140"/>
      <c r="EAL63" s="140"/>
      <c r="EAM63" s="140"/>
      <c r="EAN63" s="140"/>
      <c r="EAO63" s="140"/>
      <c r="EAP63" s="140"/>
      <c r="EAQ63" s="140"/>
      <c r="EAR63" s="140"/>
      <c r="EAS63" s="140"/>
      <c r="EAT63" s="140"/>
      <c r="EAU63" s="140"/>
      <c r="EAV63" s="140"/>
      <c r="EAW63" s="140"/>
      <c r="EAX63" s="140"/>
      <c r="EAY63" s="140"/>
      <c r="EAZ63" s="140"/>
      <c r="EBA63" s="140"/>
      <c r="EBB63" s="140"/>
      <c r="EBC63" s="140"/>
      <c r="EBD63" s="140"/>
      <c r="EBE63" s="140"/>
      <c r="EBF63" s="140"/>
      <c r="EBG63" s="140"/>
      <c r="EBH63" s="140"/>
      <c r="EBI63" s="140"/>
      <c r="EBJ63" s="140"/>
      <c r="EBK63" s="140"/>
      <c r="EBL63" s="140"/>
      <c r="EBM63" s="140"/>
      <c r="EBN63" s="140"/>
      <c r="EBO63" s="140"/>
      <c r="EBP63" s="140"/>
      <c r="EBQ63" s="140"/>
      <c r="EBR63" s="140"/>
      <c r="EBS63" s="140"/>
      <c r="EBT63" s="140"/>
      <c r="EBU63" s="140"/>
      <c r="EBV63" s="140"/>
      <c r="EBW63" s="140"/>
      <c r="EBX63" s="140"/>
      <c r="EBY63" s="140"/>
      <c r="EBZ63" s="140"/>
      <c r="ECA63" s="140"/>
      <c r="ECB63" s="140"/>
      <c r="ECC63" s="140"/>
      <c r="ECD63" s="140"/>
      <c r="ECE63" s="140"/>
      <c r="ECF63" s="140"/>
      <c r="ECG63" s="140"/>
      <c r="ECH63" s="140"/>
      <c r="ECI63" s="140"/>
      <c r="ECJ63" s="140"/>
      <c r="ECK63" s="140"/>
      <c r="ECL63" s="140"/>
      <c r="ECM63" s="140"/>
      <c r="ECN63" s="140"/>
      <c r="ECO63" s="140"/>
      <c r="ECP63" s="140"/>
      <c r="ECQ63" s="140"/>
      <c r="ECR63" s="140"/>
      <c r="ECS63" s="140"/>
      <c r="ECT63" s="140"/>
      <c r="ECU63" s="140"/>
      <c r="ECV63" s="140"/>
      <c r="ECW63" s="140"/>
      <c r="ECX63" s="140"/>
      <c r="ECY63" s="140"/>
      <c r="ECZ63" s="140"/>
      <c r="EDA63" s="140"/>
      <c r="EDB63" s="140"/>
      <c r="EDC63" s="140"/>
      <c r="EDD63" s="140"/>
      <c r="EDE63" s="140"/>
      <c r="EDF63" s="140"/>
      <c r="EDG63" s="140"/>
      <c r="EDH63" s="140"/>
      <c r="EDI63" s="140"/>
      <c r="EDJ63" s="140"/>
      <c r="EDK63" s="140"/>
      <c r="EDL63" s="140"/>
      <c r="EDM63" s="140"/>
      <c r="EDN63" s="140"/>
      <c r="EDO63" s="140"/>
      <c r="EDP63" s="140"/>
      <c r="EDQ63" s="140"/>
      <c r="EDR63" s="140"/>
      <c r="EDS63" s="140"/>
      <c r="EDT63" s="140"/>
      <c r="EDU63" s="140"/>
      <c r="EDV63" s="140"/>
      <c r="EDW63" s="140"/>
      <c r="EDX63" s="140"/>
      <c r="EDY63" s="140"/>
      <c r="EDZ63" s="140"/>
      <c r="EEA63" s="140"/>
      <c r="EEB63" s="140"/>
      <c r="EEC63" s="140"/>
      <c r="EED63" s="140"/>
      <c r="EEE63" s="140"/>
      <c r="EEF63" s="140"/>
      <c r="EEG63" s="140"/>
      <c r="EEH63" s="140"/>
      <c r="EEI63" s="140"/>
      <c r="EEJ63" s="140"/>
      <c r="EEK63" s="140"/>
      <c r="EEL63" s="140"/>
      <c r="EEM63" s="140"/>
      <c r="EEN63" s="140"/>
      <c r="EEO63" s="140"/>
      <c r="EEP63" s="140"/>
      <c r="EEQ63" s="140"/>
      <c r="EER63" s="140"/>
      <c r="EES63" s="140"/>
      <c r="EET63" s="140"/>
      <c r="EEU63" s="140"/>
      <c r="EEV63" s="140"/>
      <c r="EEW63" s="140"/>
      <c r="EEX63" s="140"/>
      <c r="EEY63" s="140"/>
      <c r="EEZ63" s="140"/>
      <c r="EFA63" s="140"/>
      <c r="EFB63" s="140"/>
      <c r="EFC63" s="140"/>
      <c r="EFD63" s="140"/>
      <c r="EFE63" s="140"/>
      <c r="EFF63" s="140"/>
      <c r="EFG63" s="140"/>
      <c r="EFH63" s="140"/>
      <c r="EFI63" s="140"/>
      <c r="EFJ63" s="140"/>
      <c r="EFK63" s="140"/>
      <c r="EFL63" s="140"/>
      <c r="EFM63" s="140"/>
      <c r="EFN63" s="140"/>
      <c r="EFO63" s="140"/>
      <c r="EFP63" s="140"/>
      <c r="EFQ63" s="140"/>
      <c r="EFR63" s="140"/>
      <c r="EFS63" s="140"/>
      <c r="EFT63" s="140"/>
      <c r="EFU63" s="140"/>
      <c r="EFV63" s="140"/>
      <c r="EFW63" s="140"/>
      <c r="EFX63" s="140"/>
      <c r="EFY63" s="140"/>
      <c r="EFZ63" s="140"/>
      <c r="EGA63" s="140"/>
      <c r="EGB63" s="140"/>
      <c r="EGC63" s="140"/>
      <c r="EGD63" s="140"/>
      <c r="EGE63" s="140"/>
      <c r="EGF63" s="140"/>
      <c r="EGG63" s="140"/>
      <c r="EGH63" s="140"/>
      <c r="EGI63" s="140"/>
      <c r="EGJ63" s="140"/>
      <c r="EGK63" s="140"/>
      <c r="EGL63" s="140"/>
      <c r="EGM63" s="140"/>
      <c r="EGN63" s="140"/>
      <c r="EGO63" s="140"/>
      <c r="EGP63" s="140"/>
      <c r="EGQ63" s="140"/>
      <c r="EGR63" s="140"/>
      <c r="EGS63" s="140"/>
      <c r="EGT63" s="140"/>
      <c r="EGU63" s="140"/>
      <c r="EGV63" s="140"/>
      <c r="EGW63" s="140"/>
      <c r="EGX63" s="140"/>
      <c r="EGY63" s="140"/>
      <c r="EGZ63" s="140"/>
      <c r="EHA63" s="140"/>
      <c r="EHB63" s="140"/>
      <c r="EHC63" s="140"/>
      <c r="EHD63" s="140"/>
      <c r="EHE63" s="140"/>
      <c r="EHF63" s="140"/>
      <c r="EHG63" s="140"/>
      <c r="EHH63" s="140"/>
      <c r="EHI63" s="140"/>
      <c r="EHJ63" s="140"/>
      <c r="EHK63" s="140"/>
      <c r="EHL63" s="140"/>
      <c r="EHM63" s="140"/>
      <c r="EHN63" s="140"/>
      <c r="EHO63" s="140"/>
      <c r="EHP63" s="140"/>
      <c r="EHQ63" s="140"/>
      <c r="EHR63" s="140"/>
      <c r="EHS63" s="140"/>
      <c r="EHT63" s="140"/>
      <c r="EHU63" s="140"/>
      <c r="EHV63" s="140"/>
      <c r="EHW63" s="140"/>
      <c r="EHX63" s="140"/>
      <c r="EHY63" s="140"/>
      <c r="EHZ63" s="140"/>
      <c r="EIA63" s="140"/>
      <c r="EIB63" s="140"/>
      <c r="EIC63" s="140"/>
      <c r="EID63" s="140"/>
      <c r="EIE63" s="140"/>
      <c r="EIF63" s="140"/>
      <c r="EIG63" s="140"/>
      <c r="EIH63" s="140"/>
      <c r="EII63" s="140"/>
      <c r="EIJ63" s="140"/>
      <c r="EIK63" s="140"/>
      <c r="EIL63" s="140"/>
      <c r="EIM63" s="140"/>
      <c r="EIN63" s="140"/>
      <c r="EIO63" s="140"/>
      <c r="EIP63" s="140"/>
      <c r="EIQ63" s="140"/>
      <c r="EIR63" s="140"/>
      <c r="EIS63" s="140"/>
      <c r="EIT63" s="140"/>
      <c r="EIU63" s="140"/>
      <c r="EIV63" s="140"/>
      <c r="EIW63" s="140"/>
      <c r="EIX63" s="140"/>
      <c r="EIY63" s="140"/>
      <c r="EIZ63" s="140"/>
      <c r="EJA63" s="140"/>
      <c r="EJB63" s="140"/>
      <c r="EJC63" s="140"/>
      <c r="EJD63" s="140"/>
      <c r="EJE63" s="140"/>
      <c r="EJF63" s="140"/>
      <c r="EJG63" s="140"/>
      <c r="EJH63" s="140"/>
      <c r="EJI63" s="140"/>
      <c r="EJJ63" s="140"/>
      <c r="EJK63" s="140"/>
      <c r="EJL63" s="140"/>
      <c r="EJM63" s="140"/>
      <c r="EJN63" s="140"/>
      <c r="EJO63" s="140"/>
      <c r="EJP63" s="140"/>
      <c r="EJQ63" s="140"/>
      <c r="EJR63" s="140"/>
      <c r="EJS63" s="140"/>
      <c r="EJT63" s="140"/>
      <c r="EJU63" s="140"/>
      <c r="EJV63" s="140"/>
      <c r="EJW63" s="140"/>
      <c r="EJX63" s="140"/>
      <c r="EJY63" s="140"/>
      <c r="EJZ63" s="140"/>
      <c r="EKA63" s="140"/>
      <c r="EKB63" s="140"/>
      <c r="EKC63" s="140"/>
      <c r="EKD63" s="140"/>
      <c r="EKE63" s="140"/>
      <c r="EKF63" s="140"/>
      <c r="EKG63" s="140"/>
      <c r="EKH63" s="140"/>
      <c r="EKI63" s="140"/>
      <c r="EKJ63" s="140"/>
      <c r="EKK63" s="140"/>
      <c r="EKL63" s="140"/>
      <c r="EKM63" s="140"/>
      <c r="EKN63" s="140"/>
      <c r="EKO63" s="140"/>
      <c r="EKP63" s="140"/>
      <c r="EKQ63" s="140"/>
      <c r="EKR63" s="140"/>
      <c r="EKS63" s="140"/>
      <c r="EKT63" s="140"/>
      <c r="EKU63" s="140"/>
      <c r="EKV63" s="140"/>
      <c r="EKW63" s="140"/>
      <c r="EKX63" s="140"/>
      <c r="EKY63" s="140"/>
      <c r="EKZ63" s="140"/>
      <c r="ELA63" s="140"/>
      <c r="ELB63" s="140"/>
      <c r="ELC63" s="140"/>
      <c r="ELD63" s="140"/>
      <c r="ELE63" s="140"/>
      <c r="ELF63" s="140"/>
      <c r="ELG63" s="140"/>
      <c r="ELH63" s="140"/>
      <c r="ELI63" s="140"/>
      <c r="ELJ63" s="140"/>
      <c r="ELK63" s="140"/>
      <c r="ELL63" s="140"/>
      <c r="ELM63" s="140"/>
      <c r="ELN63" s="140"/>
      <c r="ELO63" s="140"/>
      <c r="ELP63" s="140"/>
      <c r="ELQ63" s="140"/>
      <c r="ELR63" s="140"/>
      <c r="ELS63" s="140"/>
      <c r="ELT63" s="140"/>
      <c r="ELU63" s="140"/>
      <c r="ELV63" s="140"/>
      <c r="ELW63" s="140"/>
      <c r="ELX63" s="140"/>
      <c r="ELY63" s="140"/>
      <c r="ELZ63" s="140"/>
      <c r="EMA63" s="140"/>
      <c r="EMB63" s="140"/>
      <c r="EMC63" s="140"/>
      <c r="EMD63" s="140"/>
      <c r="EME63" s="140"/>
      <c r="EMF63" s="140"/>
      <c r="EMG63" s="140"/>
      <c r="EMH63" s="140"/>
      <c r="EMI63" s="140"/>
      <c r="EMJ63" s="140"/>
      <c r="EMK63" s="140"/>
      <c r="EML63" s="140"/>
      <c r="EMM63" s="140"/>
      <c r="EMN63" s="140"/>
      <c r="EMO63" s="140"/>
      <c r="EMP63" s="140"/>
      <c r="EMQ63" s="140"/>
      <c r="EMR63" s="140"/>
      <c r="EMS63" s="140"/>
      <c r="EMT63" s="140"/>
      <c r="EMU63" s="140"/>
      <c r="EMV63" s="140"/>
      <c r="EMW63" s="140"/>
      <c r="EMX63" s="140"/>
      <c r="EMY63" s="140"/>
      <c r="EMZ63" s="140"/>
      <c r="ENA63" s="140"/>
      <c r="ENB63" s="140"/>
      <c r="ENC63" s="140"/>
      <c r="END63" s="140"/>
      <c r="ENE63" s="140"/>
      <c r="ENF63" s="140"/>
      <c r="ENG63" s="140"/>
      <c r="ENH63" s="140"/>
      <c r="ENI63" s="140"/>
      <c r="ENJ63" s="140"/>
      <c r="ENK63" s="140"/>
      <c r="ENL63" s="140"/>
      <c r="ENM63" s="140"/>
      <c r="ENN63" s="140"/>
      <c r="ENO63" s="140"/>
      <c r="ENP63" s="140"/>
      <c r="ENQ63" s="140"/>
      <c r="ENR63" s="140"/>
      <c r="ENS63" s="140"/>
      <c r="ENT63" s="140"/>
      <c r="ENU63" s="140"/>
      <c r="ENV63" s="140"/>
      <c r="ENW63" s="140"/>
      <c r="ENX63" s="140"/>
      <c r="ENY63" s="140"/>
      <c r="ENZ63" s="140"/>
      <c r="EOA63" s="140"/>
      <c r="EOB63" s="140"/>
      <c r="EOC63" s="140"/>
      <c r="EOD63" s="140"/>
      <c r="EOE63" s="140"/>
      <c r="EOF63" s="140"/>
      <c r="EOG63" s="140"/>
      <c r="EOH63" s="140"/>
      <c r="EOI63" s="140"/>
      <c r="EOJ63" s="140"/>
      <c r="EOK63" s="140"/>
      <c r="EOL63" s="140"/>
      <c r="EOM63" s="140"/>
      <c r="EON63" s="140"/>
      <c r="EOO63" s="140"/>
      <c r="EOP63" s="140"/>
      <c r="EOQ63" s="140"/>
      <c r="EOR63" s="140"/>
      <c r="EOS63" s="140"/>
      <c r="EOT63" s="140"/>
      <c r="EOU63" s="140"/>
      <c r="EOV63" s="140"/>
      <c r="EOW63" s="140"/>
      <c r="EOX63" s="140"/>
      <c r="EOY63" s="140"/>
      <c r="EOZ63" s="140"/>
      <c r="EPA63" s="140"/>
      <c r="EPB63" s="140"/>
      <c r="EPC63" s="140"/>
      <c r="EPD63" s="140"/>
      <c r="EPE63" s="140"/>
      <c r="EPF63" s="140"/>
      <c r="EPG63" s="140"/>
      <c r="EPH63" s="140"/>
      <c r="EPI63" s="140"/>
      <c r="EPJ63" s="140"/>
      <c r="EPK63" s="140"/>
      <c r="EPL63" s="140"/>
      <c r="EPM63" s="140"/>
      <c r="EPN63" s="140"/>
      <c r="EPO63" s="140"/>
      <c r="EPP63" s="140"/>
      <c r="EPQ63" s="140"/>
      <c r="EPR63" s="140"/>
      <c r="EPS63" s="140"/>
      <c r="EPT63" s="140"/>
      <c r="EPU63" s="140"/>
      <c r="EPV63" s="140"/>
      <c r="EPW63" s="140"/>
      <c r="EPX63" s="140"/>
      <c r="EPY63" s="140"/>
      <c r="EPZ63" s="140"/>
      <c r="EQA63" s="140"/>
      <c r="EQB63" s="140"/>
      <c r="EQC63" s="140"/>
      <c r="EQD63" s="140"/>
      <c r="EQE63" s="140"/>
      <c r="EQF63" s="140"/>
      <c r="EQG63" s="140"/>
      <c r="EQH63" s="140"/>
      <c r="EQI63" s="140"/>
      <c r="EQJ63" s="140"/>
      <c r="EQK63" s="140"/>
      <c r="EQL63" s="140"/>
      <c r="EQM63" s="140"/>
      <c r="EQN63" s="140"/>
      <c r="EQO63" s="140"/>
      <c r="EQP63" s="140"/>
      <c r="EQQ63" s="140"/>
      <c r="EQR63" s="140"/>
      <c r="EQS63" s="140"/>
      <c r="EQT63" s="140"/>
      <c r="EQU63" s="140"/>
      <c r="EQV63" s="140"/>
      <c r="EQW63" s="140"/>
      <c r="EQX63" s="140"/>
      <c r="EQY63" s="140"/>
      <c r="EQZ63" s="140"/>
      <c r="ERA63" s="140"/>
      <c r="ERB63" s="140"/>
      <c r="ERC63" s="140"/>
      <c r="ERD63" s="140"/>
      <c r="ERE63" s="140"/>
      <c r="ERF63" s="140"/>
      <c r="ERG63" s="140"/>
      <c r="ERH63" s="140"/>
      <c r="ERI63" s="140"/>
      <c r="ERJ63" s="140"/>
      <c r="ERK63" s="140"/>
      <c r="ERL63" s="140"/>
      <c r="ERM63" s="140"/>
      <c r="ERN63" s="140"/>
      <c r="ERO63" s="140"/>
      <c r="ERP63" s="140"/>
      <c r="ERQ63" s="140"/>
      <c r="ERR63" s="140"/>
      <c r="ERS63" s="140"/>
      <c r="ERT63" s="140"/>
      <c r="ERU63" s="140"/>
      <c r="ERV63" s="140"/>
      <c r="ERW63" s="140"/>
      <c r="ERX63" s="140"/>
      <c r="ERY63" s="140"/>
      <c r="ERZ63" s="140"/>
      <c r="ESA63" s="140"/>
      <c r="ESB63" s="140"/>
      <c r="ESC63" s="140"/>
      <c r="ESD63" s="140"/>
      <c r="ESE63" s="140"/>
      <c r="ESF63" s="140"/>
      <c r="ESG63" s="140"/>
      <c r="ESH63" s="140"/>
      <c r="ESI63" s="140"/>
      <c r="ESJ63" s="140"/>
      <c r="ESK63" s="140"/>
      <c r="ESL63" s="140"/>
      <c r="ESM63" s="140"/>
      <c r="ESN63" s="140"/>
      <c r="ESO63" s="140"/>
      <c r="ESP63" s="140"/>
      <c r="ESQ63" s="140"/>
      <c r="ESR63" s="140"/>
      <c r="ESS63" s="140"/>
      <c r="EST63" s="140"/>
      <c r="ESU63" s="140"/>
      <c r="ESV63" s="140"/>
      <c r="ESW63" s="140"/>
      <c r="ESX63" s="140"/>
      <c r="ESY63" s="140"/>
      <c r="ESZ63" s="140"/>
      <c r="ETA63" s="140"/>
      <c r="ETB63" s="140"/>
      <c r="ETC63" s="140"/>
      <c r="ETD63" s="140"/>
      <c r="ETE63" s="140"/>
      <c r="ETF63" s="140"/>
      <c r="ETG63" s="140"/>
      <c r="ETH63" s="140"/>
      <c r="ETI63" s="140"/>
      <c r="ETJ63" s="140"/>
      <c r="ETK63" s="140"/>
      <c r="ETL63" s="140"/>
      <c r="ETM63" s="140"/>
      <c r="ETN63" s="140"/>
      <c r="ETO63" s="140"/>
      <c r="ETP63" s="140"/>
      <c r="ETQ63" s="140"/>
      <c r="ETR63" s="140"/>
      <c r="ETS63" s="140"/>
      <c r="ETT63" s="140"/>
      <c r="ETU63" s="140"/>
      <c r="ETV63" s="140"/>
      <c r="ETW63" s="140"/>
      <c r="ETX63" s="140"/>
      <c r="ETY63" s="140"/>
      <c r="ETZ63" s="140"/>
      <c r="EUA63" s="140"/>
      <c r="EUB63" s="140"/>
      <c r="EUC63" s="140"/>
      <c r="EUD63" s="140"/>
      <c r="EUE63" s="140"/>
      <c r="EUF63" s="140"/>
      <c r="EUG63" s="140"/>
      <c r="EUH63" s="140"/>
      <c r="EUI63" s="140"/>
      <c r="EUJ63" s="140"/>
      <c r="EUK63" s="140"/>
      <c r="EUL63" s="140"/>
      <c r="EUM63" s="140"/>
      <c r="EUN63" s="140"/>
      <c r="EUO63" s="140"/>
      <c r="EUP63" s="140"/>
      <c r="EUQ63" s="140"/>
      <c r="EUR63" s="140"/>
      <c r="EUS63" s="140"/>
      <c r="EUT63" s="140"/>
      <c r="EUU63" s="140"/>
      <c r="EUV63" s="140"/>
      <c r="EUW63" s="140"/>
      <c r="EUX63" s="140"/>
      <c r="EUY63" s="140"/>
      <c r="EUZ63" s="140"/>
      <c r="EVA63" s="140"/>
      <c r="EVB63" s="140"/>
      <c r="EVC63" s="140"/>
      <c r="EVD63" s="140"/>
      <c r="EVE63" s="140"/>
      <c r="EVF63" s="140"/>
      <c r="EVG63" s="140"/>
      <c r="EVH63" s="140"/>
      <c r="EVI63" s="140"/>
      <c r="EVJ63" s="140"/>
      <c r="EVK63" s="140"/>
      <c r="EVL63" s="140"/>
      <c r="EVM63" s="140"/>
      <c r="EVN63" s="140"/>
      <c r="EVO63" s="140"/>
      <c r="EVP63" s="140"/>
      <c r="EVQ63" s="140"/>
      <c r="EVR63" s="140"/>
      <c r="EVS63" s="140"/>
      <c r="EVT63" s="140"/>
      <c r="EVU63" s="140"/>
      <c r="EVV63" s="140"/>
      <c r="EVW63" s="140"/>
      <c r="EVX63" s="140"/>
      <c r="EVY63" s="140"/>
      <c r="EVZ63" s="140"/>
      <c r="EWA63" s="140"/>
      <c r="EWB63" s="140"/>
      <c r="EWC63" s="140"/>
      <c r="EWD63" s="140"/>
      <c r="EWE63" s="140"/>
      <c r="EWF63" s="140"/>
      <c r="EWG63" s="140"/>
      <c r="EWH63" s="140"/>
      <c r="EWI63" s="140"/>
      <c r="EWJ63" s="140"/>
      <c r="EWK63" s="140"/>
      <c r="EWL63" s="140"/>
      <c r="EWM63" s="140"/>
      <c r="EWN63" s="140"/>
      <c r="EWO63" s="140"/>
      <c r="EWP63" s="140"/>
      <c r="EWQ63" s="140"/>
      <c r="EWR63" s="140"/>
      <c r="EWS63" s="140"/>
      <c r="EWT63" s="140"/>
      <c r="EWU63" s="140"/>
      <c r="EWV63" s="140"/>
      <c r="EWW63" s="140"/>
      <c r="EWX63" s="140"/>
      <c r="EWY63" s="140"/>
      <c r="EWZ63" s="140"/>
      <c r="EXA63" s="140"/>
      <c r="EXB63" s="140"/>
      <c r="EXC63" s="140"/>
      <c r="EXD63" s="140"/>
      <c r="EXE63" s="140"/>
      <c r="EXF63" s="140"/>
      <c r="EXG63" s="140"/>
      <c r="EXH63" s="140"/>
      <c r="EXI63" s="140"/>
      <c r="EXJ63" s="140"/>
      <c r="EXK63" s="140"/>
      <c r="EXL63" s="140"/>
      <c r="EXM63" s="140"/>
      <c r="EXN63" s="140"/>
      <c r="EXO63" s="140"/>
      <c r="EXP63" s="140"/>
      <c r="EXQ63" s="140"/>
      <c r="EXR63" s="140"/>
      <c r="EXS63" s="140"/>
      <c r="EXT63" s="140"/>
      <c r="EXU63" s="140"/>
      <c r="EXV63" s="140"/>
      <c r="EXW63" s="140"/>
      <c r="EXX63" s="140"/>
      <c r="EXY63" s="140"/>
      <c r="EXZ63" s="140"/>
      <c r="EYA63" s="140"/>
      <c r="EYB63" s="140"/>
      <c r="EYC63" s="140"/>
      <c r="EYD63" s="140"/>
      <c r="EYE63" s="140"/>
      <c r="EYF63" s="140"/>
      <c r="EYG63" s="140"/>
      <c r="EYH63" s="140"/>
      <c r="EYI63" s="140"/>
      <c r="EYJ63" s="140"/>
      <c r="EYK63" s="140"/>
      <c r="EYL63" s="140"/>
      <c r="EYM63" s="140"/>
      <c r="EYN63" s="140"/>
      <c r="EYO63" s="140"/>
      <c r="EYP63" s="140"/>
      <c r="EYQ63" s="140"/>
      <c r="EYR63" s="140"/>
      <c r="EYS63" s="140"/>
      <c r="EYT63" s="140"/>
      <c r="EYU63" s="140"/>
      <c r="EYV63" s="140"/>
      <c r="EYW63" s="140"/>
      <c r="EYX63" s="140"/>
      <c r="EYY63" s="140"/>
      <c r="EYZ63" s="140"/>
      <c r="EZA63" s="140"/>
      <c r="EZB63" s="140"/>
      <c r="EZC63" s="140"/>
      <c r="EZD63" s="140"/>
      <c r="EZE63" s="140"/>
      <c r="EZF63" s="140"/>
      <c r="EZG63" s="140"/>
      <c r="EZH63" s="140"/>
      <c r="EZI63" s="140"/>
      <c r="EZJ63" s="140"/>
      <c r="EZK63" s="140"/>
      <c r="EZL63" s="140"/>
      <c r="EZM63" s="140"/>
      <c r="EZN63" s="140"/>
      <c r="EZO63" s="140"/>
      <c r="EZP63" s="140"/>
      <c r="EZQ63" s="140"/>
      <c r="EZR63" s="140"/>
      <c r="EZS63" s="140"/>
      <c r="EZT63" s="140"/>
      <c r="EZU63" s="140"/>
      <c r="EZV63" s="140"/>
      <c r="EZW63" s="140"/>
      <c r="EZX63" s="140"/>
      <c r="EZY63" s="140"/>
      <c r="EZZ63" s="140"/>
      <c r="FAA63" s="140"/>
      <c r="FAB63" s="140"/>
      <c r="FAC63" s="140"/>
      <c r="FAD63" s="140"/>
      <c r="FAE63" s="140"/>
      <c r="FAF63" s="140"/>
      <c r="FAG63" s="140"/>
      <c r="FAH63" s="140"/>
      <c r="FAI63" s="140"/>
      <c r="FAJ63" s="140"/>
      <c r="FAK63" s="140"/>
      <c r="FAL63" s="140"/>
      <c r="FAM63" s="140"/>
      <c r="FAN63" s="140"/>
      <c r="FAO63" s="140"/>
      <c r="FAP63" s="140"/>
      <c r="FAQ63" s="140"/>
      <c r="FAR63" s="140"/>
      <c r="FAS63" s="140"/>
      <c r="FAT63" s="140"/>
      <c r="FAU63" s="140"/>
      <c r="FAV63" s="140"/>
      <c r="FAW63" s="140"/>
      <c r="FAX63" s="140"/>
      <c r="FAY63" s="140"/>
      <c r="FAZ63" s="140"/>
      <c r="FBA63" s="140"/>
      <c r="FBB63" s="140"/>
      <c r="FBC63" s="140"/>
      <c r="FBD63" s="140"/>
      <c r="FBE63" s="140"/>
      <c r="FBF63" s="140"/>
      <c r="FBG63" s="140"/>
      <c r="FBH63" s="140"/>
      <c r="FBI63" s="140"/>
      <c r="FBJ63" s="140"/>
      <c r="FBK63" s="140"/>
      <c r="FBL63" s="140"/>
      <c r="FBM63" s="140"/>
      <c r="FBN63" s="140"/>
      <c r="FBO63" s="140"/>
      <c r="FBP63" s="140"/>
      <c r="FBQ63" s="140"/>
      <c r="FBR63" s="140"/>
      <c r="FBS63" s="140"/>
      <c r="FBT63" s="140"/>
      <c r="FBU63" s="140"/>
      <c r="FBV63" s="140"/>
      <c r="FBW63" s="140"/>
      <c r="FBX63" s="140"/>
      <c r="FBY63" s="140"/>
      <c r="FBZ63" s="140"/>
      <c r="FCA63" s="140"/>
      <c r="FCB63" s="140"/>
      <c r="FCC63" s="140"/>
      <c r="FCD63" s="140"/>
      <c r="FCE63" s="140"/>
      <c r="FCF63" s="140"/>
      <c r="FCG63" s="140"/>
      <c r="FCH63" s="140"/>
      <c r="FCI63" s="140"/>
      <c r="FCJ63" s="140"/>
      <c r="FCK63" s="140"/>
      <c r="FCL63" s="140"/>
      <c r="FCM63" s="140"/>
      <c r="FCN63" s="140"/>
      <c r="FCO63" s="140"/>
      <c r="FCP63" s="140"/>
      <c r="FCQ63" s="140"/>
      <c r="FCR63" s="140"/>
      <c r="FCS63" s="140"/>
      <c r="FCT63" s="140"/>
      <c r="FCU63" s="140"/>
      <c r="FCV63" s="140"/>
      <c r="FCW63" s="140"/>
      <c r="FCX63" s="140"/>
      <c r="FCY63" s="140"/>
      <c r="FCZ63" s="140"/>
      <c r="FDA63" s="140"/>
      <c r="FDB63" s="140"/>
      <c r="FDC63" s="140"/>
      <c r="FDD63" s="140"/>
      <c r="FDE63" s="140"/>
      <c r="FDF63" s="140"/>
      <c r="FDG63" s="140"/>
      <c r="FDH63" s="140"/>
      <c r="FDI63" s="140"/>
      <c r="FDJ63" s="140"/>
      <c r="FDK63" s="140"/>
      <c r="FDL63" s="140"/>
      <c r="FDM63" s="140"/>
      <c r="FDN63" s="140"/>
      <c r="FDO63" s="140"/>
      <c r="FDP63" s="140"/>
      <c r="FDQ63" s="140"/>
      <c r="FDR63" s="140"/>
      <c r="FDS63" s="140"/>
      <c r="FDT63" s="140"/>
      <c r="FDU63" s="140"/>
      <c r="FDV63" s="140"/>
      <c r="FDW63" s="140"/>
      <c r="FDX63" s="140"/>
      <c r="FDY63" s="140"/>
      <c r="FDZ63" s="140"/>
      <c r="FEA63" s="140"/>
      <c r="FEB63" s="140"/>
      <c r="FEC63" s="140"/>
      <c r="FED63" s="140"/>
      <c r="FEE63" s="140"/>
      <c r="FEF63" s="140"/>
      <c r="FEG63" s="140"/>
      <c r="FEH63" s="140"/>
      <c r="FEI63" s="140"/>
      <c r="FEJ63" s="140"/>
      <c r="FEK63" s="140"/>
      <c r="FEL63" s="140"/>
      <c r="FEM63" s="140"/>
      <c r="FEN63" s="140"/>
      <c r="FEO63" s="140"/>
      <c r="FEP63" s="140"/>
      <c r="FEQ63" s="140"/>
      <c r="FER63" s="140"/>
      <c r="FES63" s="140"/>
      <c r="FET63" s="140"/>
      <c r="FEU63" s="140"/>
      <c r="FEV63" s="140"/>
      <c r="FEW63" s="140"/>
      <c r="FEX63" s="140"/>
      <c r="FEY63" s="140"/>
      <c r="FEZ63" s="140"/>
      <c r="FFA63" s="140"/>
      <c r="FFB63" s="140"/>
      <c r="FFC63" s="140"/>
      <c r="FFD63" s="140"/>
      <c r="FFE63" s="140"/>
      <c r="FFF63" s="140"/>
      <c r="FFG63" s="140"/>
      <c r="FFH63" s="140"/>
      <c r="FFI63" s="140"/>
      <c r="FFJ63" s="140"/>
      <c r="FFK63" s="140"/>
      <c r="FFL63" s="140"/>
      <c r="FFM63" s="140"/>
      <c r="FFN63" s="140"/>
      <c r="FFO63" s="140"/>
      <c r="FFP63" s="140"/>
      <c r="FFQ63" s="140"/>
      <c r="FFR63" s="140"/>
      <c r="FFS63" s="140"/>
      <c r="FFT63" s="140"/>
      <c r="FFU63" s="140"/>
      <c r="FFV63" s="140"/>
      <c r="FFW63" s="140"/>
      <c r="FFX63" s="140"/>
      <c r="FFY63" s="140"/>
      <c r="FFZ63" s="140"/>
      <c r="FGA63" s="140"/>
      <c r="FGB63" s="140"/>
      <c r="FGC63" s="140"/>
      <c r="FGD63" s="140"/>
      <c r="FGE63" s="140"/>
      <c r="FGF63" s="140"/>
      <c r="FGG63" s="140"/>
      <c r="FGH63" s="140"/>
      <c r="FGI63" s="140"/>
      <c r="FGJ63" s="140"/>
      <c r="FGK63" s="140"/>
      <c r="FGL63" s="140"/>
      <c r="FGM63" s="140"/>
      <c r="FGN63" s="140"/>
      <c r="FGO63" s="140"/>
      <c r="FGP63" s="140"/>
      <c r="FGQ63" s="140"/>
      <c r="FGR63" s="140"/>
      <c r="FGS63" s="140"/>
      <c r="FGT63" s="140"/>
      <c r="FGU63" s="140"/>
      <c r="FGV63" s="140"/>
      <c r="FGW63" s="140"/>
      <c r="FGX63" s="140"/>
      <c r="FGY63" s="140"/>
      <c r="FGZ63" s="140"/>
      <c r="FHA63" s="140"/>
      <c r="FHB63" s="140"/>
      <c r="FHC63" s="140"/>
      <c r="FHD63" s="140"/>
      <c r="FHE63" s="140"/>
      <c r="FHF63" s="140"/>
      <c r="FHG63" s="140"/>
      <c r="FHH63" s="140"/>
      <c r="FHI63" s="140"/>
      <c r="FHJ63" s="140"/>
      <c r="FHK63" s="140"/>
      <c r="FHL63" s="140"/>
      <c r="FHM63" s="140"/>
      <c r="FHN63" s="140"/>
      <c r="FHO63" s="140"/>
      <c r="FHP63" s="140"/>
      <c r="FHQ63" s="140"/>
      <c r="FHR63" s="140"/>
      <c r="FHS63" s="140"/>
      <c r="FHT63" s="140"/>
      <c r="FHU63" s="140"/>
      <c r="FHV63" s="140"/>
      <c r="FHW63" s="140"/>
      <c r="FHX63" s="140"/>
      <c r="FHY63" s="140"/>
      <c r="FHZ63" s="140"/>
      <c r="FIA63" s="140"/>
      <c r="FIB63" s="140"/>
      <c r="FIC63" s="140"/>
      <c r="FID63" s="140"/>
      <c r="FIE63" s="140"/>
      <c r="FIF63" s="140"/>
      <c r="FIG63" s="140"/>
      <c r="FIH63" s="140"/>
      <c r="FII63" s="140"/>
      <c r="FIJ63" s="140"/>
      <c r="FIK63" s="140"/>
      <c r="FIL63" s="140"/>
      <c r="FIM63" s="140"/>
      <c r="FIN63" s="140"/>
      <c r="FIO63" s="140"/>
      <c r="FIP63" s="140"/>
      <c r="FIQ63" s="140"/>
      <c r="FIR63" s="140"/>
      <c r="FIS63" s="140"/>
      <c r="FIT63" s="140"/>
      <c r="FIU63" s="140"/>
      <c r="FIV63" s="140"/>
      <c r="FIW63" s="140"/>
      <c r="FIX63" s="140"/>
      <c r="FIY63" s="140"/>
      <c r="FIZ63" s="140"/>
      <c r="FJA63" s="140"/>
      <c r="FJB63" s="140"/>
      <c r="FJC63" s="140"/>
      <c r="FJD63" s="140"/>
      <c r="FJE63" s="140"/>
      <c r="FJF63" s="140"/>
      <c r="FJG63" s="140"/>
      <c r="FJH63" s="140"/>
      <c r="FJI63" s="140"/>
      <c r="FJJ63" s="140"/>
      <c r="FJK63" s="140"/>
      <c r="FJL63" s="140"/>
      <c r="FJM63" s="140"/>
      <c r="FJN63" s="140"/>
      <c r="FJO63" s="140"/>
      <c r="FJP63" s="140"/>
      <c r="FJQ63" s="140"/>
      <c r="FJR63" s="140"/>
      <c r="FJS63" s="140"/>
      <c r="FJT63" s="140"/>
      <c r="FJU63" s="140"/>
      <c r="FJV63" s="140"/>
      <c r="FJW63" s="140"/>
      <c r="FJX63" s="140"/>
      <c r="FJY63" s="140"/>
      <c r="FJZ63" s="140"/>
      <c r="FKA63" s="140"/>
      <c r="FKB63" s="140"/>
      <c r="FKC63" s="140"/>
      <c r="FKD63" s="140"/>
      <c r="FKE63" s="140"/>
      <c r="FKF63" s="140"/>
      <c r="FKG63" s="140"/>
      <c r="FKH63" s="140"/>
      <c r="FKI63" s="140"/>
      <c r="FKJ63" s="140"/>
      <c r="FKK63" s="140"/>
      <c r="FKL63" s="140"/>
      <c r="FKM63" s="140"/>
      <c r="FKN63" s="140"/>
      <c r="FKO63" s="140"/>
      <c r="FKP63" s="140"/>
      <c r="FKQ63" s="140"/>
      <c r="FKR63" s="140"/>
      <c r="FKS63" s="140"/>
      <c r="FKT63" s="140"/>
      <c r="FKU63" s="140"/>
      <c r="FKV63" s="140"/>
      <c r="FKW63" s="140"/>
      <c r="FKX63" s="140"/>
      <c r="FKY63" s="140"/>
      <c r="FKZ63" s="140"/>
      <c r="FLA63" s="140"/>
      <c r="FLB63" s="140"/>
      <c r="FLC63" s="140"/>
      <c r="FLD63" s="140"/>
      <c r="FLE63" s="140"/>
      <c r="FLF63" s="140"/>
      <c r="FLG63" s="140"/>
      <c r="FLH63" s="140"/>
      <c r="FLI63" s="140"/>
      <c r="FLJ63" s="140"/>
      <c r="FLK63" s="140"/>
      <c r="FLL63" s="140"/>
      <c r="FLM63" s="140"/>
      <c r="FLN63" s="140"/>
      <c r="FLO63" s="140"/>
      <c r="FLP63" s="140"/>
      <c r="FLQ63" s="140"/>
      <c r="FLR63" s="140"/>
      <c r="FLS63" s="140"/>
      <c r="FLT63" s="140"/>
      <c r="FLU63" s="140"/>
      <c r="FLV63" s="140"/>
      <c r="FLW63" s="140"/>
      <c r="FLX63" s="140"/>
      <c r="FLY63" s="140"/>
      <c r="FLZ63" s="140"/>
      <c r="FMA63" s="140"/>
      <c r="FMB63" s="140"/>
      <c r="FMC63" s="140"/>
      <c r="FMD63" s="140"/>
      <c r="FME63" s="140"/>
      <c r="FMF63" s="140"/>
      <c r="FMG63" s="140"/>
      <c r="FMH63" s="140"/>
      <c r="FMI63" s="140"/>
      <c r="FMJ63" s="140"/>
      <c r="FMK63" s="140"/>
      <c r="FML63" s="140"/>
      <c r="FMM63" s="140"/>
      <c r="FMN63" s="140"/>
      <c r="FMO63" s="140"/>
      <c r="FMP63" s="140"/>
      <c r="FMQ63" s="140"/>
      <c r="FMR63" s="140"/>
      <c r="FMS63" s="140"/>
      <c r="FMT63" s="140"/>
      <c r="FMU63" s="140"/>
      <c r="FMV63" s="140"/>
      <c r="FMW63" s="140"/>
      <c r="FMX63" s="140"/>
      <c r="FMY63" s="140"/>
      <c r="FMZ63" s="140"/>
      <c r="FNA63" s="140"/>
      <c r="FNB63" s="140"/>
      <c r="FNC63" s="140"/>
      <c r="FND63" s="140"/>
      <c r="FNE63" s="140"/>
      <c r="FNF63" s="140"/>
      <c r="FNG63" s="140"/>
      <c r="FNH63" s="140"/>
      <c r="FNI63" s="140"/>
      <c r="FNJ63" s="140"/>
      <c r="FNK63" s="140"/>
      <c r="FNL63" s="140"/>
      <c r="FNM63" s="140"/>
      <c r="FNN63" s="140"/>
      <c r="FNO63" s="140"/>
      <c r="FNP63" s="140"/>
      <c r="FNQ63" s="140"/>
      <c r="FNR63" s="140"/>
      <c r="FNS63" s="140"/>
      <c r="FNT63" s="140"/>
      <c r="FNU63" s="140"/>
      <c r="FNV63" s="140"/>
      <c r="FNW63" s="140"/>
      <c r="FNX63" s="140"/>
      <c r="FNY63" s="140"/>
      <c r="FNZ63" s="140"/>
      <c r="FOA63" s="140"/>
      <c r="FOB63" s="140"/>
      <c r="FOC63" s="140"/>
      <c r="FOD63" s="140"/>
      <c r="FOE63" s="140"/>
      <c r="FOF63" s="140"/>
      <c r="FOG63" s="140"/>
      <c r="FOH63" s="140"/>
      <c r="FOI63" s="140"/>
      <c r="FOJ63" s="140"/>
      <c r="FOK63" s="140"/>
      <c r="FOL63" s="140"/>
      <c r="FOM63" s="140"/>
      <c r="FON63" s="140"/>
      <c r="FOO63" s="140"/>
      <c r="FOP63" s="140"/>
      <c r="FOQ63" s="140"/>
      <c r="FOR63" s="140"/>
      <c r="FOS63" s="140"/>
      <c r="FOT63" s="140"/>
      <c r="FOU63" s="140"/>
      <c r="FOV63" s="140"/>
      <c r="FOW63" s="140"/>
      <c r="FOX63" s="140"/>
      <c r="FOY63" s="140"/>
      <c r="FOZ63" s="140"/>
      <c r="FPA63" s="140"/>
      <c r="FPB63" s="140"/>
      <c r="FPC63" s="140"/>
      <c r="FPD63" s="140"/>
      <c r="FPE63" s="140"/>
      <c r="FPF63" s="140"/>
      <c r="FPG63" s="140"/>
      <c r="FPH63" s="140"/>
      <c r="FPI63" s="140"/>
      <c r="FPJ63" s="140"/>
      <c r="FPK63" s="140"/>
      <c r="FPL63" s="140"/>
      <c r="FPM63" s="140"/>
      <c r="FPN63" s="140"/>
      <c r="FPO63" s="140"/>
      <c r="FPP63" s="140"/>
      <c r="FPQ63" s="140"/>
      <c r="FPR63" s="140"/>
      <c r="FPS63" s="140"/>
      <c r="FPT63" s="140"/>
      <c r="FPU63" s="140"/>
      <c r="FPV63" s="140"/>
      <c r="FPW63" s="140"/>
      <c r="FPX63" s="140"/>
      <c r="FPY63" s="140"/>
      <c r="FPZ63" s="140"/>
      <c r="FQA63" s="140"/>
      <c r="FQB63" s="140"/>
      <c r="FQC63" s="140"/>
      <c r="FQD63" s="140"/>
      <c r="FQE63" s="140"/>
      <c r="FQF63" s="140"/>
      <c r="FQG63" s="140"/>
      <c r="FQH63" s="140"/>
      <c r="FQI63" s="140"/>
      <c r="FQJ63" s="140"/>
      <c r="FQK63" s="140"/>
      <c r="FQL63" s="140"/>
      <c r="FQM63" s="140"/>
      <c r="FQN63" s="140"/>
      <c r="FQO63" s="140"/>
      <c r="FQP63" s="140"/>
      <c r="FQQ63" s="140"/>
      <c r="FQR63" s="140"/>
      <c r="FQS63" s="140"/>
      <c r="FQT63" s="140"/>
      <c r="FQU63" s="140"/>
      <c r="FQV63" s="140"/>
      <c r="FQW63" s="140"/>
      <c r="FQX63" s="140"/>
      <c r="FQY63" s="140"/>
      <c r="FQZ63" s="140"/>
      <c r="FRA63" s="140"/>
      <c r="FRB63" s="140"/>
      <c r="FRC63" s="140"/>
      <c r="FRD63" s="140"/>
      <c r="FRE63" s="140"/>
      <c r="FRF63" s="140"/>
      <c r="FRG63" s="140"/>
      <c r="FRH63" s="140"/>
      <c r="FRI63" s="140"/>
      <c r="FRJ63" s="140"/>
      <c r="FRK63" s="140"/>
      <c r="FRL63" s="140"/>
      <c r="FRM63" s="140"/>
      <c r="FRN63" s="140"/>
      <c r="FRO63" s="140"/>
      <c r="FRP63" s="140"/>
      <c r="FRQ63" s="140"/>
      <c r="FRR63" s="140"/>
      <c r="FRS63" s="140"/>
      <c r="FRT63" s="140"/>
      <c r="FRU63" s="140"/>
      <c r="FRV63" s="140"/>
      <c r="FRW63" s="140"/>
      <c r="FRX63" s="140"/>
      <c r="FRY63" s="140"/>
      <c r="FRZ63" s="140"/>
      <c r="FSA63" s="140"/>
      <c r="FSB63" s="140"/>
      <c r="FSC63" s="140"/>
      <c r="FSD63" s="140"/>
      <c r="FSE63" s="140"/>
      <c r="FSF63" s="140"/>
      <c r="FSG63" s="140"/>
      <c r="FSH63" s="140"/>
      <c r="FSI63" s="140"/>
      <c r="FSJ63" s="140"/>
      <c r="FSK63" s="140"/>
      <c r="FSL63" s="140"/>
      <c r="FSM63" s="140"/>
      <c r="FSN63" s="140"/>
      <c r="FSO63" s="140"/>
      <c r="FSP63" s="140"/>
      <c r="FSQ63" s="140"/>
      <c r="FSR63" s="140"/>
      <c r="FSS63" s="140"/>
      <c r="FST63" s="140"/>
      <c r="FSU63" s="140"/>
      <c r="FSV63" s="140"/>
      <c r="FSW63" s="140"/>
      <c r="FSX63" s="140"/>
      <c r="FSY63" s="140"/>
      <c r="FSZ63" s="140"/>
      <c r="FTA63" s="140"/>
      <c r="FTB63" s="140"/>
      <c r="FTC63" s="140"/>
      <c r="FTD63" s="140"/>
      <c r="FTE63" s="140"/>
      <c r="FTF63" s="140"/>
      <c r="FTG63" s="140"/>
      <c r="FTH63" s="140"/>
      <c r="FTI63" s="140"/>
      <c r="FTJ63" s="140"/>
      <c r="FTK63" s="140"/>
      <c r="FTL63" s="140"/>
      <c r="FTM63" s="140"/>
      <c r="FTN63" s="140"/>
      <c r="FTO63" s="140"/>
      <c r="FTP63" s="140"/>
      <c r="FTQ63" s="140"/>
      <c r="FTR63" s="140"/>
      <c r="FTS63" s="140"/>
      <c r="FTT63" s="140"/>
      <c r="FTU63" s="140"/>
      <c r="FTV63" s="140"/>
      <c r="FTW63" s="140"/>
      <c r="FTX63" s="140"/>
      <c r="FTY63" s="140"/>
      <c r="FTZ63" s="140"/>
      <c r="FUA63" s="140"/>
      <c r="FUB63" s="140"/>
      <c r="FUC63" s="140"/>
      <c r="FUD63" s="140"/>
      <c r="FUE63" s="140"/>
      <c r="FUF63" s="140"/>
      <c r="FUG63" s="140"/>
      <c r="FUH63" s="140"/>
      <c r="FUI63" s="140"/>
      <c r="FUJ63" s="140"/>
      <c r="FUK63" s="140"/>
      <c r="FUL63" s="140"/>
      <c r="FUM63" s="140"/>
      <c r="FUN63" s="140"/>
      <c r="FUO63" s="140"/>
      <c r="FUP63" s="140"/>
      <c r="FUQ63" s="140"/>
      <c r="FUR63" s="140"/>
      <c r="FUS63" s="140"/>
      <c r="FUT63" s="140"/>
      <c r="FUU63" s="140"/>
      <c r="FUV63" s="140"/>
      <c r="FUW63" s="140"/>
      <c r="FUX63" s="140"/>
      <c r="FUY63" s="140"/>
      <c r="FUZ63" s="140"/>
      <c r="FVA63" s="140"/>
      <c r="FVB63" s="140"/>
      <c r="FVC63" s="140"/>
      <c r="FVD63" s="140"/>
      <c r="FVE63" s="140"/>
      <c r="FVF63" s="140"/>
      <c r="FVG63" s="140"/>
      <c r="FVH63" s="140"/>
      <c r="FVI63" s="140"/>
      <c r="FVJ63" s="140"/>
      <c r="FVK63" s="140"/>
      <c r="FVL63" s="140"/>
      <c r="FVM63" s="140"/>
      <c r="FVN63" s="140"/>
      <c r="FVO63" s="140"/>
      <c r="FVP63" s="140"/>
      <c r="FVQ63" s="140"/>
      <c r="FVR63" s="140"/>
      <c r="FVS63" s="140"/>
      <c r="FVT63" s="140"/>
      <c r="FVU63" s="140"/>
      <c r="FVV63" s="140"/>
      <c r="FVW63" s="140"/>
      <c r="FVX63" s="140"/>
      <c r="FVY63" s="140"/>
      <c r="FVZ63" s="140"/>
      <c r="FWA63" s="140"/>
      <c r="FWB63" s="140"/>
      <c r="FWC63" s="140"/>
      <c r="FWD63" s="140"/>
      <c r="FWE63" s="140"/>
      <c r="FWF63" s="140"/>
      <c r="FWG63" s="140"/>
      <c r="FWH63" s="140"/>
      <c r="FWI63" s="140"/>
      <c r="FWJ63" s="140"/>
      <c r="FWK63" s="140"/>
      <c r="FWL63" s="140"/>
      <c r="FWM63" s="140"/>
      <c r="FWN63" s="140"/>
      <c r="FWO63" s="140"/>
      <c r="FWP63" s="140"/>
      <c r="FWQ63" s="140"/>
      <c r="FWR63" s="140"/>
      <c r="FWS63" s="140"/>
      <c r="FWT63" s="140"/>
      <c r="FWU63" s="140"/>
      <c r="FWV63" s="140"/>
      <c r="FWW63" s="140"/>
      <c r="FWX63" s="140"/>
      <c r="FWY63" s="140"/>
      <c r="FWZ63" s="140"/>
      <c r="FXA63" s="140"/>
      <c r="FXB63" s="140"/>
      <c r="FXC63" s="140"/>
      <c r="FXD63" s="140"/>
      <c r="FXE63" s="140"/>
      <c r="FXF63" s="140"/>
      <c r="FXG63" s="140"/>
      <c r="FXH63" s="140"/>
      <c r="FXI63" s="140"/>
      <c r="FXJ63" s="140"/>
      <c r="FXK63" s="140"/>
      <c r="FXL63" s="140"/>
      <c r="FXM63" s="140"/>
      <c r="FXN63" s="140"/>
      <c r="FXO63" s="140"/>
      <c r="FXP63" s="140"/>
      <c r="FXQ63" s="140"/>
      <c r="FXR63" s="140"/>
      <c r="FXS63" s="140"/>
      <c r="FXT63" s="140"/>
      <c r="FXU63" s="140"/>
      <c r="FXV63" s="140"/>
      <c r="FXW63" s="140"/>
      <c r="FXX63" s="140"/>
      <c r="FXY63" s="140"/>
      <c r="FXZ63" s="140"/>
      <c r="FYA63" s="140"/>
      <c r="FYB63" s="140"/>
      <c r="FYC63" s="140"/>
      <c r="FYD63" s="140"/>
      <c r="FYE63" s="140"/>
      <c r="FYF63" s="140"/>
      <c r="FYG63" s="140"/>
      <c r="FYH63" s="140"/>
      <c r="FYI63" s="140"/>
      <c r="FYJ63" s="140"/>
      <c r="FYK63" s="140"/>
      <c r="FYL63" s="140"/>
      <c r="FYM63" s="140"/>
      <c r="FYN63" s="140"/>
      <c r="FYO63" s="140"/>
      <c r="FYP63" s="140"/>
      <c r="FYQ63" s="140"/>
      <c r="FYR63" s="140"/>
      <c r="FYS63" s="140"/>
      <c r="FYT63" s="140"/>
      <c r="FYU63" s="140"/>
      <c r="FYV63" s="140"/>
      <c r="FYW63" s="140"/>
      <c r="FYX63" s="140"/>
      <c r="FYY63" s="140"/>
      <c r="FYZ63" s="140"/>
      <c r="FZA63" s="140"/>
      <c r="FZB63" s="140"/>
      <c r="FZC63" s="140"/>
      <c r="FZD63" s="140"/>
      <c r="FZE63" s="140"/>
      <c r="FZF63" s="140"/>
      <c r="FZG63" s="140"/>
      <c r="FZH63" s="140"/>
      <c r="FZI63" s="140"/>
      <c r="FZJ63" s="140"/>
      <c r="FZK63" s="140"/>
      <c r="FZL63" s="140"/>
      <c r="FZM63" s="140"/>
      <c r="FZN63" s="140"/>
      <c r="FZO63" s="140"/>
      <c r="FZP63" s="140"/>
      <c r="FZQ63" s="140"/>
      <c r="FZR63" s="140"/>
      <c r="FZS63" s="140"/>
      <c r="FZT63" s="140"/>
      <c r="FZU63" s="140"/>
      <c r="FZV63" s="140"/>
      <c r="FZW63" s="140"/>
      <c r="FZX63" s="140"/>
      <c r="FZY63" s="140"/>
      <c r="FZZ63" s="140"/>
      <c r="GAA63" s="140"/>
      <c r="GAB63" s="140"/>
      <c r="GAC63" s="140"/>
      <c r="GAD63" s="140"/>
      <c r="GAE63" s="140"/>
      <c r="GAF63" s="140"/>
      <c r="GAG63" s="140"/>
      <c r="GAH63" s="140"/>
      <c r="GAI63" s="140"/>
      <c r="GAJ63" s="140"/>
      <c r="GAK63" s="140"/>
      <c r="GAL63" s="140"/>
      <c r="GAM63" s="140"/>
      <c r="GAN63" s="140"/>
      <c r="GAO63" s="140"/>
      <c r="GAP63" s="140"/>
      <c r="GAQ63" s="140"/>
      <c r="GAR63" s="140"/>
      <c r="GAS63" s="140"/>
      <c r="GAT63" s="140"/>
      <c r="GAU63" s="140"/>
      <c r="GAV63" s="140"/>
      <c r="GAW63" s="140"/>
      <c r="GAX63" s="140"/>
      <c r="GAY63" s="140"/>
      <c r="GAZ63" s="140"/>
      <c r="GBA63" s="140"/>
      <c r="GBB63" s="140"/>
      <c r="GBC63" s="140"/>
      <c r="GBD63" s="140"/>
      <c r="GBE63" s="140"/>
      <c r="GBF63" s="140"/>
      <c r="GBG63" s="140"/>
      <c r="GBH63" s="140"/>
      <c r="GBI63" s="140"/>
      <c r="GBJ63" s="140"/>
      <c r="GBK63" s="140"/>
      <c r="GBL63" s="140"/>
      <c r="GBM63" s="140"/>
      <c r="GBN63" s="140"/>
      <c r="GBO63" s="140"/>
      <c r="GBP63" s="140"/>
      <c r="GBQ63" s="140"/>
      <c r="GBR63" s="140"/>
      <c r="GBS63" s="140"/>
      <c r="GBT63" s="140"/>
      <c r="GBU63" s="140"/>
      <c r="GBV63" s="140"/>
      <c r="GBW63" s="140"/>
      <c r="GBX63" s="140"/>
      <c r="GBY63" s="140"/>
      <c r="GBZ63" s="140"/>
      <c r="GCA63" s="140"/>
      <c r="GCB63" s="140"/>
      <c r="GCC63" s="140"/>
      <c r="GCD63" s="140"/>
      <c r="GCE63" s="140"/>
      <c r="GCF63" s="140"/>
      <c r="GCG63" s="140"/>
      <c r="GCH63" s="140"/>
      <c r="GCI63" s="140"/>
      <c r="GCJ63" s="140"/>
      <c r="GCK63" s="140"/>
      <c r="GCL63" s="140"/>
      <c r="GCM63" s="140"/>
      <c r="GCN63" s="140"/>
      <c r="GCO63" s="140"/>
      <c r="GCP63" s="140"/>
      <c r="GCQ63" s="140"/>
      <c r="GCR63" s="140"/>
      <c r="GCS63" s="140"/>
      <c r="GCT63" s="140"/>
      <c r="GCU63" s="140"/>
      <c r="GCV63" s="140"/>
      <c r="GCW63" s="140"/>
      <c r="GCX63" s="140"/>
      <c r="GCY63" s="140"/>
      <c r="GCZ63" s="140"/>
      <c r="GDA63" s="140"/>
      <c r="GDB63" s="140"/>
      <c r="GDC63" s="140"/>
      <c r="GDD63" s="140"/>
      <c r="GDE63" s="140"/>
      <c r="GDF63" s="140"/>
      <c r="GDG63" s="140"/>
      <c r="GDH63" s="140"/>
      <c r="GDI63" s="140"/>
      <c r="GDJ63" s="140"/>
      <c r="GDK63" s="140"/>
      <c r="GDL63" s="140"/>
      <c r="GDM63" s="140"/>
      <c r="GDN63" s="140"/>
      <c r="GDO63" s="140"/>
      <c r="GDP63" s="140"/>
      <c r="GDQ63" s="140"/>
      <c r="GDR63" s="140"/>
      <c r="GDS63" s="140"/>
      <c r="GDT63" s="140"/>
      <c r="GDU63" s="140"/>
      <c r="GDV63" s="140"/>
      <c r="GDW63" s="140"/>
      <c r="GDX63" s="140"/>
      <c r="GDY63" s="140"/>
      <c r="GDZ63" s="140"/>
      <c r="GEA63" s="140"/>
      <c r="GEB63" s="140"/>
      <c r="GEC63" s="140"/>
      <c r="GED63" s="140"/>
      <c r="GEE63" s="140"/>
      <c r="GEF63" s="140"/>
      <c r="GEG63" s="140"/>
      <c r="GEH63" s="140"/>
      <c r="GEI63" s="140"/>
      <c r="GEJ63" s="140"/>
      <c r="GEK63" s="140"/>
      <c r="GEL63" s="140"/>
      <c r="GEM63" s="140"/>
      <c r="GEN63" s="140"/>
      <c r="GEO63" s="140"/>
      <c r="GEP63" s="140"/>
      <c r="GEQ63" s="140"/>
      <c r="GER63" s="140"/>
      <c r="GES63" s="140"/>
      <c r="GET63" s="140"/>
      <c r="GEU63" s="140"/>
      <c r="GEV63" s="140"/>
      <c r="GEW63" s="140"/>
      <c r="GEX63" s="140"/>
      <c r="GEY63" s="140"/>
      <c r="GEZ63" s="140"/>
      <c r="GFA63" s="140"/>
      <c r="GFB63" s="140"/>
      <c r="GFC63" s="140"/>
      <c r="GFD63" s="140"/>
      <c r="GFE63" s="140"/>
      <c r="GFF63" s="140"/>
      <c r="GFG63" s="140"/>
      <c r="GFH63" s="140"/>
      <c r="GFI63" s="140"/>
      <c r="GFJ63" s="140"/>
      <c r="GFK63" s="140"/>
      <c r="GFL63" s="140"/>
      <c r="GFM63" s="140"/>
      <c r="GFN63" s="140"/>
      <c r="GFO63" s="140"/>
      <c r="GFP63" s="140"/>
      <c r="GFQ63" s="140"/>
      <c r="GFR63" s="140"/>
      <c r="GFS63" s="140"/>
      <c r="GFT63" s="140"/>
      <c r="GFU63" s="140"/>
      <c r="GFV63" s="140"/>
      <c r="GFW63" s="140"/>
      <c r="GFX63" s="140"/>
      <c r="GFY63" s="140"/>
      <c r="GFZ63" s="140"/>
      <c r="GGA63" s="140"/>
      <c r="GGB63" s="140"/>
      <c r="GGC63" s="140"/>
      <c r="GGD63" s="140"/>
      <c r="GGE63" s="140"/>
      <c r="GGF63" s="140"/>
      <c r="GGG63" s="140"/>
      <c r="GGH63" s="140"/>
      <c r="GGI63" s="140"/>
      <c r="GGJ63" s="140"/>
      <c r="GGK63" s="140"/>
      <c r="GGL63" s="140"/>
      <c r="GGM63" s="140"/>
      <c r="GGN63" s="140"/>
      <c r="GGO63" s="140"/>
      <c r="GGP63" s="140"/>
      <c r="GGQ63" s="140"/>
      <c r="GGR63" s="140"/>
      <c r="GGS63" s="140"/>
      <c r="GGT63" s="140"/>
      <c r="GGU63" s="140"/>
      <c r="GGV63" s="140"/>
      <c r="GGW63" s="140"/>
      <c r="GGX63" s="140"/>
      <c r="GGY63" s="140"/>
      <c r="GGZ63" s="140"/>
      <c r="GHA63" s="140"/>
      <c r="GHB63" s="140"/>
      <c r="GHC63" s="140"/>
      <c r="GHD63" s="140"/>
      <c r="GHE63" s="140"/>
      <c r="GHF63" s="140"/>
      <c r="GHG63" s="140"/>
      <c r="GHH63" s="140"/>
      <c r="GHI63" s="140"/>
      <c r="GHJ63" s="140"/>
      <c r="GHK63" s="140"/>
      <c r="GHL63" s="140"/>
      <c r="GHM63" s="140"/>
      <c r="GHN63" s="140"/>
      <c r="GHO63" s="140"/>
      <c r="GHP63" s="140"/>
      <c r="GHQ63" s="140"/>
      <c r="GHR63" s="140"/>
      <c r="GHS63" s="140"/>
      <c r="GHT63" s="140"/>
      <c r="GHU63" s="140"/>
      <c r="GHV63" s="140"/>
      <c r="GHW63" s="140"/>
      <c r="GHX63" s="140"/>
      <c r="GHY63" s="140"/>
      <c r="GHZ63" s="140"/>
      <c r="GIA63" s="140"/>
      <c r="GIB63" s="140"/>
      <c r="GIC63" s="140"/>
      <c r="GID63" s="140"/>
      <c r="GIE63" s="140"/>
      <c r="GIF63" s="140"/>
      <c r="GIG63" s="140"/>
      <c r="GIH63" s="140"/>
      <c r="GII63" s="140"/>
      <c r="GIJ63" s="140"/>
      <c r="GIK63" s="140"/>
      <c r="GIL63" s="140"/>
      <c r="GIM63" s="140"/>
      <c r="GIN63" s="140"/>
      <c r="GIO63" s="140"/>
      <c r="GIP63" s="140"/>
      <c r="GIQ63" s="140"/>
      <c r="GIR63" s="140"/>
      <c r="GIS63" s="140"/>
      <c r="GIT63" s="140"/>
      <c r="GIU63" s="140"/>
      <c r="GIV63" s="140"/>
      <c r="GIW63" s="140"/>
      <c r="GIX63" s="140"/>
      <c r="GIY63" s="140"/>
      <c r="GIZ63" s="140"/>
      <c r="GJA63" s="140"/>
      <c r="GJB63" s="140"/>
      <c r="GJC63" s="140"/>
      <c r="GJD63" s="140"/>
      <c r="GJE63" s="140"/>
      <c r="GJF63" s="140"/>
      <c r="GJG63" s="140"/>
      <c r="GJH63" s="140"/>
      <c r="GJI63" s="140"/>
      <c r="GJJ63" s="140"/>
      <c r="GJK63" s="140"/>
      <c r="GJL63" s="140"/>
      <c r="GJM63" s="140"/>
      <c r="GJN63" s="140"/>
      <c r="GJO63" s="140"/>
      <c r="GJP63" s="140"/>
      <c r="GJQ63" s="140"/>
      <c r="GJR63" s="140"/>
      <c r="GJS63" s="140"/>
      <c r="GJT63" s="140"/>
      <c r="GJU63" s="140"/>
      <c r="GJV63" s="140"/>
      <c r="GJW63" s="140"/>
      <c r="GJX63" s="140"/>
      <c r="GJY63" s="140"/>
      <c r="GJZ63" s="140"/>
      <c r="GKA63" s="140"/>
      <c r="GKB63" s="140"/>
      <c r="GKC63" s="140"/>
      <c r="GKD63" s="140"/>
      <c r="GKE63" s="140"/>
      <c r="GKF63" s="140"/>
      <c r="GKG63" s="140"/>
      <c r="GKH63" s="140"/>
      <c r="GKI63" s="140"/>
      <c r="GKJ63" s="140"/>
      <c r="GKK63" s="140"/>
      <c r="GKL63" s="140"/>
      <c r="GKM63" s="140"/>
      <c r="GKN63" s="140"/>
      <c r="GKO63" s="140"/>
      <c r="GKP63" s="140"/>
      <c r="GKQ63" s="140"/>
      <c r="GKR63" s="140"/>
      <c r="GKS63" s="140"/>
      <c r="GKT63" s="140"/>
      <c r="GKU63" s="140"/>
      <c r="GKV63" s="140"/>
      <c r="GKW63" s="140"/>
      <c r="GKX63" s="140"/>
      <c r="GKY63" s="140"/>
      <c r="GKZ63" s="140"/>
      <c r="GLA63" s="140"/>
      <c r="GLB63" s="140"/>
      <c r="GLC63" s="140"/>
      <c r="GLD63" s="140"/>
      <c r="GLE63" s="140"/>
      <c r="GLF63" s="140"/>
      <c r="GLG63" s="140"/>
      <c r="GLH63" s="140"/>
      <c r="GLI63" s="140"/>
      <c r="GLJ63" s="140"/>
      <c r="GLK63" s="140"/>
      <c r="GLL63" s="140"/>
      <c r="GLM63" s="140"/>
      <c r="GLN63" s="140"/>
      <c r="GLO63" s="140"/>
      <c r="GLP63" s="140"/>
      <c r="GLQ63" s="140"/>
      <c r="GLR63" s="140"/>
      <c r="GLS63" s="140"/>
      <c r="GLT63" s="140"/>
      <c r="GLU63" s="140"/>
      <c r="GLV63" s="140"/>
      <c r="GLW63" s="140"/>
      <c r="GLX63" s="140"/>
      <c r="GLY63" s="140"/>
      <c r="GLZ63" s="140"/>
      <c r="GMA63" s="140"/>
      <c r="GMB63" s="140"/>
      <c r="GMC63" s="140"/>
      <c r="GMD63" s="140"/>
      <c r="GME63" s="140"/>
      <c r="GMF63" s="140"/>
      <c r="GMG63" s="140"/>
      <c r="GMH63" s="140"/>
      <c r="GMI63" s="140"/>
      <c r="GMJ63" s="140"/>
      <c r="GMK63" s="140"/>
      <c r="GML63" s="140"/>
      <c r="GMM63" s="140"/>
      <c r="GMN63" s="140"/>
      <c r="GMO63" s="140"/>
      <c r="GMP63" s="140"/>
      <c r="GMQ63" s="140"/>
      <c r="GMR63" s="140"/>
      <c r="GMS63" s="140"/>
      <c r="GMT63" s="140"/>
      <c r="GMU63" s="140"/>
      <c r="GMV63" s="140"/>
      <c r="GMW63" s="140"/>
      <c r="GMX63" s="140"/>
      <c r="GMY63" s="140"/>
      <c r="GMZ63" s="140"/>
      <c r="GNA63" s="140"/>
      <c r="GNB63" s="140"/>
      <c r="GNC63" s="140"/>
      <c r="GND63" s="140"/>
      <c r="GNE63" s="140"/>
      <c r="GNF63" s="140"/>
      <c r="GNG63" s="140"/>
      <c r="GNH63" s="140"/>
      <c r="GNI63" s="140"/>
      <c r="GNJ63" s="140"/>
      <c r="GNK63" s="140"/>
      <c r="GNL63" s="140"/>
      <c r="GNM63" s="140"/>
      <c r="GNN63" s="140"/>
      <c r="GNO63" s="140"/>
      <c r="GNP63" s="140"/>
      <c r="GNQ63" s="140"/>
      <c r="GNR63" s="140"/>
      <c r="GNS63" s="140"/>
      <c r="GNT63" s="140"/>
      <c r="GNU63" s="140"/>
      <c r="GNV63" s="140"/>
      <c r="GNW63" s="140"/>
      <c r="GNX63" s="140"/>
      <c r="GNY63" s="140"/>
      <c r="GNZ63" s="140"/>
      <c r="GOA63" s="140"/>
      <c r="GOB63" s="140"/>
      <c r="GOC63" s="140"/>
      <c r="GOD63" s="140"/>
      <c r="GOE63" s="140"/>
      <c r="GOF63" s="140"/>
      <c r="GOG63" s="140"/>
      <c r="GOH63" s="140"/>
      <c r="GOI63" s="140"/>
      <c r="GOJ63" s="140"/>
      <c r="GOK63" s="140"/>
      <c r="GOL63" s="140"/>
      <c r="GOM63" s="140"/>
      <c r="GON63" s="140"/>
      <c r="GOO63" s="140"/>
      <c r="GOP63" s="140"/>
      <c r="GOQ63" s="140"/>
      <c r="GOR63" s="140"/>
      <c r="GOS63" s="140"/>
      <c r="GOT63" s="140"/>
      <c r="GOU63" s="140"/>
      <c r="GOV63" s="140"/>
      <c r="GOW63" s="140"/>
      <c r="GOX63" s="140"/>
      <c r="GOY63" s="140"/>
      <c r="GOZ63" s="140"/>
      <c r="GPA63" s="140"/>
      <c r="GPB63" s="140"/>
      <c r="GPC63" s="140"/>
      <c r="GPD63" s="140"/>
      <c r="GPE63" s="140"/>
      <c r="GPF63" s="140"/>
      <c r="GPG63" s="140"/>
      <c r="GPH63" s="140"/>
      <c r="GPI63" s="140"/>
      <c r="GPJ63" s="140"/>
      <c r="GPK63" s="140"/>
      <c r="GPL63" s="140"/>
      <c r="GPM63" s="140"/>
      <c r="GPN63" s="140"/>
      <c r="GPO63" s="140"/>
      <c r="GPP63" s="140"/>
      <c r="GPQ63" s="140"/>
      <c r="GPR63" s="140"/>
      <c r="GPS63" s="140"/>
      <c r="GPT63" s="140"/>
      <c r="GPU63" s="140"/>
      <c r="GPV63" s="140"/>
      <c r="GPW63" s="140"/>
      <c r="GPX63" s="140"/>
      <c r="GPY63" s="140"/>
      <c r="GPZ63" s="140"/>
      <c r="GQA63" s="140"/>
      <c r="GQB63" s="140"/>
      <c r="GQC63" s="140"/>
      <c r="GQD63" s="140"/>
      <c r="GQE63" s="140"/>
      <c r="GQF63" s="140"/>
      <c r="GQG63" s="140"/>
      <c r="GQH63" s="140"/>
      <c r="GQI63" s="140"/>
      <c r="GQJ63" s="140"/>
      <c r="GQK63" s="140"/>
      <c r="GQL63" s="140"/>
      <c r="GQM63" s="140"/>
      <c r="GQN63" s="140"/>
      <c r="GQO63" s="140"/>
      <c r="GQP63" s="140"/>
      <c r="GQQ63" s="140"/>
      <c r="GQR63" s="140"/>
      <c r="GQS63" s="140"/>
      <c r="GQT63" s="140"/>
      <c r="GQU63" s="140"/>
      <c r="GQV63" s="140"/>
      <c r="GQW63" s="140"/>
      <c r="GQX63" s="140"/>
      <c r="GQY63" s="140"/>
      <c r="GQZ63" s="140"/>
      <c r="GRA63" s="140"/>
      <c r="GRB63" s="140"/>
      <c r="GRC63" s="140"/>
      <c r="GRD63" s="140"/>
      <c r="GRE63" s="140"/>
      <c r="GRF63" s="140"/>
      <c r="GRG63" s="140"/>
      <c r="GRH63" s="140"/>
      <c r="GRI63" s="140"/>
      <c r="GRJ63" s="140"/>
      <c r="GRK63" s="140"/>
      <c r="GRL63" s="140"/>
      <c r="GRM63" s="140"/>
      <c r="GRN63" s="140"/>
      <c r="GRO63" s="140"/>
      <c r="GRP63" s="140"/>
      <c r="GRQ63" s="140"/>
      <c r="GRR63" s="140"/>
      <c r="GRS63" s="140"/>
      <c r="GRT63" s="140"/>
      <c r="GRU63" s="140"/>
      <c r="GRV63" s="140"/>
      <c r="GRW63" s="140"/>
      <c r="GRX63" s="140"/>
      <c r="GRY63" s="140"/>
      <c r="GRZ63" s="140"/>
      <c r="GSA63" s="140"/>
      <c r="GSB63" s="140"/>
      <c r="GSC63" s="140"/>
      <c r="GSD63" s="140"/>
      <c r="GSE63" s="140"/>
      <c r="GSF63" s="140"/>
      <c r="GSG63" s="140"/>
      <c r="GSH63" s="140"/>
      <c r="GSI63" s="140"/>
      <c r="GSJ63" s="140"/>
      <c r="GSK63" s="140"/>
      <c r="GSL63" s="140"/>
      <c r="GSM63" s="140"/>
      <c r="GSN63" s="140"/>
      <c r="GSO63" s="140"/>
      <c r="GSP63" s="140"/>
      <c r="GSQ63" s="140"/>
      <c r="GSR63" s="140"/>
      <c r="GSS63" s="140"/>
      <c r="GST63" s="140"/>
      <c r="GSU63" s="140"/>
      <c r="GSV63" s="140"/>
      <c r="GSW63" s="140"/>
      <c r="GSX63" s="140"/>
      <c r="GSY63" s="140"/>
      <c r="GSZ63" s="140"/>
      <c r="GTA63" s="140"/>
      <c r="GTB63" s="140"/>
      <c r="GTC63" s="140"/>
      <c r="GTD63" s="140"/>
      <c r="GTE63" s="140"/>
      <c r="GTF63" s="140"/>
      <c r="GTG63" s="140"/>
      <c r="GTH63" s="140"/>
      <c r="GTI63" s="140"/>
      <c r="GTJ63" s="140"/>
      <c r="GTK63" s="140"/>
      <c r="GTL63" s="140"/>
      <c r="GTM63" s="140"/>
      <c r="GTN63" s="140"/>
      <c r="GTO63" s="140"/>
      <c r="GTP63" s="140"/>
      <c r="GTQ63" s="140"/>
      <c r="GTR63" s="140"/>
      <c r="GTS63" s="140"/>
      <c r="GTT63" s="140"/>
      <c r="GTU63" s="140"/>
      <c r="GTV63" s="140"/>
      <c r="GTW63" s="140"/>
      <c r="GTX63" s="140"/>
      <c r="GTY63" s="140"/>
      <c r="GTZ63" s="140"/>
      <c r="GUA63" s="140"/>
      <c r="GUB63" s="140"/>
      <c r="GUC63" s="140"/>
      <c r="GUD63" s="140"/>
      <c r="GUE63" s="140"/>
      <c r="GUF63" s="140"/>
      <c r="GUG63" s="140"/>
      <c r="GUH63" s="140"/>
      <c r="GUI63" s="140"/>
      <c r="GUJ63" s="140"/>
      <c r="GUK63" s="140"/>
      <c r="GUL63" s="140"/>
      <c r="GUM63" s="140"/>
      <c r="GUN63" s="140"/>
      <c r="GUO63" s="140"/>
      <c r="GUP63" s="140"/>
      <c r="GUQ63" s="140"/>
      <c r="GUR63" s="140"/>
      <c r="GUS63" s="140"/>
      <c r="GUT63" s="140"/>
      <c r="GUU63" s="140"/>
      <c r="GUV63" s="140"/>
      <c r="GUW63" s="140"/>
      <c r="GUX63" s="140"/>
      <c r="GUY63" s="140"/>
      <c r="GUZ63" s="140"/>
      <c r="GVA63" s="140"/>
      <c r="GVB63" s="140"/>
      <c r="GVC63" s="140"/>
      <c r="GVD63" s="140"/>
      <c r="GVE63" s="140"/>
      <c r="GVF63" s="140"/>
      <c r="GVG63" s="140"/>
      <c r="GVH63" s="140"/>
      <c r="GVI63" s="140"/>
      <c r="GVJ63" s="140"/>
      <c r="GVK63" s="140"/>
      <c r="GVL63" s="140"/>
      <c r="GVM63" s="140"/>
      <c r="GVN63" s="140"/>
      <c r="GVO63" s="140"/>
      <c r="GVP63" s="140"/>
      <c r="GVQ63" s="140"/>
      <c r="GVR63" s="140"/>
      <c r="GVS63" s="140"/>
      <c r="GVT63" s="140"/>
      <c r="GVU63" s="140"/>
      <c r="GVV63" s="140"/>
      <c r="GVW63" s="140"/>
      <c r="GVX63" s="140"/>
      <c r="GVY63" s="140"/>
      <c r="GVZ63" s="140"/>
      <c r="GWA63" s="140"/>
      <c r="GWB63" s="140"/>
      <c r="GWC63" s="140"/>
      <c r="GWD63" s="140"/>
      <c r="GWE63" s="140"/>
      <c r="GWF63" s="140"/>
      <c r="GWG63" s="140"/>
      <c r="GWH63" s="140"/>
      <c r="GWI63" s="140"/>
      <c r="GWJ63" s="140"/>
      <c r="GWK63" s="140"/>
      <c r="GWL63" s="140"/>
      <c r="GWM63" s="140"/>
      <c r="GWN63" s="140"/>
      <c r="GWO63" s="140"/>
      <c r="GWP63" s="140"/>
      <c r="GWQ63" s="140"/>
      <c r="GWR63" s="140"/>
      <c r="GWS63" s="140"/>
      <c r="GWT63" s="140"/>
      <c r="GWU63" s="140"/>
      <c r="GWV63" s="140"/>
      <c r="GWW63" s="140"/>
      <c r="GWX63" s="140"/>
      <c r="GWY63" s="140"/>
      <c r="GWZ63" s="140"/>
      <c r="GXA63" s="140"/>
      <c r="GXB63" s="140"/>
      <c r="GXC63" s="140"/>
      <c r="GXD63" s="140"/>
      <c r="GXE63" s="140"/>
      <c r="GXF63" s="140"/>
      <c r="GXG63" s="140"/>
      <c r="GXH63" s="140"/>
      <c r="GXI63" s="140"/>
      <c r="GXJ63" s="140"/>
      <c r="GXK63" s="140"/>
      <c r="GXL63" s="140"/>
      <c r="GXM63" s="140"/>
      <c r="GXN63" s="140"/>
      <c r="GXO63" s="140"/>
      <c r="GXP63" s="140"/>
      <c r="GXQ63" s="140"/>
      <c r="GXR63" s="140"/>
      <c r="GXS63" s="140"/>
      <c r="GXT63" s="140"/>
      <c r="GXU63" s="140"/>
      <c r="GXV63" s="140"/>
      <c r="GXW63" s="140"/>
      <c r="GXX63" s="140"/>
      <c r="GXY63" s="140"/>
      <c r="GXZ63" s="140"/>
      <c r="GYA63" s="140"/>
      <c r="GYB63" s="140"/>
      <c r="GYC63" s="140"/>
      <c r="GYD63" s="140"/>
      <c r="GYE63" s="140"/>
      <c r="GYF63" s="140"/>
      <c r="GYG63" s="140"/>
      <c r="GYH63" s="140"/>
      <c r="GYI63" s="140"/>
      <c r="GYJ63" s="140"/>
      <c r="GYK63" s="140"/>
      <c r="GYL63" s="140"/>
      <c r="GYM63" s="140"/>
      <c r="GYN63" s="140"/>
      <c r="GYO63" s="140"/>
      <c r="GYP63" s="140"/>
      <c r="GYQ63" s="140"/>
      <c r="GYR63" s="140"/>
      <c r="GYS63" s="140"/>
      <c r="GYT63" s="140"/>
      <c r="GYU63" s="140"/>
      <c r="GYV63" s="140"/>
      <c r="GYW63" s="140"/>
      <c r="GYX63" s="140"/>
      <c r="GYY63" s="140"/>
      <c r="GYZ63" s="140"/>
      <c r="GZA63" s="140"/>
      <c r="GZB63" s="140"/>
      <c r="GZC63" s="140"/>
      <c r="GZD63" s="140"/>
      <c r="GZE63" s="140"/>
      <c r="GZF63" s="140"/>
      <c r="GZG63" s="140"/>
      <c r="GZH63" s="140"/>
      <c r="GZI63" s="140"/>
      <c r="GZJ63" s="140"/>
      <c r="GZK63" s="140"/>
      <c r="GZL63" s="140"/>
      <c r="GZM63" s="140"/>
      <c r="GZN63" s="140"/>
      <c r="GZO63" s="140"/>
      <c r="GZP63" s="140"/>
      <c r="GZQ63" s="140"/>
      <c r="GZR63" s="140"/>
      <c r="GZS63" s="140"/>
      <c r="GZT63" s="140"/>
      <c r="GZU63" s="140"/>
      <c r="GZV63" s="140"/>
      <c r="GZW63" s="140"/>
      <c r="GZX63" s="140"/>
      <c r="GZY63" s="140"/>
      <c r="GZZ63" s="140"/>
      <c r="HAA63" s="140"/>
      <c r="HAB63" s="140"/>
      <c r="HAC63" s="140"/>
      <c r="HAD63" s="140"/>
      <c r="HAE63" s="140"/>
      <c r="HAF63" s="140"/>
      <c r="HAG63" s="140"/>
      <c r="HAH63" s="140"/>
      <c r="HAI63" s="140"/>
      <c r="HAJ63" s="140"/>
      <c r="HAK63" s="140"/>
      <c r="HAL63" s="140"/>
      <c r="HAM63" s="140"/>
      <c r="HAN63" s="140"/>
      <c r="HAO63" s="140"/>
      <c r="HAP63" s="140"/>
      <c r="HAQ63" s="140"/>
      <c r="HAR63" s="140"/>
      <c r="HAS63" s="140"/>
      <c r="HAT63" s="140"/>
      <c r="HAU63" s="140"/>
      <c r="HAV63" s="140"/>
      <c r="HAW63" s="140"/>
      <c r="HAX63" s="140"/>
      <c r="HAY63" s="140"/>
      <c r="HAZ63" s="140"/>
      <c r="HBA63" s="140"/>
      <c r="HBB63" s="140"/>
      <c r="HBC63" s="140"/>
      <c r="HBD63" s="140"/>
      <c r="HBE63" s="140"/>
      <c r="HBF63" s="140"/>
      <c r="HBG63" s="140"/>
      <c r="HBH63" s="140"/>
      <c r="HBI63" s="140"/>
      <c r="HBJ63" s="140"/>
      <c r="HBK63" s="140"/>
      <c r="HBL63" s="140"/>
      <c r="HBM63" s="140"/>
      <c r="HBN63" s="140"/>
      <c r="HBO63" s="140"/>
      <c r="HBP63" s="140"/>
      <c r="HBQ63" s="140"/>
      <c r="HBR63" s="140"/>
      <c r="HBS63" s="140"/>
      <c r="HBT63" s="140"/>
      <c r="HBU63" s="140"/>
      <c r="HBV63" s="140"/>
      <c r="HBW63" s="140"/>
      <c r="HBX63" s="140"/>
      <c r="HBY63" s="140"/>
      <c r="HBZ63" s="140"/>
      <c r="HCA63" s="140"/>
      <c r="HCB63" s="140"/>
      <c r="HCC63" s="140"/>
      <c r="HCD63" s="140"/>
      <c r="HCE63" s="140"/>
      <c r="HCF63" s="140"/>
      <c r="HCG63" s="140"/>
      <c r="HCH63" s="140"/>
      <c r="HCI63" s="140"/>
      <c r="HCJ63" s="140"/>
      <c r="HCK63" s="140"/>
      <c r="HCL63" s="140"/>
      <c r="HCM63" s="140"/>
      <c r="HCN63" s="140"/>
      <c r="HCO63" s="140"/>
      <c r="HCP63" s="140"/>
      <c r="HCQ63" s="140"/>
      <c r="HCR63" s="140"/>
      <c r="HCS63" s="140"/>
      <c r="HCT63" s="140"/>
      <c r="HCU63" s="140"/>
      <c r="HCV63" s="140"/>
      <c r="HCW63" s="140"/>
      <c r="HCX63" s="140"/>
      <c r="HCY63" s="140"/>
      <c r="HCZ63" s="140"/>
      <c r="HDA63" s="140"/>
      <c r="HDB63" s="140"/>
      <c r="HDC63" s="140"/>
      <c r="HDD63" s="140"/>
      <c r="HDE63" s="140"/>
      <c r="HDF63" s="140"/>
      <c r="HDG63" s="140"/>
      <c r="HDH63" s="140"/>
      <c r="HDI63" s="140"/>
      <c r="HDJ63" s="140"/>
      <c r="HDK63" s="140"/>
      <c r="HDL63" s="140"/>
      <c r="HDM63" s="140"/>
      <c r="HDN63" s="140"/>
      <c r="HDO63" s="140"/>
      <c r="HDP63" s="140"/>
      <c r="HDQ63" s="140"/>
      <c r="HDR63" s="140"/>
      <c r="HDS63" s="140"/>
      <c r="HDT63" s="140"/>
      <c r="HDU63" s="140"/>
      <c r="HDV63" s="140"/>
      <c r="HDW63" s="140"/>
      <c r="HDX63" s="140"/>
      <c r="HDY63" s="140"/>
      <c r="HDZ63" s="140"/>
      <c r="HEA63" s="140"/>
      <c r="HEB63" s="140"/>
      <c r="HEC63" s="140"/>
      <c r="HED63" s="140"/>
      <c r="HEE63" s="140"/>
      <c r="HEF63" s="140"/>
      <c r="HEG63" s="140"/>
      <c r="HEH63" s="140"/>
      <c r="HEI63" s="140"/>
      <c r="HEJ63" s="140"/>
      <c r="HEK63" s="140"/>
      <c r="HEL63" s="140"/>
      <c r="HEM63" s="140"/>
      <c r="HEN63" s="140"/>
      <c r="HEO63" s="140"/>
      <c r="HEP63" s="140"/>
      <c r="HEQ63" s="140"/>
      <c r="HER63" s="140"/>
      <c r="HES63" s="140"/>
      <c r="HET63" s="140"/>
      <c r="HEU63" s="140"/>
      <c r="HEV63" s="140"/>
      <c r="HEW63" s="140"/>
      <c r="HEX63" s="140"/>
      <c r="HEY63" s="140"/>
      <c r="HEZ63" s="140"/>
      <c r="HFA63" s="140"/>
      <c r="HFB63" s="140"/>
      <c r="HFC63" s="140"/>
      <c r="HFD63" s="140"/>
      <c r="HFE63" s="140"/>
      <c r="HFF63" s="140"/>
      <c r="HFG63" s="140"/>
      <c r="HFH63" s="140"/>
      <c r="HFI63" s="140"/>
      <c r="HFJ63" s="140"/>
      <c r="HFK63" s="140"/>
      <c r="HFL63" s="140"/>
      <c r="HFM63" s="140"/>
      <c r="HFN63" s="140"/>
      <c r="HFO63" s="140"/>
      <c r="HFP63" s="140"/>
      <c r="HFQ63" s="140"/>
      <c r="HFR63" s="140"/>
      <c r="HFS63" s="140"/>
      <c r="HFT63" s="140"/>
      <c r="HFU63" s="140"/>
      <c r="HFV63" s="140"/>
      <c r="HFW63" s="140"/>
      <c r="HFX63" s="140"/>
      <c r="HFY63" s="140"/>
      <c r="HFZ63" s="140"/>
      <c r="HGA63" s="140"/>
      <c r="HGB63" s="140"/>
      <c r="HGC63" s="140"/>
      <c r="HGD63" s="140"/>
      <c r="HGE63" s="140"/>
      <c r="HGF63" s="140"/>
      <c r="HGG63" s="140"/>
      <c r="HGH63" s="140"/>
      <c r="HGI63" s="140"/>
      <c r="HGJ63" s="140"/>
      <c r="HGK63" s="140"/>
      <c r="HGL63" s="140"/>
      <c r="HGM63" s="140"/>
      <c r="HGN63" s="140"/>
      <c r="HGO63" s="140"/>
      <c r="HGP63" s="140"/>
      <c r="HGQ63" s="140"/>
      <c r="HGR63" s="140"/>
      <c r="HGS63" s="140"/>
      <c r="HGT63" s="140"/>
      <c r="HGU63" s="140"/>
      <c r="HGV63" s="140"/>
      <c r="HGW63" s="140"/>
      <c r="HGX63" s="140"/>
      <c r="HGY63" s="140"/>
      <c r="HGZ63" s="140"/>
      <c r="HHA63" s="140"/>
      <c r="HHB63" s="140"/>
      <c r="HHC63" s="140"/>
      <c r="HHD63" s="140"/>
      <c r="HHE63" s="140"/>
      <c r="HHF63" s="140"/>
      <c r="HHG63" s="140"/>
      <c r="HHH63" s="140"/>
      <c r="HHI63" s="140"/>
      <c r="HHJ63" s="140"/>
      <c r="HHK63" s="140"/>
      <c r="HHL63" s="140"/>
      <c r="HHM63" s="140"/>
      <c r="HHN63" s="140"/>
      <c r="HHO63" s="140"/>
      <c r="HHP63" s="140"/>
      <c r="HHQ63" s="140"/>
      <c r="HHR63" s="140"/>
      <c r="HHS63" s="140"/>
      <c r="HHT63" s="140"/>
      <c r="HHU63" s="140"/>
      <c r="HHV63" s="140"/>
      <c r="HHW63" s="140"/>
      <c r="HHX63" s="140"/>
      <c r="HHY63" s="140"/>
      <c r="HHZ63" s="140"/>
      <c r="HIA63" s="140"/>
      <c r="HIB63" s="140"/>
      <c r="HIC63" s="140"/>
      <c r="HID63" s="140"/>
      <c r="HIE63" s="140"/>
      <c r="HIF63" s="140"/>
      <c r="HIG63" s="140"/>
      <c r="HIH63" s="140"/>
      <c r="HII63" s="140"/>
      <c r="HIJ63" s="140"/>
      <c r="HIK63" s="140"/>
      <c r="HIL63" s="140"/>
      <c r="HIM63" s="140"/>
      <c r="HIN63" s="140"/>
      <c r="HIO63" s="140"/>
      <c r="HIP63" s="140"/>
      <c r="HIQ63" s="140"/>
      <c r="HIR63" s="140"/>
      <c r="HIS63" s="140"/>
      <c r="HIT63" s="140"/>
      <c r="HIU63" s="140"/>
      <c r="HIV63" s="140"/>
      <c r="HIW63" s="140"/>
      <c r="HIX63" s="140"/>
      <c r="HIY63" s="140"/>
      <c r="HIZ63" s="140"/>
      <c r="HJA63" s="140"/>
      <c r="HJB63" s="140"/>
      <c r="HJC63" s="140"/>
      <c r="HJD63" s="140"/>
      <c r="HJE63" s="140"/>
      <c r="HJF63" s="140"/>
      <c r="HJG63" s="140"/>
      <c r="HJH63" s="140"/>
      <c r="HJI63" s="140"/>
      <c r="HJJ63" s="140"/>
      <c r="HJK63" s="140"/>
      <c r="HJL63" s="140"/>
      <c r="HJM63" s="140"/>
      <c r="HJN63" s="140"/>
      <c r="HJO63" s="140"/>
      <c r="HJP63" s="140"/>
      <c r="HJQ63" s="140"/>
      <c r="HJR63" s="140"/>
      <c r="HJS63" s="140"/>
      <c r="HJT63" s="140"/>
      <c r="HJU63" s="140"/>
      <c r="HJV63" s="140"/>
      <c r="HJW63" s="140"/>
      <c r="HJX63" s="140"/>
      <c r="HJY63" s="140"/>
      <c r="HJZ63" s="140"/>
      <c r="HKA63" s="140"/>
      <c r="HKB63" s="140"/>
      <c r="HKC63" s="140"/>
      <c r="HKD63" s="140"/>
      <c r="HKE63" s="140"/>
      <c r="HKF63" s="140"/>
      <c r="HKG63" s="140"/>
      <c r="HKH63" s="140"/>
      <c r="HKI63" s="140"/>
      <c r="HKJ63" s="140"/>
      <c r="HKK63" s="140"/>
      <c r="HKL63" s="140"/>
      <c r="HKM63" s="140"/>
      <c r="HKN63" s="140"/>
      <c r="HKO63" s="140"/>
      <c r="HKP63" s="140"/>
      <c r="HKQ63" s="140"/>
      <c r="HKR63" s="140"/>
      <c r="HKS63" s="140"/>
      <c r="HKT63" s="140"/>
      <c r="HKU63" s="140"/>
      <c r="HKV63" s="140"/>
      <c r="HKW63" s="140"/>
      <c r="HKX63" s="140"/>
      <c r="HKY63" s="140"/>
      <c r="HKZ63" s="140"/>
      <c r="HLA63" s="140"/>
      <c r="HLB63" s="140"/>
      <c r="HLC63" s="140"/>
      <c r="HLD63" s="140"/>
      <c r="HLE63" s="140"/>
      <c r="HLF63" s="140"/>
      <c r="HLG63" s="140"/>
      <c r="HLH63" s="140"/>
      <c r="HLI63" s="140"/>
      <c r="HLJ63" s="140"/>
      <c r="HLK63" s="140"/>
      <c r="HLL63" s="140"/>
      <c r="HLM63" s="140"/>
      <c r="HLN63" s="140"/>
      <c r="HLO63" s="140"/>
      <c r="HLP63" s="140"/>
      <c r="HLQ63" s="140"/>
      <c r="HLR63" s="140"/>
      <c r="HLS63" s="140"/>
      <c r="HLT63" s="140"/>
      <c r="HLU63" s="140"/>
      <c r="HLV63" s="140"/>
      <c r="HLW63" s="140"/>
      <c r="HLX63" s="140"/>
      <c r="HLY63" s="140"/>
      <c r="HLZ63" s="140"/>
      <c r="HMA63" s="140"/>
      <c r="HMB63" s="140"/>
      <c r="HMC63" s="140"/>
      <c r="HMD63" s="140"/>
      <c r="HME63" s="140"/>
      <c r="HMF63" s="140"/>
      <c r="HMG63" s="140"/>
      <c r="HMH63" s="140"/>
      <c r="HMI63" s="140"/>
      <c r="HMJ63" s="140"/>
      <c r="HMK63" s="140"/>
      <c r="HML63" s="140"/>
      <c r="HMM63" s="140"/>
      <c r="HMN63" s="140"/>
      <c r="HMO63" s="140"/>
      <c r="HMP63" s="140"/>
      <c r="HMQ63" s="140"/>
      <c r="HMR63" s="140"/>
      <c r="HMS63" s="140"/>
      <c r="HMT63" s="140"/>
      <c r="HMU63" s="140"/>
      <c r="HMV63" s="140"/>
      <c r="HMW63" s="140"/>
      <c r="HMX63" s="140"/>
      <c r="HMY63" s="140"/>
      <c r="HMZ63" s="140"/>
      <c r="HNA63" s="140"/>
      <c r="HNB63" s="140"/>
      <c r="HNC63" s="140"/>
      <c r="HND63" s="140"/>
      <c r="HNE63" s="140"/>
      <c r="HNF63" s="140"/>
      <c r="HNG63" s="140"/>
      <c r="HNH63" s="140"/>
      <c r="HNI63" s="140"/>
      <c r="HNJ63" s="140"/>
      <c r="HNK63" s="140"/>
      <c r="HNL63" s="140"/>
      <c r="HNM63" s="140"/>
      <c r="HNN63" s="140"/>
      <c r="HNO63" s="140"/>
      <c r="HNP63" s="140"/>
      <c r="HNQ63" s="140"/>
      <c r="HNR63" s="140"/>
      <c r="HNS63" s="140"/>
      <c r="HNT63" s="140"/>
      <c r="HNU63" s="140"/>
      <c r="HNV63" s="140"/>
      <c r="HNW63" s="140"/>
      <c r="HNX63" s="140"/>
      <c r="HNY63" s="140"/>
      <c r="HNZ63" s="140"/>
      <c r="HOA63" s="140"/>
      <c r="HOB63" s="140"/>
      <c r="HOC63" s="140"/>
      <c r="HOD63" s="140"/>
      <c r="HOE63" s="140"/>
      <c r="HOF63" s="140"/>
      <c r="HOG63" s="140"/>
      <c r="HOH63" s="140"/>
      <c r="HOI63" s="140"/>
      <c r="HOJ63" s="140"/>
      <c r="HOK63" s="140"/>
      <c r="HOL63" s="140"/>
      <c r="HOM63" s="140"/>
      <c r="HON63" s="140"/>
      <c r="HOO63" s="140"/>
      <c r="HOP63" s="140"/>
      <c r="HOQ63" s="140"/>
      <c r="HOR63" s="140"/>
      <c r="HOS63" s="140"/>
      <c r="HOT63" s="140"/>
      <c r="HOU63" s="140"/>
      <c r="HOV63" s="140"/>
      <c r="HOW63" s="140"/>
      <c r="HOX63" s="140"/>
      <c r="HOY63" s="140"/>
      <c r="HOZ63" s="140"/>
      <c r="HPA63" s="140"/>
      <c r="HPB63" s="140"/>
      <c r="HPC63" s="140"/>
      <c r="HPD63" s="140"/>
      <c r="HPE63" s="140"/>
      <c r="HPF63" s="140"/>
      <c r="HPG63" s="140"/>
      <c r="HPH63" s="140"/>
      <c r="HPI63" s="140"/>
      <c r="HPJ63" s="140"/>
      <c r="HPK63" s="140"/>
      <c r="HPL63" s="140"/>
      <c r="HPM63" s="140"/>
      <c r="HPN63" s="140"/>
      <c r="HPO63" s="140"/>
      <c r="HPP63" s="140"/>
      <c r="HPQ63" s="140"/>
      <c r="HPR63" s="140"/>
      <c r="HPS63" s="140"/>
      <c r="HPT63" s="140"/>
      <c r="HPU63" s="140"/>
      <c r="HPV63" s="140"/>
      <c r="HPW63" s="140"/>
      <c r="HPX63" s="140"/>
      <c r="HPY63" s="140"/>
      <c r="HPZ63" s="140"/>
      <c r="HQA63" s="140"/>
      <c r="HQB63" s="140"/>
      <c r="HQC63" s="140"/>
      <c r="HQD63" s="140"/>
      <c r="HQE63" s="140"/>
      <c r="HQF63" s="140"/>
      <c r="HQG63" s="140"/>
      <c r="HQH63" s="140"/>
      <c r="HQI63" s="140"/>
      <c r="HQJ63" s="140"/>
      <c r="HQK63" s="140"/>
      <c r="HQL63" s="140"/>
      <c r="HQM63" s="140"/>
      <c r="HQN63" s="140"/>
      <c r="HQO63" s="140"/>
      <c r="HQP63" s="140"/>
      <c r="HQQ63" s="140"/>
      <c r="HQR63" s="140"/>
      <c r="HQS63" s="140"/>
      <c r="HQT63" s="140"/>
      <c r="HQU63" s="140"/>
      <c r="HQV63" s="140"/>
      <c r="HQW63" s="140"/>
      <c r="HQX63" s="140"/>
      <c r="HQY63" s="140"/>
      <c r="HQZ63" s="140"/>
      <c r="HRA63" s="140"/>
      <c r="HRB63" s="140"/>
      <c r="HRC63" s="140"/>
      <c r="HRD63" s="140"/>
      <c r="HRE63" s="140"/>
      <c r="HRF63" s="140"/>
      <c r="HRG63" s="140"/>
      <c r="HRH63" s="140"/>
      <c r="HRI63" s="140"/>
      <c r="HRJ63" s="140"/>
      <c r="HRK63" s="140"/>
      <c r="HRL63" s="140"/>
      <c r="HRM63" s="140"/>
      <c r="HRN63" s="140"/>
      <c r="HRO63" s="140"/>
      <c r="HRP63" s="140"/>
      <c r="HRQ63" s="140"/>
      <c r="HRR63" s="140"/>
      <c r="HRS63" s="140"/>
      <c r="HRT63" s="140"/>
      <c r="HRU63" s="140"/>
      <c r="HRV63" s="140"/>
      <c r="HRW63" s="140"/>
      <c r="HRX63" s="140"/>
      <c r="HRY63" s="140"/>
      <c r="HRZ63" s="140"/>
      <c r="HSA63" s="140"/>
      <c r="HSB63" s="140"/>
      <c r="HSC63" s="140"/>
      <c r="HSD63" s="140"/>
      <c r="HSE63" s="140"/>
      <c r="HSF63" s="140"/>
      <c r="HSG63" s="140"/>
      <c r="HSH63" s="140"/>
      <c r="HSI63" s="140"/>
      <c r="HSJ63" s="140"/>
      <c r="HSK63" s="140"/>
      <c r="HSL63" s="140"/>
      <c r="HSM63" s="140"/>
      <c r="HSN63" s="140"/>
      <c r="HSO63" s="140"/>
      <c r="HSP63" s="140"/>
      <c r="HSQ63" s="140"/>
      <c r="HSR63" s="140"/>
      <c r="HSS63" s="140"/>
      <c r="HST63" s="140"/>
      <c r="HSU63" s="140"/>
      <c r="HSV63" s="140"/>
      <c r="HSW63" s="140"/>
      <c r="HSX63" s="140"/>
      <c r="HSY63" s="140"/>
      <c r="HSZ63" s="140"/>
      <c r="HTA63" s="140"/>
      <c r="HTB63" s="140"/>
      <c r="HTC63" s="140"/>
      <c r="HTD63" s="140"/>
      <c r="HTE63" s="140"/>
      <c r="HTF63" s="140"/>
      <c r="HTG63" s="140"/>
      <c r="HTH63" s="140"/>
      <c r="HTI63" s="140"/>
      <c r="HTJ63" s="140"/>
      <c r="HTK63" s="140"/>
      <c r="HTL63" s="140"/>
      <c r="HTM63" s="140"/>
      <c r="HTN63" s="140"/>
      <c r="HTO63" s="140"/>
      <c r="HTP63" s="140"/>
      <c r="HTQ63" s="140"/>
      <c r="HTR63" s="140"/>
      <c r="HTS63" s="140"/>
      <c r="HTT63" s="140"/>
      <c r="HTU63" s="140"/>
      <c r="HTV63" s="140"/>
      <c r="HTW63" s="140"/>
      <c r="HTX63" s="140"/>
      <c r="HTY63" s="140"/>
      <c r="HTZ63" s="140"/>
      <c r="HUA63" s="140"/>
      <c r="HUB63" s="140"/>
      <c r="HUC63" s="140"/>
      <c r="HUD63" s="140"/>
      <c r="HUE63" s="140"/>
      <c r="HUF63" s="140"/>
      <c r="HUG63" s="140"/>
      <c r="HUH63" s="140"/>
      <c r="HUI63" s="140"/>
      <c r="HUJ63" s="140"/>
      <c r="HUK63" s="140"/>
      <c r="HUL63" s="140"/>
      <c r="HUM63" s="140"/>
      <c r="HUN63" s="140"/>
      <c r="HUO63" s="140"/>
      <c r="HUP63" s="140"/>
      <c r="HUQ63" s="140"/>
      <c r="HUR63" s="140"/>
      <c r="HUS63" s="140"/>
      <c r="HUT63" s="140"/>
      <c r="HUU63" s="140"/>
      <c r="HUV63" s="140"/>
      <c r="HUW63" s="140"/>
      <c r="HUX63" s="140"/>
      <c r="HUY63" s="140"/>
      <c r="HUZ63" s="140"/>
      <c r="HVA63" s="140"/>
      <c r="HVB63" s="140"/>
      <c r="HVC63" s="140"/>
      <c r="HVD63" s="140"/>
      <c r="HVE63" s="140"/>
      <c r="HVF63" s="140"/>
      <c r="HVG63" s="140"/>
      <c r="HVH63" s="140"/>
      <c r="HVI63" s="140"/>
      <c r="HVJ63" s="140"/>
      <c r="HVK63" s="140"/>
      <c r="HVL63" s="140"/>
      <c r="HVM63" s="140"/>
      <c r="HVN63" s="140"/>
      <c r="HVO63" s="140"/>
      <c r="HVP63" s="140"/>
      <c r="HVQ63" s="140"/>
      <c r="HVR63" s="140"/>
      <c r="HVS63" s="140"/>
      <c r="HVT63" s="140"/>
      <c r="HVU63" s="140"/>
      <c r="HVV63" s="140"/>
      <c r="HVW63" s="140"/>
      <c r="HVX63" s="140"/>
      <c r="HVY63" s="140"/>
      <c r="HVZ63" s="140"/>
      <c r="HWA63" s="140"/>
      <c r="HWB63" s="140"/>
      <c r="HWC63" s="140"/>
      <c r="HWD63" s="140"/>
      <c r="HWE63" s="140"/>
      <c r="HWF63" s="140"/>
      <c r="HWG63" s="140"/>
      <c r="HWH63" s="140"/>
      <c r="HWI63" s="140"/>
      <c r="HWJ63" s="140"/>
      <c r="HWK63" s="140"/>
      <c r="HWL63" s="140"/>
      <c r="HWM63" s="140"/>
      <c r="HWN63" s="140"/>
      <c r="HWO63" s="140"/>
      <c r="HWP63" s="140"/>
      <c r="HWQ63" s="140"/>
      <c r="HWR63" s="140"/>
      <c r="HWS63" s="140"/>
      <c r="HWT63" s="140"/>
      <c r="HWU63" s="140"/>
      <c r="HWV63" s="140"/>
      <c r="HWW63" s="140"/>
      <c r="HWX63" s="140"/>
      <c r="HWY63" s="140"/>
      <c r="HWZ63" s="140"/>
      <c r="HXA63" s="140"/>
      <c r="HXB63" s="140"/>
      <c r="HXC63" s="140"/>
      <c r="HXD63" s="140"/>
      <c r="HXE63" s="140"/>
      <c r="HXF63" s="140"/>
      <c r="HXG63" s="140"/>
      <c r="HXH63" s="140"/>
      <c r="HXI63" s="140"/>
      <c r="HXJ63" s="140"/>
      <c r="HXK63" s="140"/>
      <c r="HXL63" s="140"/>
      <c r="HXM63" s="140"/>
      <c r="HXN63" s="140"/>
      <c r="HXO63" s="140"/>
      <c r="HXP63" s="140"/>
      <c r="HXQ63" s="140"/>
      <c r="HXR63" s="140"/>
      <c r="HXS63" s="140"/>
      <c r="HXT63" s="140"/>
      <c r="HXU63" s="140"/>
      <c r="HXV63" s="140"/>
      <c r="HXW63" s="140"/>
      <c r="HXX63" s="140"/>
      <c r="HXY63" s="140"/>
      <c r="HXZ63" s="140"/>
      <c r="HYA63" s="140"/>
      <c r="HYB63" s="140"/>
      <c r="HYC63" s="140"/>
      <c r="HYD63" s="140"/>
      <c r="HYE63" s="140"/>
      <c r="HYF63" s="140"/>
      <c r="HYG63" s="140"/>
      <c r="HYH63" s="140"/>
      <c r="HYI63" s="140"/>
      <c r="HYJ63" s="140"/>
      <c r="HYK63" s="140"/>
      <c r="HYL63" s="140"/>
      <c r="HYM63" s="140"/>
      <c r="HYN63" s="140"/>
      <c r="HYO63" s="140"/>
      <c r="HYP63" s="140"/>
      <c r="HYQ63" s="140"/>
      <c r="HYR63" s="140"/>
      <c r="HYS63" s="140"/>
      <c r="HYT63" s="140"/>
      <c r="HYU63" s="140"/>
      <c r="HYV63" s="140"/>
      <c r="HYW63" s="140"/>
      <c r="HYX63" s="140"/>
      <c r="HYY63" s="140"/>
      <c r="HYZ63" s="140"/>
      <c r="HZA63" s="140"/>
      <c r="HZB63" s="140"/>
      <c r="HZC63" s="140"/>
      <c r="HZD63" s="140"/>
      <c r="HZE63" s="140"/>
      <c r="HZF63" s="140"/>
      <c r="HZG63" s="140"/>
      <c r="HZH63" s="140"/>
      <c r="HZI63" s="140"/>
      <c r="HZJ63" s="140"/>
      <c r="HZK63" s="140"/>
      <c r="HZL63" s="140"/>
      <c r="HZM63" s="140"/>
      <c r="HZN63" s="140"/>
      <c r="HZO63" s="140"/>
      <c r="HZP63" s="140"/>
      <c r="HZQ63" s="140"/>
      <c r="HZR63" s="140"/>
      <c r="HZS63" s="140"/>
      <c r="HZT63" s="140"/>
      <c r="HZU63" s="140"/>
      <c r="HZV63" s="140"/>
      <c r="HZW63" s="140"/>
      <c r="HZX63" s="140"/>
      <c r="HZY63" s="140"/>
      <c r="HZZ63" s="140"/>
      <c r="IAA63" s="140"/>
      <c r="IAB63" s="140"/>
      <c r="IAC63" s="140"/>
      <c r="IAD63" s="140"/>
      <c r="IAE63" s="140"/>
      <c r="IAF63" s="140"/>
      <c r="IAG63" s="140"/>
      <c r="IAH63" s="140"/>
      <c r="IAI63" s="140"/>
      <c r="IAJ63" s="140"/>
      <c r="IAK63" s="140"/>
      <c r="IAL63" s="140"/>
      <c r="IAM63" s="140"/>
      <c r="IAN63" s="140"/>
      <c r="IAO63" s="140"/>
      <c r="IAP63" s="140"/>
      <c r="IAQ63" s="140"/>
      <c r="IAR63" s="140"/>
      <c r="IAS63" s="140"/>
      <c r="IAT63" s="140"/>
      <c r="IAU63" s="140"/>
      <c r="IAV63" s="140"/>
      <c r="IAW63" s="140"/>
      <c r="IAX63" s="140"/>
      <c r="IAY63" s="140"/>
      <c r="IAZ63" s="140"/>
      <c r="IBA63" s="140"/>
      <c r="IBB63" s="140"/>
      <c r="IBC63" s="140"/>
      <c r="IBD63" s="140"/>
      <c r="IBE63" s="140"/>
      <c r="IBF63" s="140"/>
      <c r="IBG63" s="140"/>
      <c r="IBH63" s="140"/>
      <c r="IBI63" s="140"/>
      <c r="IBJ63" s="140"/>
      <c r="IBK63" s="140"/>
      <c r="IBL63" s="140"/>
      <c r="IBM63" s="140"/>
      <c r="IBN63" s="140"/>
      <c r="IBO63" s="140"/>
      <c r="IBP63" s="140"/>
      <c r="IBQ63" s="140"/>
      <c r="IBR63" s="140"/>
      <c r="IBS63" s="140"/>
      <c r="IBT63" s="140"/>
      <c r="IBU63" s="140"/>
      <c r="IBV63" s="140"/>
      <c r="IBW63" s="140"/>
      <c r="IBX63" s="140"/>
      <c r="IBY63" s="140"/>
      <c r="IBZ63" s="140"/>
      <c r="ICA63" s="140"/>
      <c r="ICB63" s="140"/>
      <c r="ICC63" s="140"/>
      <c r="ICD63" s="140"/>
      <c r="ICE63" s="140"/>
      <c r="ICF63" s="140"/>
      <c r="ICG63" s="140"/>
      <c r="ICH63" s="140"/>
      <c r="ICI63" s="140"/>
      <c r="ICJ63" s="140"/>
      <c r="ICK63" s="140"/>
      <c r="ICL63" s="140"/>
      <c r="ICM63" s="140"/>
      <c r="ICN63" s="140"/>
      <c r="ICO63" s="140"/>
      <c r="ICP63" s="140"/>
      <c r="ICQ63" s="140"/>
      <c r="ICR63" s="140"/>
      <c r="ICS63" s="140"/>
      <c r="ICT63" s="140"/>
      <c r="ICU63" s="140"/>
      <c r="ICV63" s="140"/>
      <c r="ICW63" s="140"/>
      <c r="ICX63" s="140"/>
      <c r="ICY63" s="140"/>
      <c r="ICZ63" s="140"/>
      <c r="IDA63" s="140"/>
      <c r="IDB63" s="140"/>
      <c r="IDC63" s="140"/>
      <c r="IDD63" s="140"/>
      <c r="IDE63" s="140"/>
      <c r="IDF63" s="140"/>
      <c r="IDG63" s="140"/>
      <c r="IDH63" s="140"/>
      <c r="IDI63" s="140"/>
      <c r="IDJ63" s="140"/>
      <c r="IDK63" s="140"/>
      <c r="IDL63" s="140"/>
      <c r="IDM63" s="140"/>
      <c r="IDN63" s="140"/>
      <c r="IDO63" s="140"/>
      <c r="IDP63" s="140"/>
      <c r="IDQ63" s="140"/>
      <c r="IDR63" s="140"/>
      <c r="IDS63" s="140"/>
      <c r="IDT63" s="140"/>
      <c r="IDU63" s="140"/>
      <c r="IDV63" s="140"/>
      <c r="IDW63" s="140"/>
      <c r="IDX63" s="140"/>
      <c r="IDY63" s="140"/>
      <c r="IDZ63" s="140"/>
      <c r="IEA63" s="140"/>
      <c r="IEB63" s="140"/>
      <c r="IEC63" s="140"/>
      <c r="IED63" s="140"/>
      <c r="IEE63" s="140"/>
      <c r="IEF63" s="140"/>
      <c r="IEG63" s="140"/>
      <c r="IEH63" s="140"/>
      <c r="IEI63" s="140"/>
      <c r="IEJ63" s="140"/>
      <c r="IEK63" s="140"/>
      <c r="IEL63" s="140"/>
      <c r="IEM63" s="140"/>
      <c r="IEN63" s="140"/>
      <c r="IEO63" s="140"/>
      <c r="IEP63" s="140"/>
      <c r="IEQ63" s="140"/>
      <c r="IER63" s="140"/>
      <c r="IES63" s="140"/>
      <c r="IET63" s="140"/>
      <c r="IEU63" s="140"/>
      <c r="IEV63" s="140"/>
      <c r="IEW63" s="140"/>
      <c r="IEX63" s="140"/>
      <c r="IEY63" s="140"/>
      <c r="IEZ63" s="140"/>
      <c r="IFA63" s="140"/>
      <c r="IFB63" s="140"/>
      <c r="IFC63" s="140"/>
      <c r="IFD63" s="140"/>
      <c r="IFE63" s="140"/>
      <c r="IFF63" s="140"/>
      <c r="IFG63" s="140"/>
      <c r="IFH63" s="140"/>
      <c r="IFI63" s="140"/>
      <c r="IFJ63" s="140"/>
      <c r="IFK63" s="140"/>
      <c r="IFL63" s="140"/>
      <c r="IFM63" s="140"/>
      <c r="IFN63" s="140"/>
      <c r="IFO63" s="140"/>
      <c r="IFP63" s="140"/>
      <c r="IFQ63" s="140"/>
      <c r="IFR63" s="140"/>
      <c r="IFS63" s="140"/>
      <c r="IFT63" s="140"/>
      <c r="IFU63" s="140"/>
      <c r="IFV63" s="140"/>
      <c r="IFW63" s="140"/>
      <c r="IFX63" s="140"/>
      <c r="IFY63" s="140"/>
      <c r="IFZ63" s="140"/>
      <c r="IGA63" s="140"/>
      <c r="IGB63" s="140"/>
      <c r="IGC63" s="140"/>
      <c r="IGD63" s="140"/>
      <c r="IGE63" s="140"/>
      <c r="IGF63" s="140"/>
      <c r="IGG63" s="140"/>
      <c r="IGH63" s="140"/>
      <c r="IGI63" s="140"/>
      <c r="IGJ63" s="140"/>
      <c r="IGK63" s="140"/>
      <c r="IGL63" s="140"/>
      <c r="IGM63" s="140"/>
      <c r="IGN63" s="140"/>
      <c r="IGO63" s="140"/>
      <c r="IGP63" s="140"/>
      <c r="IGQ63" s="140"/>
      <c r="IGR63" s="140"/>
      <c r="IGS63" s="140"/>
      <c r="IGT63" s="140"/>
      <c r="IGU63" s="140"/>
      <c r="IGV63" s="140"/>
      <c r="IGW63" s="140"/>
      <c r="IGX63" s="140"/>
      <c r="IGY63" s="140"/>
      <c r="IGZ63" s="140"/>
      <c r="IHA63" s="140"/>
      <c r="IHB63" s="140"/>
      <c r="IHC63" s="140"/>
      <c r="IHD63" s="140"/>
      <c r="IHE63" s="140"/>
      <c r="IHF63" s="140"/>
      <c r="IHG63" s="140"/>
      <c r="IHH63" s="140"/>
      <c r="IHI63" s="140"/>
      <c r="IHJ63" s="140"/>
      <c r="IHK63" s="140"/>
      <c r="IHL63" s="140"/>
      <c r="IHM63" s="140"/>
      <c r="IHN63" s="140"/>
      <c r="IHO63" s="140"/>
      <c r="IHP63" s="140"/>
      <c r="IHQ63" s="140"/>
      <c r="IHR63" s="140"/>
      <c r="IHS63" s="140"/>
      <c r="IHT63" s="140"/>
      <c r="IHU63" s="140"/>
      <c r="IHV63" s="140"/>
      <c r="IHW63" s="140"/>
      <c r="IHX63" s="140"/>
      <c r="IHY63" s="140"/>
      <c r="IHZ63" s="140"/>
      <c r="IIA63" s="140"/>
      <c r="IIB63" s="140"/>
      <c r="IIC63" s="140"/>
      <c r="IID63" s="140"/>
      <c r="IIE63" s="140"/>
      <c r="IIF63" s="140"/>
      <c r="IIG63" s="140"/>
      <c r="IIH63" s="140"/>
      <c r="III63" s="140"/>
      <c r="IIJ63" s="140"/>
      <c r="IIK63" s="140"/>
      <c r="IIL63" s="140"/>
      <c r="IIM63" s="140"/>
      <c r="IIN63" s="140"/>
      <c r="IIO63" s="140"/>
      <c r="IIP63" s="140"/>
      <c r="IIQ63" s="140"/>
      <c r="IIR63" s="140"/>
      <c r="IIS63" s="140"/>
      <c r="IIT63" s="140"/>
      <c r="IIU63" s="140"/>
      <c r="IIV63" s="140"/>
      <c r="IIW63" s="140"/>
      <c r="IIX63" s="140"/>
      <c r="IIY63" s="140"/>
      <c r="IIZ63" s="140"/>
      <c r="IJA63" s="140"/>
      <c r="IJB63" s="140"/>
      <c r="IJC63" s="140"/>
      <c r="IJD63" s="140"/>
      <c r="IJE63" s="140"/>
      <c r="IJF63" s="140"/>
      <c r="IJG63" s="140"/>
      <c r="IJH63" s="140"/>
      <c r="IJI63" s="140"/>
      <c r="IJJ63" s="140"/>
      <c r="IJK63" s="140"/>
      <c r="IJL63" s="140"/>
      <c r="IJM63" s="140"/>
      <c r="IJN63" s="140"/>
      <c r="IJO63" s="140"/>
      <c r="IJP63" s="140"/>
      <c r="IJQ63" s="140"/>
      <c r="IJR63" s="140"/>
      <c r="IJS63" s="140"/>
      <c r="IJT63" s="140"/>
      <c r="IJU63" s="140"/>
      <c r="IJV63" s="140"/>
      <c r="IJW63" s="140"/>
      <c r="IJX63" s="140"/>
      <c r="IJY63" s="140"/>
      <c r="IJZ63" s="140"/>
      <c r="IKA63" s="140"/>
      <c r="IKB63" s="140"/>
      <c r="IKC63" s="140"/>
      <c r="IKD63" s="140"/>
      <c r="IKE63" s="140"/>
      <c r="IKF63" s="140"/>
      <c r="IKG63" s="140"/>
      <c r="IKH63" s="140"/>
      <c r="IKI63" s="140"/>
      <c r="IKJ63" s="140"/>
      <c r="IKK63" s="140"/>
      <c r="IKL63" s="140"/>
      <c r="IKM63" s="140"/>
      <c r="IKN63" s="140"/>
      <c r="IKO63" s="140"/>
      <c r="IKP63" s="140"/>
      <c r="IKQ63" s="140"/>
      <c r="IKR63" s="140"/>
      <c r="IKS63" s="140"/>
      <c r="IKT63" s="140"/>
      <c r="IKU63" s="140"/>
      <c r="IKV63" s="140"/>
      <c r="IKW63" s="140"/>
      <c r="IKX63" s="140"/>
      <c r="IKY63" s="140"/>
      <c r="IKZ63" s="140"/>
      <c r="ILA63" s="140"/>
      <c r="ILB63" s="140"/>
      <c r="ILC63" s="140"/>
      <c r="ILD63" s="140"/>
      <c r="ILE63" s="140"/>
      <c r="ILF63" s="140"/>
      <c r="ILG63" s="140"/>
      <c r="ILH63" s="140"/>
      <c r="ILI63" s="140"/>
      <c r="ILJ63" s="140"/>
      <c r="ILK63" s="140"/>
      <c r="ILL63" s="140"/>
      <c r="ILM63" s="140"/>
      <c r="ILN63" s="140"/>
      <c r="ILO63" s="140"/>
      <c r="ILP63" s="140"/>
      <c r="ILQ63" s="140"/>
      <c r="ILR63" s="140"/>
      <c r="ILS63" s="140"/>
      <c r="ILT63" s="140"/>
      <c r="ILU63" s="140"/>
      <c r="ILV63" s="140"/>
      <c r="ILW63" s="140"/>
      <c r="ILX63" s="140"/>
      <c r="ILY63" s="140"/>
      <c r="ILZ63" s="140"/>
      <c r="IMA63" s="140"/>
      <c r="IMB63" s="140"/>
      <c r="IMC63" s="140"/>
      <c r="IMD63" s="140"/>
      <c r="IME63" s="140"/>
      <c r="IMF63" s="140"/>
      <c r="IMG63" s="140"/>
      <c r="IMH63" s="140"/>
      <c r="IMI63" s="140"/>
      <c r="IMJ63" s="140"/>
      <c r="IMK63" s="140"/>
      <c r="IML63" s="140"/>
      <c r="IMM63" s="140"/>
      <c r="IMN63" s="140"/>
      <c r="IMO63" s="140"/>
      <c r="IMP63" s="140"/>
      <c r="IMQ63" s="140"/>
      <c r="IMR63" s="140"/>
      <c r="IMS63" s="140"/>
      <c r="IMT63" s="140"/>
      <c r="IMU63" s="140"/>
      <c r="IMV63" s="140"/>
      <c r="IMW63" s="140"/>
      <c r="IMX63" s="140"/>
      <c r="IMY63" s="140"/>
      <c r="IMZ63" s="140"/>
      <c r="INA63" s="140"/>
      <c r="INB63" s="140"/>
      <c r="INC63" s="140"/>
      <c r="IND63" s="140"/>
      <c r="INE63" s="140"/>
      <c r="INF63" s="140"/>
      <c r="ING63" s="140"/>
      <c r="INH63" s="140"/>
      <c r="INI63" s="140"/>
      <c r="INJ63" s="140"/>
      <c r="INK63" s="140"/>
      <c r="INL63" s="140"/>
      <c r="INM63" s="140"/>
      <c r="INN63" s="140"/>
      <c r="INO63" s="140"/>
      <c r="INP63" s="140"/>
      <c r="INQ63" s="140"/>
      <c r="INR63" s="140"/>
      <c r="INS63" s="140"/>
      <c r="INT63" s="140"/>
      <c r="INU63" s="140"/>
      <c r="INV63" s="140"/>
      <c r="INW63" s="140"/>
      <c r="INX63" s="140"/>
      <c r="INY63" s="140"/>
      <c r="INZ63" s="140"/>
      <c r="IOA63" s="140"/>
      <c r="IOB63" s="140"/>
      <c r="IOC63" s="140"/>
      <c r="IOD63" s="140"/>
      <c r="IOE63" s="140"/>
      <c r="IOF63" s="140"/>
      <c r="IOG63" s="140"/>
      <c r="IOH63" s="140"/>
      <c r="IOI63" s="140"/>
      <c r="IOJ63" s="140"/>
      <c r="IOK63" s="140"/>
      <c r="IOL63" s="140"/>
      <c r="IOM63" s="140"/>
      <c r="ION63" s="140"/>
      <c r="IOO63" s="140"/>
      <c r="IOP63" s="140"/>
      <c r="IOQ63" s="140"/>
      <c r="IOR63" s="140"/>
      <c r="IOS63" s="140"/>
      <c r="IOT63" s="140"/>
      <c r="IOU63" s="140"/>
      <c r="IOV63" s="140"/>
      <c r="IOW63" s="140"/>
      <c r="IOX63" s="140"/>
      <c r="IOY63" s="140"/>
      <c r="IOZ63" s="140"/>
      <c r="IPA63" s="140"/>
      <c r="IPB63" s="140"/>
      <c r="IPC63" s="140"/>
      <c r="IPD63" s="140"/>
      <c r="IPE63" s="140"/>
      <c r="IPF63" s="140"/>
      <c r="IPG63" s="140"/>
      <c r="IPH63" s="140"/>
      <c r="IPI63" s="140"/>
      <c r="IPJ63" s="140"/>
      <c r="IPK63" s="140"/>
      <c r="IPL63" s="140"/>
      <c r="IPM63" s="140"/>
      <c r="IPN63" s="140"/>
      <c r="IPO63" s="140"/>
      <c r="IPP63" s="140"/>
      <c r="IPQ63" s="140"/>
      <c r="IPR63" s="140"/>
      <c r="IPS63" s="140"/>
      <c r="IPT63" s="140"/>
      <c r="IPU63" s="140"/>
      <c r="IPV63" s="140"/>
      <c r="IPW63" s="140"/>
      <c r="IPX63" s="140"/>
      <c r="IPY63" s="140"/>
      <c r="IPZ63" s="140"/>
      <c r="IQA63" s="140"/>
      <c r="IQB63" s="140"/>
      <c r="IQC63" s="140"/>
      <c r="IQD63" s="140"/>
      <c r="IQE63" s="140"/>
      <c r="IQF63" s="140"/>
      <c r="IQG63" s="140"/>
      <c r="IQH63" s="140"/>
      <c r="IQI63" s="140"/>
      <c r="IQJ63" s="140"/>
      <c r="IQK63" s="140"/>
      <c r="IQL63" s="140"/>
      <c r="IQM63" s="140"/>
      <c r="IQN63" s="140"/>
      <c r="IQO63" s="140"/>
      <c r="IQP63" s="140"/>
      <c r="IQQ63" s="140"/>
      <c r="IQR63" s="140"/>
      <c r="IQS63" s="140"/>
      <c r="IQT63" s="140"/>
      <c r="IQU63" s="140"/>
      <c r="IQV63" s="140"/>
      <c r="IQW63" s="140"/>
      <c r="IQX63" s="140"/>
      <c r="IQY63" s="140"/>
      <c r="IQZ63" s="140"/>
      <c r="IRA63" s="140"/>
      <c r="IRB63" s="140"/>
      <c r="IRC63" s="140"/>
      <c r="IRD63" s="140"/>
      <c r="IRE63" s="140"/>
      <c r="IRF63" s="140"/>
      <c r="IRG63" s="140"/>
      <c r="IRH63" s="140"/>
      <c r="IRI63" s="140"/>
      <c r="IRJ63" s="140"/>
      <c r="IRK63" s="140"/>
      <c r="IRL63" s="140"/>
      <c r="IRM63" s="140"/>
      <c r="IRN63" s="140"/>
      <c r="IRO63" s="140"/>
      <c r="IRP63" s="140"/>
      <c r="IRQ63" s="140"/>
      <c r="IRR63" s="140"/>
      <c r="IRS63" s="140"/>
      <c r="IRT63" s="140"/>
      <c r="IRU63" s="140"/>
      <c r="IRV63" s="140"/>
      <c r="IRW63" s="140"/>
      <c r="IRX63" s="140"/>
      <c r="IRY63" s="140"/>
      <c r="IRZ63" s="140"/>
      <c r="ISA63" s="140"/>
      <c r="ISB63" s="140"/>
      <c r="ISC63" s="140"/>
      <c r="ISD63" s="140"/>
      <c r="ISE63" s="140"/>
      <c r="ISF63" s="140"/>
      <c r="ISG63" s="140"/>
      <c r="ISH63" s="140"/>
      <c r="ISI63" s="140"/>
      <c r="ISJ63" s="140"/>
      <c r="ISK63" s="140"/>
      <c r="ISL63" s="140"/>
      <c r="ISM63" s="140"/>
      <c r="ISN63" s="140"/>
      <c r="ISO63" s="140"/>
      <c r="ISP63" s="140"/>
      <c r="ISQ63" s="140"/>
      <c r="ISR63" s="140"/>
      <c r="ISS63" s="140"/>
      <c r="IST63" s="140"/>
      <c r="ISU63" s="140"/>
      <c r="ISV63" s="140"/>
      <c r="ISW63" s="140"/>
      <c r="ISX63" s="140"/>
      <c r="ISY63" s="140"/>
      <c r="ISZ63" s="140"/>
      <c r="ITA63" s="140"/>
      <c r="ITB63" s="140"/>
      <c r="ITC63" s="140"/>
      <c r="ITD63" s="140"/>
      <c r="ITE63" s="140"/>
      <c r="ITF63" s="140"/>
      <c r="ITG63" s="140"/>
      <c r="ITH63" s="140"/>
      <c r="ITI63" s="140"/>
      <c r="ITJ63" s="140"/>
      <c r="ITK63" s="140"/>
      <c r="ITL63" s="140"/>
      <c r="ITM63" s="140"/>
      <c r="ITN63" s="140"/>
      <c r="ITO63" s="140"/>
      <c r="ITP63" s="140"/>
      <c r="ITQ63" s="140"/>
      <c r="ITR63" s="140"/>
      <c r="ITS63" s="140"/>
      <c r="ITT63" s="140"/>
      <c r="ITU63" s="140"/>
      <c r="ITV63" s="140"/>
      <c r="ITW63" s="140"/>
      <c r="ITX63" s="140"/>
      <c r="ITY63" s="140"/>
      <c r="ITZ63" s="140"/>
      <c r="IUA63" s="140"/>
      <c r="IUB63" s="140"/>
      <c r="IUC63" s="140"/>
      <c r="IUD63" s="140"/>
      <c r="IUE63" s="140"/>
      <c r="IUF63" s="140"/>
      <c r="IUG63" s="140"/>
      <c r="IUH63" s="140"/>
      <c r="IUI63" s="140"/>
      <c r="IUJ63" s="140"/>
      <c r="IUK63" s="140"/>
      <c r="IUL63" s="140"/>
      <c r="IUM63" s="140"/>
      <c r="IUN63" s="140"/>
      <c r="IUO63" s="140"/>
      <c r="IUP63" s="140"/>
      <c r="IUQ63" s="140"/>
      <c r="IUR63" s="140"/>
      <c r="IUS63" s="140"/>
      <c r="IUT63" s="140"/>
      <c r="IUU63" s="140"/>
      <c r="IUV63" s="140"/>
      <c r="IUW63" s="140"/>
      <c r="IUX63" s="140"/>
      <c r="IUY63" s="140"/>
      <c r="IUZ63" s="140"/>
      <c r="IVA63" s="140"/>
      <c r="IVB63" s="140"/>
      <c r="IVC63" s="140"/>
      <c r="IVD63" s="140"/>
      <c r="IVE63" s="140"/>
      <c r="IVF63" s="140"/>
      <c r="IVG63" s="140"/>
      <c r="IVH63" s="140"/>
      <c r="IVI63" s="140"/>
      <c r="IVJ63" s="140"/>
      <c r="IVK63" s="140"/>
      <c r="IVL63" s="140"/>
      <c r="IVM63" s="140"/>
      <c r="IVN63" s="140"/>
      <c r="IVO63" s="140"/>
      <c r="IVP63" s="140"/>
      <c r="IVQ63" s="140"/>
      <c r="IVR63" s="140"/>
      <c r="IVS63" s="140"/>
      <c r="IVT63" s="140"/>
      <c r="IVU63" s="140"/>
      <c r="IVV63" s="140"/>
      <c r="IVW63" s="140"/>
      <c r="IVX63" s="140"/>
      <c r="IVY63" s="140"/>
      <c r="IVZ63" s="140"/>
      <c r="IWA63" s="140"/>
      <c r="IWB63" s="140"/>
      <c r="IWC63" s="140"/>
      <c r="IWD63" s="140"/>
      <c r="IWE63" s="140"/>
      <c r="IWF63" s="140"/>
      <c r="IWG63" s="140"/>
      <c r="IWH63" s="140"/>
      <c r="IWI63" s="140"/>
      <c r="IWJ63" s="140"/>
      <c r="IWK63" s="140"/>
      <c r="IWL63" s="140"/>
      <c r="IWM63" s="140"/>
      <c r="IWN63" s="140"/>
      <c r="IWO63" s="140"/>
      <c r="IWP63" s="140"/>
      <c r="IWQ63" s="140"/>
      <c r="IWR63" s="140"/>
      <c r="IWS63" s="140"/>
      <c r="IWT63" s="140"/>
      <c r="IWU63" s="140"/>
      <c r="IWV63" s="140"/>
      <c r="IWW63" s="140"/>
      <c r="IWX63" s="140"/>
      <c r="IWY63" s="140"/>
      <c r="IWZ63" s="140"/>
      <c r="IXA63" s="140"/>
      <c r="IXB63" s="140"/>
      <c r="IXC63" s="140"/>
      <c r="IXD63" s="140"/>
      <c r="IXE63" s="140"/>
      <c r="IXF63" s="140"/>
      <c r="IXG63" s="140"/>
      <c r="IXH63" s="140"/>
      <c r="IXI63" s="140"/>
      <c r="IXJ63" s="140"/>
      <c r="IXK63" s="140"/>
      <c r="IXL63" s="140"/>
      <c r="IXM63" s="140"/>
      <c r="IXN63" s="140"/>
      <c r="IXO63" s="140"/>
      <c r="IXP63" s="140"/>
      <c r="IXQ63" s="140"/>
      <c r="IXR63" s="140"/>
      <c r="IXS63" s="140"/>
      <c r="IXT63" s="140"/>
      <c r="IXU63" s="140"/>
      <c r="IXV63" s="140"/>
      <c r="IXW63" s="140"/>
      <c r="IXX63" s="140"/>
      <c r="IXY63" s="140"/>
      <c r="IXZ63" s="140"/>
      <c r="IYA63" s="140"/>
      <c r="IYB63" s="140"/>
      <c r="IYC63" s="140"/>
      <c r="IYD63" s="140"/>
      <c r="IYE63" s="140"/>
      <c r="IYF63" s="140"/>
      <c r="IYG63" s="140"/>
      <c r="IYH63" s="140"/>
      <c r="IYI63" s="140"/>
      <c r="IYJ63" s="140"/>
      <c r="IYK63" s="140"/>
      <c r="IYL63" s="140"/>
      <c r="IYM63" s="140"/>
      <c r="IYN63" s="140"/>
      <c r="IYO63" s="140"/>
      <c r="IYP63" s="140"/>
      <c r="IYQ63" s="140"/>
      <c r="IYR63" s="140"/>
      <c r="IYS63" s="140"/>
      <c r="IYT63" s="140"/>
      <c r="IYU63" s="140"/>
      <c r="IYV63" s="140"/>
      <c r="IYW63" s="140"/>
      <c r="IYX63" s="140"/>
      <c r="IYY63" s="140"/>
      <c r="IYZ63" s="140"/>
      <c r="IZA63" s="140"/>
      <c r="IZB63" s="140"/>
      <c r="IZC63" s="140"/>
      <c r="IZD63" s="140"/>
      <c r="IZE63" s="140"/>
      <c r="IZF63" s="140"/>
      <c r="IZG63" s="140"/>
      <c r="IZH63" s="140"/>
      <c r="IZI63" s="140"/>
      <c r="IZJ63" s="140"/>
      <c r="IZK63" s="140"/>
      <c r="IZL63" s="140"/>
      <c r="IZM63" s="140"/>
      <c r="IZN63" s="140"/>
      <c r="IZO63" s="140"/>
      <c r="IZP63" s="140"/>
      <c r="IZQ63" s="140"/>
      <c r="IZR63" s="140"/>
      <c r="IZS63" s="140"/>
      <c r="IZT63" s="140"/>
      <c r="IZU63" s="140"/>
      <c r="IZV63" s="140"/>
      <c r="IZW63" s="140"/>
      <c r="IZX63" s="140"/>
      <c r="IZY63" s="140"/>
      <c r="IZZ63" s="140"/>
      <c r="JAA63" s="140"/>
      <c r="JAB63" s="140"/>
      <c r="JAC63" s="140"/>
      <c r="JAD63" s="140"/>
      <c r="JAE63" s="140"/>
      <c r="JAF63" s="140"/>
      <c r="JAG63" s="140"/>
      <c r="JAH63" s="140"/>
      <c r="JAI63" s="140"/>
      <c r="JAJ63" s="140"/>
      <c r="JAK63" s="140"/>
      <c r="JAL63" s="140"/>
      <c r="JAM63" s="140"/>
      <c r="JAN63" s="140"/>
      <c r="JAO63" s="140"/>
      <c r="JAP63" s="140"/>
      <c r="JAQ63" s="140"/>
      <c r="JAR63" s="140"/>
      <c r="JAS63" s="140"/>
      <c r="JAT63" s="140"/>
      <c r="JAU63" s="140"/>
      <c r="JAV63" s="140"/>
      <c r="JAW63" s="140"/>
      <c r="JAX63" s="140"/>
      <c r="JAY63" s="140"/>
      <c r="JAZ63" s="140"/>
      <c r="JBA63" s="140"/>
      <c r="JBB63" s="140"/>
      <c r="JBC63" s="140"/>
      <c r="JBD63" s="140"/>
      <c r="JBE63" s="140"/>
      <c r="JBF63" s="140"/>
      <c r="JBG63" s="140"/>
      <c r="JBH63" s="140"/>
      <c r="JBI63" s="140"/>
      <c r="JBJ63" s="140"/>
      <c r="JBK63" s="140"/>
      <c r="JBL63" s="140"/>
      <c r="JBM63" s="140"/>
      <c r="JBN63" s="140"/>
      <c r="JBO63" s="140"/>
      <c r="JBP63" s="140"/>
      <c r="JBQ63" s="140"/>
      <c r="JBR63" s="140"/>
      <c r="JBS63" s="140"/>
      <c r="JBT63" s="140"/>
      <c r="JBU63" s="140"/>
      <c r="JBV63" s="140"/>
      <c r="JBW63" s="140"/>
      <c r="JBX63" s="140"/>
      <c r="JBY63" s="140"/>
      <c r="JBZ63" s="140"/>
      <c r="JCA63" s="140"/>
      <c r="JCB63" s="140"/>
      <c r="JCC63" s="140"/>
      <c r="JCD63" s="140"/>
      <c r="JCE63" s="140"/>
      <c r="JCF63" s="140"/>
      <c r="JCG63" s="140"/>
      <c r="JCH63" s="140"/>
      <c r="JCI63" s="140"/>
      <c r="JCJ63" s="140"/>
      <c r="JCK63" s="140"/>
      <c r="JCL63" s="140"/>
      <c r="JCM63" s="140"/>
      <c r="JCN63" s="140"/>
      <c r="JCO63" s="140"/>
      <c r="JCP63" s="140"/>
      <c r="JCQ63" s="140"/>
      <c r="JCR63" s="140"/>
      <c r="JCS63" s="140"/>
      <c r="JCT63" s="140"/>
      <c r="JCU63" s="140"/>
      <c r="JCV63" s="140"/>
      <c r="JCW63" s="140"/>
      <c r="JCX63" s="140"/>
      <c r="JCY63" s="140"/>
      <c r="JCZ63" s="140"/>
      <c r="JDA63" s="140"/>
      <c r="JDB63" s="140"/>
      <c r="JDC63" s="140"/>
      <c r="JDD63" s="140"/>
      <c r="JDE63" s="140"/>
      <c r="JDF63" s="140"/>
      <c r="JDG63" s="140"/>
      <c r="JDH63" s="140"/>
      <c r="JDI63" s="140"/>
      <c r="JDJ63" s="140"/>
      <c r="JDK63" s="140"/>
      <c r="JDL63" s="140"/>
      <c r="JDM63" s="140"/>
      <c r="JDN63" s="140"/>
      <c r="JDO63" s="140"/>
      <c r="JDP63" s="140"/>
      <c r="JDQ63" s="140"/>
      <c r="JDR63" s="140"/>
      <c r="JDS63" s="140"/>
      <c r="JDT63" s="140"/>
      <c r="JDU63" s="140"/>
      <c r="JDV63" s="140"/>
      <c r="JDW63" s="140"/>
      <c r="JDX63" s="140"/>
      <c r="JDY63" s="140"/>
      <c r="JDZ63" s="140"/>
      <c r="JEA63" s="140"/>
      <c r="JEB63" s="140"/>
      <c r="JEC63" s="140"/>
      <c r="JED63" s="140"/>
      <c r="JEE63" s="140"/>
      <c r="JEF63" s="140"/>
      <c r="JEG63" s="140"/>
      <c r="JEH63" s="140"/>
      <c r="JEI63" s="140"/>
      <c r="JEJ63" s="140"/>
      <c r="JEK63" s="140"/>
      <c r="JEL63" s="140"/>
      <c r="JEM63" s="140"/>
      <c r="JEN63" s="140"/>
      <c r="JEO63" s="140"/>
      <c r="JEP63" s="140"/>
      <c r="JEQ63" s="140"/>
      <c r="JER63" s="140"/>
      <c r="JES63" s="140"/>
      <c r="JET63" s="140"/>
      <c r="JEU63" s="140"/>
      <c r="JEV63" s="140"/>
      <c r="JEW63" s="140"/>
      <c r="JEX63" s="140"/>
      <c r="JEY63" s="140"/>
      <c r="JEZ63" s="140"/>
      <c r="JFA63" s="140"/>
      <c r="JFB63" s="140"/>
      <c r="JFC63" s="140"/>
      <c r="JFD63" s="140"/>
      <c r="JFE63" s="140"/>
      <c r="JFF63" s="140"/>
      <c r="JFG63" s="140"/>
      <c r="JFH63" s="140"/>
      <c r="JFI63" s="140"/>
      <c r="JFJ63" s="140"/>
      <c r="JFK63" s="140"/>
      <c r="JFL63" s="140"/>
      <c r="JFM63" s="140"/>
      <c r="JFN63" s="140"/>
      <c r="JFO63" s="140"/>
      <c r="JFP63" s="140"/>
      <c r="JFQ63" s="140"/>
      <c r="JFR63" s="140"/>
      <c r="JFS63" s="140"/>
      <c r="JFT63" s="140"/>
      <c r="JFU63" s="140"/>
      <c r="JFV63" s="140"/>
      <c r="JFW63" s="140"/>
      <c r="JFX63" s="140"/>
      <c r="JFY63" s="140"/>
      <c r="JFZ63" s="140"/>
      <c r="JGA63" s="140"/>
      <c r="JGB63" s="140"/>
      <c r="JGC63" s="140"/>
      <c r="JGD63" s="140"/>
      <c r="JGE63" s="140"/>
      <c r="JGF63" s="140"/>
      <c r="JGG63" s="140"/>
      <c r="JGH63" s="140"/>
      <c r="JGI63" s="140"/>
      <c r="JGJ63" s="140"/>
      <c r="JGK63" s="140"/>
      <c r="JGL63" s="140"/>
      <c r="JGM63" s="140"/>
      <c r="JGN63" s="140"/>
      <c r="JGO63" s="140"/>
      <c r="JGP63" s="140"/>
      <c r="JGQ63" s="140"/>
      <c r="JGR63" s="140"/>
      <c r="JGS63" s="140"/>
      <c r="JGT63" s="140"/>
      <c r="JGU63" s="140"/>
      <c r="JGV63" s="140"/>
      <c r="JGW63" s="140"/>
      <c r="JGX63" s="140"/>
      <c r="JGY63" s="140"/>
      <c r="JGZ63" s="140"/>
      <c r="JHA63" s="140"/>
      <c r="JHB63" s="140"/>
      <c r="JHC63" s="140"/>
      <c r="JHD63" s="140"/>
      <c r="JHE63" s="140"/>
      <c r="JHF63" s="140"/>
      <c r="JHG63" s="140"/>
      <c r="JHH63" s="140"/>
      <c r="JHI63" s="140"/>
      <c r="JHJ63" s="140"/>
      <c r="JHK63" s="140"/>
      <c r="JHL63" s="140"/>
      <c r="JHM63" s="140"/>
      <c r="JHN63" s="140"/>
      <c r="JHO63" s="140"/>
      <c r="JHP63" s="140"/>
      <c r="JHQ63" s="140"/>
      <c r="JHR63" s="140"/>
      <c r="JHS63" s="140"/>
      <c r="JHT63" s="140"/>
      <c r="JHU63" s="140"/>
      <c r="JHV63" s="140"/>
      <c r="JHW63" s="140"/>
      <c r="JHX63" s="140"/>
      <c r="JHY63" s="140"/>
      <c r="JHZ63" s="140"/>
      <c r="JIA63" s="140"/>
      <c r="JIB63" s="140"/>
      <c r="JIC63" s="140"/>
      <c r="JID63" s="140"/>
      <c r="JIE63" s="140"/>
      <c r="JIF63" s="140"/>
      <c r="JIG63" s="140"/>
      <c r="JIH63" s="140"/>
      <c r="JII63" s="140"/>
      <c r="JIJ63" s="140"/>
      <c r="JIK63" s="140"/>
      <c r="JIL63" s="140"/>
      <c r="JIM63" s="140"/>
      <c r="JIN63" s="140"/>
      <c r="JIO63" s="140"/>
      <c r="JIP63" s="140"/>
      <c r="JIQ63" s="140"/>
      <c r="JIR63" s="140"/>
      <c r="JIS63" s="140"/>
      <c r="JIT63" s="140"/>
      <c r="JIU63" s="140"/>
      <c r="JIV63" s="140"/>
      <c r="JIW63" s="140"/>
      <c r="JIX63" s="140"/>
      <c r="JIY63" s="140"/>
      <c r="JIZ63" s="140"/>
      <c r="JJA63" s="140"/>
      <c r="JJB63" s="140"/>
      <c r="JJC63" s="140"/>
      <c r="JJD63" s="140"/>
      <c r="JJE63" s="140"/>
      <c r="JJF63" s="140"/>
      <c r="JJG63" s="140"/>
      <c r="JJH63" s="140"/>
      <c r="JJI63" s="140"/>
      <c r="JJJ63" s="140"/>
      <c r="JJK63" s="140"/>
      <c r="JJL63" s="140"/>
      <c r="JJM63" s="140"/>
      <c r="JJN63" s="140"/>
      <c r="JJO63" s="140"/>
      <c r="JJP63" s="140"/>
      <c r="JJQ63" s="140"/>
      <c r="JJR63" s="140"/>
      <c r="JJS63" s="140"/>
      <c r="JJT63" s="140"/>
      <c r="JJU63" s="140"/>
      <c r="JJV63" s="140"/>
      <c r="JJW63" s="140"/>
      <c r="JJX63" s="140"/>
      <c r="JJY63" s="140"/>
      <c r="JJZ63" s="140"/>
      <c r="JKA63" s="140"/>
      <c r="JKB63" s="140"/>
      <c r="JKC63" s="140"/>
      <c r="JKD63" s="140"/>
      <c r="JKE63" s="140"/>
      <c r="JKF63" s="140"/>
      <c r="JKG63" s="140"/>
      <c r="JKH63" s="140"/>
      <c r="JKI63" s="140"/>
      <c r="JKJ63" s="140"/>
      <c r="JKK63" s="140"/>
      <c r="JKL63" s="140"/>
      <c r="JKM63" s="140"/>
      <c r="JKN63" s="140"/>
      <c r="JKO63" s="140"/>
      <c r="JKP63" s="140"/>
      <c r="JKQ63" s="140"/>
      <c r="JKR63" s="140"/>
      <c r="JKS63" s="140"/>
      <c r="JKT63" s="140"/>
      <c r="JKU63" s="140"/>
      <c r="JKV63" s="140"/>
      <c r="JKW63" s="140"/>
      <c r="JKX63" s="140"/>
      <c r="JKY63" s="140"/>
      <c r="JKZ63" s="140"/>
      <c r="JLA63" s="140"/>
      <c r="JLB63" s="140"/>
      <c r="JLC63" s="140"/>
      <c r="JLD63" s="140"/>
      <c r="JLE63" s="140"/>
      <c r="JLF63" s="140"/>
      <c r="JLG63" s="140"/>
      <c r="JLH63" s="140"/>
      <c r="JLI63" s="140"/>
      <c r="JLJ63" s="140"/>
      <c r="JLK63" s="140"/>
      <c r="JLL63" s="140"/>
      <c r="JLM63" s="140"/>
      <c r="JLN63" s="140"/>
      <c r="JLO63" s="140"/>
      <c r="JLP63" s="140"/>
      <c r="JLQ63" s="140"/>
      <c r="JLR63" s="140"/>
      <c r="JLS63" s="140"/>
      <c r="JLT63" s="140"/>
      <c r="JLU63" s="140"/>
      <c r="JLV63" s="140"/>
      <c r="JLW63" s="140"/>
      <c r="JLX63" s="140"/>
      <c r="JLY63" s="140"/>
      <c r="JLZ63" s="140"/>
      <c r="JMA63" s="140"/>
      <c r="JMB63" s="140"/>
      <c r="JMC63" s="140"/>
      <c r="JMD63" s="140"/>
      <c r="JME63" s="140"/>
      <c r="JMF63" s="140"/>
      <c r="JMG63" s="140"/>
      <c r="JMH63" s="140"/>
      <c r="JMI63" s="140"/>
      <c r="JMJ63" s="140"/>
      <c r="JMK63" s="140"/>
      <c r="JML63" s="140"/>
      <c r="JMM63" s="140"/>
      <c r="JMN63" s="140"/>
      <c r="JMO63" s="140"/>
      <c r="JMP63" s="140"/>
      <c r="JMQ63" s="140"/>
      <c r="JMR63" s="140"/>
      <c r="JMS63" s="140"/>
      <c r="JMT63" s="140"/>
      <c r="JMU63" s="140"/>
      <c r="JMV63" s="140"/>
      <c r="JMW63" s="140"/>
      <c r="JMX63" s="140"/>
      <c r="JMY63" s="140"/>
      <c r="JMZ63" s="140"/>
      <c r="JNA63" s="140"/>
      <c r="JNB63" s="140"/>
      <c r="JNC63" s="140"/>
      <c r="JND63" s="140"/>
      <c r="JNE63" s="140"/>
      <c r="JNF63" s="140"/>
      <c r="JNG63" s="140"/>
      <c r="JNH63" s="140"/>
      <c r="JNI63" s="140"/>
      <c r="JNJ63" s="140"/>
      <c r="JNK63" s="140"/>
      <c r="JNL63" s="140"/>
      <c r="JNM63" s="140"/>
      <c r="JNN63" s="140"/>
      <c r="JNO63" s="140"/>
      <c r="JNP63" s="140"/>
      <c r="JNQ63" s="140"/>
      <c r="JNR63" s="140"/>
      <c r="JNS63" s="140"/>
      <c r="JNT63" s="140"/>
      <c r="JNU63" s="140"/>
      <c r="JNV63" s="140"/>
      <c r="JNW63" s="140"/>
      <c r="JNX63" s="140"/>
      <c r="JNY63" s="140"/>
      <c r="JNZ63" s="140"/>
      <c r="JOA63" s="140"/>
      <c r="JOB63" s="140"/>
      <c r="JOC63" s="140"/>
      <c r="JOD63" s="140"/>
      <c r="JOE63" s="140"/>
      <c r="JOF63" s="140"/>
      <c r="JOG63" s="140"/>
      <c r="JOH63" s="140"/>
      <c r="JOI63" s="140"/>
      <c r="JOJ63" s="140"/>
      <c r="JOK63" s="140"/>
      <c r="JOL63" s="140"/>
      <c r="JOM63" s="140"/>
      <c r="JON63" s="140"/>
      <c r="JOO63" s="140"/>
      <c r="JOP63" s="140"/>
      <c r="JOQ63" s="140"/>
      <c r="JOR63" s="140"/>
      <c r="JOS63" s="140"/>
      <c r="JOT63" s="140"/>
      <c r="JOU63" s="140"/>
      <c r="JOV63" s="140"/>
      <c r="JOW63" s="140"/>
      <c r="JOX63" s="140"/>
      <c r="JOY63" s="140"/>
      <c r="JOZ63" s="140"/>
      <c r="JPA63" s="140"/>
      <c r="JPB63" s="140"/>
      <c r="JPC63" s="140"/>
      <c r="JPD63" s="140"/>
      <c r="JPE63" s="140"/>
      <c r="JPF63" s="140"/>
      <c r="JPG63" s="140"/>
      <c r="JPH63" s="140"/>
      <c r="JPI63" s="140"/>
      <c r="JPJ63" s="140"/>
      <c r="JPK63" s="140"/>
      <c r="JPL63" s="140"/>
      <c r="JPM63" s="140"/>
      <c r="JPN63" s="140"/>
      <c r="JPO63" s="140"/>
      <c r="JPP63" s="140"/>
      <c r="JPQ63" s="140"/>
      <c r="JPR63" s="140"/>
      <c r="JPS63" s="140"/>
      <c r="JPT63" s="140"/>
      <c r="JPU63" s="140"/>
      <c r="JPV63" s="140"/>
      <c r="JPW63" s="140"/>
      <c r="JPX63" s="140"/>
      <c r="JPY63" s="140"/>
      <c r="JPZ63" s="140"/>
      <c r="JQA63" s="140"/>
      <c r="JQB63" s="140"/>
      <c r="JQC63" s="140"/>
      <c r="JQD63" s="140"/>
      <c r="JQE63" s="140"/>
      <c r="JQF63" s="140"/>
      <c r="JQG63" s="140"/>
      <c r="JQH63" s="140"/>
      <c r="JQI63" s="140"/>
      <c r="JQJ63" s="140"/>
      <c r="JQK63" s="140"/>
      <c r="JQL63" s="140"/>
      <c r="JQM63" s="140"/>
      <c r="JQN63" s="140"/>
      <c r="JQO63" s="140"/>
      <c r="JQP63" s="140"/>
      <c r="JQQ63" s="140"/>
      <c r="JQR63" s="140"/>
      <c r="JQS63" s="140"/>
      <c r="JQT63" s="140"/>
      <c r="JQU63" s="140"/>
      <c r="JQV63" s="140"/>
      <c r="JQW63" s="140"/>
      <c r="JQX63" s="140"/>
      <c r="JQY63" s="140"/>
      <c r="JQZ63" s="140"/>
      <c r="JRA63" s="140"/>
      <c r="JRB63" s="140"/>
      <c r="JRC63" s="140"/>
      <c r="JRD63" s="140"/>
      <c r="JRE63" s="140"/>
      <c r="JRF63" s="140"/>
      <c r="JRG63" s="140"/>
      <c r="JRH63" s="140"/>
      <c r="JRI63" s="140"/>
      <c r="JRJ63" s="140"/>
      <c r="JRK63" s="140"/>
      <c r="JRL63" s="140"/>
      <c r="JRM63" s="140"/>
      <c r="JRN63" s="140"/>
      <c r="JRO63" s="140"/>
      <c r="JRP63" s="140"/>
      <c r="JRQ63" s="140"/>
      <c r="JRR63" s="140"/>
      <c r="JRS63" s="140"/>
      <c r="JRT63" s="140"/>
      <c r="JRU63" s="140"/>
      <c r="JRV63" s="140"/>
      <c r="JRW63" s="140"/>
      <c r="JRX63" s="140"/>
      <c r="JRY63" s="140"/>
      <c r="JRZ63" s="140"/>
      <c r="JSA63" s="140"/>
      <c r="JSB63" s="140"/>
      <c r="JSC63" s="140"/>
      <c r="JSD63" s="140"/>
      <c r="JSE63" s="140"/>
      <c r="JSF63" s="140"/>
      <c r="JSG63" s="140"/>
      <c r="JSH63" s="140"/>
      <c r="JSI63" s="140"/>
      <c r="JSJ63" s="140"/>
      <c r="JSK63" s="140"/>
      <c r="JSL63" s="140"/>
      <c r="JSM63" s="140"/>
      <c r="JSN63" s="140"/>
      <c r="JSO63" s="140"/>
      <c r="JSP63" s="140"/>
      <c r="JSQ63" s="140"/>
      <c r="JSR63" s="140"/>
      <c r="JSS63" s="140"/>
      <c r="JST63" s="140"/>
      <c r="JSU63" s="140"/>
      <c r="JSV63" s="140"/>
      <c r="JSW63" s="140"/>
      <c r="JSX63" s="140"/>
      <c r="JSY63" s="140"/>
      <c r="JSZ63" s="140"/>
      <c r="JTA63" s="140"/>
      <c r="JTB63" s="140"/>
      <c r="JTC63" s="140"/>
      <c r="JTD63" s="140"/>
      <c r="JTE63" s="140"/>
      <c r="JTF63" s="140"/>
      <c r="JTG63" s="140"/>
      <c r="JTH63" s="140"/>
      <c r="JTI63" s="140"/>
      <c r="JTJ63" s="140"/>
      <c r="JTK63" s="140"/>
      <c r="JTL63" s="140"/>
      <c r="JTM63" s="140"/>
      <c r="JTN63" s="140"/>
      <c r="JTO63" s="140"/>
      <c r="JTP63" s="140"/>
      <c r="JTQ63" s="140"/>
      <c r="JTR63" s="140"/>
      <c r="JTS63" s="140"/>
      <c r="JTT63" s="140"/>
      <c r="JTU63" s="140"/>
      <c r="JTV63" s="140"/>
      <c r="JTW63" s="140"/>
      <c r="JTX63" s="140"/>
      <c r="JTY63" s="140"/>
      <c r="JTZ63" s="140"/>
      <c r="JUA63" s="140"/>
      <c r="JUB63" s="140"/>
      <c r="JUC63" s="140"/>
      <c r="JUD63" s="140"/>
      <c r="JUE63" s="140"/>
      <c r="JUF63" s="140"/>
      <c r="JUG63" s="140"/>
      <c r="JUH63" s="140"/>
      <c r="JUI63" s="140"/>
      <c r="JUJ63" s="140"/>
      <c r="JUK63" s="140"/>
      <c r="JUL63" s="140"/>
      <c r="JUM63" s="140"/>
      <c r="JUN63" s="140"/>
      <c r="JUO63" s="140"/>
      <c r="JUP63" s="140"/>
      <c r="JUQ63" s="140"/>
      <c r="JUR63" s="140"/>
      <c r="JUS63" s="140"/>
      <c r="JUT63" s="140"/>
      <c r="JUU63" s="140"/>
      <c r="JUV63" s="140"/>
      <c r="JUW63" s="140"/>
      <c r="JUX63" s="140"/>
      <c r="JUY63" s="140"/>
      <c r="JUZ63" s="140"/>
      <c r="JVA63" s="140"/>
      <c r="JVB63" s="140"/>
      <c r="JVC63" s="140"/>
      <c r="JVD63" s="140"/>
      <c r="JVE63" s="140"/>
      <c r="JVF63" s="140"/>
      <c r="JVG63" s="140"/>
      <c r="JVH63" s="140"/>
      <c r="JVI63" s="140"/>
      <c r="JVJ63" s="140"/>
      <c r="JVK63" s="140"/>
      <c r="JVL63" s="140"/>
      <c r="JVM63" s="140"/>
      <c r="JVN63" s="140"/>
      <c r="JVO63" s="140"/>
      <c r="JVP63" s="140"/>
      <c r="JVQ63" s="140"/>
      <c r="JVR63" s="140"/>
      <c r="JVS63" s="140"/>
      <c r="JVT63" s="140"/>
      <c r="JVU63" s="140"/>
      <c r="JVV63" s="140"/>
      <c r="JVW63" s="140"/>
      <c r="JVX63" s="140"/>
      <c r="JVY63" s="140"/>
      <c r="JVZ63" s="140"/>
      <c r="JWA63" s="140"/>
      <c r="JWB63" s="140"/>
      <c r="JWC63" s="140"/>
      <c r="JWD63" s="140"/>
      <c r="JWE63" s="140"/>
      <c r="JWF63" s="140"/>
      <c r="JWG63" s="140"/>
      <c r="JWH63" s="140"/>
      <c r="JWI63" s="140"/>
      <c r="JWJ63" s="140"/>
      <c r="JWK63" s="140"/>
      <c r="JWL63" s="140"/>
      <c r="JWM63" s="140"/>
      <c r="JWN63" s="140"/>
      <c r="JWO63" s="140"/>
      <c r="JWP63" s="140"/>
      <c r="JWQ63" s="140"/>
      <c r="JWR63" s="140"/>
      <c r="JWS63" s="140"/>
      <c r="JWT63" s="140"/>
      <c r="JWU63" s="140"/>
      <c r="JWV63" s="140"/>
      <c r="JWW63" s="140"/>
      <c r="JWX63" s="140"/>
      <c r="JWY63" s="140"/>
      <c r="JWZ63" s="140"/>
      <c r="JXA63" s="140"/>
      <c r="JXB63" s="140"/>
      <c r="JXC63" s="140"/>
      <c r="JXD63" s="140"/>
      <c r="JXE63" s="140"/>
      <c r="JXF63" s="140"/>
      <c r="JXG63" s="140"/>
      <c r="JXH63" s="140"/>
      <c r="JXI63" s="140"/>
      <c r="JXJ63" s="140"/>
      <c r="JXK63" s="140"/>
      <c r="JXL63" s="140"/>
      <c r="JXM63" s="140"/>
      <c r="JXN63" s="140"/>
      <c r="JXO63" s="140"/>
      <c r="JXP63" s="140"/>
      <c r="JXQ63" s="140"/>
      <c r="JXR63" s="140"/>
      <c r="JXS63" s="140"/>
      <c r="JXT63" s="140"/>
      <c r="JXU63" s="140"/>
      <c r="JXV63" s="140"/>
      <c r="JXW63" s="140"/>
      <c r="JXX63" s="140"/>
      <c r="JXY63" s="140"/>
      <c r="JXZ63" s="140"/>
      <c r="JYA63" s="140"/>
      <c r="JYB63" s="140"/>
      <c r="JYC63" s="140"/>
      <c r="JYD63" s="140"/>
      <c r="JYE63" s="140"/>
      <c r="JYF63" s="140"/>
      <c r="JYG63" s="140"/>
      <c r="JYH63" s="140"/>
      <c r="JYI63" s="140"/>
      <c r="JYJ63" s="140"/>
      <c r="JYK63" s="140"/>
      <c r="JYL63" s="140"/>
      <c r="JYM63" s="140"/>
      <c r="JYN63" s="140"/>
      <c r="JYO63" s="140"/>
      <c r="JYP63" s="140"/>
      <c r="JYQ63" s="140"/>
      <c r="JYR63" s="140"/>
      <c r="JYS63" s="140"/>
      <c r="JYT63" s="140"/>
      <c r="JYU63" s="140"/>
      <c r="JYV63" s="140"/>
      <c r="JYW63" s="140"/>
      <c r="JYX63" s="140"/>
      <c r="JYY63" s="140"/>
      <c r="JYZ63" s="140"/>
      <c r="JZA63" s="140"/>
      <c r="JZB63" s="140"/>
      <c r="JZC63" s="140"/>
      <c r="JZD63" s="140"/>
      <c r="JZE63" s="140"/>
      <c r="JZF63" s="140"/>
      <c r="JZG63" s="140"/>
      <c r="JZH63" s="140"/>
      <c r="JZI63" s="140"/>
      <c r="JZJ63" s="140"/>
      <c r="JZK63" s="140"/>
      <c r="JZL63" s="140"/>
      <c r="JZM63" s="140"/>
      <c r="JZN63" s="140"/>
      <c r="JZO63" s="140"/>
      <c r="JZP63" s="140"/>
      <c r="JZQ63" s="140"/>
      <c r="JZR63" s="140"/>
      <c r="JZS63" s="140"/>
      <c r="JZT63" s="140"/>
      <c r="JZU63" s="140"/>
      <c r="JZV63" s="140"/>
      <c r="JZW63" s="140"/>
      <c r="JZX63" s="140"/>
      <c r="JZY63" s="140"/>
      <c r="JZZ63" s="140"/>
      <c r="KAA63" s="140"/>
      <c r="KAB63" s="140"/>
      <c r="KAC63" s="140"/>
      <c r="KAD63" s="140"/>
      <c r="KAE63" s="140"/>
      <c r="KAF63" s="140"/>
      <c r="KAG63" s="140"/>
      <c r="KAH63" s="140"/>
      <c r="KAI63" s="140"/>
      <c r="KAJ63" s="140"/>
      <c r="KAK63" s="140"/>
      <c r="KAL63" s="140"/>
      <c r="KAM63" s="140"/>
      <c r="KAN63" s="140"/>
      <c r="KAO63" s="140"/>
      <c r="KAP63" s="140"/>
      <c r="KAQ63" s="140"/>
      <c r="KAR63" s="140"/>
      <c r="KAS63" s="140"/>
      <c r="KAT63" s="140"/>
      <c r="KAU63" s="140"/>
      <c r="KAV63" s="140"/>
      <c r="KAW63" s="140"/>
      <c r="KAX63" s="140"/>
      <c r="KAY63" s="140"/>
      <c r="KAZ63" s="140"/>
      <c r="KBA63" s="140"/>
      <c r="KBB63" s="140"/>
      <c r="KBC63" s="140"/>
      <c r="KBD63" s="140"/>
      <c r="KBE63" s="140"/>
      <c r="KBF63" s="140"/>
      <c r="KBG63" s="140"/>
      <c r="KBH63" s="140"/>
      <c r="KBI63" s="140"/>
      <c r="KBJ63" s="140"/>
      <c r="KBK63" s="140"/>
      <c r="KBL63" s="140"/>
      <c r="KBM63" s="140"/>
      <c r="KBN63" s="140"/>
      <c r="KBO63" s="140"/>
      <c r="KBP63" s="140"/>
      <c r="KBQ63" s="140"/>
      <c r="KBR63" s="140"/>
      <c r="KBS63" s="140"/>
      <c r="KBT63" s="140"/>
      <c r="KBU63" s="140"/>
      <c r="KBV63" s="140"/>
      <c r="KBW63" s="140"/>
      <c r="KBX63" s="140"/>
      <c r="KBY63" s="140"/>
      <c r="KBZ63" s="140"/>
      <c r="KCA63" s="140"/>
      <c r="KCB63" s="140"/>
      <c r="KCC63" s="140"/>
      <c r="KCD63" s="140"/>
      <c r="KCE63" s="140"/>
      <c r="KCF63" s="140"/>
      <c r="KCG63" s="140"/>
      <c r="KCH63" s="140"/>
      <c r="KCI63" s="140"/>
      <c r="KCJ63" s="140"/>
      <c r="KCK63" s="140"/>
      <c r="KCL63" s="140"/>
      <c r="KCM63" s="140"/>
      <c r="KCN63" s="140"/>
      <c r="KCO63" s="140"/>
      <c r="KCP63" s="140"/>
      <c r="KCQ63" s="140"/>
      <c r="KCR63" s="140"/>
      <c r="KCS63" s="140"/>
      <c r="KCT63" s="140"/>
      <c r="KCU63" s="140"/>
      <c r="KCV63" s="140"/>
      <c r="KCW63" s="140"/>
      <c r="KCX63" s="140"/>
      <c r="KCY63" s="140"/>
      <c r="KCZ63" s="140"/>
      <c r="KDA63" s="140"/>
      <c r="KDB63" s="140"/>
      <c r="KDC63" s="140"/>
      <c r="KDD63" s="140"/>
      <c r="KDE63" s="140"/>
      <c r="KDF63" s="140"/>
      <c r="KDG63" s="140"/>
      <c r="KDH63" s="140"/>
      <c r="KDI63" s="140"/>
      <c r="KDJ63" s="140"/>
      <c r="KDK63" s="140"/>
      <c r="KDL63" s="140"/>
      <c r="KDM63" s="140"/>
      <c r="KDN63" s="140"/>
      <c r="KDO63" s="140"/>
      <c r="KDP63" s="140"/>
      <c r="KDQ63" s="140"/>
      <c r="KDR63" s="140"/>
      <c r="KDS63" s="140"/>
      <c r="KDT63" s="140"/>
      <c r="KDU63" s="140"/>
      <c r="KDV63" s="140"/>
      <c r="KDW63" s="140"/>
      <c r="KDX63" s="140"/>
      <c r="KDY63" s="140"/>
      <c r="KDZ63" s="140"/>
      <c r="KEA63" s="140"/>
      <c r="KEB63" s="140"/>
      <c r="KEC63" s="140"/>
      <c r="KED63" s="140"/>
      <c r="KEE63" s="140"/>
      <c r="KEF63" s="140"/>
      <c r="KEG63" s="140"/>
      <c r="KEH63" s="140"/>
      <c r="KEI63" s="140"/>
      <c r="KEJ63" s="140"/>
      <c r="KEK63" s="140"/>
      <c r="KEL63" s="140"/>
      <c r="KEM63" s="140"/>
      <c r="KEN63" s="140"/>
      <c r="KEO63" s="140"/>
      <c r="KEP63" s="140"/>
      <c r="KEQ63" s="140"/>
      <c r="KER63" s="140"/>
      <c r="KES63" s="140"/>
      <c r="KET63" s="140"/>
      <c r="KEU63" s="140"/>
      <c r="KEV63" s="140"/>
      <c r="KEW63" s="140"/>
      <c r="KEX63" s="140"/>
      <c r="KEY63" s="140"/>
      <c r="KEZ63" s="140"/>
      <c r="KFA63" s="140"/>
      <c r="KFB63" s="140"/>
      <c r="KFC63" s="140"/>
      <c r="KFD63" s="140"/>
      <c r="KFE63" s="140"/>
      <c r="KFF63" s="140"/>
      <c r="KFG63" s="140"/>
      <c r="KFH63" s="140"/>
      <c r="KFI63" s="140"/>
      <c r="KFJ63" s="140"/>
      <c r="KFK63" s="140"/>
      <c r="KFL63" s="140"/>
      <c r="KFM63" s="140"/>
      <c r="KFN63" s="140"/>
      <c r="KFO63" s="140"/>
      <c r="KFP63" s="140"/>
      <c r="KFQ63" s="140"/>
      <c r="KFR63" s="140"/>
      <c r="KFS63" s="140"/>
      <c r="KFT63" s="140"/>
      <c r="KFU63" s="140"/>
      <c r="KFV63" s="140"/>
      <c r="KFW63" s="140"/>
      <c r="KFX63" s="140"/>
      <c r="KFY63" s="140"/>
      <c r="KFZ63" s="140"/>
      <c r="KGA63" s="140"/>
      <c r="KGB63" s="140"/>
      <c r="KGC63" s="140"/>
      <c r="KGD63" s="140"/>
      <c r="KGE63" s="140"/>
      <c r="KGF63" s="140"/>
      <c r="KGG63" s="140"/>
      <c r="KGH63" s="140"/>
      <c r="KGI63" s="140"/>
      <c r="KGJ63" s="140"/>
      <c r="KGK63" s="140"/>
      <c r="KGL63" s="140"/>
      <c r="KGM63" s="140"/>
      <c r="KGN63" s="140"/>
      <c r="KGO63" s="140"/>
      <c r="KGP63" s="140"/>
      <c r="KGQ63" s="140"/>
      <c r="KGR63" s="140"/>
      <c r="KGS63" s="140"/>
      <c r="KGT63" s="140"/>
      <c r="KGU63" s="140"/>
      <c r="KGV63" s="140"/>
      <c r="KGW63" s="140"/>
      <c r="KGX63" s="140"/>
      <c r="KGY63" s="140"/>
      <c r="KGZ63" s="140"/>
      <c r="KHA63" s="140"/>
      <c r="KHB63" s="140"/>
      <c r="KHC63" s="140"/>
      <c r="KHD63" s="140"/>
      <c r="KHE63" s="140"/>
      <c r="KHF63" s="140"/>
      <c r="KHG63" s="140"/>
      <c r="KHH63" s="140"/>
      <c r="KHI63" s="140"/>
      <c r="KHJ63" s="140"/>
      <c r="KHK63" s="140"/>
      <c r="KHL63" s="140"/>
      <c r="KHM63" s="140"/>
      <c r="KHN63" s="140"/>
      <c r="KHO63" s="140"/>
      <c r="KHP63" s="140"/>
      <c r="KHQ63" s="140"/>
      <c r="KHR63" s="140"/>
      <c r="KHS63" s="140"/>
      <c r="KHT63" s="140"/>
      <c r="KHU63" s="140"/>
      <c r="KHV63" s="140"/>
      <c r="KHW63" s="140"/>
      <c r="KHX63" s="140"/>
      <c r="KHY63" s="140"/>
      <c r="KHZ63" s="140"/>
      <c r="KIA63" s="140"/>
      <c r="KIB63" s="140"/>
      <c r="KIC63" s="140"/>
      <c r="KID63" s="140"/>
      <c r="KIE63" s="140"/>
      <c r="KIF63" s="140"/>
      <c r="KIG63" s="140"/>
      <c r="KIH63" s="140"/>
      <c r="KII63" s="140"/>
      <c r="KIJ63" s="140"/>
      <c r="KIK63" s="140"/>
      <c r="KIL63" s="140"/>
      <c r="KIM63" s="140"/>
      <c r="KIN63" s="140"/>
      <c r="KIO63" s="140"/>
      <c r="KIP63" s="140"/>
      <c r="KIQ63" s="140"/>
      <c r="KIR63" s="140"/>
      <c r="KIS63" s="140"/>
      <c r="KIT63" s="140"/>
      <c r="KIU63" s="140"/>
      <c r="KIV63" s="140"/>
      <c r="KIW63" s="140"/>
      <c r="KIX63" s="140"/>
      <c r="KIY63" s="140"/>
      <c r="KIZ63" s="140"/>
      <c r="KJA63" s="140"/>
      <c r="KJB63" s="140"/>
      <c r="KJC63" s="140"/>
      <c r="KJD63" s="140"/>
      <c r="KJE63" s="140"/>
      <c r="KJF63" s="140"/>
      <c r="KJG63" s="140"/>
      <c r="KJH63" s="140"/>
      <c r="KJI63" s="140"/>
      <c r="KJJ63" s="140"/>
      <c r="KJK63" s="140"/>
      <c r="KJL63" s="140"/>
      <c r="KJM63" s="140"/>
      <c r="KJN63" s="140"/>
      <c r="KJO63" s="140"/>
      <c r="KJP63" s="140"/>
      <c r="KJQ63" s="140"/>
      <c r="KJR63" s="140"/>
      <c r="KJS63" s="140"/>
      <c r="KJT63" s="140"/>
      <c r="KJU63" s="140"/>
      <c r="KJV63" s="140"/>
      <c r="KJW63" s="140"/>
      <c r="KJX63" s="140"/>
      <c r="KJY63" s="140"/>
      <c r="KJZ63" s="140"/>
      <c r="KKA63" s="140"/>
      <c r="KKB63" s="140"/>
      <c r="KKC63" s="140"/>
      <c r="KKD63" s="140"/>
      <c r="KKE63" s="140"/>
      <c r="KKF63" s="140"/>
      <c r="KKG63" s="140"/>
      <c r="KKH63" s="140"/>
      <c r="KKI63" s="140"/>
      <c r="KKJ63" s="140"/>
      <c r="KKK63" s="140"/>
      <c r="KKL63" s="140"/>
      <c r="KKM63" s="140"/>
      <c r="KKN63" s="140"/>
      <c r="KKO63" s="140"/>
      <c r="KKP63" s="140"/>
      <c r="KKQ63" s="140"/>
      <c r="KKR63" s="140"/>
      <c r="KKS63" s="140"/>
      <c r="KKT63" s="140"/>
      <c r="KKU63" s="140"/>
      <c r="KKV63" s="140"/>
      <c r="KKW63" s="140"/>
      <c r="KKX63" s="140"/>
      <c r="KKY63" s="140"/>
      <c r="KKZ63" s="140"/>
      <c r="KLA63" s="140"/>
      <c r="KLB63" s="140"/>
      <c r="KLC63" s="140"/>
      <c r="KLD63" s="140"/>
      <c r="KLE63" s="140"/>
      <c r="KLF63" s="140"/>
      <c r="KLG63" s="140"/>
      <c r="KLH63" s="140"/>
      <c r="KLI63" s="140"/>
      <c r="KLJ63" s="140"/>
      <c r="KLK63" s="140"/>
      <c r="KLL63" s="140"/>
      <c r="KLM63" s="140"/>
      <c r="KLN63" s="140"/>
      <c r="KLO63" s="140"/>
      <c r="KLP63" s="140"/>
      <c r="KLQ63" s="140"/>
      <c r="KLR63" s="140"/>
      <c r="KLS63" s="140"/>
      <c r="KLT63" s="140"/>
      <c r="KLU63" s="140"/>
      <c r="KLV63" s="140"/>
      <c r="KLW63" s="140"/>
      <c r="KLX63" s="140"/>
      <c r="KLY63" s="140"/>
      <c r="KLZ63" s="140"/>
      <c r="KMA63" s="140"/>
      <c r="KMB63" s="140"/>
      <c r="KMC63" s="140"/>
      <c r="KMD63" s="140"/>
      <c r="KME63" s="140"/>
      <c r="KMF63" s="140"/>
      <c r="KMG63" s="140"/>
      <c r="KMH63" s="140"/>
      <c r="KMI63" s="140"/>
      <c r="KMJ63" s="140"/>
      <c r="KMK63" s="140"/>
      <c r="KML63" s="140"/>
      <c r="KMM63" s="140"/>
      <c r="KMN63" s="140"/>
      <c r="KMO63" s="140"/>
      <c r="KMP63" s="140"/>
      <c r="KMQ63" s="140"/>
      <c r="KMR63" s="140"/>
      <c r="KMS63" s="140"/>
      <c r="KMT63" s="140"/>
      <c r="KMU63" s="140"/>
      <c r="KMV63" s="140"/>
      <c r="KMW63" s="140"/>
      <c r="KMX63" s="140"/>
      <c r="KMY63" s="140"/>
      <c r="KMZ63" s="140"/>
      <c r="KNA63" s="140"/>
      <c r="KNB63" s="140"/>
      <c r="KNC63" s="140"/>
      <c r="KND63" s="140"/>
      <c r="KNE63" s="140"/>
      <c r="KNF63" s="140"/>
      <c r="KNG63" s="140"/>
      <c r="KNH63" s="140"/>
      <c r="KNI63" s="140"/>
      <c r="KNJ63" s="140"/>
      <c r="KNK63" s="140"/>
      <c r="KNL63" s="140"/>
      <c r="KNM63" s="140"/>
      <c r="KNN63" s="140"/>
      <c r="KNO63" s="140"/>
      <c r="KNP63" s="140"/>
      <c r="KNQ63" s="140"/>
      <c r="KNR63" s="140"/>
      <c r="KNS63" s="140"/>
      <c r="KNT63" s="140"/>
      <c r="KNU63" s="140"/>
      <c r="KNV63" s="140"/>
      <c r="KNW63" s="140"/>
      <c r="KNX63" s="140"/>
      <c r="KNY63" s="140"/>
      <c r="KNZ63" s="140"/>
      <c r="KOA63" s="140"/>
      <c r="KOB63" s="140"/>
      <c r="KOC63" s="140"/>
      <c r="KOD63" s="140"/>
      <c r="KOE63" s="140"/>
      <c r="KOF63" s="140"/>
      <c r="KOG63" s="140"/>
      <c r="KOH63" s="140"/>
      <c r="KOI63" s="140"/>
      <c r="KOJ63" s="140"/>
      <c r="KOK63" s="140"/>
      <c r="KOL63" s="140"/>
      <c r="KOM63" s="140"/>
      <c r="KON63" s="140"/>
      <c r="KOO63" s="140"/>
      <c r="KOP63" s="140"/>
      <c r="KOQ63" s="140"/>
      <c r="KOR63" s="140"/>
      <c r="KOS63" s="140"/>
      <c r="KOT63" s="140"/>
      <c r="KOU63" s="140"/>
      <c r="KOV63" s="140"/>
      <c r="KOW63" s="140"/>
      <c r="KOX63" s="140"/>
      <c r="KOY63" s="140"/>
      <c r="KOZ63" s="140"/>
      <c r="KPA63" s="140"/>
      <c r="KPB63" s="140"/>
      <c r="KPC63" s="140"/>
      <c r="KPD63" s="140"/>
      <c r="KPE63" s="140"/>
      <c r="KPF63" s="140"/>
      <c r="KPG63" s="140"/>
      <c r="KPH63" s="140"/>
      <c r="KPI63" s="140"/>
      <c r="KPJ63" s="140"/>
      <c r="KPK63" s="140"/>
      <c r="KPL63" s="140"/>
      <c r="KPM63" s="140"/>
      <c r="KPN63" s="140"/>
      <c r="KPO63" s="140"/>
      <c r="KPP63" s="140"/>
      <c r="KPQ63" s="140"/>
      <c r="KPR63" s="140"/>
      <c r="KPS63" s="140"/>
      <c r="KPT63" s="140"/>
      <c r="KPU63" s="140"/>
      <c r="KPV63" s="140"/>
      <c r="KPW63" s="140"/>
      <c r="KPX63" s="140"/>
      <c r="KPY63" s="140"/>
      <c r="KPZ63" s="140"/>
      <c r="KQA63" s="140"/>
      <c r="KQB63" s="140"/>
      <c r="KQC63" s="140"/>
      <c r="KQD63" s="140"/>
      <c r="KQE63" s="140"/>
      <c r="KQF63" s="140"/>
      <c r="KQG63" s="140"/>
      <c r="KQH63" s="140"/>
      <c r="KQI63" s="140"/>
      <c r="KQJ63" s="140"/>
      <c r="KQK63" s="140"/>
      <c r="KQL63" s="140"/>
      <c r="KQM63" s="140"/>
      <c r="KQN63" s="140"/>
      <c r="KQO63" s="140"/>
      <c r="KQP63" s="140"/>
      <c r="KQQ63" s="140"/>
      <c r="KQR63" s="140"/>
      <c r="KQS63" s="140"/>
      <c r="KQT63" s="140"/>
      <c r="KQU63" s="140"/>
      <c r="KQV63" s="140"/>
      <c r="KQW63" s="140"/>
      <c r="KQX63" s="140"/>
      <c r="KQY63" s="140"/>
      <c r="KQZ63" s="140"/>
      <c r="KRA63" s="140"/>
      <c r="KRB63" s="140"/>
      <c r="KRC63" s="140"/>
      <c r="KRD63" s="140"/>
      <c r="KRE63" s="140"/>
      <c r="KRF63" s="140"/>
      <c r="KRG63" s="140"/>
      <c r="KRH63" s="140"/>
      <c r="KRI63" s="140"/>
      <c r="KRJ63" s="140"/>
      <c r="KRK63" s="140"/>
      <c r="KRL63" s="140"/>
      <c r="KRM63" s="140"/>
      <c r="KRN63" s="140"/>
      <c r="KRO63" s="140"/>
      <c r="KRP63" s="140"/>
      <c r="KRQ63" s="140"/>
      <c r="KRR63" s="140"/>
      <c r="KRS63" s="140"/>
      <c r="KRT63" s="140"/>
      <c r="KRU63" s="140"/>
      <c r="KRV63" s="140"/>
      <c r="KRW63" s="140"/>
      <c r="KRX63" s="140"/>
      <c r="KRY63" s="140"/>
      <c r="KRZ63" s="140"/>
      <c r="KSA63" s="140"/>
      <c r="KSB63" s="140"/>
      <c r="KSC63" s="140"/>
      <c r="KSD63" s="140"/>
      <c r="KSE63" s="140"/>
      <c r="KSF63" s="140"/>
      <c r="KSG63" s="140"/>
      <c r="KSH63" s="140"/>
      <c r="KSI63" s="140"/>
      <c r="KSJ63" s="140"/>
      <c r="KSK63" s="140"/>
      <c r="KSL63" s="140"/>
      <c r="KSM63" s="140"/>
      <c r="KSN63" s="140"/>
      <c r="KSO63" s="140"/>
      <c r="KSP63" s="140"/>
      <c r="KSQ63" s="140"/>
      <c r="KSR63" s="140"/>
      <c r="KSS63" s="140"/>
      <c r="KST63" s="140"/>
      <c r="KSU63" s="140"/>
      <c r="KSV63" s="140"/>
      <c r="KSW63" s="140"/>
      <c r="KSX63" s="140"/>
      <c r="KSY63" s="140"/>
      <c r="KSZ63" s="140"/>
      <c r="KTA63" s="140"/>
      <c r="KTB63" s="140"/>
      <c r="KTC63" s="140"/>
      <c r="KTD63" s="140"/>
      <c r="KTE63" s="140"/>
      <c r="KTF63" s="140"/>
      <c r="KTG63" s="140"/>
      <c r="KTH63" s="140"/>
      <c r="KTI63" s="140"/>
      <c r="KTJ63" s="140"/>
      <c r="KTK63" s="140"/>
      <c r="KTL63" s="140"/>
      <c r="KTM63" s="140"/>
      <c r="KTN63" s="140"/>
      <c r="KTO63" s="140"/>
      <c r="KTP63" s="140"/>
      <c r="KTQ63" s="140"/>
      <c r="KTR63" s="140"/>
      <c r="KTS63" s="140"/>
      <c r="KTT63" s="140"/>
      <c r="KTU63" s="140"/>
      <c r="KTV63" s="140"/>
      <c r="KTW63" s="140"/>
      <c r="KTX63" s="140"/>
      <c r="KTY63" s="140"/>
      <c r="KTZ63" s="140"/>
      <c r="KUA63" s="140"/>
      <c r="KUB63" s="140"/>
      <c r="KUC63" s="140"/>
      <c r="KUD63" s="140"/>
      <c r="KUE63" s="140"/>
      <c r="KUF63" s="140"/>
      <c r="KUG63" s="140"/>
      <c r="KUH63" s="140"/>
      <c r="KUI63" s="140"/>
      <c r="KUJ63" s="140"/>
      <c r="KUK63" s="140"/>
      <c r="KUL63" s="140"/>
      <c r="KUM63" s="140"/>
      <c r="KUN63" s="140"/>
      <c r="KUO63" s="140"/>
      <c r="KUP63" s="140"/>
      <c r="KUQ63" s="140"/>
      <c r="KUR63" s="140"/>
      <c r="KUS63" s="140"/>
      <c r="KUT63" s="140"/>
      <c r="KUU63" s="140"/>
      <c r="KUV63" s="140"/>
      <c r="KUW63" s="140"/>
      <c r="KUX63" s="140"/>
      <c r="KUY63" s="140"/>
      <c r="KUZ63" s="140"/>
      <c r="KVA63" s="140"/>
      <c r="KVB63" s="140"/>
      <c r="KVC63" s="140"/>
      <c r="KVD63" s="140"/>
      <c r="KVE63" s="140"/>
      <c r="KVF63" s="140"/>
      <c r="KVG63" s="140"/>
      <c r="KVH63" s="140"/>
      <c r="KVI63" s="140"/>
      <c r="KVJ63" s="140"/>
      <c r="KVK63" s="140"/>
      <c r="KVL63" s="140"/>
      <c r="KVM63" s="140"/>
      <c r="KVN63" s="140"/>
      <c r="KVO63" s="140"/>
      <c r="KVP63" s="140"/>
      <c r="KVQ63" s="140"/>
      <c r="KVR63" s="140"/>
      <c r="KVS63" s="140"/>
      <c r="KVT63" s="140"/>
      <c r="KVU63" s="140"/>
      <c r="KVV63" s="140"/>
      <c r="KVW63" s="140"/>
      <c r="KVX63" s="140"/>
      <c r="KVY63" s="140"/>
      <c r="KVZ63" s="140"/>
      <c r="KWA63" s="140"/>
      <c r="KWB63" s="140"/>
      <c r="KWC63" s="140"/>
      <c r="KWD63" s="140"/>
      <c r="KWE63" s="140"/>
      <c r="KWF63" s="140"/>
      <c r="KWG63" s="140"/>
      <c r="KWH63" s="140"/>
      <c r="KWI63" s="140"/>
      <c r="KWJ63" s="140"/>
      <c r="KWK63" s="140"/>
      <c r="KWL63" s="140"/>
      <c r="KWM63" s="140"/>
      <c r="KWN63" s="140"/>
      <c r="KWO63" s="140"/>
      <c r="KWP63" s="140"/>
      <c r="KWQ63" s="140"/>
      <c r="KWR63" s="140"/>
      <c r="KWS63" s="140"/>
      <c r="KWT63" s="140"/>
      <c r="KWU63" s="140"/>
      <c r="KWV63" s="140"/>
      <c r="KWW63" s="140"/>
      <c r="KWX63" s="140"/>
      <c r="KWY63" s="140"/>
      <c r="KWZ63" s="140"/>
      <c r="KXA63" s="140"/>
      <c r="KXB63" s="140"/>
      <c r="KXC63" s="140"/>
      <c r="KXD63" s="140"/>
      <c r="KXE63" s="140"/>
      <c r="KXF63" s="140"/>
      <c r="KXG63" s="140"/>
      <c r="KXH63" s="140"/>
      <c r="KXI63" s="140"/>
      <c r="KXJ63" s="140"/>
      <c r="KXK63" s="140"/>
      <c r="KXL63" s="140"/>
      <c r="KXM63" s="140"/>
      <c r="KXN63" s="140"/>
      <c r="KXO63" s="140"/>
      <c r="KXP63" s="140"/>
      <c r="KXQ63" s="140"/>
      <c r="KXR63" s="140"/>
      <c r="KXS63" s="140"/>
      <c r="KXT63" s="140"/>
      <c r="KXU63" s="140"/>
      <c r="KXV63" s="140"/>
      <c r="KXW63" s="140"/>
      <c r="KXX63" s="140"/>
      <c r="KXY63" s="140"/>
      <c r="KXZ63" s="140"/>
      <c r="KYA63" s="140"/>
      <c r="KYB63" s="140"/>
      <c r="KYC63" s="140"/>
      <c r="KYD63" s="140"/>
      <c r="KYE63" s="140"/>
      <c r="KYF63" s="140"/>
      <c r="KYG63" s="140"/>
      <c r="KYH63" s="140"/>
      <c r="KYI63" s="140"/>
      <c r="KYJ63" s="140"/>
      <c r="KYK63" s="140"/>
      <c r="KYL63" s="140"/>
      <c r="KYM63" s="140"/>
      <c r="KYN63" s="140"/>
      <c r="KYO63" s="140"/>
      <c r="KYP63" s="140"/>
      <c r="KYQ63" s="140"/>
      <c r="KYR63" s="140"/>
      <c r="KYS63" s="140"/>
      <c r="KYT63" s="140"/>
      <c r="KYU63" s="140"/>
      <c r="KYV63" s="140"/>
      <c r="KYW63" s="140"/>
      <c r="KYX63" s="140"/>
      <c r="KYY63" s="140"/>
      <c r="KYZ63" s="140"/>
      <c r="KZA63" s="140"/>
      <c r="KZB63" s="140"/>
      <c r="KZC63" s="140"/>
      <c r="KZD63" s="140"/>
      <c r="KZE63" s="140"/>
      <c r="KZF63" s="140"/>
      <c r="KZG63" s="140"/>
      <c r="KZH63" s="140"/>
      <c r="KZI63" s="140"/>
      <c r="KZJ63" s="140"/>
      <c r="KZK63" s="140"/>
      <c r="KZL63" s="140"/>
      <c r="KZM63" s="140"/>
      <c r="KZN63" s="140"/>
      <c r="KZO63" s="140"/>
      <c r="KZP63" s="140"/>
      <c r="KZQ63" s="140"/>
      <c r="KZR63" s="140"/>
      <c r="KZS63" s="140"/>
      <c r="KZT63" s="140"/>
      <c r="KZU63" s="140"/>
      <c r="KZV63" s="140"/>
      <c r="KZW63" s="140"/>
      <c r="KZX63" s="140"/>
      <c r="KZY63" s="140"/>
      <c r="KZZ63" s="140"/>
      <c r="LAA63" s="140"/>
      <c r="LAB63" s="140"/>
      <c r="LAC63" s="140"/>
      <c r="LAD63" s="140"/>
      <c r="LAE63" s="140"/>
      <c r="LAF63" s="140"/>
      <c r="LAG63" s="140"/>
      <c r="LAH63" s="140"/>
      <c r="LAI63" s="140"/>
      <c r="LAJ63" s="140"/>
      <c r="LAK63" s="140"/>
      <c r="LAL63" s="140"/>
      <c r="LAM63" s="140"/>
      <c r="LAN63" s="140"/>
      <c r="LAO63" s="140"/>
      <c r="LAP63" s="140"/>
      <c r="LAQ63" s="140"/>
      <c r="LAR63" s="140"/>
      <c r="LAS63" s="140"/>
      <c r="LAT63" s="140"/>
      <c r="LAU63" s="140"/>
      <c r="LAV63" s="140"/>
      <c r="LAW63" s="140"/>
      <c r="LAX63" s="140"/>
      <c r="LAY63" s="140"/>
      <c r="LAZ63" s="140"/>
      <c r="LBA63" s="140"/>
      <c r="LBB63" s="140"/>
      <c r="LBC63" s="140"/>
      <c r="LBD63" s="140"/>
      <c r="LBE63" s="140"/>
      <c r="LBF63" s="140"/>
      <c r="LBG63" s="140"/>
      <c r="LBH63" s="140"/>
      <c r="LBI63" s="140"/>
      <c r="LBJ63" s="140"/>
      <c r="LBK63" s="140"/>
      <c r="LBL63" s="140"/>
      <c r="LBM63" s="140"/>
      <c r="LBN63" s="140"/>
      <c r="LBO63" s="140"/>
      <c r="LBP63" s="140"/>
      <c r="LBQ63" s="140"/>
      <c r="LBR63" s="140"/>
      <c r="LBS63" s="140"/>
      <c r="LBT63" s="140"/>
      <c r="LBU63" s="140"/>
      <c r="LBV63" s="140"/>
      <c r="LBW63" s="140"/>
      <c r="LBX63" s="140"/>
      <c r="LBY63" s="140"/>
      <c r="LBZ63" s="140"/>
      <c r="LCA63" s="140"/>
      <c r="LCB63" s="140"/>
      <c r="LCC63" s="140"/>
      <c r="LCD63" s="140"/>
      <c r="LCE63" s="140"/>
      <c r="LCF63" s="140"/>
      <c r="LCG63" s="140"/>
      <c r="LCH63" s="140"/>
      <c r="LCI63" s="140"/>
      <c r="LCJ63" s="140"/>
      <c r="LCK63" s="140"/>
      <c r="LCL63" s="140"/>
      <c r="LCM63" s="140"/>
      <c r="LCN63" s="140"/>
      <c r="LCO63" s="140"/>
      <c r="LCP63" s="140"/>
      <c r="LCQ63" s="140"/>
      <c r="LCR63" s="140"/>
      <c r="LCS63" s="140"/>
      <c r="LCT63" s="140"/>
      <c r="LCU63" s="140"/>
      <c r="LCV63" s="140"/>
      <c r="LCW63" s="140"/>
      <c r="LCX63" s="140"/>
      <c r="LCY63" s="140"/>
      <c r="LCZ63" s="140"/>
      <c r="LDA63" s="140"/>
      <c r="LDB63" s="140"/>
      <c r="LDC63" s="140"/>
      <c r="LDD63" s="140"/>
      <c r="LDE63" s="140"/>
      <c r="LDF63" s="140"/>
      <c r="LDG63" s="140"/>
      <c r="LDH63" s="140"/>
      <c r="LDI63" s="140"/>
      <c r="LDJ63" s="140"/>
      <c r="LDK63" s="140"/>
      <c r="LDL63" s="140"/>
      <c r="LDM63" s="140"/>
      <c r="LDN63" s="140"/>
      <c r="LDO63" s="140"/>
      <c r="LDP63" s="140"/>
      <c r="LDQ63" s="140"/>
      <c r="LDR63" s="140"/>
      <c r="LDS63" s="140"/>
      <c r="LDT63" s="140"/>
      <c r="LDU63" s="140"/>
      <c r="LDV63" s="140"/>
      <c r="LDW63" s="140"/>
      <c r="LDX63" s="140"/>
      <c r="LDY63" s="140"/>
      <c r="LDZ63" s="140"/>
      <c r="LEA63" s="140"/>
      <c r="LEB63" s="140"/>
      <c r="LEC63" s="140"/>
      <c r="LED63" s="140"/>
      <c r="LEE63" s="140"/>
      <c r="LEF63" s="140"/>
      <c r="LEG63" s="140"/>
      <c r="LEH63" s="140"/>
      <c r="LEI63" s="140"/>
      <c r="LEJ63" s="140"/>
      <c r="LEK63" s="140"/>
      <c r="LEL63" s="140"/>
      <c r="LEM63" s="140"/>
      <c r="LEN63" s="140"/>
      <c r="LEO63" s="140"/>
      <c r="LEP63" s="140"/>
      <c r="LEQ63" s="140"/>
      <c r="LER63" s="140"/>
      <c r="LES63" s="140"/>
      <c r="LET63" s="140"/>
      <c r="LEU63" s="140"/>
      <c r="LEV63" s="140"/>
      <c r="LEW63" s="140"/>
      <c r="LEX63" s="140"/>
      <c r="LEY63" s="140"/>
      <c r="LEZ63" s="140"/>
      <c r="LFA63" s="140"/>
      <c r="LFB63" s="140"/>
      <c r="LFC63" s="140"/>
      <c r="LFD63" s="140"/>
      <c r="LFE63" s="140"/>
      <c r="LFF63" s="140"/>
      <c r="LFG63" s="140"/>
      <c r="LFH63" s="140"/>
      <c r="LFI63" s="140"/>
      <c r="LFJ63" s="140"/>
      <c r="LFK63" s="140"/>
      <c r="LFL63" s="140"/>
      <c r="LFM63" s="140"/>
      <c r="LFN63" s="140"/>
      <c r="LFO63" s="140"/>
      <c r="LFP63" s="140"/>
      <c r="LFQ63" s="140"/>
      <c r="LFR63" s="140"/>
      <c r="LFS63" s="140"/>
      <c r="LFT63" s="140"/>
      <c r="LFU63" s="140"/>
      <c r="LFV63" s="140"/>
      <c r="LFW63" s="140"/>
      <c r="LFX63" s="140"/>
      <c r="LFY63" s="140"/>
      <c r="LFZ63" s="140"/>
      <c r="LGA63" s="140"/>
      <c r="LGB63" s="140"/>
      <c r="LGC63" s="140"/>
      <c r="LGD63" s="140"/>
      <c r="LGE63" s="140"/>
      <c r="LGF63" s="140"/>
      <c r="LGG63" s="140"/>
      <c r="LGH63" s="140"/>
      <c r="LGI63" s="140"/>
      <c r="LGJ63" s="140"/>
      <c r="LGK63" s="140"/>
      <c r="LGL63" s="140"/>
      <c r="LGM63" s="140"/>
      <c r="LGN63" s="140"/>
      <c r="LGO63" s="140"/>
      <c r="LGP63" s="140"/>
      <c r="LGQ63" s="140"/>
      <c r="LGR63" s="140"/>
      <c r="LGS63" s="140"/>
      <c r="LGT63" s="140"/>
      <c r="LGU63" s="140"/>
      <c r="LGV63" s="140"/>
      <c r="LGW63" s="140"/>
      <c r="LGX63" s="140"/>
      <c r="LGY63" s="140"/>
      <c r="LGZ63" s="140"/>
      <c r="LHA63" s="140"/>
      <c r="LHB63" s="140"/>
      <c r="LHC63" s="140"/>
      <c r="LHD63" s="140"/>
      <c r="LHE63" s="140"/>
      <c r="LHF63" s="140"/>
      <c r="LHG63" s="140"/>
      <c r="LHH63" s="140"/>
      <c r="LHI63" s="140"/>
      <c r="LHJ63" s="140"/>
      <c r="LHK63" s="140"/>
      <c r="LHL63" s="140"/>
      <c r="LHM63" s="140"/>
      <c r="LHN63" s="140"/>
      <c r="LHO63" s="140"/>
      <c r="LHP63" s="140"/>
      <c r="LHQ63" s="140"/>
      <c r="LHR63" s="140"/>
      <c r="LHS63" s="140"/>
      <c r="LHT63" s="140"/>
      <c r="LHU63" s="140"/>
      <c r="LHV63" s="140"/>
      <c r="LHW63" s="140"/>
      <c r="LHX63" s="140"/>
      <c r="LHY63" s="140"/>
      <c r="LHZ63" s="140"/>
      <c r="LIA63" s="140"/>
      <c r="LIB63" s="140"/>
      <c r="LIC63" s="140"/>
      <c r="LID63" s="140"/>
      <c r="LIE63" s="140"/>
      <c r="LIF63" s="140"/>
      <c r="LIG63" s="140"/>
      <c r="LIH63" s="140"/>
      <c r="LII63" s="140"/>
      <c r="LIJ63" s="140"/>
      <c r="LIK63" s="140"/>
      <c r="LIL63" s="140"/>
      <c r="LIM63" s="140"/>
      <c r="LIN63" s="140"/>
      <c r="LIO63" s="140"/>
      <c r="LIP63" s="140"/>
      <c r="LIQ63" s="140"/>
      <c r="LIR63" s="140"/>
      <c r="LIS63" s="140"/>
      <c r="LIT63" s="140"/>
      <c r="LIU63" s="140"/>
      <c r="LIV63" s="140"/>
      <c r="LIW63" s="140"/>
      <c r="LIX63" s="140"/>
      <c r="LIY63" s="140"/>
      <c r="LIZ63" s="140"/>
      <c r="LJA63" s="140"/>
      <c r="LJB63" s="140"/>
      <c r="LJC63" s="140"/>
      <c r="LJD63" s="140"/>
      <c r="LJE63" s="140"/>
      <c r="LJF63" s="140"/>
      <c r="LJG63" s="140"/>
      <c r="LJH63" s="140"/>
      <c r="LJI63" s="140"/>
      <c r="LJJ63" s="140"/>
      <c r="LJK63" s="140"/>
      <c r="LJL63" s="140"/>
      <c r="LJM63" s="140"/>
      <c r="LJN63" s="140"/>
      <c r="LJO63" s="140"/>
      <c r="LJP63" s="140"/>
      <c r="LJQ63" s="140"/>
      <c r="LJR63" s="140"/>
      <c r="LJS63" s="140"/>
      <c r="LJT63" s="140"/>
      <c r="LJU63" s="140"/>
      <c r="LJV63" s="140"/>
      <c r="LJW63" s="140"/>
      <c r="LJX63" s="140"/>
      <c r="LJY63" s="140"/>
      <c r="LJZ63" s="140"/>
      <c r="LKA63" s="140"/>
      <c r="LKB63" s="140"/>
      <c r="LKC63" s="140"/>
      <c r="LKD63" s="140"/>
      <c r="LKE63" s="140"/>
      <c r="LKF63" s="140"/>
      <c r="LKG63" s="140"/>
      <c r="LKH63" s="140"/>
      <c r="LKI63" s="140"/>
      <c r="LKJ63" s="140"/>
      <c r="LKK63" s="140"/>
      <c r="LKL63" s="140"/>
      <c r="LKM63" s="140"/>
      <c r="LKN63" s="140"/>
      <c r="LKO63" s="140"/>
      <c r="LKP63" s="140"/>
      <c r="LKQ63" s="140"/>
      <c r="LKR63" s="140"/>
      <c r="LKS63" s="140"/>
      <c r="LKT63" s="140"/>
      <c r="LKU63" s="140"/>
      <c r="LKV63" s="140"/>
      <c r="LKW63" s="140"/>
      <c r="LKX63" s="140"/>
      <c r="LKY63" s="140"/>
      <c r="LKZ63" s="140"/>
      <c r="LLA63" s="140"/>
      <c r="LLB63" s="140"/>
      <c r="LLC63" s="140"/>
      <c r="LLD63" s="140"/>
      <c r="LLE63" s="140"/>
      <c r="LLF63" s="140"/>
      <c r="LLG63" s="140"/>
      <c r="LLH63" s="140"/>
      <c r="LLI63" s="140"/>
      <c r="LLJ63" s="140"/>
      <c r="LLK63" s="140"/>
      <c r="LLL63" s="140"/>
      <c r="LLM63" s="140"/>
      <c r="LLN63" s="140"/>
      <c r="LLO63" s="140"/>
      <c r="LLP63" s="140"/>
      <c r="LLQ63" s="140"/>
      <c r="LLR63" s="140"/>
      <c r="LLS63" s="140"/>
      <c r="LLT63" s="140"/>
      <c r="LLU63" s="140"/>
      <c r="LLV63" s="140"/>
      <c r="LLW63" s="140"/>
      <c r="LLX63" s="140"/>
      <c r="LLY63" s="140"/>
      <c r="LLZ63" s="140"/>
      <c r="LMA63" s="140"/>
      <c r="LMB63" s="140"/>
      <c r="LMC63" s="140"/>
      <c r="LMD63" s="140"/>
      <c r="LME63" s="140"/>
      <c r="LMF63" s="140"/>
      <c r="LMG63" s="140"/>
      <c r="LMH63" s="140"/>
      <c r="LMI63" s="140"/>
      <c r="LMJ63" s="140"/>
      <c r="LMK63" s="140"/>
      <c r="LML63" s="140"/>
      <c r="LMM63" s="140"/>
      <c r="LMN63" s="140"/>
      <c r="LMO63" s="140"/>
      <c r="LMP63" s="140"/>
      <c r="LMQ63" s="140"/>
      <c r="LMR63" s="140"/>
      <c r="LMS63" s="140"/>
      <c r="LMT63" s="140"/>
      <c r="LMU63" s="140"/>
      <c r="LMV63" s="140"/>
      <c r="LMW63" s="140"/>
      <c r="LMX63" s="140"/>
      <c r="LMY63" s="140"/>
      <c r="LMZ63" s="140"/>
      <c r="LNA63" s="140"/>
      <c r="LNB63" s="140"/>
      <c r="LNC63" s="140"/>
      <c r="LND63" s="140"/>
      <c r="LNE63" s="140"/>
      <c r="LNF63" s="140"/>
      <c r="LNG63" s="140"/>
      <c r="LNH63" s="140"/>
      <c r="LNI63" s="140"/>
      <c r="LNJ63" s="140"/>
      <c r="LNK63" s="140"/>
      <c r="LNL63" s="140"/>
      <c r="LNM63" s="140"/>
      <c r="LNN63" s="140"/>
      <c r="LNO63" s="140"/>
      <c r="LNP63" s="140"/>
      <c r="LNQ63" s="140"/>
      <c r="LNR63" s="140"/>
      <c r="LNS63" s="140"/>
      <c r="LNT63" s="140"/>
      <c r="LNU63" s="140"/>
      <c r="LNV63" s="140"/>
      <c r="LNW63" s="140"/>
      <c r="LNX63" s="140"/>
      <c r="LNY63" s="140"/>
      <c r="LNZ63" s="140"/>
      <c r="LOA63" s="140"/>
      <c r="LOB63" s="140"/>
      <c r="LOC63" s="140"/>
      <c r="LOD63" s="140"/>
      <c r="LOE63" s="140"/>
      <c r="LOF63" s="140"/>
      <c r="LOG63" s="140"/>
      <c r="LOH63" s="140"/>
      <c r="LOI63" s="140"/>
      <c r="LOJ63" s="140"/>
      <c r="LOK63" s="140"/>
      <c r="LOL63" s="140"/>
      <c r="LOM63" s="140"/>
      <c r="LON63" s="140"/>
      <c r="LOO63" s="140"/>
      <c r="LOP63" s="140"/>
      <c r="LOQ63" s="140"/>
      <c r="LOR63" s="140"/>
      <c r="LOS63" s="140"/>
      <c r="LOT63" s="140"/>
      <c r="LOU63" s="140"/>
      <c r="LOV63" s="140"/>
      <c r="LOW63" s="140"/>
      <c r="LOX63" s="140"/>
      <c r="LOY63" s="140"/>
      <c r="LOZ63" s="140"/>
      <c r="LPA63" s="140"/>
      <c r="LPB63" s="140"/>
      <c r="LPC63" s="140"/>
      <c r="LPD63" s="140"/>
      <c r="LPE63" s="140"/>
      <c r="LPF63" s="140"/>
      <c r="LPG63" s="140"/>
      <c r="LPH63" s="140"/>
      <c r="LPI63" s="140"/>
      <c r="LPJ63" s="140"/>
      <c r="LPK63" s="140"/>
      <c r="LPL63" s="140"/>
      <c r="LPM63" s="140"/>
      <c r="LPN63" s="140"/>
      <c r="LPO63" s="140"/>
      <c r="LPP63" s="140"/>
      <c r="LPQ63" s="140"/>
      <c r="LPR63" s="140"/>
      <c r="LPS63" s="140"/>
      <c r="LPT63" s="140"/>
      <c r="LPU63" s="140"/>
      <c r="LPV63" s="140"/>
      <c r="LPW63" s="140"/>
      <c r="LPX63" s="140"/>
      <c r="LPY63" s="140"/>
      <c r="LPZ63" s="140"/>
      <c r="LQA63" s="140"/>
      <c r="LQB63" s="140"/>
      <c r="LQC63" s="140"/>
      <c r="LQD63" s="140"/>
      <c r="LQE63" s="140"/>
      <c r="LQF63" s="140"/>
      <c r="LQG63" s="140"/>
      <c r="LQH63" s="140"/>
      <c r="LQI63" s="140"/>
      <c r="LQJ63" s="140"/>
      <c r="LQK63" s="140"/>
      <c r="LQL63" s="140"/>
      <c r="LQM63" s="140"/>
      <c r="LQN63" s="140"/>
      <c r="LQO63" s="140"/>
      <c r="LQP63" s="140"/>
      <c r="LQQ63" s="140"/>
      <c r="LQR63" s="140"/>
      <c r="LQS63" s="140"/>
      <c r="LQT63" s="140"/>
      <c r="LQU63" s="140"/>
      <c r="LQV63" s="140"/>
      <c r="LQW63" s="140"/>
      <c r="LQX63" s="140"/>
      <c r="LQY63" s="140"/>
      <c r="LQZ63" s="140"/>
      <c r="LRA63" s="140"/>
      <c r="LRB63" s="140"/>
      <c r="LRC63" s="140"/>
      <c r="LRD63" s="140"/>
      <c r="LRE63" s="140"/>
      <c r="LRF63" s="140"/>
      <c r="LRG63" s="140"/>
      <c r="LRH63" s="140"/>
      <c r="LRI63" s="140"/>
      <c r="LRJ63" s="140"/>
      <c r="LRK63" s="140"/>
      <c r="LRL63" s="140"/>
      <c r="LRM63" s="140"/>
      <c r="LRN63" s="140"/>
      <c r="LRO63" s="140"/>
      <c r="LRP63" s="140"/>
      <c r="LRQ63" s="140"/>
      <c r="LRR63" s="140"/>
      <c r="LRS63" s="140"/>
      <c r="LRT63" s="140"/>
      <c r="LRU63" s="140"/>
      <c r="LRV63" s="140"/>
      <c r="LRW63" s="140"/>
      <c r="LRX63" s="140"/>
      <c r="LRY63" s="140"/>
      <c r="LRZ63" s="140"/>
      <c r="LSA63" s="140"/>
      <c r="LSB63" s="140"/>
      <c r="LSC63" s="140"/>
      <c r="LSD63" s="140"/>
      <c r="LSE63" s="140"/>
      <c r="LSF63" s="140"/>
      <c r="LSG63" s="140"/>
      <c r="LSH63" s="140"/>
      <c r="LSI63" s="140"/>
      <c r="LSJ63" s="140"/>
      <c r="LSK63" s="140"/>
      <c r="LSL63" s="140"/>
      <c r="LSM63" s="140"/>
      <c r="LSN63" s="140"/>
      <c r="LSO63" s="140"/>
      <c r="LSP63" s="140"/>
      <c r="LSQ63" s="140"/>
      <c r="LSR63" s="140"/>
      <c r="LSS63" s="140"/>
      <c r="LST63" s="140"/>
      <c r="LSU63" s="140"/>
      <c r="LSV63" s="140"/>
      <c r="LSW63" s="140"/>
      <c r="LSX63" s="140"/>
      <c r="LSY63" s="140"/>
      <c r="LSZ63" s="140"/>
      <c r="LTA63" s="140"/>
      <c r="LTB63" s="140"/>
      <c r="LTC63" s="140"/>
      <c r="LTD63" s="140"/>
      <c r="LTE63" s="140"/>
      <c r="LTF63" s="140"/>
      <c r="LTG63" s="140"/>
      <c r="LTH63" s="140"/>
      <c r="LTI63" s="140"/>
      <c r="LTJ63" s="140"/>
      <c r="LTK63" s="140"/>
      <c r="LTL63" s="140"/>
      <c r="LTM63" s="140"/>
      <c r="LTN63" s="140"/>
      <c r="LTO63" s="140"/>
      <c r="LTP63" s="140"/>
      <c r="LTQ63" s="140"/>
      <c r="LTR63" s="140"/>
      <c r="LTS63" s="140"/>
      <c r="LTT63" s="140"/>
      <c r="LTU63" s="140"/>
      <c r="LTV63" s="140"/>
      <c r="LTW63" s="140"/>
      <c r="LTX63" s="140"/>
      <c r="LTY63" s="140"/>
      <c r="LTZ63" s="140"/>
      <c r="LUA63" s="140"/>
      <c r="LUB63" s="140"/>
      <c r="LUC63" s="140"/>
      <c r="LUD63" s="140"/>
      <c r="LUE63" s="140"/>
      <c r="LUF63" s="140"/>
      <c r="LUG63" s="140"/>
      <c r="LUH63" s="140"/>
      <c r="LUI63" s="140"/>
      <c r="LUJ63" s="140"/>
      <c r="LUK63" s="140"/>
      <c r="LUL63" s="140"/>
      <c r="LUM63" s="140"/>
      <c r="LUN63" s="140"/>
      <c r="LUO63" s="140"/>
      <c r="LUP63" s="140"/>
      <c r="LUQ63" s="140"/>
      <c r="LUR63" s="140"/>
      <c r="LUS63" s="140"/>
      <c r="LUT63" s="140"/>
      <c r="LUU63" s="140"/>
      <c r="LUV63" s="140"/>
      <c r="LUW63" s="140"/>
      <c r="LUX63" s="140"/>
      <c r="LUY63" s="140"/>
      <c r="LUZ63" s="140"/>
      <c r="LVA63" s="140"/>
      <c r="LVB63" s="140"/>
      <c r="LVC63" s="140"/>
      <c r="LVD63" s="140"/>
      <c r="LVE63" s="140"/>
      <c r="LVF63" s="140"/>
      <c r="LVG63" s="140"/>
      <c r="LVH63" s="140"/>
      <c r="LVI63" s="140"/>
      <c r="LVJ63" s="140"/>
      <c r="LVK63" s="140"/>
      <c r="LVL63" s="140"/>
      <c r="LVM63" s="140"/>
      <c r="LVN63" s="140"/>
      <c r="LVO63" s="140"/>
      <c r="LVP63" s="140"/>
      <c r="LVQ63" s="140"/>
      <c r="LVR63" s="140"/>
      <c r="LVS63" s="140"/>
      <c r="LVT63" s="140"/>
      <c r="LVU63" s="140"/>
      <c r="LVV63" s="140"/>
      <c r="LVW63" s="140"/>
      <c r="LVX63" s="140"/>
      <c r="LVY63" s="140"/>
      <c r="LVZ63" s="140"/>
      <c r="LWA63" s="140"/>
      <c r="LWB63" s="140"/>
      <c r="LWC63" s="140"/>
      <c r="LWD63" s="140"/>
      <c r="LWE63" s="140"/>
      <c r="LWF63" s="140"/>
      <c r="LWG63" s="140"/>
      <c r="LWH63" s="140"/>
      <c r="LWI63" s="140"/>
      <c r="LWJ63" s="140"/>
      <c r="LWK63" s="140"/>
      <c r="LWL63" s="140"/>
      <c r="LWM63" s="140"/>
      <c r="LWN63" s="140"/>
      <c r="LWO63" s="140"/>
      <c r="LWP63" s="140"/>
      <c r="LWQ63" s="140"/>
      <c r="LWR63" s="140"/>
      <c r="LWS63" s="140"/>
      <c r="LWT63" s="140"/>
      <c r="LWU63" s="140"/>
      <c r="LWV63" s="140"/>
      <c r="LWW63" s="140"/>
      <c r="LWX63" s="140"/>
      <c r="LWY63" s="140"/>
      <c r="LWZ63" s="140"/>
      <c r="LXA63" s="140"/>
      <c r="LXB63" s="140"/>
      <c r="LXC63" s="140"/>
      <c r="LXD63" s="140"/>
      <c r="LXE63" s="140"/>
      <c r="LXF63" s="140"/>
      <c r="LXG63" s="140"/>
      <c r="LXH63" s="140"/>
      <c r="LXI63" s="140"/>
      <c r="LXJ63" s="140"/>
      <c r="LXK63" s="140"/>
      <c r="LXL63" s="140"/>
      <c r="LXM63" s="140"/>
      <c r="LXN63" s="140"/>
      <c r="LXO63" s="140"/>
      <c r="LXP63" s="140"/>
      <c r="LXQ63" s="140"/>
      <c r="LXR63" s="140"/>
      <c r="LXS63" s="140"/>
      <c r="LXT63" s="140"/>
      <c r="LXU63" s="140"/>
      <c r="LXV63" s="140"/>
      <c r="LXW63" s="140"/>
      <c r="LXX63" s="140"/>
      <c r="LXY63" s="140"/>
      <c r="LXZ63" s="140"/>
      <c r="LYA63" s="140"/>
      <c r="LYB63" s="140"/>
      <c r="LYC63" s="140"/>
      <c r="LYD63" s="140"/>
      <c r="LYE63" s="140"/>
      <c r="LYF63" s="140"/>
      <c r="LYG63" s="140"/>
      <c r="LYH63" s="140"/>
      <c r="LYI63" s="140"/>
      <c r="LYJ63" s="140"/>
      <c r="LYK63" s="140"/>
      <c r="LYL63" s="140"/>
      <c r="LYM63" s="140"/>
      <c r="LYN63" s="140"/>
      <c r="LYO63" s="140"/>
      <c r="LYP63" s="140"/>
      <c r="LYQ63" s="140"/>
      <c r="LYR63" s="140"/>
      <c r="LYS63" s="140"/>
      <c r="LYT63" s="140"/>
      <c r="LYU63" s="140"/>
      <c r="LYV63" s="140"/>
      <c r="LYW63" s="140"/>
      <c r="LYX63" s="140"/>
      <c r="LYY63" s="140"/>
      <c r="LYZ63" s="140"/>
      <c r="LZA63" s="140"/>
      <c r="LZB63" s="140"/>
      <c r="LZC63" s="140"/>
      <c r="LZD63" s="140"/>
      <c r="LZE63" s="140"/>
      <c r="LZF63" s="140"/>
      <c r="LZG63" s="140"/>
      <c r="LZH63" s="140"/>
      <c r="LZI63" s="140"/>
      <c r="LZJ63" s="140"/>
      <c r="LZK63" s="140"/>
      <c r="LZL63" s="140"/>
      <c r="LZM63" s="140"/>
      <c r="LZN63" s="140"/>
      <c r="LZO63" s="140"/>
      <c r="LZP63" s="140"/>
      <c r="LZQ63" s="140"/>
      <c r="LZR63" s="140"/>
      <c r="LZS63" s="140"/>
      <c r="LZT63" s="140"/>
      <c r="LZU63" s="140"/>
      <c r="LZV63" s="140"/>
      <c r="LZW63" s="140"/>
      <c r="LZX63" s="140"/>
      <c r="LZY63" s="140"/>
      <c r="LZZ63" s="140"/>
      <c r="MAA63" s="140"/>
      <c r="MAB63" s="140"/>
      <c r="MAC63" s="140"/>
      <c r="MAD63" s="140"/>
      <c r="MAE63" s="140"/>
      <c r="MAF63" s="140"/>
      <c r="MAG63" s="140"/>
      <c r="MAH63" s="140"/>
      <c r="MAI63" s="140"/>
      <c r="MAJ63" s="140"/>
      <c r="MAK63" s="140"/>
      <c r="MAL63" s="140"/>
      <c r="MAM63" s="140"/>
      <c r="MAN63" s="140"/>
      <c r="MAO63" s="140"/>
      <c r="MAP63" s="140"/>
      <c r="MAQ63" s="140"/>
      <c r="MAR63" s="140"/>
      <c r="MAS63" s="140"/>
      <c r="MAT63" s="140"/>
      <c r="MAU63" s="140"/>
      <c r="MAV63" s="140"/>
      <c r="MAW63" s="140"/>
      <c r="MAX63" s="140"/>
      <c r="MAY63" s="140"/>
      <c r="MAZ63" s="140"/>
      <c r="MBA63" s="140"/>
      <c r="MBB63" s="140"/>
      <c r="MBC63" s="140"/>
      <c r="MBD63" s="140"/>
      <c r="MBE63" s="140"/>
      <c r="MBF63" s="140"/>
      <c r="MBG63" s="140"/>
      <c r="MBH63" s="140"/>
      <c r="MBI63" s="140"/>
      <c r="MBJ63" s="140"/>
      <c r="MBK63" s="140"/>
      <c r="MBL63" s="140"/>
      <c r="MBM63" s="140"/>
      <c r="MBN63" s="140"/>
      <c r="MBO63" s="140"/>
      <c r="MBP63" s="140"/>
      <c r="MBQ63" s="140"/>
      <c r="MBR63" s="140"/>
      <c r="MBS63" s="140"/>
      <c r="MBT63" s="140"/>
      <c r="MBU63" s="140"/>
      <c r="MBV63" s="140"/>
      <c r="MBW63" s="140"/>
      <c r="MBX63" s="140"/>
      <c r="MBY63" s="140"/>
      <c r="MBZ63" s="140"/>
      <c r="MCA63" s="140"/>
      <c r="MCB63" s="140"/>
      <c r="MCC63" s="140"/>
      <c r="MCD63" s="140"/>
      <c r="MCE63" s="140"/>
      <c r="MCF63" s="140"/>
      <c r="MCG63" s="140"/>
      <c r="MCH63" s="140"/>
      <c r="MCI63" s="140"/>
      <c r="MCJ63" s="140"/>
      <c r="MCK63" s="140"/>
      <c r="MCL63" s="140"/>
      <c r="MCM63" s="140"/>
      <c r="MCN63" s="140"/>
      <c r="MCO63" s="140"/>
      <c r="MCP63" s="140"/>
      <c r="MCQ63" s="140"/>
      <c r="MCR63" s="140"/>
      <c r="MCS63" s="140"/>
      <c r="MCT63" s="140"/>
      <c r="MCU63" s="140"/>
      <c r="MCV63" s="140"/>
      <c r="MCW63" s="140"/>
      <c r="MCX63" s="140"/>
      <c r="MCY63" s="140"/>
      <c r="MCZ63" s="140"/>
      <c r="MDA63" s="140"/>
      <c r="MDB63" s="140"/>
      <c r="MDC63" s="140"/>
      <c r="MDD63" s="140"/>
      <c r="MDE63" s="140"/>
      <c r="MDF63" s="140"/>
      <c r="MDG63" s="140"/>
      <c r="MDH63" s="140"/>
      <c r="MDI63" s="140"/>
      <c r="MDJ63" s="140"/>
      <c r="MDK63" s="140"/>
      <c r="MDL63" s="140"/>
      <c r="MDM63" s="140"/>
      <c r="MDN63" s="140"/>
      <c r="MDO63" s="140"/>
      <c r="MDP63" s="140"/>
      <c r="MDQ63" s="140"/>
      <c r="MDR63" s="140"/>
      <c r="MDS63" s="140"/>
      <c r="MDT63" s="140"/>
      <c r="MDU63" s="140"/>
      <c r="MDV63" s="140"/>
      <c r="MDW63" s="140"/>
      <c r="MDX63" s="140"/>
      <c r="MDY63" s="140"/>
      <c r="MDZ63" s="140"/>
      <c r="MEA63" s="140"/>
      <c r="MEB63" s="140"/>
      <c r="MEC63" s="140"/>
      <c r="MED63" s="140"/>
      <c r="MEE63" s="140"/>
      <c r="MEF63" s="140"/>
      <c r="MEG63" s="140"/>
      <c r="MEH63" s="140"/>
      <c r="MEI63" s="140"/>
      <c r="MEJ63" s="140"/>
      <c r="MEK63" s="140"/>
      <c r="MEL63" s="140"/>
      <c r="MEM63" s="140"/>
      <c r="MEN63" s="140"/>
      <c r="MEO63" s="140"/>
      <c r="MEP63" s="140"/>
      <c r="MEQ63" s="140"/>
      <c r="MER63" s="140"/>
      <c r="MES63" s="140"/>
      <c r="MET63" s="140"/>
      <c r="MEU63" s="140"/>
      <c r="MEV63" s="140"/>
      <c r="MEW63" s="140"/>
      <c r="MEX63" s="140"/>
      <c r="MEY63" s="140"/>
      <c r="MEZ63" s="140"/>
      <c r="MFA63" s="140"/>
      <c r="MFB63" s="140"/>
      <c r="MFC63" s="140"/>
      <c r="MFD63" s="140"/>
      <c r="MFE63" s="140"/>
      <c r="MFF63" s="140"/>
      <c r="MFG63" s="140"/>
      <c r="MFH63" s="140"/>
      <c r="MFI63" s="140"/>
      <c r="MFJ63" s="140"/>
      <c r="MFK63" s="140"/>
      <c r="MFL63" s="140"/>
      <c r="MFM63" s="140"/>
      <c r="MFN63" s="140"/>
      <c r="MFO63" s="140"/>
      <c r="MFP63" s="140"/>
      <c r="MFQ63" s="140"/>
      <c r="MFR63" s="140"/>
      <c r="MFS63" s="140"/>
      <c r="MFT63" s="140"/>
      <c r="MFU63" s="140"/>
      <c r="MFV63" s="140"/>
      <c r="MFW63" s="140"/>
      <c r="MFX63" s="140"/>
      <c r="MFY63" s="140"/>
      <c r="MFZ63" s="140"/>
      <c r="MGA63" s="140"/>
      <c r="MGB63" s="140"/>
      <c r="MGC63" s="140"/>
      <c r="MGD63" s="140"/>
      <c r="MGE63" s="140"/>
      <c r="MGF63" s="140"/>
      <c r="MGG63" s="140"/>
      <c r="MGH63" s="140"/>
      <c r="MGI63" s="140"/>
      <c r="MGJ63" s="140"/>
      <c r="MGK63" s="140"/>
      <c r="MGL63" s="140"/>
      <c r="MGM63" s="140"/>
      <c r="MGN63" s="140"/>
      <c r="MGO63" s="140"/>
      <c r="MGP63" s="140"/>
      <c r="MGQ63" s="140"/>
      <c r="MGR63" s="140"/>
      <c r="MGS63" s="140"/>
      <c r="MGT63" s="140"/>
      <c r="MGU63" s="140"/>
      <c r="MGV63" s="140"/>
      <c r="MGW63" s="140"/>
      <c r="MGX63" s="140"/>
      <c r="MGY63" s="140"/>
      <c r="MGZ63" s="140"/>
      <c r="MHA63" s="140"/>
      <c r="MHB63" s="140"/>
      <c r="MHC63" s="140"/>
      <c r="MHD63" s="140"/>
      <c r="MHE63" s="140"/>
      <c r="MHF63" s="140"/>
      <c r="MHG63" s="140"/>
      <c r="MHH63" s="140"/>
      <c r="MHI63" s="140"/>
      <c r="MHJ63" s="140"/>
      <c r="MHK63" s="140"/>
      <c r="MHL63" s="140"/>
      <c r="MHM63" s="140"/>
      <c r="MHN63" s="140"/>
      <c r="MHO63" s="140"/>
      <c r="MHP63" s="140"/>
      <c r="MHQ63" s="140"/>
      <c r="MHR63" s="140"/>
      <c r="MHS63" s="140"/>
      <c r="MHT63" s="140"/>
      <c r="MHU63" s="140"/>
      <c r="MHV63" s="140"/>
      <c r="MHW63" s="140"/>
      <c r="MHX63" s="140"/>
      <c r="MHY63" s="140"/>
      <c r="MHZ63" s="140"/>
      <c r="MIA63" s="140"/>
      <c r="MIB63" s="140"/>
      <c r="MIC63" s="140"/>
      <c r="MID63" s="140"/>
      <c r="MIE63" s="140"/>
      <c r="MIF63" s="140"/>
      <c r="MIG63" s="140"/>
      <c r="MIH63" s="140"/>
      <c r="MII63" s="140"/>
      <c r="MIJ63" s="140"/>
      <c r="MIK63" s="140"/>
      <c r="MIL63" s="140"/>
      <c r="MIM63" s="140"/>
      <c r="MIN63" s="140"/>
      <c r="MIO63" s="140"/>
      <c r="MIP63" s="140"/>
      <c r="MIQ63" s="140"/>
      <c r="MIR63" s="140"/>
      <c r="MIS63" s="140"/>
      <c r="MIT63" s="140"/>
      <c r="MIU63" s="140"/>
      <c r="MIV63" s="140"/>
      <c r="MIW63" s="140"/>
      <c r="MIX63" s="140"/>
      <c r="MIY63" s="140"/>
      <c r="MIZ63" s="140"/>
      <c r="MJA63" s="140"/>
      <c r="MJB63" s="140"/>
      <c r="MJC63" s="140"/>
      <c r="MJD63" s="140"/>
      <c r="MJE63" s="140"/>
      <c r="MJF63" s="140"/>
      <c r="MJG63" s="140"/>
      <c r="MJH63" s="140"/>
      <c r="MJI63" s="140"/>
      <c r="MJJ63" s="140"/>
      <c r="MJK63" s="140"/>
      <c r="MJL63" s="140"/>
      <c r="MJM63" s="140"/>
      <c r="MJN63" s="140"/>
      <c r="MJO63" s="140"/>
      <c r="MJP63" s="140"/>
      <c r="MJQ63" s="140"/>
      <c r="MJR63" s="140"/>
      <c r="MJS63" s="140"/>
      <c r="MJT63" s="140"/>
      <c r="MJU63" s="140"/>
      <c r="MJV63" s="140"/>
      <c r="MJW63" s="140"/>
      <c r="MJX63" s="140"/>
      <c r="MJY63" s="140"/>
      <c r="MJZ63" s="140"/>
      <c r="MKA63" s="140"/>
      <c r="MKB63" s="140"/>
      <c r="MKC63" s="140"/>
      <c r="MKD63" s="140"/>
      <c r="MKE63" s="140"/>
      <c r="MKF63" s="140"/>
      <c r="MKG63" s="140"/>
      <c r="MKH63" s="140"/>
      <c r="MKI63" s="140"/>
      <c r="MKJ63" s="140"/>
      <c r="MKK63" s="140"/>
      <c r="MKL63" s="140"/>
      <c r="MKM63" s="140"/>
      <c r="MKN63" s="140"/>
      <c r="MKO63" s="140"/>
      <c r="MKP63" s="140"/>
      <c r="MKQ63" s="140"/>
      <c r="MKR63" s="140"/>
      <c r="MKS63" s="140"/>
      <c r="MKT63" s="140"/>
      <c r="MKU63" s="140"/>
      <c r="MKV63" s="140"/>
      <c r="MKW63" s="140"/>
      <c r="MKX63" s="140"/>
      <c r="MKY63" s="140"/>
      <c r="MKZ63" s="140"/>
      <c r="MLA63" s="140"/>
      <c r="MLB63" s="140"/>
      <c r="MLC63" s="140"/>
      <c r="MLD63" s="140"/>
      <c r="MLE63" s="140"/>
      <c r="MLF63" s="140"/>
      <c r="MLG63" s="140"/>
      <c r="MLH63" s="140"/>
      <c r="MLI63" s="140"/>
      <c r="MLJ63" s="140"/>
      <c r="MLK63" s="140"/>
      <c r="MLL63" s="140"/>
      <c r="MLM63" s="140"/>
      <c r="MLN63" s="140"/>
      <c r="MLO63" s="140"/>
      <c r="MLP63" s="140"/>
      <c r="MLQ63" s="140"/>
      <c r="MLR63" s="140"/>
      <c r="MLS63" s="140"/>
      <c r="MLT63" s="140"/>
      <c r="MLU63" s="140"/>
      <c r="MLV63" s="140"/>
      <c r="MLW63" s="140"/>
      <c r="MLX63" s="140"/>
      <c r="MLY63" s="140"/>
      <c r="MLZ63" s="140"/>
      <c r="MMA63" s="140"/>
      <c r="MMB63" s="140"/>
      <c r="MMC63" s="140"/>
      <c r="MMD63" s="140"/>
      <c r="MME63" s="140"/>
      <c r="MMF63" s="140"/>
      <c r="MMG63" s="140"/>
      <c r="MMH63" s="140"/>
      <c r="MMI63" s="140"/>
      <c r="MMJ63" s="140"/>
      <c r="MMK63" s="140"/>
      <c r="MML63" s="140"/>
      <c r="MMM63" s="140"/>
      <c r="MMN63" s="140"/>
      <c r="MMO63" s="140"/>
      <c r="MMP63" s="140"/>
      <c r="MMQ63" s="140"/>
      <c r="MMR63" s="140"/>
      <c r="MMS63" s="140"/>
      <c r="MMT63" s="140"/>
      <c r="MMU63" s="140"/>
      <c r="MMV63" s="140"/>
      <c r="MMW63" s="140"/>
      <c r="MMX63" s="140"/>
      <c r="MMY63" s="140"/>
      <c r="MMZ63" s="140"/>
      <c r="MNA63" s="140"/>
      <c r="MNB63" s="140"/>
      <c r="MNC63" s="140"/>
      <c r="MND63" s="140"/>
      <c r="MNE63" s="140"/>
      <c r="MNF63" s="140"/>
      <c r="MNG63" s="140"/>
      <c r="MNH63" s="140"/>
      <c r="MNI63" s="140"/>
      <c r="MNJ63" s="140"/>
      <c r="MNK63" s="140"/>
      <c r="MNL63" s="140"/>
      <c r="MNM63" s="140"/>
      <c r="MNN63" s="140"/>
      <c r="MNO63" s="140"/>
      <c r="MNP63" s="140"/>
      <c r="MNQ63" s="140"/>
      <c r="MNR63" s="140"/>
      <c r="MNS63" s="140"/>
      <c r="MNT63" s="140"/>
      <c r="MNU63" s="140"/>
      <c r="MNV63" s="140"/>
      <c r="MNW63" s="140"/>
      <c r="MNX63" s="140"/>
      <c r="MNY63" s="140"/>
      <c r="MNZ63" s="140"/>
      <c r="MOA63" s="140"/>
      <c r="MOB63" s="140"/>
      <c r="MOC63" s="140"/>
      <c r="MOD63" s="140"/>
      <c r="MOE63" s="140"/>
      <c r="MOF63" s="140"/>
      <c r="MOG63" s="140"/>
      <c r="MOH63" s="140"/>
      <c r="MOI63" s="140"/>
      <c r="MOJ63" s="140"/>
      <c r="MOK63" s="140"/>
      <c r="MOL63" s="140"/>
      <c r="MOM63" s="140"/>
      <c r="MON63" s="140"/>
      <c r="MOO63" s="140"/>
      <c r="MOP63" s="140"/>
      <c r="MOQ63" s="140"/>
      <c r="MOR63" s="140"/>
      <c r="MOS63" s="140"/>
      <c r="MOT63" s="140"/>
      <c r="MOU63" s="140"/>
      <c r="MOV63" s="140"/>
      <c r="MOW63" s="140"/>
      <c r="MOX63" s="140"/>
      <c r="MOY63" s="140"/>
      <c r="MOZ63" s="140"/>
      <c r="MPA63" s="140"/>
      <c r="MPB63" s="140"/>
      <c r="MPC63" s="140"/>
      <c r="MPD63" s="140"/>
      <c r="MPE63" s="140"/>
      <c r="MPF63" s="140"/>
      <c r="MPG63" s="140"/>
      <c r="MPH63" s="140"/>
      <c r="MPI63" s="140"/>
      <c r="MPJ63" s="140"/>
      <c r="MPK63" s="140"/>
      <c r="MPL63" s="140"/>
      <c r="MPM63" s="140"/>
      <c r="MPN63" s="140"/>
      <c r="MPO63" s="140"/>
      <c r="MPP63" s="140"/>
      <c r="MPQ63" s="140"/>
      <c r="MPR63" s="140"/>
      <c r="MPS63" s="140"/>
      <c r="MPT63" s="140"/>
      <c r="MPU63" s="140"/>
      <c r="MPV63" s="140"/>
      <c r="MPW63" s="140"/>
      <c r="MPX63" s="140"/>
      <c r="MPY63" s="140"/>
      <c r="MPZ63" s="140"/>
      <c r="MQA63" s="140"/>
      <c r="MQB63" s="140"/>
      <c r="MQC63" s="140"/>
      <c r="MQD63" s="140"/>
      <c r="MQE63" s="140"/>
      <c r="MQF63" s="140"/>
      <c r="MQG63" s="140"/>
      <c r="MQH63" s="140"/>
      <c r="MQI63" s="140"/>
      <c r="MQJ63" s="140"/>
      <c r="MQK63" s="140"/>
      <c r="MQL63" s="140"/>
      <c r="MQM63" s="140"/>
      <c r="MQN63" s="140"/>
      <c r="MQO63" s="140"/>
      <c r="MQP63" s="140"/>
      <c r="MQQ63" s="140"/>
      <c r="MQR63" s="140"/>
      <c r="MQS63" s="140"/>
      <c r="MQT63" s="140"/>
      <c r="MQU63" s="140"/>
      <c r="MQV63" s="140"/>
      <c r="MQW63" s="140"/>
      <c r="MQX63" s="140"/>
      <c r="MQY63" s="140"/>
      <c r="MQZ63" s="140"/>
      <c r="MRA63" s="140"/>
      <c r="MRB63" s="140"/>
      <c r="MRC63" s="140"/>
      <c r="MRD63" s="140"/>
      <c r="MRE63" s="140"/>
      <c r="MRF63" s="140"/>
      <c r="MRG63" s="140"/>
      <c r="MRH63" s="140"/>
      <c r="MRI63" s="140"/>
      <c r="MRJ63" s="140"/>
      <c r="MRK63" s="140"/>
      <c r="MRL63" s="140"/>
      <c r="MRM63" s="140"/>
      <c r="MRN63" s="140"/>
      <c r="MRO63" s="140"/>
      <c r="MRP63" s="140"/>
      <c r="MRQ63" s="140"/>
      <c r="MRR63" s="140"/>
      <c r="MRS63" s="140"/>
      <c r="MRT63" s="140"/>
      <c r="MRU63" s="140"/>
      <c r="MRV63" s="140"/>
      <c r="MRW63" s="140"/>
      <c r="MRX63" s="140"/>
      <c r="MRY63" s="140"/>
      <c r="MRZ63" s="140"/>
      <c r="MSA63" s="140"/>
      <c r="MSB63" s="140"/>
      <c r="MSC63" s="140"/>
      <c r="MSD63" s="140"/>
      <c r="MSE63" s="140"/>
      <c r="MSF63" s="140"/>
      <c r="MSG63" s="140"/>
      <c r="MSH63" s="140"/>
      <c r="MSI63" s="140"/>
      <c r="MSJ63" s="140"/>
      <c r="MSK63" s="140"/>
      <c r="MSL63" s="140"/>
      <c r="MSM63" s="140"/>
      <c r="MSN63" s="140"/>
      <c r="MSO63" s="140"/>
      <c r="MSP63" s="140"/>
      <c r="MSQ63" s="140"/>
      <c r="MSR63" s="140"/>
      <c r="MSS63" s="140"/>
      <c r="MST63" s="140"/>
      <c r="MSU63" s="140"/>
      <c r="MSV63" s="140"/>
      <c r="MSW63" s="140"/>
      <c r="MSX63" s="140"/>
      <c r="MSY63" s="140"/>
      <c r="MSZ63" s="140"/>
      <c r="MTA63" s="140"/>
      <c r="MTB63" s="140"/>
      <c r="MTC63" s="140"/>
      <c r="MTD63" s="140"/>
      <c r="MTE63" s="140"/>
      <c r="MTF63" s="140"/>
      <c r="MTG63" s="140"/>
      <c r="MTH63" s="140"/>
      <c r="MTI63" s="140"/>
      <c r="MTJ63" s="140"/>
      <c r="MTK63" s="140"/>
      <c r="MTL63" s="140"/>
      <c r="MTM63" s="140"/>
      <c r="MTN63" s="140"/>
      <c r="MTO63" s="140"/>
      <c r="MTP63" s="140"/>
      <c r="MTQ63" s="140"/>
      <c r="MTR63" s="140"/>
      <c r="MTS63" s="140"/>
      <c r="MTT63" s="140"/>
      <c r="MTU63" s="140"/>
      <c r="MTV63" s="140"/>
      <c r="MTW63" s="140"/>
      <c r="MTX63" s="140"/>
      <c r="MTY63" s="140"/>
      <c r="MTZ63" s="140"/>
      <c r="MUA63" s="140"/>
      <c r="MUB63" s="140"/>
      <c r="MUC63" s="140"/>
      <c r="MUD63" s="140"/>
      <c r="MUE63" s="140"/>
      <c r="MUF63" s="140"/>
      <c r="MUG63" s="140"/>
      <c r="MUH63" s="140"/>
      <c r="MUI63" s="140"/>
      <c r="MUJ63" s="140"/>
      <c r="MUK63" s="140"/>
      <c r="MUL63" s="140"/>
      <c r="MUM63" s="140"/>
      <c r="MUN63" s="140"/>
      <c r="MUO63" s="140"/>
      <c r="MUP63" s="140"/>
      <c r="MUQ63" s="140"/>
      <c r="MUR63" s="140"/>
      <c r="MUS63" s="140"/>
      <c r="MUT63" s="140"/>
      <c r="MUU63" s="140"/>
      <c r="MUV63" s="140"/>
      <c r="MUW63" s="140"/>
      <c r="MUX63" s="140"/>
      <c r="MUY63" s="140"/>
      <c r="MUZ63" s="140"/>
      <c r="MVA63" s="140"/>
      <c r="MVB63" s="140"/>
      <c r="MVC63" s="140"/>
      <c r="MVD63" s="140"/>
      <c r="MVE63" s="140"/>
      <c r="MVF63" s="140"/>
      <c r="MVG63" s="140"/>
      <c r="MVH63" s="140"/>
      <c r="MVI63" s="140"/>
      <c r="MVJ63" s="140"/>
      <c r="MVK63" s="140"/>
      <c r="MVL63" s="140"/>
      <c r="MVM63" s="140"/>
      <c r="MVN63" s="140"/>
      <c r="MVO63" s="140"/>
      <c r="MVP63" s="140"/>
      <c r="MVQ63" s="140"/>
      <c r="MVR63" s="140"/>
      <c r="MVS63" s="140"/>
      <c r="MVT63" s="140"/>
      <c r="MVU63" s="140"/>
      <c r="MVV63" s="140"/>
      <c r="MVW63" s="140"/>
      <c r="MVX63" s="140"/>
      <c r="MVY63" s="140"/>
      <c r="MVZ63" s="140"/>
      <c r="MWA63" s="140"/>
      <c r="MWB63" s="140"/>
      <c r="MWC63" s="140"/>
      <c r="MWD63" s="140"/>
      <c r="MWE63" s="140"/>
      <c r="MWF63" s="140"/>
      <c r="MWG63" s="140"/>
      <c r="MWH63" s="140"/>
      <c r="MWI63" s="140"/>
      <c r="MWJ63" s="140"/>
      <c r="MWK63" s="140"/>
      <c r="MWL63" s="140"/>
      <c r="MWM63" s="140"/>
      <c r="MWN63" s="140"/>
      <c r="MWO63" s="140"/>
      <c r="MWP63" s="140"/>
      <c r="MWQ63" s="140"/>
      <c r="MWR63" s="140"/>
      <c r="MWS63" s="140"/>
      <c r="MWT63" s="140"/>
      <c r="MWU63" s="140"/>
      <c r="MWV63" s="140"/>
      <c r="MWW63" s="140"/>
      <c r="MWX63" s="140"/>
      <c r="MWY63" s="140"/>
      <c r="MWZ63" s="140"/>
      <c r="MXA63" s="140"/>
      <c r="MXB63" s="140"/>
      <c r="MXC63" s="140"/>
      <c r="MXD63" s="140"/>
      <c r="MXE63" s="140"/>
      <c r="MXF63" s="140"/>
      <c r="MXG63" s="140"/>
      <c r="MXH63" s="140"/>
      <c r="MXI63" s="140"/>
      <c r="MXJ63" s="140"/>
      <c r="MXK63" s="140"/>
      <c r="MXL63" s="140"/>
      <c r="MXM63" s="140"/>
      <c r="MXN63" s="140"/>
      <c r="MXO63" s="140"/>
      <c r="MXP63" s="140"/>
      <c r="MXQ63" s="140"/>
      <c r="MXR63" s="140"/>
      <c r="MXS63" s="140"/>
      <c r="MXT63" s="140"/>
      <c r="MXU63" s="140"/>
      <c r="MXV63" s="140"/>
      <c r="MXW63" s="140"/>
      <c r="MXX63" s="140"/>
      <c r="MXY63" s="140"/>
      <c r="MXZ63" s="140"/>
      <c r="MYA63" s="140"/>
      <c r="MYB63" s="140"/>
      <c r="MYC63" s="140"/>
      <c r="MYD63" s="140"/>
      <c r="MYE63" s="140"/>
      <c r="MYF63" s="140"/>
      <c r="MYG63" s="140"/>
      <c r="MYH63" s="140"/>
      <c r="MYI63" s="140"/>
      <c r="MYJ63" s="140"/>
      <c r="MYK63" s="140"/>
      <c r="MYL63" s="140"/>
      <c r="MYM63" s="140"/>
      <c r="MYN63" s="140"/>
      <c r="MYO63" s="140"/>
      <c r="MYP63" s="140"/>
      <c r="MYQ63" s="140"/>
      <c r="MYR63" s="140"/>
      <c r="MYS63" s="140"/>
      <c r="MYT63" s="140"/>
      <c r="MYU63" s="140"/>
      <c r="MYV63" s="140"/>
      <c r="MYW63" s="140"/>
      <c r="MYX63" s="140"/>
      <c r="MYY63" s="140"/>
      <c r="MYZ63" s="140"/>
      <c r="MZA63" s="140"/>
      <c r="MZB63" s="140"/>
      <c r="MZC63" s="140"/>
      <c r="MZD63" s="140"/>
      <c r="MZE63" s="140"/>
      <c r="MZF63" s="140"/>
      <c r="MZG63" s="140"/>
      <c r="MZH63" s="140"/>
      <c r="MZI63" s="140"/>
      <c r="MZJ63" s="140"/>
      <c r="MZK63" s="140"/>
      <c r="MZL63" s="140"/>
      <c r="MZM63" s="140"/>
      <c r="MZN63" s="140"/>
      <c r="MZO63" s="140"/>
      <c r="MZP63" s="140"/>
      <c r="MZQ63" s="140"/>
      <c r="MZR63" s="140"/>
      <c r="MZS63" s="140"/>
      <c r="MZT63" s="140"/>
      <c r="MZU63" s="140"/>
      <c r="MZV63" s="140"/>
      <c r="MZW63" s="140"/>
      <c r="MZX63" s="140"/>
      <c r="MZY63" s="140"/>
      <c r="MZZ63" s="140"/>
      <c r="NAA63" s="140"/>
      <c r="NAB63" s="140"/>
      <c r="NAC63" s="140"/>
      <c r="NAD63" s="140"/>
      <c r="NAE63" s="140"/>
      <c r="NAF63" s="140"/>
      <c r="NAG63" s="140"/>
      <c r="NAH63" s="140"/>
      <c r="NAI63" s="140"/>
      <c r="NAJ63" s="140"/>
      <c r="NAK63" s="140"/>
      <c r="NAL63" s="140"/>
      <c r="NAM63" s="140"/>
      <c r="NAN63" s="140"/>
      <c r="NAO63" s="140"/>
      <c r="NAP63" s="140"/>
      <c r="NAQ63" s="140"/>
      <c r="NAR63" s="140"/>
      <c r="NAS63" s="140"/>
      <c r="NAT63" s="140"/>
      <c r="NAU63" s="140"/>
      <c r="NAV63" s="140"/>
      <c r="NAW63" s="140"/>
      <c r="NAX63" s="140"/>
      <c r="NAY63" s="140"/>
      <c r="NAZ63" s="140"/>
      <c r="NBA63" s="140"/>
      <c r="NBB63" s="140"/>
      <c r="NBC63" s="140"/>
      <c r="NBD63" s="140"/>
      <c r="NBE63" s="140"/>
      <c r="NBF63" s="140"/>
      <c r="NBG63" s="140"/>
      <c r="NBH63" s="140"/>
      <c r="NBI63" s="140"/>
      <c r="NBJ63" s="140"/>
      <c r="NBK63" s="140"/>
      <c r="NBL63" s="140"/>
      <c r="NBM63" s="140"/>
      <c r="NBN63" s="140"/>
      <c r="NBO63" s="140"/>
      <c r="NBP63" s="140"/>
      <c r="NBQ63" s="140"/>
      <c r="NBR63" s="140"/>
      <c r="NBS63" s="140"/>
      <c r="NBT63" s="140"/>
      <c r="NBU63" s="140"/>
      <c r="NBV63" s="140"/>
      <c r="NBW63" s="140"/>
      <c r="NBX63" s="140"/>
      <c r="NBY63" s="140"/>
      <c r="NBZ63" s="140"/>
      <c r="NCA63" s="140"/>
      <c r="NCB63" s="140"/>
      <c r="NCC63" s="140"/>
      <c r="NCD63" s="140"/>
      <c r="NCE63" s="140"/>
      <c r="NCF63" s="140"/>
      <c r="NCG63" s="140"/>
      <c r="NCH63" s="140"/>
      <c r="NCI63" s="140"/>
      <c r="NCJ63" s="140"/>
      <c r="NCK63" s="140"/>
      <c r="NCL63" s="140"/>
      <c r="NCM63" s="140"/>
      <c r="NCN63" s="140"/>
      <c r="NCO63" s="140"/>
      <c r="NCP63" s="140"/>
      <c r="NCQ63" s="140"/>
      <c r="NCR63" s="140"/>
      <c r="NCS63" s="140"/>
      <c r="NCT63" s="140"/>
      <c r="NCU63" s="140"/>
      <c r="NCV63" s="140"/>
      <c r="NCW63" s="140"/>
      <c r="NCX63" s="140"/>
      <c r="NCY63" s="140"/>
      <c r="NCZ63" s="140"/>
      <c r="NDA63" s="140"/>
      <c r="NDB63" s="140"/>
      <c r="NDC63" s="140"/>
      <c r="NDD63" s="140"/>
      <c r="NDE63" s="140"/>
      <c r="NDF63" s="140"/>
      <c r="NDG63" s="140"/>
      <c r="NDH63" s="140"/>
      <c r="NDI63" s="140"/>
      <c r="NDJ63" s="140"/>
      <c r="NDK63" s="140"/>
      <c r="NDL63" s="140"/>
      <c r="NDM63" s="140"/>
      <c r="NDN63" s="140"/>
      <c r="NDO63" s="140"/>
      <c r="NDP63" s="140"/>
      <c r="NDQ63" s="140"/>
      <c r="NDR63" s="140"/>
      <c r="NDS63" s="140"/>
      <c r="NDT63" s="140"/>
      <c r="NDU63" s="140"/>
      <c r="NDV63" s="140"/>
      <c r="NDW63" s="140"/>
      <c r="NDX63" s="140"/>
      <c r="NDY63" s="140"/>
      <c r="NDZ63" s="140"/>
      <c r="NEA63" s="140"/>
      <c r="NEB63" s="140"/>
      <c r="NEC63" s="140"/>
      <c r="NED63" s="140"/>
      <c r="NEE63" s="140"/>
      <c r="NEF63" s="140"/>
      <c r="NEG63" s="140"/>
      <c r="NEH63" s="140"/>
      <c r="NEI63" s="140"/>
      <c r="NEJ63" s="140"/>
      <c r="NEK63" s="140"/>
      <c r="NEL63" s="140"/>
      <c r="NEM63" s="140"/>
      <c r="NEN63" s="140"/>
      <c r="NEO63" s="140"/>
      <c r="NEP63" s="140"/>
      <c r="NEQ63" s="140"/>
      <c r="NER63" s="140"/>
      <c r="NES63" s="140"/>
      <c r="NET63" s="140"/>
      <c r="NEU63" s="140"/>
      <c r="NEV63" s="140"/>
      <c r="NEW63" s="140"/>
      <c r="NEX63" s="140"/>
      <c r="NEY63" s="140"/>
      <c r="NEZ63" s="140"/>
      <c r="NFA63" s="140"/>
      <c r="NFB63" s="140"/>
      <c r="NFC63" s="140"/>
      <c r="NFD63" s="140"/>
      <c r="NFE63" s="140"/>
      <c r="NFF63" s="140"/>
      <c r="NFG63" s="140"/>
      <c r="NFH63" s="140"/>
      <c r="NFI63" s="140"/>
      <c r="NFJ63" s="140"/>
      <c r="NFK63" s="140"/>
      <c r="NFL63" s="140"/>
      <c r="NFM63" s="140"/>
      <c r="NFN63" s="140"/>
      <c r="NFO63" s="140"/>
      <c r="NFP63" s="140"/>
      <c r="NFQ63" s="140"/>
      <c r="NFR63" s="140"/>
      <c r="NFS63" s="140"/>
      <c r="NFT63" s="140"/>
      <c r="NFU63" s="140"/>
      <c r="NFV63" s="140"/>
      <c r="NFW63" s="140"/>
      <c r="NFX63" s="140"/>
      <c r="NFY63" s="140"/>
      <c r="NFZ63" s="140"/>
      <c r="NGA63" s="140"/>
      <c r="NGB63" s="140"/>
      <c r="NGC63" s="140"/>
      <c r="NGD63" s="140"/>
      <c r="NGE63" s="140"/>
      <c r="NGF63" s="140"/>
      <c r="NGG63" s="140"/>
      <c r="NGH63" s="140"/>
      <c r="NGI63" s="140"/>
      <c r="NGJ63" s="140"/>
      <c r="NGK63" s="140"/>
      <c r="NGL63" s="140"/>
      <c r="NGM63" s="140"/>
      <c r="NGN63" s="140"/>
      <c r="NGO63" s="140"/>
      <c r="NGP63" s="140"/>
      <c r="NGQ63" s="140"/>
      <c r="NGR63" s="140"/>
      <c r="NGS63" s="140"/>
      <c r="NGT63" s="140"/>
      <c r="NGU63" s="140"/>
      <c r="NGV63" s="140"/>
      <c r="NGW63" s="140"/>
      <c r="NGX63" s="140"/>
      <c r="NGY63" s="140"/>
      <c r="NGZ63" s="140"/>
      <c r="NHA63" s="140"/>
      <c r="NHB63" s="140"/>
      <c r="NHC63" s="140"/>
      <c r="NHD63" s="140"/>
      <c r="NHE63" s="140"/>
      <c r="NHF63" s="140"/>
      <c r="NHG63" s="140"/>
      <c r="NHH63" s="140"/>
      <c r="NHI63" s="140"/>
      <c r="NHJ63" s="140"/>
      <c r="NHK63" s="140"/>
      <c r="NHL63" s="140"/>
      <c r="NHM63" s="140"/>
      <c r="NHN63" s="140"/>
      <c r="NHO63" s="140"/>
      <c r="NHP63" s="140"/>
      <c r="NHQ63" s="140"/>
      <c r="NHR63" s="140"/>
      <c r="NHS63" s="140"/>
      <c r="NHT63" s="140"/>
      <c r="NHU63" s="140"/>
      <c r="NHV63" s="140"/>
      <c r="NHW63" s="140"/>
      <c r="NHX63" s="140"/>
      <c r="NHY63" s="140"/>
      <c r="NHZ63" s="140"/>
      <c r="NIA63" s="140"/>
      <c r="NIB63" s="140"/>
      <c r="NIC63" s="140"/>
      <c r="NID63" s="140"/>
      <c r="NIE63" s="140"/>
      <c r="NIF63" s="140"/>
      <c r="NIG63" s="140"/>
      <c r="NIH63" s="140"/>
      <c r="NII63" s="140"/>
      <c r="NIJ63" s="140"/>
      <c r="NIK63" s="140"/>
      <c r="NIL63" s="140"/>
      <c r="NIM63" s="140"/>
      <c r="NIN63" s="140"/>
      <c r="NIO63" s="140"/>
      <c r="NIP63" s="140"/>
      <c r="NIQ63" s="140"/>
      <c r="NIR63" s="140"/>
      <c r="NIS63" s="140"/>
      <c r="NIT63" s="140"/>
      <c r="NIU63" s="140"/>
      <c r="NIV63" s="140"/>
      <c r="NIW63" s="140"/>
      <c r="NIX63" s="140"/>
      <c r="NIY63" s="140"/>
      <c r="NIZ63" s="140"/>
      <c r="NJA63" s="140"/>
      <c r="NJB63" s="140"/>
      <c r="NJC63" s="140"/>
      <c r="NJD63" s="140"/>
      <c r="NJE63" s="140"/>
      <c r="NJF63" s="140"/>
      <c r="NJG63" s="140"/>
      <c r="NJH63" s="140"/>
      <c r="NJI63" s="140"/>
      <c r="NJJ63" s="140"/>
      <c r="NJK63" s="140"/>
      <c r="NJL63" s="140"/>
      <c r="NJM63" s="140"/>
      <c r="NJN63" s="140"/>
      <c r="NJO63" s="140"/>
      <c r="NJP63" s="140"/>
      <c r="NJQ63" s="140"/>
      <c r="NJR63" s="140"/>
      <c r="NJS63" s="140"/>
      <c r="NJT63" s="140"/>
      <c r="NJU63" s="140"/>
      <c r="NJV63" s="140"/>
      <c r="NJW63" s="140"/>
      <c r="NJX63" s="140"/>
      <c r="NJY63" s="140"/>
      <c r="NJZ63" s="140"/>
      <c r="NKA63" s="140"/>
      <c r="NKB63" s="140"/>
      <c r="NKC63" s="140"/>
      <c r="NKD63" s="140"/>
      <c r="NKE63" s="140"/>
      <c r="NKF63" s="140"/>
      <c r="NKG63" s="140"/>
      <c r="NKH63" s="140"/>
      <c r="NKI63" s="140"/>
      <c r="NKJ63" s="140"/>
      <c r="NKK63" s="140"/>
      <c r="NKL63" s="140"/>
      <c r="NKM63" s="140"/>
      <c r="NKN63" s="140"/>
      <c r="NKO63" s="140"/>
      <c r="NKP63" s="140"/>
      <c r="NKQ63" s="140"/>
      <c r="NKR63" s="140"/>
      <c r="NKS63" s="140"/>
      <c r="NKT63" s="140"/>
      <c r="NKU63" s="140"/>
      <c r="NKV63" s="140"/>
      <c r="NKW63" s="140"/>
      <c r="NKX63" s="140"/>
      <c r="NKY63" s="140"/>
      <c r="NKZ63" s="140"/>
      <c r="NLA63" s="140"/>
      <c r="NLB63" s="140"/>
      <c r="NLC63" s="140"/>
      <c r="NLD63" s="140"/>
      <c r="NLE63" s="140"/>
      <c r="NLF63" s="140"/>
      <c r="NLG63" s="140"/>
      <c r="NLH63" s="140"/>
      <c r="NLI63" s="140"/>
      <c r="NLJ63" s="140"/>
      <c r="NLK63" s="140"/>
      <c r="NLL63" s="140"/>
      <c r="NLM63" s="140"/>
      <c r="NLN63" s="140"/>
      <c r="NLO63" s="140"/>
      <c r="NLP63" s="140"/>
      <c r="NLQ63" s="140"/>
      <c r="NLR63" s="140"/>
      <c r="NLS63" s="140"/>
      <c r="NLT63" s="140"/>
      <c r="NLU63" s="140"/>
      <c r="NLV63" s="140"/>
      <c r="NLW63" s="140"/>
      <c r="NLX63" s="140"/>
      <c r="NLY63" s="140"/>
      <c r="NLZ63" s="140"/>
      <c r="NMA63" s="140"/>
      <c r="NMB63" s="140"/>
      <c r="NMC63" s="140"/>
      <c r="NMD63" s="140"/>
      <c r="NME63" s="140"/>
      <c r="NMF63" s="140"/>
      <c r="NMG63" s="140"/>
      <c r="NMH63" s="140"/>
      <c r="NMI63" s="140"/>
      <c r="NMJ63" s="140"/>
      <c r="NMK63" s="140"/>
      <c r="NML63" s="140"/>
      <c r="NMM63" s="140"/>
      <c r="NMN63" s="140"/>
      <c r="NMO63" s="140"/>
      <c r="NMP63" s="140"/>
      <c r="NMQ63" s="140"/>
      <c r="NMR63" s="140"/>
      <c r="NMS63" s="140"/>
      <c r="NMT63" s="140"/>
      <c r="NMU63" s="140"/>
      <c r="NMV63" s="140"/>
      <c r="NMW63" s="140"/>
      <c r="NMX63" s="140"/>
      <c r="NMY63" s="140"/>
      <c r="NMZ63" s="140"/>
      <c r="NNA63" s="140"/>
      <c r="NNB63" s="140"/>
      <c r="NNC63" s="140"/>
      <c r="NND63" s="140"/>
      <c r="NNE63" s="140"/>
      <c r="NNF63" s="140"/>
      <c r="NNG63" s="140"/>
      <c r="NNH63" s="140"/>
      <c r="NNI63" s="140"/>
      <c r="NNJ63" s="140"/>
      <c r="NNK63" s="140"/>
      <c r="NNL63" s="140"/>
      <c r="NNM63" s="140"/>
      <c r="NNN63" s="140"/>
      <c r="NNO63" s="140"/>
      <c r="NNP63" s="140"/>
      <c r="NNQ63" s="140"/>
      <c r="NNR63" s="140"/>
      <c r="NNS63" s="140"/>
      <c r="NNT63" s="140"/>
      <c r="NNU63" s="140"/>
      <c r="NNV63" s="140"/>
      <c r="NNW63" s="140"/>
      <c r="NNX63" s="140"/>
      <c r="NNY63" s="140"/>
      <c r="NNZ63" s="140"/>
      <c r="NOA63" s="140"/>
      <c r="NOB63" s="140"/>
      <c r="NOC63" s="140"/>
      <c r="NOD63" s="140"/>
      <c r="NOE63" s="140"/>
      <c r="NOF63" s="140"/>
      <c r="NOG63" s="140"/>
      <c r="NOH63" s="140"/>
      <c r="NOI63" s="140"/>
      <c r="NOJ63" s="140"/>
      <c r="NOK63" s="140"/>
      <c r="NOL63" s="140"/>
      <c r="NOM63" s="140"/>
      <c r="NON63" s="140"/>
      <c r="NOO63" s="140"/>
      <c r="NOP63" s="140"/>
      <c r="NOQ63" s="140"/>
      <c r="NOR63" s="140"/>
      <c r="NOS63" s="140"/>
      <c r="NOT63" s="140"/>
      <c r="NOU63" s="140"/>
      <c r="NOV63" s="140"/>
      <c r="NOW63" s="140"/>
      <c r="NOX63" s="140"/>
      <c r="NOY63" s="140"/>
      <c r="NOZ63" s="140"/>
      <c r="NPA63" s="140"/>
      <c r="NPB63" s="140"/>
      <c r="NPC63" s="140"/>
      <c r="NPD63" s="140"/>
      <c r="NPE63" s="140"/>
      <c r="NPF63" s="140"/>
      <c r="NPG63" s="140"/>
      <c r="NPH63" s="140"/>
      <c r="NPI63" s="140"/>
      <c r="NPJ63" s="140"/>
      <c r="NPK63" s="140"/>
      <c r="NPL63" s="140"/>
      <c r="NPM63" s="140"/>
      <c r="NPN63" s="140"/>
      <c r="NPO63" s="140"/>
      <c r="NPP63" s="140"/>
      <c r="NPQ63" s="140"/>
      <c r="NPR63" s="140"/>
      <c r="NPS63" s="140"/>
      <c r="NPT63" s="140"/>
      <c r="NPU63" s="140"/>
      <c r="NPV63" s="140"/>
      <c r="NPW63" s="140"/>
      <c r="NPX63" s="140"/>
      <c r="NPY63" s="140"/>
      <c r="NPZ63" s="140"/>
      <c r="NQA63" s="140"/>
      <c r="NQB63" s="140"/>
      <c r="NQC63" s="140"/>
      <c r="NQD63" s="140"/>
      <c r="NQE63" s="140"/>
      <c r="NQF63" s="140"/>
      <c r="NQG63" s="140"/>
      <c r="NQH63" s="140"/>
      <c r="NQI63" s="140"/>
      <c r="NQJ63" s="140"/>
      <c r="NQK63" s="140"/>
      <c r="NQL63" s="140"/>
      <c r="NQM63" s="140"/>
      <c r="NQN63" s="140"/>
      <c r="NQO63" s="140"/>
      <c r="NQP63" s="140"/>
      <c r="NQQ63" s="140"/>
      <c r="NQR63" s="140"/>
      <c r="NQS63" s="140"/>
      <c r="NQT63" s="140"/>
      <c r="NQU63" s="140"/>
      <c r="NQV63" s="140"/>
      <c r="NQW63" s="140"/>
      <c r="NQX63" s="140"/>
      <c r="NQY63" s="140"/>
      <c r="NQZ63" s="140"/>
      <c r="NRA63" s="140"/>
      <c r="NRB63" s="140"/>
      <c r="NRC63" s="140"/>
      <c r="NRD63" s="140"/>
      <c r="NRE63" s="140"/>
      <c r="NRF63" s="140"/>
      <c r="NRG63" s="140"/>
      <c r="NRH63" s="140"/>
      <c r="NRI63" s="140"/>
      <c r="NRJ63" s="140"/>
      <c r="NRK63" s="140"/>
      <c r="NRL63" s="140"/>
      <c r="NRM63" s="140"/>
      <c r="NRN63" s="140"/>
      <c r="NRO63" s="140"/>
      <c r="NRP63" s="140"/>
      <c r="NRQ63" s="140"/>
      <c r="NRR63" s="140"/>
      <c r="NRS63" s="140"/>
      <c r="NRT63" s="140"/>
      <c r="NRU63" s="140"/>
      <c r="NRV63" s="140"/>
      <c r="NRW63" s="140"/>
      <c r="NRX63" s="140"/>
      <c r="NRY63" s="140"/>
      <c r="NRZ63" s="140"/>
      <c r="NSA63" s="140"/>
      <c r="NSB63" s="140"/>
      <c r="NSC63" s="140"/>
      <c r="NSD63" s="140"/>
      <c r="NSE63" s="140"/>
      <c r="NSF63" s="140"/>
      <c r="NSG63" s="140"/>
      <c r="NSH63" s="140"/>
      <c r="NSI63" s="140"/>
      <c r="NSJ63" s="140"/>
      <c r="NSK63" s="140"/>
      <c r="NSL63" s="140"/>
      <c r="NSM63" s="140"/>
      <c r="NSN63" s="140"/>
      <c r="NSO63" s="140"/>
      <c r="NSP63" s="140"/>
      <c r="NSQ63" s="140"/>
      <c r="NSR63" s="140"/>
      <c r="NSS63" s="140"/>
      <c r="NST63" s="140"/>
      <c r="NSU63" s="140"/>
      <c r="NSV63" s="140"/>
      <c r="NSW63" s="140"/>
      <c r="NSX63" s="140"/>
      <c r="NSY63" s="140"/>
      <c r="NSZ63" s="140"/>
      <c r="NTA63" s="140"/>
      <c r="NTB63" s="140"/>
      <c r="NTC63" s="140"/>
      <c r="NTD63" s="140"/>
      <c r="NTE63" s="140"/>
      <c r="NTF63" s="140"/>
      <c r="NTG63" s="140"/>
      <c r="NTH63" s="140"/>
      <c r="NTI63" s="140"/>
      <c r="NTJ63" s="140"/>
      <c r="NTK63" s="140"/>
      <c r="NTL63" s="140"/>
      <c r="NTM63" s="140"/>
      <c r="NTN63" s="140"/>
      <c r="NTO63" s="140"/>
      <c r="NTP63" s="140"/>
      <c r="NTQ63" s="140"/>
      <c r="NTR63" s="140"/>
      <c r="NTS63" s="140"/>
      <c r="NTT63" s="140"/>
      <c r="NTU63" s="140"/>
      <c r="NTV63" s="140"/>
      <c r="NTW63" s="140"/>
      <c r="NTX63" s="140"/>
      <c r="NTY63" s="140"/>
      <c r="NTZ63" s="140"/>
      <c r="NUA63" s="140"/>
      <c r="NUB63" s="140"/>
      <c r="NUC63" s="140"/>
      <c r="NUD63" s="140"/>
      <c r="NUE63" s="140"/>
      <c r="NUF63" s="140"/>
      <c r="NUG63" s="140"/>
      <c r="NUH63" s="140"/>
      <c r="NUI63" s="140"/>
      <c r="NUJ63" s="140"/>
      <c r="NUK63" s="140"/>
      <c r="NUL63" s="140"/>
      <c r="NUM63" s="140"/>
      <c r="NUN63" s="140"/>
      <c r="NUO63" s="140"/>
      <c r="NUP63" s="140"/>
      <c r="NUQ63" s="140"/>
      <c r="NUR63" s="140"/>
      <c r="NUS63" s="140"/>
      <c r="NUT63" s="140"/>
      <c r="NUU63" s="140"/>
      <c r="NUV63" s="140"/>
      <c r="NUW63" s="140"/>
      <c r="NUX63" s="140"/>
      <c r="NUY63" s="140"/>
      <c r="NUZ63" s="140"/>
      <c r="NVA63" s="140"/>
      <c r="NVB63" s="140"/>
      <c r="NVC63" s="140"/>
      <c r="NVD63" s="140"/>
      <c r="NVE63" s="140"/>
      <c r="NVF63" s="140"/>
      <c r="NVG63" s="140"/>
      <c r="NVH63" s="140"/>
      <c r="NVI63" s="140"/>
      <c r="NVJ63" s="140"/>
      <c r="NVK63" s="140"/>
      <c r="NVL63" s="140"/>
      <c r="NVM63" s="140"/>
      <c r="NVN63" s="140"/>
      <c r="NVO63" s="140"/>
      <c r="NVP63" s="140"/>
      <c r="NVQ63" s="140"/>
      <c r="NVR63" s="140"/>
      <c r="NVS63" s="140"/>
      <c r="NVT63" s="140"/>
      <c r="NVU63" s="140"/>
      <c r="NVV63" s="140"/>
      <c r="NVW63" s="140"/>
      <c r="NVX63" s="140"/>
      <c r="NVY63" s="140"/>
      <c r="NVZ63" s="140"/>
      <c r="NWA63" s="140"/>
      <c r="NWB63" s="140"/>
      <c r="NWC63" s="140"/>
      <c r="NWD63" s="140"/>
      <c r="NWE63" s="140"/>
      <c r="NWF63" s="140"/>
      <c r="NWG63" s="140"/>
      <c r="NWH63" s="140"/>
      <c r="NWI63" s="140"/>
      <c r="NWJ63" s="140"/>
      <c r="NWK63" s="140"/>
      <c r="NWL63" s="140"/>
      <c r="NWM63" s="140"/>
      <c r="NWN63" s="140"/>
      <c r="NWO63" s="140"/>
      <c r="NWP63" s="140"/>
      <c r="NWQ63" s="140"/>
      <c r="NWR63" s="140"/>
      <c r="NWS63" s="140"/>
      <c r="NWT63" s="140"/>
      <c r="NWU63" s="140"/>
      <c r="NWV63" s="140"/>
      <c r="NWW63" s="140"/>
      <c r="NWX63" s="140"/>
      <c r="NWY63" s="140"/>
      <c r="NWZ63" s="140"/>
      <c r="NXA63" s="140"/>
      <c r="NXB63" s="140"/>
      <c r="NXC63" s="140"/>
      <c r="NXD63" s="140"/>
      <c r="NXE63" s="140"/>
      <c r="NXF63" s="140"/>
      <c r="NXG63" s="140"/>
      <c r="NXH63" s="140"/>
      <c r="NXI63" s="140"/>
      <c r="NXJ63" s="140"/>
      <c r="NXK63" s="140"/>
      <c r="NXL63" s="140"/>
      <c r="NXM63" s="140"/>
      <c r="NXN63" s="140"/>
      <c r="NXO63" s="140"/>
      <c r="NXP63" s="140"/>
      <c r="NXQ63" s="140"/>
      <c r="NXR63" s="140"/>
      <c r="NXS63" s="140"/>
      <c r="NXT63" s="140"/>
      <c r="NXU63" s="140"/>
      <c r="NXV63" s="140"/>
      <c r="NXW63" s="140"/>
      <c r="NXX63" s="140"/>
      <c r="NXY63" s="140"/>
      <c r="NXZ63" s="140"/>
      <c r="NYA63" s="140"/>
      <c r="NYB63" s="140"/>
      <c r="NYC63" s="140"/>
      <c r="NYD63" s="140"/>
      <c r="NYE63" s="140"/>
      <c r="NYF63" s="140"/>
      <c r="NYG63" s="140"/>
      <c r="NYH63" s="140"/>
      <c r="NYI63" s="140"/>
      <c r="NYJ63" s="140"/>
      <c r="NYK63" s="140"/>
      <c r="NYL63" s="140"/>
      <c r="NYM63" s="140"/>
      <c r="NYN63" s="140"/>
      <c r="NYO63" s="140"/>
      <c r="NYP63" s="140"/>
      <c r="NYQ63" s="140"/>
      <c r="NYR63" s="140"/>
      <c r="NYS63" s="140"/>
      <c r="NYT63" s="140"/>
      <c r="NYU63" s="140"/>
      <c r="NYV63" s="140"/>
      <c r="NYW63" s="140"/>
      <c r="NYX63" s="140"/>
      <c r="NYY63" s="140"/>
      <c r="NYZ63" s="140"/>
      <c r="NZA63" s="140"/>
      <c r="NZB63" s="140"/>
      <c r="NZC63" s="140"/>
      <c r="NZD63" s="140"/>
      <c r="NZE63" s="140"/>
      <c r="NZF63" s="140"/>
      <c r="NZG63" s="140"/>
      <c r="NZH63" s="140"/>
      <c r="NZI63" s="140"/>
      <c r="NZJ63" s="140"/>
      <c r="NZK63" s="140"/>
      <c r="NZL63" s="140"/>
      <c r="NZM63" s="140"/>
      <c r="NZN63" s="140"/>
      <c r="NZO63" s="140"/>
      <c r="NZP63" s="140"/>
      <c r="NZQ63" s="140"/>
      <c r="NZR63" s="140"/>
      <c r="NZS63" s="140"/>
      <c r="NZT63" s="140"/>
      <c r="NZU63" s="140"/>
      <c r="NZV63" s="140"/>
      <c r="NZW63" s="140"/>
      <c r="NZX63" s="140"/>
      <c r="NZY63" s="140"/>
      <c r="NZZ63" s="140"/>
      <c r="OAA63" s="140"/>
      <c r="OAB63" s="140"/>
      <c r="OAC63" s="140"/>
      <c r="OAD63" s="140"/>
      <c r="OAE63" s="140"/>
      <c r="OAF63" s="140"/>
      <c r="OAG63" s="140"/>
      <c r="OAH63" s="140"/>
      <c r="OAI63" s="140"/>
      <c r="OAJ63" s="140"/>
      <c r="OAK63" s="140"/>
      <c r="OAL63" s="140"/>
      <c r="OAM63" s="140"/>
      <c r="OAN63" s="140"/>
      <c r="OAO63" s="140"/>
      <c r="OAP63" s="140"/>
      <c r="OAQ63" s="140"/>
      <c r="OAR63" s="140"/>
      <c r="OAS63" s="140"/>
      <c r="OAT63" s="140"/>
      <c r="OAU63" s="140"/>
      <c r="OAV63" s="140"/>
      <c r="OAW63" s="140"/>
      <c r="OAX63" s="140"/>
      <c r="OAY63" s="140"/>
      <c r="OAZ63" s="140"/>
      <c r="OBA63" s="140"/>
      <c r="OBB63" s="140"/>
      <c r="OBC63" s="140"/>
      <c r="OBD63" s="140"/>
      <c r="OBE63" s="140"/>
      <c r="OBF63" s="140"/>
      <c r="OBG63" s="140"/>
      <c r="OBH63" s="140"/>
      <c r="OBI63" s="140"/>
      <c r="OBJ63" s="140"/>
      <c r="OBK63" s="140"/>
      <c r="OBL63" s="140"/>
      <c r="OBM63" s="140"/>
      <c r="OBN63" s="140"/>
      <c r="OBO63" s="140"/>
      <c r="OBP63" s="140"/>
      <c r="OBQ63" s="140"/>
      <c r="OBR63" s="140"/>
      <c r="OBS63" s="140"/>
      <c r="OBT63" s="140"/>
      <c r="OBU63" s="140"/>
      <c r="OBV63" s="140"/>
      <c r="OBW63" s="140"/>
      <c r="OBX63" s="140"/>
      <c r="OBY63" s="140"/>
      <c r="OBZ63" s="140"/>
      <c r="OCA63" s="140"/>
      <c r="OCB63" s="140"/>
      <c r="OCC63" s="140"/>
      <c r="OCD63" s="140"/>
      <c r="OCE63" s="140"/>
      <c r="OCF63" s="140"/>
      <c r="OCG63" s="140"/>
      <c r="OCH63" s="140"/>
      <c r="OCI63" s="140"/>
      <c r="OCJ63" s="140"/>
      <c r="OCK63" s="140"/>
      <c r="OCL63" s="140"/>
      <c r="OCM63" s="140"/>
      <c r="OCN63" s="140"/>
      <c r="OCO63" s="140"/>
      <c r="OCP63" s="140"/>
      <c r="OCQ63" s="140"/>
      <c r="OCR63" s="140"/>
      <c r="OCS63" s="140"/>
      <c r="OCT63" s="140"/>
      <c r="OCU63" s="140"/>
      <c r="OCV63" s="140"/>
      <c r="OCW63" s="140"/>
      <c r="OCX63" s="140"/>
      <c r="OCY63" s="140"/>
      <c r="OCZ63" s="140"/>
      <c r="ODA63" s="140"/>
      <c r="ODB63" s="140"/>
      <c r="ODC63" s="140"/>
      <c r="ODD63" s="140"/>
      <c r="ODE63" s="140"/>
      <c r="ODF63" s="140"/>
      <c r="ODG63" s="140"/>
      <c r="ODH63" s="140"/>
      <c r="ODI63" s="140"/>
      <c r="ODJ63" s="140"/>
      <c r="ODK63" s="140"/>
      <c r="ODL63" s="140"/>
      <c r="ODM63" s="140"/>
      <c r="ODN63" s="140"/>
      <c r="ODO63" s="140"/>
      <c r="ODP63" s="140"/>
      <c r="ODQ63" s="140"/>
      <c r="ODR63" s="140"/>
      <c r="ODS63" s="140"/>
      <c r="ODT63" s="140"/>
      <c r="ODU63" s="140"/>
      <c r="ODV63" s="140"/>
      <c r="ODW63" s="140"/>
      <c r="ODX63" s="140"/>
      <c r="ODY63" s="140"/>
      <c r="ODZ63" s="140"/>
      <c r="OEA63" s="140"/>
      <c r="OEB63" s="140"/>
      <c r="OEC63" s="140"/>
      <c r="OED63" s="140"/>
      <c r="OEE63" s="140"/>
      <c r="OEF63" s="140"/>
      <c r="OEG63" s="140"/>
      <c r="OEH63" s="140"/>
      <c r="OEI63" s="140"/>
      <c r="OEJ63" s="140"/>
      <c r="OEK63" s="140"/>
      <c r="OEL63" s="140"/>
      <c r="OEM63" s="140"/>
      <c r="OEN63" s="140"/>
      <c r="OEO63" s="140"/>
      <c r="OEP63" s="140"/>
      <c r="OEQ63" s="140"/>
      <c r="OER63" s="140"/>
      <c r="OES63" s="140"/>
      <c r="OET63" s="140"/>
      <c r="OEU63" s="140"/>
      <c r="OEV63" s="140"/>
      <c r="OEW63" s="140"/>
      <c r="OEX63" s="140"/>
      <c r="OEY63" s="140"/>
      <c r="OEZ63" s="140"/>
      <c r="OFA63" s="140"/>
      <c r="OFB63" s="140"/>
      <c r="OFC63" s="140"/>
      <c r="OFD63" s="140"/>
      <c r="OFE63" s="140"/>
      <c r="OFF63" s="140"/>
      <c r="OFG63" s="140"/>
      <c r="OFH63" s="140"/>
      <c r="OFI63" s="140"/>
      <c r="OFJ63" s="140"/>
      <c r="OFK63" s="140"/>
      <c r="OFL63" s="140"/>
      <c r="OFM63" s="140"/>
      <c r="OFN63" s="140"/>
      <c r="OFO63" s="140"/>
      <c r="OFP63" s="140"/>
      <c r="OFQ63" s="140"/>
      <c r="OFR63" s="140"/>
      <c r="OFS63" s="140"/>
      <c r="OFT63" s="140"/>
      <c r="OFU63" s="140"/>
      <c r="OFV63" s="140"/>
      <c r="OFW63" s="140"/>
      <c r="OFX63" s="140"/>
      <c r="OFY63" s="140"/>
      <c r="OFZ63" s="140"/>
      <c r="OGA63" s="140"/>
      <c r="OGB63" s="140"/>
      <c r="OGC63" s="140"/>
      <c r="OGD63" s="140"/>
      <c r="OGE63" s="140"/>
      <c r="OGF63" s="140"/>
      <c r="OGG63" s="140"/>
      <c r="OGH63" s="140"/>
      <c r="OGI63" s="140"/>
      <c r="OGJ63" s="140"/>
      <c r="OGK63" s="140"/>
      <c r="OGL63" s="140"/>
      <c r="OGM63" s="140"/>
      <c r="OGN63" s="140"/>
      <c r="OGO63" s="140"/>
      <c r="OGP63" s="140"/>
      <c r="OGQ63" s="140"/>
      <c r="OGR63" s="140"/>
      <c r="OGS63" s="140"/>
      <c r="OGT63" s="140"/>
      <c r="OGU63" s="140"/>
      <c r="OGV63" s="140"/>
      <c r="OGW63" s="140"/>
      <c r="OGX63" s="140"/>
      <c r="OGY63" s="140"/>
      <c r="OGZ63" s="140"/>
      <c r="OHA63" s="140"/>
      <c r="OHB63" s="140"/>
      <c r="OHC63" s="140"/>
      <c r="OHD63" s="140"/>
      <c r="OHE63" s="140"/>
      <c r="OHF63" s="140"/>
      <c r="OHG63" s="140"/>
      <c r="OHH63" s="140"/>
      <c r="OHI63" s="140"/>
      <c r="OHJ63" s="140"/>
      <c r="OHK63" s="140"/>
      <c r="OHL63" s="140"/>
      <c r="OHM63" s="140"/>
      <c r="OHN63" s="140"/>
      <c r="OHO63" s="140"/>
      <c r="OHP63" s="140"/>
      <c r="OHQ63" s="140"/>
      <c r="OHR63" s="140"/>
      <c r="OHS63" s="140"/>
      <c r="OHT63" s="140"/>
      <c r="OHU63" s="140"/>
      <c r="OHV63" s="140"/>
      <c r="OHW63" s="140"/>
      <c r="OHX63" s="140"/>
      <c r="OHY63" s="140"/>
      <c r="OHZ63" s="140"/>
      <c r="OIA63" s="140"/>
      <c r="OIB63" s="140"/>
      <c r="OIC63" s="140"/>
      <c r="OID63" s="140"/>
      <c r="OIE63" s="140"/>
      <c r="OIF63" s="140"/>
      <c r="OIG63" s="140"/>
      <c r="OIH63" s="140"/>
      <c r="OII63" s="140"/>
      <c r="OIJ63" s="140"/>
      <c r="OIK63" s="140"/>
      <c r="OIL63" s="140"/>
      <c r="OIM63" s="140"/>
      <c r="OIN63" s="140"/>
      <c r="OIO63" s="140"/>
      <c r="OIP63" s="140"/>
      <c r="OIQ63" s="140"/>
      <c r="OIR63" s="140"/>
      <c r="OIS63" s="140"/>
      <c r="OIT63" s="140"/>
      <c r="OIU63" s="140"/>
      <c r="OIV63" s="140"/>
      <c r="OIW63" s="140"/>
      <c r="OIX63" s="140"/>
      <c r="OIY63" s="140"/>
      <c r="OIZ63" s="140"/>
      <c r="OJA63" s="140"/>
      <c r="OJB63" s="140"/>
      <c r="OJC63" s="140"/>
      <c r="OJD63" s="140"/>
      <c r="OJE63" s="140"/>
      <c r="OJF63" s="140"/>
      <c r="OJG63" s="140"/>
      <c r="OJH63" s="140"/>
      <c r="OJI63" s="140"/>
      <c r="OJJ63" s="140"/>
      <c r="OJK63" s="140"/>
      <c r="OJL63" s="140"/>
      <c r="OJM63" s="140"/>
      <c r="OJN63" s="140"/>
      <c r="OJO63" s="140"/>
      <c r="OJP63" s="140"/>
      <c r="OJQ63" s="140"/>
      <c r="OJR63" s="140"/>
      <c r="OJS63" s="140"/>
      <c r="OJT63" s="140"/>
      <c r="OJU63" s="140"/>
      <c r="OJV63" s="140"/>
      <c r="OJW63" s="140"/>
      <c r="OJX63" s="140"/>
      <c r="OJY63" s="140"/>
      <c r="OJZ63" s="140"/>
      <c r="OKA63" s="140"/>
      <c r="OKB63" s="140"/>
      <c r="OKC63" s="140"/>
      <c r="OKD63" s="140"/>
      <c r="OKE63" s="140"/>
      <c r="OKF63" s="140"/>
      <c r="OKG63" s="140"/>
      <c r="OKH63" s="140"/>
      <c r="OKI63" s="140"/>
      <c r="OKJ63" s="140"/>
      <c r="OKK63" s="140"/>
      <c r="OKL63" s="140"/>
      <c r="OKM63" s="140"/>
      <c r="OKN63" s="140"/>
      <c r="OKO63" s="140"/>
      <c r="OKP63" s="140"/>
      <c r="OKQ63" s="140"/>
      <c r="OKR63" s="140"/>
      <c r="OKS63" s="140"/>
      <c r="OKT63" s="140"/>
      <c r="OKU63" s="140"/>
      <c r="OKV63" s="140"/>
      <c r="OKW63" s="140"/>
      <c r="OKX63" s="140"/>
      <c r="OKY63" s="140"/>
      <c r="OKZ63" s="140"/>
      <c r="OLA63" s="140"/>
      <c r="OLB63" s="140"/>
      <c r="OLC63" s="140"/>
      <c r="OLD63" s="140"/>
      <c r="OLE63" s="140"/>
      <c r="OLF63" s="140"/>
      <c r="OLG63" s="140"/>
      <c r="OLH63" s="140"/>
      <c r="OLI63" s="140"/>
      <c r="OLJ63" s="140"/>
      <c r="OLK63" s="140"/>
      <c r="OLL63" s="140"/>
      <c r="OLM63" s="140"/>
      <c r="OLN63" s="140"/>
      <c r="OLO63" s="140"/>
      <c r="OLP63" s="140"/>
      <c r="OLQ63" s="140"/>
      <c r="OLR63" s="140"/>
      <c r="OLS63" s="140"/>
      <c r="OLT63" s="140"/>
      <c r="OLU63" s="140"/>
      <c r="OLV63" s="140"/>
      <c r="OLW63" s="140"/>
      <c r="OLX63" s="140"/>
      <c r="OLY63" s="140"/>
      <c r="OLZ63" s="140"/>
      <c r="OMA63" s="140"/>
      <c r="OMB63" s="140"/>
      <c r="OMC63" s="140"/>
      <c r="OMD63" s="140"/>
      <c r="OME63" s="140"/>
      <c r="OMF63" s="140"/>
      <c r="OMG63" s="140"/>
      <c r="OMH63" s="140"/>
      <c r="OMI63" s="140"/>
      <c r="OMJ63" s="140"/>
      <c r="OMK63" s="140"/>
      <c r="OML63" s="140"/>
      <c r="OMM63" s="140"/>
      <c r="OMN63" s="140"/>
      <c r="OMO63" s="140"/>
      <c r="OMP63" s="140"/>
      <c r="OMQ63" s="140"/>
      <c r="OMR63" s="140"/>
      <c r="OMS63" s="140"/>
      <c r="OMT63" s="140"/>
      <c r="OMU63" s="140"/>
      <c r="OMV63" s="140"/>
      <c r="OMW63" s="140"/>
      <c r="OMX63" s="140"/>
      <c r="OMY63" s="140"/>
      <c r="OMZ63" s="140"/>
      <c r="ONA63" s="140"/>
      <c r="ONB63" s="140"/>
      <c r="ONC63" s="140"/>
      <c r="OND63" s="140"/>
      <c r="ONE63" s="140"/>
      <c r="ONF63" s="140"/>
      <c r="ONG63" s="140"/>
      <c r="ONH63" s="140"/>
      <c r="ONI63" s="140"/>
      <c r="ONJ63" s="140"/>
      <c r="ONK63" s="140"/>
      <c r="ONL63" s="140"/>
      <c r="ONM63" s="140"/>
      <c r="ONN63" s="140"/>
      <c r="ONO63" s="140"/>
      <c r="ONP63" s="140"/>
      <c r="ONQ63" s="140"/>
      <c r="ONR63" s="140"/>
      <c r="ONS63" s="140"/>
      <c r="ONT63" s="140"/>
      <c r="ONU63" s="140"/>
      <c r="ONV63" s="140"/>
      <c r="ONW63" s="140"/>
      <c r="ONX63" s="140"/>
      <c r="ONY63" s="140"/>
      <c r="ONZ63" s="140"/>
      <c r="OOA63" s="140"/>
      <c r="OOB63" s="140"/>
      <c r="OOC63" s="140"/>
      <c r="OOD63" s="140"/>
      <c r="OOE63" s="140"/>
      <c r="OOF63" s="140"/>
      <c r="OOG63" s="140"/>
      <c r="OOH63" s="140"/>
      <c r="OOI63" s="140"/>
      <c r="OOJ63" s="140"/>
      <c r="OOK63" s="140"/>
      <c r="OOL63" s="140"/>
      <c r="OOM63" s="140"/>
      <c r="OON63" s="140"/>
      <c r="OOO63" s="140"/>
      <c r="OOP63" s="140"/>
      <c r="OOQ63" s="140"/>
      <c r="OOR63" s="140"/>
      <c r="OOS63" s="140"/>
      <c r="OOT63" s="140"/>
      <c r="OOU63" s="140"/>
      <c r="OOV63" s="140"/>
      <c r="OOW63" s="140"/>
      <c r="OOX63" s="140"/>
      <c r="OOY63" s="140"/>
      <c r="OOZ63" s="140"/>
      <c r="OPA63" s="140"/>
      <c r="OPB63" s="140"/>
      <c r="OPC63" s="140"/>
      <c r="OPD63" s="140"/>
      <c r="OPE63" s="140"/>
      <c r="OPF63" s="140"/>
      <c r="OPG63" s="140"/>
      <c r="OPH63" s="140"/>
      <c r="OPI63" s="140"/>
      <c r="OPJ63" s="140"/>
      <c r="OPK63" s="140"/>
      <c r="OPL63" s="140"/>
      <c r="OPM63" s="140"/>
      <c r="OPN63" s="140"/>
      <c r="OPO63" s="140"/>
      <c r="OPP63" s="140"/>
      <c r="OPQ63" s="140"/>
      <c r="OPR63" s="140"/>
      <c r="OPS63" s="140"/>
      <c r="OPT63" s="140"/>
      <c r="OPU63" s="140"/>
      <c r="OPV63" s="140"/>
      <c r="OPW63" s="140"/>
      <c r="OPX63" s="140"/>
      <c r="OPY63" s="140"/>
      <c r="OPZ63" s="140"/>
      <c r="OQA63" s="140"/>
      <c r="OQB63" s="140"/>
      <c r="OQC63" s="140"/>
      <c r="OQD63" s="140"/>
      <c r="OQE63" s="140"/>
      <c r="OQF63" s="140"/>
      <c r="OQG63" s="140"/>
      <c r="OQH63" s="140"/>
      <c r="OQI63" s="140"/>
      <c r="OQJ63" s="140"/>
      <c r="OQK63" s="140"/>
      <c r="OQL63" s="140"/>
      <c r="OQM63" s="140"/>
      <c r="OQN63" s="140"/>
      <c r="OQO63" s="140"/>
      <c r="OQP63" s="140"/>
      <c r="OQQ63" s="140"/>
      <c r="OQR63" s="140"/>
      <c r="OQS63" s="140"/>
      <c r="OQT63" s="140"/>
      <c r="OQU63" s="140"/>
      <c r="OQV63" s="140"/>
      <c r="OQW63" s="140"/>
      <c r="OQX63" s="140"/>
      <c r="OQY63" s="140"/>
      <c r="OQZ63" s="140"/>
      <c r="ORA63" s="140"/>
      <c r="ORB63" s="140"/>
      <c r="ORC63" s="140"/>
      <c r="ORD63" s="140"/>
      <c r="ORE63" s="140"/>
      <c r="ORF63" s="140"/>
      <c r="ORG63" s="140"/>
      <c r="ORH63" s="140"/>
      <c r="ORI63" s="140"/>
      <c r="ORJ63" s="140"/>
      <c r="ORK63" s="140"/>
      <c r="ORL63" s="140"/>
      <c r="ORM63" s="140"/>
      <c r="ORN63" s="140"/>
      <c r="ORO63" s="140"/>
      <c r="ORP63" s="140"/>
      <c r="ORQ63" s="140"/>
      <c r="ORR63" s="140"/>
      <c r="ORS63" s="140"/>
      <c r="ORT63" s="140"/>
      <c r="ORU63" s="140"/>
      <c r="ORV63" s="140"/>
      <c r="ORW63" s="140"/>
      <c r="ORX63" s="140"/>
      <c r="ORY63" s="140"/>
      <c r="ORZ63" s="140"/>
      <c r="OSA63" s="140"/>
      <c r="OSB63" s="140"/>
      <c r="OSC63" s="140"/>
      <c r="OSD63" s="140"/>
      <c r="OSE63" s="140"/>
      <c r="OSF63" s="140"/>
      <c r="OSG63" s="140"/>
      <c r="OSH63" s="140"/>
      <c r="OSI63" s="140"/>
      <c r="OSJ63" s="140"/>
      <c r="OSK63" s="140"/>
      <c r="OSL63" s="140"/>
      <c r="OSM63" s="140"/>
      <c r="OSN63" s="140"/>
      <c r="OSO63" s="140"/>
      <c r="OSP63" s="140"/>
      <c r="OSQ63" s="140"/>
      <c r="OSR63" s="140"/>
      <c r="OSS63" s="140"/>
      <c r="OST63" s="140"/>
      <c r="OSU63" s="140"/>
      <c r="OSV63" s="140"/>
      <c r="OSW63" s="140"/>
      <c r="OSX63" s="140"/>
      <c r="OSY63" s="140"/>
      <c r="OSZ63" s="140"/>
      <c r="OTA63" s="140"/>
      <c r="OTB63" s="140"/>
      <c r="OTC63" s="140"/>
      <c r="OTD63" s="140"/>
      <c r="OTE63" s="140"/>
      <c r="OTF63" s="140"/>
      <c r="OTG63" s="140"/>
      <c r="OTH63" s="140"/>
      <c r="OTI63" s="140"/>
      <c r="OTJ63" s="140"/>
      <c r="OTK63" s="140"/>
      <c r="OTL63" s="140"/>
      <c r="OTM63" s="140"/>
      <c r="OTN63" s="140"/>
      <c r="OTO63" s="140"/>
      <c r="OTP63" s="140"/>
      <c r="OTQ63" s="140"/>
      <c r="OTR63" s="140"/>
      <c r="OTS63" s="140"/>
      <c r="OTT63" s="140"/>
      <c r="OTU63" s="140"/>
      <c r="OTV63" s="140"/>
      <c r="OTW63" s="140"/>
      <c r="OTX63" s="140"/>
      <c r="OTY63" s="140"/>
      <c r="OTZ63" s="140"/>
      <c r="OUA63" s="140"/>
      <c r="OUB63" s="140"/>
      <c r="OUC63" s="140"/>
      <c r="OUD63" s="140"/>
      <c r="OUE63" s="140"/>
      <c r="OUF63" s="140"/>
      <c r="OUG63" s="140"/>
      <c r="OUH63" s="140"/>
      <c r="OUI63" s="140"/>
      <c r="OUJ63" s="140"/>
      <c r="OUK63" s="140"/>
      <c r="OUL63" s="140"/>
      <c r="OUM63" s="140"/>
      <c r="OUN63" s="140"/>
      <c r="OUO63" s="140"/>
      <c r="OUP63" s="140"/>
      <c r="OUQ63" s="140"/>
      <c r="OUR63" s="140"/>
      <c r="OUS63" s="140"/>
      <c r="OUT63" s="140"/>
      <c r="OUU63" s="140"/>
      <c r="OUV63" s="140"/>
      <c r="OUW63" s="140"/>
      <c r="OUX63" s="140"/>
      <c r="OUY63" s="140"/>
      <c r="OUZ63" s="140"/>
      <c r="OVA63" s="140"/>
      <c r="OVB63" s="140"/>
      <c r="OVC63" s="140"/>
      <c r="OVD63" s="140"/>
      <c r="OVE63" s="140"/>
      <c r="OVF63" s="140"/>
      <c r="OVG63" s="140"/>
      <c r="OVH63" s="140"/>
      <c r="OVI63" s="140"/>
      <c r="OVJ63" s="140"/>
      <c r="OVK63" s="140"/>
      <c r="OVL63" s="140"/>
      <c r="OVM63" s="140"/>
      <c r="OVN63" s="140"/>
      <c r="OVO63" s="140"/>
      <c r="OVP63" s="140"/>
      <c r="OVQ63" s="140"/>
      <c r="OVR63" s="140"/>
      <c r="OVS63" s="140"/>
      <c r="OVT63" s="140"/>
      <c r="OVU63" s="140"/>
      <c r="OVV63" s="140"/>
      <c r="OVW63" s="140"/>
      <c r="OVX63" s="140"/>
      <c r="OVY63" s="140"/>
      <c r="OVZ63" s="140"/>
      <c r="OWA63" s="140"/>
      <c r="OWB63" s="140"/>
      <c r="OWC63" s="140"/>
      <c r="OWD63" s="140"/>
      <c r="OWE63" s="140"/>
      <c r="OWF63" s="140"/>
      <c r="OWG63" s="140"/>
      <c r="OWH63" s="140"/>
      <c r="OWI63" s="140"/>
      <c r="OWJ63" s="140"/>
      <c r="OWK63" s="140"/>
      <c r="OWL63" s="140"/>
      <c r="OWM63" s="140"/>
      <c r="OWN63" s="140"/>
      <c r="OWO63" s="140"/>
      <c r="OWP63" s="140"/>
      <c r="OWQ63" s="140"/>
      <c r="OWR63" s="140"/>
      <c r="OWS63" s="140"/>
      <c r="OWT63" s="140"/>
      <c r="OWU63" s="140"/>
      <c r="OWV63" s="140"/>
      <c r="OWW63" s="140"/>
      <c r="OWX63" s="140"/>
      <c r="OWY63" s="140"/>
      <c r="OWZ63" s="140"/>
      <c r="OXA63" s="140"/>
      <c r="OXB63" s="140"/>
      <c r="OXC63" s="140"/>
      <c r="OXD63" s="140"/>
      <c r="OXE63" s="140"/>
      <c r="OXF63" s="140"/>
      <c r="OXG63" s="140"/>
      <c r="OXH63" s="140"/>
      <c r="OXI63" s="140"/>
      <c r="OXJ63" s="140"/>
      <c r="OXK63" s="140"/>
      <c r="OXL63" s="140"/>
      <c r="OXM63" s="140"/>
      <c r="OXN63" s="140"/>
      <c r="OXO63" s="140"/>
      <c r="OXP63" s="140"/>
      <c r="OXQ63" s="140"/>
      <c r="OXR63" s="140"/>
      <c r="OXS63" s="140"/>
      <c r="OXT63" s="140"/>
      <c r="OXU63" s="140"/>
      <c r="OXV63" s="140"/>
      <c r="OXW63" s="140"/>
      <c r="OXX63" s="140"/>
      <c r="OXY63" s="140"/>
      <c r="OXZ63" s="140"/>
      <c r="OYA63" s="140"/>
      <c r="OYB63" s="140"/>
      <c r="OYC63" s="140"/>
      <c r="OYD63" s="140"/>
      <c r="OYE63" s="140"/>
      <c r="OYF63" s="140"/>
      <c r="OYG63" s="140"/>
      <c r="OYH63" s="140"/>
      <c r="OYI63" s="140"/>
      <c r="OYJ63" s="140"/>
      <c r="OYK63" s="140"/>
      <c r="OYL63" s="140"/>
      <c r="OYM63" s="140"/>
      <c r="OYN63" s="140"/>
      <c r="OYO63" s="140"/>
      <c r="OYP63" s="140"/>
      <c r="OYQ63" s="140"/>
      <c r="OYR63" s="140"/>
      <c r="OYS63" s="140"/>
      <c r="OYT63" s="140"/>
      <c r="OYU63" s="140"/>
      <c r="OYV63" s="140"/>
      <c r="OYW63" s="140"/>
      <c r="OYX63" s="140"/>
      <c r="OYY63" s="140"/>
      <c r="OYZ63" s="140"/>
      <c r="OZA63" s="140"/>
      <c r="OZB63" s="140"/>
      <c r="OZC63" s="140"/>
      <c r="OZD63" s="140"/>
      <c r="OZE63" s="140"/>
      <c r="OZF63" s="140"/>
      <c r="OZG63" s="140"/>
      <c r="OZH63" s="140"/>
      <c r="OZI63" s="140"/>
      <c r="OZJ63" s="140"/>
      <c r="OZK63" s="140"/>
      <c r="OZL63" s="140"/>
      <c r="OZM63" s="140"/>
      <c r="OZN63" s="140"/>
      <c r="OZO63" s="140"/>
      <c r="OZP63" s="140"/>
      <c r="OZQ63" s="140"/>
      <c r="OZR63" s="140"/>
      <c r="OZS63" s="140"/>
      <c r="OZT63" s="140"/>
      <c r="OZU63" s="140"/>
      <c r="OZV63" s="140"/>
      <c r="OZW63" s="140"/>
      <c r="OZX63" s="140"/>
      <c r="OZY63" s="140"/>
      <c r="OZZ63" s="140"/>
      <c r="PAA63" s="140"/>
      <c r="PAB63" s="140"/>
      <c r="PAC63" s="140"/>
      <c r="PAD63" s="140"/>
      <c r="PAE63" s="140"/>
      <c r="PAF63" s="140"/>
      <c r="PAG63" s="140"/>
      <c r="PAH63" s="140"/>
      <c r="PAI63" s="140"/>
      <c r="PAJ63" s="140"/>
      <c r="PAK63" s="140"/>
      <c r="PAL63" s="140"/>
      <c r="PAM63" s="140"/>
      <c r="PAN63" s="140"/>
      <c r="PAO63" s="140"/>
      <c r="PAP63" s="140"/>
      <c r="PAQ63" s="140"/>
      <c r="PAR63" s="140"/>
      <c r="PAS63" s="140"/>
      <c r="PAT63" s="140"/>
      <c r="PAU63" s="140"/>
      <c r="PAV63" s="140"/>
      <c r="PAW63" s="140"/>
      <c r="PAX63" s="140"/>
      <c r="PAY63" s="140"/>
      <c r="PAZ63" s="140"/>
      <c r="PBA63" s="140"/>
      <c r="PBB63" s="140"/>
      <c r="PBC63" s="140"/>
      <c r="PBD63" s="140"/>
      <c r="PBE63" s="140"/>
      <c r="PBF63" s="140"/>
      <c r="PBG63" s="140"/>
      <c r="PBH63" s="140"/>
      <c r="PBI63" s="140"/>
      <c r="PBJ63" s="140"/>
      <c r="PBK63" s="140"/>
      <c r="PBL63" s="140"/>
      <c r="PBM63" s="140"/>
      <c r="PBN63" s="140"/>
      <c r="PBO63" s="140"/>
      <c r="PBP63" s="140"/>
      <c r="PBQ63" s="140"/>
      <c r="PBR63" s="140"/>
      <c r="PBS63" s="140"/>
      <c r="PBT63" s="140"/>
      <c r="PBU63" s="140"/>
      <c r="PBV63" s="140"/>
      <c r="PBW63" s="140"/>
      <c r="PBX63" s="140"/>
      <c r="PBY63" s="140"/>
      <c r="PBZ63" s="140"/>
      <c r="PCA63" s="140"/>
      <c r="PCB63" s="140"/>
      <c r="PCC63" s="140"/>
      <c r="PCD63" s="140"/>
      <c r="PCE63" s="140"/>
      <c r="PCF63" s="140"/>
      <c r="PCG63" s="140"/>
      <c r="PCH63" s="140"/>
      <c r="PCI63" s="140"/>
      <c r="PCJ63" s="140"/>
      <c r="PCK63" s="140"/>
      <c r="PCL63" s="140"/>
      <c r="PCM63" s="140"/>
      <c r="PCN63" s="140"/>
      <c r="PCO63" s="140"/>
      <c r="PCP63" s="140"/>
      <c r="PCQ63" s="140"/>
      <c r="PCR63" s="140"/>
      <c r="PCS63" s="140"/>
      <c r="PCT63" s="140"/>
      <c r="PCU63" s="140"/>
      <c r="PCV63" s="140"/>
      <c r="PCW63" s="140"/>
      <c r="PCX63" s="140"/>
      <c r="PCY63" s="140"/>
      <c r="PCZ63" s="140"/>
      <c r="PDA63" s="140"/>
      <c r="PDB63" s="140"/>
      <c r="PDC63" s="140"/>
      <c r="PDD63" s="140"/>
      <c r="PDE63" s="140"/>
      <c r="PDF63" s="140"/>
      <c r="PDG63" s="140"/>
      <c r="PDH63" s="140"/>
      <c r="PDI63" s="140"/>
      <c r="PDJ63" s="140"/>
      <c r="PDK63" s="140"/>
      <c r="PDL63" s="140"/>
      <c r="PDM63" s="140"/>
      <c r="PDN63" s="140"/>
      <c r="PDO63" s="140"/>
      <c r="PDP63" s="140"/>
      <c r="PDQ63" s="140"/>
      <c r="PDR63" s="140"/>
      <c r="PDS63" s="140"/>
      <c r="PDT63" s="140"/>
      <c r="PDU63" s="140"/>
      <c r="PDV63" s="140"/>
      <c r="PDW63" s="140"/>
      <c r="PDX63" s="140"/>
      <c r="PDY63" s="140"/>
      <c r="PDZ63" s="140"/>
      <c r="PEA63" s="140"/>
      <c r="PEB63" s="140"/>
      <c r="PEC63" s="140"/>
      <c r="PED63" s="140"/>
      <c r="PEE63" s="140"/>
      <c r="PEF63" s="140"/>
      <c r="PEG63" s="140"/>
      <c r="PEH63" s="140"/>
      <c r="PEI63" s="140"/>
      <c r="PEJ63" s="140"/>
      <c r="PEK63" s="140"/>
      <c r="PEL63" s="140"/>
      <c r="PEM63" s="140"/>
      <c r="PEN63" s="140"/>
      <c r="PEO63" s="140"/>
      <c r="PEP63" s="140"/>
      <c r="PEQ63" s="140"/>
      <c r="PER63" s="140"/>
      <c r="PES63" s="140"/>
      <c r="PET63" s="140"/>
      <c r="PEU63" s="140"/>
      <c r="PEV63" s="140"/>
      <c r="PEW63" s="140"/>
      <c r="PEX63" s="140"/>
      <c r="PEY63" s="140"/>
      <c r="PEZ63" s="140"/>
      <c r="PFA63" s="140"/>
      <c r="PFB63" s="140"/>
      <c r="PFC63" s="140"/>
      <c r="PFD63" s="140"/>
      <c r="PFE63" s="140"/>
      <c r="PFF63" s="140"/>
      <c r="PFG63" s="140"/>
      <c r="PFH63" s="140"/>
      <c r="PFI63" s="140"/>
      <c r="PFJ63" s="140"/>
      <c r="PFK63" s="140"/>
      <c r="PFL63" s="140"/>
      <c r="PFM63" s="140"/>
      <c r="PFN63" s="140"/>
      <c r="PFO63" s="140"/>
      <c r="PFP63" s="140"/>
      <c r="PFQ63" s="140"/>
      <c r="PFR63" s="140"/>
      <c r="PFS63" s="140"/>
      <c r="PFT63" s="140"/>
      <c r="PFU63" s="140"/>
      <c r="PFV63" s="140"/>
      <c r="PFW63" s="140"/>
      <c r="PFX63" s="140"/>
      <c r="PFY63" s="140"/>
      <c r="PFZ63" s="140"/>
      <c r="PGA63" s="140"/>
      <c r="PGB63" s="140"/>
      <c r="PGC63" s="140"/>
      <c r="PGD63" s="140"/>
      <c r="PGE63" s="140"/>
      <c r="PGF63" s="140"/>
      <c r="PGG63" s="140"/>
      <c r="PGH63" s="140"/>
      <c r="PGI63" s="140"/>
      <c r="PGJ63" s="140"/>
      <c r="PGK63" s="140"/>
      <c r="PGL63" s="140"/>
      <c r="PGM63" s="140"/>
      <c r="PGN63" s="140"/>
      <c r="PGO63" s="140"/>
      <c r="PGP63" s="140"/>
      <c r="PGQ63" s="140"/>
      <c r="PGR63" s="140"/>
      <c r="PGS63" s="140"/>
      <c r="PGT63" s="140"/>
      <c r="PGU63" s="140"/>
      <c r="PGV63" s="140"/>
      <c r="PGW63" s="140"/>
      <c r="PGX63" s="140"/>
      <c r="PGY63" s="140"/>
      <c r="PGZ63" s="140"/>
      <c r="PHA63" s="140"/>
      <c r="PHB63" s="140"/>
      <c r="PHC63" s="140"/>
      <c r="PHD63" s="140"/>
      <c r="PHE63" s="140"/>
      <c r="PHF63" s="140"/>
      <c r="PHG63" s="140"/>
      <c r="PHH63" s="140"/>
      <c r="PHI63" s="140"/>
      <c r="PHJ63" s="140"/>
      <c r="PHK63" s="140"/>
      <c r="PHL63" s="140"/>
      <c r="PHM63" s="140"/>
      <c r="PHN63" s="140"/>
      <c r="PHO63" s="140"/>
      <c r="PHP63" s="140"/>
      <c r="PHQ63" s="140"/>
      <c r="PHR63" s="140"/>
      <c r="PHS63" s="140"/>
      <c r="PHT63" s="140"/>
      <c r="PHU63" s="140"/>
      <c r="PHV63" s="140"/>
      <c r="PHW63" s="140"/>
      <c r="PHX63" s="140"/>
      <c r="PHY63" s="140"/>
      <c r="PHZ63" s="140"/>
      <c r="PIA63" s="140"/>
      <c r="PIB63" s="140"/>
      <c r="PIC63" s="140"/>
      <c r="PID63" s="140"/>
      <c r="PIE63" s="140"/>
      <c r="PIF63" s="140"/>
      <c r="PIG63" s="140"/>
      <c r="PIH63" s="140"/>
      <c r="PII63" s="140"/>
      <c r="PIJ63" s="140"/>
      <c r="PIK63" s="140"/>
      <c r="PIL63" s="140"/>
      <c r="PIM63" s="140"/>
      <c r="PIN63" s="140"/>
      <c r="PIO63" s="140"/>
      <c r="PIP63" s="140"/>
      <c r="PIQ63" s="140"/>
      <c r="PIR63" s="140"/>
      <c r="PIS63" s="140"/>
      <c r="PIT63" s="140"/>
      <c r="PIU63" s="140"/>
      <c r="PIV63" s="140"/>
      <c r="PIW63" s="140"/>
      <c r="PIX63" s="140"/>
      <c r="PIY63" s="140"/>
      <c r="PIZ63" s="140"/>
      <c r="PJA63" s="140"/>
      <c r="PJB63" s="140"/>
      <c r="PJC63" s="140"/>
      <c r="PJD63" s="140"/>
      <c r="PJE63" s="140"/>
      <c r="PJF63" s="140"/>
      <c r="PJG63" s="140"/>
      <c r="PJH63" s="140"/>
      <c r="PJI63" s="140"/>
      <c r="PJJ63" s="140"/>
      <c r="PJK63" s="140"/>
      <c r="PJL63" s="140"/>
      <c r="PJM63" s="140"/>
      <c r="PJN63" s="140"/>
      <c r="PJO63" s="140"/>
      <c r="PJP63" s="140"/>
      <c r="PJQ63" s="140"/>
      <c r="PJR63" s="140"/>
      <c r="PJS63" s="140"/>
      <c r="PJT63" s="140"/>
      <c r="PJU63" s="140"/>
      <c r="PJV63" s="140"/>
      <c r="PJW63" s="140"/>
      <c r="PJX63" s="140"/>
      <c r="PJY63" s="140"/>
      <c r="PJZ63" s="140"/>
      <c r="PKA63" s="140"/>
      <c r="PKB63" s="140"/>
      <c r="PKC63" s="140"/>
      <c r="PKD63" s="140"/>
      <c r="PKE63" s="140"/>
      <c r="PKF63" s="140"/>
      <c r="PKG63" s="140"/>
      <c r="PKH63" s="140"/>
      <c r="PKI63" s="140"/>
      <c r="PKJ63" s="140"/>
      <c r="PKK63" s="140"/>
      <c r="PKL63" s="140"/>
      <c r="PKM63" s="140"/>
      <c r="PKN63" s="140"/>
      <c r="PKO63" s="140"/>
      <c r="PKP63" s="140"/>
      <c r="PKQ63" s="140"/>
      <c r="PKR63" s="140"/>
      <c r="PKS63" s="140"/>
      <c r="PKT63" s="140"/>
      <c r="PKU63" s="140"/>
      <c r="PKV63" s="140"/>
      <c r="PKW63" s="140"/>
      <c r="PKX63" s="140"/>
      <c r="PKY63" s="140"/>
      <c r="PKZ63" s="140"/>
      <c r="PLA63" s="140"/>
      <c r="PLB63" s="140"/>
      <c r="PLC63" s="140"/>
      <c r="PLD63" s="140"/>
      <c r="PLE63" s="140"/>
      <c r="PLF63" s="140"/>
      <c r="PLG63" s="140"/>
      <c r="PLH63" s="140"/>
      <c r="PLI63" s="140"/>
      <c r="PLJ63" s="140"/>
      <c r="PLK63" s="140"/>
      <c r="PLL63" s="140"/>
      <c r="PLM63" s="140"/>
      <c r="PLN63" s="140"/>
      <c r="PLO63" s="140"/>
      <c r="PLP63" s="140"/>
      <c r="PLQ63" s="140"/>
      <c r="PLR63" s="140"/>
      <c r="PLS63" s="140"/>
      <c r="PLT63" s="140"/>
      <c r="PLU63" s="140"/>
      <c r="PLV63" s="140"/>
      <c r="PLW63" s="140"/>
      <c r="PLX63" s="140"/>
      <c r="PLY63" s="140"/>
      <c r="PLZ63" s="140"/>
      <c r="PMA63" s="140"/>
      <c r="PMB63" s="140"/>
      <c r="PMC63" s="140"/>
      <c r="PMD63" s="140"/>
      <c r="PME63" s="140"/>
      <c r="PMF63" s="140"/>
      <c r="PMG63" s="140"/>
      <c r="PMH63" s="140"/>
      <c r="PMI63" s="140"/>
      <c r="PMJ63" s="140"/>
      <c r="PMK63" s="140"/>
      <c r="PML63" s="140"/>
      <c r="PMM63" s="140"/>
      <c r="PMN63" s="140"/>
      <c r="PMO63" s="140"/>
      <c r="PMP63" s="140"/>
      <c r="PMQ63" s="140"/>
      <c r="PMR63" s="140"/>
      <c r="PMS63" s="140"/>
      <c r="PMT63" s="140"/>
      <c r="PMU63" s="140"/>
      <c r="PMV63" s="140"/>
      <c r="PMW63" s="140"/>
      <c r="PMX63" s="140"/>
      <c r="PMY63" s="140"/>
      <c r="PMZ63" s="140"/>
      <c r="PNA63" s="140"/>
      <c r="PNB63" s="140"/>
      <c r="PNC63" s="140"/>
      <c r="PND63" s="140"/>
      <c r="PNE63" s="140"/>
      <c r="PNF63" s="140"/>
      <c r="PNG63" s="140"/>
      <c r="PNH63" s="140"/>
      <c r="PNI63" s="140"/>
      <c r="PNJ63" s="140"/>
      <c r="PNK63" s="140"/>
      <c r="PNL63" s="140"/>
      <c r="PNM63" s="140"/>
      <c r="PNN63" s="140"/>
      <c r="PNO63" s="140"/>
      <c r="PNP63" s="140"/>
      <c r="PNQ63" s="140"/>
      <c r="PNR63" s="140"/>
      <c r="PNS63" s="140"/>
      <c r="PNT63" s="140"/>
      <c r="PNU63" s="140"/>
      <c r="PNV63" s="140"/>
      <c r="PNW63" s="140"/>
      <c r="PNX63" s="140"/>
      <c r="PNY63" s="140"/>
      <c r="PNZ63" s="140"/>
      <c r="POA63" s="140"/>
      <c r="POB63" s="140"/>
      <c r="POC63" s="140"/>
      <c r="POD63" s="140"/>
      <c r="POE63" s="140"/>
      <c r="POF63" s="140"/>
      <c r="POG63" s="140"/>
      <c r="POH63" s="140"/>
      <c r="POI63" s="140"/>
      <c r="POJ63" s="140"/>
      <c r="POK63" s="140"/>
      <c r="POL63" s="140"/>
      <c r="POM63" s="140"/>
      <c r="PON63" s="140"/>
      <c r="POO63" s="140"/>
      <c r="POP63" s="140"/>
      <c r="POQ63" s="140"/>
      <c r="POR63" s="140"/>
      <c r="POS63" s="140"/>
      <c r="POT63" s="140"/>
      <c r="POU63" s="140"/>
      <c r="POV63" s="140"/>
      <c r="POW63" s="140"/>
      <c r="POX63" s="140"/>
      <c r="POY63" s="140"/>
      <c r="POZ63" s="140"/>
      <c r="PPA63" s="140"/>
      <c r="PPB63" s="140"/>
      <c r="PPC63" s="140"/>
      <c r="PPD63" s="140"/>
      <c r="PPE63" s="140"/>
      <c r="PPF63" s="140"/>
      <c r="PPG63" s="140"/>
      <c r="PPH63" s="140"/>
      <c r="PPI63" s="140"/>
      <c r="PPJ63" s="140"/>
      <c r="PPK63" s="140"/>
      <c r="PPL63" s="140"/>
      <c r="PPM63" s="140"/>
      <c r="PPN63" s="140"/>
      <c r="PPO63" s="140"/>
      <c r="PPP63" s="140"/>
      <c r="PPQ63" s="140"/>
      <c r="PPR63" s="140"/>
      <c r="PPS63" s="140"/>
      <c r="PPT63" s="140"/>
      <c r="PPU63" s="140"/>
      <c r="PPV63" s="140"/>
      <c r="PPW63" s="140"/>
      <c r="PPX63" s="140"/>
      <c r="PPY63" s="140"/>
      <c r="PPZ63" s="140"/>
      <c r="PQA63" s="140"/>
      <c r="PQB63" s="140"/>
      <c r="PQC63" s="140"/>
      <c r="PQD63" s="140"/>
      <c r="PQE63" s="140"/>
      <c r="PQF63" s="140"/>
      <c r="PQG63" s="140"/>
      <c r="PQH63" s="140"/>
      <c r="PQI63" s="140"/>
      <c r="PQJ63" s="140"/>
      <c r="PQK63" s="140"/>
      <c r="PQL63" s="140"/>
      <c r="PQM63" s="140"/>
      <c r="PQN63" s="140"/>
      <c r="PQO63" s="140"/>
      <c r="PQP63" s="140"/>
      <c r="PQQ63" s="140"/>
      <c r="PQR63" s="140"/>
      <c r="PQS63" s="140"/>
      <c r="PQT63" s="140"/>
      <c r="PQU63" s="140"/>
      <c r="PQV63" s="140"/>
      <c r="PQW63" s="140"/>
      <c r="PQX63" s="140"/>
      <c r="PQY63" s="140"/>
      <c r="PQZ63" s="140"/>
      <c r="PRA63" s="140"/>
      <c r="PRB63" s="140"/>
      <c r="PRC63" s="140"/>
      <c r="PRD63" s="140"/>
      <c r="PRE63" s="140"/>
      <c r="PRF63" s="140"/>
      <c r="PRG63" s="140"/>
      <c r="PRH63" s="140"/>
      <c r="PRI63" s="140"/>
      <c r="PRJ63" s="140"/>
      <c r="PRK63" s="140"/>
      <c r="PRL63" s="140"/>
      <c r="PRM63" s="140"/>
      <c r="PRN63" s="140"/>
      <c r="PRO63" s="140"/>
      <c r="PRP63" s="140"/>
      <c r="PRQ63" s="140"/>
      <c r="PRR63" s="140"/>
      <c r="PRS63" s="140"/>
      <c r="PRT63" s="140"/>
      <c r="PRU63" s="140"/>
      <c r="PRV63" s="140"/>
      <c r="PRW63" s="140"/>
      <c r="PRX63" s="140"/>
      <c r="PRY63" s="140"/>
      <c r="PRZ63" s="140"/>
      <c r="PSA63" s="140"/>
      <c r="PSB63" s="140"/>
      <c r="PSC63" s="140"/>
      <c r="PSD63" s="140"/>
      <c r="PSE63" s="140"/>
      <c r="PSF63" s="140"/>
      <c r="PSG63" s="140"/>
      <c r="PSH63" s="140"/>
      <c r="PSI63" s="140"/>
      <c r="PSJ63" s="140"/>
      <c r="PSK63" s="140"/>
      <c r="PSL63" s="140"/>
      <c r="PSM63" s="140"/>
      <c r="PSN63" s="140"/>
      <c r="PSO63" s="140"/>
      <c r="PSP63" s="140"/>
      <c r="PSQ63" s="140"/>
      <c r="PSR63" s="140"/>
      <c r="PSS63" s="140"/>
      <c r="PST63" s="140"/>
      <c r="PSU63" s="140"/>
      <c r="PSV63" s="140"/>
      <c r="PSW63" s="140"/>
      <c r="PSX63" s="140"/>
      <c r="PSY63" s="140"/>
      <c r="PSZ63" s="140"/>
      <c r="PTA63" s="140"/>
      <c r="PTB63" s="140"/>
      <c r="PTC63" s="140"/>
      <c r="PTD63" s="140"/>
      <c r="PTE63" s="140"/>
      <c r="PTF63" s="140"/>
      <c r="PTG63" s="140"/>
      <c r="PTH63" s="140"/>
      <c r="PTI63" s="140"/>
      <c r="PTJ63" s="140"/>
      <c r="PTK63" s="140"/>
      <c r="PTL63" s="140"/>
      <c r="PTM63" s="140"/>
      <c r="PTN63" s="140"/>
      <c r="PTO63" s="140"/>
      <c r="PTP63" s="140"/>
      <c r="PTQ63" s="140"/>
      <c r="PTR63" s="140"/>
      <c r="PTS63" s="140"/>
      <c r="PTT63" s="140"/>
      <c r="PTU63" s="140"/>
      <c r="PTV63" s="140"/>
      <c r="PTW63" s="140"/>
      <c r="PTX63" s="140"/>
      <c r="PTY63" s="140"/>
      <c r="PTZ63" s="140"/>
      <c r="PUA63" s="140"/>
      <c r="PUB63" s="140"/>
      <c r="PUC63" s="140"/>
      <c r="PUD63" s="140"/>
      <c r="PUE63" s="140"/>
      <c r="PUF63" s="140"/>
      <c r="PUG63" s="140"/>
      <c r="PUH63" s="140"/>
      <c r="PUI63" s="140"/>
      <c r="PUJ63" s="140"/>
      <c r="PUK63" s="140"/>
      <c r="PUL63" s="140"/>
      <c r="PUM63" s="140"/>
      <c r="PUN63" s="140"/>
      <c r="PUO63" s="140"/>
      <c r="PUP63" s="140"/>
      <c r="PUQ63" s="140"/>
      <c r="PUR63" s="140"/>
      <c r="PUS63" s="140"/>
      <c r="PUT63" s="140"/>
      <c r="PUU63" s="140"/>
      <c r="PUV63" s="140"/>
      <c r="PUW63" s="140"/>
      <c r="PUX63" s="140"/>
      <c r="PUY63" s="140"/>
      <c r="PUZ63" s="140"/>
      <c r="PVA63" s="140"/>
      <c r="PVB63" s="140"/>
      <c r="PVC63" s="140"/>
      <c r="PVD63" s="140"/>
      <c r="PVE63" s="140"/>
      <c r="PVF63" s="140"/>
      <c r="PVG63" s="140"/>
      <c r="PVH63" s="140"/>
      <c r="PVI63" s="140"/>
      <c r="PVJ63" s="140"/>
      <c r="PVK63" s="140"/>
      <c r="PVL63" s="140"/>
      <c r="PVM63" s="140"/>
      <c r="PVN63" s="140"/>
      <c r="PVO63" s="140"/>
      <c r="PVP63" s="140"/>
      <c r="PVQ63" s="140"/>
      <c r="PVR63" s="140"/>
      <c r="PVS63" s="140"/>
      <c r="PVT63" s="140"/>
      <c r="PVU63" s="140"/>
      <c r="PVV63" s="140"/>
      <c r="PVW63" s="140"/>
      <c r="PVX63" s="140"/>
      <c r="PVY63" s="140"/>
      <c r="PVZ63" s="140"/>
      <c r="PWA63" s="140"/>
      <c r="PWB63" s="140"/>
      <c r="PWC63" s="140"/>
      <c r="PWD63" s="140"/>
      <c r="PWE63" s="140"/>
      <c r="PWF63" s="140"/>
      <c r="PWG63" s="140"/>
      <c r="PWH63" s="140"/>
      <c r="PWI63" s="140"/>
      <c r="PWJ63" s="140"/>
      <c r="PWK63" s="140"/>
      <c r="PWL63" s="140"/>
      <c r="PWM63" s="140"/>
      <c r="PWN63" s="140"/>
      <c r="PWO63" s="140"/>
      <c r="PWP63" s="140"/>
      <c r="PWQ63" s="140"/>
      <c r="PWR63" s="140"/>
      <c r="PWS63" s="140"/>
      <c r="PWT63" s="140"/>
      <c r="PWU63" s="140"/>
      <c r="PWV63" s="140"/>
      <c r="PWW63" s="140"/>
      <c r="PWX63" s="140"/>
      <c r="PWY63" s="140"/>
      <c r="PWZ63" s="140"/>
      <c r="PXA63" s="140"/>
      <c r="PXB63" s="140"/>
      <c r="PXC63" s="140"/>
      <c r="PXD63" s="140"/>
      <c r="PXE63" s="140"/>
      <c r="PXF63" s="140"/>
      <c r="PXG63" s="140"/>
      <c r="PXH63" s="140"/>
      <c r="PXI63" s="140"/>
      <c r="PXJ63" s="140"/>
      <c r="PXK63" s="140"/>
      <c r="PXL63" s="140"/>
      <c r="PXM63" s="140"/>
      <c r="PXN63" s="140"/>
      <c r="PXO63" s="140"/>
      <c r="PXP63" s="140"/>
      <c r="PXQ63" s="140"/>
      <c r="PXR63" s="140"/>
      <c r="PXS63" s="140"/>
      <c r="PXT63" s="140"/>
      <c r="PXU63" s="140"/>
      <c r="PXV63" s="140"/>
      <c r="PXW63" s="140"/>
      <c r="PXX63" s="140"/>
      <c r="PXY63" s="140"/>
      <c r="PXZ63" s="140"/>
      <c r="PYA63" s="140"/>
      <c r="PYB63" s="140"/>
      <c r="PYC63" s="140"/>
      <c r="PYD63" s="140"/>
      <c r="PYE63" s="140"/>
      <c r="PYF63" s="140"/>
      <c r="PYG63" s="140"/>
      <c r="PYH63" s="140"/>
      <c r="PYI63" s="140"/>
      <c r="PYJ63" s="140"/>
      <c r="PYK63" s="140"/>
      <c r="PYL63" s="140"/>
      <c r="PYM63" s="140"/>
      <c r="PYN63" s="140"/>
      <c r="PYO63" s="140"/>
      <c r="PYP63" s="140"/>
      <c r="PYQ63" s="140"/>
      <c r="PYR63" s="140"/>
      <c r="PYS63" s="140"/>
      <c r="PYT63" s="140"/>
      <c r="PYU63" s="140"/>
      <c r="PYV63" s="140"/>
      <c r="PYW63" s="140"/>
      <c r="PYX63" s="140"/>
      <c r="PYY63" s="140"/>
      <c r="PYZ63" s="140"/>
      <c r="PZA63" s="140"/>
      <c r="PZB63" s="140"/>
      <c r="PZC63" s="140"/>
      <c r="PZD63" s="140"/>
      <c r="PZE63" s="140"/>
      <c r="PZF63" s="140"/>
      <c r="PZG63" s="140"/>
      <c r="PZH63" s="140"/>
      <c r="PZI63" s="140"/>
      <c r="PZJ63" s="140"/>
      <c r="PZK63" s="140"/>
      <c r="PZL63" s="140"/>
      <c r="PZM63" s="140"/>
      <c r="PZN63" s="140"/>
      <c r="PZO63" s="140"/>
      <c r="PZP63" s="140"/>
      <c r="PZQ63" s="140"/>
      <c r="PZR63" s="140"/>
      <c r="PZS63" s="140"/>
      <c r="PZT63" s="140"/>
      <c r="PZU63" s="140"/>
      <c r="PZV63" s="140"/>
      <c r="PZW63" s="140"/>
      <c r="PZX63" s="140"/>
      <c r="PZY63" s="140"/>
      <c r="PZZ63" s="140"/>
      <c r="QAA63" s="140"/>
      <c r="QAB63" s="140"/>
      <c r="QAC63" s="140"/>
      <c r="QAD63" s="140"/>
      <c r="QAE63" s="140"/>
      <c r="QAF63" s="140"/>
      <c r="QAG63" s="140"/>
      <c r="QAH63" s="140"/>
      <c r="QAI63" s="140"/>
      <c r="QAJ63" s="140"/>
      <c r="QAK63" s="140"/>
      <c r="QAL63" s="140"/>
      <c r="QAM63" s="140"/>
      <c r="QAN63" s="140"/>
      <c r="QAO63" s="140"/>
      <c r="QAP63" s="140"/>
      <c r="QAQ63" s="140"/>
      <c r="QAR63" s="140"/>
      <c r="QAS63" s="140"/>
      <c r="QAT63" s="140"/>
      <c r="QAU63" s="140"/>
      <c r="QAV63" s="140"/>
      <c r="QAW63" s="140"/>
      <c r="QAX63" s="140"/>
      <c r="QAY63" s="140"/>
      <c r="QAZ63" s="140"/>
      <c r="QBA63" s="140"/>
      <c r="QBB63" s="140"/>
      <c r="QBC63" s="140"/>
      <c r="QBD63" s="140"/>
      <c r="QBE63" s="140"/>
      <c r="QBF63" s="140"/>
      <c r="QBG63" s="140"/>
      <c r="QBH63" s="140"/>
      <c r="QBI63" s="140"/>
      <c r="QBJ63" s="140"/>
      <c r="QBK63" s="140"/>
      <c r="QBL63" s="140"/>
      <c r="QBM63" s="140"/>
      <c r="QBN63" s="140"/>
      <c r="QBO63" s="140"/>
      <c r="QBP63" s="140"/>
      <c r="QBQ63" s="140"/>
      <c r="QBR63" s="140"/>
      <c r="QBS63" s="140"/>
      <c r="QBT63" s="140"/>
      <c r="QBU63" s="140"/>
      <c r="QBV63" s="140"/>
      <c r="QBW63" s="140"/>
      <c r="QBX63" s="140"/>
      <c r="QBY63" s="140"/>
      <c r="QBZ63" s="140"/>
      <c r="QCA63" s="140"/>
      <c r="QCB63" s="140"/>
      <c r="QCC63" s="140"/>
      <c r="QCD63" s="140"/>
      <c r="QCE63" s="140"/>
      <c r="QCF63" s="140"/>
      <c r="QCG63" s="140"/>
      <c r="QCH63" s="140"/>
      <c r="QCI63" s="140"/>
      <c r="QCJ63" s="140"/>
      <c r="QCK63" s="140"/>
      <c r="QCL63" s="140"/>
      <c r="QCM63" s="140"/>
      <c r="QCN63" s="140"/>
      <c r="QCO63" s="140"/>
      <c r="QCP63" s="140"/>
      <c r="QCQ63" s="140"/>
      <c r="QCR63" s="140"/>
      <c r="QCS63" s="140"/>
      <c r="QCT63" s="140"/>
      <c r="QCU63" s="140"/>
      <c r="QCV63" s="140"/>
      <c r="QCW63" s="140"/>
      <c r="QCX63" s="140"/>
      <c r="QCY63" s="140"/>
      <c r="QCZ63" s="140"/>
      <c r="QDA63" s="140"/>
      <c r="QDB63" s="140"/>
      <c r="QDC63" s="140"/>
      <c r="QDD63" s="140"/>
      <c r="QDE63" s="140"/>
      <c r="QDF63" s="140"/>
      <c r="QDG63" s="140"/>
      <c r="QDH63" s="140"/>
      <c r="QDI63" s="140"/>
      <c r="QDJ63" s="140"/>
      <c r="QDK63" s="140"/>
      <c r="QDL63" s="140"/>
      <c r="QDM63" s="140"/>
      <c r="QDN63" s="140"/>
      <c r="QDO63" s="140"/>
      <c r="QDP63" s="140"/>
      <c r="QDQ63" s="140"/>
      <c r="QDR63" s="140"/>
      <c r="QDS63" s="140"/>
      <c r="QDT63" s="140"/>
      <c r="QDU63" s="140"/>
      <c r="QDV63" s="140"/>
      <c r="QDW63" s="140"/>
      <c r="QDX63" s="140"/>
      <c r="QDY63" s="140"/>
      <c r="QDZ63" s="140"/>
      <c r="QEA63" s="140"/>
      <c r="QEB63" s="140"/>
      <c r="QEC63" s="140"/>
      <c r="QED63" s="140"/>
      <c r="QEE63" s="140"/>
      <c r="QEF63" s="140"/>
      <c r="QEG63" s="140"/>
      <c r="QEH63" s="140"/>
      <c r="QEI63" s="140"/>
      <c r="QEJ63" s="140"/>
      <c r="QEK63" s="140"/>
      <c r="QEL63" s="140"/>
      <c r="QEM63" s="140"/>
      <c r="QEN63" s="140"/>
      <c r="QEO63" s="140"/>
      <c r="QEP63" s="140"/>
      <c r="QEQ63" s="140"/>
      <c r="QER63" s="140"/>
      <c r="QES63" s="140"/>
      <c r="QET63" s="140"/>
      <c r="QEU63" s="140"/>
      <c r="QEV63" s="140"/>
      <c r="QEW63" s="140"/>
      <c r="QEX63" s="140"/>
      <c r="QEY63" s="140"/>
      <c r="QEZ63" s="140"/>
      <c r="QFA63" s="140"/>
      <c r="QFB63" s="140"/>
      <c r="QFC63" s="140"/>
      <c r="QFD63" s="140"/>
      <c r="QFE63" s="140"/>
      <c r="QFF63" s="140"/>
      <c r="QFG63" s="140"/>
      <c r="QFH63" s="140"/>
      <c r="QFI63" s="140"/>
      <c r="QFJ63" s="140"/>
      <c r="QFK63" s="140"/>
      <c r="QFL63" s="140"/>
      <c r="QFM63" s="140"/>
      <c r="QFN63" s="140"/>
      <c r="QFO63" s="140"/>
      <c r="QFP63" s="140"/>
      <c r="QFQ63" s="140"/>
      <c r="QFR63" s="140"/>
      <c r="QFS63" s="140"/>
      <c r="QFT63" s="140"/>
      <c r="QFU63" s="140"/>
      <c r="QFV63" s="140"/>
      <c r="QFW63" s="140"/>
      <c r="QFX63" s="140"/>
      <c r="QFY63" s="140"/>
      <c r="QFZ63" s="140"/>
      <c r="QGA63" s="140"/>
      <c r="QGB63" s="140"/>
      <c r="QGC63" s="140"/>
      <c r="QGD63" s="140"/>
      <c r="QGE63" s="140"/>
      <c r="QGF63" s="140"/>
      <c r="QGG63" s="140"/>
      <c r="QGH63" s="140"/>
      <c r="QGI63" s="140"/>
      <c r="QGJ63" s="140"/>
      <c r="QGK63" s="140"/>
      <c r="QGL63" s="140"/>
      <c r="QGM63" s="140"/>
      <c r="QGN63" s="140"/>
      <c r="QGO63" s="140"/>
      <c r="QGP63" s="140"/>
      <c r="QGQ63" s="140"/>
      <c r="QGR63" s="140"/>
      <c r="QGS63" s="140"/>
      <c r="QGT63" s="140"/>
      <c r="QGU63" s="140"/>
      <c r="QGV63" s="140"/>
      <c r="QGW63" s="140"/>
      <c r="QGX63" s="140"/>
      <c r="QGY63" s="140"/>
      <c r="QGZ63" s="140"/>
      <c r="QHA63" s="140"/>
      <c r="QHB63" s="140"/>
      <c r="QHC63" s="140"/>
      <c r="QHD63" s="140"/>
      <c r="QHE63" s="140"/>
      <c r="QHF63" s="140"/>
      <c r="QHG63" s="140"/>
      <c r="QHH63" s="140"/>
      <c r="QHI63" s="140"/>
      <c r="QHJ63" s="140"/>
      <c r="QHK63" s="140"/>
      <c r="QHL63" s="140"/>
      <c r="QHM63" s="140"/>
      <c r="QHN63" s="140"/>
      <c r="QHO63" s="140"/>
      <c r="QHP63" s="140"/>
      <c r="QHQ63" s="140"/>
      <c r="QHR63" s="140"/>
      <c r="QHS63" s="140"/>
      <c r="QHT63" s="140"/>
      <c r="QHU63" s="140"/>
      <c r="QHV63" s="140"/>
      <c r="QHW63" s="140"/>
      <c r="QHX63" s="140"/>
      <c r="QHY63" s="140"/>
      <c r="QHZ63" s="140"/>
      <c r="QIA63" s="140"/>
      <c r="QIB63" s="140"/>
      <c r="QIC63" s="140"/>
      <c r="QID63" s="140"/>
      <c r="QIE63" s="140"/>
      <c r="QIF63" s="140"/>
      <c r="QIG63" s="140"/>
      <c r="QIH63" s="140"/>
      <c r="QII63" s="140"/>
      <c r="QIJ63" s="140"/>
      <c r="QIK63" s="140"/>
      <c r="QIL63" s="140"/>
      <c r="QIM63" s="140"/>
      <c r="QIN63" s="140"/>
      <c r="QIO63" s="140"/>
      <c r="QIP63" s="140"/>
      <c r="QIQ63" s="140"/>
      <c r="QIR63" s="140"/>
      <c r="QIS63" s="140"/>
      <c r="QIT63" s="140"/>
      <c r="QIU63" s="140"/>
      <c r="QIV63" s="140"/>
      <c r="QIW63" s="140"/>
      <c r="QIX63" s="140"/>
      <c r="QIY63" s="140"/>
      <c r="QIZ63" s="140"/>
      <c r="QJA63" s="140"/>
      <c r="QJB63" s="140"/>
      <c r="QJC63" s="140"/>
      <c r="QJD63" s="140"/>
      <c r="QJE63" s="140"/>
      <c r="QJF63" s="140"/>
      <c r="QJG63" s="140"/>
      <c r="QJH63" s="140"/>
      <c r="QJI63" s="140"/>
      <c r="QJJ63" s="140"/>
      <c r="QJK63" s="140"/>
      <c r="QJL63" s="140"/>
      <c r="QJM63" s="140"/>
      <c r="QJN63" s="140"/>
      <c r="QJO63" s="140"/>
      <c r="QJP63" s="140"/>
      <c r="QJQ63" s="140"/>
      <c r="QJR63" s="140"/>
      <c r="QJS63" s="140"/>
      <c r="QJT63" s="140"/>
      <c r="QJU63" s="140"/>
      <c r="QJV63" s="140"/>
      <c r="QJW63" s="140"/>
      <c r="QJX63" s="140"/>
      <c r="QJY63" s="140"/>
      <c r="QJZ63" s="140"/>
      <c r="QKA63" s="140"/>
      <c r="QKB63" s="140"/>
      <c r="QKC63" s="140"/>
      <c r="QKD63" s="140"/>
      <c r="QKE63" s="140"/>
      <c r="QKF63" s="140"/>
      <c r="QKG63" s="140"/>
      <c r="QKH63" s="140"/>
      <c r="QKI63" s="140"/>
      <c r="QKJ63" s="140"/>
      <c r="QKK63" s="140"/>
      <c r="QKL63" s="140"/>
      <c r="QKM63" s="140"/>
      <c r="QKN63" s="140"/>
      <c r="QKO63" s="140"/>
      <c r="QKP63" s="140"/>
      <c r="QKQ63" s="140"/>
      <c r="QKR63" s="140"/>
      <c r="QKS63" s="140"/>
      <c r="QKT63" s="140"/>
      <c r="QKU63" s="140"/>
      <c r="QKV63" s="140"/>
      <c r="QKW63" s="140"/>
      <c r="QKX63" s="140"/>
      <c r="QKY63" s="140"/>
      <c r="QKZ63" s="140"/>
      <c r="QLA63" s="140"/>
      <c r="QLB63" s="140"/>
      <c r="QLC63" s="140"/>
      <c r="QLD63" s="140"/>
      <c r="QLE63" s="140"/>
      <c r="QLF63" s="140"/>
      <c r="QLG63" s="140"/>
      <c r="QLH63" s="140"/>
      <c r="QLI63" s="140"/>
      <c r="QLJ63" s="140"/>
      <c r="QLK63" s="140"/>
      <c r="QLL63" s="140"/>
      <c r="QLM63" s="140"/>
      <c r="QLN63" s="140"/>
      <c r="QLO63" s="140"/>
      <c r="QLP63" s="140"/>
      <c r="QLQ63" s="140"/>
      <c r="QLR63" s="140"/>
      <c r="QLS63" s="140"/>
      <c r="QLT63" s="140"/>
      <c r="QLU63" s="140"/>
      <c r="QLV63" s="140"/>
      <c r="QLW63" s="140"/>
      <c r="QLX63" s="140"/>
      <c r="QLY63" s="140"/>
      <c r="QLZ63" s="140"/>
      <c r="QMA63" s="140"/>
      <c r="QMB63" s="140"/>
      <c r="QMC63" s="140"/>
      <c r="QMD63" s="140"/>
      <c r="QME63" s="140"/>
      <c r="QMF63" s="140"/>
      <c r="QMG63" s="140"/>
      <c r="QMH63" s="140"/>
      <c r="QMI63" s="140"/>
      <c r="QMJ63" s="140"/>
      <c r="QMK63" s="140"/>
      <c r="QML63" s="140"/>
      <c r="QMM63" s="140"/>
      <c r="QMN63" s="140"/>
      <c r="QMO63" s="140"/>
      <c r="QMP63" s="140"/>
      <c r="QMQ63" s="140"/>
      <c r="QMR63" s="140"/>
      <c r="QMS63" s="140"/>
      <c r="QMT63" s="140"/>
      <c r="QMU63" s="140"/>
      <c r="QMV63" s="140"/>
      <c r="QMW63" s="140"/>
      <c r="QMX63" s="140"/>
      <c r="QMY63" s="140"/>
      <c r="QMZ63" s="140"/>
      <c r="QNA63" s="140"/>
      <c r="QNB63" s="140"/>
      <c r="QNC63" s="140"/>
      <c r="QND63" s="140"/>
      <c r="QNE63" s="140"/>
      <c r="QNF63" s="140"/>
      <c r="QNG63" s="140"/>
      <c r="QNH63" s="140"/>
      <c r="QNI63" s="140"/>
      <c r="QNJ63" s="140"/>
      <c r="QNK63" s="140"/>
      <c r="QNL63" s="140"/>
      <c r="QNM63" s="140"/>
      <c r="QNN63" s="140"/>
      <c r="QNO63" s="140"/>
      <c r="QNP63" s="140"/>
      <c r="QNQ63" s="140"/>
      <c r="QNR63" s="140"/>
      <c r="QNS63" s="140"/>
      <c r="QNT63" s="140"/>
      <c r="QNU63" s="140"/>
      <c r="QNV63" s="140"/>
      <c r="QNW63" s="140"/>
      <c r="QNX63" s="140"/>
      <c r="QNY63" s="140"/>
      <c r="QNZ63" s="140"/>
      <c r="QOA63" s="140"/>
      <c r="QOB63" s="140"/>
      <c r="QOC63" s="140"/>
      <c r="QOD63" s="140"/>
      <c r="QOE63" s="140"/>
      <c r="QOF63" s="140"/>
      <c r="QOG63" s="140"/>
      <c r="QOH63" s="140"/>
      <c r="QOI63" s="140"/>
      <c r="QOJ63" s="140"/>
      <c r="QOK63" s="140"/>
      <c r="QOL63" s="140"/>
      <c r="QOM63" s="140"/>
      <c r="QON63" s="140"/>
      <c r="QOO63" s="140"/>
      <c r="QOP63" s="140"/>
      <c r="QOQ63" s="140"/>
      <c r="QOR63" s="140"/>
      <c r="QOS63" s="140"/>
      <c r="QOT63" s="140"/>
      <c r="QOU63" s="140"/>
      <c r="QOV63" s="140"/>
      <c r="QOW63" s="140"/>
      <c r="QOX63" s="140"/>
      <c r="QOY63" s="140"/>
      <c r="QOZ63" s="140"/>
      <c r="QPA63" s="140"/>
      <c r="QPB63" s="140"/>
      <c r="QPC63" s="140"/>
      <c r="QPD63" s="140"/>
      <c r="QPE63" s="140"/>
      <c r="QPF63" s="140"/>
      <c r="QPG63" s="140"/>
      <c r="QPH63" s="140"/>
      <c r="QPI63" s="140"/>
      <c r="QPJ63" s="140"/>
      <c r="QPK63" s="140"/>
      <c r="QPL63" s="140"/>
      <c r="QPM63" s="140"/>
      <c r="QPN63" s="140"/>
      <c r="QPO63" s="140"/>
      <c r="QPP63" s="140"/>
      <c r="QPQ63" s="140"/>
      <c r="QPR63" s="140"/>
      <c r="QPS63" s="140"/>
      <c r="QPT63" s="140"/>
      <c r="QPU63" s="140"/>
      <c r="QPV63" s="140"/>
      <c r="QPW63" s="140"/>
      <c r="QPX63" s="140"/>
      <c r="QPY63" s="140"/>
      <c r="QPZ63" s="140"/>
      <c r="QQA63" s="140"/>
      <c r="QQB63" s="140"/>
      <c r="QQC63" s="140"/>
      <c r="QQD63" s="140"/>
      <c r="QQE63" s="140"/>
      <c r="QQF63" s="140"/>
      <c r="QQG63" s="140"/>
      <c r="QQH63" s="140"/>
      <c r="QQI63" s="140"/>
      <c r="QQJ63" s="140"/>
      <c r="QQK63" s="140"/>
      <c r="QQL63" s="140"/>
      <c r="QQM63" s="140"/>
      <c r="QQN63" s="140"/>
      <c r="QQO63" s="140"/>
      <c r="QQP63" s="140"/>
      <c r="QQQ63" s="140"/>
      <c r="QQR63" s="140"/>
      <c r="QQS63" s="140"/>
      <c r="QQT63" s="140"/>
      <c r="QQU63" s="140"/>
      <c r="QQV63" s="140"/>
      <c r="QQW63" s="140"/>
      <c r="QQX63" s="140"/>
      <c r="QQY63" s="140"/>
      <c r="QQZ63" s="140"/>
      <c r="QRA63" s="140"/>
      <c r="QRB63" s="140"/>
      <c r="QRC63" s="140"/>
      <c r="QRD63" s="140"/>
      <c r="QRE63" s="140"/>
      <c r="QRF63" s="140"/>
      <c r="QRG63" s="140"/>
      <c r="QRH63" s="140"/>
      <c r="QRI63" s="140"/>
      <c r="QRJ63" s="140"/>
      <c r="QRK63" s="140"/>
      <c r="QRL63" s="140"/>
      <c r="QRM63" s="140"/>
      <c r="QRN63" s="140"/>
      <c r="QRO63" s="140"/>
      <c r="QRP63" s="140"/>
      <c r="QRQ63" s="140"/>
      <c r="QRR63" s="140"/>
      <c r="QRS63" s="140"/>
      <c r="QRT63" s="140"/>
      <c r="QRU63" s="140"/>
      <c r="QRV63" s="140"/>
      <c r="QRW63" s="140"/>
      <c r="QRX63" s="140"/>
      <c r="QRY63" s="140"/>
      <c r="QRZ63" s="140"/>
      <c r="QSA63" s="140"/>
      <c r="QSB63" s="140"/>
      <c r="QSC63" s="140"/>
      <c r="QSD63" s="140"/>
      <c r="QSE63" s="140"/>
      <c r="QSF63" s="140"/>
      <c r="QSG63" s="140"/>
      <c r="QSH63" s="140"/>
      <c r="QSI63" s="140"/>
      <c r="QSJ63" s="140"/>
      <c r="QSK63" s="140"/>
      <c r="QSL63" s="140"/>
      <c r="QSM63" s="140"/>
      <c r="QSN63" s="140"/>
      <c r="QSO63" s="140"/>
      <c r="QSP63" s="140"/>
      <c r="QSQ63" s="140"/>
      <c r="QSR63" s="140"/>
      <c r="QSS63" s="140"/>
      <c r="QST63" s="140"/>
      <c r="QSU63" s="140"/>
      <c r="QSV63" s="140"/>
      <c r="QSW63" s="140"/>
      <c r="QSX63" s="140"/>
      <c r="QSY63" s="140"/>
      <c r="QSZ63" s="140"/>
      <c r="QTA63" s="140"/>
      <c r="QTB63" s="140"/>
      <c r="QTC63" s="140"/>
      <c r="QTD63" s="140"/>
      <c r="QTE63" s="140"/>
      <c r="QTF63" s="140"/>
      <c r="QTG63" s="140"/>
      <c r="QTH63" s="140"/>
      <c r="QTI63" s="140"/>
      <c r="QTJ63" s="140"/>
      <c r="QTK63" s="140"/>
      <c r="QTL63" s="140"/>
      <c r="QTM63" s="140"/>
      <c r="QTN63" s="140"/>
      <c r="QTO63" s="140"/>
      <c r="QTP63" s="140"/>
      <c r="QTQ63" s="140"/>
      <c r="QTR63" s="140"/>
      <c r="QTS63" s="140"/>
      <c r="QTT63" s="140"/>
      <c r="QTU63" s="140"/>
      <c r="QTV63" s="140"/>
      <c r="QTW63" s="140"/>
      <c r="QTX63" s="140"/>
      <c r="QTY63" s="140"/>
      <c r="QTZ63" s="140"/>
      <c r="QUA63" s="140"/>
      <c r="QUB63" s="140"/>
      <c r="QUC63" s="140"/>
      <c r="QUD63" s="140"/>
      <c r="QUE63" s="140"/>
      <c r="QUF63" s="140"/>
      <c r="QUG63" s="140"/>
      <c r="QUH63" s="140"/>
      <c r="QUI63" s="140"/>
      <c r="QUJ63" s="140"/>
      <c r="QUK63" s="140"/>
      <c r="QUL63" s="140"/>
      <c r="QUM63" s="140"/>
      <c r="QUN63" s="140"/>
      <c r="QUO63" s="140"/>
      <c r="QUP63" s="140"/>
      <c r="QUQ63" s="140"/>
      <c r="QUR63" s="140"/>
      <c r="QUS63" s="140"/>
      <c r="QUT63" s="140"/>
      <c r="QUU63" s="140"/>
      <c r="QUV63" s="140"/>
      <c r="QUW63" s="140"/>
      <c r="QUX63" s="140"/>
      <c r="QUY63" s="140"/>
      <c r="QUZ63" s="140"/>
      <c r="QVA63" s="140"/>
      <c r="QVB63" s="140"/>
      <c r="QVC63" s="140"/>
      <c r="QVD63" s="140"/>
      <c r="QVE63" s="140"/>
      <c r="QVF63" s="140"/>
      <c r="QVG63" s="140"/>
      <c r="QVH63" s="140"/>
      <c r="QVI63" s="140"/>
      <c r="QVJ63" s="140"/>
      <c r="QVK63" s="140"/>
      <c r="QVL63" s="140"/>
      <c r="QVM63" s="140"/>
      <c r="QVN63" s="140"/>
      <c r="QVO63" s="140"/>
      <c r="QVP63" s="140"/>
      <c r="QVQ63" s="140"/>
      <c r="QVR63" s="140"/>
      <c r="QVS63" s="140"/>
      <c r="QVT63" s="140"/>
      <c r="QVU63" s="140"/>
      <c r="QVV63" s="140"/>
      <c r="QVW63" s="140"/>
      <c r="QVX63" s="140"/>
      <c r="QVY63" s="140"/>
      <c r="QVZ63" s="140"/>
      <c r="QWA63" s="140"/>
      <c r="QWB63" s="140"/>
      <c r="QWC63" s="140"/>
      <c r="QWD63" s="140"/>
      <c r="QWE63" s="140"/>
      <c r="QWF63" s="140"/>
      <c r="QWG63" s="140"/>
      <c r="QWH63" s="140"/>
      <c r="QWI63" s="140"/>
      <c r="QWJ63" s="140"/>
      <c r="QWK63" s="140"/>
      <c r="QWL63" s="140"/>
      <c r="QWM63" s="140"/>
      <c r="QWN63" s="140"/>
      <c r="QWO63" s="140"/>
      <c r="QWP63" s="140"/>
      <c r="QWQ63" s="140"/>
      <c r="QWR63" s="140"/>
      <c r="QWS63" s="140"/>
      <c r="QWT63" s="140"/>
      <c r="QWU63" s="140"/>
      <c r="QWV63" s="140"/>
      <c r="QWW63" s="140"/>
      <c r="QWX63" s="140"/>
      <c r="QWY63" s="140"/>
      <c r="QWZ63" s="140"/>
      <c r="QXA63" s="140"/>
      <c r="QXB63" s="140"/>
      <c r="QXC63" s="140"/>
      <c r="QXD63" s="140"/>
      <c r="QXE63" s="140"/>
      <c r="QXF63" s="140"/>
      <c r="QXG63" s="140"/>
      <c r="QXH63" s="140"/>
      <c r="QXI63" s="140"/>
      <c r="QXJ63" s="140"/>
      <c r="QXK63" s="140"/>
      <c r="QXL63" s="140"/>
      <c r="QXM63" s="140"/>
      <c r="QXN63" s="140"/>
      <c r="QXO63" s="140"/>
      <c r="QXP63" s="140"/>
      <c r="QXQ63" s="140"/>
      <c r="QXR63" s="140"/>
      <c r="QXS63" s="140"/>
      <c r="QXT63" s="140"/>
      <c r="QXU63" s="140"/>
      <c r="QXV63" s="140"/>
      <c r="QXW63" s="140"/>
      <c r="QXX63" s="140"/>
      <c r="QXY63" s="140"/>
      <c r="QXZ63" s="140"/>
      <c r="QYA63" s="140"/>
      <c r="QYB63" s="140"/>
      <c r="QYC63" s="140"/>
      <c r="QYD63" s="140"/>
      <c r="QYE63" s="140"/>
      <c r="QYF63" s="140"/>
      <c r="QYG63" s="140"/>
      <c r="QYH63" s="140"/>
      <c r="QYI63" s="140"/>
      <c r="QYJ63" s="140"/>
      <c r="QYK63" s="140"/>
      <c r="QYL63" s="140"/>
      <c r="QYM63" s="140"/>
      <c r="QYN63" s="140"/>
      <c r="QYO63" s="140"/>
      <c r="QYP63" s="140"/>
      <c r="QYQ63" s="140"/>
      <c r="QYR63" s="140"/>
      <c r="QYS63" s="140"/>
      <c r="QYT63" s="140"/>
      <c r="QYU63" s="140"/>
      <c r="QYV63" s="140"/>
      <c r="QYW63" s="140"/>
      <c r="QYX63" s="140"/>
      <c r="QYY63" s="140"/>
      <c r="QYZ63" s="140"/>
      <c r="QZA63" s="140"/>
      <c r="QZB63" s="140"/>
      <c r="QZC63" s="140"/>
      <c r="QZD63" s="140"/>
      <c r="QZE63" s="140"/>
      <c r="QZF63" s="140"/>
      <c r="QZG63" s="140"/>
      <c r="QZH63" s="140"/>
      <c r="QZI63" s="140"/>
      <c r="QZJ63" s="140"/>
      <c r="QZK63" s="140"/>
      <c r="QZL63" s="140"/>
      <c r="QZM63" s="140"/>
      <c r="QZN63" s="140"/>
      <c r="QZO63" s="140"/>
      <c r="QZP63" s="140"/>
      <c r="QZQ63" s="140"/>
      <c r="QZR63" s="140"/>
      <c r="QZS63" s="140"/>
      <c r="QZT63" s="140"/>
      <c r="QZU63" s="140"/>
      <c r="QZV63" s="140"/>
      <c r="QZW63" s="140"/>
      <c r="QZX63" s="140"/>
      <c r="QZY63" s="140"/>
      <c r="QZZ63" s="140"/>
      <c r="RAA63" s="140"/>
      <c r="RAB63" s="140"/>
      <c r="RAC63" s="140"/>
      <c r="RAD63" s="140"/>
      <c r="RAE63" s="140"/>
      <c r="RAF63" s="140"/>
      <c r="RAG63" s="140"/>
      <c r="RAH63" s="140"/>
      <c r="RAI63" s="140"/>
      <c r="RAJ63" s="140"/>
      <c r="RAK63" s="140"/>
      <c r="RAL63" s="140"/>
      <c r="RAM63" s="140"/>
      <c r="RAN63" s="140"/>
      <c r="RAO63" s="140"/>
      <c r="RAP63" s="140"/>
      <c r="RAQ63" s="140"/>
      <c r="RAR63" s="140"/>
      <c r="RAS63" s="140"/>
      <c r="RAT63" s="140"/>
      <c r="RAU63" s="140"/>
      <c r="RAV63" s="140"/>
      <c r="RAW63" s="140"/>
      <c r="RAX63" s="140"/>
      <c r="RAY63" s="140"/>
      <c r="RAZ63" s="140"/>
      <c r="RBA63" s="140"/>
      <c r="RBB63" s="140"/>
      <c r="RBC63" s="140"/>
      <c r="RBD63" s="140"/>
      <c r="RBE63" s="140"/>
      <c r="RBF63" s="140"/>
      <c r="RBG63" s="140"/>
      <c r="RBH63" s="140"/>
      <c r="RBI63" s="140"/>
      <c r="RBJ63" s="140"/>
      <c r="RBK63" s="140"/>
      <c r="RBL63" s="140"/>
      <c r="RBM63" s="140"/>
      <c r="RBN63" s="140"/>
      <c r="RBO63" s="140"/>
      <c r="RBP63" s="140"/>
      <c r="RBQ63" s="140"/>
      <c r="RBR63" s="140"/>
      <c r="RBS63" s="140"/>
      <c r="RBT63" s="140"/>
      <c r="RBU63" s="140"/>
      <c r="RBV63" s="140"/>
      <c r="RBW63" s="140"/>
      <c r="RBX63" s="140"/>
      <c r="RBY63" s="140"/>
      <c r="RBZ63" s="140"/>
      <c r="RCA63" s="140"/>
      <c r="RCB63" s="140"/>
      <c r="RCC63" s="140"/>
      <c r="RCD63" s="140"/>
      <c r="RCE63" s="140"/>
      <c r="RCF63" s="140"/>
      <c r="RCG63" s="140"/>
      <c r="RCH63" s="140"/>
      <c r="RCI63" s="140"/>
      <c r="RCJ63" s="140"/>
      <c r="RCK63" s="140"/>
      <c r="RCL63" s="140"/>
      <c r="RCM63" s="140"/>
      <c r="RCN63" s="140"/>
      <c r="RCO63" s="140"/>
      <c r="RCP63" s="140"/>
      <c r="RCQ63" s="140"/>
      <c r="RCR63" s="140"/>
      <c r="RCS63" s="140"/>
      <c r="RCT63" s="140"/>
      <c r="RCU63" s="140"/>
      <c r="RCV63" s="140"/>
      <c r="RCW63" s="140"/>
      <c r="RCX63" s="140"/>
      <c r="RCY63" s="140"/>
      <c r="RCZ63" s="140"/>
      <c r="RDA63" s="140"/>
      <c r="RDB63" s="140"/>
      <c r="RDC63" s="140"/>
      <c r="RDD63" s="140"/>
      <c r="RDE63" s="140"/>
      <c r="RDF63" s="140"/>
      <c r="RDG63" s="140"/>
      <c r="RDH63" s="140"/>
      <c r="RDI63" s="140"/>
      <c r="RDJ63" s="140"/>
      <c r="RDK63" s="140"/>
      <c r="RDL63" s="140"/>
      <c r="RDM63" s="140"/>
      <c r="RDN63" s="140"/>
      <c r="RDO63" s="140"/>
      <c r="RDP63" s="140"/>
      <c r="RDQ63" s="140"/>
      <c r="RDR63" s="140"/>
      <c r="RDS63" s="140"/>
      <c r="RDT63" s="140"/>
      <c r="RDU63" s="140"/>
      <c r="RDV63" s="140"/>
      <c r="RDW63" s="140"/>
      <c r="RDX63" s="140"/>
      <c r="RDY63" s="140"/>
      <c r="RDZ63" s="140"/>
      <c r="REA63" s="140"/>
      <c r="REB63" s="140"/>
      <c r="REC63" s="140"/>
      <c r="RED63" s="140"/>
      <c r="REE63" s="140"/>
      <c r="REF63" s="140"/>
      <c r="REG63" s="140"/>
      <c r="REH63" s="140"/>
      <c r="REI63" s="140"/>
      <c r="REJ63" s="140"/>
      <c r="REK63" s="140"/>
      <c r="REL63" s="140"/>
      <c r="REM63" s="140"/>
      <c r="REN63" s="140"/>
      <c r="REO63" s="140"/>
      <c r="REP63" s="140"/>
      <c r="REQ63" s="140"/>
      <c r="RER63" s="140"/>
      <c r="RES63" s="140"/>
      <c r="RET63" s="140"/>
      <c r="REU63" s="140"/>
      <c r="REV63" s="140"/>
      <c r="REW63" s="140"/>
      <c r="REX63" s="140"/>
      <c r="REY63" s="140"/>
      <c r="REZ63" s="140"/>
      <c r="RFA63" s="140"/>
      <c r="RFB63" s="140"/>
      <c r="RFC63" s="140"/>
      <c r="RFD63" s="140"/>
      <c r="RFE63" s="140"/>
      <c r="RFF63" s="140"/>
      <c r="RFG63" s="140"/>
      <c r="RFH63" s="140"/>
      <c r="RFI63" s="140"/>
      <c r="RFJ63" s="140"/>
      <c r="RFK63" s="140"/>
      <c r="RFL63" s="140"/>
      <c r="RFM63" s="140"/>
      <c r="RFN63" s="140"/>
      <c r="RFO63" s="140"/>
      <c r="RFP63" s="140"/>
      <c r="RFQ63" s="140"/>
      <c r="RFR63" s="140"/>
      <c r="RFS63" s="140"/>
      <c r="RFT63" s="140"/>
      <c r="RFU63" s="140"/>
      <c r="RFV63" s="140"/>
      <c r="RFW63" s="140"/>
      <c r="RFX63" s="140"/>
      <c r="RFY63" s="140"/>
      <c r="RFZ63" s="140"/>
      <c r="RGA63" s="140"/>
      <c r="RGB63" s="140"/>
      <c r="RGC63" s="140"/>
      <c r="RGD63" s="140"/>
      <c r="RGE63" s="140"/>
      <c r="RGF63" s="140"/>
      <c r="RGG63" s="140"/>
      <c r="RGH63" s="140"/>
      <c r="RGI63" s="140"/>
      <c r="RGJ63" s="140"/>
      <c r="RGK63" s="140"/>
      <c r="RGL63" s="140"/>
      <c r="RGM63" s="140"/>
      <c r="RGN63" s="140"/>
      <c r="RGO63" s="140"/>
      <c r="RGP63" s="140"/>
      <c r="RGQ63" s="140"/>
      <c r="RGR63" s="140"/>
      <c r="RGS63" s="140"/>
      <c r="RGT63" s="140"/>
      <c r="RGU63" s="140"/>
      <c r="RGV63" s="140"/>
      <c r="RGW63" s="140"/>
      <c r="RGX63" s="140"/>
      <c r="RGY63" s="140"/>
      <c r="RGZ63" s="140"/>
      <c r="RHA63" s="140"/>
      <c r="RHB63" s="140"/>
      <c r="RHC63" s="140"/>
      <c r="RHD63" s="140"/>
      <c r="RHE63" s="140"/>
      <c r="RHF63" s="140"/>
      <c r="RHG63" s="140"/>
      <c r="RHH63" s="140"/>
      <c r="RHI63" s="140"/>
      <c r="RHJ63" s="140"/>
      <c r="RHK63" s="140"/>
      <c r="RHL63" s="140"/>
      <c r="RHM63" s="140"/>
      <c r="RHN63" s="140"/>
      <c r="RHO63" s="140"/>
      <c r="RHP63" s="140"/>
      <c r="RHQ63" s="140"/>
      <c r="RHR63" s="140"/>
      <c r="RHS63" s="140"/>
      <c r="RHT63" s="140"/>
      <c r="RHU63" s="140"/>
      <c r="RHV63" s="140"/>
      <c r="RHW63" s="140"/>
      <c r="RHX63" s="140"/>
      <c r="RHY63" s="140"/>
      <c r="RHZ63" s="140"/>
      <c r="RIA63" s="140"/>
      <c r="RIB63" s="140"/>
      <c r="RIC63" s="140"/>
      <c r="RID63" s="140"/>
      <c r="RIE63" s="140"/>
      <c r="RIF63" s="140"/>
      <c r="RIG63" s="140"/>
      <c r="RIH63" s="140"/>
      <c r="RII63" s="140"/>
      <c r="RIJ63" s="140"/>
      <c r="RIK63" s="140"/>
      <c r="RIL63" s="140"/>
      <c r="RIM63" s="140"/>
      <c r="RIN63" s="140"/>
      <c r="RIO63" s="140"/>
      <c r="RIP63" s="140"/>
      <c r="RIQ63" s="140"/>
      <c r="RIR63" s="140"/>
      <c r="RIS63" s="140"/>
      <c r="RIT63" s="140"/>
      <c r="RIU63" s="140"/>
      <c r="RIV63" s="140"/>
      <c r="RIW63" s="140"/>
      <c r="RIX63" s="140"/>
      <c r="RIY63" s="140"/>
      <c r="RIZ63" s="140"/>
      <c r="RJA63" s="140"/>
      <c r="RJB63" s="140"/>
      <c r="RJC63" s="140"/>
      <c r="RJD63" s="140"/>
      <c r="RJE63" s="140"/>
      <c r="RJF63" s="140"/>
      <c r="RJG63" s="140"/>
      <c r="RJH63" s="140"/>
      <c r="RJI63" s="140"/>
      <c r="RJJ63" s="140"/>
      <c r="RJK63" s="140"/>
      <c r="RJL63" s="140"/>
      <c r="RJM63" s="140"/>
      <c r="RJN63" s="140"/>
      <c r="RJO63" s="140"/>
      <c r="RJP63" s="140"/>
      <c r="RJQ63" s="140"/>
      <c r="RJR63" s="140"/>
      <c r="RJS63" s="140"/>
      <c r="RJT63" s="140"/>
      <c r="RJU63" s="140"/>
      <c r="RJV63" s="140"/>
      <c r="RJW63" s="140"/>
      <c r="RJX63" s="140"/>
      <c r="RJY63" s="140"/>
      <c r="RJZ63" s="140"/>
      <c r="RKA63" s="140"/>
      <c r="RKB63" s="140"/>
      <c r="RKC63" s="140"/>
      <c r="RKD63" s="140"/>
      <c r="RKE63" s="140"/>
      <c r="RKF63" s="140"/>
      <c r="RKG63" s="140"/>
      <c r="RKH63" s="140"/>
      <c r="RKI63" s="140"/>
      <c r="RKJ63" s="140"/>
      <c r="RKK63" s="140"/>
      <c r="RKL63" s="140"/>
      <c r="RKM63" s="140"/>
      <c r="RKN63" s="140"/>
      <c r="RKO63" s="140"/>
      <c r="RKP63" s="140"/>
      <c r="RKQ63" s="140"/>
      <c r="RKR63" s="140"/>
      <c r="RKS63" s="140"/>
      <c r="RKT63" s="140"/>
      <c r="RKU63" s="140"/>
      <c r="RKV63" s="140"/>
      <c r="RKW63" s="140"/>
      <c r="RKX63" s="140"/>
      <c r="RKY63" s="140"/>
      <c r="RKZ63" s="140"/>
      <c r="RLA63" s="140"/>
      <c r="RLB63" s="140"/>
      <c r="RLC63" s="140"/>
      <c r="RLD63" s="140"/>
      <c r="RLE63" s="140"/>
      <c r="RLF63" s="140"/>
      <c r="RLG63" s="140"/>
      <c r="RLH63" s="140"/>
      <c r="RLI63" s="140"/>
      <c r="RLJ63" s="140"/>
      <c r="RLK63" s="140"/>
      <c r="RLL63" s="140"/>
      <c r="RLM63" s="140"/>
      <c r="RLN63" s="140"/>
      <c r="RLO63" s="140"/>
      <c r="RLP63" s="140"/>
      <c r="RLQ63" s="140"/>
      <c r="RLR63" s="140"/>
      <c r="RLS63" s="140"/>
      <c r="RLT63" s="140"/>
      <c r="RLU63" s="140"/>
      <c r="RLV63" s="140"/>
      <c r="RLW63" s="140"/>
      <c r="RLX63" s="140"/>
      <c r="RLY63" s="140"/>
      <c r="RLZ63" s="140"/>
      <c r="RMA63" s="140"/>
      <c r="RMB63" s="140"/>
      <c r="RMC63" s="140"/>
      <c r="RMD63" s="140"/>
      <c r="RME63" s="140"/>
      <c r="RMF63" s="140"/>
      <c r="RMG63" s="140"/>
      <c r="RMH63" s="140"/>
      <c r="RMI63" s="140"/>
      <c r="RMJ63" s="140"/>
      <c r="RMK63" s="140"/>
      <c r="RML63" s="140"/>
      <c r="RMM63" s="140"/>
      <c r="RMN63" s="140"/>
      <c r="RMO63" s="140"/>
      <c r="RMP63" s="140"/>
      <c r="RMQ63" s="140"/>
      <c r="RMR63" s="140"/>
      <c r="RMS63" s="140"/>
      <c r="RMT63" s="140"/>
      <c r="RMU63" s="140"/>
      <c r="RMV63" s="140"/>
      <c r="RMW63" s="140"/>
      <c r="RMX63" s="140"/>
      <c r="RMY63" s="140"/>
      <c r="RMZ63" s="140"/>
      <c r="RNA63" s="140"/>
      <c r="RNB63" s="140"/>
      <c r="RNC63" s="140"/>
      <c r="RND63" s="140"/>
      <c r="RNE63" s="140"/>
      <c r="RNF63" s="140"/>
      <c r="RNG63" s="140"/>
      <c r="RNH63" s="140"/>
      <c r="RNI63" s="140"/>
      <c r="RNJ63" s="140"/>
      <c r="RNK63" s="140"/>
      <c r="RNL63" s="140"/>
      <c r="RNM63" s="140"/>
      <c r="RNN63" s="140"/>
      <c r="RNO63" s="140"/>
      <c r="RNP63" s="140"/>
      <c r="RNQ63" s="140"/>
      <c r="RNR63" s="140"/>
      <c r="RNS63" s="140"/>
      <c r="RNT63" s="140"/>
      <c r="RNU63" s="140"/>
      <c r="RNV63" s="140"/>
      <c r="RNW63" s="140"/>
      <c r="RNX63" s="140"/>
      <c r="RNY63" s="140"/>
      <c r="RNZ63" s="140"/>
      <c r="ROA63" s="140"/>
      <c r="ROB63" s="140"/>
      <c r="ROC63" s="140"/>
      <c r="ROD63" s="140"/>
      <c r="ROE63" s="140"/>
      <c r="ROF63" s="140"/>
      <c r="ROG63" s="140"/>
      <c r="ROH63" s="140"/>
      <c r="ROI63" s="140"/>
      <c r="ROJ63" s="140"/>
      <c r="ROK63" s="140"/>
      <c r="ROL63" s="140"/>
      <c r="ROM63" s="140"/>
      <c r="RON63" s="140"/>
      <c r="ROO63" s="140"/>
      <c r="ROP63" s="140"/>
      <c r="ROQ63" s="140"/>
      <c r="ROR63" s="140"/>
      <c r="ROS63" s="140"/>
      <c r="ROT63" s="140"/>
      <c r="ROU63" s="140"/>
      <c r="ROV63" s="140"/>
      <c r="ROW63" s="140"/>
      <c r="ROX63" s="140"/>
      <c r="ROY63" s="140"/>
      <c r="ROZ63" s="140"/>
      <c r="RPA63" s="140"/>
      <c r="RPB63" s="140"/>
      <c r="RPC63" s="140"/>
      <c r="RPD63" s="140"/>
      <c r="RPE63" s="140"/>
      <c r="RPF63" s="140"/>
      <c r="RPG63" s="140"/>
      <c r="RPH63" s="140"/>
      <c r="RPI63" s="140"/>
      <c r="RPJ63" s="140"/>
      <c r="RPK63" s="140"/>
      <c r="RPL63" s="140"/>
      <c r="RPM63" s="140"/>
      <c r="RPN63" s="140"/>
      <c r="RPO63" s="140"/>
      <c r="RPP63" s="140"/>
      <c r="RPQ63" s="140"/>
      <c r="RPR63" s="140"/>
      <c r="RPS63" s="140"/>
      <c r="RPT63" s="140"/>
      <c r="RPU63" s="140"/>
      <c r="RPV63" s="140"/>
      <c r="RPW63" s="140"/>
      <c r="RPX63" s="140"/>
      <c r="RPY63" s="140"/>
      <c r="RPZ63" s="140"/>
      <c r="RQA63" s="140"/>
      <c r="RQB63" s="140"/>
      <c r="RQC63" s="140"/>
      <c r="RQD63" s="140"/>
      <c r="RQE63" s="140"/>
      <c r="RQF63" s="140"/>
      <c r="RQG63" s="140"/>
      <c r="RQH63" s="140"/>
      <c r="RQI63" s="140"/>
      <c r="RQJ63" s="140"/>
      <c r="RQK63" s="140"/>
      <c r="RQL63" s="140"/>
      <c r="RQM63" s="140"/>
      <c r="RQN63" s="140"/>
      <c r="RQO63" s="140"/>
      <c r="RQP63" s="140"/>
      <c r="RQQ63" s="140"/>
      <c r="RQR63" s="140"/>
      <c r="RQS63" s="140"/>
      <c r="RQT63" s="140"/>
      <c r="RQU63" s="140"/>
      <c r="RQV63" s="140"/>
      <c r="RQW63" s="140"/>
      <c r="RQX63" s="140"/>
      <c r="RQY63" s="140"/>
      <c r="RQZ63" s="140"/>
      <c r="RRA63" s="140"/>
      <c r="RRB63" s="140"/>
      <c r="RRC63" s="140"/>
      <c r="RRD63" s="140"/>
      <c r="RRE63" s="140"/>
      <c r="RRF63" s="140"/>
      <c r="RRG63" s="140"/>
      <c r="RRH63" s="140"/>
      <c r="RRI63" s="140"/>
      <c r="RRJ63" s="140"/>
      <c r="RRK63" s="140"/>
      <c r="RRL63" s="140"/>
      <c r="RRM63" s="140"/>
      <c r="RRN63" s="140"/>
      <c r="RRO63" s="140"/>
      <c r="RRP63" s="140"/>
      <c r="RRQ63" s="140"/>
      <c r="RRR63" s="140"/>
      <c r="RRS63" s="140"/>
      <c r="RRT63" s="140"/>
      <c r="RRU63" s="140"/>
      <c r="RRV63" s="140"/>
      <c r="RRW63" s="140"/>
      <c r="RRX63" s="140"/>
      <c r="RRY63" s="140"/>
      <c r="RRZ63" s="140"/>
      <c r="RSA63" s="140"/>
      <c r="RSB63" s="140"/>
      <c r="RSC63" s="140"/>
      <c r="RSD63" s="140"/>
      <c r="RSE63" s="140"/>
      <c r="RSF63" s="140"/>
      <c r="RSG63" s="140"/>
      <c r="RSH63" s="140"/>
      <c r="RSI63" s="140"/>
      <c r="RSJ63" s="140"/>
      <c r="RSK63" s="140"/>
      <c r="RSL63" s="140"/>
      <c r="RSM63" s="140"/>
      <c r="RSN63" s="140"/>
      <c r="RSO63" s="140"/>
      <c r="RSP63" s="140"/>
      <c r="RSQ63" s="140"/>
      <c r="RSR63" s="140"/>
      <c r="RSS63" s="140"/>
      <c r="RST63" s="140"/>
      <c r="RSU63" s="140"/>
      <c r="RSV63" s="140"/>
      <c r="RSW63" s="140"/>
      <c r="RSX63" s="140"/>
      <c r="RSY63" s="140"/>
      <c r="RSZ63" s="140"/>
      <c r="RTA63" s="140"/>
      <c r="RTB63" s="140"/>
      <c r="RTC63" s="140"/>
      <c r="RTD63" s="140"/>
      <c r="RTE63" s="140"/>
      <c r="RTF63" s="140"/>
      <c r="RTG63" s="140"/>
      <c r="RTH63" s="140"/>
      <c r="RTI63" s="140"/>
      <c r="RTJ63" s="140"/>
      <c r="RTK63" s="140"/>
      <c r="RTL63" s="140"/>
      <c r="RTM63" s="140"/>
      <c r="RTN63" s="140"/>
      <c r="RTO63" s="140"/>
      <c r="RTP63" s="140"/>
      <c r="RTQ63" s="140"/>
      <c r="RTR63" s="140"/>
      <c r="RTS63" s="140"/>
      <c r="RTT63" s="140"/>
      <c r="RTU63" s="140"/>
      <c r="RTV63" s="140"/>
      <c r="RTW63" s="140"/>
      <c r="RTX63" s="140"/>
      <c r="RTY63" s="140"/>
      <c r="RTZ63" s="140"/>
      <c r="RUA63" s="140"/>
      <c r="RUB63" s="140"/>
      <c r="RUC63" s="140"/>
      <c r="RUD63" s="140"/>
      <c r="RUE63" s="140"/>
      <c r="RUF63" s="140"/>
      <c r="RUG63" s="140"/>
      <c r="RUH63" s="140"/>
      <c r="RUI63" s="140"/>
      <c r="RUJ63" s="140"/>
      <c r="RUK63" s="140"/>
      <c r="RUL63" s="140"/>
      <c r="RUM63" s="140"/>
      <c r="RUN63" s="140"/>
      <c r="RUO63" s="140"/>
      <c r="RUP63" s="140"/>
      <c r="RUQ63" s="140"/>
      <c r="RUR63" s="140"/>
      <c r="RUS63" s="140"/>
      <c r="RUT63" s="140"/>
      <c r="RUU63" s="140"/>
      <c r="RUV63" s="140"/>
      <c r="RUW63" s="140"/>
      <c r="RUX63" s="140"/>
      <c r="RUY63" s="140"/>
      <c r="RUZ63" s="140"/>
      <c r="RVA63" s="140"/>
      <c r="RVB63" s="140"/>
      <c r="RVC63" s="140"/>
      <c r="RVD63" s="140"/>
      <c r="RVE63" s="140"/>
      <c r="RVF63" s="140"/>
      <c r="RVG63" s="140"/>
      <c r="RVH63" s="140"/>
      <c r="RVI63" s="140"/>
      <c r="RVJ63" s="140"/>
      <c r="RVK63" s="140"/>
      <c r="RVL63" s="140"/>
      <c r="RVM63" s="140"/>
      <c r="RVN63" s="140"/>
      <c r="RVO63" s="140"/>
      <c r="RVP63" s="140"/>
      <c r="RVQ63" s="140"/>
      <c r="RVR63" s="140"/>
      <c r="RVS63" s="140"/>
      <c r="RVT63" s="140"/>
      <c r="RVU63" s="140"/>
      <c r="RVV63" s="140"/>
      <c r="RVW63" s="140"/>
      <c r="RVX63" s="140"/>
      <c r="RVY63" s="140"/>
      <c r="RVZ63" s="140"/>
      <c r="RWA63" s="140"/>
      <c r="RWB63" s="140"/>
      <c r="RWC63" s="140"/>
      <c r="RWD63" s="140"/>
      <c r="RWE63" s="140"/>
      <c r="RWF63" s="140"/>
      <c r="RWG63" s="140"/>
      <c r="RWH63" s="140"/>
      <c r="RWI63" s="140"/>
      <c r="RWJ63" s="140"/>
      <c r="RWK63" s="140"/>
      <c r="RWL63" s="140"/>
      <c r="RWM63" s="140"/>
      <c r="RWN63" s="140"/>
      <c r="RWO63" s="140"/>
      <c r="RWP63" s="140"/>
      <c r="RWQ63" s="140"/>
      <c r="RWR63" s="140"/>
      <c r="RWS63" s="140"/>
      <c r="RWT63" s="140"/>
      <c r="RWU63" s="140"/>
      <c r="RWV63" s="140"/>
      <c r="RWW63" s="140"/>
      <c r="RWX63" s="140"/>
      <c r="RWY63" s="140"/>
      <c r="RWZ63" s="140"/>
      <c r="RXA63" s="140"/>
      <c r="RXB63" s="140"/>
      <c r="RXC63" s="140"/>
      <c r="RXD63" s="140"/>
      <c r="RXE63" s="140"/>
      <c r="RXF63" s="140"/>
      <c r="RXG63" s="140"/>
      <c r="RXH63" s="140"/>
      <c r="RXI63" s="140"/>
      <c r="RXJ63" s="140"/>
      <c r="RXK63" s="140"/>
      <c r="RXL63" s="140"/>
      <c r="RXM63" s="140"/>
      <c r="RXN63" s="140"/>
      <c r="RXO63" s="140"/>
      <c r="RXP63" s="140"/>
      <c r="RXQ63" s="140"/>
      <c r="RXR63" s="140"/>
      <c r="RXS63" s="140"/>
      <c r="RXT63" s="140"/>
      <c r="RXU63" s="140"/>
      <c r="RXV63" s="140"/>
      <c r="RXW63" s="140"/>
      <c r="RXX63" s="140"/>
      <c r="RXY63" s="140"/>
      <c r="RXZ63" s="140"/>
      <c r="RYA63" s="140"/>
      <c r="RYB63" s="140"/>
      <c r="RYC63" s="140"/>
      <c r="RYD63" s="140"/>
      <c r="RYE63" s="140"/>
      <c r="RYF63" s="140"/>
      <c r="RYG63" s="140"/>
      <c r="RYH63" s="140"/>
      <c r="RYI63" s="140"/>
      <c r="RYJ63" s="140"/>
      <c r="RYK63" s="140"/>
      <c r="RYL63" s="140"/>
      <c r="RYM63" s="140"/>
      <c r="RYN63" s="140"/>
      <c r="RYO63" s="140"/>
      <c r="RYP63" s="140"/>
      <c r="RYQ63" s="140"/>
      <c r="RYR63" s="140"/>
      <c r="RYS63" s="140"/>
      <c r="RYT63" s="140"/>
      <c r="RYU63" s="140"/>
      <c r="RYV63" s="140"/>
      <c r="RYW63" s="140"/>
      <c r="RYX63" s="140"/>
      <c r="RYY63" s="140"/>
      <c r="RYZ63" s="140"/>
      <c r="RZA63" s="140"/>
      <c r="RZB63" s="140"/>
      <c r="RZC63" s="140"/>
      <c r="RZD63" s="140"/>
      <c r="RZE63" s="140"/>
      <c r="RZF63" s="140"/>
      <c r="RZG63" s="140"/>
      <c r="RZH63" s="140"/>
      <c r="RZI63" s="140"/>
      <c r="RZJ63" s="140"/>
      <c r="RZK63" s="140"/>
      <c r="RZL63" s="140"/>
      <c r="RZM63" s="140"/>
      <c r="RZN63" s="140"/>
      <c r="RZO63" s="140"/>
      <c r="RZP63" s="140"/>
      <c r="RZQ63" s="140"/>
      <c r="RZR63" s="140"/>
      <c r="RZS63" s="140"/>
      <c r="RZT63" s="140"/>
      <c r="RZU63" s="140"/>
      <c r="RZV63" s="140"/>
      <c r="RZW63" s="140"/>
      <c r="RZX63" s="140"/>
      <c r="RZY63" s="140"/>
      <c r="RZZ63" s="140"/>
      <c r="SAA63" s="140"/>
      <c r="SAB63" s="140"/>
      <c r="SAC63" s="140"/>
      <c r="SAD63" s="140"/>
      <c r="SAE63" s="140"/>
      <c r="SAF63" s="140"/>
      <c r="SAG63" s="140"/>
      <c r="SAH63" s="140"/>
      <c r="SAI63" s="140"/>
      <c r="SAJ63" s="140"/>
      <c r="SAK63" s="140"/>
      <c r="SAL63" s="140"/>
      <c r="SAM63" s="140"/>
      <c r="SAN63" s="140"/>
      <c r="SAO63" s="140"/>
      <c r="SAP63" s="140"/>
      <c r="SAQ63" s="140"/>
      <c r="SAR63" s="140"/>
      <c r="SAS63" s="140"/>
      <c r="SAT63" s="140"/>
      <c r="SAU63" s="140"/>
      <c r="SAV63" s="140"/>
      <c r="SAW63" s="140"/>
      <c r="SAX63" s="140"/>
      <c r="SAY63" s="140"/>
      <c r="SAZ63" s="140"/>
      <c r="SBA63" s="140"/>
      <c r="SBB63" s="140"/>
      <c r="SBC63" s="140"/>
      <c r="SBD63" s="140"/>
      <c r="SBE63" s="140"/>
      <c r="SBF63" s="140"/>
      <c r="SBG63" s="140"/>
      <c r="SBH63" s="140"/>
      <c r="SBI63" s="140"/>
      <c r="SBJ63" s="140"/>
      <c r="SBK63" s="140"/>
      <c r="SBL63" s="140"/>
      <c r="SBM63" s="140"/>
      <c r="SBN63" s="140"/>
      <c r="SBO63" s="140"/>
      <c r="SBP63" s="140"/>
      <c r="SBQ63" s="140"/>
      <c r="SBR63" s="140"/>
      <c r="SBS63" s="140"/>
      <c r="SBT63" s="140"/>
      <c r="SBU63" s="140"/>
      <c r="SBV63" s="140"/>
      <c r="SBW63" s="140"/>
      <c r="SBX63" s="140"/>
      <c r="SBY63" s="140"/>
      <c r="SBZ63" s="140"/>
      <c r="SCA63" s="140"/>
      <c r="SCB63" s="140"/>
      <c r="SCC63" s="140"/>
      <c r="SCD63" s="140"/>
      <c r="SCE63" s="140"/>
      <c r="SCF63" s="140"/>
      <c r="SCG63" s="140"/>
      <c r="SCH63" s="140"/>
      <c r="SCI63" s="140"/>
      <c r="SCJ63" s="140"/>
      <c r="SCK63" s="140"/>
      <c r="SCL63" s="140"/>
      <c r="SCM63" s="140"/>
      <c r="SCN63" s="140"/>
      <c r="SCO63" s="140"/>
      <c r="SCP63" s="140"/>
      <c r="SCQ63" s="140"/>
      <c r="SCR63" s="140"/>
      <c r="SCS63" s="140"/>
      <c r="SCT63" s="140"/>
      <c r="SCU63" s="140"/>
      <c r="SCV63" s="140"/>
      <c r="SCW63" s="140"/>
      <c r="SCX63" s="140"/>
      <c r="SCY63" s="140"/>
      <c r="SCZ63" s="140"/>
      <c r="SDA63" s="140"/>
      <c r="SDB63" s="140"/>
      <c r="SDC63" s="140"/>
      <c r="SDD63" s="140"/>
      <c r="SDE63" s="140"/>
      <c r="SDF63" s="140"/>
      <c r="SDG63" s="140"/>
      <c r="SDH63" s="140"/>
      <c r="SDI63" s="140"/>
      <c r="SDJ63" s="140"/>
      <c r="SDK63" s="140"/>
      <c r="SDL63" s="140"/>
      <c r="SDM63" s="140"/>
      <c r="SDN63" s="140"/>
      <c r="SDO63" s="140"/>
      <c r="SDP63" s="140"/>
      <c r="SDQ63" s="140"/>
      <c r="SDR63" s="140"/>
      <c r="SDS63" s="140"/>
      <c r="SDT63" s="140"/>
      <c r="SDU63" s="140"/>
      <c r="SDV63" s="140"/>
      <c r="SDW63" s="140"/>
      <c r="SDX63" s="140"/>
      <c r="SDY63" s="140"/>
      <c r="SDZ63" s="140"/>
      <c r="SEA63" s="140"/>
      <c r="SEB63" s="140"/>
      <c r="SEC63" s="140"/>
      <c r="SED63" s="140"/>
      <c r="SEE63" s="140"/>
      <c r="SEF63" s="140"/>
      <c r="SEG63" s="140"/>
      <c r="SEH63" s="140"/>
      <c r="SEI63" s="140"/>
      <c r="SEJ63" s="140"/>
      <c r="SEK63" s="140"/>
      <c r="SEL63" s="140"/>
      <c r="SEM63" s="140"/>
      <c r="SEN63" s="140"/>
      <c r="SEO63" s="140"/>
      <c r="SEP63" s="140"/>
      <c r="SEQ63" s="140"/>
      <c r="SER63" s="140"/>
      <c r="SES63" s="140"/>
      <c r="SET63" s="140"/>
      <c r="SEU63" s="140"/>
      <c r="SEV63" s="140"/>
      <c r="SEW63" s="140"/>
      <c r="SEX63" s="140"/>
      <c r="SEY63" s="140"/>
      <c r="SEZ63" s="140"/>
      <c r="SFA63" s="140"/>
      <c r="SFB63" s="140"/>
      <c r="SFC63" s="140"/>
      <c r="SFD63" s="140"/>
      <c r="SFE63" s="140"/>
      <c r="SFF63" s="140"/>
      <c r="SFG63" s="140"/>
      <c r="SFH63" s="140"/>
      <c r="SFI63" s="140"/>
      <c r="SFJ63" s="140"/>
      <c r="SFK63" s="140"/>
      <c r="SFL63" s="140"/>
      <c r="SFM63" s="140"/>
      <c r="SFN63" s="140"/>
      <c r="SFO63" s="140"/>
      <c r="SFP63" s="140"/>
      <c r="SFQ63" s="140"/>
      <c r="SFR63" s="140"/>
      <c r="SFS63" s="140"/>
      <c r="SFT63" s="140"/>
      <c r="SFU63" s="140"/>
      <c r="SFV63" s="140"/>
      <c r="SFW63" s="140"/>
      <c r="SFX63" s="140"/>
      <c r="SFY63" s="140"/>
      <c r="SFZ63" s="140"/>
      <c r="SGA63" s="140"/>
      <c r="SGB63" s="140"/>
      <c r="SGC63" s="140"/>
      <c r="SGD63" s="140"/>
      <c r="SGE63" s="140"/>
      <c r="SGF63" s="140"/>
      <c r="SGG63" s="140"/>
      <c r="SGH63" s="140"/>
      <c r="SGI63" s="140"/>
      <c r="SGJ63" s="140"/>
      <c r="SGK63" s="140"/>
      <c r="SGL63" s="140"/>
      <c r="SGM63" s="140"/>
      <c r="SGN63" s="140"/>
      <c r="SGO63" s="140"/>
      <c r="SGP63" s="140"/>
      <c r="SGQ63" s="140"/>
      <c r="SGR63" s="140"/>
      <c r="SGS63" s="140"/>
      <c r="SGT63" s="140"/>
      <c r="SGU63" s="140"/>
      <c r="SGV63" s="140"/>
      <c r="SGW63" s="140"/>
      <c r="SGX63" s="140"/>
      <c r="SGY63" s="140"/>
      <c r="SGZ63" s="140"/>
      <c r="SHA63" s="140"/>
      <c r="SHB63" s="140"/>
      <c r="SHC63" s="140"/>
      <c r="SHD63" s="140"/>
      <c r="SHE63" s="140"/>
      <c r="SHF63" s="140"/>
      <c r="SHG63" s="140"/>
      <c r="SHH63" s="140"/>
      <c r="SHI63" s="140"/>
      <c r="SHJ63" s="140"/>
      <c r="SHK63" s="140"/>
      <c r="SHL63" s="140"/>
      <c r="SHM63" s="140"/>
      <c r="SHN63" s="140"/>
      <c r="SHO63" s="140"/>
      <c r="SHP63" s="140"/>
      <c r="SHQ63" s="140"/>
      <c r="SHR63" s="140"/>
      <c r="SHS63" s="140"/>
      <c r="SHT63" s="140"/>
      <c r="SHU63" s="140"/>
      <c r="SHV63" s="140"/>
      <c r="SHW63" s="140"/>
      <c r="SHX63" s="140"/>
      <c r="SHY63" s="140"/>
      <c r="SHZ63" s="140"/>
      <c r="SIA63" s="140"/>
      <c r="SIB63" s="140"/>
      <c r="SIC63" s="140"/>
      <c r="SID63" s="140"/>
      <c r="SIE63" s="140"/>
      <c r="SIF63" s="140"/>
      <c r="SIG63" s="140"/>
      <c r="SIH63" s="140"/>
      <c r="SII63" s="140"/>
      <c r="SIJ63" s="140"/>
      <c r="SIK63" s="140"/>
      <c r="SIL63" s="140"/>
      <c r="SIM63" s="140"/>
      <c r="SIN63" s="140"/>
      <c r="SIO63" s="140"/>
      <c r="SIP63" s="140"/>
      <c r="SIQ63" s="140"/>
      <c r="SIR63" s="140"/>
      <c r="SIS63" s="140"/>
      <c r="SIT63" s="140"/>
      <c r="SIU63" s="140"/>
      <c r="SIV63" s="140"/>
      <c r="SIW63" s="140"/>
      <c r="SIX63" s="140"/>
      <c r="SIY63" s="140"/>
      <c r="SIZ63" s="140"/>
      <c r="SJA63" s="140"/>
      <c r="SJB63" s="140"/>
      <c r="SJC63" s="140"/>
      <c r="SJD63" s="140"/>
      <c r="SJE63" s="140"/>
      <c r="SJF63" s="140"/>
      <c r="SJG63" s="140"/>
      <c r="SJH63" s="140"/>
      <c r="SJI63" s="140"/>
      <c r="SJJ63" s="140"/>
      <c r="SJK63" s="140"/>
      <c r="SJL63" s="140"/>
      <c r="SJM63" s="140"/>
      <c r="SJN63" s="140"/>
      <c r="SJO63" s="140"/>
      <c r="SJP63" s="140"/>
      <c r="SJQ63" s="140"/>
      <c r="SJR63" s="140"/>
      <c r="SJS63" s="140"/>
      <c r="SJT63" s="140"/>
      <c r="SJU63" s="140"/>
      <c r="SJV63" s="140"/>
      <c r="SJW63" s="140"/>
      <c r="SJX63" s="140"/>
      <c r="SJY63" s="140"/>
      <c r="SJZ63" s="140"/>
      <c r="SKA63" s="140"/>
      <c r="SKB63" s="140"/>
      <c r="SKC63" s="140"/>
      <c r="SKD63" s="140"/>
      <c r="SKE63" s="140"/>
      <c r="SKF63" s="140"/>
      <c r="SKG63" s="140"/>
      <c r="SKH63" s="140"/>
      <c r="SKI63" s="140"/>
      <c r="SKJ63" s="140"/>
      <c r="SKK63" s="140"/>
      <c r="SKL63" s="140"/>
      <c r="SKM63" s="140"/>
      <c r="SKN63" s="140"/>
      <c r="SKO63" s="140"/>
      <c r="SKP63" s="140"/>
      <c r="SKQ63" s="140"/>
      <c r="SKR63" s="140"/>
      <c r="SKS63" s="140"/>
      <c r="SKT63" s="140"/>
      <c r="SKU63" s="140"/>
      <c r="SKV63" s="140"/>
      <c r="SKW63" s="140"/>
      <c r="SKX63" s="140"/>
      <c r="SKY63" s="140"/>
      <c r="SKZ63" s="140"/>
      <c r="SLA63" s="140"/>
      <c r="SLB63" s="140"/>
      <c r="SLC63" s="140"/>
      <c r="SLD63" s="140"/>
      <c r="SLE63" s="140"/>
      <c r="SLF63" s="140"/>
      <c r="SLG63" s="140"/>
      <c r="SLH63" s="140"/>
      <c r="SLI63" s="140"/>
      <c r="SLJ63" s="140"/>
      <c r="SLK63" s="140"/>
      <c r="SLL63" s="140"/>
      <c r="SLM63" s="140"/>
      <c r="SLN63" s="140"/>
      <c r="SLO63" s="140"/>
      <c r="SLP63" s="140"/>
      <c r="SLQ63" s="140"/>
      <c r="SLR63" s="140"/>
      <c r="SLS63" s="140"/>
      <c r="SLT63" s="140"/>
      <c r="SLU63" s="140"/>
      <c r="SLV63" s="140"/>
      <c r="SLW63" s="140"/>
      <c r="SLX63" s="140"/>
      <c r="SLY63" s="140"/>
      <c r="SLZ63" s="140"/>
      <c r="SMA63" s="140"/>
      <c r="SMB63" s="140"/>
      <c r="SMC63" s="140"/>
      <c r="SMD63" s="140"/>
      <c r="SME63" s="140"/>
      <c r="SMF63" s="140"/>
      <c r="SMG63" s="140"/>
      <c r="SMH63" s="140"/>
      <c r="SMI63" s="140"/>
      <c r="SMJ63" s="140"/>
      <c r="SMK63" s="140"/>
      <c r="SML63" s="140"/>
      <c r="SMM63" s="140"/>
      <c r="SMN63" s="140"/>
      <c r="SMO63" s="140"/>
      <c r="SMP63" s="140"/>
      <c r="SMQ63" s="140"/>
      <c r="SMR63" s="140"/>
      <c r="SMS63" s="140"/>
      <c r="SMT63" s="140"/>
      <c r="SMU63" s="140"/>
      <c r="SMV63" s="140"/>
      <c r="SMW63" s="140"/>
      <c r="SMX63" s="140"/>
      <c r="SMY63" s="140"/>
      <c r="SMZ63" s="140"/>
      <c r="SNA63" s="140"/>
      <c r="SNB63" s="140"/>
      <c r="SNC63" s="140"/>
      <c r="SND63" s="140"/>
      <c r="SNE63" s="140"/>
      <c r="SNF63" s="140"/>
      <c r="SNG63" s="140"/>
      <c r="SNH63" s="140"/>
      <c r="SNI63" s="140"/>
      <c r="SNJ63" s="140"/>
      <c r="SNK63" s="140"/>
      <c r="SNL63" s="140"/>
      <c r="SNM63" s="140"/>
      <c r="SNN63" s="140"/>
      <c r="SNO63" s="140"/>
      <c r="SNP63" s="140"/>
      <c r="SNQ63" s="140"/>
      <c r="SNR63" s="140"/>
      <c r="SNS63" s="140"/>
      <c r="SNT63" s="140"/>
      <c r="SNU63" s="140"/>
      <c r="SNV63" s="140"/>
      <c r="SNW63" s="140"/>
      <c r="SNX63" s="140"/>
      <c r="SNY63" s="140"/>
      <c r="SNZ63" s="140"/>
      <c r="SOA63" s="140"/>
      <c r="SOB63" s="140"/>
      <c r="SOC63" s="140"/>
      <c r="SOD63" s="140"/>
      <c r="SOE63" s="140"/>
      <c r="SOF63" s="140"/>
      <c r="SOG63" s="140"/>
      <c r="SOH63" s="140"/>
      <c r="SOI63" s="140"/>
      <c r="SOJ63" s="140"/>
      <c r="SOK63" s="140"/>
      <c r="SOL63" s="140"/>
      <c r="SOM63" s="140"/>
      <c r="SON63" s="140"/>
      <c r="SOO63" s="140"/>
      <c r="SOP63" s="140"/>
      <c r="SOQ63" s="140"/>
      <c r="SOR63" s="140"/>
      <c r="SOS63" s="140"/>
      <c r="SOT63" s="140"/>
      <c r="SOU63" s="140"/>
      <c r="SOV63" s="140"/>
      <c r="SOW63" s="140"/>
      <c r="SOX63" s="140"/>
      <c r="SOY63" s="140"/>
      <c r="SOZ63" s="140"/>
      <c r="SPA63" s="140"/>
      <c r="SPB63" s="140"/>
      <c r="SPC63" s="140"/>
      <c r="SPD63" s="140"/>
      <c r="SPE63" s="140"/>
      <c r="SPF63" s="140"/>
      <c r="SPG63" s="140"/>
      <c r="SPH63" s="140"/>
      <c r="SPI63" s="140"/>
      <c r="SPJ63" s="140"/>
      <c r="SPK63" s="140"/>
      <c r="SPL63" s="140"/>
      <c r="SPM63" s="140"/>
      <c r="SPN63" s="140"/>
      <c r="SPO63" s="140"/>
      <c r="SPP63" s="140"/>
      <c r="SPQ63" s="140"/>
      <c r="SPR63" s="140"/>
      <c r="SPS63" s="140"/>
      <c r="SPT63" s="140"/>
      <c r="SPU63" s="140"/>
      <c r="SPV63" s="140"/>
      <c r="SPW63" s="140"/>
      <c r="SPX63" s="140"/>
      <c r="SPY63" s="140"/>
      <c r="SPZ63" s="140"/>
      <c r="SQA63" s="140"/>
      <c r="SQB63" s="140"/>
      <c r="SQC63" s="140"/>
      <c r="SQD63" s="140"/>
      <c r="SQE63" s="140"/>
      <c r="SQF63" s="140"/>
      <c r="SQG63" s="140"/>
      <c r="SQH63" s="140"/>
      <c r="SQI63" s="140"/>
      <c r="SQJ63" s="140"/>
      <c r="SQK63" s="140"/>
      <c r="SQL63" s="140"/>
      <c r="SQM63" s="140"/>
      <c r="SQN63" s="140"/>
      <c r="SQO63" s="140"/>
      <c r="SQP63" s="140"/>
      <c r="SQQ63" s="140"/>
      <c r="SQR63" s="140"/>
      <c r="SQS63" s="140"/>
      <c r="SQT63" s="140"/>
      <c r="SQU63" s="140"/>
      <c r="SQV63" s="140"/>
      <c r="SQW63" s="140"/>
      <c r="SQX63" s="140"/>
      <c r="SQY63" s="140"/>
      <c r="SQZ63" s="140"/>
      <c r="SRA63" s="140"/>
      <c r="SRB63" s="140"/>
      <c r="SRC63" s="140"/>
      <c r="SRD63" s="140"/>
      <c r="SRE63" s="140"/>
      <c r="SRF63" s="140"/>
      <c r="SRG63" s="140"/>
      <c r="SRH63" s="140"/>
      <c r="SRI63" s="140"/>
      <c r="SRJ63" s="140"/>
      <c r="SRK63" s="140"/>
      <c r="SRL63" s="140"/>
      <c r="SRM63" s="140"/>
      <c r="SRN63" s="140"/>
      <c r="SRO63" s="140"/>
      <c r="SRP63" s="140"/>
      <c r="SRQ63" s="140"/>
      <c r="SRR63" s="140"/>
      <c r="SRS63" s="140"/>
      <c r="SRT63" s="140"/>
      <c r="SRU63" s="140"/>
      <c r="SRV63" s="140"/>
      <c r="SRW63" s="140"/>
      <c r="SRX63" s="140"/>
      <c r="SRY63" s="140"/>
      <c r="SRZ63" s="140"/>
      <c r="SSA63" s="140"/>
      <c r="SSB63" s="140"/>
      <c r="SSC63" s="140"/>
      <c r="SSD63" s="140"/>
      <c r="SSE63" s="140"/>
      <c r="SSF63" s="140"/>
      <c r="SSG63" s="140"/>
      <c r="SSH63" s="140"/>
      <c r="SSI63" s="140"/>
      <c r="SSJ63" s="140"/>
      <c r="SSK63" s="140"/>
      <c r="SSL63" s="140"/>
      <c r="SSM63" s="140"/>
      <c r="SSN63" s="140"/>
      <c r="SSO63" s="140"/>
      <c r="SSP63" s="140"/>
      <c r="SSQ63" s="140"/>
      <c r="SSR63" s="140"/>
      <c r="SSS63" s="140"/>
      <c r="SST63" s="140"/>
      <c r="SSU63" s="140"/>
      <c r="SSV63" s="140"/>
      <c r="SSW63" s="140"/>
      <c r="SSX63" s="140"/>
      <c r="SSY63" s="140"/>
      <c r="SSZ63" s="140"/>
      <c r="STA63" s="140"/>
      <c r="STB63" s="140"/>
      <c r="STC63" s="140"/>
      <c r="STD63" s="140"/>
      <c r="STE63" s="140"/>
      <c r="STF63" s="140"/>
      <c r="STG63" s="140"/>
      <c r="STH63" s="140"/>
      <c r="STI63" s="140"/>
      <c r="STJ63" s="140"/>
      <c r="STK63" s="140"/>
      <c r="STL63" s="140"/>
      <c r="STM63" s="140"/>
      <c r="STN63" s="140"/>
      <c r="STO63" s="140"/>
      <c r="STP63" s="140"/>
      <c r="STQ63" s="140"/>
      <c r="STR63" s="140"/>
      <c r="STS63" s="140"/>
      <c r="STT63" s="140"/>
      <c r="STU63" s="140"/>
      <c r="STV63" s="140"/>
      <c r="STW63" s="140"/>
      <c r="STX63" s="140"/>
      <c r="STY63" s="140"/>
      <c r="STZ63" s="140"/>
      <c r="SUA63" s="140"/>
      <c r="SUB63" s="140"/>
      <c r="SUC63" s="140"/>
      <c r="SUD63" s="140"/>
      <c r="SUE63" s="140"/>
      <c r="SUF63" s="140"/>
      <c r="SUG63" s="140"/>
      <c r="SUH63" s="140"/>
      <c r="SUI63" s="140"/>
      <c r="SUJ63" s="140"/>
      <c r="SUK63" s="140"/>
      <c r="SUL63" s="140"/>
      <c r="SUM63" s="140"/>
      <c r="SUN63" s="140"/>
      <c r="SUO63" s="140"/>
      <c r="SUP63" s="140"/>
      <c r="SUQ63" s="140"/>
      <c r="SUR63" s="140"/>
      <c r="SUS63" s="140"/>
      <c r="SUT63" s="140"/>
      <c r="SUU63" s="140"/>
      <c r="SUV63" s="140"/>
      <c r="SUW63" s="140"/>
      <c r="SUX63" s="140"/>
      <c r="SUY63" s="140"/>
      <c r="SUZ63" s="140"/>
      <c r="SVA63" s="140"/>
      <c r="SVB63" s="140"/>
      <c r="SVC63" s="140"/>
      <c r="SVD63" s="140"/>
      <c r="SVE63" s="140"/>
      <c r="SVF63" s="140"/>
      <c r="SVG63" s="140"/>
      <c r="SVH63" s="140"/>
      <c r="SVI63" s="140"/>
      <c r="SVJ63" s="140"/>
      <c r="SVK63" s="140"/>
      <c r="SVL63" s="140"/>
      <c r="SVM63" s="140"/>
      <c r="SVN63" s="140"/>
      <c r="SVO63" s="140"/>
      <c r="SVP63" s="140"/>
      <c r="SVQ63" s="140"/>
      <c r="SVR63" s="140"/>
      <c r="SVS63" s="140"/>
      <c r="SVT63" s="140"/>
      <c r="SVU63" s="140"/>
      <c r="SVV63" s="140"/>
      <c r="SVW63" s="140"/>
      <c r="SVX63" s="140"/>
      <c r="SVY63" s="140"/>
      <c r="SVZ63" s="140"/>
      <c r="SWA63" s="140"/>
      <c r="SWB63" s="140"/>
      <c r="SWC63" s="140"/>
      <c r="SWD63" s="140"/>
      <c r="SWE63" s="140"/>
      <c r="SWF63" s="140"/>
      <c r="SWG63" s="140"/>
      <c r="SWH63" s="140"/>
      <c r="SWI63" s="140"/>
      <c r="SWJ63" s="140"/>
      <c r="SWK63" s="140"/>
      <c r="SWL63" s="140"/>
      <c r="SWM63" s="140"/>
      <c r="SWN63" s="140"/>
      <c r="SWO63" s="140"/>
      <c r="SWP63" s="140"/>
      <c r="SWQ63" s="140"/>
      <c r="SWR63" s="140"/>
      <c r="SWS63" s="140"/>
      <c r="SWT63" s="140"/>
      <c r="SWU63" s="140"/>
      <c r="SWV63" s="140"/>
      <c r="SWW63" s="140"/>
      <c r="SWX63" s="140"/>
      <c r="SWY63" s="140"/>
      <c r="SWZ63" s="140"/>
      <c r="SXA63" s="140"/>
      <c r="SXB63" s="140"/>
      <c r="SXC63" s="140"/>
      <c r="SXD63" s="140"/>
      <c r="SXE63" s="140"/>
      <c r="SXF63" s="140"/>
      <c r="SXG63" s="140"/>
      <c r="SXH63" s="140"/>
      <c r="SXI63" s="140"/>
      <c r="SXJ63" s="140"/>
      <c r="SXK63" s="140"/>
      <c r="SXL63" s="140"/>
      <c r="SXM63" s="140"/>
      <c r="SXN63" s="140"/>
      <c r="SXO63" s="140"/>
      <c r="SXP63" s="140"/>
      <c r="SXQ63" s="140"/>
      <c r="SXR63" s="140"/>
      <c r="SXS63" s="140"/>
      <c r="SXT63" s="140"/>
      <c r="SXU63" s="140"/>
      <c r="SXV63" s="140"/>
      <c r="SXW63" s="140"/>
      <c r="SXX63" s="140"/>
      <c r="SXY63" s="140"/>
      <c r="SXZ63" s="140"/>
      <c r="SYA63" s="140"/>
      <c r="SYB63" s="140"/>
      <c r="SYC63" s="140"/>
      <c r="SYD63" s="140"/>
      <c r="SYE63" s="140"/>
      <c r="SYF63" s="140"/>
      <c r="SYG63" s="140"/>
      <c r="SYH63" s="140"/>
      <c r="SYI63" s="140"/>
      <c r="SYJ63" s="140"/>
      <c r="SYK63" s="140"/>
      <c r="SYL63" s="140"/>
      <c r="SYM63" s="140"/>
      <c r="SYN63" s="140"/>
      <c r="SYO63" s="140"/>
      <c r="SYP63" s="140"/>
      <c r="SYQ63" s="140"/>
      <c r="SYR63" s="140"/>
      <c r="SYS63" s="140"/>
      <c r="SYT63" s="140"/>
      <c r="SYU63" s="140"/>
      <c r="SYV63" s="140"/>
      <c r="SYW63" s="140"/>
      <c r="SYX63" s="140"/>
      <c r="SYY63" s="140"/>
      <c r="SYZ63" s="140"/>
      <c r="SZA63" s="140"/>
      <c r="SZB63" s="140"/>
      <c r="SZC63" s="140"/>
      <c r="SZD63" s="140"/>
      <c r="SZE63" s="140"/>
      <c r="SZF63" s="140"/>
      <c r="SZG63" s="140"/>
      <c r="SZH63" s="140"/>
      <c r="SZI63" s="140"/>
      <c r="SZJ63" s="140"/>
      <c r="SZK63" s="140"/>
      <c r="SZL63" s="140"/>
      <c r="SZM63" s="140"/>
      <c r="SZN63" s="140"/>
      <c r="SZO63" s="140"/>
      <c r="SZP63" s="140"/>
      <c r="SZQ63" s="140"/>
      <c r="SZR63" s="140"/>
      <c r="SZS63" s="140"/>
      <c r="SZT63" s="140"/>
      <c r="SZU63" s="140"/>
      <c r="SZV63" s="140"/>
      <c r="SZW63" s="140"/>
      <c r="SZX63" s="140"/>
      <c r="SZY63" s="140"/>
      <c r="SZZ63" s="140"/>
      <c r="TAA63" s="140"/>
      <c r="TAB63" s="140"/>
      <c r="TAC63" s="140"/>
      <c r="TAD63" s="140"/>
      <c r="TAE63" s="140"/>
      <c r="TAF63" s="140"/>
      <c r="TAG63" s="140"/>
      <c r="TAH63" s="140"/>
      <c r="TAI63" s="140"/>
      <c r="TAJ63" s="140"/>
      <c r="TAK63" s="140"/>
      <c r="TAL63" s="140"/>
      <c r="TAM63" s="140"/>
      <c r="TAN63" s="140"/>
      <c r="TAO63" s="140"/>
      <c r="TAP63" s="140"/>
      <c r="TAQ63" s="140"/>
      <c r="TAR63" s="140"/>
      <c r="TAS63" s="140"/>
      <c r="TAT63" s="140"/>
      <c r="TAU63" s="140"/>
      <c r="TAV63" s="140"/>
      <c r="TAW63" s="140"/>
      <c r="TAX63" s="140"/>
      <c r="TAY63" s="140"/>
      <c r="TAZ63" s="140"/>
      <c r="TBA63" s="140"/>
      <c r="TBB63" s="140"/>
      <c r="TBC63" s="140"/>
      <c r="TBD63" s="140"/>
      <c r="TBE63" s="140"/>
      <c r="TBF63" s="140"/>
      <c r="TBG63" s="140"/>
      <c r="TBH63" s="140"/>
      <c r="TBI63" s="140"/>
      <c r="TBJ63" s="140"/>
      <c r="TBK63" s="140"/>
      <c r="TBL63" s="140"/>
      <c r="TBM63" s="140"/>
      <c r="TBN63" s="140"/>
      <c r="TBO63" s="140"/>
      <c r="TBP63" s="140"/>
      <c r="TBQ63" s="140"/>
      <c r="TBR63" s="140"/>
      <c r="TBS63" s="140"/>
      <c r="TBT63" s="140"/>
      <c r="TBU63" s="140"/>
      <c r="TBV63" s="140"/>
      <c r="TBW63" s="140"/>
      <c r="TBX63" s="140"/>
      <c r="TBY63" s="140"/>
      <c r="TBZ63" s="140"/>
      <c r="TCA63" s="140"/>
      <c r="TCB63" s="140"/>
      <c r="TCC63" s="140"/>
      <c r="TCD63" s="140"/>
      <c r="TCE63" s="140"/>
      <c r="TCF63" s="140"/>
      <c r="TCG63" s="140"/>
      <c r="TCH63" s="140"/>
      <c r="TCI63" s="140"/>
      <c r="TCJ63" s="140"/>
      <c r="TCK63" s="140"/>
      <c r="TCL63" s="140"/>
      <c r="TCM63" s="140"/>
      <c r="TCN63" s="140"/>
      <c r="TCO63" s="140"/>
      <c r="TCP63" s="140"/>
      <c r="TCQ63" s="140"/>
      <c r="TCR63" s="140"/>
      <c r="TCS63" s="140"/>
      <c r="TCT63" s="140"/>
      <c r="TCU63" s="140"/>
      <c r="TCV63" s="140"/>
      <c r="TCW63" s="140"/>
      <c r="TCX63" s="140"/>
      <c r="TCY63" s="140"/>
      <c r="TCZ63" s="140"/>
      <c r="TDA63" s="140"/>
      <c r="TDB63" s="140"/>
      <c r="TDC63" s="140"/>
      <c r="TDD63" s="140"/>
      <c r="TDE63" s="140"/>
      <c r="TDF63" s="140"/>
      <c r="TDG63" s="140"/>
      <c r="TDH63" s="140"/>
      <c r="TDI63" s="140"/>
      <c r="TDJ63" s="140"/>
      <c r="TDK63" s="140"/>
      <c r="TDL63" s="140"/>
      <c r="TDM63" s="140"/>
      <c r="TDN63" s="140"/>
      <c r="TDO63" s="140"/>
      <c r="TDP63" s="140"/>
      <c r="TDQ63" s="140"/>
      <c r="TDR63" s="140"/>
      <c r="TDS63" s="140"/>
      <c r="TDT63" s="140"/>
      <c r="TDU63" s="140"/>
      <c r="TDV63" s="140"/>
      <c r="TDW63" s="140"/>
      <c r="TDX63" s="140"/>
      <c r="TDY63" s="140"/>
      <c r="TDZ63" s="140"/>
      <c r="TEA63" s="140"/>
      <c r="TEB63" s="140"/>
      <c r="TEC63" s="140"/>
      <c r="TED63" s="140"/>
      <c r="TEE63" s="140"/>
      <c r="TEF63" s="140"/>
      <c r="TEG63" s="140"/>
      <c r="TEH63" s="140"/>
      <c r="TEI63" s="140"/>
      <c r="TEJ63" s="140"/>
      <c r="TEK63" s="140"/>
      <c r="TEL63" s="140"/>
      <c r="TEM63" s="140"/>
      <c r="TEN63" s="140"/>
      <c r="TEO63" s="140"/>
      <c r="TEP63" s="140"/>
      <c r="TEQ63" s="140"/>
      <c r="TER63" s="140"/>
      <c r="TES63" s="140"/>
      <c r="TET63" s="140"/>
      <c r="TEU63" s="140"/>
      <c r="TEV63" s="140"/>
      <c r="TEW63" s="140"/>
      <c r="TEX63" s="140"/>
      <c r="TEY63" s="140"/>
      <c r="TEZ63" s="140"/>
      <c r="TFA63" s="140"/>
      <c r="TFB63" s="140"/>
      <c r="TFC63" s="140"/>
      <c r="TFD63" s="140"/>
      <c r="TFE63" s="140"/>
      <c r="TFF63" s="140"/>
      <c r="TFG63" s="140"/>
      <c r="TFH63" s="140"/>
      <c r="TFI63" s="140"/>
      <c r="TFJ63" s="140"/>
      <c r="TFK63" s="140"/>
      <c r="TFL63" s="140"/>
      <c r="TFM63" s="140"/>
      <c r="TFN63" s="140"/>
      <c r="TFO63" s="140"/>
      <c r="TFP63" s="140"/>
      <c r="TFQ63" s="140"/>
      <c r="TFR63" s="140"/>
      <c r="TFS63" s="140"/>
      <c r="TFT63" s="140"/>
      <c r="TFU63" s="140"/>
      <c r="TFV63" s="140"/>
      <c r="TFW63" s="140"/>
      <c r="TFX63" s="140"/>
      <c r="TFY63" s="140"/>
      <c r="TFZ63" s="140"/>
      <c r="TGA63" s="140"/>
      <c r="TGB63" s="140"/>
      <c r="TGC63" s="140"/>
      <c r="TGD63" s="140"/>
      <c r="TGE63" s="140"/>
      <c r="TGF63" s="140"/>
      <c r="TGG63" s="140"/>
      <c r="TGH63" s="140"/>
      <c r="TGI63" s="140"/>
      <c r="TGJ63" s="140"/>
      <c r="TGK63" s="140"/>
      <c r="TGL63" s="140"/>
      <c r="TGM63" s="140"/>
      <c r="TGN63" s="140"/>
      <c r="TGO63" s="140"/>
      <c r="TGP63" s="140"/>
      <c r="TGQ63" s="140"/>
      <c r="TGR63" s="140"/>
      <c r="TGS63" s="140"/>
      <c r="TGT63" s="140"/>
      <c r="TGU63" s="140"/>
      <c r="TGV63" s="140"/>
      <c r="TGW63" s="140"/>
      <c r="TGX63" s="140"/>
      <c r="TGY63" s="140"/>
      <c r="TGZ63" s="140"/>
      <c r="THA63" s="140"/>
      <c r="THB63" s="140"/>
      <c r="THC63" s="140"/>
      <c r="THD63" s="140"/>
      <c r="THE63" s="140"/>
      <c r="THF63" s="140"/>
      <c r="THG63" s="140"/>
      <c r="THH63" s="140"/>
      <c r="THI63" s="140"/>
      <c r="THJ63" s="140"/>
      <c r="THK63" s="140"/>
      <c r="THL63" s="140"/>
      <c r="THM63" s="140"/>
      <c r="THN63" s="140"/>
      <c r="THO63" s="140"/>
      <c r="THP63" s="140"/>
      <c r="THQ63" s="140"/>
      <c r="THR63" s="140"/>
      <c r="THS63" s="140"/>
      <c r="THT63" s="140"/>
      <c r="THU63" s="140"/>
      <c r="THV63" s="140"/>
      <c r="THW63" s="140"/>
      <c r="THX63" s="140"/>
      <c r="THY63" s="140"/>
      <c r="THZ63" s="140"/>
      <c r="TIA63" s="140"/>
      <c r="TIB63" s="140"/>
      <c r="TIC63" s="140"/>
      <c r="TID63" s="140"/>
      <c r="TIE63" s="140"/>
      <c r="TIF63" s="140"/>
      <c r="TIG63" s="140"/>
      <c r="TIH63" s="140"/>
      <c r="TII63" s="140"/>
      <c r="TIJ63" s="140"/>
      <c r="TIK63" s="140"/>
      <c r="TIL63" s="140"/>
      <c r="TIM63" s="140"/>
      <c r="TIN63" s="140"/>
      <c r="TIO63" s="140"/>
      <c r="TIP63" s="140"/>
      <c r="TIQ63" s="140"/>
      <c r="TIR63" s="140"/>
      <c r="TIS63" s="140"/>
      <c r="TIT63" s="140"/>
      <c r="TIU63" s="140"/>
      <c r="TIV63" s="140"/>
      <c r="TIW63" s="140"/>
      <c r="TIX63" s="140"/>
      <c r="TIY63" s="140"/>
      <c r="TIZ63" s="140"/>
      <c r="TJA63" s="140"/>
      <c r="TJB63" s="140"/>
      <c r="TJC63" s="140"/>
      <c r="TJD63" s="140"/>
      <c r="TJE63" s="140"/>
      <c r="TJF63" s="140"/>
      <c r="TJG63" s="140"/>
      <c r="TJH63" s="140"/>
      <c r="TJI63" s="140"/>
      <c r="TJJ63" s="140"/>
      <c r="TJK63" s="140"/>
      <c r="TJL63" s="140"/>
      <c r="TJM63" s="140"/>
      <c r="TJN63" s="140"/>
      <c r="TJO63" s="140"/>
      <c r="TJP63" s="140"/>
      <c r="TJQ63" s="140"/>
      <c r="TJR63" s="140"/>
      <c r="TJS63" s="140"/>
      <c r="TJT63" s="140"/>
      <c r="TJU63" s="140"/>
      <c r="TJV63" s="140"/>
      <c r="TJW63" s="140"/>
      <c r="TJX63" s="140"/>
      <c r="TJY63" s="140"/>
      <c r="TJZ63" s="140"/>
      <c r="TKA63" s="140"/>
      <c r="TKB63" s="140"/>
      <c r="TKC63" s="140"/>
      <c r="TKD63" s="140"/>
      <c r="TKE63" s="140"/>
      <c r="TKF63" s="140"/>
      <c r="TKG63" s="140"/>
      <c r="TKH63" s="140"/>
      <c r="TKI63" s="140"/>
      <c r="TKJ63" s="140"/>
      <c r="TKK63" s="140"/>
      <c r="TKL63" s="140"/>
      <c r="TKM63" s="140"/>
      <c r="TKN63" s="140"/>
      <c r="TKO63" s="140"/>
      <c r="TKP63" s="140"/>
      <c r="TKQ63" s="140"/>
      <c r="TKR63" s="140"/>
      <c r="TKS63" s="140"/>
      <c r="TKT63" s="140"/>
      <c r="TKU63" s="140"/>
      <c r="TKV63" s="140"/>
      <c r="TKW63" s="140"/>
      <c r="TKX63" s="140"/>
      <c r="TKY63" s="140"/>
      <c r="TKZ63" s="140"/>
      <c r="TLA63" s="140"/>
      <c r="TLB63" s="140"/>
      <c r="TLC63" s="140"/>
      <c r="TLD63" s="140"/>
      <c r="TLE63" s="140"/>
      <c r="TLF63" s="140"/>
      <c r="TLG63" s="140"/>
      <c r="TLH63" s="140"/>
      <c r="TLI63" s="140"/>
      <c r="TLJ63" s="140"/>
      <c r="TLK63" s="140"/>
      <c r="TLL63" s="140"/>
      <c r="TLM63" s="140"/>
      <c r="TLN63" s="140"/>
      <c r="TLO63" s="140"/>
      <c r="TLP63" s="140"/>
      <c r="TLQ63" s="140"/>
      <c r="TLR63" s="140"/>
      <c r="TLS63" s="140"/>
      <c r="TLT63" s="140"/>
      <c r="TLU63" s="140"/>
      <c r="TLV63" s="140"/>
      <c r="TLW63" s="140"/>
      <c r="TLX63" s="140"/>
      <c r="TLY63" s="140"/>
      <c r="TLZ63" s="140"/>
      <c r="TMA63" s="140"/>
      <c r="TMB63" s="140"/>
      <c r="TMC63" s="140"/>
      <c r="TMD63" s="140"/>
      <c r="TME63" s="140"/>
      <c r="TMF63" s="140"/>
      <c r="TMG63" s="140"/>
      <c r="TMH63" s="140"/>
      <c r="TMI63" s="140"/>
      <c r="TMJ63" s="140"/>
      <c r="TMK63" s="140"/>
      <c r="TML63" s="140"/>
      <c r="TMM63" s="140"/>
      <c r="TMN63" s="140"/>
      <c r="TMO63" s="140"/>
      <c r="TMP63" s="140"/>
      <c r="TMQ63" s="140"/>
      <c r="TMR63" s="140"/>
      <c r="TMS63" s="140"/>
      <c r="TMT63" s="140"/>
      <c r="TMU63" s="140"/>
      <c r="TMV63" s="140"/>
      <c r="TMW63" s="140"/>
      <c r="TMX63" s="140"/>
      <c r="TMY63" s="140"/>
      <c r="TMZ63" s="140"/>
      <c r="TNA63" s="140"/>
      <c r="TNB63" s="140"/>
      <c r="TNC63" s="140"/>
      <c r="TND63" s="140"/>
      <c r="TNE63" s="140"/>
      <c r="TNF63" s="140"/>
      <c r="TNG63" s="140"/>
      <c r="TNH63" s="140"/>
      <c r="TNI63" s="140"/>
      <c r="TNJ63" s="140"/>
      <c r="TNK63" s="140"/>
      <c r="TNL63" s="140"/>
      <c r="TNM63" s="140"/>
      <c r="TNN63" s="140"/>
      <c r="TNO63" s="140"/>
      <c r="TNP63" s="140"/>
      <c r="TNQ63" s="140"/>
      <c r="TNR63" s="140"/>
      <c r="TNS63" s="140"/>
      <c r="TNT63" s="140"/>
      <c r="TNU63" s="140"/>
      <c r="TNV63" s="140"/>
      <c r="TNW63" s="140"/>
      <c r="TNX63" s="140"/>
      <c r="TNY63" s="140"/>
      <c r="TNZ63" s="140"/>
      <c r="TOA63" s="140"/>
      <c r="TOB63" s="140"/>
      <c r="TOC63" s="140"/>
      <c r="TOD63" s="140"/>
      <c r="TOE63" s="140"/>
      <c r="TOF63" s="140"/>
      <c r="TOG63" s="140"/>
      <c r="TOH63" s="140"/>
      <c r="TOI63" s="140"/>
      <c r="TOJ63" s="140"/>
      <c r="TOK63" s="140"/>
      <c r="TOL63" s="140"/>
      <c r="TOM63" s="140"/>
      <c r="TON63" s="140"/>
      <c r="TOO63" s="140"/>
      <c r="TOP63" s="140"/>
      <c r="TOQ63" s="140"/>
      <c r="TOR63" s="140"/>
      <c r="TOS63" s="140"/>
      <c r="TOT63" s="140"/>
      <c r="TOU63" s="140"/>
      <c r="TOV63" s="140"/>
      <c r="TOW63" s="140"/>
      <c r="TOX63" s="140"/>
      <c r="TOY63" s="140"/>
      <c r="TOZ63" s="140"/>
      <c r="TPA63" s="140"/>
      <c r="TPB63" s="140"/>
      <c r="TPC63" s="140"/>
      <c r="TPD63" s="140"/>
      <c r="TPE63" s="140"/>
      <c r="TPF63" s="140"/>
      <c r="TPG63" s="140"/>
      <c r="TPH63" s="140"/>
      <c r="TPI63" s="140"/>
      <c r="TPJ63" s="140"/>
      <c r="TPK63" s="140"/>
      <c r="TPL63" s="140"/>
      <c r="TPM63" s="140"/>
      <c r="TPN63" s="140"/>
      <c r="TPO63" s="140"/>
      <c r="TPP63" s="140"/>
      <c r="TPQ63" s="140"/>
      <c r="TPR63" s="140"/>
      <c r="TPS63" s="140"/>
      <c r="TPT63" s="140"/>
      <c r="TPU63" s="140"/>
      <c r="TPV63" s="140"/>
      <c r="TPW63" s="140"/>
      <c r="TPX63" s="140"/>
      <c r="TPY63" s="140"/>
      <c r="TPZ63" s="140"/>
      <c r="TQA63" s="140"/>
      <c r="TQB63" s="140"/>
      <c r="TQC63" s="140"/>
      <c r="TQD63" s="140"/>
      <c r="TQE63" s="140"/>
      <c r="TQF63" s="140"/>
      <c r="TQG63" s="140"/>
      <c r="TQH63" s="140"/>
      <c r="TQI63" s="140"/>
      <c r="TQJ63" s="140"/>
      <c r="TQK63" s="140"/>
      <c r="TQL63" s="140"/>
      <c r="TQM63" s="140"/>
      <c r="TQN63" s="140"/>
      <c r="TQO63" s="140"/>
      <c r="TQP63" s="140"/>
      <c r="TQQ63" s="140"/>
      <c r="TQR63" s="140"/>
      <c r="TQS63" s="140"/>
      <c r="TQT63" s="140"/>
      <c r="TQU63" s="140"/>
      <c r="TQV63" s="140"/>
      <c r="TQW63" s="140"/>
      <c r="TQX63" s="140"/>
      <c r="TQY63" s="140"/>
      <c r="TQZ63" s="140"/>
      <c r="TRA63" s="140"/>
      <c r="TRB63" s="140"/>
      <c r="TRC63" s="140"/>
      <c r="TRD63" s="140"/>
      <c r="TRE63" s="140"/>
      <c r="TRF63" s="140"/>
      <c r="TRG63" s="140"/>
      <c r="TRH63" s="140"/>
      <c r="TRI63" s="140"/>
      <c r="TRJ63" s="140"/>
      <c r="TRK63" s="140"/>
      <c r="TRL63" s="140"/>
      <c r="TRM63" s="140"/>
      <c r="TRN63" s="140"/>
      <c r="TRO63" s="140"/>
      <c r="TRP63" s="140"/>
      <c r="TRQ63" s="140"/>
      <c r="TRR63" s="140"/>
      <c r="TRS63" s="140"/>
      <c r="TRT63" s="140"/>
      <c r="TRU63" s="140"/>
      <c r="TRV63" s="140"/>
      <c r="TRW63" s="140"/>
      <c r="TRX63" s="140"/>
      <c r="TRY63" s="140"/>
      <c r="TRZ63" s="140"/>
      <c r="TSA63" s="140"/>
      <c r="TSB63" s="140"/>
      <c r="TSC63" s="140"/>
      <c r="TSD63" s="140"/>
      <c r="TSE63" s="140"/>
      <c r="TSF63" s="140"/>
      <c r="TSG63" s="140"/>
      <c r="TSH63" s="140"/>
      <c r="TSI63" s="140"/>
      <c r="TSJ63" s="140"/>
      <c r="TSK63" s="140"/>
      <c r="TSL63" s="140"/>
      <c r="TSM63" s="140"/>
      <c r="TSN63" s="140"/>
      <c r="TSO63" s="140"/>
      <c r="TSP63" s="140"/>
      <c r="TSQ63" s="140"/>
      <c r="TSR63" s="140"/>
      <c r="TSS63" s="140"/>
      <c r="TST63" s="140"/>
      <c r="TSU63" s="140"/>
      <c r="TSV63" s="140"/>
      <c r="TSW63" s="140"/>
      <c r="TSX63" s="140"/>
      <c r="TSY63" s="140"/>
      <c r="TSZ63" s="140"/>
      <c r="TTA63" s="140"/>
      <c r="TTB63" s="140"/>
      <c r="TTC63" s="140"/>
      <c r="TTD63" s="140"/>
      <c r="TTE63" s="140"/>
      <c r="TTF63" s="140"/>
      <c r="TTG63" s="140"/>
      <c r="TTH63" s="140"/>
      <c r="TTI63" s="140"/>
      <c r="TTJ63" s="140"/>
      <c r="TTK63" s="140"/>
      <c r="TTL63" s="140"/>
      <c r="TTM63" s="140"/>
      <c r="TTN63" s="140"/>
      <c r="TTO63" s="140"/>
      <c r="TTP63" s="140"/>
      <c r="TTQ63" s="140"/>
      <c r="TTR63" s="140"/>
      <c r="TTS63" s="140"/>
      <c r="TTT63" s="140"/>
      <c r="TTU63" s="140"/>
      <c r="TTV63" s="140"/>
      <c r="TTW63" s="140"/>
      <c r="TTX63" s="140"/>
      <c r="TTY63" s="140"/>
      <c r="TTZ63" s="140"/>
      <c r="TUA63" s="140"/>
      <c r="TUB63" s="140"/>
      <c r="TUC63" s="140"/>
      <c r="TUD63" s="140"/>
      <c r="TUE63" s="140"/>
      <c r="TUF63" s="140"/>
      <c r="TUG63" s="140"/>
      <c r="TUH63" s="140"/>
      <c r="TUI63" s="140"/>
      <c r="TUJ63" s="140"/>
      <c r="TUK63" s="140"/>
      <c r="TUL63" s="140"/>
      <c r="TUM63" s="140"/>
      <c r="TUN63" s="140"/>
      <c r="TUO63" s="140"/>
      <c r="TUP63" s="140"/>
      <c r="TUQ63" s="140"/>
      <c r="TUR63" s="140"/>
      <c r="TUS63" s="140"/>
      <c r="TUT63" s="140"/>
      <c r="TUU63" s="140"/>
      <c r="TUV63" s="140"/>
      <c r="TUW63" s="140"/>
      <c r="TUX63" s="140"/>
      <c r="TUY63" s="140"/>
      <c r="TUZ63" s="140"/>
      <c r="TVA63" s="140"/>
      <c r="TVB63" s="140"/>
      <c r="TVC63" s="140"/>
      <c r="TVD63" s="140"/>
      <c r="TVE63" s="140"/>
      <c r="TVF63" s="140"/>
      <c r="TVG63" s="140"/>
      <c r="TVH63" s="140"/>
      <c r="TVI63" s="140"/>
      <c r="TVJ63" s="140"/>
      <c r="TVK63" s="140"/>
      <c r="TVL63" s="140"/>
      <c r="TVM63" s="140"/>
      <c r="TVN63" s="140"/>
      <c r="TVO63" s="140"/>
      <c r="TVP63" s="140"/>
      <c r="TVQ63" s="140"/>
      <c r="TVR63" s="140"/>
      <c r="TVS63" s="140"/>
      <c r="TVT63" s="140"/>
      <c r="TVU63" s="140"/>
      <c r="TVV63" s="140"/>
      <c r="TVW63" s="140"/>
      <c r="TVX63" s="140"/>
      <c r="TVY63" s="140"/>
      <c r="TVZ63" s="140"/>
      <c r="TWA63" s="140"/>
      <c r="TWB63" s="140"/>
      <c r="TWC63" s="140"/>
      <c r="TWD63" s="140"/>
      <c r="TWE63" s="140"/>
      <c r="TWF63" s="140"/>
      <c r="TWG63" s="140"/>
      <c r="TWH63" s="140"/>
      <c r="TWI63" s="140"/>
      <c r="TWJ63" s="140"/>
      <c r="TWK63" s="140"/>
      <c r="TWL63" s="140"/>
      <c r="TWM63" s="140"/>
      <c r="TWN63" s="140"/>
      <c r="TWO63" s="140"/>
      <c r="TWP63" s="140"/>
      <c r="TWQ63" s="140"/>
      <c r="TWR63" s="140"/>
      <c r="TWS63" s="140"/>
      <c r="TWT63" s="140"/>
      <c r="TWU63" s="140"/>
      <c r="TWV63" s="140"/>
      <c r="TWW63" s="140"/>
      <c r="TWX63" s="140"/>
      <c r="TWY63" s="140"/>
      <c r="TWZ63" s="140"/>
      <c r="TXA63" s="140"/>
      <c r="TXB63" s="140"/>
      <c r="TXC63" s="140"/>
      <c r="TXD63" s="140"/>
      <c r="TXE63" s="140"/>
      <c r="TXF63" s="140"/>
      <c r="TXG63" s="140"/>
      <c r="TXH63" s="140"/>
      <c r="TXI63" s="140"/>
      <c r="TXJ63" s="140"/>
      <c r="TXK63" s="140"/>
      <c r="TXL63" s="140"/>
      <c r="TXM63" s="140"/>
      <c r="TXN63" s="140"/>
      <c r="TXO63" s="140"/>
      <c r="TXP63" s="140"/>
      <c r="TXQ63" s="140"/>
      <c r="TXR63" s="140"/>
      <c r="TXS63" s="140"/>
      <c r="TXT63" s="140"/>
      <c r="TXU63" s="140"/>
      <c r="TXV63" s="140"/>
      <c r="TXW63" s="140"/>
      <c r="TXX63" s="140"/>
      <c r="TXY63" s="140"/>
      <c r="TXZ63" s="140"/>
      <c r="TYA63" s="140"/>
      <c r="TYB63" s="140"/>
      <c r="TYC63" s="140"/>
      <c r="TYD63" s="140"/>
      <c r="TYE63" s="140"/>
      <c r="TYF63" s="140"/>
      <c r="TYG63" s="140"/>
      <c r="TYH63" s="140"/>
      <c r="TYI63" s="140"/>
      <c r="TYJ63" s="140"/>
      <c r="TYK63" s="140"/>
      <c r="TYL63" s="140"/>
      <c r="TYM63" s="140"/>
      <c r="TYN63" s="140"/>
      <c r="TYO63" s="140"/>
      <c r="TYP63" s="140"/>
      <c r="TYQ63" s="140"/>
      <c r="TYR63" s="140"/>
      <c r="TYS63" s="140"/>
      <c r="TYT63" s="140"/>
      <c r="TYU63" s="140"/>
      <c r="TYV63" s="140"/>
      <c r="TYW63" s="140"/>
      <c r="TYX63" s="140"/>
      <c r="TYY63" s="140"/>
      <c r="TYZ63" s="140"/>
      <c r="TZA63" s="140"/>
      <c r="TZB63" s="140"/>
      <c r="TZC63" s="140"/>
      <c r="TZD63" s="140"/>
      <c r="TZE63" s="140"/>
      <c r="TZF63" s="140"/>
      <c r="TZG63" s="140"/>
      <c r="TZH63" s="140"/>
      <c r="TZI63" s="140"/>
      <c r="TZJ63" s="140"/>
      <c r="TZK63" s="140"/>
      <c r="TZL63" s="140"/>
      <c r="TZM63" s="140"/>
      <c r="TZN63" s="140"/>
      <c r="TZO63" s="140"/>
      <c r="TZP63" s="140"/>
      <c r="TZQ63" s="140"/>
      <c r="TZR63" s="140"/>
      <c r="TZS63" s="140"/>
      <c r="TZT63" s="140"/>
      <c r="TZU63" s="140"/>
      <c r="TZV63" s="140"/>
      <c r="TZW63" s="140"/>
      <c r="TZX63" s="140"/>
      <c r="TZY63" s="140"/>
      <c r="TZZ63" s="140"/>
      <c r="UAA63" s="140"/>
      <c r="UAB63" s="140"/>
      <c r="UAC63" s="140"/>
      <c r="UAD63" s="140"/>
      <c r="UAE63" s="140"/>
      <c r="UAF63" s="140"/>
      <c r="UAG63" s="140"/>
      <c r="UAH63" s="140"/>
      <c r="UAI63" s="140"/>
      <c r="UAJ63" s="140"/>
      <c r="UAK63" s="140"/>
      <c r="UAL63" s="140"/>
      <c r="UAM63" s="140"/>
      <c r="UAN63" s="140"/>
      <c r="UAO63" s="140"/>
      <c r="UAP63" s="140"/>
      <c r="UAQ63" s="140"/>
      <c r="UAR63" s="140"/>
      <c r="UAS63" s="140"/>
      <c r="UAT63" s="140"/>
      <c r="UAU63" s="140"/>
      <c r="UAV63" s="140"/>
      <c r="UAW63" s="140"/>
      <c r="UAX63" s="140"/>
      <c r="UAY63" s="140"/>
      <c r="UAZ63" s="140"/>
      <c r="UBA63" s="140"/>
      <c r="UBB63" s="140"/>
      <c r="UBC63" s="140"/>
      <c r="UBD63" s="140"/>
      <c r="UBE63" s="140"/>
      <c r="UBF63" s="140"/>
      <c r="UBG63" s="140"/>
      <c r="UBH63" s="140"/>
      <c r="UBI63" s="140"/>
      <c r="UBJ63" s="140"/>
      <c r="UBK63" s="140"/>
      <c r="UBL63" s="140"/>
      <c r="UBM63" s="140"/>
      <c r="UBN63" s="140"/>
      <c r="UBO63" s="140"/>
      <c r="UBP63" s="140"/>
      <c r="UBQ63" s="140"/>
      <c r="UBR63" s="140"/>
      <c r="UBS63" s="140"/>
      <c r="UBT63" s="140"/>
      <c r="UBU63" s="140"/>
      <c r="UBV63" s="140"/>
      <c r="UBW63" s="140"/>
      <c r="UBX63" s="140"/>
      <c r="UBY63" s="140"/>
      <c r="UBZ63" s="140"/>
      <c r="UCA63" s="140"/>
      <c r="UCB63" s="140"/>
      <c r="UCC63" s="140"/>
      <c r="UCD63" s="140"/>
      <c r="UCE63" s="140"/>
      <c r="UCF63" s="140"/>
      <c r="UCG63" s="140"/>
      <c r="UCH63" s="140"/>
      <c r="UCI63" s="140"/>
      <c r="UCJ63" s="140"/>
      <c r="UCK63" s="140"/>
      <c r="UCL63" s="140"/>
      <c r="UCM63" s="140"/>
      <c r="UCN63" s="140"/>
      <c r="UCO63" s="140"/>
      <c r="UCP63" s="140"/>
      <c r="UCQ63" s="140"/>
      <c r="UCR63" s="140"/>
      <c r="UCS63" s="140"/>
      <c r="UCT63" s="140"/>
      <c r="UCU63" s="140"/>
      <c r="UCV63" s="140"/>
      <c r="UCW63" s="140"/>
      <c r="UCX63" s="140"/>
      <c r="UCY63" s="140"/>
      <c r="UCZ63" s="140"/>
      <c r="UDA63" s="140"/>
      <c r="UDB63" s="140"/>
      <c r="UDC63" s="140"/>
      <c r="UDD63" s="140"/>
      <c r="UDE63" s="140"/>
      <c r="UDF63" s="140"/>
      <c r="UDG63" s="140"/>
      <c r="UDH63" s="140"/>
      <c r="UDI63" s="140"/>
      <c r="UDJ63" s="140"/>
      <c r="UDK63" s="140"/>
      <c r="UDL63" s="140"/>
      <c r="UDM63" s="140"/>
      <c r="UDN63" s="140"/>
      <c r="UDO63" s="140"/>
      <c r="UDP63" s="140"/>
      <c r="UDQ63" s="140"/>
      <c r="UDR63" s="140"/>
      <c r="UDS63" s="140"/>
      <c r="UDT63" s="140"/>
      <c r="UDU63" s="140"/>
      <c r="UDV63" s="140"/>
      <c r="UDW63" s="140"/>
      <c r="UDX63" s="140"/>
      <c r="UDY63" s="140"/>
      <c r="UDZ63" s="140"/>
      <c r="UEA63" s="140"/>
      <c r="UEB63" s="140"/>
      <c r="UEC63" s="140"/>
      <c r="UED63" s="140"/>
      <c r="UEE63" s="140"/>
      <c r="UEF63" s="140"/>
      <c r="UEG63" s="140"/>
      <c r="UEH63" s="140"/>
      <c r="UEI63" s="140"/>
      <c r="UEJ63" s="140"/>
      <c r="UEK63" s="140"/>
      <c r="UEL63" s="140"/>
      <c r="UEM63" s="140"/>
      <c r="UEN63" s="140"/>
      <c r="UEO63" s="140"/>
      <c r="UEP63" s="140"/>
      <c r="UEQ63" s="140"/>
      <c r="UER63" s="140"/>
      <c r="UES63" s="140"/>
      <c r="UET63" s="140"/>
      <c r="UEU63" s="140"/>
      <c r="UEV63" s="140"/>
      <c r="UEW63" s="140"/>
      <c r="UEX63" s="140"/>
      <c r="UEY63" s="140"/>
      <c r="UEZ63" s="140"/>
      <c r="UFA63" s="140"/>
      <c r="UFB63" s="140"/>
      <c r="UFC63" s="140"/>
      <c r="UFD63" s="140"/>
      <c r="UFE63" s="140"/>
      <c r="UFF63" s="140"/>
      <c r="UFG63" s="140"/>
      <c r="UFH63" s="140"/>
      <c r="UFI63" s="140"/>
      <c r="UFJ63" s="140"/>
      <c r="UFK63" s="140"/>
      <c r="UFL63" s="140"/>
      <c r="UFM63" s="140"/>
      <c r="UFN63" s="140"/>
      <c r="UFO63" s="140"/>
      <c r="UFP63" s="140"/>
      <c r="UFQ63" s="140"/>
      <c r="UFR63" s="140"/>
      <c r="UFS63" s="140"/>
      <c r="UFT63" s="140"/>
      <c r="UFU63" s="140"/>
      <c r="UFV63" s="140"/>
      <c r="UFW63" s="140"/>
      <c r="UFX63" s="140"/>
      <c r="UFY63" s="140"/>
      <c r="UFZ63" s="140"/>
      <c r="UGA63" s="140"/>
      <c r="UGB63" s="140"/>
      <c r="UGC63" s="140"/>
      <c r="UGD63" s="140"/>
      <c r="UGE63" s="140"/>
      <c r="UGF63" s="140"/>
      <c r="UGG63" s="140"/>
      <c r="UGH63" s="140"/>
      <c r="UGI63" s="140"/>
      <c r="UGJ63" s="140"/>
      <c r="UGK63" s="140"/>
      <c r="UGL63" s="140"/>
      <c r="UGM63" s="140"/>
      <c r="UGN63" s="140"/>
      <c r="UGO63" s="140"/>
      <c r="UGP63" s="140"/>
      <c r="UGQ63" s="140"/>
      <c r="UGR63" s="140"/>
      <c r="UGS63" s="140"/>
      <c r="UGT63" s="140"/>
      <c r="UGU63" s="140"/>
      <c r="UGV63" s="140"/>
      <c r="UGW63" s="140"/>
      <c r="UGX63" s="140"/>
      <c r="UGY63" s="140"/>
      <c r="UGZ63" s="140"/>
      <c r="UHA63" s="140"/>
      <c r="UHB63" s="140"/>
      <c r="UHC63" s="140"/>
      <c r="UHD63" s="140"/>
      <c r="UHE63" s="140"/>
      <c r="UHF63" s="140"/>
      <c r="UHG63" s="140"/>
      <c r="UHH63" s="140"/>
      <c r="UHI63" s="140"/>
      <c r="UHJ63" s="140"/>
      <c r="UHK63" s="140"/>
      <c r="UHL63" s="140"/>
      <c r="UHM63" s="140"/>
      <c r="UHN63" s="140"/>
      <c r="UHO63" s="140"/>
      <c r="UHP63" s="140"/>
      <c r="UHQ63" s="140"/>
      <c r="UHR63" s="140"/>
      <c r="UHS63" s="140"/>
      <c r="UHT63" s="140"/>
      <c r="UHU63" s="140"/>
      <c r="UHV63" s="140"/>
      <c r="UHW63" s="140"/>
      <c r="UHX63" s="140"/>
      <c r="UHY63" s="140"/>
      <c r="UHZ63" s="140"/>
      <c r="UIA63" s="140"/>
      <c r="UIB63" s="140"/>
      <c r="UIC63" s="140"/>
      <c r="UID63" s="140"/>
      <c r="UIE63" s="140"/>
      <c r="UIF63" s="140"/>
      <c r="UIG63" s="140"/>
      <c r="UIH63" s="140"/>
      <c r="UII63" s="140"/>
      <c r="UIJ63" s="140"/>
      <c r="UIK63" s="140"/>
      <c r="UIL63" s="140"/>
      <c r="UIM63" s="140"/>
      <c r="UIN63" s="140"/>
      <c r="UIO63" s="140"/>
      <c r="UIP63" s="140"/>
      <c r="UIQ63" s="140"/>
      <c r="UIR63" s="140"/>
      <c r="UIS63" s="140"/>
      <c r="UIT63" s="140"/>
      <c r="UIU63" s="140"/>
      <c r="UIV63" s="140"/>
      <c r="UIW63" s="140"/>
      <c r="UIX63" s="140"/>
      <c r="UIY63" s="140"/>
      <c r="UIZ63" s="140"/>
      <c r="UJA63" s="140"/>
      <c r="UJB63" s="140"/>
      <c r="UJC63" s="140"/>
      <c r="UJD63" s="140"/>
      <c r="UJE63" s="140"/>
      <c r="UJF63" s="140"/>
      <c r="UJG63" s="140"/>
      <c r="UJH63" s="140"/>
      <c r="UJI63" s="140"/>
      <c r="UJJ63" s="140"/>
      <c r="UJK63" s="140"/>
      <c r="UJL63" s="140"/>
      <c r="UJM63" s="140"/>
      <c r="UJN63" s="140"/>
      <c r="UJO63" s="140"/>
      <c r="UJP63" s="140"/>
      <c r="UJQ63" s="140"/>
      <c r="UJR63" s="140"/>
      <c r="UJS63" s="140"/>
      <c r="UJT63" s="140"/>
      <c r="UJU63" s="140"/>
      <c r="UJV63" s="140"/>
      <c r="UJW63" s="140"/>
      <c r="UJX63" s="140"/>
      <c r="UJY63" s="140"/>
      <c r="UJZ63" s="140"/>
      <c r="UKA63" s="140"/>
      <c r="UKB63" s="140"/>
      <c r="UKC63" s="140"/>
      <c r="UKD63" s="140"/>
      <c r="UKE63" s="140"/>
      <c r="UKF63" s="140"/>
      <c r="UKG63" s="140"/>
      <c r="UKH63" s="140"/>
      <c r="UKI63" s="140"/>
      <c r="UKJ63" s="140"/>
      <c r="UKK63" s="140"/>
      <c r="UKL63" s="140"/>
      <c r="UKM63" s="140"/>
      <c r="UKN63" s="140"/>
      <c r="UKO63" s="140"/>
      <c r="UKP63" s="140"/>
      <c r="UKQ63" s="140"/>
      <c r="UKR63" s="140"/>
      <c r="UKS63" s="140"/>
      <c r="UKT63" s="140"/>
      <c r="UKU63" s="140"/>
      <c r="UKV63" s="140"/>
      <c r="UKW63" s="140"/>
      <c r="UKX63" s="140"/>
      <c r="UKY63" s="140"/>
      <c r="UKZ63" s="140"/>
      <c r="ULA63" s="140"/>
      <c r="ULB63" s="140"/>
      <c r="ULC63" s="140"/>
      <c r="ULD63" s="140"/>
      <c r="ULE63" s="140"/>
      <c r="ULF63" s="140"/>
      <c r="ULG63" s="140"/>
      <c r="ULH63" s="140"/>
      <c r="ULI63" s="140"/>
      <c r="ULJ63" s="140"/>
      <c r="ULK63" s="140"/>
      <c r="ULL63" s="140"/>
      <c r="ULM63" s="140"/>
      <c r="ULN63" s="140"/>
      <c r="ULO63" s="140"/>
      <c r="ULP63" s="140"/>
      <c r="ULQ63" s="140"/>
      <c r="ULR63" s="140"/>
      <c r="ULS63" s="140"/>
      <c r="ULT63" s="140"/>
      <c r="ULU63" s="140"/>
      <c r="ULV63" s="140"/>
      <c r="ULW63" s="140"/>
      <c r="ULX63" s="140"/>
      <c r="ULY63" s="140"/>
      <c r="ULZ63" s="140"/>
      <c r="UMA63" s="140"/>
      <c r="UMB63" s="140"/>
      <c r="UMC63" s="140"/>
      <c r="UMD63" s="140"/>
      <c r="UME63" s="140"/>
      <c r="UMF63" s="140"/>
      <c r="UMG63" s="140"/>
      <c r="UMH63" s="140"/>
      <c r="UMI63" s="140"/>
      <c r="UMJ63" s="140"/>
      <c r="UMK63" s="140"/>
      <c r="UML63" s="140"/>
      <c r="UMM63" s="140"/>
      <c r="UMN63" s="140"/>
      <c r="UMO63" s="140"/>
      <c r="UMP63" s="140"/>
      <c r="UMQ63" s="140"/>
      <c r="UMR63" s="140"/>
      <c r="UMS63" s="140"/>
      <c r="UMT63" s="140"/>
      <c r="UMU63" s="140"/>
      <c r="UMV63" s="140"/>
      <c r="UMW63" s="140"/>
      <c r="UMX63" s="140"/>
      <c r="UMY63" s="140"/>
      <c r="UMZ63" s="140"/>
      <c r="UNA63" s="140"/>
      <c r="UNB63" s="140"/>
      <c r="UNC63" s="140"/>
      <c r="UND63" s="140"/>
      <c r="UNE63" s="140"/>
      <c r="UNF63" s="140"/>
      <c r="UNG63" s="140"/>
      <c r="UNH63" s="140"/>
      <c r="UNI63" s="140"/>
      <c r="UNJ63" s="140"/>
      <c r="UNK63" s="140"/>
      <c r="UNL63" s="140"/>
      <c r="UNM63" s="140"/>
      <c r="UNN63" s="140"/>
      <c r="UNO63" s="140"/>
      <c r="UNP63" s="140"/>
      <c r="UNQ63" s="140"/>
      <c r="UNR63" s="140"/>
      <c r="UNS63" s="140"/>
      <c r="UNT63" s="140"/>
      <c r="UNU63" s="140"/>
      <c r="UNV63" s="140"/>
      <c r="UNW63" s="140"/>
      <c r="UNX63" s="140"/>
      <c r="UNY63" s="140"/>
      <c r="UNZ63" s="140"/>
      <c r="UOA63" s="140"/>
      <c r="UOB63" s="140"/>
      <c r="UOC63" s="140"/>
      <c r="UOD63" s="140"/>
      <c r="UOE63" s="140"/>
      <c r="UOF63" s="140"/>
      <c r="UOG63" s="140"/>
      <c r="UOH63" s="140"/>
      <c r="UOI63" s="140"/>
      <c r="UOJ63" s="140"/>
      <c r="UOK63" s="140"/>
      <c r="UOL63" s="140"/>
      <c r="UOM63" s="140"/>
      <c r="UON63" s="140"/>
      <c r="UOO63" s="140"/>
      <c r="UOP63" s="140"/>
      <c r="UOQ63" s="140"/>
      <c r="UOR63" s="140"/>
      <c r="UOS63" s="140"/>
      <c r="UOT63" s="140"/>
      <c r="UOU63" s="140"/>
      <c r="UOV63" s="140"/>
      <c r="UOW63" s="140"/>
      <c r="UOX63" s="140"/>
      <c r="UOY63" s="140"/>
      <c r="UOZ63" s="140"/>
      <c r="UPA63" s="140"/>
      <c r="UPB63" s="140"/>
      <c r="UPC63" s="140"/>
      <c r="UPD63" s="140"/>
      <c r="UPE63" s="140"/>
      <c r="UPF63" s="140"/>
      <c r="UPG63" s="140"/>
      <c r="UPH63" s="140"/>
      <c r="UPI63" s="140"/>
      <c r="UPJ63" s="140"/>
      <c r="UPK63" s="140"/>
      <c r="UPL63" s="140"/>
      <c r="UPM63" s="140"/>
      <c r="UPN63" s="140"/>
      <c r="UPO63" s="140"/>
      <c r="UPP63" s="140"/>
      <c r="UPQ63" s="140"/>
      <c r="UPR63" s="140"/>
      <c r="UPS63" s="140"/>
      <c r="UPT63" s="140"/>
      <c r="UPU63" s="140"/>
      <c r="UPV63" s="140"/>
      <c r="UPW63" s="140"/>
      <c r="UPX63" s="140"/>
      <c r="UPY63" s="140"/>
      <c r="UPZ63" s="140"/>
      <c r="UQA63" s="140"/>
      <c r="UQB63" s="140"/>
      <c r="UQC63" s="140"/>
      <c r="UQD63" s="140"/>
      <c r="UQE63" s="140"/>
      <c r="UQF63" s="140"/>
      <c r="UQG63" s="140"/>
      <c r="UQH63" s="140"/>
      <c r="UQI63" s="140"/>
      <c r="UQJ63" s="140"/>
      <c r="UQK63" s="140"/>
      <c r="UQL63" s="140"/>
      <c r="UQM63" s="140"/>
      <c r="UQN63" s="140"/>
      <c r="UQO63" s="140"/>
      <c r="UQP63" s="140"/>
      <c r="UQQ63" s="140"/>
      <c r="UQR63" s="140"/>
      <c r="UQS63" s="140"/>
      <c r="UQT63" s="140"/>
      <c r="UQU63" s="140"/>
      <c r="UQV63" s="140"/>
      <c r="UQW63" s="140"/>
      <c r="UQX63" s="140"/>
      <c r="UQY63" s="140"/>
      <c r="UQZ63" s="140"/>
      <c r="URA63" s="140"/>
      <c r="URB63" s="140"/>
      <c r="URC63" s="140"/>
      <c r="URD63" s="140"/>
      <c r="URE63" s="140"/>
      <c r="URF63" s="140"/>
      <c r="URG63" s="140"/>
      <c r="URH63" s="140"/>
      <c r="URI63" s="140"/>
      <c r="URJ63" s="140"/>
      <c r="URK63" s="140"/>
      <c r="URL63" s="140"/>
      <c r="URM63" s="140"/>
      <c r="URN63" s="140"/>
      <c r="URO63" s="140"/>
      <c r="URP63" s="140"/>
      <c r="URQ63" s="140"/>
      <c r="URR63" s="140"/>
      <c r="URS63" s="140"/>
      <c r="URT63" s="140"/>
      <c r="URU63" s="140"/>
      <c r="URV63" s="140"/>
      <c r="URW63" s="140"/>
      <c r="URX63" s="140"/>
      <c r="URY63" s="140"/>
      <c r="URZ63" s="140"/>
      <c r="USA63" s="140"/>
      <c r="USB63" s="140"/>
      <c r="USC63" s="140"/>
      <c r="USD63" s="140"/>
      <c r="USE63" s="140"/>
      <c r="USF63" s="140"/>
      <c r="USG63" s="140"/>
      <c r="USH63" s="140"/>
      <c r="USI63" s="140"/>
      <c r="USJ63" s="140"/>
      <c r="USK63" s="140"/>
      <c r="USL63" s="140"/>
      <c r="USM63" s="140"/>
      <c r="USN63" s="140"/>
      <c r="USO63" s="140"/>
      <c r="USP63" s="140"/>
      <c r="USQ63" s="140"/>
      <c r="USR63" s="140"/>
      <c r="USS63" s="140"/>
      <c r="UST63" s="140"/>
      <c r="USU63" s="140"/>
      <c r="USV63" s="140"/>
      <c r="USW63" s="140"/>
      <c r="USX63" s="140"/>
      <c r="USY63" s="140"/>
      <c r="USZ63" s="140"/>
      <c r="UTA63" s="140"/>
      <c r="UTB63" s="140"/>
      <c r="UTC63" s="140"/>
      <c r="UTD63" s="140"/>
      <c r="UTE63" s="140"/>
      <c r="UTF63" s="140"/>
      <c r="UTG63" s="140"/>
      <c r="UTH63" s="140"/>
      <c r="UTI63" s="140"/>
      <c r="UTJ63" s="140"/>
      <c r="UTK63" s="140"/>
      <c r="UTL63" s="140"/>
      <c r="UTM63" s="140"/>
      <c r="UTN63" s="140"/>
      <c r="UTO63" s="140"/>
      <c r="UTP63" s="140"/>
      <c r="UTQ63" s="140"/>
      <c r="UTR63" s="140"/>
      <c r="UTS63" s="140"/>
      <c r="UTT63" s="140"/>
      <c r="UTU63" s="140"/>
      <c r="UTV63" s="140"/>
      <c r="UTW63" s="140"/>
      <c r="UTX63" s="140"/>
      <c r="UTY63" s="140"/>
      <c r="UTZ63" s="140"/>
      <c r="UUA63" s="140"/>
      <c r="UUB63" s="140"/>
      <c r="UUC63" s="140"/>
      <c r="UUD63" s="140"/>
      <c r="UUE63" s="140"/>
      <c r="UUF63" s="140"/>
      <c r="UUG63" s="140"/>
      <c r="UUH63" s="140"/>
      <c r="UUI63" s="140"/>
      <c r="UUJ63" s="140"/>
      <c r="UUK63" s="140"/>
      <c r="UUL63" s="140"/>
      <c r="UUM63" s="140"/>
      <c r="UUN63" s="140"/>
      <c r="UUO63" s="140"/>
      <c r="UUP63" s="140"/>
      <c r="UUQ63" s="140"/>
      <c r="UUR63" s="140"/>
      <c r="UUS63" s="140"/>
      <c r="UUT63" s="140"/>
      <c r="UUU63" s="140"/>
      <c r="UUV63" s="140"/>
      <c r="UUW63" s="140"/>
      <c r="UUX63" s="140"/>
      <c r="UUY63" s="140"/>
      <c r="UUZ63" s="140"/>
      <c r="UVA63" s="140"/>
      <c r="UVB63" s="140"/>
      <c r="UVC63" s="140"/>
      <c r="UVD63" s="140"/>
      <c r="UVE63" s="140"/>
      <c r="UVF63" s="140"/>
      <c r="UVG63" s="140"/>
      <c r="UVH63" s="140"/>
      <c r="UVI63" s="140"/>
      <c r="UVJ63" s="140"/>
      <c r="UVK63" s="140"/>
      <c r="UVL63" s="140"/>
      <c r="UVM63" s="140"/>
      <c r="UVN63" s="140"/>
      <c r="UVO63" s="140"/>
      <c r="UVP63" s="140"/>
      <c r="UVQ63" s="140"/>
      <c r="UVR63" s="140"/>
      <c r="UVS63" s="140"/>
      <c r="UVT63" s="140"/>
      <c r="UVU63" s="140"/>
      <c r="UVV63" s="140"/>
      <c r="UVW63" s="140"/>
      <c r="UVX63" s="140"/>
      <c r="UVY63" s="140"/>
      <c r="UVZ63" s="140"/>
      <c r="UWA63" s="140"/>
      <c r="UWB63" s="140"/>
      <c r="UWC63" s="140"/>
      <c r="UWD63" s="140"/>
      <c r="UWE63" s="140"/>
      <c r="UWF63" s="140"/>
      <c r="UWG63" s="140"/>
      <c r="UWH63" s="140"/>
      <c r="UWI63" s="140"/>
      <c r="UWJ63" s="140"/>
      <c r="UWK63" s="140"/>
      <c r="UWL63" s="140"/>
      <c r="UWM63" s="140"/>
      <c r="UWN63" s="140"/>
      <c r="UWO63" s="140"/>
      <c r="UWP63" s="140"/>
      <c r="UWQ63" s="140"/>
      <c r="UWR63" s="140"/>
      <c r="UWS63" s="140"/>
      <c r="UWT63" s="140"/>
      <c r="UWU63" s="140"/>
      <c r="UWV63" s="140"/>
      <c r="UWW63" s="140"/>
      <c r="UWX63" s="140"/>
      <c r="UWY63" s="140"/>
      <c r="UWZ63" s="140"/>
      <c r="UXA63" s="140"/>
      <c r="UXB63" s="140"/>
      <c r="UXC63" s="140"/>
      <c r="UXD63" s="140"/>
      <c r="UXE63" s="140"/>
      <c r="UXF63" s="140"/>
      <c r="UXG63" s="140"/>
      <c r="UXH63" s="140"/>
      <c r="UXI63" s="140"/>
      <c r="UXJ63" s="140"/>
      <c r="UXK63" s="140"/>
      <c r="UXL63" s="140"/>
      <c r="UXM63" s="140"/>
      <c r="UXN63" s="140"/>
      <c r="UXO63" s="140"/>
      <c r="UXP63" s="140"/>
      <c r="UXQ63" s="140"/>
      <c r="UXR63" s="140"/>
      <c r="UXS63" s="140"/>
      <c r="UXT63" s="140"/>
      <c r="UXU63" s="140"/>
      <c r="UXV63" s="140"/>
      <c r="UXW63" s="140"/>
      <c r="UXX63" s="140"/>
      <c r="UXY63" s="140"/>
      <c r="UXZ63" s="140"/>
      <c r="UYA63" s="140"/>
      <c r="UYB63" s="140"/>
      <c r="UYC63" s="140"/>
      <c r="UYD63" s="140"/>
      <c r="UYE63" s="140"/>
      <c r="UYF63" s="140"/>
      <c r="UYG63" s="140"/>
      <c r="UYH63" s="140"/>
      <c r="UYI63" s="140"/>
      <c r="UYJ63" s="140"/>
      <c r="UYK63" s="140"/>
      <c r="UYL63" s="140"/>
      <c r="UYM63" s="140"/>
      <c r="UYN63" s="140"/>
      <c r="UYO63" s="140"/>
      <c r="UYP63" s="140"/>
      <c r="UYQ63" s="140"/>
      <c r="UYR63" s="140"/>
      <c r="UYS63" s="140"/>
      <c r="UYT63" s="140"/>
      <c r="UYU63" s="140"/>
      <c r="UYV63" s="140"/>
      <c r="UYW63" s="140"/>
      <c r="UYX63" s="140"/>
      <c r="UYY63" s="140"/>
      <c r="UYZ63" s="140"/>
      <c r="UZA63" s="140"/>
      <c r="UZB63" s="140"/>
      <c r="UZC63" s="140"/>
      <c r="UZD63" s="140"/>
      <c r="UZE63" s="140"/>
      <c r="UZF63" s="140"/>
      <c r="UZG63" s="140"/>
      <c r="UZH63" s="140"/>
      <c r="UZI63" s="140"/>
      <c r="UZJ63" s="140"/>
      <c r="UZK63" s="140"/>
      <c r="UZL63" s="140"/>
      <c r="UZM63" s="140"/>
      <c r="UZN63" s="140"/>
      <c r="UZO63" s="140"/>
      <c r="UZP63" s="140"/>
      <c r="UZQ63" s="140"/>
      <c r="UZR63" s="140"/>
      <c r="UZS63" s="140"/>
      <c r="UZT63" s="140"/>
      <c r="UZU63" s="140"/>
      <c r="UZV63" s="140"/>
      <c r="UZW63" s="140"/>
      <c r="UZX63" s="140"/>
      <c r="UZY63" s="140"/>
      <c r="UZZ63" s="140"/>
      <c r="VAA63" s="140"/>
      <c r="VAB63" s="140"/>
      <c r="VAC63" s="140"/>
      <c r="VAD63" s="140"/>
      <c r="VAE63" s="140"/>
      <c r="VAF63" s="140"/>
      <c r="VAG63" s="140"/>
      <c r="VAH63" s="140"/>
      <c r="VAI63" s="140"/>
      <c r="VAJ63" s="140"/>
      <c r="VAK63" s="140"/>
      <c r="VAL63" s="140"/>
      <c r="VAM63" s="140"/>
      <c r="VAN63" s="140"/>
      <c r="VAO63" s="140"/>
      <c r="VAP63" s="140"/>
      <c r="VAQ63" s="140"/>
      <c r="VAR63" s="140"/>
      <c r="VAS63" s="140"/>
      <c r="VAT63" s="140"/>
      <c r="VAU63" s="140"/>
      <c r="VAV63" s="140"/>
      <c r="VAW63" s="140"/>
      <c r="VAX63" s="140"/>
      <c r="VAY63" s="140"/>
      <c r="VAZ63" s="140"/>
      <c r="VBA63" s="140"/>
      <c r="VBB63" s="140"/>
      <c r="VBC63" s="140"/>
      <c r="VBD63" s="140"/>
      <c r="VBE63" s="140"/>
      <c r="VBF63" s="140"/>
      <c r="VBG63" s="140"/>
      <c r="VBH63" s="140"/>
      <c r="VBI63" s="140"/>
      <c r="VBJ63" s="140"/>
      <c r="VBK63" s="140"/>
      <c r="VBL63" s="140"/>
      <c r="VBM63" s="140"/>
      <c r="VBN63" s="140"/>
      <c r="VBO63" s="140"/>
      <c r="VBP63" s="140"/>
      <c r="VBQ63" s="140"/>
      <c r="VBR63" s="140"/>
      <c r="VBS63" s="140"/>
      <c r="VBT63" s="140"/>
      <c r="VBU63" s="140"/>
      <c r="VBV63" s="140"/>
      <c r="VBW63" s="140"/>
      <c r="VBX63" s="140"/>
      <c r="VBY63" s="140"/>
      <c r="VBZ63" s="140"/>
      <c r="VCA63" s="140"/>
      <c r="VCB63" s="140"/>
      <c r="VCC63" s="140"/>
      <c r="VCD63" s="140"/>
      <c r="VCE63" s="140"/>
      <c r="VCF63" s="140"/>
      <c r="VCG63" s="140"/>
      <c r="VCH63" s="140"/>
      <c r="VCI63" s="140"/>
      <c r="VCJ63" s="140"/>
      <c r="VCK63" s="140"/>
      <c r="VCL63" s="140"/>
      <c r="VCM63" s="140"/>
      <c r="VCN63" s="140"/>
      <c r="VCO63" s="140"/>
      <c r="VCP63" s="140"/>
      <c r="VCQ63" s="140"/>
      <c r="VCR63" s="140"/>
      <c r="VCS63" s="140"/>
      <c r="VCT63" s="140"/>
      <c r="VCU63" s="140"/>
      <c r="VCV63" s="140"/>
      <c r="VCW63" s="140"/>
      <c r="VCX63" s="140"/>
      <c r="VCY63" s="140"/>
      <c r="VCZ63" s="140"/>
      <c r="VDA63" s="140"/>
      <c r="VDB63" s="140"/>
      <c r="VDC63" s="140"/>
      <c r="VDD63" s="140"/>
      <c r="VDE63" s="140"/>
      <c r="VDF63" s="140"/>
      <c r="VDG63" s="140"/>
      <c r="VDH63" s="140"/>
      <c r="VDI63" s="140"/>
      <c r="VDJ63" s="140"/>
      <c r="VDK63" s="140"/>
      <c r="VDL63" s="140"/>
      <c r="VDM63" s="140"/>
      <c r="VDN63" s="140"/>
      <c r="VDO63" s="140"/>
      <c r="VDP63" s="140"/>
      <c r="VDQ63" s="140"/>
      <c r="VDR63" s="140"/>
      <c r="VDS63" s="140"/>
      <c r="VDT63" s="140"/>
      <c r="VDU63" s="140"/>
      <c r="VDV63" s="140"/>
      <c r="VDW63" s="140"/>
      <c r="VDX63" s="140"/>
      <c r="VDY63" s="140"/>
      <c r="VDZ63" s="140"/>
      <c r="VEA63" s="140"/>
      <c r="VEB63" s="140"/>
      <c r="VEC63" s="140"/>
      <c r="VED63" s="140"/>
      <c r="VEE63" s="140"/>
      <c r="VEF63" s="140"/>
      <c r="VEG63" s="140"/>
      <c r="VEH63" s="140"/>
      <c r="VEI63" s="140"/>
      <c r="VEJ63" s="140"/>
      <c r="VEK63" s="140"/>
      <c r="VEL63" s="140"/>
      <c r="VEM63" s="140"/>
      <c r="VEN63" s="140"/>
      <c r="VEO63" s="140"/>
      <c r="VEP63" s="140"/>
      <c r="VEQ63" s="140"/>
      <c r="VER63" s="140"/>
      <c r="VES63" s="140"/>
      <c r="VET63" s="140"/>
      <c r="VEU63" s="140"/>
      <c r="VEV63" s="140"/>
      <c r="VEW63" s="140"/>
      <c r="VEX63" s="140"/>
      <c r="VEY63" s="140"/>
      <c r="VEZ63" s="140"/>
      <c r="VFA63" s="140"/>
      <c r="VFB63" s="140"/>
      <c r="VFC63" s="140"/>
      <c r="VFD63" s="140"/>
      <c r="VFE63" s="140"/>
      <c r="VFF63" s="140"/>
      <c r="VFG63" s="140"/>
      <c r="VFH63" s="140"/>
      <c r="VFI63" s="140"/>
      <c r="VFJ63" s="140"/>
      <c r="VFK63" s="140"/>
      <c r="VFL63" s="140"/>
      <c r="VFM63" s="140"/>
      <c r="VFN63" s="140"/>
      <c r="VFO63" s="140"/>
      <c r="VFP63" s="140"/>
      <c r="VFQ63" s="140"/>
      <c r="VFR63" s="140"/>
      <c r="VFS63" s="140"/>
      <c r="VFT63" s="140"/>
      <c r="VFU63" s="140"/>
      <c r="VFV63" s="140"/>
      <c r="VFW63" s="140"/>
      <c r="VFX63" s="140"/>
      <c r="VFY63" s="140"/>
      <c r="VFZ63" s="140"/>
      <c r="VGA63" s="140"/>
      <c r="VGB63" s="140"/>
      <c r="VGC63" s="140"/>
      <c r="VGD63" s="140"/>
      <c r="VGE63" s="140"/>
      <c r="VGF63" s="140"/>
      <c r="VGG63" s="140"/>
      <c r="VGH63" s="140"/>
      <c r="VGI63" s="140"/>
      <c r="VGJ63" s="140"/>
      <c r="VGK63" s="140"/>
      <c r="VGL63" s="140"/>
      <c r="VGM63" s="140"/>
      <c r="VGN63" s="140"/>
      <c r="VGO63" s="140"/>
      <c r="VGP63" s="140"/>
      <c r="VGQ63" s="140"/>
      <c r="VGR63" s="140"/>
      <c r="VGS63" s="140"/>
      <c r="VGT63" s="140"/>
      <c r="VGU63" s="140"/>
      <c r="VGV63" s="140"/>
      <c r="VGW63" s="140"/>
      <c r="VGX63" s="140"/>
      <c r="VGY63" s="140"/>
      <c r="VGZ63" s="140"/>
      <c r="VHA63" s="140"/>
      <c r="VHB63" s="140"/>
      <c r="VHC63" s="140"/>
      <c r="VHD63" s="140"/>
      <c r="VHE63" s="140"/>
      <c r="VHF63" s="140"/>
      <c r="VHG63" s="140"/>
      <c r="VHH63" s="140"/>
      <c r="VHI63" s="140"/>
      <c r="VHJ63" s="140"/>
      <c r="VHK63" s="140"/>
      <c r="VHL63" s="140"/>
      <c r="VHM63" s="140"/>
      <c r="VHN63" s="140"/>
      <c r="VHO63" s="140"/>
      <c r="VHP63" s="140"/>
      <c r="VHQ63" s="140"/>
      <c r="VHR63" s="140"/>
      <c r="VHS63" s="140"/>
      <c r="VHT63" s="140"/>
      <c r="VHU63" s="140"/>
      <c r="VHV63" s="140"/>
      <c r="VHW63" s="140"/>
      <c r="VHX63" s="140"/>
      <c r="VHY63" s="140"/>
      <c r="VHZ63" s="140"/>
      <c r="VIA63" s="140"/>
      <c r="VIB63" s="140"/>
      <c r="VIC63" s="140"/>
      <c r="VID63" s="140"/>
      <c r="VIE63" s="140"/>
      <c r="VIF63" s="140"/>
      <c r="VIG63" s="140"/>
      <c r="VIH63" s="140"/>
      <c r="VII63" s="140"/>
      <c r="VIJ63" s="140"/>
      <c r="VIK63" s="140"/>
      <c r="VIL63" s="140"/>
      <c r="VIM63" s="140"/>
      <c r="VIN63" s="140"/>
      <c r="VIO63" s="140"/>
      <c r="VIP63" s="140"/>
      <c r="VIQ63" s="140"/>
      <c r="VIR63" s="140"/>
      <c r="VIS63" s="140"/>
      <c r="VIT63" s="140"/>
      <c r="VIU63" s="140"/>
      <c r="VIV63" s="140"/>
      <c r="VIW63" s="140"/>
      <c r="VIX63" s="140"/>
      <c r="VIY63" s="140"/>
      <c r="VIZ63" s="140"/>
      <c r="VJA63" s="140"/>
      <c r="VJB63" s="140"/>
      <c r="VJC63" s="140"/>
      <c r="VJD63" s="140"/>
      <c r="VJE63" s="140"/>
      <c r="VJF63" s="140"/>
      <c r="VJG63" s="140"/>
      <c r="VJH63" s="140"/>
      <c r="VJI63" s="140"/>
      <c r="VJJ63" s="140"/>
      <c r="VJK63" s="140"/>
      <c r="VJL63" s="140"/>
      <c r="VJM63" s="140"/>
      <c r="VJN63" s="140"/>
      <c r="VJO63" s="140"/>
      <c r="VJP63" s="140"/>
      <c r="VJQ63" s="140"/>
      <c r="VJR63" s="140"/>
      <c r="VJS63" s="140"/>
      <c r="VJT63" s="140"/>
      <c r="VJU63" s="140"/>
      <c r="VJV63" s="140"/>
      <c r="VJW63" s="140"/>
      <c r="VJX63" s="140"/>
      <c r="VJY63" s="140"/>
      <c r="VJZ63" s="140"/>
      <c r="VKA63" s="140"/>
      <c r="VKB63" s="140"/>
      <c r="VKC63" s="140"/>
      <c r="VKD63" s="140"/>
      <c r="VKE63" s="140"/>
      <c r="VKF63" s="140"/>
      <c r="VKG63" s="140"/>
      <c r="VKH63" s="140"/>
      <c r="VKI63" s="140"/>
      <c r="VKJ63" s="140"/>
      <c r="VKK63" s="140"/>
      <c r="VKL63" s="140"/>
      <c r="VKM63" s="140"/>
      <c r="VKN63" s="140"/>
      <c r="VKO63" s="140"/>
      <c r="VKP63" s="140"/>
      <c r="VKQ63" s="140"/>
      <c r="VKR63" s="140"/>
      <c r="VKS63" s="140"/>
      <c r="VKT63" s="140"/>
      <c r="VKU63" s="140"/>
      <c r="VKV63" s="140"/>
      <c r="VKW63" s="140"/>
      <c r="VKX63" s="140"/>
      <c r="VKY63" s="140"/>
      <c r="VKZ63" s="140"/>
      <c r="VLA63" s="140"/>
      <c r="VLB63" s="140"/>
      <c r="VLC63" s="140"/>
      <c r="VLD63" s="140"/>
      <c r="VLE63" s="140"/>
      <c r="VLF63" s="140"/>
      <c r="VLG63" s="140"/>
      <c r="VLH63" s="140"/>
      <c r="VLI63" s="140"/>
      <c r="VLJ63" s="140"/>
      <c r="VLK63" s="140"/>
      <c r="VLL63" s="140"/>
      <c r="VLM63" s="140"/>
      <c r="VLN63" s="140"/>
      <c r="VLO63" s="140"/>
      <c r="VLP63" s="140"/>
      <c r="VLQ63" s="140"/>
      <c r="VLR63" s="140"/>
      <c r="VLS63" s="140"/>
      <c r="VLT63" s="140"/>
      <c r="VLU63" s="140"/>
      <c r="VLV63" s="140"/>
      <c r="VLW63" s="140"/>
      <c r="VLX63" s="140"/>
      <c r="VLY63" s="140"/>
      <c r="VLZ63" s="140"/>
      <c r="VMA63" s="140"/>
      <c r="VMB63" s="140"/>
      <c r="VMC63" s="140"/>
      <c r="VMD63" s="140"/>
      <c r="VME63" s="140"/>
      <c r="VMF63" s="140"/>
      <c r="VMG63" s="140"/>
      <c r="VMH63" s="140"/>
      <c r="VMI63" s="140"/>
      <c r="VMJ63" s="140"/>
      <c r="VMK63" s="140"/>
      <c r="VML63" s="140"/>
      <c r="VMM63" s="140"/>
      <c r="VMN63" s="140"/>
      <c r="VMO63" s="140"/>
      <c r="VMP63" s="140"/>
      <c r="VMQ63" s="140"/>
      <c r="VMR63" s="140"/>
      <c r="VMS63" s="140"/>
      <c r="VMT63" s="140"/>
      <c r="VMU63" s="140"/>
      <c r="VMV63" s="140"/>
      <c r="VMW63" s="140"/>
      <c r="VMX63" s="140"/>
      <c r="VMY63" s="140"/>
      <c r="VMZ63" s="140"/>
      <c r="VNA63" s="140"/>
      <c r="VNB63" s="140"/>
      <c r="VNC63" s="140"/>
      <c r="VND63" s="140"/>
      <c r="VNE63" s="140"/>
      <c r="VNF63" s="140"/>
      <c r="VNG63" s="140"/>
      <c r="VNH63" s="140"/>
      <c r="VNI63" s="140"/>
      <c r="VNJ63" s="140"/>
      <c r="VNK63" s="140"/>
      <c r="VNL63" s="140"/>
      <c r="VNM63" s="140"/>
      <c r="VNN63" s="140"/>
      <c r="VNO63" s="140"/>
      <c r="VNP63" s="140"/>
      <c r="VNQ63" s="140"/>
      <c r="VNR63" s="140"/>
      <c r="VNS63" s="140"/>
      <c r="VNT63" s="140"/>
      <c r="VNU63" s="140"/>
      <c r="VNV63" s="140"/>
      <c r="VNW63" s="140"/>
      <c r="VNX63" s="140"/>
      <c r="VNY63" s="140"/>
      <c r="VNZ63" s="140"/>
      <c r="VOA63" s="140"/>
      <c r="VOB63" s="140"/>
      <c r="VOC63" s="140"/>
      <c r="VOD63" s="140"/>
      <c r="VOE63" s="140"/>
      <c r="VOF63" s="140"/>
      <c r="VOG63" s="140"/>
      <c r="VOH63" s="140"/>
      <c r="VOI63" s="140"/>
      <c r="VOJ63" s="140"/>
      <c r="VOK63" s="140"/>
      <c r="VOL63" s="140"/>
      <c r="VOM63" s="140"/>
      <c r="VON63" s="140"/>
      <c r="VOO63" s="140"/>
      <c r="VOP63" s="140"/>
      <c r="VOQ63" s="140"/>
      <c r="VOR63" s="140"/>
      <c r="VOS63" s="140"/>
      <c r="VOT63" s="140"/>
      <c r="VOU63" s="140"/>
      <c r="VOV63" s="140"/>
      <c r="VOW63" s="140"/>
      <c r="VOX63" s="140"/>
      <c r="VOY63" s="140"/>
      <c r="VOZ63" s="140"/>
      <c r="VPA63" s="140"/>
      <c r="VPB63" s="140"/>
      <c r="VPC63" s="140"/>
      <c r="VPD63" s="140"/>
      <c r="VPE63" s="140"/>
      <c r="VPF63" s="140"/>
      <c r="VPG63" s="140"/>
      <c r="VPH63" s="140"/>
      <c r="VPI63" s="140"/>
      <c r="VPJ63" s="140"/>
      <c r="VPK63" s="140"/>
      <c r="VPL63" s="140"/>
      <c r="VPM63" s="140"/>
      <c r="VPN63" s="140"/>
      <c r="VPO63" s="140"/>
      <c r="VPP63" s="140"/>
      <c r="VPQ63" s="140"/>
      <c r="VPR63" s="140"/>
      <c r="VPS63" s="140"/>
      <c r="VPT63" s="140"/>
      <c r="VPU63" s="140"/>
      <c r="VPV63" s="140"/>
      <c r="VPW63" s="140"/>
      <c r="VPX63" s="140"/>
      <c r="VPY63" s="140"/>
      <c r="VPZ63" s="140"/>
      <c r="VQA63" s="140"/>
      <c r="VQB63" s="140"/>
      <c r="VQC63" s="140"/>
      <c r="VQD63" s="140"/>
      <c r="VQE63" s="140"/>
      <c r="VQF63" s="140"/>
      <c r="VQG63" s="140"/>
      <c r="VQH63" s="140"/>
      <c r="VQI63" s="140"/>
      <c r="VQJ63" s="140"/>
      <c r="VQK63" s="140"/>
      <c r="VQL63" s="140"/>
      <c r="VQM63" s="140"/>
      <c r="VQN63" s="140"/>
      <c r="VQO63" s="140"/>
      <c r="VQP63" s="140"/>
      <c r="VQQ63" s="140"/>
      <c r="VQR63" s="140"/>
      <c r="VQS63" s="140"/>
      <c r="VQT63" s="140"/>
      <c r="VQU63" s="140"/>
      <c r="VQV63" s="140"/>
      <c r="VQW63" s="140"/>
      <c r="VQX63" s="140"/>
      <c r="VQY63" s="140"/>
      <c r="VQZ63" s="140"/>
      <c r="VRA63" s="140"/>
      <c r="VRB63" s="140"/>
      <c r="VRC63" s="140"/>
      <c r="VRD63" s="140"/>
      <c r="VRE63" s="140"/>
      <c r="VRF63" s="140"/>
      <c r="VRG63" s="140"/>
      <c r="VRH63" s="140"/>
      <c r="VRI63" s="140"/>
      <c r="VRJ63" s="140"/>
      <c r="VRK63" s="140"/>
      <c r="VRL63" s="140"/>
      <c r="VRM63" s="140"/>
      <c r="VRN63" s="140"/>
      <c r="VRO63" s="140"/>
      <c r="VRP63" s="140"/>
      <c r="VRQ63" s="140"/>
      <c r="VRR63" s="140"/>
      <c r="VRS63" s="140"/>
      <c r="VRT63" s="140"/>
      <c r="VRU63" s="140"/>
      <c r="VRV63" s="140"/>
      <c r="VRW63" s="140"/>
      <c r="VRX63" s="140"/>
      <c r="VRY63" s="140"/>
      <c r="VRZ63" s="140"/>
      <c r="VSA63" s="140"/>
      <c r="VSB63" s="140"/>
      <c r="VSC63" s="140"/>
      <c r="VSD63" s="140"/>
      <c r="VSE63" s="140"/>
      <c r="VSF63" s="140"/>
      <c r="VSG63" s="140"/>
      <c r="VSH63" s="140"/>
      <c r="VSI63" s="140"/>
      <c r="VSJ63" s="140"/>
      <c r="VSK63" s="140"/>
      <c r="VSL63" s="140"/>
      <c r="VSM63" s="140"/>
      <c r="VSN63" s="140"/>
      <c r="VSO63" s="140"/>
      <c r="VSP63" s="140"/>
      <c r="VSQ63" s="140"/>
      <c r="VSR63" s="140"/>
      <c r="VSS63" s="140"/>
      <c r="VST63" s="140"/>
      <c r="VSU63" s="140"/>
      <c r="VSV63" s="140"/>
      <c r="VSW63" s="140"/>
      <c r="VSX63" s="140"/>
      <c r="VSY63" s="140"/>
      <c r="VSZ63" s="140"/>
      <c r="VTA63" s="140"/>
      <c r="VTB63" s="140"/>
      <c r="VTC63" s="140"/>
      <c r="VTD63" s="140"/>
      <c r="VTE63" s="140"/>
      <c r="VTF63" s="140"/>
      <c r="VTG63" s="140"/>
      <c r="VTH63" s="140"/>
      <c r="VTI63" s="140"/>
      <c r="VTJ63" s="140"/>
      <c r="VTK63" s="140"/>
      <c r="VTL63" s="140"/>
      <c r="VTM63" s="140"/>
      <c r="VTN63" s="140"/>
      <c r="VTO63" s="140"/>
      <c r="VTP63" s="140"/>
      <c r="VTQ63" s="140"/>
      <c r="VTR63" s="140"/>
      <c r="VTS63" s="140"/>
      <c r="VTT63" s="140"/>
      <c r="VTU63" s="140"/>
      <c r="VTV63" s="140"/>
      <c r="VTW63" s="140"/>
      <c r="VTX63" s="140"/>
      <c r="VTY63" s="140"/>
      <c r="VTZ63" s="140"/>
      <c r="VUA63" s="140"/>
      <c r="VUB63" s="140"/>
      <c r="VUC63" s="140"/>
      <c r="VUD63" s="140"/>
      <c r="VUE63" s="140"/>
      <c r="VUF63" s="140"/>
      <c r="VUG63" s="140"/>
      <c r="VUH63" s="140"/>
      <c r="VUI63" s="140"/>
      <c r="VUJ63" s="140"/>
      <c r="VUK63" s="140"/>
      <c r="VUL63" s="140"/>
      <c r="VUM63" s="140"/>
      <c r="VUN63" s="140"/>
      <c r="VUO63" s="140"/>
      <c r="VUP63" s="140"/>
      <c r="VUQ63" s="140"/>
      <c r="VUR63" s="140"/>
      <c r="VUS63" s="140"/>
      <c r="VUT63" s="140"/>
      <c r="VUU63" s="140"/>
      <c r="VUV63" s="140"/>
      <c r="VUW63" s="140"/>
      <c r="VUX63" s="140"/>
      <c r="VUY63" s="140"/>
      <c r="VUZ63" s="140"/>
      <c r="VVA63" s="140"/>
      <c r="VVB63" s="140"/>
      <c r="VVC63" s="140"/>
      <c r="VVD63" s="140"/>
      <c r="VVE63" s="140"/>
      <c r="VVF63" s="140"/>
      <c r="VVG63" s="140"/>
      <c r="VVH63" s="140"/>
      <c r="VVI63" s="140"/>
      <c r="VVJ63" s="140"/>
      <c r="VVK63" s="140"/>
      <c r="VVL63" s="140"/>
      <c r="VVM63" s="140"/>
      <c r="VVN63" s="140"/>
      <c r="VVO63" s="140"/>
      <c r="VVP63" s="140"/>
      <c r="VVQ63" s="140"/>
      <c r="VVR63" s="140"/>
      <c r="VVS63" s="140"/>
      <c r="VVT63" s="140"/>
      <c r="VVU63" s="140"/>
      <c r="VVV63" s="140"/>
      <c r="VVW63" s="140"/>
      <c r="VVX63" s="140"/>
      <c r="VVY63" s="140"/>
      <c r="VVZ63" s="140"/>
      <c r="VWA63" s="140"/>
      <c r="VWB63" s="140"/>
      <c r="VWC63" s="140"/>
      <c r="VWD63" s="140"/>
      <c r="VWE63" s="140"/>
      <c r="VWF63" s="140"/>
      <c r="VWG63" s="140"/>
      <c r="VWH63" s="140"/>
      <c r="VWI63" s="140"/>
      <c r="VWJ63" s="140"/>
      <c r="VWK63" s="140"/>
      <c r="VWL63" s="140"/>
      <c r="VWM63" s="140"/>
      <c r="VWN63" s="140"/>
      <c r="VWO63" s="140"/>
      <c r="VWP63" s="140"/>
      <c r="VWQ63" s="140"/>
      <c r="VWR63" s="140"/>
      <c r="VWS63" s="140"/>
      <c r="VWT63" s="140"/>
      <c r="VWU63" s="140"/>
      <c r="VWV63" s="140"/>
      <c r="VWW63" s="140"/>
      <c r="VWX63" s="140"/>
      <c r="VWY63" s="140"/>
      <c r="VWZ63" s="140"/>
      <c r="VXA63" s="140"/>
      <c r="VXB63" s="140"/>
      <c r="VXC63" s="140"/>
      <c r="VXD63" s="140"/>
      <c r="VXE63" s="140"/>
      <c r="VXF63" s="140"/>
      <c r="VXG63" s="140"/>
      <c r="VXH63" s="140"/>
      <c r="VXI63" s="140"/>
      <c r="VXJ63" s="140"/>
      <c r="VXK63" s="140"/>
      <c r="VXL63" s="140"/>
      <c r="VXM63" s="140"/>
      <c r="VXN63" s="140"/>
      <c r="VXO63" s="140"/>
      <c r="VXP63" s="140"/>
      <c r="VXQ63" s="140"/>
      <c r="VXR63" s="140"/>
      <c r="VXS63" s="140"/>
      <c r="VXT63" s="140"/>
      <c r="VXU63" s="140"/>
      <c r="VXV63" s="140"/>
      <c r="VXW63" s="140"/>
      <c r="VXX63" s="140"/>
      <c r="VXY63" s="140"/>
      <c r="VXZ63" s="140"/>
      <c r="VYA63" s="140"/>
      <c r="VYB63" s="140"/>
      <c r="VYC63" s="140"/>
      <c r="VYD63" s="140"/>
      <c r="VYE63" s="140"/>
      <c r="VYF63" s="140"/>
      <c r="VYG63" s="140"/>
      <c r="VYH63" s="140"/>
      <c r="VYI63" s="140"/>
      <c r="VYJ63" s="140"/>
      <c r="VYK63" s="140"/>
      <c r="VYL63" s="140"/>
      <c r="VYM63" s="140"/>
      <c r="VYN63" s="140"/>
      <c r="VYO63" s="140"/>
      <c r="VYP63" s="140"/>
      <c r="VYQ63" s="140"/>
      <c r="VYR63" s="140"/>
      <c r="VYS63" s="140"/>
      <c r="VYT63" s="140"/>
      <c r="VYU63" s="140"/>
      <c r="VYV63" s="140"/>
      <c r="VYW63" s="140"/>
      <c r="VYX63" s="140"/>
      <c r="VYY63" s="140"/>
      <c r="VYZ63" s="140"/>
      <c r="VZA63" s="140"/>
      <c r="VZB63" s="140"/>
      <c r="VZC63" s="140"/>
      <c r="VZD63" s="140"/>
      <c r="VZE63" s="140"/>
      <c r="VZF63" s="140"/>
      <c r="VZG63" s="140"/>
      <c r="VZH63" s="140"/>
      <c r="VZI63" s="140"/>
      <c r="VZJ63" s="140"/>
      <c r="VZK63" s="140"/>
      <c r="VZL63" s="140"/>
      <c r="VZM63" s="140"/>
      <c r="VZN63" s="140"/>
      <c r="VZO63" s="140"/>
      <c r="VZP63" s="140"/>
      <c r="VZQ63" s="140"/>
      <c r="VZR63" s="140"/>
      <c r="VZS63" s="140"/>
      <c r="VZT63" s="140"/>
      <c r="VZU63" s="140"/>
      <c r="VZV63" s="140"/>
      <c r="VZW63" s="140"/>
      <c r="VZX63" s="140"/>
      <c r="VZY63" s="140"/>
      <c r="VZZ63" s="140"/>
      <c r="WAA63" s="140"/>
      <c r="WAB63" s="140"/>
      <c r="WAC63" s="140"/>
      <c r="WAD63" s="140"/>
      <c r="WAE63" s="140"/>
      <c r="WAF63" s="140"/>
      <c r="WAG63" s="140"/>
      <c r="WAH63" s="140"/>
      <c r="WAI63" s="140"/>
      <c r="WAJ63" s="140"/>
      <c r="WAK63" s="140"/>
      <c r="WAL63" s="140"/>
      <c r="WAM63" s="140"/>
      <c r="WAN63" s="140"/>
      <c r="WAO63" s="140"/>
      <c r="WAP63" s="140"/>
      <c r="WAQ63" s="140"/>
      <c r="WAR63" s="140"/>
      <c r="WAS63" s="140"/>
      <c r="WAT63" s="140"/>
      <c r="WAU63" s="140"/>
      <c r="WAV63" s="140"/>
      <c r="WAW63" s="140"/>
      <c r="WAX63" s="140"/>
      <c r="WAY63" s="140"/>
      <c r="WAZ63" s="140"/>
      <c r="WBA63" s="140"/>
      <c r="WBB63" s="140"/>
      <c r="WBC63" s="140"/>
      <c r="WBD63" s="140"/>
      <c r="WBE63" s="140"/>
      <c r="WBF63" s="140"/>
      <c r="WBG63" s="140"/>
      <c r="WBH63" s="140"/>
      <c r="WBI63" s="140"/>
      <c r="WBJ63" s="140"/>
      <c r="WBK63" s="140"/>
      <c r="WBL63" s="140"/>
      <c r="WBM63" s="140"/>
      <c r="WBN63" s="140"/>
      <c r="WBO63" s="140"/>
      <c r="WBP63" s="140"/>
      <c r="WBQ63" s="140"/>
      <c r="WBR63" s="140"/>
      <c r="WBS63" s="140"/>
      <c r="WBT63" s="140"/>
      <c r="WBU63" s="140"/>
      <c r="WBV63" s="140"/>
      <c r="WBW63" s="140"/>
      <c r="WBX63" s="140"/>
      <c r="WBY63" s="140"/>
      <c r="WBZ63" s="140"/>
      <c r="WCA63" s="140"/>
      <c r="WCB63" s="140"/>
      <c r="WCC63" s="140"/>
      <c r="WCD63" s="140"/>
      <c r="WCE63" s="140"/>
      <c r="WCF63" s="140"/>
      <c r="WCG63" s="140"/>
      <c r="WCH63" s="140"/>
      <c r="WCI63" s="140"/>
      <c r="WCJ63" s="140"/>
      <c r="WCK63" s="140"/>
      <c r="WCL63" s="140"/>
      <c r="WCM63" s="140"/>
      <c r="WCN63" s="140"/>
      <c r="WCO63" s="140"/>
      <c r="WCP63" s="140"/>
      <c r="WCQ63" s="140"/>
      <c r="WCR63" s="140"/>
      <c r="WCS63" s="140"/>
      <c r="WCT63" s="140"/>
      <c r="WCU63" s="140"/>
      <c r="WCV63" s="140"/>
      <c r="WCW63" s="140"/>
      <c r="WCX63" s="140"/>
      <c r="WCY63" s="140"/>
      <c r="WCZ63" s="140"/>
      <c r="WDA63" s="140"/>
      <c r="WDB63" s="140"/>
      <c r="WDC63" s="140"/>
      <c r="WDD63" s="140"/>
      <c r="WDE63" s="140"/>
      <c r="WDF63" s="140"/>
      <c r="WDG63" s="140"/>
      <c r="WDH63" s="140"/>
      <c r="WDI63" s="140"/>
      <c r="WDJ63" s="140"/>
      <c r="WDK63" s="140"/>
      <c r="WDL63" s="140"/>
      <c r="WDM63" s="140"/>
      <c r="WDN63" s="140"/>
      <c r="WDO63" s="140"/>
      <c r="WDP63" s="140"/>
      <c r="WDQ63" s="140"/>
      <c r="WDR63" s="140"/>
      <c r="WDS63" s="140"/>
      <c r="WDT63" s="140"/>
      <c r="WDU63" s="140"/>
      <c r="WDV63" s="140"/>
      <c r="WDW63" s="140"/>
      <c r="WDX63" s="140"/>
      <c r="WDY63" s="140"/>
      <c r="WDZ63" s="140"/>
      <c r="WEA63" s="140"/>
      <c r="WEB63" s="140"/>
      <c r="WEC63" s="140"/>
      <c r="WED63" s="140"/>
      <c r="WEE63" s="140"/>
      <c r="WEF63" s="140"/>
      <c r="WEG63" s="140"/>
      <c r="WEH63" s="140"/>
      <c r="WEI63" s="140"/>
      <c r="WEJ63" s="140"/>
      <c r="WEK63" s="140"/>
      <c r="WEL63" s="140"/>
      <c r="WEM63" s="140"/>
      <c r="WEN63" s="140"/>
      <c r="WEO63" s="140"/>
      <c r="WEP63" s="140"/>
      <c r="WEQ63" s="140"/>
      <c r="WER63" s="140"/>
      <c r="WES63" s="140"/>
      <c r="WET63" s="140"/>
      <c r="WEU63" s="140"/>
      <c r="WEV63" s="140"/>
      <c r="WEW63" s="140"/>
      <c r="WEX63" s="140"/>
      <c r="WEY63" s="140"/>
      <c r="WEZ63" s="140"/>
      <c r="WFA63" s="140"/>
      <c r="WFB63" s="140"/>
      <c r="WFC63" s="140"/>
      <c r="WFD63" s="140"/>
      <c r="WFE63" s="140"/>
      <c r="WFF63" s="140"/>
      <c r="WFG63" s="140"/>
      <c r="WFH63" s="140"/>
      <c r="WFI63" s="140"/>
      <c r="WFJ63" s="140"/>
      <c r="WFK63" s="140"/>
      <c r="WFL63" s="140"/>
      <c r="WFM63" s="140"/>
      <c r="WFN63" s="140"/>
      <c r="WFO63" s="140"/>
      <c r="WFP63" s="140"/>
      <c r="WFQ63" s="140"/>
      <c r="WFR63" s="140"/>
      <c r="WFS63" s="140"/>
      <c r="WFT63" s="140"/>
      <c r="WFU63" s="140"/>
      <c r="WFV63" s="140"/>
      <c r="WFW63" s="140"/>
      <c r="WFX63" s="140"/>
      <c r="WFY63" s="140"/>
      <c r="WFZ63" s="140"/>
      <c r="WGA63" s="140"/>
      <c r="WGB63" s="140"/>
      <c r="WGC63" s="140"/>
      <c r="WGD63" s="140"/>
      <c r="WGE63" s="140"/>
      <c r="WGF63" s="140"/>
      <c r="WGG63" s="140"/>
      <c r="WGH63" s="140"/>
      <c r="WGI63" s="140"/>
      <c r="WGJ63" s="140"/>
      <c r="WGK63" s="140"/>
      <c r="WGL63" s="140"/>
      <c r="WGM63" s="140"/>
      <c r="WGN63" s="140"/>
      <c r="WGO63" s="140"/>
      <c r="WGP63" s="140"/>
      <c r="WGQ63" s="140"/>
      <c r="WGR63" s="140"/>
      <c r="WGS63" s="140"/>
      <c r="WGT63" s="140"/>
      <c r="WGU63" s="140"/>
      <c r="WGV63" s="140"/>
      <c r="WGW63" s="140"/>
      <c r="WGX63" s="140"/>
      <c r="WGY63" s="140"/>
      <c r="WGZ63" s="140"/>
      <c r="WHA63" s="140"/>
      <c r="WHB63" s="140"/>
      <c r="WHC63" s="140"/>
      <c r="WHD63" s="140"/>
      <c r="WHE63" s="140"/>
      <c r="WHF63" s="140"/>
      <c r="WHG63" s="140"/>
      <c r="WHH63" s="140"/>
      <c r="WHI63" s="140"/>
      <c r="WHJ63" s="140"/>
      <c r="WHK63" s="140"/>
      <c r="WHL63" s="140"/>
      <c r="WHM63" s="140"/>
      <c r="WHN63" s="140"/>
      <c r="WHO63" s="140"/>
      <c r="WHP63" s="140"/>
      <c r="WHQ63" s="140"/>
      <c r="WHR63" s="140"/>
      <c r="WHS63" s="140"/>
      <c r="WHT63" s="140"/>
      <c r="WHU63" s="140"/>
      <c r="WHV63" s="140"/>
      <c r="WHW63" s="140"/>
      <c r="WHX63" s="140"/>
      <c r="WHY63" s="140"/>
      <c r="WHZ63" s="140"/>
      <c r="WIA63" s="140"/>
      <c r="WIB63" s="140"/>
      <c r="WIC63" s="140"/>
      <c r="WID63" s="140"/>
      <c r="WIE63" s="140"/>
      <c r="WIF63" s="140"/>
      <c r="WIG63" s="140"/>
      <c r="WIH63" s="140"/>
      <c r="WII63" s="140"/>
      <c r="WIJ63" s="140"/>
      <c r="WIK63" s="140"/>
      <c r="WIL63" s="140"/>
      <c r="WIM63" s="140"/>
      <c r="WIN63" s="140"/>
      <c r="WIO63" s="140"/>
      <c r="WIP63" s="140"/>
      <c r="WIQ63" s="140"/>
      <c r="WIR63" s="140"/>
      <c r="WIS63" s="140"/>
      <c r="WIT63" s="140"/>
      <c r="WIU63" s="140"/>
      <c r="WIV63" s="140"/>
      <c r="WIW63" s="140"/>
      <c r="WIX63" s="140"/>
      <c r="WIY63" s="140"/>
      <c r="WIZ63" s="140"/>
      <c r="WJA63" s="140"/>
      <c r="WJB63" s="140"/>
      <c r="WJC63" s="140"/>
      <c r="WJD63" s="140"/>
      <c r="WJE63" s="140"/>
      <c r="WJF63" s="140"/>
      <c r="WJG63" s="140"/>
      <c r="WJH63" s="140"/>
      <c r="WJI63" s="140"/>
      <c r="WJJ63" s="140"/>
      <c r="WJK63" s="140"/>
      <c r="WJL63" s="140"/>
      <c r="WJM63" s="140"/>
      <c r="WJN63" s="140"/>
      <c r="WJO63" s="140"/>
      <c r="WJP63" s="140"/>
      <c r="WJQ63" s="140"/>
      <c r="WJR63" s="140"/>
      <c r="WJS63" s="140"/>
      <c r="WJT63" s="140"/>
      <c r="WJU63" s="140"/>
      <c r="WJV63" s="140"/>
      <c r="WJW63" s="140"/>
      <c r="WJX63" s="140"/>
      <c r="WJY63" s="140"/>
      <c r="WJZ63" s="140"/>
      <c r="WKA63" s="140"/>
      <c r="WKB63" s="140"/>
      <c r="WKC63" s="140"/>
      <c r="WKD63" s="140"/>
      <c r="WKE63" s="140"/>
      <c r="WKF63" s="140"/>
      <c r="WKG63" s="140"/>
      <c r="WKH63" s="140"/>
      <c r="WKI63" s="140"/>
      <c r="WKJ63" s="140"/>
      <c r="WKK63" s="140"/>
      <c r="WKL63" s="140"/>
      <c r="WKM63" s="140"/>
      <c r="WKN63" s="140"/>
      <c r="WKO63" s="140"/>
      <c r="WKP63" s="140"/>
      <c r="WKQ63" s="140"/>
      <c r="WKR63" s="140"/>
      <c r="WKS63" s="140"/>
      <c r="WKT63" s="140"/>
      <c r="WKU63" s="140"/>
      <c r="WKV63" s="140"/>
      <c r="WKW63" s="140"/>
      <c r="WKX63" s="140"/>
      <c r="WKY63" s="140"/>
      <c r="WKZ63" s="140"/>
      <c r="WLA63" s="140"/>
      <c r="WLB63" s="140"/>
      <c r="WLC63" s="140"/>
      <c r="WLD63" s="140"/>
      <c r="WLE63" s="140"/>
      <c r="WLF63" s="140"/>
      <c r="WLG63" s="140"/>
      <c r="WLH63" s="140"/>
      <c r="WLI63" s="140"/>
      <c r="WLJ63" s="140"/>
      <c r="WLK63" s="140"/>
      <c r="WLL63" s="140"/>
      <c r="WLM63" s="140"/>
      <c r="WLN63" s="140"/>
      <c r="WLO63" s="140"/>
      <c r="WLP63" s="140"/>
      <c r="WLQ63" s="140"/>
      <c r="WLR63" s="140"/>
      <c r="WLS63" s="140"/>
      <c r="WLT63" s="140"/>
      <c r="WLU63" s="140"/>
      <c r="WLV63" s="140"/>
      <c r="WLW63" s="140"/>
      <c r="WLX63" s="140"/>
      <c r="WLY63" s="140"/>
      <c r="WLZ63" s="140"/>
      <c r="WMA63" s="140"/>
      <c r="WMB63" s="140"/>
      <c r="WMC63" s="140"/>
      <c r="WMD63" s="140"/>
      <c r="WME63" s="140"/>
      <c r="WMF63" s="140"/>
      <c r="WMG63" s="140"/>
      <c r="WMH63" s="140"/>
      <c r="WMI63" s="140"/>
      <c r="WMJ63" s="140"/>
      <c r="WMK63" s="140"/>
      <c r="WML63" s="140"/>
      <c r="WMM63" s="140"/>
      <c r="WMN63" s="140"/>
      <c r="WMO63" s="140"/>
      <c r="WMP63" s="140"/>
      <c r="WMQ63" s="140"/>
      <c r="WMR63" s="140"/>
      <c r="WMS63" s="140"/>
      <c r="WMT63" s="140"/>
      <c r="WMU63" s="140"/>
      <c r="WMV63" s="140"/>
      <c r="WMW63" s="140"/>
      <c r="WMX63" s="140"/>
      <c r="WMY63" s="140"/>
      <c r="WMZ63" s="140"/>
      <c r="WNA63" s="140"/>
      <c r="WNB63" s="140"/>
      <c r="WNC63" s="140"/>
      <c r="WND63" s="140"/>
      <c r="WNE63" s="140"/>
      <c r="WNF63" s="140"/>
      <c r="WNG63" s="140"/>
      <c r="WNH63" s="140"/>
      <c r="WNI63" s="140"/>
      <c r="WNJ63" s="140"/>
      <c r="WNK63" s="140"/>
      <c r="WNL63" s="140"/>
      <c r="WNM63" s="140"/>
      <c r="WNN63" s="140"/>
      <c r="WNO63" s="140"/>
      <c r="WNP63" s="140"/>
      <c r="WNQ63" s="140"/>
      <c r="WNR63" s="140"/>
      <c r="WNS63" s="140"/>
      <c r="WNT63" s="140"/>
      <c r="WNU63" s="140"/>
      <c r="WNV63" s="140"/>
      <c r="WNW63" s="140"/>
      <c r="WNX63" s="140"/>
      <c r="WNY63" s="140"/>
      <c r="WNZ63" s="140"/>
      <c r="WOA63" s="140"/>
      <c r="WOB63" s="140"/>
      <c r="WOC63" s="140"/>
      <c r="WOD63" s="140"/>
      <c r="WOE63" s="140"/>
      <c r="WOF63" s="140"/>
      <c r="WOG63" s="140"/>
      <c r="WOH63" s="140"/>
      <c r="WOI63" s="140"/>
      <c r="WOJ63" s="140"/>
      <c r="WOK63" s="140"/>
      <c r="WOL63" s="140"/>
      <c r="WOM63" s="140"/>
      <c r="WON63" s="140"/>
      <c r="WOO63" s="140"/>
      <c r="WOP63" s="140"/>
      <c r="WOQ63" s="140"/>
      <c r="WOR63" s="140"/>
      <c r="WOS63" s="140"/>
      <c r="WOT63" s="140"/>
      <c r="WOU63" s="140"/>
      <c r="WOV63" s="140"/>
      <c r="WOW63" s="140"/>
      <c r="WOX63" s="140"/>
      <c r="WOY63" s="140"/>
      <c r="WOZ63" s="140"/>
      <c r="WPA63" s="140"/>
      <c r="WPB63" s="140"/>
      <c r="WPC63" s="140"/>
      <c r="WPD63" s="140"/>
      <c r="WPE63" s="140"/>
      <c r="WPF63" s="140"/>
      <c r="WPG63" s="140"/>
      <c r="WPH63" s="140"/>
      <c r="WPI63" s="140"/>
      <c r="WPJ63" s="140"/>
      <c r="WPK63" s="140"/>
      <c r="WPL63" s="140"/>
      <c r="WPM63" s="140"/>
      <c r="WPN63" s="140"/>
      <c r="WPO63" s="140"/>
      <c r="WPP63" s="140"/>
      <c r="WPQ63" s="140"/>
      <c r="WPR63" s="140"/>
      <c r="WPS63" s="140"/>
      <c r="WPT63" s="140"/>
      <c r="WPU63" s="140"/>
      <c r="WPV63" s="140"/>
      <c r="WPW63" s="140"/>
      <c r="WPX63" s="140"/>
      <c r="WPY63" s="140"/>
      <c r="WPZ63" s="140"/>
      <c r="WQA63" s="140"/>
      <c r="WQB63" s="140"/>
      <c r="WQC63" s="140"/>
      <c r="WQD63" s="140"/>
      <c r="WQE63" s="140"/>
      <c r="WQF63" s="140"/>
      <c r="WQG63" s="140"/>
      <c r="WQH63" s="140"/>
      <c r="WQI63" s="140"/>
      <c r="WQJ63" s="140"/>
      <c r="WQK63" s="140"/>
      <c r="WQL63" s="140"/>
      <c r="WQM63" s="140"/>
      <c r="WQN63" s="140"/>
      <c r="WQO63" s="140"/>
      <c r="WQP63" s="140"/>
      <c r="WQQ63" s="140"/>
      <c r="WQR63" s="140"/>
      <c r="WQS63" s="140"/>
      <c r="WQT63" s="140"/>
      <c r="WQU63" s="140"/>
      <c r="WQV63" s="140"/>
      <c r="WQW63" s="140"/>
      <c r="WQX63" s="140"/>
      <c r="WQY63" s="140"/>
      <c r="WQZ63" s="140"/>
      <c r="WRA63" s="140"/>
      <c r="WRB63" s="140"/>
      <c r="WRC63" s="140"/>
      <c r="WRD63" s="140"/>
      <c r="WRE63" s="140"/>
      <c r="WRF63" s="140"/>
      <c r="WRG63" s="140"/>
      <c r="WRH63" s="140"/>
      <c r="WRI63" s="140"/>
      <c r="WRJ63" s="140"/>
      <c r="WRK63" s="140"/>
      <c r="WRL63" s="140"/>
      <c r="WRM63" s="140"/>
      <c r="WRN63" s="140"/>
      <c r="WRO63" s="140"/>
      <c r="WRP63" s="140"/>
      <c r="WRQ63" s="140"/>
      <c r="WRR63" s="140"/>
      <c r="WRS63" s="140"/>
      <c r="WRT63" s="140"/>
      <c r="WRU63" s="140"/>
      <c r="WRV63" s="140"/>
      <c r="WRW63" s="140"/>
      <c r="WRX63" s="140"/>
      <c r="WRY63" s="140"/>
      <c r="WRZ63" s="140"/>
      <c r="WSA63" s="140"/>
      <c r="WSB63" s="140"/>
      <c r="WSC63" s="140"/>
      <c r="WSD63" s="140"/>
      <c r="WSE63" s="140"/>
      <c r="WSF63" s="140"/>
      <c r="WSG63" s="140"/>
      <c r="WSH63" s="140"/>
      <c r="WSI63" s="140"/>
      <c r="WSJ63" s="140"/>
      <c r="WSK63" s="140"/>
      <c r="WSL63" s="140"/>
      <c r="WSM63" s="140"/>
      <c r="WSN63" s="140"/>
      <c r="WSO63" s="140"/>
      <c r="WSP63" s="140"/>
      <c r="WSQ63" s="140"/>
      <c r="WSR63" s="140"/>
      <c r="WSS63" s="140"/>
      <c r="WST63" s="140"/>
      <c r="WSU63" s="140"/>
      <c r="WSV63" s="140"/>
      <c r="WSW63" s="140"/>
      <c r="WSX63" s="140"/>
      <c r="WSY63" s="140"/>
      <c r="WSZ63" s="140"/>
      <c r="WTA63" s="140"/>
      <c r="WTB63" s="140"/>
      <c r="WTC63" s="140"/>
      <c r="WTD63" s="140"/>
      <c r="WTE63" s="140"/>
      <c r="WTF63" s="140"/>
      <c r="WTG63" s="140"/>
      <c r="WTH63" s="140"/>
      <c r="WTI63" s="140"/>
      <c r="WTJ63" s="140"/>
      <c r="WTK63" s="140"/>
      <c r="WTL63" s="140"/>
      <c r="WTM63" s="140"/>
      <c r="WTN63" s="140"/>
      <c r="WTO63" s="140"/>
      <c r="WTP63" s="140"/>
      <c r="WTQ63" s="140"/>
      <c r="WTR63" s="140"/>
      <c r="WTS63" s="140"/>
      <c r="WTT63" s="140"/>
      <c r="WTU63" s="140"/>
      <c r="WTV63" s="140"/>
      <c r="WTW63" s="140"/>
      <c r="WTX63" s="140"/>
      <c r="WTY63" s="140"/>
      <c r="WTZ63" s="140"/>
      <c r="WUA63" s="140"/>
      <c r="WUB63" s="140"/>
      <c r="WUC63" s="140"/>
      <c r="WUD63" s="140"/>
      <c r="WUE63" s="140"/>
      <c r="WUF63" s="140"/>
      <c r="WUG63" s="140"/>
      <c r="WUH63" s="140"/>
      <c r="WUI63" s="140"/>
      <c r="WUJ63" s="140"/>
      <c r="WUK63" s="140"/>
      <c r="WUL63" s="140"/>
      <c r="WUM63" s="140"/>
      <c r="WUN63" s="140"/>
      <c r="WUO63" s="140"/>
      <c r="WUP63" s="140"/>
      <c r="WUQ63" s="140"/>
      <c r="WUR63" s="140"/>
      <c r="WUS63" s="140"/>
      <c r="WUT63" s="140"/>
      <c r="WUU63" s="140"/>
      <c r="WUV63" s="140"/>
      <c r="WUW63" s="140"/>
      <c r="WUX63" s="140"/>
      <c r="WUY63" s="140"/>
      <c r="WUZ63" s="140"/>
      <c r="WVA63" s="140"/>
      <c r="WVB63" s="140"/>
      <c r="WVC63" s="140"/>
      <c r="WVD63" s="140"/>
      <c r="WVE63" s="140"/>
      <c r="WVF63" s="140"/>
      <c r="WVG63" s="140"/>
      <c r="WVH63" s="140"/>
      <c r="WVI63" s="140"/>
      <c r="WVJ63" s="140"/>
      <c r="WVK63" s="140"/>
      <c r="WVL63" s="140"/>
      <c r="WVM63" s="140"/>
      <c r="WVN63" s="140"/>
      <c r="WVO63" s="140"/>
      <c r="WVP63" s="140"/>
      <c r="WVQ63" s="140"/>
      <c r="WVR63" s="140"/>
      <c r="WVS63" s="140"/>
      <c r="WVT63" s="140"/>
      <c r="WVU63" s="140"/>
      <c r="WVV63" s="140"/>
      <c r="WVW63" s="140"/>
      <c r="WVX63" s="140"/>
      <c r="WVY63" s="140"/>
      <c r="WVZ63" s="140"/>
      <c r="WWA63" s="140"/>
      <c r="WWB63" s="140"/>
      <c r="WWC63" s="140"/>
      <c r="WWD63" s="140"/>
      <c r="WWE63" s="140"/>
      <c r="WWF63" s="140"/>
      <c r="WWG63" s="140"/>
      <c r="WWH63" s="140"/>
      <c r="WWI63" s="140"/>
      <c r="WWJ63" s="140"/>
      <c r="WWK63" s="140"/>
      <c r="WWL63" s="140"/>
      <c r="WWM63" s="140"/>
      <c r="WWN63" s="140"/>
      <c r="WWO63" s="140"/>
      <c r="WWP63" s="140"/>
      <c r="WWQ63" s="140"/>
      <c r="WWR63" s="140"/>
      <c r="WWS63" s="140"/>
      <c r="WWT63" s="140"/>
      <c r="WWU63" s="140"/>
      <c r="WWV63" s="140"/>
      <c r="WWW63" s="140"/>
      <c r="WWX63" s="140"/>
      <c r="WWY63" s="140"/>
      <c r="WWZ63" s="140"/>
      <c r="WXA63" s="140"/>
      <c r="WXB63" s="140"/>
      <c r="WXC63" s="140"/>
      <c r="WXD63" s="140"/>
      <c r="WXE63" s="140"/>
      <c r="WXF63" s="140"/>
      <c r="WXG63" s="140"/>
      <c r="WXH63" s="140"/>
      <c r="WXI63" s="140"/>
      <c r="WXJ63" s="140"/>
      <c r="WXK63" s="140"/>
      <c r="WXL63" s="140"/>
      <c r="WXM63" s="140"/>
      <c r="WXN63" s="140"/>
      <c r="WXO63" s="140"/>
      <c r="WXP63" s="140"/>
      <c r="WXQ63" s="140"/>
      <c r="WXR63" s="140"/>
      <c r="WXS63" s="140"/>
      <c r="WXT63" s="140"/>
      <c r="WXU63" s="140"/>
      <c r="WXV63" s="140"/>
      <c r="WXW63" s="140"/>
      <c r="WXX63" s="140"/>
      <c r="WXY63" s="140"/>
      <c r="WXZ63" s="140"/>
      <c r="WYA63" s="140"/>
      <c r="WYB63" s="140"/>
      <c r="WYC63" s="140"/>
      <c r="WYD63" s="140"/>
      <c r="WYE63" s="140"/>
      <c r="WYF63" s="140"/>
      <c r="WYG63" s="140"/>
      <c r="WYH63" s="140"/>
      <c r="WYI63" s="140"/>
      <c r="WYJ63" s="140"/>
      <c r="WYK63" s="140"/>
      <c r="WYL63" s="140"/>
      <c r="WYM63" s="140"/>
      <c r="WYN63" s="140"/>
      <c r="WYO63" s="140"/>
      <c r="WYP63" s="140"/>
      <c r="WYQ63" s="140"/>
      <c r="WYR63" s="140"/>
      <c r="WYS63" s="140"/>
      <c r="WYT63" s="140"/>
      <c r="WYU63" s="140"/>
      <c r="WYV63" s="140"/>
      <c r="WYW63" s="140"/>
      <c r="WYX63" s="140"/>
      <c r="WYY63" s="140"/>
      <c r="WYZ63" s="140"/>
      <c r="WZA63" s="140"/>
      <c r="WZB63" s="140"/>
      <c r="WZC63" s="140"/>
      <c r="WZD63" s="140"/>
      <c r="WZE63" s="140"/>
      <c r="WZF63" s="140"/>
      <c r="WZG63" s="140"/>
      <c r="WZH63" s="140"/>
      <c r="WZI63" s="140"/>
      <c r="WZJ63" s="140"/>
      <c r="WZK63" s="140"/>
      <c r="WZL63" s="140"/>
      <c r="WZM63" s="140"/>
      <c r="WZN63" s="140"/>
      <c r="WZO63" s="140"/>
      <c r="WZP63" s="140"/>
      <c r="WZQ63" s="140"/>
      <c r="WZR63" s="140"/>
      <c r="WZS63" s="140"/>
      <c r="WZT63" s="140"/>
      <c r="WZU63" s="140"/>
      <c r="WZV63" s="140"/>
      <c r="WZW63" s="140"/>
      <c r="WZX63" s="140"/>
      <c r="WZY63" s="140"/>
      <c r="WZZ63" s="140"/>
      <c r="XAA63" s="140"/>
      <c r="XAB63" s="140"/>
      <c r="XAC63" s="140"/>
      <c r="XAD63" s="140"/>
      <c r="XAE63" s="140"/>
      <c r="XAF63" s="140"/>
      <c r="XAG63" s="140"/>
      <c r="XAH63" s="140"/>
      <c r="XAI63" s="140"/>
      <c r="XAJ63" s="140"/>
      <c r="XAK63" s="140"/>
      <c r="XAL63" s="140"/>
      <c r="XAM63" s="140"/>
      <c r="XAN63" s="140"/>
      <c r="XAO63" s="140"/>
      <c r="XAP63" s="140"/>
      <c r="XAQ63" s="140"/>
      <c r="XAR63" s="140"/>
      <c r="XAS63" s="140"/>
      <c r="XAT63" s="140"/>
      <c r="XAU63" s="140"/>
      <c r="XAV63" s="140"/>
      <c r="XAW63" s="140"/>
      <c r="XAX63" s="140"/>
      <c r="XAY63" s="140"/>
      <c r="XAZ63" s="140"/>
      <c r="XBA63" s="140"/>
      <c r="XBB63" s="140"/>
      <c r="XBC63" s="140"/>
      <c r="XBD63" s="140"/>
      <c r="XBE63" s="140"/>
      <c r="XBF63" s="140"/>
      <c r="XBG63" s="140"/>
      <c r="XBH63" s="140"/>
      <c r="XBI63" s="140"/>
      <c r="XBJ63" s="140"/>
      <c r="XBK63" s="140"/>
      <c r="XBL63" s="140"/>
      <c r="XBM63" s="140"/>
      <c r="XBN63" s="140"/>
      <c r="XBO63" s="140"/>
      <c r="XBP63" s="140"/>
      <c r="XBQ63" s="140"/>
      <c r="XBR63" s="140"/>
      <c r="XBS63" s="140"/>
      <c r="XBT63" s="140"/>
      <c r="XBU63" s="140"/>
      <c r="XBV63" s="140"/>
      <c r="XBW63" s="140"/>
      <c r="XBX63" s="140"/>
      <c r="XBY63" s="140"/>
      <c r="XBZ63" s="140"/>
      <c r="XCA63" s="140"/>
      <c r="XCB63" s="140"/>
      <c r="XCC63" s="140"/>
      <c r="XCD63" s="140"/>
      <c r="XCE63" s="140"/>
      <c r="XCF63" s="140"/>
      <c r="XCG63" s="140"/>
      <c r="XCH63" s="140"/>
      <c r="XCI63" s="140"/>
      <c r="XCJ63" s="140"/>
      <c r="XCK63" s="140"/>
      <c r="XCL63" s="140"/>
      <c r="XCM63" s="140"/>
      <c r="XCN63" s="140"/>
      <c r="XCO63" s="140"/>
      <c r="XCP63" s="140"/>
      <c r="XCQ63" s="140"/>
      <c r="XCR63" s="140"/>
      <c r="XCS63" s="140"/>
      <c r="XCT63" s="140"/>
      <c r="XCU63" s="140"/>
      <c r="XCV63" s="140"/>
      <c r="XCW63" s="140"/>
      <c r="XCX63" s="140"/>
      <c r="XCY63" s="140"/>
      <c r="XCZ63" s="140"/>
      <c r="XDA63" s="140"/>
      <c r="XDB63" s="140"/>
      <c r="XDC63" s="140"/>
      <c r="XDD63" s="140"/>
      <c r="XDE63" s="140"/>
      <c r="XDF63" s="140"/>
      <c r="XDG63" s="140"/>
      <c r="XDH63" s="140"/>
      <c r="XDI63" s="140"/>
      <c r="XDJ63" s="140"/>
      <c r="XDK63" s="140"/>
      <c r="XDL63" s="140"/>
      <c r="XDM63" s="140"/>
      <c r="XDN63" s="140"/>
      <c r="XDO63" s="140"/>
      <c r="XDP63" s="140"/>
      <c r="XDQ63" s="140"/>
      <c r="XDR63" s="140"/>
      <c r="XDS63" s="140"/>
      <c r="XDT63" s="140"/>
      <c r="XDU63" s="140"/>
      <c r="XDV63" s="140"/>
      <c r="XDW63" s="140"/>
      <c r="XDX63" s="140"/>
      <c r="XDY63" s="140"/>
      <c r="XDZ63" s="140"/>
      <c r="XEA63" s="140"/>
      <c r="XEB63" s="140"/>
      <c r="XEC63" s="140"/>
      <c r="XED63" s="140"/>
      <c r="XEE63" s="140"/>
      <c r="XEF63" s="140"/>
      <c r="XEG63" s="140"/>
      <c r="XEH63" s="140"/>
      <c r="XEI63" s="140"/>
      <c r="XEJ63" s="140"/>
      <c r="XEK63" s="140"/>
      <c r="XEL63" s="140"/>
      <c r="XEM63" s="140"/>
      <c r="XEN63" s="140"/>
      <c r="XEO63" s="140"/>
      <c r="XEP63" s="140"/>
      <c r="XEQ63" s="140"/>
      <c r="XER63" s="140"/>
      <c r="XES63" s="140"/>
      <c r="XET63" s="140"/>
      <c r="XEU63" s="140"/>
      <c r="XEV63" s="140"/>
      <c r="XEW63" s="140"/>
      <c r="XEX63" s="140"/>
      <c r="XEY63" s="140"/>
      <c r="XEZ63" s="140"/>
      <c r="XFA63" s="140"/>
      <c r="XFB63" s="140"/>
      <c r="XFC63" s="140"/>
      <c r="XFD63" s="140"/>
    </row>
    <row r="64" spans="1:16384" s="139" customFormat="1">
      <c r="A64" s="140"/>
      <c r="B64" s="118" t="s">
        <v>339</v>
      </c>
      <c r="C64" s="140"/>
      <c r="D64" s="140"/>
      <c r="E64" s="139">
        <f>IF('Capital Structure'!$D$17='Capital Structure'!$E$17,0,E59)</f>
        <v>0</v>
      </c>
      <c r="F64" s="139">
        <f>IF('Capital Structure'!$D$17='Capital Structure'!$E$17,0,F59)</f>
        <v>0</v>
      </c>
      <c r="G64" s="139">
        <f>IF('Capital Structure'!$D$17='Capital Structure'!$E$17,0,G59)</f>
        <v>0</v>
      </c>
      <c r="H64" s="139">
        <f>IF('Capital Structure'!$D$17='Capital Structure'!$E$17,0,H59)</f>
        <v>0</v>
      </c>
      <c r="I64" s="139">
        <f>IF('Capital Structure'!$D$17='Capital Structure'!$E$17,0,I59)</f>
        <v>0</v>
      </c>
      <c r="J64" s="139">
        <f>IF('Capital Structure'!$D$17='Capital Structure'!$E$17,0,J59)</f>
        <v>0</v>
      </c>
      <c r="K64" s="139">
        <f>IF('Capital Structure'!$D$17='Capital Structure'!$E$17,0,K59)</f>
        <v>0</v>
      </c>
      <c r="L64" s="139">
        <f>IF('Capital Structure'!$D$17='Capital Structure'!$E$17,0,L59)</f>
        <v>0</v>
      </c>
      <c r="M64" s="139">
        <f>IF('Capital Structure'!$D$17='Capital Structure'!$E$17,0,M59)</f>
        <v>0</v>
      </c>
      <c r="N64" s="139">
        <f>IF('Capital Structure'!$D$17='Capital Structure'!$E$17,0,N59)</f>
        <v>0</v>
      </c>
      <c r="O64" s="139">
        <f>IF('Capital Structure'!$D$17='Capital Structure'!$E$17,0,O59)</f>
        <v>0</v>
      </c>
      <c r="P64" s="139">
        <f>IF('Capital Structure'!$D$17='Capital Structure'!$E$17,0,P59)</f>
        <v>0</v>
      </c>
      <c r="Q64" s="139">
        <f>IF('Capital Structure'!$D$17='Capital Structure'!$E$17,0,Q59)</f>
        <v>0</v>
      </c>
      <c r="R64" s="139">
        <f>IF('Capital Structure'!$D$17='Capital Structure'!$E$17,0,R59)</f>
        <v>0</v>
      </c>
      <c r="S64" s="139">
        <f>IF('Capital Structure'!$D$17='Capital Structure'!$E$17,0,S59)</f>
        <v>0</v>
      </c>
      <c r="T64" s="139">
        <f>IF('Capital Structure'!$D$17='Capital Structure'!$E$17,0,T59)</f>
        <v>0</v>
      </c>
      <c r="U64" s="139">
        <f>IF('Capital Structure'!$D$17='Capital Structure'!$E$17,0,U59)</f>
        <v>0</v>
      </c>
      <c r="V64" s="139">
        <f>IF('Capital Structure'!$D$17='Capital Structure'!$E$17,0,V59)</f>
        <v>0</v>
      </c>
      <c r="W64" s="139">
        <f>IF('Capital Structure'!$D$17='Capital Structure'!$E$17,0,W59)</f>
        <v>0</v>
      </c>
      <c r="X64" s="139">
        <f>IF('Capital Structure'!$D$17='Capital Structure'!$E$17,0,X59)</f>
        <v>0</v>
      </c>
      <c r="Y64" s="139">
        <f>IF('Capital Structure'!$D$17='Capital Structure'!$E$17,0,Y59)</f>
        <v>0</v>
      </c>
      <c r="Z64" s="139">
        <f>IF('Capital Structure'!$D$17='Capital Structure'!$E$17,0,Z59)</f>
        <v>0</v>
      </c>
      <c r="AA64" s="139">
        <f>IF('Capital Structure'!$D$17='Capital Structure'!$E$17,0,AA59)</f>
        <v>0</v>
      </c>
      <c r="AB64" s="139">
        <f>IF('Capital Structure'!$D$17='Capital Structure'!$E$17,0,AB59)</f>
        <v>0</v>
      </c>
      <c r="AC64" s="139">
        <f>IF('Capital Structure'!$D$17='Capital Structure'!$E$17,0,AC59)</f>
        <v>0</v>
      </c>
      <c r="AD64" s="139">
        <f>IF('Capital Structure'!$D$17='Capital Structure'!$E$17,0,AD59)</f>
        <v>0</v>
      </c>
      <c r="AE64" s="139">
        <f>IF('Capital Structure'!$D$17='Capital Structure'!$E$17,0,AE59)</f>
        <v>0</v>
      </c>
      <c r="AF64" s="139">
        <f>IF('Capital Structure'!$D$17='Capital Structure'!$E$17,0,AF59)</f>
        <v>0</v>
      </c>
      <c r="AG64" s="139">
        <f>IF('Capital Structure'!$D$17='Capital Structure'!$E$17,0,AG59)</f>
        <v>0</v>
      </c>
      <c r="AH64" s="139">
        <f>IF('Capital Structure'!$D$17='Capital Structure'!$E$17,0,AH59)</f>
        <v>0</v>
      </c>
      <c r="AI64" s="139">
        <f>IF('Capital Structure'!$D$17='Capital Structure'!$E$17,0,AI59)</f>
        <v>0</v>
      </c>
      <c r="AJ64" s="139">
        <f>IF('Capital Structure'!$D$17='Capital Structure'!$E$17,0,AJ59)</f>
        <v>0</v>
      </c>
      <c r="AK64" s="139">
        <f>IF('Capital Structure'!$D$17='Capital Structure'!$E$17,0,AK59)</f>
        <v>0</v>
      </c>
      <c r="AL64" s="139">
        <f>IF('Capital Structure'!$D$17='Capital Structure'!$E$17,0,AL59)</f>
        <v>0</v>
      </c>
      <c r="AM64" s="139">
        <f>IF('Capital Structure'!$D$17='Capital Structure'!$E$17,0,AM59)</f>
        <v>0</v>
      </c>
      <c r="AN64" s="139">
        <f>IF('Capital Structure'!$D$17='Capital Structure'!$E$17,0,AN59)</f>
        <v>0</v>
      </c>
      <c r="AO64" s="139">
        <f>IF('Capital Structure'!$D$17='Capital Structure'!$E$17,0,AO59)</f>
        <v>0</v>
      </c>
      <c r="AP64" s="139">
        <f>IF('Capital Structure'!$D$17='Capital Structure'!$E$17,0,AP59)</f>
        <v>0</v>
      </c>
      <c r="AQ64" s="139">
        <f>IF('Capital Structure'!$D$17='Capital Structure'!$E$17,0,AQ59)</f>
        <v>0</v>
      </c>
      <c r="AR64" s="139">
        <f>IF('Capital Structure'!$D$17='Capital Structure'!$E$17,0,AR59)</f>
        <v>0</v>
      </c>
      <c r="AS64" s="139">
        <f>IF('Capital Structure'!$D$17='Capital Structure'!$E$17,0,AS59)</f>
        <v>0</v>
      </c>
      <c r="AT64" s="139">
        <f>IF('Capital Structure'!$D$17='Capital Structure'!$E$17,0,AT59)</f>
        <v>0</v>
      </c>
      <c r="AU64" s="139">
        <f>IF('Capital Structure'!$D$17='Capital Structure'!$E$17,0,AU59)</f>
        <v>0</v>
      </c>
      <c r="AV64" s="139">
        <f>IF('Capital Structure'!$D$17='Capital Structure'!$E$17,0,AV59)</f>
        <v>0</v>
      </c>
      <c r="AW64" s="139">
        <f>IF('Capital Structure'!$D$17='Capital Structure'!$E$17,0,AW59)</f>
        <v>0</v>
      </c>
      <c r="AX64" s="139">
        <f>IF('Capital Structure'!$D$17='Capital Structure'!$E$17,0,AX59)</f>
        <v>0</v>
      </c>
      <c r="AY64" s="139">
        <f>IF('Capital Structure'!$D$17='Capital Structure'!$E$17,0,AY59)</f>
        <v>0</v>
      </c>
      <c r="AZ64" s="139">
        <f>IF('Capital Structure'!$D$17='Capital Structure'!$E$17,0,AZ59)</f>
        <v>0</v>
      </c>
      <c r="BA64" s="139">
        <f>IF('Capital Structure'!$D$17='Capital Structure'!$E$17,0,BA59)</f>
        <v>0</v>
      </c>
      <c r="BB64" s="139">
        <f>IF('Capital Structure'!$D$17='Capital Structure'!$E$17,0,BB59)</f>
        <v>0</v>
      </c>
      <c r="BC64" s="139">
        <f>IF('Capital Structure'!$D$17='Capital Structure'!$E$17,0,BC59)</f>
        <v>0</v>
      </c>
      <c r="BD64" s="139">
        <f>IF('Capital Structure'!$D$17='Capital Structure'!$E$17,0,BD59)</f>
        <v>0</v>
      </c>
      <c r="BE64" s="139">
        <f>IF('Capital Structure'!$D$17='Capital Structure'!$E$17,0,BE59)</f>
        <v>0</v>
      </c>
      <c r="BF64" s="139">
        <f>IF('Capital Structure'!$D$17='Capital Structure'!$E$17,0,BF59)</f>
        <v>0</v>
      </c>
      <c r="BG64" s="139">
        <f>IF('Capital Structure'!$D$17='Capital Structure'!$E$17,0,BG59)</f>
        <v>0</v>
      </c>
      <c r="BH64" s="139">
        <f>IF('Capital Structure'!$D$17='Capital Structure'!$E$17,0,BH59)</f>
        <v>0</v>
      </c>
      <c r="BI64" s="139">
        <f>IF('Capital Structure'!$D$17='Capital Structure'!$E$17,0,BI59)</f>
        <v>0</v>
      </c>
      <c r="BJ64" s="139">
        <f>IF('Capital Structure'!$D$17='Capital Structure'!$E$17,0,BJ59)</f>
        <v>0</v>
      </c>
      <c r="BK64" s="139">
        <f>IF('Capital Structure'!$D$17='Capital Structure'!$E$17,0,BK59)</f>
        <v>0</v>
      </c>
      <c r="BL64" s="139">
        <f>IF('Capital Structure'!$D$17='Capital Structure'!$E$17,0,BL59)</f>
        <v>0</v>
      </c>
      <c r="BM64" s="139">
        <f>IF('Capital Structure'!$D$17='Capital Structure'!$E$17,0,BM59)</f>
        <v>0</v>
      </c>
      <c r="BN64" s="139">
        <f>IF('Capital Structure'!$D$17='Capital Structure'!$E$17,0,BN59)</f>
        <v>0</v>
      </c>
      <c r="BO64" s="139">
        <f>IF('Capital Structure'!$D$17='Capital Structure'!$E$17,0,BO59)</f>
        <v>0</v>
      </c>
      <c r="BP64" s="139">
        <f>IF('Capital Structure'!$D$17='Capital Structure'!$E$17,0,BP59)</f>
        <v>0</v>
      </c>
      <c r="BQ64" s="139">
        <f>IF('Capital Structure'!$D$17='Capital Structure'!$E$17,0,BQ59)</f>
        <v>0</v>
      </c>
      <c r="BR64" s="139">
        <f>IF('Capital Structure'!$D$17='Capital Structure'!$E$17,0,BR59)</f>
        <v>0</v>
      </c>
      <c r="BS64" s="139">
        <f>IF('Capital Structure'!$D$17='Capital Structure'!$E$17,0,BS59)</f>
        <v>0</v>
      </c>
      <c r="BT64" s="139">
        <f>IF('Capital Structure'!$D$17='Capital Structure'!$E$17,0,BT59)</f>
        <v>0</v>
      </c>
      <c r="BU64" s="139">
        <f>IF('Capital Structure'!$D$17='Capital Structure'!$E$17,0,BU59)</f>
        <v>0</v>
      </c>
      <c r="BV64" s="139">
        <f>IF('Capital Structure'!$D$17='Capital Structure'!$E$17,0,BV59)</f>
        <v>0</v>
      </c>
      <c r="BW64" s="139">
        <f>IF('Capital Structure'!$D$17='Capital Structure'!$E$17,0,BW59)</f>
        <v>0</v>
      </c>
      <c r="BX64" s="139">
        <f>IF('Capital Structure'!$D$17='Capital Structure'!$E$17,0,BX59)</f>
        <v>0</v>
      </c>
      <c r="BY64" s="139">
        <f>IF('Capital Structure'!$D$17='Capital Structure'!$E$17,0,BY59)</f>
        <v>0</v>
      </c>
      <c r="BZ64" s="139">
        <f>IF('Capital Structure'!$D$17='Capital Structure'!$E$17,0,BZ59)</f>
        <v>0</v>
      </c>
      <c r="CA64" s="139">
        <f>IF('Capital Structure'!$D$17='Capital Structure'!$E$17,0,CA59)</f>
        <v>0</v>
      </c>
      <c r="CB64" s="139">
        <f>IF('Capital Structure'!$D$17='Capital Structure'!$E$17,0,CB59)</f>
        <v>0</v>
      </c>
      <c r="CC64" s="139">
        <f>IF('Capital Structure'!$D$17='Capital Structure'!$E$17,0,CC59)</f>
        <v>0</v>
      </c>
      <c r="CD64" s="139">
        <f>IF('Capital Structure'!$D$17='Capital Structure'!$E$17,0,CD59)</f>
        <v>0</v>
      </c>
      <c r="CE64" s="139">
        <f>IF('Capital Structure'!$D$17='Capital Structure'!$E$17,0,CE59)</f>
        <v>0</v>
      </c>
      <c r="CF64" s="139">
        <f>IF('Capital Structure'!$D$17='Capital Structure'!$E$17,0,CF59)</f>
        <v>0</v>
      </c>
      <c r="CG64" s="139">
        <f>IF('Capital Structure'!$D$17='Capital Structure'!$E$17,0,CG59)</f>
        <v>0</v>
      </c>
      <c r="CH64" s="139">
        <f>IF('Capital Structure'!$D$17='Capital Structure'!$E$17,0,CH59)</f>
        <v>0</v>
      </c>
      <c r="CI64" s="139">
        <f>IF('Capital Structure'!$D$17='Capital Structure'!$E$17,0,CI59)</f>
        <v>0</v>
      </c>
      <c r="CJ64" s="139">
        <f>IF('Capital Structure'!$D$17='Capital Structure'!$E$17,0,CJ59)</f>
        <v>0</v>
      </c>
      <c r="CK64" s="139">
        <f>IF('Capital Structure'!$D$17='Capital Structure'!$E$17,0,CK59)</f>
        <v>0</v>
      </c>
      <c r="CL64" s="139">
        <f>IF('Capital Structure'!$D$17='Capital Structure'!$E$17,0,CL59)</f>
        <v>0</v>
      </c>
      <c r="CM64" s="139">
        <f>IF('Capital Structure'!$D$17='Capital Structure'!$E$17,0,CM59)</f>
        <v>0</v>
      </c>
      <c r="CN64" s="139">
        <f>IF('Capital Structure'!$D$17='Capital Structure'!$E$17,0,CN59)</f>
        <v>0</v>
      </c>
      <c r="CO64" s="139">
        <f>IF('Capital Structure'!$D$17='Capital Structure'!$E$17,0,CO59)</f>
        <v>0</v>
      </c>
      <c r="CP64" s="139">
        <f>IF('Capital Structure'!$D$17='Capital Structure'!$E$17,0,CP59)</f>
        <v>0</v>
      </c>
      <c r="CQ64" s="139">
        <f>IF('Capital Structure'!$D$17='Capital Structure'!$E$17,0,CQ59)</f>
        <v>0</v>
      </c>
      <c r="CR64" s="139">
        <f>IF('Capital Structure'!$D$17='Capital Structure'!$E$17,0,CR59)</f>
        <v>0</v>
      </c>
      <c r="CS64" s="139">
        <f>IF('Capital Structure'!$D$17='Capital Structure'!$E$17,0,CS59)</f>
        <v>0</v>
      </c>
      <c r="CT64" s="139">
        <f>IF('Capital Structure'!$D$17='Capital Structure'!$E$17,0,CT59)</f>
        <v>0</v>
      </c>
      <c r="CU64" s="139">
        <f>IF('Capital Structure'!$D$17='Capital Structure'!$E$17,0,CU59)</f>
        <v>0</v>
      </c>
      <c r="CV64" s="139">
        <f>IF('Capital Structure'!$D$17='Capital Structure'!$E$17,0,CV59)</f>
        <v>0</v>
      </c>
      <c r="CW64" s="139">
        <f>IF('Capital Structure'!$D$17='Capital Structure'!$E$17,0,CW59)</f>
        <v>0</v>
      </c>
      <c r="CX64" s="139">
        <f>IF('Capital Structure'!$D$17='Capital Structure'!$E$17,0,CX59)</f>
        <v>0</v>
      </c>
      <c r="CY64" s="139">
        <f>IF('Capital Structure'!$D$17='Capital Structure'!$E$17,0,CY59)</f>
        <v>0</v>
      </c>
      <c r="CZ64" s="139">
        <f>IF('Capital Structure'!$D$17='Capital Structure'!$E$17,0,CZ59)</f>
        <v>0</v>
      </c>
      <c r="DA64" s="139">
        <f>IF('Capital Structure'!$D$17='Capital Structure'!$E$17,0,DA59)</f>
        <v>0</v>
      </c>
      <c r="DB64" s="139">
        <f>IF('Capital Structure'!$D$17='Capital Structure'!$E$17,0,DB59)</f>
        <v>0</v>
      </c>
      <c r="DC64" s="139">
        <f>IF('Capital Structure'!$D$17='Capital Structure'!$E$17,0,DC59)</f>
        <v>0</v>
      </c>
      <c r="DD64" s="139">
        <f>IF('Capital Structure'!$D$17='Capital Structure'!$E$17,0,DD59)</f>
        <v>0</v>
      </c>
      <c r="DE64" s="139">
        <f>IF('Capital Structure'!$D$17='Capital Structure'!$E$17,0,DE59)</f>
        <v>0</v>
      </c>
      <c r="DF64" s="139">
        <f>IF('Capital Structure'!$D$17='Capital Structure'!$E$17,0,DF59)</f>
        <v>0</v>
      </c>
      <c r="DG64" s="139">
        <f>IF('Capital Structure'!$D$17='Capital Structure'!$E$17,0,DG59)</f>
        <v>0</v>
      </c>
      <c r="DH64" s="139">
        <f>IF('Capital Structure'!$D$17='Capital Structure'!$E$17,0,DH59)</f>
        <v>0</v>
      </c>
      <c r="DI64" s="139">
        <f>IF('Capital Structure'!$D$17='Capital Structure'!$E$17,0,DI59)</f>
        <v>0</v>
      </c>
      <c r="DJ64" s="139">
        <f>IF('Capital Structure'!$D$17='Capital Structure'!$E$17,0,DJ59)</f>
        <v>0</v>
      </c>
      <c r="DK64" s="139">
        <f>IF('Capital Structure'!$D$17='Capital Structure'!$E$17,0,DK59)</f>
        <v>0</v>
      </c>
      <c r="DL64" s="139">
        <f>IF('Capital Structure'!$D$17='Capital Structure'!$E$17,0,DL59)</f>
        <v>0</v>
      </c>
      <c r="DM64" s="139">
        <f>IF('Capital Structure'!$D$17='Capital Structure'!$E$17,0,DM59)</f>
        <v>0</v>
      </c>
      <c r="DN64" s="139">
        <f>IF('Capital Structure'!$D$17='Capital Structure'!$E$17,0,DN59)</f>
        <v>0</v>
      </c>
      <c r="DO64" s="139">
        <f>IF('Capital Structure'!$D$17='Capital Structure'!$E$17,0,DO59)</f>
        <v>0</v>
      </c>
      <c r="DP64" s="139">
        <f>IF('Capital Structure'!$D$17='Capital Structure'!$E$17,0,DP59)</f>
        <v>0</v>
      </c>
      <c r="DQ64" s="139">
        <f>IF('Capital Structure'!$D$17='Capital Structure'!$E$17,0,DQ59)</f>
        <v>0</v>
      </c>
      <c r="DR64" s="139">
        <f>IF('Capital Structure'!$D$17='Capital Structure'!$E$17,0,DR59)</f>
        <v>0</v>
      </c>
      <c r="DS64" s="139">
        <f>IF('Capital Structure'!$D$17='Capital Structure'!$E$17,0,DS59)</f>
        <v>0</v>
      </c>
      <c r="DT64" s="139">
        <f>IF('Capital Structure'!$D$17='Capital Structure'!$E$17,0,DT59)</f>
        <v>0</v>
      </c>
      <c r="DU64" s="139">
        <f>IF('Capital Structure'!$D$17='Capital Structure'!$E$17,0,DU59)</f>
        <v>0</v>
      </c>
      <c r="DV64" s="139">
        <f>IF('Capital Structure'!$D$17='Capital Structure'!$E$17,0,DV59)</f>
        <v>0</v>
      </c>
      <c r="DW64" s="139">
        <f>IF('Capital Structure'!$D$17='Capital Structure'!$E$17,0,DW59)</f>
        <v>0</v>
      </c>
      <c r="DX64" s="139">
        <f>IF('Capital Structure'!$D$17='Capital Structure'!$E$17,0,DX59)</f>
        <v>0</v>
      </c>
      <c r="DY64" s="139">
        <f>IF('Capital Structure'!$D$17='Capital Structure'!$E$17,0,DY59)</f>
        <v>0</v>
      </c>
      <c r="DZ64" s="140"/>
      <c r="EA64" s="140"/>
      <c r="EB64" s="140"/>
      <c r="EC64" s="140"/>
      <c r="ED64" s="140"/>
      <c r="EE64" s="140"/>
      <c r="EF64" s="140"/>
      <c r="EG64" s="140"/>
      <c r="EH64" s="140"/>
      <c r="EI64" s="140"/>
      <c r="EJ64" s="140"/>
      <c r="EK64" s="140"/>
      <c r="EL64" s="140"/>
      <c r="EM64" s="140"/>
      <c r="EN64" s="140"/>
      <c r="EO64" s="140"/>
      <c r="EP64" s="140"/>
      <c r="EQ64" s="140"/>
      <c r="ER64" s="140"/>
      <c r="ES64" s="140"/>
      <c r="ET64" s="140"/>
      <c r="EU64" s="140"/>
      <c r="EV64" s="140"/>
      <c r="EW64" s="140"/>
      <c r="EX64" s="140"/>
      <c r="EY64" s="140"/>
      <c r="EZ64" s="140"/>
      <c r="FA64" s="140"/>
      <c r="FB64" s="140"/>
      <c r="FC64" s="140"/>
      <c r="FD64" s="140"/>
      <c r="FE64" s="140"/>
      <c r="FF64" s="140"/>
      <c r="FG64" s="140"/>
      <c r="FH64" s="140"/>
      <c r="FI64" s="140"/>
      <c r="FJ64" s="140"/>
      <c r="FK64" s="140"/>
      <c r="FL64" s="140"/>
      <c r="FM64" s="140"/>
      <c r="FN64" s="140"/>
      <c r="FO64" s="140"/>
      <c r="FP64" s="140"/>
      <c r="FQ64" s="140"/>
      <c r="FR64" s="140"/>
      <c r="FS64" s="140"/>
      <c r="FT64" s="140"/>
      <c r="FU64" s="140"/>
      <c r="FV64" s="140"/>
      <c r="FW64" s="140"/>
      <c r="FX64" s="140"/>
      <c r="FY64" s="140"/>
      <c r="FZ64" s="140"/>
      <c r="GA64" s="140"/>
      <c r="GB64" s="140"/>
      <c r="GC64" s="140"/>
      <c r="GD64" s="140"/>
      <c r="GE64" s="140"/>
      <c r="GF64" s="140"/>
      <c r="GG64" s="140"/>
      <c r="GH64" s="140"/>
      <c r="GI64" s="140"/>
      <c r="GJ64" s="140"/>
      <c r="GK64" s="140"/>
      <c r="GL64" s="140"/>
      <c r="GM64" s="140"/>
      <c r="GN64" s="140"/>
      <c r="GO64" s="140"/>
      <c r="GP64" s="140"/>
      <c r="GQ64" s="140"/>
      <c r="GR64" s="140"/>
      <c r="GS64" s="140"/>
      <c r="GT64" s="140"/>
      <c r="GU64" s="140"/>
      <c r="GV64" s="140"/>
      <c r="GW64" s="140"/>
      <c r="GX64" s="140"/>
      <c r="GY64" s="140"/>
      <c r="GZ64" s="140"/>
      <c r="HA64" s="140"/>
      <c r="HB64" s="140"/>
      <c r="HC64" s="140"/>
      <c r="HD64" s="140"/>
      <c r="HE64" s="140"/>
      <c r="HF64" s="140"/>
      <c r="HG64" s="140"/>
      <c r="HH64" s="140"/>
      <c r="HI64" s="140"/>
      <c r="HJ64" s="140"/>
      <c r="HK64" s="140"/>
      <c r="HL64" s="140"/>
      <c r="HM64" s="140"/>
      <c r="HN64" s="140"/>
      <c r="HO64" s="140"/>
      <c r="HP64" s="140"/>
      <c r="HQ64" s="140"/>
      <c r="HR64" s="140"/>
      <c r="HS64" s="140"/>
      <c r="HT64" s="140"/>
      <c r="HU64" s="140"/>
      <c r="HV64" s="140"/>
      <c r="HW64" s="140"/>
      <c r="HX64" s="140"/>
      <c r="HY64" s="140"/>
      <c r="HZ64" s="140"/>
      <c r="IA64" s="140"/>
      <c r="IB64" s="140"/>
      <c r="IC64" s="140"/>
      <c r="ID64" s="140"/>
      <c r="IE64" s="140"/>
      <c r="IF64" s="140"/>
      <c r="IG64" s="140"/>
      <c r="IH64" s="140"/>
      <c r="II64" s="140"/>
      <c r="IJ64" s="140"/>
      <c r="IK64" s="140"/>
      <c r="IL64" s="140"/>
      <c r="IM64" s="140"/>
      <c r="IN64" s="140"/>
      <c r="IO64" s="140"/>
      <c r="IP64" s="140"/>
      <c r="IQ64" s="140"/>
      <c r="IR64" s="140"/>
      <c r="IS64" s="140"/>
      <c r="IT64" s="140"/>
      <c r="IU64" s="140"/>
      <c r="IV64" s="140"/>
      <c r="IW64" s="140"/>
      <c r="IX64" s="140"/>
      <c r="IY64" s="140"/>
      <c r="IZ64" s="140"/>
      <c r="JA64" s="140"/>
      <c r="JB64" s="140"/>
      <c r="JC64" s="140"/>
      <c r="JD64" s="140"/>
      <c r="JE64" s="140"/>
      <c r="JF64" s="140"/>
      <c r="JG64" s="140"/>
      <c r="JH64" s="140"/>
      <c r="JI64" s="140"/>
      <c r="JJ64" s="140"/>
      <c r="JK64" s="140"/>
      <c r="JL64" s="140"/>
      <c r="JM64" s="140"/>
      <c r="JN64" s="140"/>
      <c r="JO64" s="140"/>
      <c r="JP64" s="140"/>
      <c r="JQ64" s="140"/>
      <c r="JR64" s="140"/>
      <c r="JS64" s="140"/>
      <c r="JT64" s="140"/>
      <c r="JU64" s="140"/>
      <c r="JV64" s="140"/>
      <c r="JW64" s="140"/>
      <c r="JX64" s="140"/>
      <c r="JY64" s="140"/>
      <c r="JZ64" s="140"/>
      <c r="KA64" s="140"/>
      <c r="KB64" s="140"/>
      <c r="KC64" s="140"/>
      <c r="KD64" s="140"/>
      <c r="KE64" s="140"/>
      <c r="KF64" s="140"/>
      <c r="KG64" s="140"/>
      <c r="KH64" s="140"/>
      <c r="KI64" s="140"/>
      <c r="KJ64" s="140"/>
      <c r="KK64" s="140"/>
      <c r="KL64" s="140"/>
      <c r="KM64" s="140"/>
      <c r="KN64" s="140"/>
      <c r="KO64" s="140"/>
      <c r="KP64" s="140"/>
      <c r="KQ64" s="140"/>
      <c r="KR64" s="140"/>
      <c r="KS64" s="140"/>
      <c r="KT64" s="140"/>
      <c r="KU64" s="140"/>
      <c r="KV64" s="140"/>
      <c r="KW64" s="140"/>
      <c r="KX64" s="140"/>
      <c r="KY64" s="140"/>
      <c r="KZ64" s="140"/>
      <c r="LA64" s="140"/>
      <c r="LB64" s="140"/>
      <c r="LC64" s="140"/>
      <c r="LD64" s="140"/>
      <c r="LE64" s="140"/>
      <c r="LF64" s="140"/>
      <c r="LG64" s="140"/>
      <c r="LH64" s="140"/>
      <c r="LI64" s="140"/>
      <c r="LJ64" s="140"/>
      <c r="LK64" s="140"/>
      <c r="LL64" s="140"/>
      <c r="LM64" s="140"/>
      <c r="LN64" s="140"/>
      <c r="LO64" s="140"/>
      <c r="LP64" s="140"/>
      <c r="LQ64" s="140"/>
      <c r="LR64" s="140"/>
      <c r="LS64" s="140"/>
      <c r="LT64" s="140"/>
      <c r="LU64" s="140"/>
      <c r="LV64" s="140"/>
      <c r="LW64" s="140"/>
      <c r="LX64" s="140"/>
      <c r="LY64" s="140"/>
      <c r="LZ64" s="140"/>
      <c r="MA64" s="140"/>
      <c r="MB64" s="140"/>
      <c r="MC64" s="140"/>
      <c r="MD64" s="140"/>
      <c r="ME64" s="140"/>
      <c r="MF64" s="140"/>
      <c r="MG64" s="140"/>
      <c r="MH64" s="140"/>
      <c r="MI64" s="140"/>
      <c r="MJ64" s="140"/>
      <c r="MK64" s="140"/>
      <c r="ML64" s="140"/>
      <c r="MM64" s="140"/>
      <c r="MN64" s="140"/>
      <c r="MO64" s="140"/>
      <c r="MP64" s="140"/>
      <c r="MQ64" s="140"/>
      <c r="MR64" s="140"/>
      <c r="MS64" s="140"/>
      <c r="MT64" s="140"/>
      <c r="MU64" s="140"/>
      <c r="MV64" s="140"/>
      <c r="MW64" s="140"/>
      <c r="MX64" s="140"/>
      <c r="MY64" s="140"/>
      <c r="MZ64" s="140"/>
      <c r="NA64" s="140"/>
      <c r="NB64" s="140"/>
      <c r="NC64" s="140"/>
      <c r="ND64" s="140"/>
      <c r="NE64" s="140"/>
      <c r="NF64" s="140"/>
      <c r="NG64" s="140"/>
      <c r="NH64" s="140"/>
      <c r="NI64" s="140"/>
      <c r="NJ64" s="140"/>
      <c r="NK64" s="140"/>
      <c r="NL64" s="140"/>
      <c r="NM64" s="140"/>
      <c r="NN64" s="140"/>
      <c r="NO64" s="140"/>
      <c r="NP64" s="140"/>
      <c r="NQ64" s="140"/>
      <c r="NR64" s="140"/>
      <c r="NS64" s="140"/>
      <c r="NT64" s="140"/>
      <c r="NU64" s="140"/>
      <c r="NV64" s="140"/>
      <c r="NW64" s="140"/>
      <c r="NX64" s="140"/>
      <c r="NY64" s="140"/>
      <c r="NZ64" s="140"/>
      <c r="OA64" s="140"/>
      <c r="OB64" s="140"/>
      <c r="OC64" s="140"/>
      <c r="OD64" s="140"/>
      <c r="OE64" s="140"/>
      <c r="OF64" s="140"/>
      <c r="OG64" s="140"/>
      <c r="OH64" s="140"/>
      <c r="OI64" s="140"/>
      <c r="OJ64" s="140"/>
      <c r="OK64" s="140"/>
      <c r="OL64" s="140"/>
      <c r="OM64" s="140"/>
      <c r="ON64" s="140"/>
      <c r="OO64" s="140"/>
      <c r="OP64" s="140"/>
      <c r="OQ64" s="140"/>
      <c r="OR64" s="140"/>
      <c r="OS64" s="140"/>
      <c r="OT64" s="140"/>
      <c r="OU64" s="140"/>
      <c r="OV64" s="140"/>
      <c r="OW64" s="140"/>
      <c r="OX64" s="140"/>
      <c r="OY64" s="140"/>
      <c r="OZ64" s="140"/>
      <c r="PA64" s="140"/>
      <c r="PB64" s="140"/>
      <c r="PC64" s="140"/>
      <c r="PD64" s="140"/>
      <c r="PE64" s="140"/>
      <c r="PF64" s="140"/>
      <c r="PG64" s="140"/>
      <c r="PH64" s="140"/>
      <c r="PI64" s="140"/>
      <c r="PJ64" s="140"/>
      <c r="PK64" s="140"/>
      <c r="PL64" s="140"/>
      <c r="PM64" s="140"/>
      <c r="PN64" s="140"/>
      <c r="PO64" s="140"/>
      <c r="PP64" s="140"/>
      <c r="PQ64" s="140"/>
      <c r="PR64" s="140"/>
      <c r="PS64" s="140"/>
      <c r="PT64" s="140"/>
      <c r="PU64" s="140"/>
      <c r="PV64" s="140"/>
      <c r="PW64" s="140"/>
      <c r="PX64" s="140"/>
      <c r="PY64" s="140"/>
      <c r="PZ64" s="140"/>
      <c r="QA64" s="140"/>
      <c r="QB64" s="140"/>
      <c r="QC64" s="140"/>
      <c r="QD64" s="140"/>
      <c r="QE64" s="140"/>
      <c r="QF64" s="140"/>
      <c r="QG64" s="140"/>
      <c r="QH64" s="140"/>
      <c r="QI64" s="140"/>
      <c r="QJ64" s="140"/>
      <c r="QK64" s="140"/>
      <c r="QL64" s="140"/>
      <c r="QM64" s="140"/>
      <c r="QN64" s="140"/>
      <c r="QO64" s="140"/>
      <c r="QP64" s="140"/>
      <c r="QQ64" s="140"/>
      <c r="QR64" s="140"/>
      <c r="QS64" s="140"/>
      <c r="QT64" s="140"/>
      <c r="QU64" s="140"/>
      <c r="QV64" s="140"/>
      <c r="QW64" s="140"/>
      <c r="QX64" s="140"/>
      <c r="QY64" s="140"/>
      <c r="QZ64" s="140"/>
      <c r="RA64" s="140"/>
      <c r="RB64" s="140"/>
      <c r="RC64" s="140"/>
      <c r="RD64" s="140"/>
      <c r="RE64" s="140"/>
      <c r="RF64" s="140"/>
      <c r="RG64" s="140"/>
      <c r="RH64" s="140"/>
      <c r="RI64" s="140"/>
      <c r="RJ64" s="140"/>
      <c r="RK64" s="140"/>
      <c r="RL64" s="140"/>
      <c r="RM64" s="140"/>
      <c r="RN64" s="140"/>
      <c r="RO64" s="140"/>
      <c r="RP64" s="140"/>
      <c r="RQ64" s="140"/>
      <c r="RR64" s="140"/>
      <c r="RS64" s="140"/>
      <c r="RT64" s="140"/>
      <c r="RU64" s="140"/>
      <c r="RV64" s="140"/>
      <c r="RW64" s="140"/>
      <c r="RX64" s="140"/>
      <c r="RY64" s="140"/>
      <c r="RZ64" s="140"/>
      <c r="SA64" s="140"/>
      <c r="SB64" s="140"/>
      <c r="SC64" s="140"/>
      <c r="SD64" s="140"/>
      <c r="SE64" s="140"/>
      <c r="SF64" s="140"/>
      <c r="SG64" s="140"/>
      <c r="SH64" s="140"/>
      <c r="SI64" s="140"/>
      <c r="SJ64" s="140"/>
      <c r="SK64" s="140"/>
      <c r="SL64" s="140"/>
      <c r="SM64" s="140"/>
      <c r="SN64" s="140"/>
      <c r="SO64" s="140"/>
      <c r="SP64" s="140"/>
      <c r="SQ64" s="140"/>
      <c r="SR64" s="140"/>
      <c r="SS64" s="140"/>
      <c r="ST64" s="140"/>
      <c r="SU64" s="140"/>
      <c r="SV64" s="140"/>
      <c r="SW64" s="140"/>
      <c r="SX64" s="140"/>
      <c r="SY64" s="140"/>
      <c r="SZ64" s="140"/>
      <c r="TA64" s="140"/>
      <c r="TB64" s="140"/>
      <c r="TC64" s="140"/>
      <c r="TD64" s="140"/>
      <c r="TE64" s="140"/>
      <c r="TF64" s="140"/>
      <c r="TG64" s="140"/>
      <c r="TH64" s="140"/>
      <c r="TI64" s="140"/>
      <c r="TJ64" s="140"/>
      <c r="TK64" s="140"/>
      <c r="TL64" s="140"/>
      <c r="TM64" s="140"/>
      <c r="TN64" s="140"/>
      <c r="TO64" s="140"/>
      <c r="TP64" s="140"/>
      <c r="TQ64" s="140"/>
      <c r="TR64" s="140"/>
      <c r="TS64" s="140"/>
      <c r="TT64" s="140"/>
      <c r="TU64" s="140"/>
      <c r="TV64" s="140"/>
      <c r="TW64" s="140"/>
      <c r="TX64" s="140"/>
      <c r="TY64" s="140"/>
      <c r="TZ64" s="140"/>
      <c r="UA64" s="140"/>
      <c r="UB64" s="140"/>
      <c r="UC64" s="140"/>
      <c r="UD64" s="140"/>
      <c r="UE64" s="140"/>
      <c r="UF64" s="140"/>
      <c r="UG64" s="140"/>
      <c r="UH64" s="140"/>
      <c r="UI64" s="140"/>
      <c r="UJ64" s="140"/>
      <c r="UK64" s="140"/>
      <c r="UL64" s="140"/>
      <c r="UM64" s="140"/>
      <c r="UN64" s="140"/>
      <c r="UO64" s="140"/>
      <c r="UP64" s="140"/>
      <c r="UQ64" s="140"/>
      <c r="UR64" s="140"/>
      <c r="US64" s="140"/>
      <c r="UT64" s="140"/>
      <c r="UU64" s="140"/>
      <c r="UV64" s="140"/>
      <c r="UW64" s="140"/>
      <c r="UX64" s="140"/>
      <c r="UY64" s="140"/>
      <c r="UZ64" s="140"/>
      <c r="VA64" s="140"/>
      <c r="VB64" s="140"/>
      <c r="VC64" s="140"/>
      <c r="VD64" s="140"/>
      <c r="VE64" s="140"/>
      <c r="VF64" s="140"/>
      <c r="VG64" s="140"/>
      <c r="VH64" s="140"/>
      <c r="VI64" s="140"/>
      <c r="VJ64" s="140"/>
      <c r="VK64" s="140"/>
      <c r="VL64" s="140"/>
      <c r="VM64" s="140"/>
      <c r="VN64" s="140"/>
      <c r="VO64" s="140"/>
      <c r="VP64" s="140"/>
      <c r="VQ64" s="140"/>
      <c r="VR64" s="140"/>
      <c r="VS64" s="140"/>
      <c r="VT64" s="140"/>
      <c r="VU64" s="140"/>
      <c r="VV64" s="140"/>
      <c r="VW64" s="140"/>
      <c r="VX64" s="140"/>
      <c r="VY64" s="140"/>
      <c r="VZ64" s="140"/>
      <c r="WA64" s="140"/>
      <c r="WB64" s="140"/>
      <c r="WC64" s="140"/>
      <c r="WD64" s="140"/>
      <c r="WE64" s="140"/>
      <c r="WF64" s="140"/>
      <c r="WG64" s="140"/>
      <c r="WH64" s="140"/>
      <c r="WI64" s="140"/>
      <c r="WJ64" s="140"/>
      <c r="WK64" s="140"/>
      <c r="WL64" s="140"/>
      <c r="WM64" s="140"/>
      <c r="WN64" s="140"/>
      <c r="WO64" s="140"/>
      <c r="WP64" s="140"/>
      <c r="WQ64" s="140"/>
      <c r="WR64" s="140"/>
      <c r="WS64" s="140"/>
      <c r="WT64" s="140"/>
      <c r="WU64" s="140"/>
      <c r="WV64" s="140"/>
      <c r="WW64" s="140"/>
      <c r="WX64" s="140"/>
      <c r="WY64" s="140"/>
      <c r="WZ64" s="140"/>
      <c r="XA64" s="140"/>
      <c r="XB64" s="140"/>
      <c r="XC64" s="140"/>
      <c r="XD64" s="140"/>
      <c r="XE64" s="140"/>
      <c r="XF64" s="140"/>
      <c r="XG64" s="140"/>
      <c r="XH64" s="140"/>
      <c r="XI64" s="140"/>
      <c r="XJ64" s="140"/>
      <c r="XK64" s="140"/>
      <c r="XL64" s="140"/>
      <c r="XM64" s="140"/>
      <c r="XN64" s="140"/>
      <c r="XO64" s="140"/>
      <c r="XP64" s="140"/>
      <c r="XQ64" s="140"/>
      <c r="XR64" s="140"/>
      <c r="XS64" s="140"/>
      <c r="XT64" s="140"/>
      <c r="XU64" s="140"/>
      <c r="XV64" s="140"/>
      <c r="XW64" s="140"/>
      <c r="XX64" s="140"/>
      <c r="XY64" s="140"/>
      <c r="XZ64" s="140"/>
      <c r="YA64" s="140"/>
      <c r="YB64" s="140"/>
      <c r="YC64" s="140"/>
      <c r="YD64" s="140"/>
      <c r="YE64" s="140"/>
      <c r="YF64" s="140"/>
      <c r="YG64" s="140"/>
      <c r="YH64" s="140"/>
      <c r="YI64" s="140"/>
      <c r="YJ64" s="140"/>
      <c r="YK64" s="140"/>
      <c r="YL64" s="140"/>
      <c r="YM64" s="140"/>
      <c r="YN64" s="140"/>
      <c r="YO64" s="140"/>
      <c r="YP64" s="140"/>
      <c r="YQ64" s="140"/>
      <c r="YR64" s="140"/>
      <c r="YS64" s="140"/>
      <c r="YT64" s="140"/>
      <c r="YU64" s="140"/>
      <c r="YV64" s="140"/>
      <c r="YW64" s="140"/>
      <c r="YX64" s="140"/>
      <c r="YY64" s="140"/>
      <c r="YZ64" s="140"/>
      <c r="ZA64" s="140"/>
      <c r="ZB64" s="140"/>
      <c r="ZC64" s="140"/>
      <c r="ZD64" s="140"/>
      <c r="ZE64" s="140"/>
      <c r="ZF64" s="140"/>
      <c r="ZG64" s="140"/>
      <c r="ZH64" s="140"/>
      <c r="ZI64" s="140"/>
      <c r="ZJ64" s="140"/>
      <c r="ZK64" s="140"/>
      <c r="ZL64" s="140"/>
      <c r="ZM64" s="140"/>
      <c r="ZN64" s="140"/>
      <c r="ZO64" s="140"/>
      <c r="ZP64" s="140"/>
      <c r="ZQ64" s="140"/>
      <c r="ZR64" s="140"/>
      <c r="ZS64" s="140"/>
      <c r="ZT64" s="140"/>
      <c r="ZU64" s="140"/>
      <c r="ZV64" s="140"/>
      <c r="ZW64" s="140"/>
      <c r="ZX64" s="140"/>
      <c r="ZY64" s="140"/>
      <c r="ZZ64" s="140"/>
      <c r="AAA64" s="140"/>
      <c r="AAB64" s="140"/>
      <c r="AAC64" s="140"/>
      <c r="AAD64" s="140"/>
      <c r="AAE64" s="140"/>
      <c r="AAF64" s="140"/>
      <c r="AAG64" s="140"/>
      <c r="AAH64" s="140"/>
      <c r="AAI64" s="140"/>
      <c r="AAJ64" s="140"/>
      <c r="AAK64" s="140"/>
      <c r="AAL64" s="140"/>
      <c r="AAM64" s="140"/>
      <c r="AAN64" s="140"/>
      <c r="AAO64" s="140"/>
      <c r="AAP64" s="140"/>
      <c r="AAQ64" s="140"/>
      <c r="AAR64" s="140"/>
      <c r="AAS64" s="140"/>
      <c r="AAT64" s="140"/>
      <c r="AAU64" s="140"/>
      <c r="AAV64" s="140"/>
      <c r="AAW64" s="140"/>
      <c r="AAX64" s="140"/>
      <c r="AAY64" s="140"/>
      <c r="AAZ64" s="140"/>
      <c r="ABA64" s="140"/>
      <c r="ABB64" s="140"/>
      <c r="ABC64" s="140"/>
      <c r="ABD64" s="140"/>
      <c r="ABE64" s="140"/>
      <c r="ABF64" s="140"/>
      <c r="ABG64" s="140"/>
      <c r="ABH64" s="140"/>
      <c r="ABI64" s="140"/>
      <c r="ABJ64" s="140"/>
      <c r="ABK64" s="140"/>
      <c r="ABL64" s="140"/>
      <c r="ABM64" s="140"/>
      <c r="ABN64" s="140"/>
      <c r="ABO64" s="140"/>
      <c r="ABP64" s="140"/>
      <c r="ABQ64" s="140"/>
      <c r="ABR64" s="140"/>
      <c r="ABS64" s="140"/>
      <c r="ABT64" s="140"/>
      <c r="ABU64" s="140"/>
      <c r="ABV64" s="140"/>
      <c r="ABW64" s="140"/>
      <c r="ABX64" s="140"/>
      <c r="ABY64" s="140"/>
      <c r="ABZ64" s="140"/>
      <c r="ACA64" s="140"/>
      <c r="ACB64" s="140"/>
      <c r="ACC64" s="140"/>
      <c r="ACD64" s="140"/>
      <c r="ACE64" s="140"/>
      <c r="ACF64" s="140"/>
      <c r="ACG64" s="140"/>
      <c r="ACH64" s="140"/>
      <c r="ACI64" s="140"/>
      <c r="ACJ64" s="140"/>
      <c r="ACK64" s="140"/>
      <c r="ACL64" s="140"/>
      <c r="ACM64" s="140"/>
      <c r="ACN64" s="140"/>
      <c r="ACO64" s="140"/>
      <c r="ACP64" s="140"/>
      <c r="ACQ64" s="140"/>
      <c r="ACR64" s="140"/>
      <c r="ACS64" s="140"/>
      <c r="ACT64" s="140"/>
      <c r="ACU64" s="140"/>
      <c r="ACV64" s="140"/>
      <c r="ACW64" s="140"/>
      <c r="ACX64" s="140"/>
      <c r="ACY64" s="140"/>
      <c r="ACZ64" s="140"/>
      <c r="ADA64" s="140"/>
      <c r="ADB64" s="140"/>
      <c r="ADC64" s="140"/>
      <c r="ADD64" s="140"/>
      <c r="ADE64" s="140"/>
      <c r="ADF64" s="140"/>
      <c r="ADG64" s="140"/>
      <c r="ADH64" s="140"/>
      <c r="ADI64" s="140"/>
      <c r="ADJ64" s="140"/>
      <c r="ADK64" s="140"/>
      <c r="ADL64" s="140"/>
      <c r="ADM64" s="140"/>
      <c r="ADN64" s="140"/>
      <c r="ADO64" s="140"/>
      <c r="ADP64" s="140"/>
      <c r="ADQ64" s="140"/>
      <c r="ADR64" s="140"/>
      <c r="ADS64" s="140"/>
      <c r="ADT64" s="140"/>
      <c r="ADU64" s="140"/>
      <c r="ADV64" s="140"/>
      <c r="ADW64" s="140"/>
      <c r="ADX64" s="140"/>
      <c r="ADY64" s="140"/>
      <c r="ADZ64" s="140"/>
      <c r="AEA64" s="140"/>
      <c r="AEB64" s="140"/>
      <c r="AEC64" s="140"/>
      <c r="AED64" s="140"/>
      <c r="AEE64" s="140"/>
      <c r="AEF64" s="140"/>
      <c r="AEG64" s="140"/>
      <c r="AEH64" s="140"/>
      <c r="AEI64" s="140"/>
      <c r="AEJ64" s="140"/>
      <c r="AEK64" s="140"/>
      <c r="AEL64" s="140"/>
      <c r="AEM64" s="140"/>
      <c r="AEN64" s="140"/>
      <c r="AEO64" s="140"/>
      <c r="AEP64" s="140"/>
      <c r="AEQ64" s="140"/>
      <c r="AER64" s="140"/>
      <c r="AES64" s="140"/>
      <c r="AET64" s="140"/>
      <c r="AEU64" s="140"/>
      <c r="AEV64" s="140"/>
      <c r="AEW64" s="140"/>
      <c r="AEX64" s="140"/>
      <c r="AEY64" s="140"/>
      <c r="AEZ64" s="140"/>
      <c r="AFA64" s="140"/>
      <c r="AFB64" s="140"/>
      <c r="AFC64" s="140"/>
      <c r="AFD64" s="140"/>
      <c r="AFE64" s="140"/>
      <c r="AFF64" s="140"/>
      <c r="AFG64" s="140"/>
      <c r="AFH64" s="140"/>
      <c r="AFI64" s="140"/>
      <c r="AFJ64" s="140"/>
      <c r="AFK64" s="140"/>
      <c r="AFL64" s="140"/>
      <c r="AFM64" s="140"/>
      <c r="AFN64" s="140"/>
      <c r="AFO64" s="140"/>
      <c r="AFP64" s="140"/>
      <c r="AFQ64" s="140"/>
      <c r="AFR64" s="140"/>
      <c r="AFS64" s="140"/>
      <c r="AFT64" s="140"/>
      <c r="AFU64" s="140"/>
      <c r="AFV64" s="140"/>
      <c r="AFW64" s="140"/>
      <c r="AFX64" s="140"/>
      <c r="AFY64" s="140"/>
      <c r="AFZ64" s="140"/>
      <c r="AGA64" s="140"/>
      <c r="AGB64" s="140"/>
      <c r="AGC64" s="140"/>
      <c r="AGD64" s="140"/>
      <c r="AGE64" s="140"/>
      <c r="AGF64" s="140"/>
      <c r="AGG64" s="140"/>
      <c r="AGH64" s="140"/>
      <c r="AGI64" s="140"/>
      <c r="AGJ64" s="140"/>
      <c r="AGK64" s="140"/>
      <c r="AGL64" s="140"/>
      <c r="AGM64" s="140"/>
      <c r="AGN64" s="140"/>
      <c r="AGO64" s="140"/>
      <c r="AGP64" s="140"/>
      <c r="AGQ64" s="140"/>
      <c r="AGR64" s="140"/>
      <c r="AGS64" s="140"/>
      <c r="AGT64" s="140"/>
      <c r="AGU64" s="140"/>
      <c r="AGV64" s="140"/>
      <c r="AGW64" s="140"/>
      <c r="AGX64" s="140"/>
      <c r="AGY64" s="140"/>
      <c r="AGZ64" s="140"/>
      <c r="AHA64" s="140"/>
      <c r="AHB64" s="140"/>
      <c r="AHC64" s="140"/>
      <c r="AHD64" s="140"/>
      <c r="AHE64" s="140"/>
      <c r="AHF64" s="140"/>
      <c r="AHG64" s="140"/>
      <c r="AHH64" s="140"/>
      <c r="AHI64" s="140"/>
      <c r="AHJ64" s="140"/>
      <c r="AHK64" s="140"/>
      <c r="AHL64" s="140"/>
      <c r="AHM64" s="140"/>
      <c r="AHN64" s="140"/>
      <c r="AHO64" s="140"/>
      <c r="AHP64" s="140"/>
      <c r="AHQ64" s="140"/>
      <c r="AHR64" s="140"/>
      <c r="AHS64" s="140"/>
      <c r="AHT64" s="140"/>
      <c r="AHU64" s="140"/>
      <c r="AHV64" s="140"/>
      <c r="AHW64" s="140"/>
      <c r="AHX64" s="140"/>
      <c r="AHY64" s="140"/>
      <c r="AHZ64" s="140"/>
      <c r="AIA64" s="140"/>
      <c r="AIB64" s="140"/>
      <c r="AIC64" s="140"/>
      <c r="AID64" s="140"/>
      <c r="AIE64" s="140"/>
      <c r="AIF64" s="140"/>
      <c r="AIG64" s="140"/>
      <c r="AIH64" s="140"/>
      <c r="AII64" s="140"/>
      <c r="AIJ64" s="140"/>
      <c r="AIK64" s="140"/>
      <c r="AIL64" s="140"/>
      <c r="AIM64" s="140"/>
      <c r="AIN64" s="140"/>
      <c r="AIO64" s="140"/>
      <c r="AIP64" s="140"/>
      <c r="AIQ64" s="140"/>
      <c r="AIR64" s="140"/>
      <c r="AIS64" s="140"/>
      <c r="AIT64" s="140"/>
      <c r="AIU64" s="140"/>
      <c r="AIV64" s="140"/>
      <c r="AIW64" s="140"/>
      <c r="AIX64" s="140"/>
      <c r="AIY64" s="140"/>
      <c r="AIZ64" s="140"/>
      <c r="AJA64" s="140"/>
      <c r="AJB64" s="140"/>
      <c r="AJC64" s="140"/>
      <c r="AJD64" s="140"/>
      <c r="AJE64" s="140"/>
      <c r="AJF64" s="140"/>
      <c r="AJG64" s="140"/>
      <c r="AJH64" s="140"/>
      <c r="AJI64" s="140"/>
      <c r="AJJ64" s="140"/>
      <c r="AJK64" s="140"/>
      <c r="AJL64" s="140"/>
      <c r="AJM64" s="140"/>
      <c r="AJN64" s="140"/>
      <c r="AJO64" s="140"/>
      <c r="AJP64" s="140"/>
      <c r="AJQ64" s="140"/>
      <c r="AJR64" s="140"/>
      <c r="AJS64" s="140"/>
      <c r="AJT64" s="140"/>
      <c r="AJU64" s="140"/>
      <c r="AJV64" s="140"/>
      <c r="AJW64" s="140"/>
      <c r="AJX64" s="140"/>
      <c r="AJY64" s="140"/>
      <c r="AJZ64" s="140"/>
      <c r="AKA64" s="140"/>
      <c r="AKB64" s="140"/>
      <c r="AKC64" s="140"/>
      <c r="AKD64" s="140"/>
      <c r="AKE64" s="140"/>
      <c r="AKF64" s="140"/>
      <c r="AKG64" s="140"/>
      <c r="AKH64" s="140"/>
      <c r="AKI64" s="140"/>
      <c r="AKJ64" s="140"/>
      <c r="AKK64" s="140"/>
      <c r="AKL64" s="140"/>
      <c r="AKM64" s="140"/>
      <c r="AKN64" s="140"/>
      <c r="AKO64" s="140"/>
      <c r="AKP64" s="140"/>
      <c r="AKQ64" s="140"/>
      <c r="AKR64" s="140"/>
      <c r="AKS64" s="140"/>
      <c r="AKT64" s="140"/>
      <c r="AKU64" s="140"/>
      <c r="AKV64" s="140"/>
      <c r="AKW64" s="140"/>
      <c r="AKX64" s="140"/>
      <c r="AKY64" s="140"/>
      <c r="AKZ64" s="140"/>
      <c r="ALA64" s="140"/>
      <c r="ALB64" s="140"/>
      <c r="ALC64" s="140"/>
      <c r="ALD64" s="140"/>
      <c r="ALE64" s="140"/>
      <c r="ALF64" s="140"/>
      <c r="ALG64" s="140"/>
      <c r="ALH64" s="140"/>
      <c r="ALI64" s="140"/>
      <c r="ALJ64" s="140"/>
      <c r="ALK64" s="140"/>
      <c r="ALL64" s="140"/>
      <c r="ALM64" s="140"/>
      <c r="ALN64" s="140"/>
      <c r="ALO64" s="140"/>
      <c r="ALP64" s="140"/>
      <c r="ALQ64" s="140"/>
      <c r="ALR64" s="140"/>
      <c r="ALS64" s="140"/>
      <c r="ALT64" s="140"/>
      <c r="ALU64" s="140"/>
      <c r="ALV64" s="140"/>
      <c r="ALW64" s="140"/>
      <c r="ALX64" s="140"/>
      <c r="ALY64" s="140"/>
      <c r="ALZ64" s="140"/>
      <c r="AMA64" s="140"/>
      <c r="AMB64" s="140"/>
      <c r="AMC64" s="140"/>
      <c r="AMD64" s="140"/>
      <c r="AME64" s="140"/>
      <c r="AMF64" s="140"/>
      <c r="AMG64" s="140"/>
      <c r="AMH64" s="140"/>
      <c r="AMI64" s="140"/>
      <c r="AMJ64" s="140"/>
      <c r="AMK64" s="140"/>
      <c r="AML64" s="140"/>
      <c r="AMM64" s="140"/>
      <c r="AMN64" s="140"/>
      <c r="AMO64" s="140"/>
      <c r="AMP64" s="140"/>
      <c r="AMQ64" s="140"/>
      <c r="AMR64" s="140"/>
      <c r="AMS64" s="140"/>
      <c r="AMT64" s="140"/>
      <c r="AMU64" s="140"/>
      <c r="AMV64" s="140"/>
      <c r="AMW64" s="140"/>
      <c r="AMX64" s="140"/>
      <c r="AMY64" s="140"/>
      <c r="AMZ64" s="140"/>
      <c r="ANA64" s="140"/>
      <c r="ANB64" s="140"/>
      <c r="ANC64" s="140"/>
      <c r="AND64" s="140"/>
      <c r="ANE64" s="140"/>
      <c r="ANF64" s="140"/>
      <c r="ANG64" s="140"/>
      <c r="ANH64" s="140"/>
      <c r="ANI64" s="140"/>
      <c r="ANJ64" s="140"/>
      <c r="ANK64" s="140"/>
      <c r="ANL64" s="140"/>
      <c r="ANM64" s="140"/>
      <c r="ANN64" s="140"/>
      <c r="ANO64" s="140"/>
      <c r="ANP64" s="140"/>
      <c r="ANQ64" s="140"/>
      <c r="ANR64" s="140"/>
      <c r="ANS64" s="140"/>
      <c r="ANT64" s="140"/>
      <c r="ANU64" s="140"/>
      <c r="ANV64" s="140"/>
      <c r="ANW64" s="140"/>
      <c r="ANX64" s="140"/>
      <c r="ANY64" s="140"/>
      <c r="ANZ64" s="140"/>
      <c r="AOA64" s="140"/>
      <c r="AOB64" s="140"/>
      <c r="AOC64" s="140"/>
      <c r="AOD64" s="140"/>
      <c r="AOE64" s="140"/>
      <c r="AOF64" s="140"/>
      <c r="AOG64" s="140"/>
      <c r="AOH64" s="140"/>
      <c r="AOI64" s="140"/>
      <c r="AOJ64" s="140"/>
      <c r="AOK64" s="140"/>
      <c r="AOL64" s="140"/>
      <c r="AOM64" s="140"/>
      <c r="AON64" s="140"/>
      <c r="AOO64" s="140"/>
      <c r="AOP64" s="140"/>
      <c r="AOQ64" s="140"/>
      <c r="AOR64" s="140"/>
      <c r="AOS64" s="140"/>
      <c r="AOT64" s="140"/>
      <c r="AOU64" s="140"/>
      <c r="AOV64" s="140"/>
      <c r="AOW64" s="140"/>
      <c r="AOX64" s="140"/>
      <c r="AOY64" s="140"/>
      <c r="AOZ64" s="140"/>
      <c r="APA64" s="140"/>
      <c r="APB64" s="140"/>
      <c r="APC64" s="140"/>
      <c r="APD64" s="140"/>
      <c r="APE64" s="140"/>
      <c r="APF64" s="140"/>
      <c r="APG64" s="140"/>
      <c r="APH64" s="140"/>
      <c r="API64" s="140"/>
      <c r="APJ64" s="140"/>
      <c r="APK64" s="140"/>
      <c r="APL64" s="140"/>
      <c r="APM64" s="140"/>
      <c r="APN64" s="140"/>
      <c r="APO64" s="140"/>
      <c r="APP64" s="140"/>
      <c r="APQ64" s="140"/>
      <c r="APR64" s="140"/>
      <c r="APS64" s="140"/>
      <c r="APT64" s="140"/>
      <c r="APU64" s="140"/>
      <c r="APV64" s="140"/>
      <c r="APW64" s="140"/>
      <c r="APX64" s="140"/>
      <c r="APY64" s="140"/>
      <c r="APZ64" s="140"/>
      <c r="AQA64" s="140"/>
      <c r="AQB64" s="140"/>
      <c r="AQC64" s="140"/>
      <c r="AQD64" s="140"/>
      <c r="AQE64" s="140"/>
      <c r="AQF64" s="140"/>
      <c r="AQG64" s="140"/>
      <c r="AQH64" s="140"/>
      <c r="AQI64" s="140"/>
      <c r="AQJ64" s="140"/>
      <c r="AQK64" s="140"/>
      <c r="AQL64" s="140"/>
      <c r="AQM64" s="140"/>
      <c r="AQN64" s="140"/>
      <c r="AQO64" s="140"/>
      <c r="AQP64" s="140"/>
      <c r="AQQ64" s="140"/>
      <c r="AQR64" s="140"/>
      <c r="AQS64" s="140"/>
      <c r="AQT64" s="140"/>
      <c r="AQU64" s="140"/>
      <c r="AQV64" s="140"/>
      <c r="AQW64" s="140"/>
      <c r="AQX64" s="140"/>
      <c r="AQY64" s="140"/>
      <c r="AQZ64" s="140"/>
      <c r="ARA64" s="140"/>
      <c r="ARB64" s="140"/>
      <c r="ARC64" s="140"/>
      <c r="ARD64" s="140"/>
      <c r="ARE64" s="140"/>
      <c r="ARF64" s="140"/>
      <c r="ARG64" s="140"/>
      <c r="ARH64" s="140"/>
      <c r="ARI64" s="140"/>
      <c r="ARJ64" s="140"/>
      <c r="ARK64" s="140"/>
      <c r="ARL64" s="140"/>
      <c r="ARM64" s="140"/>
      <c r="ARN64" s="140"/>
      <c r="ARO64" s="140"/>
      <c r="ARP64" s="140"/>
      <c r="ARQ64" s="140"/>
      <c r="ARR64" s="140"/>
      <c r="ARS64" s="140"/>
      <c r="ART64" s="140"/>
      <c r="ARU64" s="140"/>
      <c r="ARV64" s="140"/>
      <c r="ARW64" s="140"/>
      <c r="ARX64" s="140"/>
      <c r="ARY64" s="140"/>
      <c r="ARZ64" s="140"/>
      <c r="ASA64" s="140"/>
      <c r="ASB64" s="140"/>
      <c r="ASC64" s="140"/>
      <c r="ASD64" s="140"/>
      <c r="ASE64" s="140"/>
      <c r="ASF64" s="140"/>
      <c r="ASG64" s="140"/>
      <c r="ASH64" s="140"/>
      <c r="ASI64" s="140"/>
      <c r="ASJ64" s="140"/>
      <c r="ASK64" s="140"/>
      <c r="ASL64" s="140"/>
      <c r="ASM64" s="140"/>
      <c r="ASN64" s="140"/>
      <c r="ASO64" s="140"/>
      <c r="ASP64" s="140"/>
      <c r="ASQ64" s="140"/>
      <c r="ASR64" s="140"/>
      <c r="ASS64" s="140"/>
      <c r="AST64" s="140"/>
      <c r="ASU64" s="140"/>
      <c r="ASV64" s="140"/>
      <c r="ASW64" s="140"/>
      <c r="ASX64" s="140"/>
      <c r="ASY64" s="140"/>
      <c r="ASZ64" s="140"/>
      <c r="ATA64" s="140"/>
      <c r="ATB64" s="140"/>
      <c r="ATC64" s="140"/>
      <c r="ATD64" s="140"/>
      <c r="ATE64" s="140"/>
      <c r="ATF64" s="140"/>
      <c r="ATG64" s="140"/>
      <c r="ATH64" s="140"/>
      <c r="ATI64" s="140"/>
      <c r="ATJ64" s="140"/>
      <c r="ATK64" s="140"/>
      <c r="ATL64" s="140"/>
      <c r="ATM64" s="140"/>
      <c r="ATN64" s="140"/>
      <c r="ATO64" s="140"/>
      <c r="ATP64" s="140"/>
      <c r="ATQ64" s="140"/>
      <c r="ATR64" s="140"/>
      <c r="ATS64" s="140"/>
      <c r="ATT64" s="140"/>
      <c r="ATU64" s="140"/>
      <c r="ATV64" s="140"/>
      <c r="ATW64" s="140"/>
      <c r="ATX64" s="140"/>
      <c r="ATY64" s="140"/>
      <c r="ATZ64" s="140"/>
      <c r="AUA64" s="140"/>
      <c r="AUB64" s="140"/>
      <c r="AUC64" s="140"/>
      <c r="AUD64" s="140"/>
      <c r="AUE64" s="140"/>
      <c r="AUF64" s="140"/>
      <c r="AUG64" s="140"/>
      <c r="AUH64" s="140"/>
      <c r="AUI64" s="140"/>
      <c r="AUJ64" s="140"/>
      <c r="AUK64" s="140"/>
      <c r="AUL64" s="140"/>
      <c r="AUM64" s="140"/>
      <c r="AUN64" s="140"/>
      <c r="AUO64" s="140"/>
      <c r="AUP64" s="140"/>
      <c r="AUQ64" s="140"/>
      <c r="AUR64" s="140"/>
      <c r="AUS64" s="140"/>
      <c r="AUT64" s="140"/>
      <c r="AUU64" s="140"/>
      <c r="AUV64" s="140"/>
      <c r="AUW64" s="140"/>
      <c r="AUX64" s="140"/>
      <c r="AUY64" s="140"/>
      <c r="AUZ64" s="140"/>
      <c r="AVA64" s="140"/>
      <c r="AVB64" s="140"/>
      <c r="AVC64" s="140"/>
      <c r="AVD64" s="140"/>
      <c r="AVE64" s="140"/>
      <c r="AVF64" s="140"/>
      <c r="AVG64" s="140"/>
      <c r="AVH64" s="140"/>
      <c r="AVI64" s="140"/>
      <c r="AVJ64" s="140"/>
      <c r="AVK64" s="140"/>
      <c r="AVL64" s="140"/>
      <c r="AVM64" s="140"/>
      <c r="AVN64" s="140"/>
      <c r="AVO64" s="140"/>
      <c r="AVP64" s="140"/>
      <c r="AVQ64" s="140"/>
      <c r="AVR64" s="140"/>
      <c r="AVS64" s="140"/>
      <c r="AVT64" s="140"/>
      <c r="AVU64" s="140"/>
      <c r="AVV64" s="140"/>
      <c r="AVW64" s="140"/>
      <c r="AVX64" s="140"/>
      <c r="AVY64" s="140"/>
      <c r="AVZ64" s="140"/>
      <c r="AWA64" s="140"/>
      <c r="AWB64" s="140"/>
      <c r="AWC64" s="140"/>
      <c r="AWD64" s="140"/>
      <c r="AWE64" s="140"/>
      <c r="AWF64" s="140"/>
      <c r="AWG64" s="140"/>
      <c r="AWH64" s="140"/>
      <c r="AWI64" s="140"/>
      <c r="AWJ64" s="140"/>
      <c r="AWK64" s="140"/>
      <c r="AWL64" s="140"/>
      <c r="AWM64" s="140"/>
      <c r="AWN64" s="140"/>
      <c r="AWO64" s="140"/>
      <c r="AWP64" s="140"/>
      <c r="AWQ64" s="140"/>
      <c r="AWR64" s="140"/>
      <c r="AWS64" s="140"/>
      <c r="AWT64" s="140"/>
      <c r="AWU64" s="140"/>
      <c r="AWV64" s="140"/>
      <c r="AWW64" s="140"/>
      <c r="AWX64" s="140"/>
      <c r="AWY64" s="140"/>
      <c r="AWZ64" s="140"/>
      <c r="AXA64" s="140"/>
      <c r="AXB64" s="140"/>
      <c r="AXC64" s="140"/>
      <c r="AXD64" s="140"/>
      <c r="AXE64" s="140"/>
      <c r="AXF64" s="140"/>
      <c r="AXG64" s="140"/>
      <c r="AXH64" s="140"/>
      <c r="AXI64" s="140"/>
      <c r="AXJ64" s="140"/>
      <c r="AXK64" s="140"/>
      <c r="AXL64" s="140"/>
      <c r="AXM64" s="140"/>
      <c r="AXN64" s="140"/>
      <c r="AXO64" s="140"/>
      <c r="AXP64" s="140"/>
      <c r="AXQ64" s="140"/>
      <c r="AXR64" s="140"/>
      <c r="AXS64" s="140"/>
      <c r="AXT64" s="140"/>
      <c r="AXU64" s="140"/>
      <c r="AXV64" s="140"/>
      <c r="AXW64" s="140"/>
      <c r="AXX64" s="140"/>
      <c r="AXY64" s="140"/>
      <c r="AXZ64" s="140"/>
      <c r="AYA64" s="140"/>
      <c r="AYB64" s="140"/>
      <c r="AYC64" s="140"/>
      <c r="AYD64" s="140"/>
      <c r="AYE64" s="140"/>
      <c r="AYF64" s="140"/>
      <c r="AYG64" s="140"/>
      <c r="AYH64" s="140"/>
      <c r="AYI64" s="140"/>
      <c r="AYJ64" s="140"/>
      <c r="AYK64" s="140"/>
      <c r="AYL64" s="140"/>
      <c r="AYM64" s="140"/>
      <c r="AYN64" s="140"/>
      <c r="AYO64" s="140"/>
      <c r="AYP64" s="140"/>
      <c r="AYQ64" s="140"/>
      <c r="AYR64" s="140"/>
      <c r="AYS64" s="140"/>
      <c r="AYT64" s="140"/>
      <c r="AYU64" s="140"/>
      <c r="AYV64" s="140"/>
      <c r="AYW64" s="140"/>
      <c r="AYX64" s="140"/>
      <c r="AYY64" s="140"/>
      <c r="AYZ64" s="140"/>
      <c r="AZA64" s="140"/>
      <c r="AZB64" s="140"/>
      <c r="AZC64" s="140"/>
      <c r="AZD64" s="140"/>
      <c r="AZE64" s="140"/>
      <c r="AZF64" s="140"/>
      <c r="AZG64" s="140"/>
      <c r="AZH64" s="140"/>
      <c r="AZI64" s="140"/>
      <c r="AZJ64" s="140"/>
      <c r="AZK64" s="140"/>
      <c r="AZL64" s="140"/>
      <c r="AZM64" s="140"/>
      <c r="AZN64" s="140"/>
      <c r="AZO64" s="140"/>
      <c r="AZP64" s="140"/>
      <c r="AZQ64" s="140"/>
      <c r="AZR64" s="140"/>
      <c r="AZS64" s="140"/>
      <c r="AZT64" s="140"/>
      <c r="AZU64" s="140"/>
      <c r="AZV64" s="140"/>
      <c r="AZW64" s="140"/>
      <c r="AZX64" s="140"/>
      <c r="AZY64" s="140"/>
      <c r="AZZ64" s="140"/>
      <c r="BAA64" s="140"/>
      <c r="BAB64" s="140"/>
      <c r="BAC64" s="140"/>
      <c r="BAD64" s="140"/>
      <c r="BAE64" s="140"/>
      <c r="BAF64" s="140"/>
      <c r="BAG64" s="140"/>
      <c r="BAH64" s="140"/>
      <c r="BAI64" s="140"/>
      <c r="BAJ64" s="140"/>
      <c r="BAK64" s="140"/>
      <c r="BAL64" s="140"/>
      <c r="BAM64" s="140"/>
      <c r="BAN64" s="140"/>
      <c r="BAO64" s="140"/>
      <c r="BAP64" s="140"/>
      <c r="BAQ64" s="140"/>
      <c r="BAR64" s="140"/>
      <c r="BAS64" s="140"/>
      <c r="BAT64" s="140"/>
      <c r="BAU64" s="140"/>
      <c r="BAV64" s="140"/>
      <c r="BAW64" s="140"/>
      <c r="BAX64" s="140"/>
      <c r="BAY64" s="140"/>
      <c r="BAZ64" s="140"/>
      <c r="BBA64" s="140"/>
      <c r="BBB64" s="140"/>
      <c r="BBC64" s="140"/>
      <c r="BBD64" s="140"/>
      <c r="BBE64" s="140"/>
      <c r="BBF64" s="140"/>
      <c r="BBG64" s="140"/>
      <c r="BBH64" s="140"/>
      <c r="BBI64" s="140"/>
      <c r="BBJ64" s="140"/>
      <c r="BBK64" s="140"/>
      <c r="BBL64" s="140"/>
      <c r="BBM64" s="140"/>
      <c r="BBN64" s="140"/>
      <c r="BBO64" s="140"/>
      <c r="BBP64" s="140"/>
      <c r="BBQ64" s="140"/>
      <c r="BBR64" s="140"/>
      <c r="BBS64" s="140"/>
      <c r="BBT64" s="140"/>
      <c r="BBU64" s="140"/>
      <c r="BBV64" s="140"/>
      <c r="BBW64" s="140"/>
      <c r="BBX64" s="140"/>
      <c r="BBY64" s="140"/>
      <c r="BBZ64" s="140"/>
      <c r="BCA64" s="140"/>
      <c r="BCB64" s="140"/>
      <c r="BCC64" s="140"/>
      <c r="BCD64" s="140"/>
      <c r="BCE64" s="140"/>
      <c r="BCF64" s="140"/>
      <c r="BCG64" s="140"/>
      <c r="BCH64" s="140"/>
      <c r="BCI64" s="140"/>
      <c r="BCJ64" s="140"/>
      <c r="BCK64" s="140"/>
      <c r="BCL64" s="140"/>
      <c r="BCM64" s="140"/>
      <c r="BCN64" s="140"/>
      <c r="BCO64" s="140"/>
      <c r="BCP64" s="140"/>
      <c r="BCQ64" s="140"/>
      <c r="BCR64" s="140"/>
      <c r="BCS64" s="140"/>
      <c r="BCT64" s="140"/>
      <c r="BCU64" s="140"/>
      <c r="BCV64" s="140"/>
      <c r="BCW64" s="140"/>
      <c r="BCX64" s="140"/>
      <c r="BCY64" s="140"/>
      <c r="BCZ64" s="140"/>
      <c r="BDA64" s="140"/>
      <c r="BDB64" s="140"/>
      <c r="BDC64" s="140"/>
      <c r="BDD64" s="140"/>
      <c r="BDE64" s="140"/>
      <c r="BDF64" s="140"/>
      <c r="BDG64" s="140"/>
      <c r="BDH64" s="140"/>
      <c r="BDI64" s="140"/>
      <c r="BDJ64" s="140"/>
      <c r="BDK64" s="140"/>
      <c r="BDL64" s="140"/>
      <c r="BDM64" s="140"/>
      <c r="BDN64" s="140"/>
      <c r="BDO64" s="140"/>
      <c r="BDP64" s="140"/>
      <c r="BDQ64" s="140"/>
      <c r="BDR64" s="140"/>
      <c r="BDS64" s="140"/>
      <c r="BDT64" s="140"/>
      <c r="BDU64" s="140"/>
      <c r="BDV64" s="140"/>
      <c r="BDW64" s="140"/>
      <c r="BDX64" s="140"/>
      <c r="BDY64" s="140"/>
      <c r="BDZ64" s="140"/>
      <c r="BEA64" s="140"/>
      <c r="BEB64" s="140"/>
      <c r="BEC64" s="140"/>
      <c r="BED64" s="140"/>
      <c r="BEE64" s="140"/>
      <c r="BEF64" s="140"/>
      <c r="BEG64" s="140"/>
      <c r="BEH64" s="140"/>
      <c r="BEI64" s="140"/>
      <c r="BEJ64" s="140"/>
      <c r="BEK64" s="140"/>
      <c r="BEL64" s="140"/>
      <c r="BEM64" s="140"/>
      <c r="BEN64" s="140"/>
      <c r="BEO64" s="140"/>
      <c r="BEP64" s="140"/>
      <c r="BEQ64" s="140"/>
      <c r="BER64" s="140"/>
      <c r="BES64" s="140"/>
      <c r="BET64" s="140"/>
      <c r="BEU64" s="140"/>
      <c r="BEV64" s="140"/>
      <c r="BEW64" s="140"/>
      <c r="BEX64" s="140"/>
      <c r="BEY64" s="140"/>
      <c r="BEZ64" s="140"/>
      <c r="BFA64" s="140"/>
      <c r="BFB64" s="140"/>
      <c r="BFC64" s="140"/>
      <c r="BFD64" s="140"/>
      <c r="BFE64" s="140"/>
      <c r="BFF64" s="140"/>
      <c r="BFG64" s="140"/>
      <c r="BFH64" s="140"/>
      <c r="BFI64" s="140"/>
      <c r="BFJ64" s="140"/>
      <c r="BFK64" s="140"/>
      <c r="BFL64" s="140"/>
      <c r="BFM64" s="140"/>
      <c r="BFN64" s="140"/>
      <c r="BFO64" s="140"/>
      <c r="BFP64" s="140"/>
      <c r="BFQ64" s="140"/>
      <c r="BFR64" s="140"/>
      <c r="BFS64" s="140"/>
      <c r="BFT64" s="140"/>
      <c r="BFU64" s="140"/>
      <c r="BFV64" s="140"/>
      <c r="BFW64" s="140"/>
      <c r="BFX64" s="140"/>
      <c r="BFY64" s="140"/>
      <c r="BFZ64" s="140"/>
      <c r="BGA64" s="140"/>
      <c r="BGB64" s="140"/>
      <c r="BGC64" s="140"/>
      <c r="BGD64" s="140"/>
      <c r="BGE64" s="140"/>
      <c r="BGF64" s="140"/>
      <c r="BGG64" s="140"/>
      <c r="BGH64" s="140"/>
      <c r="BGI64" s="140"/>
      <c r="BGJ64" s="140"/>
      <c r="BGK64" s="140"/>
      <c r="BGL64" s="140"/>
      <c r="BGM64" s="140"/>
      <c r="BGN64" s="140"/>
      <c r="BGO64" s="140"/>
      <c r="BGP64" s="140"/>
      <c r="BGQ64" s="140"/>
      <c r="BGR64" s="140"/>
      <c r="BGS64" s="140"/>
      <c r="BGT64" s="140"/>
      <c r="BGU64" s="140"/>
      <c r="BGV64" s="140"/>
      <c r="BGW64" s="140"/>
      <c r="BGX64" s="140"/>
      <c r="BGY64" s="140"/>
      <c r="BGZ64" s="140"/>
      <c r="BHA64" s="140"/>
      <c r="BHB64" s="140"/>
      <c r="BHC64" s="140"/>
      <c r="BHD64" s="140"/>
      <c r="BHE64" s="140"/>
      <c r="BHF64" s="140"/>
      <c r="BHG64" s="140"/>
      <c r="BHH64" s="140"/>
      <c r="BHI64" s="140"/>
      <c r="BHJ64" s="140"/>
      <c r="BHK64" s="140"/>
      <c r="BHL64" s="140"/>
      <c r="BHM64" s="140"/>
      <c r="BHN64" s="140"/>
      <c r="BHO64" s="140"/>
      <c r="BHP64" s="140"/>
      <c r="BHQ64" s="140"/>
      <c r="BHR64" s="140"/>
      <c r="BHS64" s="140"/>
      <c r="BHT64" s="140"/>
      <c r="BHU64" s="140"/>
      <c r="BHV64" s="140"/>
      <c r="BHW64" s="140"/>
      <c r="BHX64" s="140"/>
      <c r="BHY64" s="140"/>
      <c r="BHZ64" s="140"/>
      <c r="BIA64" s="140"/>
      <c r="BIB64" s="140"/>
      <c r="BIC64" s="140"/>
      <c r="BID64" s="140"/>
      <c r="BIE64" s="140"/>
      <c r="BIF64" s="140"/>
      <c r="BIG64" s="140"/>
      <c r="BIH64" s="140"/>
      <c r="BII64" s="140"/>
      <c r="BIJ64" s="140"/>
      <c r="BIK64" s="140"/>
      <c r="BIL64" s="140"/>
      <c r="BIM64" s="140"/>
      <c r="BIN64" s="140"/>
      <c r="BIO64" s="140"/>
      <c r="BIP64" s="140"/>
      <c r="BIQ64" s="140"/>
      <c r="BIR64" s="140"/>
      <c r="BIS64" s="140"/>
      <c r="BIT64" s="140"/>
      <c r="BIU64" s="140"/>
      <c r="BIV64" s="140"/>
      <c r="BIW64" s="140"/>
      <c r="BIX64" s="140"/>
      <c r="BIY64" s="140"/>
      <c r="BIZ64" s="140"/>
      <c r="BJA64" s="140"/>
      <c r="BJB64" s="140"/>
      <c r="BJC64" s="140"/>
      <c r="BJD64" s="140"/>
      <c r="BJE64" s="140"/>
      <c r="BJF64" s="140"/>
      <c r="BJG64" s="140"/>
      <c r="BJH64" s="140"/>
      <c r="BJI64" s="140"/>
      <c r="BJJ64" s="140"/>
      <c r="BJK64" s="140"/>
      <c r="BJL64" s="140"/>
      <c r="BJM64" s="140"/>
      <c r="BJN64" s="140"/>
      <c r="BJO64" s="140"/>
      <c r="BJP64" s="140"/>
      <c r="BJQ64" s="140"/>
      <c r="BJR64" s="140"/>
      <c r="BJS64" s="140"/>
      <c r="BJT64" s="140"/>
      <c r="BJU64" s="140"/>
      <c r="BJV64" s="140"/>
      <c r="BJW64" s="140"/>
      <c r="BJX64" s="140"/>
      <c r="BJY64" s="140"/>
      <c r="BJZ64" s="140"/>
      <c r="BKA64" s="140"/>
      <c r="BKB64" s="140"/>
      <c r="BKC64" s="140"/>
      <c r="BKD64" s="140"/>
      <c r="BKE64" s="140"/>
      <c r="BKF64" s="140"/>
      <c r="BKG64" s="140"/>
      <c r="BKH64" s="140"/>
      <c r="BKI64" s="140"/>
      <c r="BKJ64" s="140"/>
      <c r="BKK64" s="140"/>
      <c r="BKL64" s="140"/>
      <c r="BKM64" s="140"/>
      <c r="BKN64" s="140"/>
      <c r="BKO64" s="140"/>
      <c r="BKP64" s="140"/>
      <c r="BKQ64" s="140"/>
      <c r="BKR64" s="140"/>
      <c r="BKS64" s="140"/>
      <c r="BKT64" s="140"/>
      <c r="BKU64" s="140"/>
      <c r="BKV64" s="140"/>
      <c r="BKW64" s="140"/>
      <c r="BKX64" s="140"/>
      <c r="BKY64" s="140"/>
      <c r="BKZ64" s="140"/>
      <c r="BLA64" s="140"/>
      <c r="BLB64" s="140"/>
      <c r="BLC64" s="140"/>
      <c r="BLD64" s="140"/>
      <c r="BLE64" s="140"/>
      <c r="BLF64" s="140"/>
      <c r="BLG64" s="140"/>
      <c r="BLH64" s="140"/>
      <c r="BLI64" s="140"/>
      <c r="BLJ64" s="140"/>
      <c r="BLK64" s="140"/>
      <c r="BLL64" s="140"/>
      <c r="BLM64" s="140"/>
      <c r="BLN64" s="140"/>
      <c r="BLO64" s="140"/>
      <c r="BLP64" s="140"/>
      <c r="BLQ64" s="140"/>
      <c r="BLR64" s="140"/>
      <c r="BLS64" s="140"/>
      <c r="BLT64" s="140"/>
      <c r="BLU64" s="140"/>
      <c r="BLV64" s="140"/>
      <c r="BLW64" s="140"/>
      <c r="BLX64" s="140"/>
      <c r="BLY64" s="140"/>
      <c r="BLZ64" s="140"/>
      <c r="BMA64" s="140"/>
      <c r="BMB64" s="140"/>
      <c r="BMC64" s="140"/>
      <c r="BMD64" s="140"/>
      <c r="BME64" s="140"/>
      <c r="BMF64" s="140"/>
      <c r="BMG64" s="140"/>
      <c r="BMH64" s="140"/>
      <c r="BMI64" s="140"/>
      <c r="BMJ64" s="140"/>
      <c r="BMK64" s="140"/>
      <c r="BML64" s="140"/>
      <c r="BMM64" s="140"/>
      <c r="BMN64" s="140"/>
      <c r="BMO64" s="140"/>
      <c r="BMP64" s="140"/>
      <c r="BMQ64" s="140"/>
      <c r="BMR64" s="140"/>
      <c r="BMS64" s="140"/>
      <c r="BMT64" s="140"/>
      <c r="BMU64" s="140"/>
      <c r="BMV64" s="140"/>
      <c r="BMW64" s="140"/>
      <c r="BMX64" s="140"/>
      <c r="BMY64" s="140"/>
      <c r="BMZ64" s="140"/>
      <c r="BNA64" s="140"/>
      <c r="BNB64" s="140"/>
      <c r="BNC64" s="140"/>
      <c r="BND64" s="140"/>
      <c r="BNE64" s="140"/>
      <c r="BNF64" s="140"/>
      <c r="BNG64" s="140"/>
      <c r="BNH64" s="140"/>
      <c r="BNI64" s="140"/>
      <c r="BNJ64" s="140"/>
      <c r="BNK64" s="140"/>
      <c r="BNL64" s="140"/>
      <c r="BNM64" s="140"/>
      <c r="BNN64" s="140"/>
      <c r="BNO64" s="140"/>
      <c r="BNP64" s="140"/>
      <c r="BNQ64" s="140"/>
      <c r="BNR64" s="140"/>
      <c r="BNS64" s="140"/>
      <c r="BNT64" s="140"/>
      <c r="BNU64" s="140"/>
      <c r="BNV64" s="140"/>
      <c r="BNW64" s="140"/>
      <c r="BNX64" s="140"/>
      <c r="BNY64" s="140"/>
      <c r="BNZ64" s="140"/>
      <c r="BOA64" s="140"/>
      <c r="BOB64" s="140"/>
      <c r="BOC64" s="140"/>
      <c r="BOD64" s="140"/>
      <c r="BOE64" s="140"/>
      <c r="BOF64" s="140"/>
      <c r="BOG64" s="140"/>
      <c r="BOH64" s="140"/>
      <c r="BOI64" s="140"/>
      <c r="BOJ64" s="140"/>
      <c r="BOK64" s="140"/>
      <c r="BOL64" s="140"/>
      <c r="BOM64" s="140"/>
      <c r="BON64" s="140"/>
      <c r="BOO64" s="140"/>
      <c r="BOP64" s="140"/>
      <c r="BOQ64" s="140"/>
      <c r="BOR64" s="140"/>
      <c r="BOS64" s="140"/>
      <c r="BOT64" s="140"/>
      <c r="BOU64" s="140"/>
      <c r="BOV64" s="140"/>
      <c r="BOW64" s="140"/>
      <c r="BOX64" s="140"/>
      <c r="BOY64" s="140"/>
      <c r="BOZ64" s="140"/>
      <c r="BPA64" s="140"/>
      <c r="BPB64" s="140"/>
      <c r="BPC64" s="140"/>
      <c r="BPD64" s="140"/>
      <c r="BPE64" s="140"/>
      <c r="BPF64" s="140"/>
      <c r="BPG64" s="140"/>
      <c r="BPH64" s="140"/>
      <c r="BPI64" s="140"/>
      <c r="BPJ64" s="140"/>
      <c r="BPK64" s="140"/>
      <c r="BPL64" s="140"/>
      <c r="BPM64" s="140"/>
      <c r="BPN64" s="140"/>
      <c r="BPO64" s="140"/>
      <c r="BPP64" s="140"/>
      <c r="BPQ64" s="140"/>
      <c r="BPR64" s="140"/>
      <c r="BPS64" s="140"/>
      <c r="BPT64" s="140"/>
      <c r="BPU64" s="140"/>
      <c r="BPV64" s="140"/>
      <c r="BPW64" s="140"/>
      <c r="BPX64" s="140"/>
      <c r="BPY64" s="140"/>
      <c r="BPZ64" s="140"/>
      <c r="BQA64" s="140"/>
      <c r="BQB64" s="140"/>
      <c r="BQC64" s="140"/>
      <c r="BQD64" s="140"/>
      <c r="BQE64" s="140"/>
      <c r="BQF64" s="140"/>
      <c r="BQG64" s="140"/>
      <c r="BQH64" s="140"/>
      <c r="BQI64" s="140"/>
      <c r="BQJ64" s="140"/>
      <c r="BQK64" s="140"/>
      <c r="BQL64" s="140"/>
      <c r="BQM64" s="140"/>
      <c r="BQN64" s="140"/>
      <c r="BQO64" s="140"/>
      <c r="BQP64" s="140"/>
      <c r="BQQ64" s="140"/>
      <c r="BQR64" s="140"/>
      <c r="BQS64" s="140"/>
      <c r="BQT64" s="140"/>
      <c r="BQU64" s="140"/>
      <c r="BQV64" s="140"/>
      <c r="BQW64" s="140"/>
      <c r="BQX64" s="140"/>
      <c r="BQY64" s="140"/>
      <c r="BQZ64" s="140"/>
      <c r="BRA64" s="140"/>
      <c r="BRB64" s="140"/>
      <c r="BRC64" s="140"/>
      <c r="BRD64" s="140"/>
      <c r="BRE64" s="140"/>
      <c r="BRF64" s="140"/>
      <c r="BRG64" s="140"/>
      <c r="BRH64" s="140"/>
      <c r="BRI64" s="140"/>
      <c r="BRJ64" s="140"/>
      <c r="BRK64" s="140"/>
      <c r="BRL64" s="140"/>
      <c r="BRM64" s="140"/>
      <c r="BRN64" s="140"/>
      <c r="BRO64" s="140"/>
      <c r="BRP64" s="140"/>
      <c r="BRQ64" s="140"/>
      <c r="BRR64" s="140"/>
      <c r="BRS64" s="140"/>
      <c r="BRT64" s="140"/>
      <c r="BRU64" s="140"/>
      <c r="BRV64" s="140"/>
      <c r="BRW64" s="140"/>
      <c r="BRX64" s="140"/>
      <c r="BRY64" s="140"/>
      <c r="BRZ64" s="140"/>
      <c r="BSA64" s="140"/>
      <c r="BSB64" s="140"/>
      <c r="BSC64" s="140"/>
      <c r="BSD64" s="140"/>
      <c r="BSE64" s="140"/>
      <c r="BSF64" s="140"/>
      <c r="BSG64" s="140"/>
      <c r="BSH64" s="140"/>
      <c r="BSI64" s="140"/>
      <c r="BSJ64" s="140"/>
      <c r="BSK64" s="140"/>
      <c r="BSL64" s="140"/>
      <c r="BSM64" s="140"/>
      <c r="BSN64" s="140"/>
      <c r="BSO64" s="140"/>
      <c r="BSP64" s="140"/>
      <c r="BSQ64" s="140"/>
      <c r="BSR64" s="140"/>
      <c r="BSS64" s="140"/>
      <c r="BST64" s="140"/>
      <c r="BSU64" s="140"/>
      <c r="BSV64" s="140"/>
      <c r="BSW64" s="140"/>
      <c r="BSX64" s="140"/>
      <c r="BSY64" s="140"/>
      <c r="BSZ64" s="140"/>
      <c r="BTA64" s="140"/>
      <c r="BTB64" s="140"/>
      <c r="BTC64" s="140"/>
      <c r="BTD64" s="140"/>
      <c r="BTE64" s="140"/>
      <c r="BTF64" s="140"/>
      <c r="BTG64" s="140"/>
      <c r="BTH64" s="140"/>
      <c r="BTI64" s="140"/>
      <c r="BTJ64" s="140"/>
      <c r="BTK64" s="140"/>
      <c r="BTL64" s="140"/>
      <c r="BTM64" s="140"/>
      <c r="BTN64" s="140"/>
      <c r="BTO64" s="140"/>
      <c r="BTP64" s="140"/>
      <c r="BTQ64" s="140"/>
      <c r="BTR64" s="140"/>
      <c r="BTS64" s="140"/>
      <c r="BTT64" s="140"/>
      <c r="BTU64" s="140"/>
      <c r="BTV64" s="140"/>
      <c r="BTW64" s="140"/>
      <c r="BTX64" s="140"/>
      <c r="BTY64" s="140"/>
      <c r="BTZ64" s="140"/>
      <c r="BUA64" s="140"/>
      <c r="BUB64" s="140"/>
      <c r="BUC64" s="140"/>
      <c r="BUD64" s="140"/>
      <c r="BUE64" s="140"/>
      <c r="BUF64" s="140"/>
      <c r="BUG64" s="140"/>
      <c r="BUH64" s="140"/>
      <c r="BUI64" s="140"/>
      <c r="BUJ64" s="140"/>
      <c r="BUK64" s="140"/>
      <c r="BUL64" s="140"/>
      <c r="BUM64" s="140"/>
      <c r="BUN64" s="140"/>
      <c r="BUO64" s="140"/>
      <c r="BUP64" s="140"/>
      <c r="BUQ64" s="140"/>
      <c r="BUR64" s="140"/>
      <c r="BUS64" s="140"/>
      <c r="BUT64" s="140"/>
      <c r="BUU64" s="140"/>
      <c r="BUV64" s="140"/>
      <c r="BUW64" s="140"/>
      <c r="BUX64" s="140"/>
      <c r="BUY64" s="140"/>
      <c r="BUZ64" s="140"/>
      <c r="BVA64" s="140"/>
      <c r="BVB64" s="140"/>
      <c r="BVC64" s="140"/>
      <c r="BVD64" s="140"/>
      <c r="BVE64" s="140"/>
      <c r="BVF64" s="140"/>
      <c r="BVG64" s="140"/>
      <c r="BVH64" s="140"/>
      <c r="BVI64" s="140"/>
      <c r="BVJ64" s="140"/>
      <c r="BVK64" s="140"/>
      <c r="BVL64" s="140"/>
      <c r="BVM64" s="140"/>
      <c r="BVN64" s="140"/>
      <c r="BVO64" s="140"/>
      <c r="BVP64" s="140"/>
      <c r="BVQ64" s="140"/>
      <c r="BVR64" s="140"/>
      <c r="BVS64" s="140"/>
      <c r="BVT64" s="140"/>
      <c r="BVU64" s="140"/>
      <c r="BVV64" s="140"/>
      <c r="BVW64" s="140"/>
      <c r="BVX64" s="140"/>
      <c r="BVY64" s="140"/>
      <c r="BVZ64" s="140"/>
      <c r="BWA64" s="140"/>
      <c r="BWB64" s="140"/>
      <c r="BWC64" s="140"/>
      <c r="BWD64" s="140"/>
      <c r="BWE64" s="140"/>
      <c r="BWF64" s="140"/>
      <c r="BWG64" s="140"/>
      <c r="BWH64" s="140"/>
      <c r="BWI64" s="140"/>
      <c r="BWJ64" s="140"/>
      <c r="BWK64" s="140"/>
      <c r="BWL64" s="140"/>
      <c r="BWM64" s="140"/>
      <c r="BWN64" s="140"/>
      <c r="BWO64" s="140"/>
      <c r="BWP64" s="140"/>
      <c r="BWQ64" s="140"/>
      <c r="BWR64" s="140"/>
      <c r="BWS64" s="140"/>
      <c r="BWT64" s="140"/>
      <c r="BWU64" s="140"/>
      <c r="BWV64" s="140"/>
      <c r="BWW64" s="140"/>
      <c r="BWX64" s="140"/>
      <c r="BWY64" s="140"/>
      <c r="BWZ64" s="140"/>
      <c r="BXA64" s="140"/>
      <c r="BXB64" s="140"/>
      <c r="BXC64" s="140"/>
      <c r="BXD64" s="140"/>
      <c r="BXE64" s="140"/>
      <c r="BXF64" s="140"/>
      <c r="BXG64" s="140"/>
      <c r="BXH64" s="140"/>
      <c r="BXI64" s="140"/>
      <c r="BXJ64" s="140"/>
      <c r="BXK64" s="140"/>
      <c r="BXL64" s="140"/>
      <c r="BXM64" s="140"/>
      <c r="BXN64" s="140"/>
      <c r="BXO64" s="140"/>
      <c r="BXP64" s="140"/>
      <c r="BXQ64" s="140"/>
      <c r="BXR64" s="140"/>
      <c r="BXS64" s="140"/>
      <c r="BXT64" s="140"/>
      <c r="BXU64" s="140"/>
      <c r="BXV64" s="140"/>
      <c r="BXW64" s="140"/>
      <c r="BXX64" s="140"/>
      <c r="BXY64" s="140"/>
      <c r="BXZ64" s="140"/>
      <c r="BYA64" s="140"/>
      <c r="BYB64" s="140"/>
      <c r="BYC64" s="140"/>
      <c r="BYD64" s="140"/>
      <c r="BYE64" s="140"/>
      <c r="BYF64" s="140"/>
      <c r="BYG64" s="140"/>
      <c r="BYH64" s="140"/>
      <c r="BYI64" s="140"/>
      <c r="BYJ64" s="140"/>
      <c r="BYK64" s="140"/>
      <c r="BYL64" s="140"/>
      <c r="BYM64" s="140"/>
      <c r="BYN64" s="140"/>
      <c r="BYO64" s="140"/>
      <c r="BYP64" s="140"/>
      <c r="BYQ64" s="140"/>
      <c r="BYR64" s="140"/>
      <c r="BYS64" s="140"/>
      <c r="BYT64" s="140"/>
      <c r="BYU64" s="140"/>
      <c r="BYV64" s="140"/>
      <c r="BYW64" s="140"/>
      <c r="BYX64" s="140"/>
      <c r="BYY64" s="140"/>
      <c r="BYZ64" s="140"/>
      <c r="BZA64" s="140"/>
      <c r="BZB64" s="140"/>
      <c r="BZC64" s="140"/>
      <c r="BZD64" s="140"/>
      <c r="BZE64" s="140"/>
      <c r="BZF64" s="140"/>
      <c r="BZG64" s="140"/>
      <c r="BZH64" s="140"/>
      <c r="BZI64" s="140"/>
      <c r="BZJ64" s="140"/>
      <c r="BZK64" s="140"/>
      <c r="BZL64" s="140"/>
      <c r="BZM64" s="140"/>
      <c r="BZN64" s="140"/>
      <c r="BZO64" s="140"/>
      <c r="BZP64" s="140"/>
      <c r="BZQ64" s="140"/>
      <c r="BZR64" s="140"/>
      <c r="BZS64" s="140"/>
      <c r="BZT64" s="140"/>
      <c r="BZU64" s="140"/>
      <c r="BZV64" s="140"/>
      <c r="BZW64" s="140"/>
      <c r="BZX64" s="140"/>
      <c r="BZY64" s="140"/>
      <c r="BZZ64" s="140"/>
      <c r="CAA64" s="140"/>
      <c r="CAB64" s="140"/>
      <c r="CAC64" s="140"/>
      <c r="CAD64" s="140"/>
      <c r="CAE64" s="140"/>
      <c r="CAF64" s="140"/>
      <c r="CAG64" s="140"/>
      <c r="CAH64" s="140"/>
      <c r="CAI64" s="140"/>
      <c r="CAJ64" s="140"/>
      <c r="CAK64" s="140"/>
      <c r="CAL64" s="140"/>
      <c r="CAM64" s="140"/>
      <c r="CAN64" s="140"/>
      <c r="CAO64" s="140"/>
      <c r="CAP64" s="140"/>
      <c r="CAQ64" s="140"/>
      <c r="CAR64" s="140"/>
      <c r="CAS64" s="140"/>
      <c r="CAT64" s="140"/>
      <c r="CAU64" s="140"/>
      <c r="CAV64" s="140"/>
      <c r="CAW64" s="140"/>
      <c r="CAX64" s="140"/>
      <c r="CAY64" s="140"/>
      <c r="CAZ64" s="140"/>
      <c r="CBA64" s="140"/>
      <c r="CBB64" s="140"/>
      <c r="CBC64" s="140"/>
      <c r="CBD64" s="140"/>
      <c r="CBE64" s="140"/>
      <c r="CBF64" s="140"/>
      <c r="CBG64" s="140"/>
      <c r="CBH64" s="140"/>
      <c r="CBI64" s="140"/>
      <c r="CBJ64" s="140"/>
      <c r="CBK64" s="140"/>
      <c r="CBL64" s="140"/>
      <c r="CBM64" s="140"/>
      <c r="CBN64" s="140"/>
      <c r="CBO64" s="140"/>
      <c r="CBP64" s="140"/>
      <c r="CBQ64" s="140"/>
      <c r="CBR64" s="140"/>
      <c r="CBS64" s="140"/>
      <c r="CBT64" s="140"/>
      <c r="CBU64" s="140"/>
      <c r="CBV64" s="140"/>
      <c r="CBW64" s="140"/>
      <c r="CBX64" s="140"/>
      <c r="CBY64" s="140"/>
      <c r="CBZ64" s="140"/>
      <c r="CCA64" s="140"/>
      <c r="CCB64" s="140"/>
      <c r="CCC64" s="140"/>
      <c r="CCD64" s="140"/>
      <c r="CCE64" s="140"/>
      <c r="CCF64" s="140"/>
      <c r="CCG64" s="140"/>
      <c r="CCH64" s="140"/>
      <c r="CCI64" s="140"/>
      <c r="CCJ64" s="140"/>
      <c r="CCK64" s="140"/>
      <c r="CCL64" s="140"/>
      <c r="CCM64" s="140"/>
      <c r="CCN64" s="140"/>
      <c r="CCO64" s="140"/>
      <c r="CCP64" s="140"/>
      <c r="CCQ64" s="140"/>
      <c r="CCR64" s="140"/>
      <c r="CCS64" s="140"/>
      <c r="CCT64" s="140"/>
      <c r="CCU64" s="140"/>
      <c r="CCV64" s="140"/>
      <c r="CCW64" s="140"/>
      <c r="CCX64" s="140"/>
      <c r="CCY64" s="140"/>
      <c r="CCZ64" s="140"/>
      <c r="CDA64" s="140"/>
      <c r="CDB64" s="140"/>
      <c r="CDC64" s="140"/>
      <c r="CDD64" s="140"/>
      <c r="CDE64" s="140"/>
      <c r="CDF64" s="140"/>
      <c r="CDG64" s="140"/>
      <c r="CDH64" s="140"/>
      <c r="CDI64" s="140"/>
      <c r="CDJ64" s="140"/>
      <c r="CDK64" s="140"/>
      <c r="CDL64" s="140"/>
      <c r="CDM64" s="140"/>
      <c r="CDN64" s="140"/>
      <c r="CDO64" s="140"/>
      <c r="CDP64" s="140"/>
      <c r="CDQ64" s="140"/>
      <c r="CDR64" s="140"/>
      <c r="CDS64" s="140"/>
      <c r="CDT64" s="140"/>
      <c r="CDU64" s="140"/>
      <c r="CDV64" s="140"/>
      <c r="CDW64" s="140"/>
      <c r="CDX64" s="140"/>
      <c r="CDY64" s="140"/>
      <c r="CDZ64" s="140"/>
      <c r="CEA64" s="140"/>
      <c r="CEB64" s="140"/>
      <c r="CEC64" s="140"/>
      <c r="CED64" s="140"/>
      <c r="CEE64" s="140"/>
      <c r="CEF64" s="140"/>
      <c r="CEG64" s="140"/>
      <c r="CEH64" s="140"/>
      <c r="CEI64" s="140"/>
      <c r="CEJ64" s="140"/>
      <c r="CEK64" s="140"/>
      <c r="CEL64" s="140"/>
      <c r="CEM64" s="140"/>
      <c r="CEN64" s="140"/>
      <c r="CEO64" s="140"/>
      <c r="CEP64" s="140"/>
      <c r="CEQ64" s="140"/>
      <c r="CER64" s="140"/>
      <c r="CES64" s="140"/>
      <c r="CET64" s="140"/>
      <c r="CEU64" s="140"/>
      <c r="CEV64" s="140"/>
      <c r="CEW64" s="140"/>
      <c r="CEX64" s="140"/>
      <c r="CEY64" s="140"/>
      <c r="CEZ64" s="140"/>
      <c r="CFA64" s="140"/>
      <c r="CFB64" s="140"/>
      <c r="CFC64" s="140"/>
      <c r="CFD64" s="140"/>
      <c r="CFE64" s="140"/>
      <c r="CFF64" s="140"/>
      <c r="CFG64" s="140"/>
      <c r="CFH64" s="140"/>
      <c r="CFI64" s="140"/>
      <c r="CFJ64" s="140"/>
      <c r="CFK64" s="140"/>
      <c r="CFL64" s="140"/>
      <c r="CFM64" s="140"/>
      <c r="CFN64" s="140"/>
      <c r="CFO64" s="140"/>
      <c r="CFP64" s="140"/>
      <c r="CFQ64" s="140"/>
      <c r="CFR64" s="140"/>
      <c r="CFS64" s="140"/>
      <c r="CFT64" s="140"/>
      <c r="CFU64" s="140"/>
      <c r="CFV64" s="140"/>
      <c r="CFW64" s="140"/>
      <c r="CFX64" s="140"/>
      <c r="CFY64" s="140"/>
      <c r="CFZ64" s="140"/>
      <c r="CGA64" s="140"/>
      <c r="CGB64" s="140"/>
      <c r="CGC64" s="140"/>
      <c r="CGD64" s="140"/>
      <c r="CGE64" s="140"/>
      <c r="CGF64" s="140"/>
      <c r="CGG64" s="140"/>
      <c r="CGH64" s="140"/>
      <c r="CGI64" s="140"/>
      <c r="CGJ64" s="140"/>
      <c r="CGK64" s="140"/>
      <c r="CGL64" s="140"/>
      <c r="CGM64" s="140"/>
      <c r="CGN64" s="140"/>
      <c r="CGO64" s="140"/>
      <c r="CGP64" s="140"/>
      <c r="CGQ64" s="140"/>
      <c r="CGR64" s="140"/>
      <c r="CGS64" s="140"/>
      <c r="CGT64" s="140"/>
      <c r="CGU64" s="140"/>
      <c r="CGV64" s="140"/>
      <c r="CGW64" s="140"/>
      <c r="CGX64" s="140"/>
      <c r="CGY64" s="140"/>
      <c r="CGZ64" s="140"/>
      <c r="CHA64" s="140"/>
      <c r="CHB64" s="140"/>
      <c r="CHC64" s="140"/>
      <c r="CHD64" s="140"/>
      <c r="CHE64" s="140"/>
      <c r="CHF64" s="140"/>
      <c r="CHG64" s="140"/>
      <c r="CHH64" s="140"/>
      <c r="CHI64" s="140"/>
      <c r="CHJ64" s="140"/>
      <c r="CHK64" s="140"/>
      <c r="CHL64" s="140"/>
      <c r="CHM64" s="140"/>
      <c r="CHN64" s="140"/>
      <c r="CHO64" s="140"/>
      <c r="CHP64" s="140"/>
      <c r="CHQ64" s="140"/>
      <c r="CHR64" s="140"/>
      <c r="CHS64" s="140"/>
      <c r="CHT64" s="140"/>
      <c r="CHU64" s="140"/>
      <c r="CHV64" s="140"/>
      <c r="CHW64" s="140"/>
      <c r="CHX64" s="140"/>
      <c r="CHY64" s="140"/>
      <c r="CHZ64" s="140"/>
      <c r="CIA64" s="140"/>
      <c r="CIB64" s="140"/>
      <c r="CIC64" s="140"/>
      <c r="CID64" s="140"/>
      <c r="CIE64" s="140"/>
      <c r="CIF64" s="140"/>
      <c r="CIG64" s="140"/>
      <c r="CIH64" s="140"/>
      <c r="CII64" s="140"/>
      <c r="CIJ64" s="140"/>
      <c r="CIK64" s="140"/>
      <c r="CIL64" s="140"/>
      <c r="CIM64" s="140"/>
      <c r="CIN64" s="140"/>
      <c r="CIO64" s="140"/>
      <c r="CIP64" s="140"/>
      <c r="CIQ64" s="140"/>
      <c r="CIR64" s="140"/>
      <c r="CIS64" s="140"/>
      <c r="CIT64" s="140"/>
      <c r="CIU64" s="140"/>
      <c r="CIV64" s="140"/>
      <c r="CIW64" s="140"/>
      <c r="CIX64" s="140"/>
      <c r="CIY64" s="140"/>
      <c r="CIZ64" s="140"/>
      <c r="CJA64" s="140"/>
      <c r="CJB64" s="140"/>
      <c r="CJC64" s="140"/>
      <c r="CJD64" s="140"/>
      <c r="CJE64" s="140"/>
      <c r="CJF64" s="140"/>
      <c r="CJG64" s="140"/>
      <c r="CJH64" s="140"/>
      <c r="CJI64" s="140"/>
      <c r="CJJ64" s="140"/>
      <c r="CJK64" s="140"/>
      <c r="CJL64" s="140"/>
      <c r="CJM64" s="140"/>
      <c r="CJN64" s="140"/>
      <c r="CJO64" s="140"/>
      <c r="CJP64" s="140"/>
      <c r="CJQ64" s="140"/>
      <c r="CJR64" s="140"/>
      <c r="CJS64" s="140"/>
      <c r="CJT64" s="140"/>
      <c r="CJU64" s="140"/>
      <c r="CJV64" s="140"/>
      <c r="CJW64" s="140"/>
      <c r="CJX64" s="140"/>
      <c r="CJY64" s="140"/>
      <c r="CJZ64" s="140"/>
      <c r="CKA64" s="140"/>
      <c r="CKB64" s="140"/>
      <c r="CKC64" s="140"/>
      <c r="CKD64" s="140"/>
      <c r="CKE64" s="140"/>
      <c r="CKF64" s="140"/>
      <c r="CKG64" s="140"/>
      <c r="CKH64" s="140"/>
      <c r="CKI64" s="140"/>
      <c r="CKJ64" s="140"/>
      <c r="CKK64" s="140"/>
      <c r="CKL64" s="140"/>
      <c r="CKM64" s="140"/>
      <c r="CKN64" s="140"/>
      <c r="CKO64" s="140"/>
      <c r="CKP64" s="140"/>
      <c r="CKQ64" s="140"/>
      <c r="CKR64" s="140"/>
      <c r="CKS64" s="140"/>
      <c r="CKT64" s="140"/>
      <c r="CKU64" s="140"/>
      <c r="CKV64" s="140"/>
      <c r="CKW64" s="140"/>
      <c r="CKX64" s="140"/>
      <c r="CKY64" s="140"/>
      <c r="CKZ64" s="140"/>
      <c r="CLA64" s="140"/>
      <c r="CLB64" s="140"/>
      <c r="CLC64" s="140"/>
      <c r="CLD64" s="140"/>
      <c r="CLE64" s="140"/>
      <c r="CLF64" s="140"/>
      <c r="CLG64" s="140"/>
      <c r="CLH64" s="140"/>
      <c r="CLI64" s="140"/>
      <c r="CLJ64" s="140"/>
      <c r="CLK64" s="140"/>
      <c r="CLL64" s="140"/>
      <c r="CLM64" s="140"/>
      <c r="CLN64" s="140"/>
      <c r="CLO64" s="140"/>
      <c r="CLP64" s="140"/>
      <c r="CLQ64" s="140"/>
      <c r="CLR64" s="140"/>
      <c r="CLS64" s="140"/>
      <c r="CLT64" s="140"/>
      <c r="CLU64" s="140"/>
      <c r="CLV64" s="140"/>
      <c r="CLW64" s="140"/>
      <c r="CLX64" s="140"/>
      <c r="CLY64" s="140"/>
      <c r="CLZ64" s="140"/>
      <c r="CMA64" s="140"/>
      <c r="CMB64" s="140"/>
      <c r="CMC64" s="140"/>
      <c r="CMD64" s="140"/>
      <c r="CME64" s="140"/>
      <c r="CMF64" s="140"/>
      <c r="CMG64" s="140"/>
      <c r="CMH64" s="140"/>
      <c r="CMI64" s="140"/>
      <c r="CMJ64" s="140"/>
      <c r="CMK64" s="140"/>
      <c r="CML64" s="140"/>
      <c r="CMM64" s="140"/>
      <c r="CMN64" s="140"/>
      <c r="CMO64" s="140"/>
      <c r="CMP64" s="140"/>
      <c r="CMQ64" s="140"/>
      <c r="CMR64" s="140"/>
      <c r="CMS64" s="140"/>
      <c r="CMT64" s="140"/>
      <c r="CMU64" s="140"/>
      <c r="CMV64" s="140"/>
      <c r="CMW64" s="140"/>
      <c r="CMX64" s="140"/>
      <c r="CMY64" s="140"/>
      <c r="CMZ64" s="140"/>
      <c r="CNA64" s="140"/>
      <c r="CNB64" s="140"/>
      <c r="CNC64" s="140"/>
      <c r="CND64" s="140"/>
      <c r="CNE64" s="140"/>
      <c r="CNF64" s="140"/>
      <c r="CNG64" s="140"/>
      <c r="CNH64" s="140"/>
      <c r="CNI64" s="140"/>
      <c r="CNJ64" s="140"/>
      <c r="CNK64" s="140"/>
      <c r="CNL64" s="140"/>
      <c r="CNM64" s="140"/>
      <c r="CNN64" s="140"/>
      <c r="CNO64" s="140"/>
      <c r="CNP64" s="140"/>
      <c r="CNQ64" s="140"/>
      <c r="CNR64" s="140"/>
      <c r="CNS64" s="140"/>
      <c r="CNT64" s="140"/>
      <c r="CNU64" s="140"/>
      <c r="CNV64" s="140"/>
      <c r="CNW64" s="140"/>
      <c r="CNX64" s="140"/>
      <c r="CNY64" s="140"/>
      <c r="CNZ64" s="140"/>
      <c r="COA64" s="140"/>
      <c r="COB64" s="140"/>
      <c r="COC64" s="140"/>
      <c r="COD64" s="140"/>
      <c r="COE64" s="140"/>
      <c r="COF64" s="140"/>
      <c r="COG64" s="140"/>
      <c r="COH64" s="140"/>
      <c r="COI64" s="140"/>
      <c r="COJ64" s="140"/>
      <c r="COK64" s="140"/>
      <c r="COL64" s="140"/>
      <c r="COM64" s="140"/>
      <c r="CON64" s="140"/>
      <c r="COO64" s="140"/>
      <c r="COP64" s="140"/>
      <c r="COQ64" s="140"/>
      <c r="COR64" s="140"/>
      <c r="COS64" s="140"/>
      <c r="COT64" s="140"/>
      <c r="COU64" s="140"/>
      <c r="COV64" s="140"/>
      <c r="COW64" s="140"/>
      <c r="COX64" s="140"/>
      <c r="COY64" s="140"/>
      <c r="COZ64" s="140"/>
      <c r="CPA64" s="140"/>
      <c r="CPB64" s="140"/>
      <c r="CPC64" s="140"/>
      <c r="CPD64" s="140"/>
      <c r="CPE64" s="140"/>
      <c r="CPF64" s="140"/>
      <c r="CPG64" s="140"/>
      <c r="CPH64" s="140"/>
      <c r="CPI64" s="140"/>
      <c r="CPJ64" s="140"/>
      <c r="CPK64" s="140"/>
      <c r="CPL64" s="140"/>
      <c r="CPM64" s="140"/>
      <c r="CPN64" s="140"/>
      <c r="CPO64" s="140"/>
      <c r="CPP64" s="140"/>
      <c r="CPQ64" s="140"/>
      <c r="CPR64" s="140"/>
      <c r="CPS64" s="140"/>
      <c r="CPT64" s="140"/>
      <c r="CPU64" s="140"/>
      <c r="CPV64" s="140"/>
      <c r="CPW64" s="140"/>
      <c r="CPX64" s="140"/>
      <c r="CPY64" s="140"/>
      <c r="CPZ64" s="140"/>
      <c r="CQA64" s="140"/>
      <c r="CQB64" s="140"/>
      <c r="CQC64" s="140"/>
      <c r="CQD64" s="140"/>
      <c r="CQE64" s="140"/>
      <c r="CQF64" s="140"/>
      <c r="CQG64" s="140"/>
      <c r="CQH64" s="140"/>
      <c r="CQI64" s="140"/>
      <c r="CQJ64" s="140"/>
      <c r="CQK64" s="140"/>
      <c r="CQL64" s="140"/>
      <c r="CQM64" s="140"/>
      <c r="CQN64" s="140"/>
      <c r="CQO64" s="140"/>
      <c r="CQP64" s="140"/>
      <c r="CQQ64" s="140"/>
      <c r="CQR64" s="140"/>
      <c r="CQS64" s="140"/>
      <c r="CQT64" s="140"/>
      <c r="CQU64" s="140"/>
      <c r="CQV64" s="140"/>
      <c r="CQW64" s="140"/>
      <c r="CQX64" s="140"/>
      <c r="CQY64" s="140"/>
      <c r="CQZ64" s="140"/>
      <c r="CRA64" s="140"/>
      <c r="CRB64" s="140"/>
      <c r="CRC64" s="140"/>
      <c r="CRD64" s="140"/>
      <c r="CRE64" s="140"/>
      <c r="CRF64" s="140"/>
      <c r="CRG64" s="140"/>
      <c r="CRH64" s="140"/>
      <c r="CRI64" s="140"/>
      <c r="CRJ64" s="140"/>
      <c r="CRK64" s="140"/>
      <c r="CRL64" s="140"/>
      <c r="CRM64" s="140"/>
      <c r="CRN64" s="140"/>
      <c r="CRO64" s="140"/>
      <c r="CRP64" s="140"/>
      <c r="CRQ64" s="140"/>
      <c r="CRR64" s="140"/>
      <c r="CRS64" s="140"/>
      <c r="CRT64" s="140"/>
      <c r="CRU64" s="140"/>
      <c r="CRV64" s="140"/>
      <c r="CRW64" s="140"/>
      <c r="CRX64" s="140"/>
      <c r="CRY64" s="140"/>
      <c r="CRZ64" s="140"/>
      <c r="CSA64" s="140"/>
      <c r="CSB64" s="140"/>
      <c r="CSC64" s="140"/>
      <c r="CSD64" s="140"/>
      <c r="CSE64" s="140"/>
      <c r="CSF64" s="140"/>
      <c r="CSG64" s="140"/>
      <c r="CSH64" s="140"/>
      <c r="CSI64" s="140"/>
      <c r="CSJ64" s="140"/>
      <c r="CSK64" s="140"/>
      <c r="CSL64" s="140"/>
      <c r="CSM64" s="140"/>
      <c r="CSN64" s="140"/>
      <c r="CSO64" s="140"/>
      <c r="CSP64" s="140"/>
      <c r="CSQ64" s="140"/>
      <c r="CSR64" s="140"/>
      <c r="CSS64" s="140"/>
      <c r="CST64" s="140"/>
      <c r="CSU64" s="140"/>
      <c r="CSV64" s="140"/>
      <c r="CSW64" s="140"/>
      <c r="CSX64" s="140"/>
      <c r="CSY64" s="140"/>
      <c r="CSZ64" s="140"/>
      <c r="CTA64" s="140"/>
      <c r="CTB64" s="140"/>
      <c r="CTC64" s="140"/>
      <c r="CTD64" s="140"/>
      <c r="CTE64" s="140"/>
      <c r="CTF64" s="140"/>
      <c r="CTG64" s="140"/>
      <c r="CTH64" s="140"/>
      <c r="CTI64" s="140"/>
      <c r="CTJ64" s="140"/>
      <c r="CTK64" s="140"/>
      <c r="CTL64" s="140"/>
      <c r="CTM64" s="140"/>
      <c r="CTN64" s="140"/>
      <c r="CTO64" s="140"/>
      <c r="CTP64" s="140"/>
      <c r="CTQ64" s="140"/>
      <c r="CTR64" s="140"/>
      <c r="CTS64" s="140"/>
      <c r="CTT64" s="140"/>
      <c r="CTU64" s="140"/>
      <c r="CTV64" s="140"/>
      <c r="CTW64" s="140"/>
      <c r="CTX64" s="140"/>
      <c r="CTY64" s="140"/>
      <c r="CTZ64" s="140"/>
      <c r="CUA64" s="140"/>
      <c r="CUB64" s="140"/>
      <c r="CUC64" s="140"/>
      <c r="CUD64" s="140"/>
      <c r="CUE64" s="140"/>
      <c r="CUF64" s="140"/>
      <c r="CUG64" s="140"/>
      <c r="CUH64" s="140"/>
      <c r="CUI64" s="140"/>
      <c r="CUJ64" s="140"/>
      <c r="CUK64" s="140"/>
      <c r="CUL64" s="140"/>
      <c r="CUM64" s="140"/>
      <c r="CUN64" s="140"/>
      <c r="CUO64" s="140"/>
      <c r="CUP64" s="140"/>
      <c r="CUQ64" s="140"/>
      <c r="CUR64" s="140"/>
      <c r="CUS64" s="140"/>
      <c r="CUT64" s="140"/>
      <c r="CUU64" s="140"/>
      <c r="CUV64" s="140"/>
      <c r="CUW64" s="140"/>
      <c r="CUX64" s="140"/>
      <c r="CUY64" s="140"/>
      <c r="CUZ64" s="140"/>
      <c r="CVA64" s="140"/>
      <c r="CVB64" s="140"/>
      <c r="CVC64" s="140"/>
      <c r="CVD64" s="140"/>
      <c r="CVE64" s="140"/>
      <c r="CVF64" s="140"/>
      <c r="CVG64" s="140"/>
      <c r="CVH64" s="140"/>
      <c r="CVI64" s="140"/>
      <c r="CVJ64" s="140"/>
      <c r="CVK64" s="140"/>
      <c r="CVL64" s="140"/>
      <c r="CVM64" s="140"/>
      <c r="CVN64" s="140"/>
      <c r="CVO64" s="140"/>
      <c r="CVP64" s="140"/>
      <c r="CVQ64" s="140"/>
      <c r="CVR64" s="140"/>
      <c r="CVS64" s="140"/>
      <c r="CVT64" s="140"/>
      <c r="CVU64" s="140"/>
      <c r="CVV64" s="140"/>
      <c r="CVW64" s="140"/>
      <c r="CVX64" s="140"/>
      <c r="CVY64" s="140"/>
      <c r="CVZ64" s="140"/>
      <c r="CWA64" s="140"/>
      <c r="CWB64" s="140"/>
      <c r="CWC64" s="140"/>
      <c r="CWD64" s="140"/>
      <c r="CWE64" s="140"/>
      <c r="CWF64" s="140"/>
      <c r="CWG64" s="140"/>
      <c r="CWH64" s="140"/>
      <c r="CWI64" s="140"/>
      <c r="CWJ64" s="140"/>
      <c r="CWK64" s="140"/>
      <c r="CWL64" s="140"/>
      <c r="CWM64" s="140"/>
      <c r="CWN64" s="140"/>
      <c r="CWO64" s="140"/>
      <c r="CWP64" s="140"/>
      <c r="CWQ64" s="140"/>
      <c r="CWR64" s="140"/>
      <c r="CWS64" s="140"/>
      <c r="CWT64" s="140"/>
      <c r="CWU64" s="140"/>
      <c r="CWV64" s="140"/>
      <c r="CWW64" s="140"/>
      <c r="CWX64" s="140"/>
      <c r="CWY64" s="140"/>
      <c r="CWZ64" s="140"/>
      <c r="CXA64" s="140"/>
      <c r="CXB64" s="140"/>
      <c r="CXC64" s="140"/>
      <c r="CXD64" s="140"/>
      <c r="CXE64" s="140"/>
      <c r="CXF64" s="140"/>
      <c r="CXG64" s="140"/>
      <c r="CXH64" s="140"/>
      <c r="CXI64" s="140"/>
      <c r="CXJ64" s="140"/>
      <c r="CXK64" s="140"/>
      <c r="CXL64" s="140"/>
      <c r="CXM64" s="140"/>
      <c r="CXN64" s="140"/>
      <c r="CXO64" s="140"/>
      <c r="CXP64" s="140"/>
      <c r="CXQ64" s="140"/>
      <c r="CXR64" s="140"/>
      <c r="CXS64" s="140"/>
      <c r="CXT64" s="140"/>
      <c r="CXU64" s="140"/>
      <c r="CXV64" s="140"/>
      <c r="CXW64" s="140"/>
      <c r="CXX64" s="140"/>
      <c r="CXY64" s="140"/>
      <c r="CXZ64" s="140"/>
      <c r="CYA64" s="140"/>
      <c r="CYB64" s="140"/>
      <c r="CYC64" s="140"/>
      <c r="CYD64" s="140"/>
      <c r="CYE64" s="140"/>
      <c r="CYF64" s="140"/>
      <c r="CYG64" s="140"/>
      <c r="CYH64" s="140"/>
      <c r="CYI64" s="140"/>
      <c r="CYJ64" s="140"/>
      <c r="CYK64" s="140"/>
      <c r="CYL64" s="140"/>
      <c r="CYM64" s="140"/>
      <c r="CYN64" s="140"/>
      <c r="CYO64" s="140"/>
      <c r="CYP64" s="140"/>
      <c r="CYQ64" s="140"/>
      <c r="CYR64" s="140"/>
      <c r="CYS64" s="140"/>
      <c r="CYT64" s="140"/>
      <c r="CYU64" s="140"/>
      <c r="CYV64" s="140"/>
      <c r="CYW64" s="140"/>
      <c r="CYX64" s="140"/>
      <c r="CYY64" s="140"/>
      <c r="CYZ64" s="140"/>
      <c r="CZA64" s="140"/>
      <c r="CZB64" s="140"/>
      <c r="CZC64" s="140"/>
      <c r="CZD64" s="140"/>
      <c r="CZE64" s="140"/>
      <c r="CZF64" s="140"/>
      <c r="CZG64" s="140"/>
      <c r="CZH64" s="140"/>
      <c r="CZI64" s="140"/>
      <c r="CZJ64" s="140"/>
      <c r="CZK64" s="140"/>
      <c r="CZL64" s="140"/>
      <c r="CZM64" s="140"/>
      <c r="CZN64" s="140"/>
      <c r="CZO64" s="140"/>
      <c r="CZP64" s="140"/>
      <c r="CZQ64" s="140"/>
      <c r="CZR64" s="140"/>
      <c r="CZS64" s="140"/>
      <c r="CZT64" s="140"/>
      <c r="CZU64" s="140"/>
      <c r="CZV64" s="140"/>
      <c r="CZW64" s="140"/>
      <c r="CZX64" s="140"/>
      <c r="CZY64" s="140"/>
      <c r="CZZ64" s="140"/>
      <c r="DAA64" s="140"/>
      <c r="DAB64" s="140"/>
      <c r="DAC64" s="140"/>
      <c r="DAD64" s="140"/>
      <c r="DAE64" s="140"/>
      <c r="DAF64" s="140"/>
      <c r="DAG64" s="140"/>
      <c r="DAH64" s="140"/>
      <c r="DAI64" s="140"/>
      <c r="DAJ64" s="140"/>
      <c r="DAK64" s="140"/>
      <c r="DAL64" s="140"/>
      <c r="DAM64" s="140"/>
      <c r="DAN64" s="140"/>
      <c r="DAO64" s="140"/>
      <c r="DAP64" s="140"/>
      <c r="DAQ64" s="140"/>
      <c r="DAR64" s="140"/>
      <c r="DAS64" s="140"/>
      <c r="DAT64" s="140"/>
      <c r="DAU64" s="140"/>
      <c r="DAV64" s="140"/>
      <c r="DAW64" s="140"/>
      <c r="DAX64" s="140"/>
      <c r="DAY64" s="140"/>
      <c r="DAZ64" s="140"/>
      <c r="DBA64" s="140"/>
      <c r="DBB64" s="140"/>
      <c r="DBC64" s="140"/>
      <c r="DBD64" s="140"/>
      <c r="DBE64" s="140"/>
      <c r="DBF64" s="140"/>
      <c r="DBG64" s="140"/>
      <c r="DBH64" s="140"/>
      <c r="DBI64" s="140"/>
      <c r="DBJ64" s="140"/>
      <c r="DBK64" s="140"/>
      <c r="DBL64" s="140"/>
      <c r="DBM64" s="140"/>
      <c r="DBN64" s="140"/>
      <c r="DBO64" s="140"/>
      <c r="DBP64" s="140"/>
      <c r="DBQ64" s="140"/>
      <c r="DBR64" s="140"/>
      <c r="DBS64" s="140"/>
      <c r="DBT64" s="140"/>
      <c r="DBU64" s="140"/>
      <c r="DBV64" s="140"/>
      <c r="DBW64" s="140"/>
      <c r="DBX64" s="140"/>
      <c r="DBY64" s="140"/>
      <c r="DBZ64" s="140"/>
      <c r="DCA64" s="140"/>
      <c r="DCB64" s="140"/>
      <c r="DCC64" s="140"/>
      <c r="DCD64" s="140"/>
      <c r="DCE64" s="140"/>
      <c r="DCF64" s="140"/>
      <c r="DCG64" s="140"/>
      <c r="DCH64" s="140"/>
      <c r="DCI64" s="140"/>
      <c r="DCJ64" s="140"/>
      <c r="DCK64" s="140"/>
      <c r="DCL64" s="140"/>
      <c r="DCM64" s="140"/>
      <c r="DCN64" s="140"/>
      <c r="DCO64" s="140"/>
      <c r="DCP64" s="140"/>
      <c r="DCQ64" s="140"/>
      <c r="DCR64" s="140"/>
      <c r="DCS64" s="140"/>
      <c r="DCT64" s="140"/>
      <c r="DCU64" s="140"/>
      <c r="DCV64" s="140"/>
      <c r="DCW64" s="140"/>
      <c r="DCX64" s="140"/>
      <c r="DCY64" s="140"/>
      <c r="DCZ64" s="140"/>
      <c r="DDA64" s="140"/>
      <c r="DDB64" s="140"/>
      <c r="DDC64" s="140"/>
      <c r="DDD64" s="140"/>
      <c r="DDE64" s="140"/>
      <c r="DDF64" s="140"/>
      <c r="DDG64" s="140"/>
      <c r="DDH64" s="140"/>
      <c r="DDI64" s="140"/>
      <c r="DDJ64" s="140"/>
      <c r="DDK64" s="140"/>
      <c r="DDL64" s="140"/>
      <c r="DDM64" s="140"/>
      <c r="DDN64" s="140"/>
      <c r="DDO64" s="140"/>
      <c r="DDP64" s="140"/>
      <c r="DDQ64" s="140"/>
      <c r="DDR64" s="140"/>
      <c r="DDS64" s="140"/>
      <c r="DDT64" s="140"/>
      <c r="DDU64" s="140"/>
      <c r="DDV64" s="140"/>
      <c r="DDW64" s="140"/>
      <c r="DDX64" s="140"/>
      <c r="DDY64" s="140"/>
      <c r="DDZ64" s="140"/>
      <c r="DEA64" s="140"/>
      <c r="DEB64" s="140"/>
      <c r="DEC64" s="140"/>
      <c r="DED64" s="140"/>
      <c r="DEE64" s="140"/>
      <c r="DEF64" s="140"/>
      <c r="DEG64" s="140"/>
      <c r="DEH64" s="140"/>
      <c r="DEI64" s="140"/>
      <c r="DEJ64" s="140"/>
      <c r="DEK64" s="140"/>
      <c r="DEL64" s="140"/>
      <c r="DEM64" s="140"/>
      <c r="DEN64" s="140"/>
      <c r="DEO64" s="140"/>
      <c r="DEP64" s="140"/>
      <c r="DEQ64" s="140"/>
      <c r="DER64" s="140"/>
      <c r="DES64" s="140"/>
      <c r="DET64" s="140"/>
      <c r="DEU64" s="140"/>
      <c r="DEV64" s="140"/>
      <c r="DEW64" s="140"/>
      <c r="DEX64" s="140"/>
      <c r="DEY64" s="140"/>
      <c r="DEZ64" s="140"/>
      <c r="DFA64" s="140"/>
      <c r="DFB64" s="140"/>
      <c r="DFC64" s="140"/>
      <c r="DFD64" s="140"/>
      <c r="DFE64" s="140"/>
      <c r="DFF64" s="140"/>
      <c r="DFG64" s="140"/>
      <c r="DFH64" s="140"/>
      <c r="DFI64" s="140"/>
      <c r="DFJ64" s="140"/>
      <c r="DFK64" s="140"/>
      <c r="DFL64" s="140"/>
      <c r="DFM64" s="140"/>
      <c r="DFN64" s="140"/>
      <c r="DFO64" s="140"/>
      <c r="DFP64" s="140"/>
      <c r="DFQ64" s="140"/>
      <c r="DFR64" s="140"/>
      <c r="DFS64" s="140"/>
      <c r="DFT64" s="140"/>
      <c r="DFU64" s="140"/>
      <c r="DFV64" s="140"/>
      <c r="DFW64" s="140"/>
      <c r="DFX64" s="140"/>
      <c r="DFY64" s="140"/>
      <c r="DFZ64" s="140"/>
      <c r="DGA64" s="140"/>
      <c r="DGB64" s="140"/>
      <c r="DGC64" s="140"/>
      <c r="DGD64" s="140"/>
      <c r="DGE64" s="140"/>
      <c r="DGF64" s="140"/>
      <c r="DGG64" s="140"/>
      <c r="DGH64" s="140"/>
      <c r="DGI64" s="140"/>
      <c r="DGJ64" s="140"/>
      <c r="DGK64" s="140"/>
      <c r="DGL64" s="140"/>
      <c r="DGM64" s="140"/>
      <c r="DGN64" s="140"/>
      <c r="DGO64" s="140"/>
      <c r="DGP64" s="140"/>
      <c r="DGQ64" s="140"/>
      <c r="DGR64" s="140"/>
      <c r="DGS64" s="140"/>
      <c r="DGT64" s="140"/>
      <c r="DGU64" s="140"/>
      <c r="DGV64" s="140"/>
      <c r="DGW64" s="140"/>
      <c r="DGX64" s="140"/>
      <c r="DGY64" s="140"/>
      <c r="DGZ64" s="140"/>
      <c r="DHA64" s="140"/>
      <c r="DHB64" s="140"/>
      <c r="DHC64" s="140"/>
      <c r="DHD64" s="140"/>
      <c r="DHE64" s="140"/>
      <c r="DHF64" s="140"/>
      <c r="DHG64" s="140"/>
      <c r="DHH64" s="140"/>
      <c r="DHI64" s="140"/>
      <c r="DHJ64" s="140"/>
      <c r="DHK64" s="140"/>
      <c r="DHL64" s="140"/>
      <c r="DHM64" s="140"/>
      <c r="DHN64" s="140"/>
      <c r="DHO64" s="140"/>
      <c r="DHP64" s="140"/>
      <c r="DHQ64" s="140"/>
      <c r="DHR64" s="140"/>
      <c r="DHS64" s="140"/>
      <c r="DHT64" s="140"/>
      <c r="DHU64" s="140"/>
      <c r="DHV64" s="140"/>
      <c r="DHW64" s="140"/>
      <c r="DHX64" s="140"/>
      <c r="DHY64" s="140"/>
      <c r="DHZ64" s="140"/>
      <c r="DIA64" s="140"/>
      <c r="DIB64" s="140"/>
      <c r="DIC64" s="140"/>
      <c r="DID64" s="140"/>
      <c r="DIE64" s="140"/>
      <c r="DIF64" s="140"/>
      <c r="DIG64" s="140"/>
      <c r="DIH64" s="140"/>
      <c r="DII64" s="140"/>
      <c r="DIJ64" s="140"/>
      <c r="DIK64" s="140"/>
      <c r="DIL64" s="140"/>
      <c r="DIM64" s="140"/>
      <c r="DIN64" s="140"/>
      <c r="DIO64" s="140"/>
      <c r="DIP64" s="140"/>
      <c r="DIQ64" s="140"/>
      <c r="DIR64" s="140"/>
      <c r="DIS64" s="140"/>
      <c r="DIT64" s="140"/>
      <c r="DIU64" s="140"/>
      <c r="DIV64" s="140"/>
      <c r="DIW64" s="140"/>
      <c r="DIX64" s="140"/>
      <c r="DIY64" s="140"/>
      <c r="DIZ64" s="140"/>
      <c r="DJA64" s="140"/>
      <c r="DJB64" s="140"/>
      <c r="DJC64" s="140"/>
      <c r="DJD64" s="140"/>
      <c r="DJE64" s="140"/>
      <c r="DJF64" s="140"/>
      <c r="DJG64" s="140"/>
      <c r="DJH64" s="140"/>
      <c r="DJI64" s="140"/>
      <c r="DJJ64" s="140"/>
      <c r="DJK64" s="140"/>
      <c r="DJL64" s="140"/>
      <c r="DJM64" s="140"/>
      <c r="DJN64" s="140"/>
      <c r="DJO64" s="140"/>
      <c r="DJP64" s="140"/>
      <c r="DJQ64" s="140"/>
      <c r="DJR64" s="140"/>
      <c r="DJS64" s="140"/>
      <c r="DJT64" s="140"/>
      <c r="DJU64" s="140"/>
      <c r="DJV64" s="140"/>
      <c r="DJW64" s="140"/>
      <c r="DJX64" s="140"/>
      <c r="DJY64" s="140"/>
      <c r="DJZ64" s="140"/>
      <c r="DKA64" s="140"/>
      <c r="DKB64" s="140"/>
      <c r="DKC64" s="140"/>
      <c r="DKD64" s="140"/>
      <c r="DKE64" s="140"/>
      <c r="DKF64" s="140"/>
      <c r="DKG64" s="140"/>
      <c r="DKH64" s="140"/>
      <c r="DKI64" s="140"/>
      <c r="DKJ64" s="140"/>
      <c r="DKK64" s="140"/>
      <c r="DKL64" s="140"/>
      <c r="DKM64" s="140"/>
      <c r="DKN64" s="140"/>
      <c r="DKO64" s="140"/>
      <c r="DKP64" s="140"/>
      <c r="DKQ64" s="140"/>
      <c r="DKR64" s="140"/>
      <c r="DKS64" s="140"/>
      <c r="DKT64" s="140"/>
      <c r="DKU64" s="140"/>
      <c r="DKV64" s="140"/>
      <c r="DKW64" s="140"/>
      <c r="DKX64" s="140"/>
      <c r="DKY64" s="140"/>
      <c r="DKZ64" s="140"/>
      <c r="DLA64" s="140"/>
      <c r="DLB64" s="140"/>
      <c r="DLC64" s="140"/>
      <c r="DLD64" s="140"/>
      <c r="DLE64" s="140"/>
      <c r="DLF64" s="140"/>
      <c r="DLG64" s="140"/>
      <c r="DLH64" s="140"/>
      <c r="DLI64" s="140"/>
      <c r="DLJ64" s="140"/>
      <c r="DLK64" s="140"/>
      <c r="DLL64" s="140"/>
      <c r="DLM64" s="140"/>
      <c r="DLN64" s="140"/>
      <c r="DLO64" s="140"/>
      <c r="DLP64" s="140"/>
      <c r="DLQ64" s="140"/>
      <c r="DLR64" s="140"/>
      <c r="DLS64" s="140"/>
      <c r="DLT64" s="140"/>
      <c r="DLU64" s="140"/>
      <c r="DLV64" s="140"/>
      <c r="DLW64" s="140"/>
      <c r="DLX64" s="140"/>
      <c r="DLY64" s="140"/>
      <c r="DLZ64" s="140"/>
      <c r="DMA64" s="140"/>
      <c r="DMB64" s="140"/>
      <c r="DMC64" s="140"/>
      <c r="DMD64" s="140"/>
      <c r="DME64" s="140"/>
      <c r="DMF64" s="140"/>
      <c r="DMG64" s="140"/>
      <c r="DMH64" s="140"/>
      <c r="DMI64" s="140"/>
      <c r="DMJ64" s="140"/>
      <c r="DMK64" s="140"/>
      <c r="DML64" s="140"/>
      <c r="DMM64" s="140"/>
      <c r="DMN64" s="140"/>
      <c r="DMO64" s="140"/>
      <c r="DMP64" s="140"/>
      <c r="DMQ64" s="140"/>
      <c r="DMR64" s="140"/>
      <c r="DMS64" s="140"/>
      <c r="DMT64" s="140"/>
      <c r="DMU64" s="140"/>
      <c r="DMV64" s="140"/>
      <c r="DMW64" s="140"/>
      <c r="DMX64" s="140"/>
      <c r="DMY64" s="140"/>
      <c r="DMZ64" s="140"/>
      <c r="DNA64" s="140"/>
      <c r="DNB64" s="140"/>
      <c r="DNC64" s="140"/>
      <c r="DND64" s="140"/>
      <c r="DNE64" s="140"/>
      <c r="DNF64" s="140"/>
      <c r="DNG64" s="140"/>
      <c r="DNH64" s="140"/>
      <c r="DNI64" s="140"/>
      <c r="DNJ64" s="140"/>
      <c r="DNK64" s="140"/>
      <c r="DNL64" s="140"/>
      <c r="DNM64" s="140"/>
      <c r="DNN64" s="140"/>
      <c r="DNO64" s="140"/>
      <c r="DNP64" s="140"/>
      <c r="DNQ64" s="140"/>
      <c r="DNR64" s="140"/>
      <c r="DNS64" s="140"/>
      <c r="DNT64" s="140"/>
      <c r="DNU64" s="140"/>
      <c r="DNV64" s="140"/>
      <c r="DNW64" s="140"/>
      <c r="DNX64" s="140"/>
      <c r="DNY64" s="140"/>
      <c r="DNZ64" s="140"/>
      <c r="DOA64" s="140"/>
      <c r="DOB64" s="140"/>
      <c r="DOC64" s="140"/>
      <c r="DOD64" s="140"/>
      <c r="DOE64" s="140"/>
      <c r="DOF64" s="140"/>
      <c r="DOG64" s="140"/>
      <c r="DOH64" s="140"/>
      <c r="DOI64" s="140"/>
      <c r="DOJ64" s="140"/>
      <c r="DOK64" s="140"/>
      <c r="DOL64" s="140"/>
      <c r="DOM64" s="140"/>
      <c r="DON64" s="140"/>
      <c r="DOO64" s="140"/>
      <c r="DOP64" s="140"/>
      <c r="DOQ64" s="140"/>
      <c r="DOR64" s="140"/>
      <c r="DOS64" s="140"/>
      <c r="DOT64" s="140"/>
      <c r="DOU64" s="140"/>
      <c r="DOV64" s="140"/>
      <c r="DOW64" s="140"/>
      <c r="DOX64" s="140"/>
      <c r="DOY64" s="140"/>
      <c r="DOZ64" s="140"/>
      <c r="DPA64" s="140"/>
      <c r="DPB64" s="140"/>
      <c r="DPC64" s="140"/>
      <c r="DPD64" s="140"/>
      <c r="DPE64" s="140"/>
      <c r="DPF64" s="140"/>
      <c r="DPG64" s="140"/>
      <c r="DPH64" s="140"/>
      <c r="DPI64" s="140"/>
      <c r="DPJ64" s="140"/>
      <c r="DPK64" s="140"/>
      <c r="DPL64" s="140"/>
      <c r="DPM64" s="140"/>
      <c r="DPN64" s="140"/>
      <c r="DPO64" s="140"/>
      <c r="DPP64" s="140"/>
      <c r="DPQ64" s="140"/>
      <c r="DPR64" s="140"/>
      <c r="DPS64" s="140"/>
      <c r="DPT64" s="140"/>
      <c r="DPU64" s="140"/>
      <c r="DPV64" s="140"/>
      <c r="DPW64" s="140"/>
      <c r="DPX64" s="140"/>
      <c r="DPY64" s="140"/>
      <c r="DPZ64" s="140"/>
      <c r="DQA64" s="140"/>
      <c r="DQB64" s="140"/>
      <c r="DQC64" s="140"/>
      <c r="DQD64" s="140"/>
      <c r="DQE64" s="140"/>
      <c r="DQF64" s="140"/>
      <c r="DQG64" s="140"/>
      <c r="DQH64" s="140"/>
      <c r="DQI64" s="140"/>
      <c r="DQJ64" s="140"/>
      <c r="DQK64" s="140"/>
      <c r="DQL64" s="140"/>
      <c r="DQM64" s="140"/>
      <c r="DQN64" s="140"/>
      <c r="DQO64" s="140"/>
      <c r="DQP64" s="140"/>
      <c r="DQQ64" s="140"/>
      <c r="DQR64" s="140"/>
      <c r="DQS64" s="140"/>
      <c r="DQT64" s="140"/>
      <c r="DQU64" s="140"/>
      <c r="DQV64" s="140"/>
      <c r="DQW64" s="140"/>
      <c r="DQX64" s="140"/>
      <c r="DQY64" s="140"/>
      <c r="DQZ64" s="140"/>
      <c r="DRA64" s="140"/>
      <c r="DRB64" s="140"/>
      <c r="DRC64" s="140"/>
      <c r="DRD64" s="140"/>
      <c r="DRE64" s="140"/>
      <c r="DRF64" s="140"/>
      <c r="DRG64" s="140"/>
      <c r="DRH64" s="140"/>
      <c r="DRI64" s="140"/>
      <c r="DRJ64" s="140"/>
      <c r="DRK64" s="140"/>
      <c r="DRL64" s="140"/>
      <c r="DRM64" s="140"/>
      <c r="DRN64" s="140"/>
      <c r="DRO64" s="140"/>
      <c r="DRP64" s="140"/>
      <c r="DRQ64" s="140"/>
      <c r="DRR64" s="140"/>
      <c r="DRS64" s="140"/>
      <c r="DRT64" s="140"/>
      <c r="DRU64" s="140"/>
      <c r="DRV64" s="140"/>
      <c r="DRW64" s="140"/>
      <c r="DRX64" s="140"/>
      <c r="DRY64" s="140"/>
      <c r="DRZ64" s="140"/>
      <c r="DSA64" s="140"/>
      <c r="DSB64" s="140"/>
      <c r="DSC64" s="140"/>
      <c r="DSD64" s="140"/>
      <c r="DSE64" s="140"/>
      <c r="DSF64" s="140"/>
      <c r="DSG64" s="140"/>
      <c r="DSH64" s="140"/>
      <c r="DSI64" s="140"/>
      <c r="DSJ64" s="140"/>
      <c r="DSK64" s="140"/>
      <c r="DSL64" s="140"/>
      <c r="DSM64" s="140"/>
      <c r="DSN64" s="140"/>
      <c r="DSO64" s="140"/>
      <c r="DSP64" s="140"/>
      <c r="DSQ64" s="140"/>
      <c r="DSR64" s="140"/>
      <c r="DSS64" s="140"/>
      <c r="DST64" s="140"/>
      <c r="DSU64" s="140"/>
      <c r="DSV64" s="140"/>
      <c r="DSW64" s="140"/>
      <c r="DSX64" s="140"/>
      <c r="DSY64" s="140"/>
      <c r="DSZ64" s="140"/>
      <c r="DTA64" s="140"/>
      <c r="DTB64" s="140"/>
      <c r="DTC64" s="140"/>
      <c r="DTD64" s="140"/>
      <c r="DTE64" s="140"/>
      <c r="DTF64" s="140"/>
      <c r="DTG64" s="140"/>
      <c r="DTH64" s="140"/>
      <c r="DTI64" s="140"/>
      <c r="DTJ64" s="140"/>
      <c r="DTK64" s="140"/>
      <c r="DTL64" s="140"/>
      <c r="DTM64" s="140"/>
      <c r="DTN64" s="140"/>
      <c r="DTO64" s="140"/>
      <c r="DTP64" s="140"/>
      <c r="DTQ64" s="140"/>
      <c r="DTR64" s="140"/>
      <c r="DTS64" s="140"/>
      <c r="DTT64" s="140"/>
      <c r="DTU64" s="140"/>
      <c r="DTV64" s="140"/>
      <c r="DTW64" s="140"/>
      <c r="DTX64" s="140"/>
      <c r="DTY64" s="140"/>
      <c r="DTZ64" s="140"/>
      <c r="DUA64" s="140"/>
      <c r="DUB64" s="140"/>
      <c r="DUC64" s="140"/>
      <c r="DUD64" s="140"/>
      <c r="DUE64" s="140"/>
      <c r="DUF64" s="140"/>
      <c r="DUG64" s="140"/>
      <c r="DUH64" s="140"/>
      <c r="DUI64" s="140"/>
      <c r="DUJ64" s="140"/>
      <c r="DUK64" s="140"/>
      <c r="DUL64" s="140"/>
      <c r="DUM64" s="140"/>
      <c r="DUN64" s="140"/>
      <c r="DUO64" s="140"/>
      <c r="DUP64" s="140"/>
      <c r="DUQ64" s="140"/>
      <c r="DUR64" s="140"/>
      <c r="DUS64" s="140"/>
      <c r="DUT64" s="140"/>
      <c r="DUU64" s="140"/>
      <c r="DUV64" s="140"/>
      <c r="DUW64" s="140"/>
      <c r="DUX64" s="140"/>
      <c r="DUY64" s="140"/>
      <c r="DUZ64" s="140"/>
      <c r="DVA64" s="140"/>
      <c r="DVB64" s="140"/>
      <c r="DVC64" s="140"/>
      <c r="DVD64" s="140"/>
      <c r="DVE64" s="140"/>
      <c r="DVF64" s="140"/>
      <c r="DVG64" s="140"/>
      <c r="DVH64" s="140"/>
      <c r="DVI64" s="140"/>
      <c r="DVJ64" s="140"/>
      <c r="DVK64" s="140"/>
      <c r="DVL64" s="140"/>
      <c r="DVM64" s="140"/>
      <c r="DVN64" s="140"/>
      <c r="DVO64" s="140"/>
      <c r="DVP64" s="140"/>
      <c r="DVQ64" s="140"/>
      <c r="DVR64" s="140"/>
      <c r="DVS64" s="140"/>
      <c r="DVT64" s="140"/>
      <c r="DVU64" s="140"/>
      <c r="DVV64" s="140"/>
      <c r="DVW64" s="140"/>
      <c r="DVX64" s="140"/>
      <c r="DVY64" s="140"/>
      <c r="DVZ64" s="140"/>
      <c r="DWA64" s="140"/>
      <c r="DWB64" s="140"/>
      <c r="DWC64" s="140"/>
      <c r="DWD64" s="140"/>
      <c r="DWE64" s="140"/>
      <c r="DWF64" s="140"/>
      <c r="DWG64" s="140"/>
      <c r="DWH64" s="140"/>
      <c r="DWI64" s="140"/>
      <c r="DWJ64" s="140"/>
      <c r="DWK64" s="140"/>
      <c r="DWL64" s="140"/>
      <c r="DWM64" s="140"/>
      <c r="DWN64" s="140"/>
      <c r="DWO64" s="140"/>
      <c r="DWP64" s="140"/>
      <c r="DWQ64" s="140"/>
      <c r="DWR64" s="140"/>
      <c r="DWS64" s="140"/>
      <c r="DWT64" s="140"/>
      <c r="DWU64" s="140"/>
      <c r="DWV64" s="140"/>
      <c r="DWW64" s="140"/>
      <c r="DWX64" s="140"/>
      <c r="DWY64" s="140"/>
      <c r="DWZ64" s="140"/>
      <c r="DXA64" s="140"/>
      <c r="DXB64" s="140"/>
      <c r="DXC64" s="140"/>
      <c r="DXD64" s="140"/>
      <c r="DXE64" s="140"/>
      <c r="DXF64" s="140"/>
      <c r="DXG64" s="140"/>
      <c r="DXH64" s="140"/>
      <c r="DXI64" s="140"/>
      <c r="DXJ64" s="140"/>
      <c r="DXK64" s="140"/>
      <c r="DXL64" s="140"/>
      <c r="DXM64" s="140"/>
      <c r="DXN64" s="140"/>
      <c r="DXO64" s="140"/>
      <c r="DXP64" s="140"/>
      <c r="DXQ64" s="140"/>
      <c r="DXR64" s="140"/>
      <c r="DXS64" s="140"/>
      <c r="DXT64" s="140"/>
      <c r="DXU64" s="140"/>
      <c r="DXV64" s="140"/>
      <c r="DXW64" s="140"/>
      <c r="DXX64" s="140"/>
      <c r="DXY64" s="140"/>
      <c r="DXZ64" s="140"/>
      <c r="DYA64" s="140"/>
      <c r="DYB64" s="140"/>
      <c r="DYC64" s="140"/>
      <c r="DYD64" s="140"/>
      <c r="DYE64" s="140"/>
      <c r="DYF64" s="140"/>
      <c r="DYG64" s="140"/>
      <c r="DYH64" s="140"/>
      <c r="DYI64" s="140"/>
      <c r="DYJ64" s="140"/>
      <c r="DYK64" s="140"/>
      <c r="DYL64" s="140"/>
      <c r="DYM64" s="140"/>
      <c r="DYN64" s="140"/>
      <c r="DYO64" s="140"/>
      <c r="DYP64" s="140"/>
      <c r="DYQ64" s="140"/>
      <c r="DYR64" s="140"/>
      <c r="DYS64" s="140"/>
      <c r="DYT64" s="140"/>
      <c r="DYU64" s="140"/>
      <c r="DYV64" s="140"/>
      <c r="DYW64" s="140"/>
      <c r="DYX64" s="140"/>
      <c r="DYY64" s="140"/>
      <c r="DYZ64" s="140"/>
      <c r="DZA64" s="140"/>
      <c r="DZB64" s="140"/>
      <c r="DZC64" s="140"/>
      <c r="DZD64" s="140"/>
      <c r="DZE64" s="140"/>
      <c r="DZF64" s="140"/>
      <c r="DZG64" s="140"/>
      <c r="DZH64" s="140"/>
      <c r="DZI64" s="140"/>
      <c r="DZJ64" s="140"/>
      <c r="DZK64" s="140"/>
      <c r="DZL64" s="140"/>
      <c r="DZM64" s="140"/>
      <c r="DZN64" s="140"/>
      <c r="DZO64" s="140"/>
      <c r="DZP64" s="140"/>
      <c r="DZQ64" s="140"/>
      <c r="DZR64" s="140"/>
      <c r="DZS64" s="140"/>
      <c r="DZT64" s="140"/>
      <c r="DZU64" s="140"/>
      <c r="DZV64" s="140"/>
      <c r="DZW64" s="140"/>
      <c r="DZX64" s="140"/>
      <c r="DZY64" s="140"/>
      <c r="DZZ64" s="140"/>
      <c r="EAA64" s="140"/>
      <c r="EAB64" s="140"/>
      <c r="EAC64" s="140"/>
      <c r="EAD64" s="140"/>
      <c r="EAE64" s="140"/>
      <c r="EAF64" s="140"/>
      <c r="EAG64" s="140"/>
      <c r="EAH64" s="140"/>
      <c r="EAI64" s="140"/>
      <c r="EAJ64" s="140"/>
      <c r="EAK64" s="140"/>
      <c r="EAL64" s="140"/>
      <c r="EAM64" s="140"/>
      <c r="EAN64" s="140"/>
      <c r="EAO64" s="140"/>
      <c r="EAP64" s="140"/>
      <c r="EAQ64" s="140"/>
      <c r="EAR64" s="140"/>
      <c r="EAS64" s="140"/>
      <c r="EAT64" s="140"/>
      <c r="EAU64" s="140"/>
      <c r="EAV64" s="140"/>
      <c r="EAW64" s="140"/>
      <c r="EAX64" s="140"/>
      <c r="EAY64" s="140"/>
      <c r="EAZ64" s="140"/>
      <c r="EBA64" s="140"/>
      <c r="EBB64" s="140"/>
      <c r="EBC64" s="140"/>
      <c r="EBD64" s="140"/>
      <c r="EBE64" s="140"/>
      <c r="EBF64" s="140"/>
      <c r="EBG64" s="140"/>
      <c r="EBH64" s="140"/>
      <c r="EBI64" s="140"/>
      <c r="EBJ64" s="140"/>
      <c r="EBK64" s="140"/>
      <c r="EBL64" s="140"/>
      <c r="EBM64" s="140"/>
      <c r="EBN64" s="140"/>
      <c r="EBO64" s="140"/>
      <c r="EBP64" s="140"/>
      <c r="EBQ64" s="140"/>
      <c r="EBR64" s="140"/>
      <c r="EBS64" s="140"/>
      <c r="EBT64" s="140"/>
      <c r="EBU64" s="140"/>
      <c r="EBV64" s="140"/>
      <c r="EBW64" s="140"/>
      <c r="EBX64" s="140"/>
      <c r="EBY64" s="140"/>
      <c r="EBZ64" s="140"/>
      <c r="ECA64" s="140"/>
      <c r="ECB64" s="140"/>
      <c r="ECC64" s="140"/>
      <c r="ECD64" s="140"/>
      <c r="ECE64" s="140"/>
      <c r="ECF64" s="140"/>
      <c r="ECG64" s="140"/>
      <c r="ECH64" s="140"/>
      <c r="ECI64" s="140"/>
      <c r="ECJ64" s="140"/>
      <c r="ECK64" s="140"/>
      <c r="ECL64" s="140"/>
      <c r="ECM64" s="140"/>
      <c r="ECN64" s="140"/>
      <c r="ECO64" s="140"/>
      <c r="ECP64" s="140"/>
      <c r="ECQ64" s="140"/>
      <c r="ECR64" s="140"/>
      <c r="ECS64" s="140"/>
      <c r="ECT64" s="140"/>
      <c r="ECU64" s="140"/>
      <c r="ECV64" s="140"/>
      <c r="ECW64" s="140"/>
      <c r="ECX64" s="140"/>
      <c r="ECY64" s="140"/>
      <c r="ECZ64" s="140"/>
      <c r="EDA64" s="140"/>
      <c r="EDB64" s="140"/>
      <c r="EDC64" s="140"/>
      <c r="EDD64" s="140"/>
      <c r="EDE64" s="140"/>
      <c r="EDF64" s="140"/>
      <c r="EDG64" s="140"/>
      <c r="EDH64" s="140"/>
      <c r="EDI64" s="140"/>
      <c r="EDJ64" s="140"/>
      <c r="EDK64" s="140"/>
      <c r="EDL64" s="140"/>
      <c r="EDM64" s="140"/>
      <c r="EDN64" s="140"/>
      <c r="EDO64" s="140"/>
      <c r="EDP64" s="140"/>
      <c r="EDQ64" s="140"/>
      <c r="EDR64" s="140"/>
      <c r="EDS64" s="140"/>
      <c r="EDT64" s="140"/>
      <c r="EDU64" s="140"/>
      <c r="EDV64" s="140"/>
      <c r="EDW64" s="140"/>
      <c r="EDX64" s="140"/>
      <c r="EDY64" s="140"/>
      <c r="EDZ64" s="140"/>
      <c r="EEA64" s="140"/>
      <c r="EEB64" s="140"/>
      <c r="EEC64" s="140"/>
      <c r="EED64" s="140"/>
      <c r="EEE64" s="140"/>
      <c r="EEF64" s="140"/>
      <c r="EEG64" s="140"/>
      <c r="EEH64" s="140"/>
      <c r="EEI64" s="140"/>
      <c r="EEJ64" s="140"/>
      <c r="EEK64" s="140"/>
      <c r="EEL64" s="140"/>
      <c r="EEM64" s="140"/>
      <c r="EEN64" s="140"/>
      <c r="EEO64" s="140"/>
      <c r="EEP64" s="140"/>
      <c r="EEQ64" s="140"/>
      <c r="EER64" s="140"/>
      <c r="EES64" s="140"/>
      <c r="EET64" s="140"/>
      <c r="EEU64" s="140"/>
      <c r="EEV64" s="140"/>
      <c r="EEW64" s="140"/>
      <c r="EEX64" s="140"/>
      <c r="EEY64" s="140"/>
      <c r="EEZ64" s="140"/>
      <c r="EFA64" s="140"/>
      <c r="EFB64" s="140"/>
      <c r="EFC64" s="140"/>
      <c r="EFD64" s="140"/>
      <c r="EFE64" s="140"/>
      <c r="EFF64" s="140"/>
      <c r="EFG64" s="140"/>
      <c r="EFH64" s="140"/>
      <c r="EFI64" s="140"/>
      <c r="EFJ64" s="140"/>
      <c r="EFK64" s="140"/>
      <c r="EFL64" s="140"/>
      <c r="EFM64" s="140"/>
      <c r="EFN64" s="140"/>
      <c r="EFO64" s="140"/>
      <c r="EFP64" s="140"/>
      <c r="EFQ64" s="140"/>
      <c r="EFR64" s="140"/>
      <c r="EFS64" s="140"/>
      <c r="EFT64" s="140"/>
      <c r="EFU64" s="140"/>
      <c r="EFV64" s="140"/>
      <c r="EFW64" s="140"/>
      <c r="EFX64" s="140"/>
      <c r="EFY64" s="140"/>
      <c r="EFZ64" s="140"/>
      <c r="EGA64" s="140"/>
      <c r="EGB64" s="140"/>
      <c r="EGC64" s="140"/>
      <c r="EGD64" s="140"/>
      <c r="EGE64" s="140"/>
      <c r="EGF64" s="140"/>
      <c r="EGG64" s="140"/>
      <c r="EGH64" s="140"/>
      <c r="EGI64" s="140"/>
      <c r="EGJ64" s="140"/>
      <c r="EGK64" s="140"/>
      <c r="EGL64" s="140"/>
      <c r="EGM64" s="140"/>
      <c r="EGN64" s="140"/>
      <c r="EGO64" s="140"/>
      <c r="EGP64" s="140"/>
      <c r="EGQ64" s="140"/>
      <c r="EGR64" s="140"/>
      <c r="EGS64" s="140"/>
      <c r="EGT64" s="140"/>
      <c r="EGU64" s="140"/>
      <c r="EGV64" s="140"/>
      <c r="EGW64" s="140"/>
      <c r="EGX64" s="140"/>
      <c r="EGY64" s="140"/>
      <c r="EGZ64" s="140"/>
      <c r="EHA64" s="140"/>
      <c r="EHB64" s="140"/>
      <c r="EHC64" s="140"/>
      <c r="EHD64" s="140"/>
      <c r="EHE64" s="140"/>
      <c r="EHF64" s="140"/>
      <c r="EHG64" s="140"/>
      <c r="EHH64" s="140"/>
      <c r="EHI64" s="140"/>
      <c r="EHJ64" s="140"/>
      <c r="EHK64" s="140"/>
      <c r="EHL64" s="140"/>
      <c r="EHM64" s="140"/>
      <c r="EHN64" s="140"/>
      <c r="EHO64" s="140"/>
      <c r="EHP64" s="140"/>
      <c r="EHQ64" s="140"/>
      <c r="EHR64" s="140"/>
      <c r="EHS64" s="140"/>
      <c r="EHT64" s="140"/>
      <c r="EHU64" s="140"/>
      <c r="EHV64" s="140"/>
      <c r="EHW64" s="140"/>
      <c r="EHX64" s="140"/>
      <c r="EHY64" s="140"/>
      <c r="EHZ64" s="140"/>
      <c r="EIA64" s="140"/>
      <c r="EIB64" s="140"/>
      <c r="EIC64" s="140"/>
      <c r="EID64" s="140"/>
      <c r="EIE64" s="140"/>
      <c r="EIF64" s="140"/>
      <c r="EIG64" s="140"/>
      <c r="EIH64" s="140"/>
      <c r="EII64" s="140"/>
      <c r="EIJ64" s="140"/>
      <c r="EIK64" s="140"/>
      <c r="EIL64" s="140"/>
      <c r="EIM64" s="140"/>
      <c r="EIN64" s="140"/>
      <c r="EIO64" s="140"/>
      <c r="EIP64" s="140"/>
      <c r="EIQ64" s="140"/>
      <c r="EIR64" s="140"/>
      <c r="EIS64" s="140"/>
      <c r="EIT64" s="140"/>
      <c r="EIU64" s="140"/>
      <c r="EIV64" s="140"/>
      <c r="EIW64" s="140"/>
      <c r="EIX64" s="140"/>
      <c r="EIY64" s="140"/>
      <c r="EIZ64" s="140"/>
      <c r="EJA64" s="140"/>
      <c r="EJB64" s="140"/>
      <c r="EJC64" s="140"/>
      <c r="EJD64" s="140"/>
      <c r="EJE64" s="140"/>
      <c r="EJF64" s="140"/>
      <c r="EJG64" s="140"/>
      <c r="EJH64" s="140"/>
      <c r="EJI64" s="140"/>
      <c r="EJJ64" s="140"/>
      <c r="EJK64" s="140"/>
      <c r="EJL64" s="140"/>
      <c r="EJM64" s="140"/>
      <c r="EJN64" s="140"/>
      <c r="EJO64" s="140"/>
      <c r="EJP64" s="140"/>
      <c r="EJQ64" s="140"/>
      <c r="EJR64" s="140"/>
      <c r="EJS64" s="140"/>
      <c r="EJT64" s="140"/>
      <c r="EJU64" s="140"/>
      <c r="EJV64" s="140"/>
      <c r="EJW64" s="140"/>
      <c r="EJX64" s="140"/>
      <c r="EJY64" s="140"/>
      <c r="EJZ64" s="140"/>
      <c r="EKA64" s="140"/>
      <c r="EKB64" s="140"/>
      <c r="EKC64" s="140"/>
      <c r="EKD64" s="140"/>
      <c r="EKE64" s="140"/>
      <c r="EKF64" s="140"/>
      <c r="EKG64" s="140"/>
      <c r="EKH64" s="140"/>
      <c r="EKI64" s="140"/>
      <c r="EKJ64" s="140"/>
      <c r="EKK64" s="140"/>
      <c r="EKL64" s="140"/>
      <c r="EKM64" s="140"/>
      <c r="EKN64" s="140"/>
      <c r="EKO64" s="140"/>
      <c r="EKP64" s="140"/>
      <c r="EKQ64" s="140"/>
      <c r="EKR64" s="140"/>
      <c r="EKS64" s="140"/>
      <c r="EKT64" s="140"/>
      <c r="EKU64" s="140"/>
      <c r="EKV64" s="140"/>
      <c r="EKW64" s="140"/>
      <c r="EKX64" s="140"/>
      <c r="EKY64" s="140"/>
      <c r="EKZ64" s="140"/>
      <c r="ELA64" s="140"/>
      <c r="ELB64" s="140"/>
      <c r="ELC64" s="140"/>
      <c r="ELD64" s="140"/>
      <c r="ELE64" s="140"/>
      <c r="ELF64" s="140"/>
      <c r="ELG64" s="140"/>
      <c r="ELH64" s="140"/>
      <c r="ELI64" s="140"/>
      <c r="ELJ64" s="140"/>
      <c r="ELK64" s="140"/>
      <c r="ELL64" s="140"/>
      <c r="ELM64" s="140"/>
      <c r="ELN64" s="140"/>
      <c r="ELO64" s="140"/>
      <c r="ELP64" s="140"/>
      <c r="ELQ64" s="140"/>
      <c r="ELR64" s="140"/>
      <c r="ELS64" s="140"/>
      <c r="ELT64" s="140"/>
      <c r="ELU64" s="140"/>
      <c r="ELV64" s="140"/>
      <c r="ELW64" s="140"/>
      <c r="ELX64" s="140"/>
      <c r="ELY64" s="140"/>
      <c r="ELZ64" s="140"/>
      <c r="EMA64" s="140"/>
      <c r="EMB64" s="140"/>
      <c r="EMC64" s="140"/>
      <c r="EMD64" s="140"/>
      <c r="EME64" s="140"/>
      <c r="EMF64" s="140"/>
      <c r="EMG64" s="140"/>
      <c r="EMH64" s="140"/>
      <c r="EMI64" s="140"/>
      <c r="EMJ64" s="140"/>
      <c r="EMK64" s="140"/>
      <c r="EML64" s="140"/>
      <c r="EMM64" s="140"/>
      <c r="EMN64" s="140"/>
      <c r="EMO64" s="140"/>
      <c r="EMP64" s="140"/>
      <c r="EMQ64" s="140"/>
      <c r="EMR64" s="140"/>
      <c r="EMS64" s="140"/>
      <c r="EMT64" s="140"/>
      <c r="EMU64" s="140"/>
      <c r="EMV64" s="140"/>
      <c r="EMW64" s="140"/>
      <c r="EMX64" s="140"/>
      <c r="EMY64" s="140"/>
      <c r="EMZ64" s="140"/>
      <c r="ENA64" s="140"/>
      <c r="ENB64" s="140"/>
      <c r="ENC64" s="140"/>
      <c r="END64" s="140"/>
      <c r="ENE64" s="140"/>
      <c r="ENF64" s="140"/>
      <c r="ENG64" s="140"/>
      <c r="ENH64" s="140"/>
      <c r="ENI64" s="140"/>
      <c r="ENJ64" s="140"/>
      <c r="ENK64" s="140"/>
      <c r="ENL64" s="140"/>
      <c r="ENM64" s="140"/>
      <c r="ENN64" s="140"/>
      <c r="ENO64" s="140"/>
      <c r="ENP64" s="140"/>
      <c r="ENQ64" s="140"/>
      <c r="ENR64" s="140"/>
      <c r="ENS64" s="140"/>
      <c r="ENT64" s="140"/>
      <c r="ENU64" s="140"/>
      <c r="ENV64" s="140"/>
      <c r="ENW64" s="140"/>
      <c r="ENX64" s="140"/>
      <c r="ENY64" s="140"/>
      <c r="ENZ64" s="140"/>
      <c r="EOA64" s="140"/>
      <c r="EOB64" s="140"/>
      <c r="EOC64" s="140"/>
      <c r="EOD64" s="140"/>
      <c r="EOE64" s="140"/>
      <c r="EOF64" s="140"/>
      <c r="EOG64" s="140"/>
      <c r="EOH64" s="140"/>
      <c r="EOI64" s="140"/>
      <c r="EOJ64" s="140"/>
      <c r="EOK64" s="140"/>
      <c r="EOL64" s="140"/>
      <c r="EOM64" s="140"/>
      <c r="EON64" s="140"/>
      <c r="EOO64" s="140"/>
      <c r="EOP64" s="140"/>
      <c r="EOQ64" s="140"/>
      <c r="EOR64" s="140"/>
      <c r="EOS64" s="140"/>
      <c r="EOT64" s="140"/>
      <c r="EOU64" s="140"/>
      <c r="EOV64" s="140"/>
      <c r="EOW64" s="140"/>
      <c r="EOX64" s="140"/>
      <c r="EOY64" s="140"/>
      <c r="EOZ64" s="140"/>
      <c r="EPA64" s="140"/>
      <c r="EPB64" s="140"/>
      <c r="EPC64" s="140"/>
      <c r="EPD64" s="140"/>
      <c r="EPE64" s="140"/>
      <c r="EPF64" s="140"/>
      <c r="EPG64" s="140"/>
      <c r="EPH64" s="140"/>
      <c r="EPI64" s="140"/>
      <c r="EPJ64" s="140"/>
      <c r="EPK64" s="140"/>
      <c r="EPL64" s="140"/>
      <c r="EPM64" s="140"/>
      <c r="EPN64" s="140"/>
      <c r="EPO64" s="140"/>
      <c r="EPP64" s="140"/>
      <c r="EPQ64" s="140"/>
      <c r="EPR64" s="140"/>
      <c r="EPS64" s="140"/>
      <c r="EPT64" s="140"/>
      <c r="EPU64" s="140"/>
      <c r="EPV64" s="140"/>
      <c r="EPW64" s="140"/>
      <c r="EPX64" s="140"/>
      <c r="EPY64" s="140"/>
      <c r="EPZ64" s="140"/>
      <c r="EQA64" s="140"/>
      <c r="EQB64" s="140"/>
      <c r="EQC64" s="140"/>
      <c r="EQD64" s="140"/>
      <c r="EQE64" s="140"/>
      <c r="EQF64" s="140"/>
      <c r="EQG64" s="140"/>
      <c r="EQH64" s="140"/>
      <c r="EQI64" s="140"/>
      <c r="EQJ64" s="140"/>
      <c r="EQK64" s="140"/>
      <c r="EQL64" s="140"/>
      <c r="EQM64" s="140"/>
      <c r="EQN64" s="140"/>
      <c r="EQO64" s="140"/>
      <c r="EQP64" s="140"/>
      <c r="EQQ64" s="140"/>
      <c r="EQR64" s="140"/>
      <c r="EQS64" s="140"/>
      <c r="EQT64" s="140"/>
      <c r="EQU64" s="140"/>
      <c r="EQV64" s="140"/>
      <c r="EQW64" s="140"/>
      <c r="EQX64" s="140"/>
      <c r="EQY64" s="140"/>
      <c r="EQZ64" s="140"/>
      <c r="ERA64" s="140"/>
      <c r="ERB64" s="140"/>
      <c r="ERC64" s="140"/>
      <c r="ERD64" s="140"/>
      <c r="ERE64" s="140"/>
      <c r="ERF64" s="140"/>
      <c r="ERG64" s="140"/>
      <c r="ERH64" s="140"/>
      <c r="ERI64" s="140"/>
      <c r="ERJ64" s="140"/>
      <c r="ERK64" s="140"/>
      <c r="ERL64" s="140"/>
      <c r="ERM64" s="140"/>
      <c r="ERN64" s="140"/>
      <c r="ERO64" s="140"/>
      <c r="ERP64" s="140"/>
      <c r="ERQ64" s="140"/>
      <c r="ERR64" s="140"/>
      <c r="ERS64" s="140"/>
      <c r="ERT64" s="140"/>
      <c r="ERU64" s="140"/>
      <c r="ERV64" s="140"/>
      <c r="ERW64" s="140"/>
      <c r="ERX64" s="140"/>
      <c r="ERY64" s="140"/>
      <c r="ERZ64" s="140"/>
      <c r="ESA64" s="140"/>
      <c r="ESB64" s="140"/>
      <c r="ESC64" s="140"/>
      <c r="ESD64" s="140"/>
      <c r="ESE64" s="140"/>
      <c r="ESF64" s="140"/>
      <c r="ESG64" s="140"/>
      <c r="ESH64" s="140"/>
      <c r="ESI64" s="140"/>
      <c r="ESJ64" s="140"/>
      <c r="ESK64" s="140"/>
      <c r="ESL64" s="140"/>
      <c r="ESM64" s="140"/>
      <c r="ESN64" s="140"/>
      <c r="ESO64" s="140"/>
      <c r="ESP64" s="140"/>
      <c r="ESQ64" s="140"/>
      <c r="ESR64" s="140"/>
      <c r="ESS64" s="140"/>
      <c r="EST64" s="140"/>
      <c r="ESU64" s="140"/>
      <c r="ESV64" s="140"/>
      <c r="ESW64" s="140"/>
      <c r="ESX64" s="140"/>
      <c r="ESY64" s="140"/>
      <c r="ESZ64" s="140"/>
      <c r="ETA64" s="140"/>
      <c r="ETB64" s="140"/>
      <c r="ETC64" s="140"/>
      <c r="ETD64" s="140"/>
      <c r="ETE64" s="140"/>
      <c r="ETF64" s="140"/>
      <c r="ETG64" s="140"/>
      <c r="ETH64" s="140"/>
      <c r="ETI64" s="140"/>
      <c r="ETJ64" s="140"/>
      <c r="ETK64" s="140"/>
      <c r="ETL64" s="140"/>
      <c r="ETM64" s="140"/>
      <c r="ETN64" s="140"/>
      <c r="ETO64" s="140"/>
      <c r="ETP64" s="140"/>
      <c r="ETQ64" s="140"/>
      <c r="ETR64" s="140"/>
      <c r="ETS64" s="140"/>
      <c r="ETT64" s="140"/>
      <c r="ETU64" s="140"/>
      <c r="ETV64" s="140"/>
      <c r="ETW64" s="140"/>
      <c r="ETX64" s="140"/>
      <c r="ETY64" s="140"/>
      <c r="ETZ64" s="140"/>
      <c r="EUA64" s="140"/>
      <c r="EUB64" s="140"/>
      <c r="EUC64" s="140"/>
      <c r="EUD64" s="140"/>
      <c r="EUE64" s="140"/>
      <c r="EUF64" s="140"/>
      <c r="EUG64" s="140"/>
      <c r="EUH64" s="140"/>
      <c r="EUI64" s="140"/>
      <c r="EUJ64" s="140"/>
      <c r="EUK64" s="140"/>
      <c r="EUL64" s="140"/>
      <c r="EUM64" s="140"/>
      <c r="EUN64" s="140"/>
      <c r="EUO64" s="140"/>
      <c r="EUP64" s="140"/>
      <c r="EUQ64" s="140"/>
      <c r="EUR64" s="140"/>
      <c r="EUS64" s="140"/>
      <c r="EUT64" s="140"/>
      <c r="EUU64" s="140"/>
      <c r="EUV64" s="140"/>
      <c r="EUW64" s="140"/>
      <c r="EUX64" s="140"/>
      <c r="EUY64" s="140"/>
      <c r="EUZ64" s="140"/>
      <c r="EVA64" s="140"/>
      <c r="EVB64" s="140"/>
      <c r="EVC64" s="140"/>
      <c r="EVD64" s="140"/>
      <c r="EVE64" s="140"/>
      <c r="EVF64" s="140"/>
      <c r="EVG64" s="140"/>
      <c r="EVH64" s="140"/>
      <c r="EVI64" s="140"/>
      <c r="EVJ64" s="140"/>
      <c r="EVK64" s="140"/>
      <c r="EVL64" s="140"/>
      <c r="EVM64" s="140"/>
      <c r="EVN64" s="140"/>
      <c r="EVO64" s="140"/>
      <c r="EVP64" s="140"/>
      <c r="EVQ64" s="140"/>
      <c r="EVR64" s="140"/>
      <c r="EVS64" s="140"/>
      <c r="EVT64" s="140"/>
      <c r="EVU64" s="140"/>
      <c r="EVV64" s="140"/>
      <c r="EVW64" s="140"/>
      <c r="EVX64" s="140"/>
      <c r="EVY64" s="140"/>
      <c r="EVZ64" s="140"/>
      <c r="EWA64" s="140"/>
      <c r="EWB64" s="140"/>
      <c r="EWC64" s="140"/>
      <c r="EWD64" s="140"/>
      <c r="EWE64" s="140"/>
      <c r="EWF64" s="140"/>
      <c r="EWG64" s="140"/>
      <c r="EWH64" s="140"/>
      <c r="EWI64" s="140"/>
      <c r="EWJ64" s="140"/>
      <c r="EWK64" s="140"/>
      <c r="EWL64" s="140"/>
      <c r="EWM64" s="140"/>
      <c r="EWN64" s="140"/>
      <c r="EWO64" s="140"/>
      <c r="EWP64" s="140"/>
      <c r="EWQ64" s="140"/>
      <c r="EWR64" s="140"/>
      <c r="EWS64" s="140"/>
      <c r="EWT64" s="140"/>
      <c r="EWU64" s="140"/>
      <c r="EWV64" s="140"/>
      <c r="EWW64" s="140"/>
      <c r="EWX64" s="140"/>
      <c r="EWY64" s="140"/>
      <c r="EWZ64" s="140"/>
      <c r="EXA64" s="140"/>
      <c r="EXB64" s="140"/>
      <c r="EXC64" s="140"/>
      <c r="EXD64" s="140"/>
      <c r="EXE64" s="140"/>
      <c r="EXF64" s="140"/>
      <c r="EXG64" s="140"/>
      <c r="EXH64" s="140"/>
      <c r="EXI64" s="140"/>
      <c r="EXJ64" s="140"/>
      <c r="EXK64" s="140"/>
      <c r="EXL64" s="140"/>
      <c r="EXM64" s="140"/>
      <c r="EXN64" s="140"/>
      <c r="EXO64" s="140"/>
      <c r="EXP64" s="140"/>
      <c r="EXQ64" s="140"/>
      <c r="EXR64" s="140"/>
      <c r="EXS64" s="140"/>
      <c r="EXT64" s="140"/>
      <c r="EXU64" s="140"/>
      <c r="EXV64" s="140"/>
      <c r="EXW64" s="140"/>
      <c r="EXX64" s="140"/>
      <c r="EXY64" s="140"/>
      <c r="EXZ64" s="140"/>
      <c r="EYA64" s="140"/>
      <c r="EYB64" s="140"/>
      <c r="EYC64" s="140"/>
      <c r="EYD64" s="140"/>
      <c r="EYE64" s="140"/>
      <c r="EYF64" s="140"/>
      <c r="EYG64" s="140"/>
      <c r="EYH64" s="140"/>
      <c r="EYI64" s="140"/>
      <c r="EYJ64" s="140"/>
      <c r="EYK64" s="140"/>
      <c r="EYL64" s="140"/>
      <c r="EYM64" s="140"/>
      <c r="EYN64" s="140"/>
      <c r="EYO64" s="140"/>
      <c r="EYP64" s="140"/>
      <c r="EYQ64" s="140"/>
      <c r="EYR64" s="140"/>
      <c r="EYS64" s="140"/>
      <c r="EYT64" s="140"/>
      <c r="EYU64" s="140"/>
      <c r="EYV64" s="140"/>
      <c r="EYW64" s="140"/>
      <c r="EYX64" s="140"/>
      <c r="EYY64" s="140"/>
      <c r="EYZ64" s="140"/>
      <c r="EZA64" s="140"/>
      <c r="EZB64" s="140"/>
      <c r="EZC64" s="140"/>
      <c r="EZD64" s="140"/>
      <c r="EZE64" s="140"/>
      <c r="EZF64" s="140"/>
      <c r="EZG64" s="140"/>
      <c r="EZH64" s="140"/>
      <c r="EZI64" s="140"/>
      <c r="EZJ64" s="140"/>
      <c r="EZK64" s="140"/>
      <c r="EZL64" s="140"/>
      <c r="EZM64" s="140"/>
      <c r="EZN64" s="140"/>
      <c r="EZO64" s="140"/>
      <c r="EZP64" s="140"/>
      <c r="EZQ64" s="140"/>
      <c r="EZR64" s="140"/>
      <c r="EZS64" s="140"/>
      <c r="EZT64" s="140"/>
      <c r="EZU64" s="140"/>
      <c r="EZV64" s="140"/>
      <c r="EZW64" s="140"/>
      <c r="EZX64" s="140"/>
      <c r="EZY64" s="140"/>
      <c r="EZZ64" s="140"/>
      <c r="FAA64" s="140"/>
      <c r="FAB64" s="140"/>
      <c r="FAC64" s="140"/>
      <c r="FAD64" s="140"/>
      <c r="FAE64" s="140"/>
      <c r="FAF64" s="140"/>
      <c r="FAG64" s="140"/>
      <c r="FAH64" s="140"/>
      <c r="FAI64" s="140"/>
      <c r="FAJ64" s="140"/>
      <c r="FAK64" s="140"/>
      <c r="FAL64" s="140"/>
      <c r="FAM64" s="140"/>
      <c r="FAN64" s="140"/>
      <c r="FAO64" s="140"/>
      <c r="FAP64" s="140"/>
      <c r="FAQ64" s="140"/>
      <c r="FAR64" s="140"/>
      <c r="FAS64" s="140"/>
      <c r="FAT64" s="140"/>
      <c r="FAU64" s="140"/>
      <c r="FAV64" s="140"/>
      <c r="FAW64" s="140"/>
      <c r="FAX64" s="140"/>
      <c r="FAY64" s="140"/>
      <c r="FAZ64" s="140"/>
      <c r="FBA64" s="140"/>
      <c r="FBB64" s="140"/>
      <c r="FBC64" s="140"/>
      <c r="FBD64" s="140"/>
      <c r="FBE64" s="140"/>
      <c r="FBF64" s="140"/>
      <c r="FBG64" s="140"/>
      <c r="FBH64" s="140"/>
      <c r="FBI64" s="140"/>
      <c r="FBJ64" s="140"/>
      <c r="FBK64" s="140"/>
      <c r="FBL64" s="140"/>
      <c r="FBM64" s="140"/>
      <c r="FBN64" s="140"/>
      <c r="FBO64" s="140"/>
      <c r="FBP64" s="140"/>
      <c r="FBQ64" s="140"/>
      <c r="FBR64" s="140"/>
      <c r="FBS64" s="140"/>
      <c r="FBT64" s="140"/>
      <c r="FBU64" s="140"/>
      <c r="FBV64" s="140"/>
      <c r="FBW64" s="140"/>
      <c r="FBX64" s="140"/>
      <c r="FBY64" s="140"/>
      <c r="FBZ64" s="140"/>
      <c r="FCA64" s="140"/>
      <c r="FCB64" s="140"/>
      <c r="FCC64" s="140"/>
      <c r="FCD64" s="140"/>
      <c r="FCE64" s="140"/>
      <c r="FCF64" s="140"/>
      <c r="FCG64" s="140"/>
      <c r="FCH64" s="140"/>
      <c r="FCI64" s="140"/>
      <c r="FCJ64" s="140"/>
      <c r="FCK64" s="140"/>
      <c r="FCL64" s="140"/>
      <c r="FCM64" s="140"/>
      <c r="FCN64" s="140"/>
      <c r="FCO64" s="140"/>
      <c r="FCP64" s="140"/>
      <c r="FCQ64" s="140"/>
      <c r="FCR64" s="140"/>
      <c r="FCS64" s="140"/>
      <c r="FCT64" s="140"/>
      <c r="FCU64" s="140"/>
      <c r="FCV64" s="140"/>
      <c r="FCW64" s="140"/>
      <c r="FCX64" s="140"/>
      <c r="FCY64" s="140"/>
      <c r="FCZ64" s="140"/>
      <c r="FDA64" s="140"/>
      <c r="FDB64" s="140"/>
      <c r="FDC64" s="140"/>
      <c r="FDD64" s="140"/>
      <c r="FDE64" s="140"/>
      <c r="FDF64" s="140"/>
      <c r="FDG64" s="140"/>
      <c r="FDH64" s="140"/>
      <c r="FDI64" s="140"/>
      <c r="FDJ64" s="140"/>
      <c r="FDK64" s="140"/>
      <c r="FDL64" s="140"/>
      <c r="FDM64" s="140"/>
      <c r="FDN64" s="140"/>
      <c r="FDO64" s="140"/>
      <c r="FDP64" s="140"/>
      <c r="FDQ64" s="140"/>
      <c r="FDR64" s="140"/>
      <c r="FDS64" s="140"/>
      <c r="FDT64" s="140"/>
      <c r="FDU64" s="140"/>
      <c r="FDV64" s="140"/>
      <c r="FDW64" s="140"/>
      <c r="FDX64" s="140"/>
      <c r="FDY64" s="140"/>
      <c r="FDZ64" s="140"/>
      <c r="FEA64" s="140"/>
      <c r="FEB64" s="140"/>
      <c r="FEC64" s="140"/>
      <c r="FED64" s="140"/>
      <c r="FEE64" s="140"/>
      <c r="FEF64" s="140"/>
      <c r="FEG64" s="140"/>
      <c r="FEH64" s="140"/>
      <c r="FEI64" s="140"/>
      <c r="FEJ64" s="140"/>
      <c r="FEK64" s="140"/>
      <c r="FEL64" s="140"/>
      <c r="FEM64" s="140"/>
      <c r="FEN64" s="140"/>
      <c r="FEO64" s="140"/>
      <c r="FEP64" s="140"/>
      <c r="FEQ64" s="140"/>
      <c r="FER64" s="140"/>
      <c r="FES64" s="140"/>
      <c r="FET64" s="140"/>
      <c r="FEU64" s="140"/>
      <c r="FEV64" s="140"/>
      <c r="FEW64" s="140"/>
      <c r="FEX64" s="140"/>
      <c r="FEY64" s="140"/>
      <c r="FEZ64" s="140"/>
      <c r="FFA64" s="140"/>
      <c r="FFB64" s="140"/>
      <c r="FFC64" s="140"/>
      <c r="FFD64" s="140"/>
      <c r="FFE64" s="140"/>
      <c r="FFF64" s="140"/>
      <c r="FFG64" s="140"/>
      <c r="FFH64" s="140"/>
      <c r="FFI64" s="140"/>
      <c r="FFJ64" s="140"/>
      <c r="FFK64" s="140"/>
      <c r="FFL64" s="140"/>
      <c r="FFM64" s="140"/>
      <c r="FFN64" s="140"/>
      <c r="FFO64" s="140"/>
      <c r="FFP64" s="140"/>
      <c r="FFQ64" s="140"/>
      <c r="FFR64" s="140"/>
      <c r="FFS64" s="140"/>
      <c r="FFT64" s="140"/>
      <c r="FFU64" s="140"/>
      <c r="FFV64" s="140"/>
      <c r="FFW64" s="140"/>
      <c r="FFX64" s="140"/>
      <c r="FFY64" s="140"/>
      <c r="FFZ64" s="140"/>
      <c r="FGA64" s="140"/>
      <c r="FGB64" s="140"/>
      <c r="FGC64" s="140"/>
      <c r="FGD64" s="140"/>
      <c r="FGE64" s="140"/>
      <c r="FGF64" s="140"/>
      <c r="FGG64" s="140"/>
      <c r="FGH64" s="140"/>
      <c r="FGI64" s="140"/>
      <c r="FGJ64" s="140"/>
      <c r="FGK64" s="140"/>
      <c r="FGL64" s="140"/>
      <c r="FGM64" s="140"/>
      <c r="FGN64" s="140"/>
      <c r="FGO64" s="140"/>
      <c r="FGP64" s="140"/>
      <c r="FGQ64" s="140"/>
      <c r="FGR64" s="140"/>
      <c r="FGS64" s="140"/>
      <c r="FGT64" s="140"/>
      <c r="FGU64" s="140"/>
      <c r="FGV64" s="140"/>
      <c r="FGW64" s="140"/>
      <c r="FGX64" s="140"/>
      <c r="FGY64" s="140"/>
      <c r="FGZ64" s="140"/>
      <c r="FHA64" s="140"/>
      <c r="FHB64" s="140"/>
      <c r="FHC64" s="140"/>
      <c r="FHD64" s="140"/>
      <c r="FHE64" s="140"/>
      <c r="FHF64" s="140"/>
      <c r="FHG64" s="140"/>
      <c r="FHH64" s="140"/>
      <c r="FHI64" s="140"/>
      <c r="FHJ64" s="140"/>
      <c r="FHK64" s="140"/>
      <c r="FHL64" s="140"/>
      <c r="FHM64" s="140"/>
      <c r="FHN64" s="140"/>
      <c r="FHO64" s="140"/>
      <c r="FHP64" s="140"/>
      <c r="FHQ64" s="140"/>
      <c r="FHR64" s="140"/>
      <c r="FHS64" s="140"/>
      <c r="FHT64" s="140"/>
      <c r="FHU64" s="140"/>
      <c r="FHV64" s="140"/>
      <c r="FHW64" s="140"/>
      <c r="FHX64" s="140"/>
      <c r="FHY64" s="140"/>
      <c r="FHZ64" s="140"/>
      <c r="FIA64" s="140"/>
      <c r="FIB64" s="140"/>
      <c r="FIC64" s="140"/>
      <c r="FID64" s="140"/>
      <c r="FIE64" s="140"/>
      <c r="FIF64" s="140"/>
      <c r="FIG64" s="140"/>
      <c r="FIH64" s="140"/>
      <c r="FII64" s="140"/>
      <c r="FIJ64" s="140"/>
      <c r="FIK64" s="140"/>
      <c r="FIL64" s="140"/>
      <c r="FIM64" s="140"/>
      <c r="FIN64" s="140"/>
      <c r="FIO64" s="140"/>
      <c r="FIP64" s="140"/>
      <c r="FIQ64" s="140"/>
      <c r="FIR64" s="140"/>
      <c r="FIS64" s="140"/>
      <c r="FIT64" s="140"/>
      <c r="FIU64" s="140"/>
      <c r="FIV64" s="140"/>
      <c r="FIW64" s="140"/>
      <c r="FIX64" s="140"/>
      <c r="FIY64" s="140"/>
      <c r="FIZ64" s="140"/>
      <c r="FJA64" s="140"/>
      <c r="FJB64" s="140"/>
      <c r="FJC64" s="140"/>
      <c r="FJD64" s="140"/>
      <c r="FJE64" s="140"/>
      <c r="FJF64" s="140"/>
      <c r="FJG64" s="140"/>
      <c r="FJH64" s="140"/>
      <c r="FJI64" s="140"/>
      <c r="FJJ64" s="140"/>
      <c r="FJK64" s="140"/>
      <c r="FJL64" s="140"/>
      <c r="FJM64" s="140"/>
      <c r="FJN64" s="140"/>
      <c r="FJO64" s="140"/>
      <c r="FJP64" s="140"/>
      <c r="FJQ64" s="140"/>
      <c r="FJR64" s="140"/>
      <c r="FJS64" s="140"/>
      <c r="FJT64" s="140"/>
      <c r="FJU64" s="140"/>
      <c r="FJV64" s="140"/>
      <c r="FJW64" s="140"/>
      <c r="FJX64" s="140"/>
      <c r="FJY64" s="140"/>
      <c r="FJZ64" s="140"/>
      <c r="FKA64" s="140"/>
      <c r="FKB64" s="140"/>
      <c r="FKC64" s="140"/>
      <c r="FKD64" s="140"/>
      <c r="FKE64" s="140"/>
      <c r="FKF64" s="140"/>
      <c r="FKG64" s="140"/>
      <c r="FKH64" s="140"/>
      <c r="FKI64" s="140"/>
      <c r="FKJ64" s="140"/>
      <c r="FKK64" s="140"/>
      <c r="FKL64" s="140"/>
      <c r="FKM64" s="140"/>
      <c r="FKN64" s="140"/>
      <c r="FKO64" s="140"/>
      <c r="FKP64" s="140"/>
      <c r="FKQ64" s="140"/>
      <c r="FKR64" s="140"/>
      <c r="FKS64" s="140"/>
      <c r="FKT64" s="140"/>
      <c r="FKU64" s="140"/>
      <c r="FKV64" s="140"/>
      <c r="FKW64" s="140"/>
      <c r="FKX64" s="140"/>
      <c r="FKY64" s="140"/>
      <c r="FKZ64" s="140"/>
      <c r="FLA64" s="140"/>
      <c r="FLB64" s="140"/>
      <c r="FLC64" s="140"/>
      <c r="FLD64" s="140"/>
      <c r="FLE64" s="140"/>
      <c r="FLF64" s="140"/>
      <c r="FLG64" s="140"/>
      <c r="FLH64" s="140"/>
      <c r="FLI64" s="140"/>
      <c r="FLJ64" s="140"/>
      <c r="FLK64" s="140"/>
      <c r="FLL64" s="140"/>
      <c r="FLM64" s="140"/>
      <c r="FLN64" s="140"/>
      <c r="FLO64" s="140"/>
      <c r="FLP64" s="140"/>
      <c r="FLQ64" s="140"/>
      <c r="FLR64" s="140"/>
      <c r="FLS64" s="140"/>
      <c r="FLT64" s="140"/>
      <c r="FLU64" s="140"/>
      <c r="FLV64" s="140"/>
      <c r="FLW64" s="140"/>
      <c r="FLX64" s="140"/>
      <c r="FLY64" s="140"/>
      <c r="FLZ64" s="140"/>
      <c r="FMA64" s="140"/>
      <c r="FMB64" s="140"/>
      <c r="FMC64" s="140"/>
      <c r="FMD64" s="140"/>
      <c r="FME64" s="140"/>
      <c r="FMF64" s="140"/>
      <c r="FMG64" s="140"/>
      <c r="FMH64" s="140"/>
      <c r="FMI64" s="140"/>
      <c r="FMJ64" s="140"/>
      <c r="FMK64" s="140"/>
      <c r="FML64" s="140"/>
      <c r="FMM64" s="140"/>
      <c r="FMN64" s="140"/>
      <c r="FMO64" s="140"/>
      <c r="FMP64" s="140"/>
      <c r="FMQ64" s="140"/>
      <c r="FMR64" s="140"/>
      <c r="FMS64" s="140"/>
      <c r="FMT64" s="140"/>
      <c r="FMU64" s="140"/>
      <c r="FMV64" s="140"/>
      <c r="FMW64" s="140"/>
      <c r="FMX64" s="140"/>
      <c r="FMY64" s="140"/>
      <c r="FMZ64" s="140"/>
      <c r="FNA64" s="140"/>
      <c r="FNB64" s="140"/>
      <c r="FNC64" s="140"/>
      <c r="FND64" s="140"/>
      <c r="FNE64" s="140"/>
      <c r="FNF64" s="140"/>
      <c r="FNG64" s="140"/>
      <c r="FNH64" s="140"/>
      <c r="FNI64" s="140"/>
      <c r="FNJ64" s="140"/>
      <c r="FNK64" s="140"/>
      <c r="FNL64" s="140"/>
      <c r="FNM64" s="140"/>
      <c r="FNN64" s="140"/>
      <c r="FNO64" s="140"/>
      <c r="FNP64" s="140"/>
      <c r="FNQ64" s="140"/>
      <c r="FNR64" s="140"/>
      <c r="FNS64" s="140"/>
      <c r="FNT64" s="140"/>
      <c r="FNU64" s="140"/>
      <c r="FNV64" s="140"/>
      <c r="FNW64" s="140"/>
      <c r="FNX64" s="140"/>
      <c r="FNY64" s="140"/>
      <c r="FNZ64" s="140"/>
      <c r="FOA64" s="140"/>
      <c r="FOB64" s="140"/>
      <c r="FOC64" s="140"/>
      <c r="FOD64" s="140"/>
      <c r="FOE64" s="140"/>
      <c r="FOF64" s="140"/>
      <c r="FOG64" s="140"/>
      <c r="FOH64" s="140"/>
      <c r="FOI64" s="140"/>
      <c r="FOJ64" s="140"/>
      <c r="FOK64" s="140"/>
      <c r="FOL64" s="140"/>
      <c r="FOM64" s="140"/>
      <c r="FON64" s="140"/>
      <c r="FOO64" s="140"/>
      <c r="FOP64" s="140"/>
      <c r="FOQ64" s="140"/>
      <c r="FOR64" s="140"/>
      <c r="FOS64" s="140"/>
      <c r="FOT64" s="140"/>
      <c r="FOU64" s="140"/>
      <c r="FOV64" s="140"/>
      <c r="FOW64" s="140"/>
      <c r="FOX64" s="140"/>
      <c r="FOY64" s="140"/>
      <c r="FOZ64" s="140"/>
      <c r="FPA64" s="140"/>
      <c r="FPB64" s="140"/>
      <c r="FPC64" s="140"/>
      <c r="FPD64" s="140"/>
      <c r="FPE64" s="140"/>
      <c r="FPF64" s="140"/>
      <c r="FPG64" s="140"/>
      <c r="FPH64" s="140"/>
      <c r="FPI64" s="140"/>
      <c r="FPJ64" s="140"/>
      <c r="FPK64" s="140"/>
      <c r="FPL64" s="140"/>
      <c r="FPM64" s="140"/>
      <c r="FPN64" s="140"/>
      <c r="FPO64" s="140"/>
      <c r="FPP64" s="140"/>
      <c r="FPQ64" s="140"/>
      <c r="FPR64" s="140"/>
      <c r="FPS64" s="140"/>
      <c r="FPT64" s="140"/>
      <c r="FPU64" s="140"/>
      <c r="FPV64" s="140"/>
      <c r="FPW64" s="140"/>
      <c r="FPX64" s="140"/>
      <c r="FPY64" s="140"/>
      <c r="FPZ64" s="140"/>
      <c r="FQA64" s="140"/>
      <c r="FQB64" s="140"/>
      <c r="FQC64" s="140"/>
      <c r="FQD64" s="140"/>
      <c r="FQE64" s="140"/>
      <c r="FQF64" s="140"/>
      <c r="FQG64" s="140"/>
      <c r="FQH64" s="140"/>
      <c r="FQI64" s="140"/>
      <c r="FQJ64" s="140"/>
      <c r="FQK64" s="140"/>
      <c r="FQL64" s="140"/>
      <c r="FQM64" s="140"/>
      <c r="FQN64" s="140"/>
      <c r="FQO64" s="140"/>
      <c r="FQP64" s="140"/>
      <c r="FQQ64" s="140"/>
      <c r="FQR64" s="140"/>
      <c r="FQS64" s="140"/>
      <c r="FQT64" s="140"/>
      <c r="FQU64" s="140"/>
      <c r="FQV64" s="140"/>
      <c r="FQW64" s="140"/>
      <c r="FQX64" s="140"/>
      <c r="FQY64" s="140"/>
      <c r="FQZ64" s="140"/>
      <c r="FRA64" s="140"/>
      <c r="FRB64" s="140"/>
      <c r="FRC64" s="140"/>
      <c r="FRD64" s="140"/>
      <c r="FRE64" s="140"/>
      <c r="FRF64" s="140"/>
      <c r="FRG64" s="140"/>
      <c r="FRH64" s="140"/>
      <c r="FRI64" s="140"/>
      <c r="FRJ64" s="140"/>
      <c r="FRK64" s="140"/>
      <c r="FRL64" s="140"/>
      <c r="FRM64" s="140"/>
      <c r="FRN64" s="140"/>
      <c r="FRO64" s="140"/>
      <c r="FRP64" s="140"/>
      <c r="FRQ64" s="140"/>
      <c r="FRR64" s="140"/>
      <c r="FRS64" s="140"/>
      <c r="FRT64" s="140"/>
      <c r="FRU64" s="140"/>
      <c r="FRV64" s="140"/>
      <c r="FRW64" s="140"/>
      <c r="FRX64" s="140"/>
      <c r="FRY64" s="140"/>
      <c r="FRZ64" s="140"/>
      <c r="FSA64" s="140"/>
      <c r="FSB64" s="140"/>
      <c r="FSC64" s="140"/>
      <c r="FSD64" s="140"/>
      <c r="FSE64" s="140"/>
      <c r="FSF64" s="140"/>
      <c r="FSG64" s="140"/>
      <c r="FSH64" s="140"/>
      <c r="FSI64" s="140"/>
      <c r="FSJ64" s="140"/>
      <c r="FSK64" s="140"/>
      <c r="FSL64" s="140"/>
      <c r="FSM64" s="140"/>
      <c r="FSN64" s="140"/>
      <c r="FSO64" s="140"/>
      <c r="FSP64" s="140"/>
      <c r="FSQ64" s="140"/>
      <c r="FSR64" s="140"/>
      <c r="FSS64" s="140"/>
      <c r="FST64" s="140"/>
      <c r="FSU64" s="140"/>
      <c r="FSV64" s="140"/>
      <c r="FSW64" s="140"/>
      <c r="FSX64" s="140"/>
      <c r="FSY64" s="140"/>
      <c r="FSZ64" s="140"/>
      <c r="FTA64" s="140"/>
      <c r="FTB64" s="140"/>
      <c r="FTC64" s="140"/>
      <c r="FTD64" s="140"/>
      <c r="FTE64" s="140"/>
      <c r="FTF64" s="140"/>
      <c r="FTG64" s="140"/>
      <c r="FTH64" s="140"/>
      <c r="FTI64" s="140"/>
      <c r="FTJ64" s="140"/>
      <c r="FTK64" s="140"/>
      <c r="FTL64" s="140"/>
      <c r="FTM64" s="140"/>
      <c r="FTN64" s="140"/>
      <c r="FTO64" s="140"/>
      <c r="FTP64" s="140"/>
      <c r="FTQ64" s="140"/>
      <c r="FTR64" s="140"/>
      <c r="FTS64" s="140"/>
      <c r="FTT64" s="140"/>
      <c r="FTU64" s="140"/>
      <c r="FTV64" s="140"/>
      <c r="FTW64" s="140"/>
      <c r="FTX64" s="140"/>
      <c r="FTY64" s="140"/>
      <c r="FTZ64" s="140"/>
      <c r="FUA64" s="140"/>
      <c r="FUB64" s="140"/>
      <c r="FUC64" s="140"/>
      <c r="FUD64" s="140"/>
      <c r="FUE64" s="140"/>
      <c r="FUF64" s="140"/>
      <c r="FUG64" s="140"/>
      <c r="FUH64" s="140"/>
      <c r="FUI64" s="140"/>
      <c r="FUJ64" s="140"/>
      <c r="FUK64" s="140"/>
      <c r="FUL64" s="140"/>
      <c r="FUM64" s="140"/>
      <c r="FUN64" s="140"/>
      <c r="FUO64" s="140"/>
      <c r="FUP64" s="140"/>
      <c r="FUQ64" s="140"/>
      <c r="FUR64" s="140"/>
      <c r="FUS64" s="140"/>
      <c r="FUT64" s="140"/>
      <c r="FUU64" s="140"/>
      <c r="FUV64" s="140"/>
      <c r="FUW64" s="140"/>
      <c r="FUX64" s="140"/>
      <c r="FUY64" s="140"/>
      <c r="FUZ64" s="140"/>
      <c r="FVA64" s="140"/>
      <c r="FVB64" s="140"/>
      <c r="FVC64" s="140"/>
      <c r="FVD64" s="140"/>
      <c r="FVE64" s="140"/>
      <c r="FVF64" s="140"/>
      <c r="FVG64" s="140"/>
      <c r="FVH64" s="140"/>
      <c r="FVI64" s="140"/>
      <c r="FVJ64" s="140"/>
      <c r="FVK64" s="140"/>
      <c r="FVL64" s="140"/>
      <c r="FVM64" s="140"/>
      <c r="FVN64" s="140"/>
      <c r="FVO64" s="140"/>
      <c r="FVP64" s="140"/>
      <c r="FVQ64" s="140"/>
      <c r="FVR64" s="140"/>
      <c r="FVS64" s="140"/>
      <c r="FVT64" s="140"/>
      <c r="FVU64" s="140"/>
      <c r="FVV64" s="140"/>
      <c r="FVW64" s="140"/>
      <c r="FVX64" s="140"/>
      <c r="FVY64" s="140"/>
      <c r="FVZ64" s="140"/>
      <c r="FWA64" s="140"/>
      <c r="FWB64" s="140"/>
      <c r="FWC64" s="140"/>
      <c r="FWD64" s="140"/>
      <c r="FWE64" s="140"/>
      <c r="FWF64" s="140"/>
      <c r="FWG64" s="140"/>
      <c r="FWH64" s="140"/>
      <c r="FWI64" s="140"/>
      <c r="FWJ64" s="140"/>
      <c r="FWK64" s="140"/>
      <c r="FWL64" s="140"/>
      <c r="FWM64" s="140"/>
      <c r="FWN64" s="140"/>
      <c r="FWO64" s="140"/>
      <c r="FWP64" s="140"/>
      <c r="FWQ64" s="140"/>
      <c r="FWR64" s="140"/>
      <c r="FWS64" s="140"/>
      <c r="FWT64" s="140"/>
      <c r="FWU64" s="140"/>
      <c r="FWV64" s="140"/>
      <c r="FWW64" s="140"/>
      <c r="FWX64" s="140"/>
      <c r="FWY64" s="140"/>
      <c r="FWZ64" s="140"/>
      <c r="FXA64" s="140"/>
      <c r="FXB64" s="140"/>
      <c r="FXC64" s="140"/>
      <c r="FXD64" s="140"/>
      <c r="FXE64" s="140"/>
      <c r="FXF64" s="140"/>
      <c r="FXG64" s="140"/>
      <c r="FXH64" s="140"/>
      <c r="FXI64" s="140"/>
      <c r="FXJ64" s="140"/>
      <c r="FXK64" s="140"/>
      <c r="FXL64" s="140"/>
      <c r="FXM64" s="140"/>
      <c r="FXN64" s="140"/>
      <c r="FXO64" s="140"/>
      <c r="FXP64" s="140"/>
      <c r="FXQ64" s="140"/>
      <c r="FXR64" s="140"/>
      <c r="FXS64" s="140"/>
      <c r="FXT64" s="140"/>
      <c r="FXU64" s="140"/>
      <c r="FXV64" s="140"/>
      <c r="FXW64" s="140"/>
      <c r="FXX64" s="140"/>
      <c r="FXY64" s="140"/>
      <c r="FXZ64" s="140"/>
      <c r="FYA64" s="140"/>
      <c r="FYB64" s="140"/>
      <c r="FYC64" s="140"/>
      <c r="FYD64" s="140"/>
      <c r="FYE64" s="140"/>
      <c r="FYF64" s="140"/>
      <c r="FYG64" s="140"/>
      <c r="FYH64" s="140"/>
      <c r="FYI64" s="140"/>
      <c r="FYJ64" s="140"/>
      <c r="FYK64" s="140"/>
      <c r="FYL64" s="140"/>
      <c r="FYM64" s="140"/>
      <c r="FYN64" s="140"/>
      <c r="FYO64" s="140"/>
      <c r="FYP64" s="140"/>
      <c r="FYQ64" s="140"/>
      <c r="FYR64" s="140"/>
      <c r="FYS64" s="140"/>
      <c r="FYT64" s="140"/>
      <c r="FYU64" s="140"/>
      <c r="FYV64" s="140"/>
      <c r="FYW64" s="140"/>
      <c r="FYX64" s="140"/>
      <c r="FYY64" s="140"/>
      <c r="FYZ64" s="140"/>
      <c r="FZA64" s="140"/>
      <c r="FZB64" s="140"/>
      <c r="FZC64" s="140"/>
      <c r="FZD64" s="140"/>
      <c r="FZE64" s="140"/>
      <c r="FZF64" s="140"/>
      <c r="FZG64" s="140"/>
      <c r="FZH64" s="140"/>
      <c r="FZI64" s="140"/>
      <c r="FZJ64" s="140"/>
      <c r="FZK64" s="140"/>
      <c r="FZL64" s="140"/>
      <c r="FZM64" s="140"/>
      <c r="FZN64" s="140"/>
      <c r="FZO64" s="140"/>
      <c r="FZP64" s="140"/>
      <c r="FZQ64" s="140"/>
      <c r="FZR64" s="140"/>
      <c r="FZS64" s="140"/>
      <c r="FZT64" s="140"/>
      <c r="FZU64" s="140"/>
      <c r="FZV64" s="140"/>
      <c r="FZW64" s="140"/>
      <c r="FZX64" s="140"/>
      <c r="FZY64" s="140"/>
      <c r="FZZ64" s="140"/>
      <c r="GAA64" s="140"/>
      <c r="GAB64" s="140"/>
      <c r="GAC64" s="140"/>
      <c r="GAD64" s="140"/>
      <c r="GAE64" s="140"/>
      <c r="GAF64" s="140"/>
      <c r="GAG64" s="140"/>
      <c r="GAH64" s="140"/>
      <c r="GAI64" s="140"/>
      <c r="GAJ64" s="140"/>
      <c r="GAK64" s="140"/>
      <c r="GAL64" s="140"/>
      <c r="GAM64" s="140"/>
      <c r="GAN64" s="140"/>
      <c r="GAO64" s="140"/>
      <c r="GAP64" s="140"/>
      <c r="GAQ64" s="140"/>
      <c r="GAR64" s="140"/>
      <c r="GAS64" s="140"/>
      <c r="GAT64" s="140"/>
      <c r="GAU64" s="140"/>
      <c r="GAV64" s="140"/>
      <c r="GAW64" s="140"/>
      <c r="GAX64" s="140"/>
      <c r="GAY64" s="140"/>
      <c r="GAZ64" s="140"/>
      <c r="GBA64" s="140"/>
      <c r="GBB64" s="140"/>
      <c r="GBC64" s="140"/>
      <c r="GBD64" s="140"/>
      <c r="GBE64" s="140"/>
      <c r="GBF64" s="140"/>
      <c r="GBG64" s="140"/>
      <c r="GBH64" s="140"/>
      <c r="GBI64" s="140"/>
      <c r="GBJ64" s="140"/>
      <c r="GBK64" s="140"/>
      <c r="GBL64" s="140"/>
      <c r="GBM64" s="140"/>
      <c r="GBN64" s="140"/>
      <c r="GBO64" s="140"/>
      <c r="GBP64" s="140"/>
      <c r="GBQ64" s="140"/>
      <c r="GBR64" s="140"/>
      <c r="GBS64" s="140"/>
      <c r="GBT64" s="140"/>
      <c r="GBU64" s="140"/>
      <c r="GBV64" s="140"/>
      <c r="GBW64" s="140"/>
      <c r="GBX64" s="140"/>
      <c r="GBY64" s="140"/>
      <c r="GBZ64" s="140"/>
      <c r="GCA64" s="140"/>
      <c r="GCB64" s="140"/>
      <c r="GCC64" s="140"/>
      <c r="GCD64" s="140"/>
      <c r="GCE64" s="140"/>
      <c r="GCF64" s="140"/>
      <c r="GCG64" s="140"/>
      <c r="GCH64" s="140"/>
      <c r="GCI64" s="140"/>
      <c r="GCJ64" s="140"/>
      <c r="GCK64" s="140"/>
      <c r="GCL64" s="140"/>
      <c r="GCM64" s="140"/>
      <c r="GCN64" s="140"/>
      <c r="GCO64" s="140"/>
      <c r="GCP64" s="140"/>
      <c r="GCQ64" s="140"/>
      <c r="GCR64" s="140"/>
      <c r="GCS64" s="140"/>
      <c r="GCT64" s="140"/>
      <c r="GCU64" s="140"/>
      <c r="GCV64" s="140"/>
      <c r="GCW64" s="140"/>
      <c r="GCX64" s="140"/>
      <c r="GCY64" s="140"/>
      <c r="GCZ64" s="140"/>
      <c r="GDA64" s="140"/>
      <c r="GDB64" s="140"/>
      <c r="GDC64" s="140"/>
      <c r="GDD64" s="140"/>
      <c r="GDE64" s="140"/>
      <c r="GDF64" s="140"/>
      <c r="GDG64" s="140"/>
      <c r="GDH64" s="140"/>
      <c r="GDI64" s="140"/>
      <c r="GDJ64" s="140"/>
      <c r="GDK64" s="140"/>
      <c r="GDL64" s="140"/>
      <c r="GDM64" s="140"/>
      <c r="GDN64" s="140"/>
      <c r="GDO64" s="140"/>
      <c r="GDP64" s="140"/>
      <c r="GDQ64" s="140"/>
      <c r="GDR64" s="140"/>
      <c r="GDS64" s="140"/>
      <c r="GDT64" s="140"/>
      <c r="GDU64" s="140"/>
      <c r="GDV64" s="140"/>
      <c r="GDW64" s="140"/>
      <c r="GDX64" s="140"/>
      <c r="GDY64" s="140"/>
      <c r="GDZ64" s="140"/>
      <c r="GEA64" s="140"/>
      <c r="GEB64" s="140"/>
      <c r="GEC64" s="140"/>
      <c r="GED64" s="140"/>
      <c r="GEE64" s="140"/>
      <c r="GEF64" s="140"/>
      <c r="GEG64" s="140"/>
      <c r="GEH64" s="140"/>
      <c r="GEI64" s="140"/>
      <c r="GEJ64" s="140"/>
      <c r="GEK64" s="140"/>
      <c r="GEL64" s="140"/>
      <c r="GEM64" s="140"/>
      <c r="GEN64" s="140"/>
      <c r="GEO64" s="140"/>
      <c r="GEP64" s="140"/>
      <c r="GEQ64" s="140"/>
      <c r="GER64" s="140"/>
      <c r="GES64" s="140"/>
      <c r="GET64" s="140"/>
      <c r="GEU64" s="140"/>
      <c r="GEV64" s="140"/>
      <c r="GEW64" s="140"/>
      <c r="GEX64" s="140"/>
      <c r="GEY64" s="140"/>
      <c r="GEZ64" s="140"/>
      <c r="GFA64" s="140"/>
      <c r="GFB64" s="140"/>
      <c r="GFC64" s="140"/>
      <c r="GFD64" s="140"/>
      <c r="GFE64" s="140"/>
      <c r="GFF64" s="140"/>
      <c r="GFG64" s="140"/>
      <c r="GFH64" s="140"/>
      <c r="GFI64" s="140"/>
      <c r="GFJ64" s="140"/>
      <c r="GFK64" s="140"/>
      <c r="GFL64" s="140"/>
      <c r="GFM64" s="140"/>
      <c r="GFN64" s="140"/>
      <c r="GFO64" s="140"/>
      <c r="GFP64" s="140"/>
      <c r="GFQ64" s="140"/>
      <c r="GFR64" s="140"/>
      <c r="GFS64" s="140"/>
      <c r="GFT64" s="140"/>
      <c r="GFU64" s="140"/>
      <c r="GFV64" s="140"/>
      <c r="GFW64" s="140"/>
      <c r="GFX64" s="140"/>
      <c r="GFY64" s="140"/>
      <c r="GFZ64" s="140"/>
      <c r="GGA64" s="140"/>
      <c r="GGB64" s="140"/>
      <c r="GGC64" s="140"/>
      <c r="GGD64" s="140"/>
      <c r="GGE64" s="140"/>
      <c r="GGF64" s="140"/>
      <c r="GGG64" s="140"/>
      <c r="GGH64" s="140"/>
      <c r="GGI64" s="140"/>
      <c r="GGJ64" s="140"/>
      <c r="GGK64" s="140"/>
      <c r="GGL64" s="140"/>
      <c r="GGM64" s="140"/>
      <c r="GGN64" s="140"/>
      <c r="GGO64" s="140"/>
      <c r="GGP64" s="140"/>
      <c r="GGQ64" s="140"/>
      <c r="GGR64" s="140"/>
      <c r="GGS64" s="140"/>
      <c r="GGT64" s="140"/>
      <c r="GGU64" s="140"/>
      <c r="GGV64" s="140"/>
      <c r="GGW64" s="140"/>
      <c r="GGX64" s="140"/>
      <c r="GGY64" s="140"/>
      <c r="GGZ64" s="140"/>
      <c r="GHA64" s="140"/>
      <c r="GHB64" s="140"/>
      <c r="GHC64" s="140"/>
      <c r="GHD64" s="140"/>
      <c r="GHE64" s="140"/>
      <c r="GHF64" s="140"/>
      <c r="GHG64" s="140"/>
      <c r="GHH64" s="140"/>
      <c r="GHI64" s="140"/>
      <c r="GHJ64" s="140"/>
      <c r="GHK64" s="140"/>
      <c r="GHL64" s="140"/>
      <c r="GHM64" s="140"/>
      <c r="GHN64" s="140"/>
      <c r="GHO64" s="140"/>
      <c r="GHP64" s="140"/>
      <c r="GHQ64" s="140"/>
      <c r="GHR64" s="140"/>
      <c r="GHS64" s="140"/>
      <c r="GHT64" s="140"/>
      <c r="GHU64" s="140"/>
      <c r="GHV64" s="140"/>
      <c r="GHW64" s="140"/>
      <c r="GHX64" s="140"/>
      <c r="GHY64" s="140"/>
      <c r="GHZ64" s="140"/>
      <c r="GIA64" s="140"/>
      <c r="GIB64" s="140"/>
      <c r="GIC64" s="140"/>
      <c r="GID64" s="140"/>
      <c r="GIE64" s="140"/>
      <c r="GIF64" s="140"/>
      <c r="GIG64" s="140"/>
      <c r="GIH64" s="140"/>
      <c r="GII64" s="140"/>
      <c r="GIJ64" s="140"/>
      <c r="GIK64" s="140"/>
      <c r="GIL64" s="140"/>
      <c r="GIM64" s="140"/>
      <c r="GIN64" s="140"/>
      <c r="GIO64" s="140"/>
      <c r="GIP64" s="140"/>
      <c r="GIQ64" s="140"/>
      <c r="GIR64" s="140"/>
      <c r="GIS64" s="140"/>
      <c r="GIT64" s="140"/>
      <c r="GIU64" s="140"/>
      <c r="GIV64" s="140"/>
      <c r="GIW64" s="140"/>
      <c r="GIX64" s="140"/>
      <c r="GIY64" s="140"/>
      <c r="GIZ64" s="140"/>
      <c r="GJA64" s="140"/>
      <c r="GJB64" s="140"/>
      <c r="GJC64" s="140"/>
      <c r="GJD64" s="140"/>
      <c r="GJE64" s="140"/>
      <c r="GJF64" s="140"/>
      <c r="GJG64" s="140"/>
      <c r="GJH64" s="140"/>
      <c r="GJI64" s="140"/>
      <c r="GJJ64" s="140"/>
      <c r="GJK64" s="140"/>
      <c r="GJL64" s="140"/>
      <c r="GJM64" s="140"/>
      <c r="GJN64" s="140"/>
      <c r="GJO64" s="140"/>
      <c r="GJP64" s="140"/>
      <c r="GJQ64" s="140"/>
      <c r="GJR64" s="140"/>
      <c r="GJS64" s="140"/>
      <c r="GJT64" s="140"/>
      <c r="GJU64" s="140"/>
      <c r="GJV64" s="140"/>
      <c r="GJW64" s="140"/>
      <c r="GJX64" s="140"/>
      <c r="GJY64" s="140"/>
      <c r="GJZ64" s="140"/>
      <c r="GKA64" s="140"/>
      <c r="GKB64" s="140"/>
      <c r="GKC64" s="140"/>
      <c r="GKD64" s="140"/>
      <c r="GKE64" s="140"/>
      <c r="GKF64" s="140"/>
      <c r="GKG64" s="140"/>
      <c r="GKH64" s="140"/>
      <c r="GKI64" s="140"/>
      <c r="GKJ64" s="140"/>
      <c r="GKK64" s="140"/>
      <c r="GKL64" s="140"/>
      <c r="GKM64" s="140"/>
      <c r="GKN64" s="140"/>
      <c r="GKO64" s="140"/>
      <c r="GKP64" s="140"/>
      <c r="GKQ64" s="140"/>
      <c r="GKR64" s="140"/>
      <c r="GKS64" s="140"/>
      <c r="GKT64" s="140"/>
      <c r="GKU64" s="140"/>
      <c r="GKV64" s="140"/>
      <c r="GKW64" s="140"/>
      <c r="GKX64" s="140"/>
      <c r="GKY64" s="140"/>
      <c r="GKZ64" s="140"/>
      <c r="GLA64" s="140"/>
      <c r="GLB64" s="140"/>
      <c r="GLC64" s="140"/>
      <c r="GLD64" s="140"/>
      <c r="GLE64" s="140"/>
      <c r="GLF64" s="140"/>
      <c r="GLG64" s="140"/>
      <c r="GLH64" s="140"/>
      <c r="GLI64" s="140"/>
      <c r="GLJ64" s="140"/>
      <c r="GLK64" s="140"/>
      <c r="GLL64" s="140"/>
      <c r="GLM64" s="140"/>
      <c r="GLN64" s="140"/>
      <c r="GLO64" s="140"/>
      <c r="GLP64" s="140"/>
      <c r="GLQ64" s="140"/>
      <c r="GLR64" s="140"/>
      <c r="GLS64" s="140"/>
      <c r="GLT64" s="140"/>
      <c r="GLU64" s="140"/>
      <c r="GLV64" s="140"/>
      <c r="GLW64" s="140"/>
      <c r="GLX64" s="140"/>
      <c r="GLY64" s="140"/>
      <c r="GLZ64" s="140"/>
      <c r="GMA64" s="140"/>
      <c r="GMB64" s="140"/>
      <c r="GMC64" s="140"/>
      <c r="GMD64" s="140"/>
      <c r="GME64" s="140"/>
      <c r="GMF64" s="140"/>
      <c r="GMG64" s="140"/>
      <c r="GMH64" s="140"/>
      <c r="GMI64" s="140"/>
      <c r="GMJ64" s="140"/>
      <c r="GMK64" s="140"/>
      <c r="GML64" s="140"/>
      <c r="GMM64" s="140"/>
      <c r="GMN64" s="140"/>
      <c r="GMO64" s="140"/>
      <c r="GMP64" s="140"/>
      <c r="GMQ64" s="140"/>
      <c r="GMR64" s="140"/>
      <c r="GMS64" s="140"/>
      <c r="GMT64" s="140"/>
      <c r="GMU64" s="140"/>
      <c r="GMV64" s="140"/>
      <c r="GMW64" s="140"/>
      <c r="GMX64" s="140"/>
      <c r="GMY64" s="140"/>
      <c r="GMZ64" s="140"/>
      <c r="GNA64" s="140"/>
      <c r="GNB64" s="140"/>
      <c r="GNC64" s="140"/>
      <c r="GND64" s="140"/>
      <c r="GNE64" s="140"/>
      <c r="GNF64" s="140"/>
      <c r="GNG64" s="140"/>
      <c r="GNH64" s="140"/>
      <c r="GNI64" s="140"/>
      <c r="GNJ64" s="140"/>
      <c r="GNK64" s="140"/>
      <c r="GNL64" s="140"/>
      <c r="GNM64" s="140"/>
      <c r="GNN64" s="140"/>
      <c r="GNO64" s="140"/>
      <c r="GNP64" s="140"/>
      <c r="GNQ64" s="140"/>
      <c r="GNR64" s="140"/>
      <c r="GNS64" s="140"/>
      <c r="GNT64" s="140"/>
      <c r="GNU64" s="140"/>
      <c r="GNV64" s="140"/>
      <c r="GNW64" s="140"/>
      <c r="GNX64" s="140"/>
      <c r="GNY64" s="140"/>
      <c r="GNZ64" s="140"/>
      <c r="GOA64" s="140"/>
      <c r="GOB64" s="140"/>
      <c r="GOC64" s="140"/>
      <c r="GOD64" s="140"/>
      <c r="GOE64" s="140"/>
      <c r="GOF64" s="140"/>
      <c r="GOG64" s="140"/>
      <c r="GOH64" s="140"/>
      <c r="GOI64" s="140"/>
      <c r="GOJ64" s="140"/>
      <c r="GOK64" s="140"/>
      <c r="GOL64" s="140"/>
      <c r="GOM64" s="140"/>
      <c r="GON64" s="140"/>
      <c r="GOO64" s="140"/>
      <c r="GOP64" s="140"/>
      <c r="GOQ64" s="140"/>
      <c r="GOR64" s="140"/>
      <c r="GOS64" s="140"/>
      <c r="GOT64" s="140"/>
      <c r="GOU64" s="140"/>
      <c r="GOV64" s="140"/>
      <c r="GOW64" s="140"/>
      <c r="GOX64" s="140"/>
      <c r="GOY64" s="140"/>
      <c r="GOZ64" s="140"/>
      <c r="GPA64" s="140"/>
      <c r="GPB64" s="140"/>
      <c r="GPC64" s="140"/>
      <c r="GPD64" s="140"/>
      <c r="GPE64" s="140"/>
      <c r="GPF64" s="140"/>
      <c r="GPG64" s="140"/>
      <c r="GPH64" s="140"/>
      <c r="GPI64" s="140"/>
      <c r="GPJ64" s="140"/>
      <c r="GPK64" s="140"/>
      <c r="GPL64" s="140"/>
      <c r="GPM64" s="140"/>
      <c r="GPN64" s="140"/>
      <c r="GPO64" s="140"/>
      <c r="GPP64" s="140"/>
      <c r="GPQ64" s="140"/>
      <c r="GPR64" s="140"/>
      <c r="GPS64" s="140"/>
      <c r="GPT64" s="140"/>
      <c r="GPU64" s="140"/>
      <c r="GPV64" s="140"/>
      <c r="GPW64" s="140"/>
      <c r="GPX64" s="140"/>
      <c r="GPY64" s="140"/>
      <c r="GPZ64" s="140"/>
      <c r="GQA64" s="140"/>
      <c r="GQB64" s="140"/>
      <c r="GQC64" s="140"/>
      <c r="GQD64" s="140"/>
      <c r="GQE64" s="140"/>
      <c r="GQF64" s="140"/>
      <c r="GQG64" s="140"/>
      <c r="GQH64" s="140"/>
      <c r="GQI64" s="140"/>
      <c r="GQJ64" s="140"/>
      <c r="GQK64" s="140"/>
      <c r="GQL64" s="140"/>
      <c r="GQM64" s="140"/>
      <c r="GQN64" s="140"/>
      <c r="GQO64" s="140"/>
      <c r="GQP64" s="140"/>
      <c r="GQQ64" s="140"/>
      <c r="GQR64" s="140"/>
      <c r="GQS64" s="140"/>
      <c r="GQT64" s="140"/>
      <c r="GQU64" s="140"/>
      <c r="GQV64" s="140"/>
      <c r="GQW64" s="140"/>
      <c r="GQX64" s="140"/>
      <c r="GQY64" s="140"/>
      <c r="GQZ64" s="140"/>
      <c r="GRA64" s="140"/>
      <c r="GRB64" s="140"/>
      <c r="GRC64" s="140"/>
      <c r="GRD64" s="140"/>
      <c r="GRE64" s="140"/>
      <c r="GRF64" s="140"/>
      <c r="GRG64" s="140"/>
      <c r="GRH64" s="140"/>
      <c r="GRI64" s="140"/>
      <c r="GRJ64" s="140"/>
      <c r="GRK64" s="140"/>
      <c r="GRL64" s="140"/>
      <c r="GRM64" s="140"/>
      <c r="GRN64" s="140"/>
      <c r="GRO64" s="140"/>
      <c r="GRP64" s="140"/>
      <c r="GRQ64" s="140"/>
      <c r="GRR64" s="140"/>
      <c r="GRS64" s="140"/>
      <c r="GRT64" s="140"/>
      <c r="GRU64" s="140"/>
      <c r="GRV64" s="140"/>
      <c r="GRW64" s="140"/>
      <c r="GRX64" s="140"/>
      <c r="GRY64" s="140"/>
      <c r="GRZ64" s="140"/>
      <c r="GSA64" s="140"/>
      <c r="GSB64" s="140"/>
      <c r="GSC64" s="140"/>
      <c r="GSD64" s="140"/>
      <c r="GSE64" s="140"/>
      <c r="GSF64" s="140"/>
      <c r="GSG64" s="140"/>
      <c r="GSH64" s="140"/>
      <c r="GSI64" s="140"/>
      <c r="GSJ64" s="140"/>
      <c r="GSK64" s="140"/>
      <c r="GSL64" s="140"/>
      <c r="GSM64" s="140"/>
      <c r="GSN64" s="140"/>
      <c r="GSO64" s="140"/>
      <c r="GSP64" s="140"/>
      <c r="GSQ64" s="140"/>
      <c r="GSR64" s="140"/>
      <c r="GSS64" s="140"/>
      <c r="GST64" s="140"/>
      <c r="GSU64" s="140"/>
      <c r="GSV64" s="140"/>
      <c r="GSW64" s="140"/>
      <c r="GSX64" s="140"/>
      <c r="GSY64" s="140"/>
      <c r="GSZ64" s="140"/>
      <c r="GTA64" s="140"/>
      <c r="GTB64" s="140"/>
      <c r="GTC64" s="140"/>
      <c r="GTD64" s="140"/>
      <c r="GTE64" s="140"/>
      <c r="GTF64" s="140"/>
      <c r="GTG64" s="140"/>
      <c r="GTH64" s="140"/>
      <c r="GTI64" s="140"/>
      <c r="GTJ64" s="140"/>
      <c r="GTK64" s="140"/>
      <c r="GTL64" s="140"/>
      <c r="GTM64" s="140"/>
      <c r="GTN64" s="140"/>
      <c r="GTO64" s="140"/>
      <c r="GTP64" s="140"/>
      <c r="GTQ64" s="140"/>
      <c r="GTR64" s="140"/>
      <c r="GTS64" s="140"/>
      <c r="GTT64" s="140"/>
      <c r="GTU64" s="140"/>
      <c r="GTV64" s="140"/>
      <c r="GTW64" s="140"/>
      <c r="GTX64" s="140"/>
      <c r="GTY64" s="140"/>
      <c r="GTZ64" s="140"/>
      <c r="GUA64" s="140"/>
      <c r="GUB64" s="140"/>
      <c r="GUC64" s="140"/>
      <c r="GUD64" s="140"/>
      <c r="GUE64" s="140"/>
      <c r="GUF64" s="140"/>
      <c r="GUG64" s="140"/>
      <c r="GUH64" s="140"/>
      <c r="GUI64" s="140"/>
      <c r="GUJ64" s="140"/>
      <c r="GUK64" s="140"/>
      <c r="GUL64" s="140"/>
      <c r="GUM64" s="140"/>
      <c r="GUN64" s="140"/>
      <c r="GUO64" s="140"/>
      <c r="GUP64" s="140"/>
      <c r="GUQ64" s="140"/>
      <c r="GUR64" s="140"/>
      <c r="GUS64" s="140"/>
      <c r="GUT64" s="140"/>
      <c r="GUU64" s="140"/>
      <c r="GUV64" s="140"/>
      <c r="GUW64" s="140"/>
      <c r="GUX64" s="140"/>
      <c r="GUY64" s="140"/>
      <c r="GUZ64" s="140"/>
      <c r="GVA64" s="140"/>
      <c r="GVB64" s="140"/>
      <c r="GVC64" s="140"/>
      <c r="GVD64" s="140"/>
      <c r="GVE64" s="140"/>
      <c r="GVF64" s="140"/>
      <c r="GVG64" s="140"/>
      <c r="GVH64" s="140"/>
      <c r="GVI64" s="140"/>
      <c r="GVJ64" s="140"/>
      <c r="GVK64" s="140"/>
      <c r="GVL64" s="140"/>
      <c r="GVM64" s="140"/>
      <c r="GVN64" s="140"/>
      <c r="GVO64" s="140"/>
      <c r="GVP64" s="140"/>
      <c r="GVQ64" s="140"/>
      <c r="GVR64" s="140"/>
      <c r="GVS64" s="140"/>
      <c r="GVT64" s="140"/>
      <c r="GVU64" s="140"/>
      <c r="GVV64" s="140"/>
      <c r="GVW64" s="140"/>
      <c r="GVX64" s="140"/>
      <c r="GVY64" s="140"/>
      <c r="GVZ64" s="140"/>
      <c r="GWA64" s="140"/>
      <c r="GWB64" s="140"/>
      <c r="GWC64" s="140"/>
      <c r="GWD64" s="140"/>
      <c r="GWE64" s="140"/>
      <c r="GWF64" s="140"/>
      <c r="GWG64" s="140"/>
      <c r="GWH64" s="140"/>
      <c r="GWI64" s="140"/>
      <c r="GWJ64" s="140"/>
      <c r="GWK64" s="140"/>
      <c r="GWL64" s="140"/>
      <c r="GWM64" s="140"/>
      <c r="GWN64" s="140"/>
      <c r="GWO64" s="140"/>
      <c r="GWP64" s="140"/>
      <c r="GWQ64" s="140"/>
      <c r="GWR64" s="140"/>
      <c r="GWS64" s="140"/>
      <c r="GWT64" s="140"/>
      <c r="GWU64" s="140"/>
      <c r="GWV64" s="140"/>
      <c r="GWW64" s="140"/>
      <c r="GWX64" s="140"/>
      <c r="GWY64" s="140"/>
      <c r="GWZ64" s="140"/>
      <c r="GXA64" s="140"/>
      <c r="GXB64" s="140"/>
      <c r="GXC64" s="140"/>
      <c r="GXD64" s="140"/>
      <c r="GXE64" s="140"/>
      <c r="GXF64" s="140"/>
      <c r="GXG64" s="140"/>
      <c r="GXH64" s="140"/>
      <c r="GXI64" s="140"/>
      <c r="GXJ64" s="140"/>
      <c r="GXK64" s="140"/>
      <c r="GXL64" s="140"/>
      <c r="GXM64" s="140"/>
      <c r="GXN64" s="140"/>
      <c r="GXO64" s="140"/>
      <c r="GXP64" s="140"/>
      <c r="GXQ64" s="140"/>
      <c r="GXR64" s="140"/>
      <c r="GXS64" s="140"/>
      <c r="GXT64" s="140"/>
      <c r="GXU64" s="140"/>
      <c r="GXV64" s="140"/>
      <c r="GXW64" s="140"/>
      <c r="GXX64" s="140"/>
      <c r="GXY64" s="140"/>
      <c r="GXZ64" s="140"/>
      <c r="GYA64" s="140"/>
      <c r="GYB64" s="140"/>
      <c r="GYC64" s="140"/>
      <c r="GYD64" s="140"/>
      <c r="GYE64" s="140"/>
      <c r="GYF64" s="140"/>
      <c r="GYG64" s="140"/>
      <c r="GYH64" s="140"/>
      <c r="GYI64" s="140"/>
      <c r="GYJ64" s="140"/>
      <c r="GYK64" s="140"/>
      <c r="GYL64" s="140"/>
      <c r="GYM64" s="140"/>
      <c r="GYN64" s="140"/>
      <c r="GYO64" s="140"/>
      <c r="GYP64" s="140"/>
      <c r="GYQ64" s="140"/>
      <c r="GYR64" s="140"/>
      <c r="GYS64" s="140"/>
      <c r="GYT64" s="140"/>
      <c r="GYU64" s="140"/>
      <c r="GYV64" s="140"/>
      <c r="GYW64" s="140"/>
      <c r="GYX64" s="140"/>
      <c r="GYY64" s="140"/>
      <c r="GYZ64" s="140"/>
      <c r="GZA64" s="140"/>
      <c r="GZB64" s="140"/>
      <c r="GZC64" s="140"/>
      <c r="GZD64" s="140"/>
      <c r="GZE64" s="140"/>
      <c r="GZF64" s="140"/>
      <c r="GZG64" s="140"/>
      <c r="GZH64" s="140"/>
      <c r="GZI64" s="140"/>
      <c r="GZJ64" s="140"/>
      <c r="GZK64" s="140"/>
      <c r="GZL64" s="140"/>
      <c r="GZM64" s="140"/>
      <c r="GZN64" s="140"/>
      <c r="GZO64" s="140"/>
      <c r="GZP64" s="140"/>
      <c r="GZQ64" s="140"/>
      <c r="GZR64" s="140"/>
      <c r="GZS64" s="140"/>
      <c r="GZT64" s="140"/>
      <c r="GZU64" s="140"/>
      <c r="GZV64" s="140"/>
      <c r="GZW64" s="140"/>
      <c r="GZX64" s="140"/>
      <c r="GZY64" s="140"/>
      <c r="GZZ64" s="140"/>
      <c r="HAA64" s="140"/>
      <c r="HAB64" s="140"/>
      <c r="HAC64" s="140"/>
      <c r="HAD64" s="140"/>
      <c r="HAE64" s="140"/>
      <c r="HAF64" s="140"/>
      <c r="HAG64" s="140"/>
      <c r="HAH64" s="140"/>
      <c r="HAI64" s="140"/>
      <c r="HAJ64" s="140"/>
      <c r="HAK64" s="140"/>
      <c r="HAL64" s="140"/>
      <c r="HAM64" s="140"/>
      <c r="HAN64" s="140"/>
      <c r="HAO64" s="140"/>
      <c r="HAP64" s="140"/>
      <c r="HAQ64" s="140"/>
      <c r="HAR64" s="140"/>
      <c r="HAS64" s="140"/>
      <c r="HAT64" s="140"/>
      <c r="HAU64" s="140"/>
      <c r="HAV64" s="140"/>
      <c r="HAW64" s="140"/>
      <c r="HAX64" s="140"/>
      <c r="HAY64" s="140"/>
      <c r="HAZ64" s="140"/>
      <c r="HBA64" s="140"/>
      <c r="HBB64" s="140"/>
      <c r="HBC64" s="140"/>
      <c r="HBD64" s="140"/>
      <c r="HBE64" s="140"/>
      <c r="HBF64" s="140"/>
      <c r="HBG64" s="140"/>
      <c r="HBH64" s="140"/>
      <c r="HBI64" s="140"/>
      <c r="HBJ64" s="140"/>
      <c r="HBK64" s="140"/>
      <c r="HBL64" s="140"/>
      <c r="HBM64" s="140"/>
      <c r="HBN64" s="140"/>
      <c r="HBO64" s="140"/>
      <c r="HBP64" s="140"/>
      <c r="HBQ64" s="140"/>
      <c r="HBR64" s="140"/>
      <c r="HBS64" s="140"/>
      <c r="HBT64" s="140"/>
      <c r="HBU64" s="140"/>
      <c r="HBV64" s="140"/>
      <c r="HBW64" s="140"/>
      <c r="HBX64" s="140"/>
      <c r="HBY64" s="140"/>
      <c r="HBZ64" s="140"/>
      <c r="HCA64" s="140"/>
      <c r="HCB64" s="140"/>
      <c r="HCC64" s="140"/>
      <c r="HCD64" s="140"/>
      <c r="HCE64" s="140"/>
      <c r="HCF64" s="140"/>
      <c r="HCG64" s="140"/>
      <c r="HCH64" s="140"/>
      <c r="HCI64" s="140"/>
      <c r="HCJ64" s="140"/>
      <c r="HCK64" s="140"/>
      <c r="HCL64" s="140"/>
      <c r="HCM64" s="140"/>
      <c r="HCN64" s="140"/>
      <c r="HCO64" s="140"/>
      <c r="HCP64" s="140"/>
      <c r="HCQ64" s="140"/>
      <c r="HCR64" s="140"/>
      <c r="HCS64" s="140"/>
      <c r="HCT64" s="140"/>
      <c r="HCU64" s="140"/>
      <c r="HCV64" s="140"/>
      <c r="HCW64" s="140"/>
      <c r="HCX64" s="140"/>
      <c r="HCY64" s="140"/>
      <c r="HCZ64" s="140"/>
      <c r="HDA64" s="140"/>
      <c r="HDB64" s="140"/>
      <c r="HDC64" s="140"/>
      <c r="HDD64" s="140"/>
      <c r="HDE64" s="140"/>
      <c r="HDF64" s="140"/>
      <c r="HDG64" s="140"/>
      <c r="HDH64" s="140"/>
      <c r="HDI64" s="140"/>
      <c r="HDJ64" s="140"/>
      <c r="HDK64" s="140"/>
      <c r="HDL64" s="140"/>
      <c r="HDM64" s="140"/>
      <c r="HDN64" s="140"/>
      <c r="HDO64" s="140"/>
      <c r="HDP64" s="140"/>
      <c r="HDQ64" s="140"/>
      <c r="HDR64" s="140"/>
      <c r="HDS64" s="140"/>
      <c r="HDT64" s="140"/>
      <c r="HDU64" s="140"/>
      <c r="HDV64" s="140"/>
      <c r="HDW64" s="140"/>
      <c r="HDX64" s="140"/>
      <c r="HDY64" s="140"/>
      <c r="HDZ64" s="140"/>
      <c r="HEA64" s="140"/>
      <c r="HEB64" s="140"/>
      <c r="HEC64" s="140"/>
      <c r="HED64" s="140"/>
      <c r="HEE64" s="140"/>
      <c r="HEF64" s="140"/>
      <c r="HEG64" s="140"/>
      <c r="HEH64" s="140"/>
      <c r="HEI64" s="140"/>
      <c r="HEJ64" s="140"/>
      <c r="HEK64" s="140"/>
      <c r="HEL64" s="140"/>
      <c r="HEM64" s="140"/>
      <c r="HEN64" s="140"/>
      <c r="HEO64" s="140"/>
      <c r="HEP64" s="140"/>
      <c r="HEQ64" s="140"/>
      <c r="HER64" s="140"/>
      <c r="HES64" s="140"/>
      <c r="HET64" s="140"/>
      <c r="HEU64" s="140"/>
      <c r="HEV64" s="140"/>
      <c r="HEW64" s="140"/>
      <c r="HEX64" s="140"/>
      <c r="HEY64" s="140"/>
      <c r="HEZ64" s="140"/>
      <c r="HFA64" s="140"/>
      <c r="HFB64" s="140"/>
      <c r="HFC64" s="140"/>
      <c r="HFD64" s="140"/>
      <c r="HFE64" s="140"/>
      <c r="HFF64" s="140"/>
      <c r="HFG64" s="140"/>
      <c r="HFH64" s="140"/>
      <c r="HFI64" s="140"/>
      <c r="HFJ64" s="140"/>
      <c r="HFK64" s="140"/>
      <c r="HFL64" s="140"/>
      <c r="HFM64" s="140"/>
      <c r="HFN64" s="140"/>
      <c r="HFO64" s="140"/>
      <c r="HFP64" s="140"/>
      <c r="HFQ64" s="140"/>
      <c r="HFR64" s="140"/>
      <c r="HFS64" s="140"/>
      <c r="HFT64" s="140"/>
      <c r="HFU64" s="140"/>
      <c r="HFV64" s="140"/>
      <c r="HFW64" s="140"/>
      <c r="HFX64" s="140"/>
      <c r="HFY64" s="140"/>
      <c r="HFZ64" s="140"/>
      <c r="HGA64" s="140"/>
      <c r="HGB64" s="140"/>
      <c r="HGC64" s="140"/>
      <c r="HGD64" s="140"/>
      <c r="HGE64" s="140"/>
      <c r="HGF64" s="140"/>
      <c r="HGG64" s="140"/>
      <c r="HGH64" s="140"/>
      <c r="HGI64" s="140"/>
      <c r="HGJ64" s="140"/>
      <c r="HGK64" s="140"/>
      <c r="HGL64" s="140"/>
      <c r="HGM64" s="140"/>
      <c r="HGN64" s="140"/>
      <c r="HGO64" s="140"/>
      <c r="HGP64" s="140"/>
      <c r="HGQ64" s="140"/>
      <c r="HGR64" s="140"/>
      <c r="HGS64" s="140"/>
      <c r="HGT64" s="140"/>
      <c r="HGU64" s="140"/>
      <c r="HGV64" s="140"/>
      <c r="HGW64" s="140"/>
      <c r="HGX64" s="140"/>
      <c r="HGY64" s="140"/>
      <c r="HGZ64" s="140"/>
      <c r="HHA64" s="140"/>
      <c r="HHB64" s="140"/>
      <c r="HHC64" s="140"/>
      <c r="HHD64" s="140"/>
      <c r="HHE64" s="140"/>
      <c r="HHF64" s="140"/>
      <c r="HHG64" s="140"/>
      <c r="HHH64" s="140"/>
      <c r="HHI64" s="140"/>
      <c r="HHJ64" s="140"/>
      <c r="HHK64" s="140"/>
      <c r="HHL64" s="140"/>
      <c r="HHM64" s="140"/>
      <c r="HHN64" s="140"/>
      <c r="HHO64" s="140"/>
      <c r="HHP64" s="140"/>
      <c r="HHQ64" s="140"/>
      <c r="HHR64" s="140"/>
      <c r="HHS64" s="140"/>
      <c r="HHT64" s="140"/>
      <c r="HHU64" s="140"/>
      <c r="HHV64" s="140"/>
      <c r="HHW64" s="140"/>
      <c r="HHX64" s="140"/>
      <c r="HHY64" s="140"/>
      <c r="HHZ64" s="140"/>
      <c r="HIA64" s="140"/>
      <c r="HIB64" s="140"/>
      <c r="HIC64" s="140"/>
      <c r="HID64" s="140"/>
      <c r="HIE64" s="140"/>
      <c r="HIF64" s="140"/>
      <c r="HIG64" s="140"/>
      <c r="HIH64" s="140"/>
      <c r="HII64" s="140"/>
      <c r="HIJ64" s="140"/>
      <c r="HIK64" s="140"/>
      <c r="HIL64" s="140"/>
      <c r="HIM64" s="140"/>
      <c r="HIN64" s="140"/>
      <c r="HIO64" s="140"/>
      <c r="HIP64" s="140"/>
      <c r="HIQ64" s="140"/>
      <c r="HIR64" s="140"/>
      <c r="HIS64" s="140"/>
      <c r="HIT64" s="140"/>
      <c r="HIU64" s="140"/>
      <c r="HIV64" s="140"/>
      <c r="HIW64" s="140"/>
      <c r="HIX64" s="140"/>
      <c r="HIY64" s="140"/>
      <c r="HIZ64" s="140"/>
      <c r="HJA64" s="140"/>
      <c r="HJB64" s="140"/>
      <c r="HJC64" s="140"/>
      <c r="HJD64" s="140"/>
      <c r="HJE64" s="140"/>
      <c r="HJF64" s="140"/>
      <c r="HJG64" s="140"/>
      <c r="HJH64" s="140"/>
      <c r="HJI64" s="140"/>
      <c r="HJJ64" s="140"/>
      <c r="HJK64" s="140"/>
      <c r="HJL64" s="140"/>
      <c r="HJM64" s="140"/>
      <c r="HJN64" s="140"/>
      <c r="HJO64" s="140"/>
      <c r="HJP64" s="140"/>
      <c r="HJQ64" s="140"/>
      <c r="HJR64" s="140"/>
      <c r="HJS64" s="140"/>
      <c r="HJT64" s="140"/>
      <c r="HJU64" s="140"/>
      <c r="HJV64" s="140"/>
      <c r="HJW64" s="140"/>
      <c r="HJX64" s="140"/>
      <c r="HJY64" s="140"/>
      <c r="HJZ64" s="140"/>
      <c r="HKA64" s="140"/>
      <c r="HKB64" s="140"/>
      <c r="HKC64" s="140"/>
      <c r="HKD64" s="140"/>
      <c r="HKE64" s="140"/>
      <c r="HKF64" s="140"/>
      <c r="HKG64" s="140"/>
      <c r="HKH64" s="140"/>
      <c r="HKI64" s="140"/>
      <c r="HKJ64" s="140"/>
      <c r="HKK64" s="140"/>
      <c r="HKL64" s="140"/>
      <c r="HKM64" s="140"/>
      <c r="HKN64" s="140"/>
      <c r="HKO64" s="140"/>
      <c r="HKP64" s="140"/>
      <c r="HKQ64" s="140"/>
      <c r="HKR64" s="140"/>
      <c r="HKS64" s="140"/>
      <c r="HKT64" s="140"/>
      <c r="HKU64" s="140"/>
      <c r="HKV64" s="140"/>
      <c r="HKW64" s="140"/>
      <c r="HKX64" s="140"/>
      <c r="HKY64" s="140"/>
      <c r="HKZ64" s="140"/>
      <c r="HLA64" s="140"/>
      <c r="HLB64" s="140"/>
      <c r="HLC64" s="140"/>
      <c r="HLD64" s="140"/>
      <c r="HLE64" s="140"/>
      <c r="HLF64" s="140"/>
      <c r="HLG64" s="140"/>
      <c r="HLH64" s="140"/>
      <c r="HLI64" s="140"/>
      <c r="HLJ64" s="140"/>
      <c r="HLK64" s="140"/>
      <c r="HLL64" s="140"/>
      <c r="HLM64" s="140"/>
      <c r="HLN64" s="140"/>
      <c r="HLO64" s="140"/>
      <c r="HLP64" s="140"/>
      <c r="HLQ64" s="140"/>
      <c r="HLR64" s="140"/>
      <c r="HLS64" s="140"/>
      <c r="HLT64" s="140"/>
      <c r="HLU64" s="140"/>
      <c r="HLV64" s="140"/>
      <c r="HLW64" s="140"/>
      <c r="HLX64" s="140"/>
      <c r="HLY64" s="140"/>
      <c r="HLZ64" s="140"/>
      <c r="HMA64" s="140"/>
      <c r="HMB64" s="140"/>
      <c r="HMC64" s="140"/>
      <c r="HMD64" s="140"/>
      <c r="HME64" s="140"/>
      <c r="HMF64" s="140"/>
      <c r="HMG64" s="140"/>
      <c r="HMH64" s="140"/>
      <c r="HMI64" s="140"/>
      <c r="HMJ64" s="140"/>
      <c r="HMK64" s="140"/>
      <c r="HML64" s="140"/>
      <c r="HMM64" s="140"/>
      <c r="HMN64" s="140"/>
      <c r="HMO64" s="140"/>
      <c r="HMP64" s="140"/>
      <c r="HMQ64" s="140"/>
      <c r="HMR64" s="140"/>
      <c r="HMS64" s="140"/>
      <c r="HMT64" s="140"/>
      <c r="HMU64" s="140"/>
      <c r="HMV64" s="140"/>
      <c r="HMW64" s="140"/>
      <c r="HMX64" s="140"/>
      <c r="HMY64" s="140"/>
      <c r="HMZ64" s="140"/>
      <c r="HNA64" s="140"/>
      <c r="HNB64" s="140"/>
      <c r="HNC64" s="140"/>
      <c r="HND64" s="140"/>
      <c r="HNE64" s="140"/>
      <c r="HNF64" s="140"/>
      <c r="HNG64" s="140"/>
      <c r="HNH64" s="140"/>
      <c r="HNI64" s="140"/>
      <c r="HNJ64" s="140"/>
      <c r="HNK64" s="140"/>
      <c r="HNL64" s="140"/>
      <c r="HNM64" s="140"/>
      <c r="HNN64" s="140"/>
      <c r="HNO64" s="140"/>
      <c r="HNP64" s="140"/>
      <c r="HNQ64" s="140"/>
      <c r="HNR64" s="140"/>
      <c r="HNS64" s="140"/>
      <c r="HNT64" s="140"/>
      <c r="HNU64" s="140"/>
      <c r="HNV64" s="140"/>
      <c r="HNW64" s="140"/>
      <c r="HNX64" s="140"/>
      <c r="HNY64" s="140"/>
      <c r="HNZ64" s="140"/>
      <c r="HOA64" s="140"/>
      <c r="HOB64" s="140"/>
      <c r="HOC64" s="140"/>
      <c r="HOD64" s="140"/>
      <c r="HOE64" s="140"/>
      <c r="HOF64" s="140"/>
      <c r="HOG64" s="140"/>
      <c r="HOH64" s="140"/>
      <c r="HOI64" s="140"/>
      <c r="HOJ64" s="140"/>
      <c r="HOK64" s="140"/>
      <c r="HOL64" s="140"/>
      <c r="HOM64" s="140"/>
      <c r="HON64" s="140"/>
      <c r="HOO64" s="140"/>
      <c r="HOP64" s="140"/>
      <c r="HOQ64" s="140"/>
      <c r="HOR64" s="140"/>
      <c r="HOS64" s="140"/>
      <c r="HOT64" s="140"/>
      <c r="HOU64" s="140"/>
      <c r="HOV64" s="140"/>
      <c r="HOW64" s="140"/>
      <c r="HOX64" s="140"/>
      <c r="HOY64" s="140"/>
      <c r="HOZ64" s="140"/>
      <c r="HPA64" s="140"/>
      <c r="HPB64" s="140"/>
      <c r="HPC64" s="140"/>
      <c r="HPD64" s="140"/>
      <c r="HPE64" s="140"/>
      <c r="HPF64" s="140"/>
      <c r="HPG64" s="140"/>
      <c r="HPH64" s="140"/>
      <c r="HPI64" s="140"/>
      <c r="HPJ64" s="140"/>
      <c r="HPK64" s="140"/>
      <c r="HPL64" s="140"/>
      <c r="HPM64" s="140"/>
      <c r="HPN64" s="140"/>
      <c r="HPO64" s="140"/>
      <c r="HPP64" s="140"/>
      <c r="HPQ64" s="140"/>
      <c r="HPR64" s="140"/>
      <c r="HPS64" s="140"/>
      <c r="HPT64" s="140"/>
      <c r="HPU64" s="140"/>
      <c r="HPV64" s="140"/>
      <c r="HPW64" s="140"/>
      <c r="HPX64" s="140"/>
      <c r="HPY64" s="140"/>
      <c r="HPZ64" s="140"/>
      <c r="HQA64" s="140"/>
      <c r="HQB64" s="140"/>
      <c r="HQC64" s="140"/>
      <c r="HQD64" s="140"/>
      <c r="HQE64" s="140"/>
      <c r="HQF64" s="140"/>
      <c r="HQG64" s="140"/>
      <c r="HQH64" s="140"/>
      <c r="HQI64" s="140"/>
      <c r="HQJ64" s="140"/>
      <c r="HQK64" s="140"/>
      <c r="HQL64" s="140"/>
      <c r="HQM64" s="140"/>
      <c r="HQN64" s="140"/>
      <c r="HQO64" s="140"/>
      <c r="HQP64" s="140"/>
      <c r="HQQ64" s="140"/>
      <c r="HQR64" s="140"/>
      <c r="HQS64" s="140"/>
      <c r="HQT64" s="140"/>
      <c r="HQU64" s="140"/>
      <c r="HQV64" s="140"/>
      <c r="HQW64" s="140"/>
      <c r="HQX64" s="140"/>
      <c r="HQY64" s="140"/>
      <c r="HQZ64" s="140"/>
      <c r="HRA64" s="140"/>
      <c r="HRB64" s="140"/>
      <c r="HRC64" s="140"/>
      <c r="HRD64" s="140"/>
      <c r="HRE64" s="140"/>
      <c r="HRF64" s="140"/>
      <c r="HRG64" s="140"/>
      <c r="HRH64" s="140"/>
      <c r="HRI64" s="140"/>
      <c r="HRJ64" s="140"/>
      <c r="HRK64" s="140"/>
      <c r="HRL64" s="140"/>
      <c r="HRM64" s="140"/>
      <c r="HRN64" s="140"/>
      <c r="HRO64" s="140"/>
      <c r="HRP64" s="140"/>
      <c r="HRQ64" s="140"/>
      <c r="HRR64" s="140"/>
      <c r="HRS64" s="140"/>
      <c r="HRT64" s="140"/>
      <c r="HRU64" s="140"/>
      <c r="HRV64" s="140"/>
      <c r="HRW64" s="140"/>
      <c r="HRX64" s="140"/>
      <c r="HRY64" s="140"/>
      <c r="HRZ64" s="140"/>
      <c r="HSA64" s="140"/>
      <c r="HSB64" s="140"/>
      <c r="HSC64" s="140"/>
      <c r="HSD64" s="140"/>
      <c r="HSE64" s="140"/>
      <c r="HSF64" s="140"/>
      <c r="HSG64" s="140"/>
      <c r="HSH64" s="140"/>
      <c r="HSI64" s="140"/>
      <c r="HSJ64" s="140"/>
      <c r="HSK64" s="140"/>
      <c r="HSL64" s="140"/>
      <c r="HSM64" s="140"/>
      <c r="HSN64" s="140"/>
      <c r="HSO64" s="140"/>
      <c r="HSP64" s="140"/>
      <c r="HSQ64" s="140"/>
      <c r="HSR64" s="140"/>
      <c r="HSS64" s="140"/>
      <c r="HST64" s="140"/>
      <c r="HSU64" s="140"/>
      <c r="HSV64" s="140"/>
      <c r="HSW64" s="140"/>
      <c r="HSX64" s="140"/>
      <c r="HSY64" s="140"/>
      <c r="HSZ64" s="140"/>
      <c r="HTA64" s="140"/>
      <c r="HTB64" s="140"/>
      <c r="HTC64" s="140"/>
      <c r="HTD64" s="140"/>
      <c r="HTE64" s="140"/>
      <c r="HTF64" s="140"/>
      <c r="HTG64" s="140"/>
      <c r="HTH64" s="140"/>
      <c r="HTI64" s="140"/>
      <c r="HTJ64" s="140"/>
      <c r="HTK64" s="140"/>
      <c r="HTL64" s="140"/>
      <c r="HTM64" s="140"/>
      <c r="HTN64" s="140"/>
      <c r="HTO64" s="140"/>
      <c r="HTP64" s="140"/>
      <c r="HTQ64" s="140"/>
      <c r="HTR64" s="140"/>
      <c r="HTS64" s="140"/>
      <c r="HTT64" s="140"/>
      <c r="HTU64" s="140"/>
      <c r="HTV64" s="140"/>
      <c r="HTW64" s="140"/>
      <c r="HTX64" s="140"/>
      <c r="HTY64" s="140"/>
      <c r="HTZ64" s="140"/>
      <c r="HUA64" s="140"/>
      <c r="HUB64" s="140"/>
      <c r="HUC64" s="140"/>
      <c r="HUD64" s="140"/>
      <c r="HUE64" s="140"/>
      <c r="HUF64" s="140"/>
      <c r="HUG64" s="140"/>
      <c r="HUH64" s="140"/>
      <c r="HUI64" s="140"/>
      <c r="HUJ64" s="140"/>
      <c r="HUK64" s="140"/>
      <c r="HUL64" s="140"/>
      <c r="HUM64" s="140"/>
      <c r="HUN64" s="140"/>
      <c r="HUO64" s="140"/>
      <c r="HUP64" s="140"/>
      <c r="HUQ64" s="140"/>
      <c r="HUR64" s="140"/>
      <c r="HUS64" s="140"/>
      <c r="HUT64" s="140"/>
      <c r="HUU64" s="140"/>
      <c r="HUV64" s="140"/>
      <c r="HUW64" s="140"/>
      <c r="HUX64" s="140"/>
      <c r="HUY64" s="140"/>
      <c r="HUZ64" s="140"/>
      <c r="HVA64" s="140"/>
      <c r="HVB64" s="140"/>
      <c r="HVC64" s="140"/>
      <c r="HVD64" s="140"/>
      <c r="HVE64" s="140"/>
      <c r="HVF64" s="140"/>
      <c r="HVG64" s="140"/>
      <c r="HVH64" s="140"/>
      <c r="HVI64" s="140"/>
      <c r="HVJ64" s="140"/>
      <c r="HVK64" s="140"/>
      <c r="HVL64" s="140"/>
      <c r="HVM64" s="140"/>
      <c r="HVN64" s="140"/>
      <c r="HVO64" s="140"/>
      <c r="HVP64" s="140"/>
      <c r="HVQ64" s="140"/>
      <c r="HVR64" s="140"/>
      <c r="HVS64" s="140"/>
      <c r="HVT64" s="140"/>
      <c r="HVU64" s="140"/>
      <c r="HVV64" s="140"/>
      <c r="HVW64" s="140"/>
      <c r="HVX64" s="140"/>
      <c r="HVY64" s="140"/>
      <c r="HVZ64" s="140"/>
      <c r="HWA64" s="140"/>
      <c r="HWB64" s="140"/>
      <c r="HWC64" s="140"/>
      <c r="HWD64" s="140"/>
      <c r="HWE64" s="140"/>
      <c r="HWF64" s="140"/>
      <c r="HWG64" s="140"/>
      <c r="HWH64" s="140"/>
      <c r="HWI64" s="140"/>
      <c r="HWJ64" s="140"/>
      <c r="HWK64" s="140"/>
      <c r="HWL64" s="140"/>
      <c r="HWM64" s="140"/>
      <c r="HWN64" s="140"/>
      <c r="HWO64" s="140"/>
      <c r="HWP64" s="140"/>
      <c r="HWQ64" s="140"/>
      <c r="HWR64" s="140"/>
      <c r="HWS64" s="140"/>
      <c r="HWT64" s="140"/>
      <c r="HWU64" s="140"/>
      <c r="HWV64" s="140"/>
      <c r="HWW64" s="140"/>
      <c r="HWX64" s="140"/>
      <c r="HWY64" s="140"/>
      <c r="HWZ64" s="140"/>
      <c r="HXA64" s="140"/>
      <c r="HXB64" s="140"/>
      <c r="HXC64" s="140"/>
      <c r="HXD64" s="140"/>
      <c r="HXE64" s="140"/>
      <c r="HXF64" s="140"/>
      <c r="HXG64" s="140"/>
      <c r="HXH64" s="140"/>
      <c r="HXI64" s="140"/>
      <c r="HXJ64" s="140"/>
      <c r="HXK64" s="140"/>
      <c r="HXL64" s="140"/>
      <c r="HXM64" s="140"/>
      <c r="HXN64" s="140"/>
      <c r="HXO64" s="140"/>
      <c r="HXP64" s="140"/>
      <c r="HXQ64" s="140"/>
      <c r="HXR64" s="140"/>
      <c r="HXS64" s="140"/>
      <c r="HXT64" s="140"/>
      <c r="HXU64" s="140"/>
      <c r="HXV64" s="140"/>
      <c r="HXW64" s="140"/>
      <c r="HXX64" s="140"/>
      <c r="HXY64" s="140"/>
      <c r="HXZ64" s="140"/>
      <c r="HYA64" s="140"/>
      <c r="HYB64" s="140"/>
      <c r="HYC64" s="140"/>
      <c r="HYD64" s="140"/>
      <c r="HYE64" s="140"/>
      <c r="HYF64" s="140"/>
      <c r="HYG64" s="140"/>
      <c r="HYH64" s="140"/>
      <c r="HYI64" s="140"/>
      <c r="HYJ64" s="140"/>
      <c r="HYK64" s="140"/>
      <c r="HYL64" s="140"/>
      <c r="HYM64" s="140"/>
      <c r="HYN64" s="140"/>
      <c r="HYO64" s="140"/>
      <c r="HYP64" s="140"/>
      <c r="HYQ64" s="140"/>
      <c r="HYR64" s="140"/>
      <c r="HYS64" s="140"/>
      <c r="HYT64" s="140"/>
      <c r="HYU64" s="140"/>
      <c r="HYV64" s="140"/>
      <c r="HYW64" s="140"/>
      <c r="HYX64" s="140"/>
      <c r="HYY64" s="140"/>
      <c r="HYZ64" s="140"/>
      <c r="HZA64" s="140"/>
      <c r="HZB64" s="140"/>
      <c r="HZC64" s="140"/>
      <c r="HZD64" s="140"/>
      <c r="HZE64" s="140"/>
      <c r="HZF64" s="140"/>
      <c r="HZG64" s="140"/>
      <c r="HZH64" s="140"/>
      <c r="HZI64" s="140"/>
      <c r="HZJ64" s="140"/>
      <c r="HZK64" s="140"/>
      <c r="HZL64" s="140"/>
      <c r="HZM64" s="140"/>
      <c r="HZN64" s="140"/>
      <c r="HZO64" s="140"/>
      <c r="HZP64" s="140"/>
      <c r="HZQ64" s="140"/>
      <c r="HZR64" s="140"/>
      <c r="HZS64" s="140"/>
      <c r="HZT64" s="140"/>
      <c r="HZU64" s="140"/>
      <c r="HZV64" s="140"/>
      <c r="HZW64" s="140"/>
      <c r="HZX64" s="140"/>
      <c r="HZY64" s="140"/>
      <c r="HZZ64" s="140"/>
      <c r="IAA64" s="140"/>
      <c r="IAB64" s="140"/>
      <c r="IAC64" s="140"/>
      <c r="IAD64" s="140"/>
      <c r="IAE64" s="140"/>
      <c r="IAF64" s="140"/>
      <c r="IAG64" s="140"/>
      <c r="IAH64" s="140"/>
      <c r="IAI64" s="140"/>
      <c r="IAJ64" s="140"/>
      <c r="IAK64" s="140"/>
      <c r="IAL64" s="140"/>
      <c r="IAM64" s="140"/>
      <c r="IAN64" s="140"/>
      <c r="IAO64" s="140"/>
      <c r="IAP64" s="140"/>
      <c r="IAQ64" s="140"/>
      <c r="IAR64" s="140"/>
      <c r="IAS64" s="140"/>
      <c r="IAT64" s="140"/>
      <c r="IAU64" s="140"/>
      <c r="IAV64" s="140"/>
      <c r="IAW64" s="140"/>
      <c r="IAX64" s="140"/>
      <c r="IAY64" s="140"/>
      <c r="IAZ64" s="140"/>
      <c r="IBA64" s="140"/>
      <c r="IBB64" s="140"/>
      <c r="IBC64" s="140"/>
      <c r="IBD64" s="140"/>
      <c r="IBE64" s="140"/>
      <c r="IBF64" s="140"/>
      <c r="IBG64" s="140"/>
      <c r="IBH64" s="140"/>
      <c r="IBI64" s="140"/>
      <c r="IBJ64" s="140"/>
      <c r="IBK64" s="140"/>
      <c r="IBL64" s="140"/>
      <c r="IBM64" s="140"/>
      <c r="IBN64" s="140"/>
      <c r="IBO64" s="140"/>
      <c r="IBP64" s="140"/>
      <c r="IBQ64" s="140"/>
      <c r="IBR64" s="140"/>
      <c r="IBS64" s="140"/>
      <c r="IBT64" s="140"/>
      <c r="IBU64" s="140"/>
      <c r="IBV64" s="140"/>
      <c r="IBW64" s="140"/>
      <c r="IBX64" s="140"/>
      <c r="IBY64" s="140"/>
      <c r="IBZ64" s="140"/>
      <c r="ICA64" s="140"/>
      <c r="ICB64" s="140"/>
      <c r="ICC64" s="140"/>
      <c r="ICD64" s="140"/>
      <c r="ICE64" s="140"/>
      <c r="ICF64" s="140"/>
      <c r="ICG64" s="140"/>
      <c r="ICH64" s="140"/>
      <c r="ICI64" s="140"/>
      <c r="ICJ64" s="140"/>
      <c r="ICK64" s="140"/>
      <c r="ICL64" s="140"/>
      <c r="ICM64" s="140"/>
      <c r="ICN64" s="140"/>
      <c r="ICO64" s="140"/>
      <c r="ICP64" s="140"/>
      <c r="ICQ64" s="140"/>
      <c r="ICR64" s="140"/>
      <c r="ICS64" s="140"/>
      <c r="ICT64" s="140"/>
      <c r="ICU64" s="140"/>
      <c r="ICV64" s="140"/>
      <c r="ICW64" s="140"/>
      <c r="ICX64" s="140"/>
      <c r="ICY64" s="140"/>
      <c r="ICZ64" s="140"/>
      <c r="IDA64" s="140"/>
      <c r="IDB64" s="140"/>
      <c r="IDC64" s="140"/>
      <c r="IDD64" s="140"/>
      <c r="IDE64" s="140"/>
      <c r="IDF64" s="140"/>
      <c r="IDG64" s="140"/>
      <c r="IDH64" s="140"/>
      <c r="IDI64" s="140"/>
      <c r="IDJ64" s="140"/>
      <c r="IDK64" s="140"/>
      <c r="IDL64" s="140"/>
      <c r="IDM64" s="140"/>
      <c r="IDN64" s="140"/>
      <c r="IDO64" s="140"/>
      <c r="IDP64" s="140"/>
      <c r="IDQ64" s="140"/>
      <c r="IDR64" s="140"/>
      <c r="IDS64" s="140"/>
      <c r="IDT64" s="140"/>
      <c r="IDU64" s="140"/>
      <c r="IDV64" s="140"/>
      <c r="IDW64" s="140"/>
      <c r="IDX64" s="140"/>
      <c r="IDY64" s="140"/>
      <c r="IDZ64" s="140"/>
      <c r="IEA64" s="140"/>
      <c r="IEB64" s="140"/>
      <c r="IEC64" s="140"/>
      <c r="IED64" s="140"/>
      <c r="IEE64" s="140"/>
      <c r="IEF64" s="140"/>
      <c r="IEG64" s="140"/>
      <c r="IEH64" s="140"/>
      <c r="IEI64" s="140"/>
      <c r="IEJ64" s="140"/>
      <c r="IEK64" s="140"/>
      <c r="IEL64" s="140"/>
      <c r="IEM64" s="140"/>
      <c r="IEN64" s="140"/>
      <c r="IEO64" s="140"/>
      <c r="IEP64" s="140"/>
      <c r="IEQ64" s="140"/>
      <c r="IER64" s="140"/>
      <c r="IES64" s="140"/>
      <c r="IET64" s="140"/>
      <c r="IEU64" s="140"/>
      <c r="IEV64" s="140"/>
      <c r="IEW64" s="140"/>
      <c r="IEX64" s="140"/>
      <c r="IEY64" s="140"/>
      <c r="IEZ64" s="140"/>
      <c r="IFA64" s="140"/>
      <c r="IFB64" s="140"/>
      <c r="IFC64" s="140"/>
      <c r="IFD64" s="140"/>
      <c r="IFE64" s="140"/>
      <c r="IFF64" s="140"/>
      <c r="IFG64" s="140"/>
      <c r="IFH64" s="140"/>
      <c r="IFI64" s="140"/>
      <c r="IFJ64" s="140"/>
      <c r="IFK64" s="140"/>
      <c r="IFL64" s="140"/>
      <c r="IFM64" s="140"/>
      <c r="IFN64" s="140"/>
      <c r="IFO64" s="140"/>
      <c r="IFP64" s="140"/>
      <c r="IFQ64" s="140"/>
      <c r="IFR64" s="140"/>
      <c r="IFS64" s="140"/>
      <c r="IFT64" s="140"/>
      <c r="IFU64" s="140"/>
      <c r="IFV64" s="140"/>
      <c r="IFW64" s="140"/>
      <c r="IFX64" s="140"/>
      <c r="IFY64" s="140"/>
      <c r="IFZ64" s="140"/>
      <c r="IGA64" s="140"/>
      <c r="IGB64" s="140"/>
      <c r="IGC64" s="140"/>
      <c r="IGD64" s="140"/>
      <c r="IGE64" s="140"/>
      <c r="IGF64" s="140"/>
      <c r="IGG64" s="140"/>
      <c r="IGH64" s="140"/>
      <c r="IGI64" s="140"/>
      <c r="IGJ64" s="140"/>
      <c r="IGK64" s="140"/>
      <c r="IGL64" s="140"/>
      <c r="IGM64" s="140"/>
      <c r="IGN64" s="140"/>
      <c r="IGO64" s="140"/>
      <c r="IGP64" s="140"/>
      <c r="IGQ64" s="140"/>
      <c r="IGR64" s="140"/>
      <c r="IGS64" s="140"/>
      <c r="IGT64" s="140"/>
      <c r="IGU64" s="140"/>
      <c r="IGV64" s="140"/>
      <c r="IGW64" s="140"/>
      <c r="IGX64" s="140"/>
      <c r="IGY64" s="140"/>
      <c r="IGZ64" s="140"/>
      <c r="IHA64" s="140"/>
      <c r="IHB64" s="140"/>
      <c r="IHC64" s="140"/>
      <c r="IHD64" s="140"/>
      <c r="IHE64" s="140"/>
      <c r="IHF64" s="140"/>
      <c r="IHG64" s="140"/>
      <c r="IHH64" s="140"/>
      <c r="IHI64" s="140"/>
      <c r="IHJ64" s="140"/>
      <c r="IHK64" s="140"/>
      <c r="IHL64" s="140"/>
      <c r="IHM64" s="140"/>
      <c r="IHN64" s="140"/>
      <c r="IHO64" s="140"/>
      <c r="IHP64" s="140"/>
      <c r="IHQ64" s="140"/>
      <c r="IHR64" s="140"/>
      <c r="IHS64" s="140"/>
      <c r="IHT64" s="140"/>
      <c r="IHU64" s="140"/>
      <c r="IHV64" s="140"/>
      <c r="IHW64" s="140"/>
      <c r="IHX64" s="140"/>
      <c r="IHY64" s="140"/>
      <c r="IHZ64" s="140"/>
      <c r="IIA64" s="140"/>
      <c r="IIB64" s="140"/>
      <c r="IIC64" s="140"/>
      <c r="IID64" s="140"/>
      <c r="IIE64" s="140"/>
      <c r="IIF64" s="140"/>
      <c r="IIG64" s="140"/>
      <c r="IIH64" s="140"/>
      <c r="III64" s="140"/>
      <c r="IIJ64" s="140"/>
      <c r="IIK64" s="140"/>
      <c r="IIL64" s="140"/>
      <c r="IIM64" s="140"/>
      <c r="IIN64" s="140"/>
      <c r="IIO64" s="140"/>
      <c r="IIP64" s="140"/>
      <c r="IIQ64" s="140"/>
      <c r="IIR64" s="140"/>
      <c r="IIS64" s="140"/>
      <c r="IIT64" s="140"/>
      <c r="IIU64" s="140"/>
      <c r="IIV64" s="140"/>
      <c r="IIW64" s="140"/>
      <c r="IIX64" s="140"/>
      <c r="IIY64" s="140"/>
      <c r="IIZ64" s="140"/>
      <c r="IJA64" s="140"/>
      <c r="IJB64" s="140"/>
      <c r="IJC64" s="140"/>
      <c r="IJD64" s="140"/>
      <c r="IJE64" s="140"/>
      <c r="IJF64" s="140"/>
      <c r="IJG64" s="140"/>
      <c r="IJH64" s="140"/>
      <c r="IJI64" s="140"/>
      <c r="IJJ64" s="140"/>
      <c r="IJK64" s="140"/>
      <c r="IJL64" s="140"/>
      <c r="IJM64" s="140"/>
      <c r="IJN64" s="140"/>
      <c r="IJO64" s="140"/>
      <c r="IJP64" s="140"/>
      <c r="IJQ64" s="140"/>
      <c r="IJR64" s="140"/>
      <c r="IJS64" s="140"/>
      <c r="IJT64" s="140"/>
      <c r="IJU64" s="140"/>
      <c r="IJV64" s="140"/>
      <c r="IJW64" s="140"/>
      <c r="IJX64" s="140"/>
      <c r="IJY64" s="140"/>
      <c r="IJZ64" s="140"/>
      <c r="IKA64" s="140"/>
      <c r="IKB64" s="140"/>
      <c r="IKC64" s="140"/>
      <c r="IKD64" s="140"/>
      <c r="IKE64" s="140"/>
      <c r="IKF64" s="140"/>
      <c r="IKG64" s="140"/>
      <c r="IKH64" s="140"/>
      <c r="IKI64" s="140"/>
      <c r="IKJ64" s="140"/>
      <c r="IKK64" s="140"/>
      <c r="IKL64" s="140"/>
      <c r="IKM64" s="140"/>
      <c r="IKN64" s="140"/>
      <c r="IKO64" s="140"/>
      <c r="IKP64" s="140"/>
      <c r="IKQ64" s="140"/>
      <c r="IKR64" s="140"/>
      <c r="IKS64" s="140"/>
      <c r="IKT64" s="140"/>
      <c r="IKU64" s="140"/>
      <c r="IKV64" s="140"/>
      <c r="IKW64" s="140"/>
      <c r="IKX64" s="140"/>
      <c r="IKY64" s="140"/>
      <c r="IKZ64" s="140"/>
      <c r="ILA64" s="140"/>
      <c r="ILB64" s="140"/>
      <c r="ILC64" s="140"/>
      <c r="ILD64" s="140"/>
      <c r="ILE64" s="140"/>
      <c r="ILF64" s="140"/>
      <c r="ILG64" s="140"/>
      <c r="ILH64" s="140"/>
      <c r="ILI64" s="140"/>
      <c r="ILJ64" s="140"/>
      <c r="ILK64" s="140"/>
      <c r="ILL64" s="140"/>
      <c r="ILM64" s="140"/>
      <c r="ILN64" s="140"/>
      <c r="ILO64" s="140"/>
      <c r="ILP64" s="140"/>
      <c r="ILQ64" s="140"/>
      <c r="ILR64" s="140"/>
      <c r="ILS64" s="140"/>
      <c r="ILT64" s="140"/>
      <c r="ILU64" s="140"/>
      <c r="ILV64" s="140"/>
      <c r="ILW64" s="140"/>
      <c r="ILX64" s="140"/>
      <c r="ILY64" s="140"/>
      <c r="ILZ64" s="140"/>
      <c r="IMA64" s="140"/>
      <c r="IMB64" s="140"/>
      <c r="IMC64" s="140"/>
      <c r="IMD64" s="140"/>
      <c r="IME64" s="140"/>
      <c r="IMF64" s="140"/>
      <c r="IMG64" s="140"/>
      <c r="IMH64" s="140"/>
      <c r="IMI64" s="140"/>
      <c r="IMJ64" s="140"/>
      <c r="IMK64" s="140"/>
      <c r="IML64" s="140"/>
      <c r="IMM64" s="140"/>
      <c r="IMN64" s="140"/>
      <c r="IMO64" s="140"/>
      <c r="IMP64" s="140"/>
      <c r="IMQ64" s="140"/>
      <c r="IMR64" s="140"/>
      <c r="IMS64" s="140"/>
      <c r="IMT64" s="140"/>
      <c r="IMU64" s="140"/>
      <c r="IMV64" s="140"/>
      <c r="IMW64" s="140"/>
      <c r="IMX64" s="140"/>
      <c r="IMY64" s="140"/>
      <c r="IMZ64" s="140"/>
      <c r="INA64" s="140"/>
      <c r="INB64" s="140"/>
      <c r="INC64" s="140"/>
      <c r="IND64" s="140"/>
      <c r="INE64" s="140"/>
      <c r="INF64" s="140"/>
      <c r="ING64" s="140"/>
      <c r="INH64" s="140"/>
      <c r="INI64" s="140"/>
      <c r="INJ64" s="140"/>
      <c r="INK64" s="140"/>
      <c r="INL64" s="140"/>
      <c r="INM64" s="140"/>
      <c r="INN64" s="140"/>
      <c r="INO64" s="140"/>
      <c r="INP64" s="140"/>
      <c r="INQ64" s="140"/>
      <c r="INR64" s="140"/>
      <c r="INS64" s="140"/>
      <c r="INT64" s="140"/>
      <c r="INU64" s="140"/>
      <c r="INV64" s="140"/>
      <c r="INW64" s="140"/>
      <c r="INX64" s="140"/>
      <c r="INY64" s="140"/>
      <c r="INZ64" s="140"/>
      <c r="IOA64" s="140"/>
      <c r="IOB64" s="140"/>
      <c r="IOC64" s="140"/>
      <c r="IOD64" s="140"/>
      <c r="IOE64" s="140"/>
      <c r="IOF64" s="140"/>
      <c r="IOG64" s="140"/>
      <c r="IOH64" s="140"/>
      <c r="IOI64" s="140"/>
      <c r="IOJ64" s="140"/>
      <c r="IOK64" s="140"/>
      <c r="IOL64" s="140"/>
      <c r="IOM64" s="140"/>
      <c r="ION64" s="140"/>
      <c r="IOO64" s="140"/>
      <c r="IOP64" s="140"/>
      <c r="IOQ64" s="140"/>
      <c r="IOR64" s="140"/>
      <c r="IOS64" s="140"/>
      <c r="IOT64" s="140"/>
      <c r="IOU64" s="140"/>
      <c r="IOV64" s="140"/>
      <c r="IOW64" s="140"/>
      <c r="IOX64" s="140"/>
      <c r="IOY64" s="140"/>
      <c r="IOZ64" s="140"/>
      <c r="IPA64" s="140"/>
      <c r="IPB64" s="140"/>
      <c r="IPC64" s="140"/>
      <c r="IPD64" s="140"/>
      <c r="IPE64" s="140"/>
      <c r="IPF64" s="140"/>
      <c r="IPG64" s="140"/>
      <c r="IPH64" s="140"/>
      <c r="IPI64" s="140"/>
      <c r="IPJ64" s="140"/>
      <c r="IPK64" s="140"/>
      <c r="IPL64" s="140"/>
      <c r="IPM64" s="140"/>
      <c r="IPN64" s="140"/>
      <c r="IPO64" s="140"/>
      <c r="IPP64" s="140"/>
      <c r="IPQ64" s="140"/>
      <c r="IPR64" s="140"/>
      <c r="IPS64" s="140"/>
      <c r="IPT64" s="140"/>
      <c r="IPU64" s="140"/>
      <c r="IPV64" s="140"/>
      <c r="IPW64" s="140"/>
      <c r="IPX64" s="140"/>
      <c r="IPY64" s="140"/>
      <c r="IPZ64" s="140"/>
      <c r="IQA64" s="140"/>
      <c r="IQB64" s="140"/>
      <c r="IQC64" s="140"/>
      <c r="IQD64" s="140"/>
      <c r="IQE64" s="140"/>
      <c r="IQF64" s="140"/>
      <c r="IQG64" s="140"/>
      <c r="IQH64" s="140"/>
      <c r="IQI64" s="140"/>
      <c r="IQJ64" s="140"/>
      <c r="IQK64" s="140"/>
      <c r="IQL64" s="140"/>
      <c r="IQM64" s="140"/>
      <c r="IQN64" s="140"/>
      <c r="IQO64" s="140"/>
      <c r="IQP64" s="140"/>
      <c r="IQQ64" s="140"/>
      <c r="IQR64" s="140"/>
      <c r="IQS64" s="140"/>
      <c r="IQT64" s="140"/>
      <c r="IQU64" s="140"/>
      <c r="IQV64" s="140"/>
      <c r="IQW64" s="140"/>
      <c r="IQX64" s="140"/>
      <c r="IQY64" s="140"/>
      <c r="IQZ64" s="140"/>
      <c r="IRA64" s="140"/>
      <c r="IRB64" s="140"/>
      <c r="IRC64" s="140"/>
      <c r="IRD64" s="140"/>
      <c r="IRE64" s="140"/>
      <c r="IRF64" s="140"/>
      <c r="IRG64" s="140"/>
      <c r="IRH64" s="140"/>
      <c r="IRI64" s="140"/>
      <c r="IRJ64" s="140"/>
      <c r="IRK64" s="140"/>
      <c r="IRL64" s="140"/>
      <c r="IRM64" s="140"/>
      <c r="IRN64" s="140"/>
      <c r="IRO64" s="140"/>
      <c r="IRP64" s="140"/>
      <c r="IRQ64" s="140"/>
      <c r="IRR64" s="140"/>
      <c r="IRS64" s="140"/>
      <c r="IRT64" s="140"/>
      <c r="IRU64" s="140"/>
      <c r="IRV64" s="140"/>
      <c r="IRW64" s="140"/>
      <c r="IRX64" s="140"/>
      <c r="IRY64" s="140"/>
      <c r="IRZ64" s="140"/>
      <c r="ISA64" s="140"/>
      <c r="ISB64" s="140"/>
      <c r="ISC64" s="140"/>
      <c r="ISD64" s="140"/>
      <c r="ISE64" s="140"/>
      <c r="ISF64" s="140"/>
      <c r="ISG64" s="140"/>
      <c r="ISH64" s="140"/>
      <c r="ISI64" s="140"/>
      <c r="ISJ64" s="140"/>
      <c r="ISK64" s="140"/>
      <c r="ISL64" s="140"/>
      <c r="ISM64" s="140"/>
      <c r="ISN64" s="140"/>
      <c r="ISO64" s="140"/>
      <c r="ISP64" s="140"/>
      <c r="ISQ64" s="140"/>
      <c r="ISR64" s="140"/>
      <c r="ISS64" s="140"/>
      <c r="IST64" s="140"/>
      <c r="ISU64" s="140"/>
      <c r="ISV64" s="140"/>
      <c r="ISW64" s="140"/>
      <c r="ISX64" s="140"/>
      <c r="ISY64" s="140"/>
      <c r="ISZ64" s="140"/>
      <c r="ITA64" s="140"/>
      <c r="ITB64" s="140"/>
      <c r="ITC64" s="140"/>
      <c r="ITD64" s="140"/>
      <c r="ITE64" s="140"/>
      <c r="ITF64" s="140"/>
      <c r="ITG64" s="140"/>
      <c r="ITH64" s="140"/>
      <c r="ITI64" s="140"/>
      <c r="ITJ64" s="140"/>
      <c r="ITK64" s="140"/>
      <c r="ITL64" s="140"/>
      <c r="ITM64" s="140"/>
      <c r="ITN64" s="140"/>
      <c r="ITO64" s="140"/>
      <c r="ITP64" s="140"/>
      <c r="ITQ64" s="140"/>
      <c r="ITR64" s="140"/>
      <c r="ITS64" s="140"/>
      <c r="ITT64" s="140"/>
      <c r="ITU64" s="140"/>
      <c r="ITV64" s="140"/>
      <c r="ITW64" s="140"/>
      <c r="ITX64" s="140"/>
      <c r="ITY64" s="140"/>
      <c r="ITZ64" s="140"/>
      <c r="IUA64" s="140"/>
      <c r="IUB64" s="140"/>
      <c r="IUC64" s="140"/>
      <c r="IUD64" s="140"/>
      <c r="IUE64" s="140"/>
      <c r="IUF64" s="140"/>
      <c r="IUG64" s="140"/>
      <c r="IUH64" s="140"/>
      <c r="IUI64" s="140"/>
      <c r="IUJ64" s="140"/>
      <c r="IUK64" s="140"/>
      <c r="IUL64" s="140"/>
      <c r="IUM64" s="140"/>
      <c r="IUN64" s="140"/>
      <c r="IUO64" s="140"/>
      <c r="IUP64" s="140"/>
      <c r="IUQ64" s="140"/>
      <c r="IUR64" s="140"/>
      <c r="IUS64" s="140"/>
      <c r="IUT64" s="140"/>
      <c r="IUU64" s="140"/>
      <c r="IUV64" s="140"/>
      <c r="IUW64" s="140"/>
      <c r="IUX64" s="140"/>
      <c r="IUY64" s="140"/>
      <c r="IUZ64" s="140"/>
      <c r="IVA64" s="140"/>
      <c r="IVB64" s="140"/>
      <c r="IVC64" s="140"/>
      <c r="IVD64" s="140"/>
      <c r="IVE64" s="140"/>
      <c r="IVF64" s="140"/>
      <c r="IVG64" s="140"/>
      <c r="IVH64" s="140"/>
      <c r="IVI64" s="140"/>
      <c r="IVJ64" s="140"/>
      <c r="IVK64" s="140"/>
      <c r="IVL64" s="140"/>
      <c r="IVM64" s="140"/>
      <c r="IVN64" s="140"/>
      <c r="IVO64" s="140"/>
      <c r="IVP64" s="140"/>
      <c r="IVQ64" s="140"/>
      <c r="IVR64" s="140"/>
      <c r="IVS64" s="140"/>
      <c r="IVT64" s="140"/>
      <c r="IVU64" s="140"/>
      <c r="IVV64" s="140"/>
      <c r="IVW64" s="140"/>
      <c r="IVX64" s="140"/>
      <c r="IVY64" s="140"/>
      <c r="IVZ64" s="140"/>
      <c r="IWA64" s="140"/>
      <c r="IWB64" s="140"/>
      <c r="IWC64" s="140"/>
      <c r="IWD64" s="140"/>
      <c r="IWE64" s="140"/>
      <c r="IWF64" s="140"/>
      <c r="IWG64" s="140"/>
      <c r="IWH64" s="140"/>
      <c r="IWI64" s="140"/>
      <c r="IWJ64" s="140"/>
      <c r="IWK64" s="140"/>
      <c r="IWL64" s="140"/>
      <c r="IWM64" s="140"/>
      <c r="IWN64" s="140"/>
      <c r="IWO64" s="140"/>
      <c r="IWP64" s="140"/>
      <c r="IWQ64" s="140"/>
      <c r="IWR64" s="140"/>
      <c r="IWS64" s="140"/>
      <c r="IWT64" s="140"/>
      <c r="IWU64" s="140"/>
      <c r="IWV64" s="140"/>
      <c r="IWW64" s="140"/>
      <c r="IWX64" s="140"/>
      <c r="IWY64" s="140"/>
      <c r="IWZ64" s="140"/>
      <c r="IXA64" s="140"/>
      <c r="IXB64" s="140"/>
      <c r="IXC64" s="140"/>
      <c r="IXD64" s="140"/>
      <c r="IXE64" s="140"/>
      <c r="IXF64" s="140"/>
      <c r="IXG64" s="140"/>
      <c r="IXH64" s="140"/>
      <c r="IXI64" s="140"/>
      <c r="IXJ64" s="140"/>
      <c r="IXK64" s="140"/>
      <c r="IXL64" s="140"/>
      <c r="IXM64" s="140"/>
      <c r="IXN64" s="140"/>
      <c r="IXO64" s="140"/>
      <c r="IXP64" s="140"/>
      <c r="IXQ64" s="140"/>
      <c r="IXR64" s="140"/>
      <c r="IXS64" s="140"/>
      <c r="IXT64" s="140"/>
      <c r="IXU64" s="140"/>
      <c r="IXV64" s="140"/>
      <c r="IXW64" s="140"/>
      <c r="IXX64" s="140"/>
      <c r="IXY64" s="140"/>
      <c r="IXZ64" s="140"/>
      <c r="IYA64" s="140"/>
      <c r="IYB64" s="140"/>
      <c r="IYC64" s="140"/>
      <c r="IYD64" s="140"/>
      <c r="IYE64" s="140"/>
      <c r="IYF64" s="140"/>
      <c r="IYG64" s="140"/>
      <c r="IYH64" s="140"/>
      <c r="IYI64" s="140"/>
      <c r="IYJ64" s="140"/>
      <c r="IYK64" s="140"/>
      <c r="IYL64" s="140"/>
      <c r="IYM64" s="140"/>
      <c r="IYN64" s="140"/>
      <c r="IYO64" s="140"/>
      <c r="IYP64" s="140"/>
      <c r="IYQ64" s="140"/>
      <c r="IYR64" s="140"/>
      <c r="IYS64" s="140"/>
      <c r="IYT64" s="140"/>
      <c r="IYU64" s="140"/>
      <c r="IYV64" s="140"/>
      <c r="IYW64" s="140"/>
      <c r="IYX64" s="140"/>
      <c r="IYY64" s="140"/>
      <c r="IYZ64" s="140"/>
      <c r="IZA64" s="140"/>
      <c r="IZB64" s="140"/>
      <c r="IZC64" s="140"/>
      <c r="IZD64" s="140"/>
      <c r="IZE64" s="140"/>
      <c r="IZF64" s="140"/>
      <c r="IZG64" s="140"/>
      <c r="IZH64" s="140"/>
      <c r="IZI64" s="140"/>
      <c r="IZJ64" s="140"/>
      <c r="IZK64" s="140"/>
      <c r="IZL64" s="140"/>
      <c r="IZM64" s="140"/>
      <c r="IZN64" s="140"/>
      <c r="IZO64" s="140"/>
      <c r="IZP64" s="140"/>
      <c r="IZQ64" s="140"/>
      <c r="IZR64" s="140"/>
      <c r="IZS64" s="140"/>
      <c r="IZT64" s="140"/>
      <c r="IZU64" s="140"/>
      <c r="IZV64" s="140"/>
      <c r="IZW64" s="140"/>
      <c r="IZX64" s="140"/>
      <c r="IZY64" s="140"/>
      <c r="IZZ64" s="140"/>
      <c r="JAA64" s="140"/>
      <c r="JAB64" s="140"/>
      <c r="JAC64" s="140"/>
      <c r="JAD64" s="140"/>
      <c r="JAE64" s="140"/>
      <c r="JAF64" s="140"/>
      <c r="JAG64" s="140"/>
      <c r="JAH64" s="140"/>
      <c r="JAI64" s="140"/>
      <c r="JAJ64" s="140"/>
      <c r="JAK64" s="140"/>
      <c r="JAL64" s="140"/>
      <c r="JAM64" s="140"/>
      <c r="JAN64" s="140"/>
      <c r="JAO64" s="140"/>
      <c r="JAP64" s="140"/>
      <c r="JAQ64" s="140"/>
      <c r="JAR64" s="140"/>
      <c r="JAS64" s="140"/>
      <c r="JAT64" s="140"/>
      <c r="JAU64" s="140"/>
      <c r="JAV64" s="140"/>
      <c r="JAW64" s="140"/>
      <c r="JAX64" s="140"/>
      <c r="JAY64" s="140"/>
      <c r="JAZ64" s="140"/>
      <c r="JBA64" s="140"/>
      <c r="JBB64" s="140"/>
      <c r="JBC64" s="140"/>
      <c r="JBD64" s="140"/>
      <c r="JBE64" s="140"/>
      <c r="JBF64" s="140"/>
      <c r="JBG64" s="140"/>
      <c r="JBH64" s="140"/>
      <c r="JBI64" s="140"/>
      <c r="JBJ64" s="140"/>
      <c r="JBK64" s="140"/>
      <c r="JBL64" s="140"/>
      <c r="JBM64" s="140"/>
      <c r="JBN64" s="140"/>
      <c r="JBO64" s="140"/>
      <c r="JBP64" s="140"/>
      <c r="JBQ64" s="140"/>
      <c r="JBR64" s="140"/>
      <c r="JBS64" s="140"/>
      <c r="JBT64" s="140"/>
      <c r="JBU64" s="140"/>
      <c r="JBV64" s="140"/>
      <c r="JBW64" s="140"/>
      <c r="JBX64" s="140"/>
      <c r="JBY64" s="140"/>
      <c r="JBZ64" s="140"/>
      <c r="JCA64" s="140"/>
      <c r="JCB64" s="140"/>
      <c r="JCC64" s="140"/>
      <c r="JCD64" s="140"/>
      <c r="JCE64" s="140"/>
      <c r="JCF64" s="140"/>
      <c r="JCG64" s="140"/>
      <c r="JCH64" s="140"/>
      <c r="JCI64" s="140"/>
      <c r="JCJ64" s="140"/>
      <c r="JCK64" s="140"/>
      <c r="JCL64" s="140"/>
      <c r="JCM64" s="140"/>
      <c r="JCN64" s="140"/>
      <c r="JCO64" s="140"/>
      <c r="JCP64" s="140"/>
      <c r="JCQ64" s="140"/>
      <c r="JCR64" s="140"/>
      <c r="JCS64" s="140"/>
      <c r="JCT64" s="140"/>
      <c r="JCU64" s="140"/>
      <c r="JCV64" s="140"/>
      <c r="JCW64" s="140"/>
      <c r="JCX64" s="140"/>
      <c r="JCY64" s="140"/>
      <c r="JCZ64" s="140"/>
      <c r="JDA64" s="140"/>
      <c r="JDB64" s="140"/>
      <c r="JDC64" s="140"/>
      <c r="JDD64" s="140"/>
      <c r="JDE64" s="140"/>
      <c r="JDF64" s="140"/>
      <c r="JDG64" s="140"/>
      <c r="JDH64" s="140"/>
      <c r="JDI64" s="140"/>
      <c r="JDJ64" s="140"/>
      <c r="JDK64" s="140"/>
      <c r="JDL64" s="140"/>
      <c r="JDM64" s="140"/>
      <c r="JDN64" s="140"/>
      <c r="JDO64" s="140"/>
      <c r="JDP64" s="140"/>
      <c r="JDQ64" s="140"/>
      <c r="JDR64" s="140"/>
      <c r="JDS64" s="140"/>
      <c r="JDT64" s="140"/>
      <c r="JDU64" s="140"/>
      <c r="JDV64" s="140"/>
      <c r="JDW64" s="140"/>
      <c r="JDX64" s="140"/>
      <c r="JDY64" s="140"/>
      <c r="JDZ64" s="140"/>
      <c r="JEA64" s="140"/>
      <c r="JEB64" s="140"/>
      <c r="JEC64" s="140"/>
      <c r="JED64" s="140"/>
      <c r="JEE64" s="140"/>
      <c r="JEF64" s="140"/>
      <c r="JEG64" s="140"/>
      <c r="JEH64" s="140"/>
      <c r="JEI64" s="140"/>
      <c r="JEJ64" s="140"/>
      <c r="JEK64" s="140"/>
      <c r="JEL64" s="140"/>
      <c r="JEM64" s="140"/>
      <c r="JEN64" s="140"/>
      <c r="JEO64" s="140"/>
      <c r="JEP64" s="140"/>
      <c r="JEQ64" s="140"/>
      <c r="JER64" s="140"/>
      <c r="JES64" s="140"/>
      <c r="JET64" s="140"/>
      <c r="JEU64" s="140"/>
      <c r="JEV64" s="140"/>
      <c r="JEW64" s="140"/>
      <c r="JEX64" s="140"/>
      <c r="JEY64" s="140"/>
      <c r="JEZ64" s="140"/>
      <c r="JFA64" s="140"/>
      <c r="JFB64" s="140"/>
      <c r="JFC64" s="140"/>
      <c r="JFD64" s="140"/>
      <c r="JFE64" s="140"/>
      <c r="JFF64" s="140"/>
      <c r="JFG64" s="140"/>
      <c r="JFH64" s="140"/>
      <c r="JFI64" s="140"/>
      <c r="JFJ64" s="140"/>
      <c r="JFK64" s="140"/>
      <c r="JFL64" s="140"/>
      <c r="JFM64" s="140"/>
      <c r="JFN64" s="140"/>
      <c r="JFO64" s="140"/>
      <c r="JFP64" s="140"/>
      <c r="JFQ64" s="140"/>
      <c r="JFR64" s="140"/>
      <c r="JFS64" s="140"/>
      <c r="JFT64" s="140"/>
      <c r="JFU64" s="140"/>
      <c r="JFV64" s="140"/>
      <c r="JFW64" s="140"/>
      <c r="JFX64" s="140"/>
      <c r="JFY64" s="140"/>
      <c r="JFZ64" s="140"/>
      <c r="JGA64" s="140"/>
      <c r="JGB64" s="140"/>
      <c r="JGC64" s="140"/>
      <c r="JGD64" s="140"/>
      <c r="JGE64" s="140"/>
      <c r="JGF64" s="140"/>
      <c r="JGG64" s="140"/>
      <c r="JGH64" s="140"/>
      <c r="JGI64" s="140"/>
      <c r="JGJ64" s="140"/>
      <c r="JGK64" s="140"/>
      <c r="JGL64" s="140"/>
      <c r="JGM64" s="140"/>
      <c r="JGN64" s="140"/>
      <c r="JGO64" s="140"/>
      <c r="JGP64" s="140"/>
      <c r="JGQ64" s="140"/>
      <c r="JGR64" s="140"/>
      <c r="JGS64" s="140"/>
      <c r="JGT64" s="140"/>
      <c r="JGU64" s="140"/>
      <c r="JGV64" s="140"/>
      <c r="JGW64" s="140"/>
      <c r="JGX64" s="140"/>
      <c r="JGY64" s="140"/>
      <c r="JGZ64" s="140"/>
      <c r="JHA64" s="140"/>
      <c r="JHB64" s="140"/>
      <c r="JHC64" s="140"/>
      <c r="JHD64" s="140"/>
      <c r="JHE64" s="140"/>
      <c r="JHF64" s="140"/>
      <c r="JHG64" s="140"/>
      <c r="JHH64" s="140"/>
      <c r="JHI64" s="140"/>
      <c r="JHJ64" s="140"/>
      <c r="JHK64" s="140"/>
      <c r="JHL64" s="140"/>
      <c r="JHM64" s="140"/>
      <c r="JHN64" s="140"/>
      <c r="JHO64" s="140"/>
      <c r="JHP64" s="140"/>
      <c r="JHQ64" s="140"/>
      <c r="JHR64" s="140"/>
      <c r="JHS64" s="140"/>
      <c r="JHT64" s="140"/>
      <c r="JHU64" s="140"/>
      <c r="JHV64" s="140"/>
      <c r="JHW64" s="140"/>
      <c r="JHX64" s="140"/>
      <c r="JHY64" s="140"/>
      <c r="JHZ64" s="140"/>
      <c r="JIA64" s="140"/>
      <c r="JIB64" s="140"/>
      <c r="JIC64" s="140"/>
      <c r="JID64" s="140"/>
      <c r="JIE64" s="140"/>
      <c r="JIF64" s="140"/>
      <c r="JIG64" s="140"/>
      <c r="JIH64" s="140"/>
      <c r="JII64" s="140"/>
      <c r="JIJ64" s="140"/>
      <c r="JIK64" s="140"/>
      <c r="JIL64" s="140"/>
      <c r="JIM64" s="140"/>
      <c r="JIN64" s="140"/>
      <c r="JIO64" s="140"/>
      <c r="JIP64" s="140"/>
      <c r="JIQ64" s="140"/>
      <c r="JIR64" s="140"/>
      <c r="JIS64" s="140"/>
      <c r="JIT64" s="140"/>
      <c r="JIU64" s="140"/>
      <c r="JIV64" s="140"/>
      <c r="JIW64" s="140"/>
      <c r="JIX64" s="140"/>
      <c r="JIY64" s="140"/>
      <c r="JIZ64" s="140"/>
      <c r="JJA64" s="140"/>
      <c r="JJB64" s="140"/>
      <c r="JJC64" s="140"/>
      <c r="JJD64" s="140"/>
      <c r="JJE64" s="140"/>
      <c r="JJF64" s="140"/>
      <c r="JJG64" s="140"/>
      <c r="JJH64" s="140"/>
      <c r="JJI64" s="140"/>
      <c r="JJJ64" s="140"/>
      <c r="JJK64" s="140"/>
      <c r="JJL64" s="140"/>
      <c r="JJM64" s="140"/>
      <c r="JJN64" s="140"/>
      <c r="JJO64" s="140"/>
      <c r="JJP64" s="140"/>
      <c r="JJQ64" s="140"/>
      <c r="JJR64" s="140"/>
      <c r="JJS64" s="140"/>
      <c r="JJT64" s="140"/>
      <c r="JJU64" s="140"/>
      <c r="JJV64" s="140"/>
      <c r="JJW64" s="140"/>
      <c r="JJX64" s="140"/>
      <c r="JJY64" s="140"/>
      <c r="JJZ64" s="140"/>
      <c r="JKA64" s="140"/>
      <c r="JKB64" s="140"/>
      <c r="JKC64" s="140"/>
      <c r="JKD64" s="140"/>
      <c r="JKE64" s="140"/>
      <c r="JKF64" s="140"/>
      <c r="JKG64" s="140"/>
      <c r="JKH64" s="140"/>
      <c r="JKI64" s="140"/>
      <c r="JKJ64" s="140"/>
      <c r="JKK64" s="140"/>
      <c r="JKL64" s="140"/>
      <c r="JKM64" s="140"/>
      <c r="JKN64" s="140"/>
      <c r="JKO64" s="140"/>
      <c r="JKP64" s="140"/>
      <c r="JKQ64" s="140"/>
      <c r="JKR64" s="140"/>
      <c r="JKS64" s="140"/>
      <c r="JKT64" s="140"/>
      <c r="JKU64" s="140"/>
      <c r="JKV64" s="140"/>
      <c r="JKW64" s="140"/>
      <c r="JKX64" s="140"/>
      <c r="JKY64" s="140"/>
      <c r="JKZ64" s="140"/>
      <c r="JLA64" s="140"/>
      <c r="JLB64" s="140"/>
      <c r="JLC64" s="140"/>
      <c r="JLD64" s="140"/>
      <c r="JLE64" s="140"/>
      <c r="JLF64" s="140"/>
      <c r="JLG64" s="140"/>
      <c r="JLH64" s="140"/>
      <c r="JLI64" s="140"/>
      <c r="JLJ64" s="140"/>
      <c r="JLK64" s="140"/>
      <c r="JLL64" s="140"/>
      <c r="JLM64" s="140"/>
      <c r="JLN64" s="140"/>
      <c r="JLO64" s="140"/>
      <c r="JLP64" s="140"/>
      <c r="JLQ64" s="140"/>
      <c r="JLR64" s="140"/>
      <c r="JLS64" s="140"/>
      <c r="JLT64" s="140"/>
      <c r="JLU64" s="140"/>
      <c r="JLV64" s="140"/>
      <c r="JLW64" s="140"/>
      <c r="JLX64" s="140"/>
      <c r="JLY64" s="140"/>
      <c r="JLZ64" s="140"/>
      <c r="JMA64" s="140"/>
      <c r="JMB64" s="140"/>
      <c r="JMC64" s="140"/>
      <c r="JMD64" s="140"/>
      <c r="JME64" s="140"/>
      <c r="JMF64" s="140"/>
      <c r="JMG64" s="140"/>
      <c r="JMH64" s="140"/>
      <c r="JMI64" s="140"/>
      <c r="JMJ64" s="140"/>
      <c r="JMK64" s="140"/>
      <c r="JML64" s="140"/>
      <c r="JMM64" s="140"/>
      <c r="JMN64" s="140"/>
      <c r="JMO64" s="140"/>
      <c r="JMP64" s="140"/>
      <c r="JMQ64" s="140"/>
      <c r="JMR64" s="140"/>
      <c r="JMS64" s="140"/>
      <c r="JMT64" s="140"/>
      <c r="JMU64" s="140"/>
      <c r="JMV64" s="140"/>
      <c r="JMW64" s="140"/>
      <c r="JMX64" s="140"/>
      <c r="JMY64" s="140"/>
      <c r="JMZ64" s="140"/>
      <c r="JNA64" s="140"/>
      <c r="JNB64" s="140"/>
      <c r="JNC64" s="140"/>
      <c r="JND64" s="140"/>
      <c r="JNE64" s="140"/>
      <c r="JNF64" s="140"/>
      <c r="JNG64" s="140"/>
      <c r="JNH64" s="140"/>
      <c r="JNI64" s="140"/>
      <c r="JNJ64" s="140"/>
      <c r="JNK64" s="140"/>
      <c r="JNL64" s="140"/>
      <c r="JNM64" s="140"/>
      <c r="JNN64" s="140"/>
      <c r="JNO64" s="140"/>
      <c r="JNP64" s="140"/>
      <c r="JNQ64" s="140"/>
      <c r="JNR64" s="140"/>
      <c r="JNS64" s="140"/>
      <c r="JNT64" s="140"/>
      <c r="JNU64" s="140"/>
      <c r="JNV64" s="140"/>
      <c r="JNW64" s="140"/>
      <c r="JNX64" s="140"/>
      <c r="JNY64" s="140"/>
      <c r="JNZ64" s="140"/>
      <c r="JOA64" s="140"/>
      <c r="JOB64" s="140"/>
      <c r="JOC64" s="140"/>
      <c r="JOD64" s="140"/>
      <c r="JOE64" s="140"/>
      <c r="JOF64" s="140"/>
      <c r="JOG64" s="140"/>
      <c r="JOH64" s="140"/>
      <c r="JOI64" s="140"/>
      <c r="JOJ64" s="140"/>
      <c r="JOK64" s="140"/>
      <c r="JOL64" s="140"/>
      <c r="JOM64" s="140"/>
      <c r="JON64" s="140"/>
      <c r="JOO64" s="140"/>
      <c r="JOP64" s="140"/>
      <c r="JOQ64" s="140"/>
      <c r="JOR64" s="140"/>
      <c r="JOS64" s="140"/>
      <c r="JOT64" s="140"/>
      <c r="JOU64" s="140"/>
      <c r="JOV64" s="140"/>
      <c r="JOW64" s="140"/>
      <c r="JOX64" s="140"/>
      <c r="JOY64" s="140"/>
      <c r="JOZ64" s="140"/>
      <c r="JPA64" s="140"/>
      <c r="JPB64" s="140"/>
      <c r="JPC64" s="140"/>
      <c r="JPD64" s="140"/>
      <c r="JPE64" s="140"/>
      <c r="JPF64" s="140"/>
      <c r="JPG64" s="140"/>
      <c r="JPH64" s="140"/>
      <c r="JPI64" s="140"/>
      <c r="JPJ64" s="140"/>
      <c r="JPK64" s="140"/>
      <c r="JPL64" s="140"/>
      <c r="JPM64" s="140"/>
      <c r="JPN64" s="140"/>
      <c r="JPO64" s="140"/>
      <c r="JPP64" s="140"/>
      <c r="JPQ64" s="140"/>
      <c r="JPR64" s="140"/>
      <c r="JPS64" s="140"/>
      <c r="JPT64" s="140"/>
      <c r="JPU64" s="140"/>
      <c r="JPV64" s="140"/>
      <c r="JPW64" s="140"/>
      <c r="JPX64" s="140"/>
      <c r="JPY64" s="140"/>
      <c r="JPZ64" s="140"/>
      <c r="JQA64" s="140"/>
      <c r="JQB64" s="140"/>
      <c r="JQC64" s="140"/>
      <c r="JQD64" s="140"/>
      <c r="JQE64" s="140"/>
      <c r="JQF64" s="140"/>
      <c r="JQG64" s="140"/>
      <c r="JQH64" s="140"/>
      <c r="JQI64" s="140"/>
      <c r="JQJ64" s="140"/>
      <c r="JQK64" s="140"/>
      <c r="JQL64" s="140"/>
      <c r="JQM64" s="140"/>
      <c r="JQN64" s="140"/>
      <c r="JQO64" s="140"/>
      <c r="JQP64" s="140"/>
      <c r="JQQ64" s="140"/>
      <c r="JQR64" s="140"/>
      <c r="JQS64" s="140"/>
      <c r="JQT64" s="140"/>
      <c r="JQU64" s="140"/>
      <c r="JQV64" s="140"/>
      <c r="JQW64" s="140"/>
      <c r="JQX64" s="140"/>
      <c r="JQY64" s="140"/>
      <c r="JQZ64" s="140"/>
      <c r="JRA64" s="140"/>
      <c r="JRB64" s="140"/>
      <c r="JRC64" s="140"/>
      <c r="JRD64" s="140"/>
      <c r="JRE64" s="140"/>
      <c r="JRF64" s="140"/>
      <c r="JRG64" s="140"/>
      <c r="JRH64" s="140"/>
      <c r="JRI64" s="140"/>
      <c r="JRJ64" s="140"/>
      <c r="JRK64" s="140"/>
      <c r="JRL64" s="140"/>
      <c r="JRM64" s="140"/>
      <c r="JRN64" s="140"/>
      <c r="JRO64" s="140"/>
      <c r="JRP64" s="140"/>
      <c r="JRQ64" s="140"/>
      <c r="JRR64" s="140"/>
      <c r="JRS64" s="140"/>
      <c r="JRT64" s="140"/>
      <c r="JRU64" s="140"/>
      <c r="JRV64" s="140"/>
      <c r="JRW64" s="140"/>
      <c r="JRX64" s="140"/>
      <c r="JRY64" s="140"/>
      <c r="JRZ64" s="140"/>
      <c r="JSA64" s="140"/>
      <c r="JSB64" s="140"/>
      <c r="JSC64" s="140"/>
      <c r="JSD64" s="140"/>
      <c r="JSE64" s="140"/>
      <c r="JSF64" s="140"/>
      <c r="JSG64" s="140"/>
      <c r="JSH64" s="140"/>
      <c r="JSI64" s="140"/>
      <c r="JSJ64" s="140"/>
      <c r="JSK64" s="140"/>
      <c r="JSL64" s="140"/>
      <c r="JSM64" s="140"/>
      <c r="JSN64" s="140"/>
      <c r="JSO64" s="140"/>
      <c r="JSP64" s="140"/>
      <c r="JSQ64" s="140"/>
      <c r="JSR64" s="140"/>
      <c r="JSS64" s="140"/>
      <c r="JST64" s="140"/>
      <c r="JSU64" s="140"/>
      <c r="JSV64" s="140"/>
      <c r="JSW64" s="140"/>
      <c r="JSX64" s="140"/>
      <c r="JSY64" s="140"/>
      <c r="JSZ64" s="140"/>
      <c r="JTA64" s="140"/>
      <c r="JTB64" s="140"/>
      <c r="JTC64" s="140"/>
      <c r="JTD64" s="140"/>
      <c r="JTE64" s="140"/>
      <c r="JTF64" s="140"/>
      <c r="JTG64" s="140"/>
      <c r="JTH64" s="140"/>
      <c r="JTI64" s="140"/>
      <c r="JTJ64" s="140"/>
      <c r="JTK64" s="140"/>
      <c r="JTL64" s="140"/>
      <c r="JTM64" s="140"/>
      <c r="JTN64" s="140"/>
      <c r="JTO64" s="140"/>
      <c r="JTP64" s="140"/>
      <c r="JTQ64" s="140"/>
      <c r="JTR64" s="140"/>
      <c r="JTS64" s="140"/>
      <c r="JTT64" s="140"/>
      <c r="JTU64" s="140"/>
      <c r="JTV64" s="140"/>
      <c r="JTW64" s="140"/>
      <c r="JTX64" s="140"/>
      <c r="JTY64" s="140"/>
      <c r="JTZ64" s="140"/>
      <c r="JUA64" s="140"/>
      <c r="JUB64" s="140"/>
      <c r="JUC64" s="140"/>
      <c r="JUD64" s="140"/>
      <c r="JUE64" s="140"/>
      <c r="JUF64" s="140"/>
      <c r="JUG64" s="140"/>
      <c r="JUH64" s="140"/>
      <c r="JUI64" s="140"/>
      <c r="JUJ64" s="140"/>
      <c r="JUK64" s="140"/>
      <c r="JUL64" s="140"/>
      <c r="JUM64" s="140"/>
      <c r="JUN64" s="140"/>
      <c r="JUO64" s="140"/>
      <c r="JUP64" s="140"/>
      <c r="JUQ64" s="140"/>
      <c r="JUR64" s="140"/>
      <c r="JUS64" s="140"/>
      <c r="JUT64" s="140"/>
      <c r="JUU64" s="140"/>
      <c r="JUV64" s="140"/>
      <c r="JUW64" s="140"/>
      <c r="JUX64" s="140"/>
      <c r="JUY64" s="140"/>
      <c r="JUZ64" s="140"/>
      <c r="JVA64" s="140"/>
      <c r="JVB64" s="140"/>
      <c r="JVC64" s="140"/>
      <c r="JVD64" s="140"/>
      <c r="JVE64" s="140"/>
      <c r="JVF64" s="140"/>
      <c r="JVG64" s="140"/>
      <c r="JVH64" s="140"/>
      <c r="JVI64" s="140"/>
      <c r="JVJ64" s="140"/>
      <c r="JVK64" s="140"/>
      <c r="JVL64" s="140"/>
      <c r="JVM64" s="140"/>
      <c r="JVN64" s="140"/>
      <c r="JVO64" s="140"/>
      <c r="JVP64" s="140"/>
      <c r="JVQ64" s="140"/>
      <c r="JVR64" s="140"/>
      <c r="JVS64" s="140"/>
      <c r="JVT64" s="140"/>
      <c r="JVU64" s="140"/>
      <c r="JVV64" s="140"/>
      <c r="JVW64" s="140"/>
      <c r="JVX64" s="140"/>
      <c r="JVY64" s="140"/>
      <c r="JVZ64" s="140"/>
      <c r="JWA64" s="140"/>
      <c r="JWB64" s="140"/>
      <c r="JWC64" s="140"/>
      <c r="JWD64" s="140"/>
      <c r="JWE64" s="140"/>
      <c r="JWF64" s="140"/>
      <c r="JWG64" s="140"/>
      <c r="JWH64" s="140"/>
      <c r="JWI64" s="140"/>
      <c r="JWJ64" s="140"/>
      <c r="JWK64" s="140"/>
      <c r="JWL64" s="140"/>
      <c r="JWM64" s="140"/>
      <c r="JWN64" s="140"/>
      <c r="JWO64" s="140"/>
      <c r="JWP64" s="140"/>
      <c r="JWQ64" s="140"/>
      <c r="JWR64" s="140"/>
      <c r="JWS64" s="140"/>
      <c r="JWT64" s="140"/>
      <c r="JWU64" s="140"/>
      <c r="JWV64" s="140"/>
      <c r="JWW64" s="140"/>
      <c r="JWX64" s="140"/>
      <c r="JWY64" s="140"/>
      <c r="JWZ64" s="140"/>
      <c r="JXA64" s="140"/>
      <c r="JXB64" s="140"/>
      <c r="JXC64" s="140"/>
      <c r="JXD64" s="140"/>
      <c r="JXE64" s="140"/>
      <c r="JXF64" s="140"/>
      <c r="JXG64" s="140"/>
      <c r="JXH64" s="140"/>
      <c r="JXI64" s="140"/>
      <c r="JXJ64" s="140"/>
      <c r="JXK64" s="140"/>
      <c r="JXL64" s="140"/>
      <c r="JXM64" s="140"/>
      <c r="JXN64" s="140"/>
      <c r="JXO64" s="140"/>
      <c r="JXP64" s="140"/>
      <c r="JXQ64" s="140"/>
      <c r="JXR64" s="140"/>
      <c r="JXS64" s="140"/>
      <c r="JXT64" s="140"/>
      <c r="JXU64" s="140"/>
      <c r="JXV64" s="140"/>
      <c r="JXW64" s="140"/>
      <c r="JXX64" s="140"/>
      <c r="JXY64" s="140"/>
      <c r="JXZ64" s="140"/>
      <c r="JYA64" s="140"/>
      <c r="JYB64" s="140"/>
      <c r="JYC64" s="140"/>
      <c r="JYD64" s="140"/>
      <c r="JYE64" s="140"/>
      <c r="JYF64" s="140"/>
      <c r="JYG64" s="140"/>
      <c r="JYH64" s="140"/>
      <c r="JYI64" s="140"/>
      <c r="JYJ64" s="140"/>
      <c r="JYK64" s="140"/>
      <c r="JYL64" s="140"/>
      <c r="JYM64" s="140"/>
      <c r="JYN64" s="140"/>
      <c r="JYO64" s="140"/>
      <c r="JYP64" s="140"/>
      <c r="JYQ64" s="140"/>
      <c r="JYR64" s="140"/>
      <c r="JYS64" s="140"/>
      <c r="JYT64" s="140"/>
      <c r="JYU64" s="140"/>
      <c r="JYV64" s="140"/>
      <c r="JYW64" s="140"/>
      <c r="JYX64" s="140"/>
      <c r="JYY64" s="140"/>
      <c r="JYZ64" s="140"/>
      <c r="JZA64" s="140"/>
      <c r="JZB64" s="140"/>
      <c r="JZC64" s="140"/>
      <c r="JZD64" s="140"/>
      <c r="JZE64" s="140"/>
      <c r="JZF64" s="140"/>
      <c r="JZG64" s="140"/>
      <c r="JZH64" s="140"/>
      <c r="JZI64" s="140"/>
      <c r="JZJ64" s="140"/>
      <c r="JZK64" s="140"/>
      <c r="JZL64" s="140"/>
      <c r="JZM64" s="140"/>
      <c r="JZN64" s="140"/>
      <c r="JZO64" s="140"/>
      <c r="JZP64" s="140"/>
      <c r="JZQ64" s="140"/>
      <c r="JZR64" s="140"/>
      <c r="JZS64" s="140"/>
      <c r="JZT64" s="140"/>
      <c r="JZU64" s="140"/>
      <c r="JZV64" s="140"/>
      <c r="JZW64" s="140"/>
      <c r="JZX64" s="140"/>
      <c r="JZY64" s="140"/>
      <c r="JZZ64" s="140"/>
      <c r="KAA64" s="140"/>
      <c r="KAB64" s="140"/>
      <c r="KAC64" s="140"/>
      <c r="KAD64" s="140"/>
      <c r="KAE64" s="140"/>
      <c r="KAF64" s="140"/>
      <c r="KAG64" s="140"/>
      <c r="KAH64" s="140"/>
      <c r="KAI64" s="140"/>
      <c r="KAJ64" s="140"/>
      <c r="KAK64" s="140"/>
      <c r="KAL64" s="140"/>
      <c r="KAM64" s="140"/>
      <c r="KAN64" s="140"/>
      <c r="KAO64" s="140"/>
      <c r="KAP64" s="140"/>
      <c r="KAQ64" s="140"/>
      <c r="KAR64" s="140"/>
      <c r="KAS64" s="140"/>
      <c r="KAT64" s="140"/>
      <c r="KAU64" s="140"/>
      <c r="KAV64" s="140"/>
      <c r="KAW64" s="140"/>
      <c r="KAX64" s="140"/>
      <c r="KAY64" s="140"/>
      <c r="KAZ64" s="140"/>
      <c r="KBA64" s="140"/>
      <c r="KBB64" s="140"/>
      <c r="KBC64" s="140"/>
      <c r="KBD64" s="140"/>
      <c r="KBE64" s="140"/>
      <c r="KBF64" s="140"/>
      <c r="KBG64" s="140"/>
      <c r="KBH64" s="140"/>
      <c r="KBI64" s="140"/>
      <c r="KBJ64" s="140"/>
      <c r="KBK64" s="140"/>
      <c r="KBL64" s="140"/>
      <c r="KBM64" s="140"/>
      <c r="KBN64" s="140"/>
      <c r="KBO64" s="140"/>
      <c r="KBP64" s="140"/>
      <c r="KBQ64" s="140"/>
      <c r="KBR64" s="140"/>
      <c r="KBS64" s="140"/>
      <c r="KBT64" s="140"/>
      <c r="KBU64" s="140"/>
      <c r="KBV64" s="140"/>
      <c r="KBW64" s="140"/>
      <c r="KBX64" s="140"/>
      <c r="KBY64" s="140"/>
      <c r="KBZ64" s="140"/>
      <c r="KCA64" s="140"/>
      <c r="KCB64" s="140"/>
      <c r="KCC64" s="140"/>
      <c r="KCD64" s="140"/>
      <c r="KCE64" s="140"/>
      <c r="KCF64" s="140"/>
      <c r="KCG64" s="140"/>
      <c r="KCH64" s="140"/>
      <c r="KCI64" s="140"/>
      <c r="KCJ64" s="140"/>
      <c r="KCK64" s="140"/>
      <c r="KCL64" s="140"/>
      <c r="KCM64" s="140"/>
      <c r="KCN64" s="140"/>
      <c r="KCO64" s="140"/>
      <c r="KCP64" s="140"/>
      <c r="KCQ64" s="140"/>
      <c r="KCR64" s="140"/>
      <c r="KCS64" s="140"/>
      <c r="KCT64" s="140"/>
      <c r="KCU64" s="140"/>
      <c r="KCV64" s="140"/>
      <c r="KCW64" s="140"/>
      <c r="KCX64" s="140"/>
      <c r="KCY64" s="140"/>
      <c r="KCZ64" s="140"/>
      <c r="KDA64" s="140"/>
      <c r="KDB64" s="140"/>
      <c r="KDC64" s="140"/>
      <c r="KDD64" s="140"/>
      <c r="KDE64" s="140"/>
      <c r="KDF64" s="140"/>
      <c r="KDG64" s="140"/>
      <c r="KDH64" s="140"/>
      <c r="KDI64" s="140"/>
      <c r="KDJ64" s="140"/>
      <c r="KDK64" s="140"/>
      <c r="KDL64" s="140"/>
      <c r="KDM64" s="140"/>
      <c r="KDN64" s="140"/>
      <c r="KDO64" s="140"/>
      <c r="KDP64" s="140"/>
      <c r="KDQ64" s="140"/>
      <c r="KDR64" s="140"/>
      <c r="KDS64" s="140"/>
      <c r="KDT64" s="140"/>
      <c r="KDU64" s="140"/>
      <c r="KDV64" s="140"/>
      <c r="KDW64" s="140"/>
      <c r="KDX64" s="140"/>
      <c r="KDY64" s="140"/>
      <c r="KDZ64" s="140"/>
      <c r="KEA64" s="140"/>
      <c r="KEB64" s="140"/>
      <c r="KEC64" s="140"/>
      <c r="KED64" s="140"/>
      <c r="KEE64" s="140"/>
      <c r="KEF64" s="140"/>
      <c r="KEG64" s="140"/>
      <c r="KEH64" s="140"/>
      <c r="KEI64" s="140"/>
      <c r="KEJ64" s="140"/>
      <c r="KEK64" s="140"/>
      <c r="KEL64" s="140"/>
      <c r="KEM64" s="140"/>
      <c r="KEN64" s="140"/>
      <c r="KEO64" s="140"/>
      <c r="KEP64" s="140"/>
      <c r="KEQ64" s="140"/>
      <c r="KER64" s="140"/>
      <c r="KES64" s="140"/>
      <c r="KET64" s="140"/>
      <c r="KEU64" s="140"/>
      <c r="KEV64" s="140"/>
      <c r="KEW64" s="140"/>
      <c r="KEX64" s="140"/>
      <c r="KEY64" s="140"/>
      <c r="KEZ64" s="140"/>
      <c r="KFA64" s="140"/>
      <c r="KFB64" s="140"/>
      <c r="KFC64" s="140"/>
      <c r="KFD64" s="140"/>
      <c r="KFE64" s="140"/>
      <c r="KFF64" s="140"/>
      <c r="KFG64" s="140"/>
      <c r="KFH64" s="140"/>
      <c r="KFI64" s="140"/>
      <c r="KFJ64" s="140"/>
      <c r="KFK64" s="140"/>
      <c r="KFL64" s="140"/>
      <c r="KFM64" s="140"/>
      <c r="KFN64" s="140"/>
      <c r="KFO64" s="140"/>
      <c r="KFP64" s="140"/>
      <c r="KFQ64" s="140"/>
      <c r="KFR64" s="140"/>
      <c r="KFS64" s="140"/>
      <c r="KFT64" s="140"/>
      <c r="KFU64" s="140"/>
      <c r="KFV64" s="140"/>
      <c r="KFW64" s="140"/>
      <c r="KFX64" s="140"/>
      <c r="KFY64" s="140"/>
      <c r="KFZ64" s="140"/>
      <c r="KGA64" s="140"/>
      <c r="KGB64" s="140"/>
      <c r="KGC64" s="140"/>
      <c r="KGD64" s="140"/>
      <c r="KGE64" s="140"/>
      <c r="KGF64" s="140"/>
      <c r="KGG64" s="140"/>
      <c r="KGH64" s="140"/>
      <c r="KGI64" s="140"/>
      <c r="KGJ64" s="140"/>
      <c r="KGK64" s="140"/>
      <c r="KGL64" s="140"/>
      <c r="KGM64" s="140"/>
      <c r="KGN64" s="140"/>
      <c r="KGO64" s="140"/>
      <c r="KGP64" s="140"/>
      <c r="KGQ64" s="140"/>
      <c r="KGR64" s="140"/>
      <c r="KGS64" s="140"/>
      <c r="KGT64" s="140"/>
      <c r="KGU64" s="140"/>
      <c r="KGV64" s="140"/>
      <c r="KGW64" s="140"/>
      <c r="KGX64" s="140"/>
      <c r="KGY64" s="140"/>
      <c r="KGZ64" s="140"/>
      <c r="KHA64" s="140"/>
      <c r="KHB64" s="140"/>
      <c r="KHC64" s="140"/>
      <c r="KHD64" s="140"/>
      <c r="KHE64" s="140"/>
      <c r="KHF64" s="140"/>
      <c r="KHG64" s="140"/>
      <c r="KHH64" s="140"/>
      <c r="KHI64" s="140"/>
      <c r="KHJ64" s="140"/>
      <c r="KHK64" s="140"/>
      <c r="KHL64" s="140"/>
      <c r="KHM64" s="140"/>
      <c r="KHN64" s="140"/>
      <c r="KHO64" s="140"/>
      <c r="KHP64" s="140"/>
      <c r="KHQ64" s="140"/>
      <c r="KHR64" s="140"/>
      <c r="KHS64" s="140"/>
      <c r="KHT64" s="140"/>
      <c r="KHU64" s="140"/>
      <c r="KHV64" s="140"/>
      <c r="KHW64" s="140"/>
      <c r="KHX64" s="140"/>
      <c r="KHY64" s="140"/>
      <c r="KHZ64" s="140"/>
      <c r="KIA64" s="140"/>
      <c r="KIB64" s="140"/>
      <c r="KIC64" s="140"/>
      <c r="KID64" s="140"/>
      <c r="KIE64" s="140"/>
      <c r="KIF64" s="140"/>
      <c r="KIG64" s="140"/>
      <c r="KIH64" s="140"/>
      <c r="KII64" s="140"/>
      <c r="KIJ64" s="140"/>
      <c r="KIK64" s="140"/>
      <c r="KIL64" s="140"/>
      <c r="KIM64" s="140"/>
      <c r="KIN64" s="140"/>
      <c r="KIO64" s="140"/>
      <c r="KIP64" s="140"/>
      <c r="KIQ64" s="140"/>
      <c r="KIR64" s="140"/>
      <c r="KIS64" s="140"/>
      <c r="KIT64" s="140"/>
      <c r="KIU64" s="140"/>
      <c r="KIV64" s="140"/>
      <c r="KIW64" s="140"/>
      <c r="KIX64" s="140"/>
      <c r="KIY64" s="140"/>
      <c r="KIZ64" s="140"/>
      <c r="KJA64" s="140"/>
      <c r="KJB64" s="140"/>
      <c r="KJC64" s="140"/>
      <c r="KJD64" s="140"/>
      <c r="KJE64" s="140"/>
      <c r="KJF64" s="140"/>
      <c r="KJG64" s="140"/>
      <c r="KJH64" s="140"/>
      <c r="KJI64" s="140"/>
      <c r="KJJ64" s="140"/>
      <c r="KJK64" s="140"/>
      <c r="KJL64" s="140"/>
      <c r="KJM64" s="140"/>
      <c r="KJN64" s="140"/>
      <c r="KJO64" s="140"/>
      <c r="KJP64" s="140"/>
      <c r="KJQ64" s="140"/>
      <c r="KJR64" s="140"/>
      <c r="KJS64" s="140"/>
      <c r="KJT64" s="140"/>
      <c r="KJU64" s="140"/>
      <c r="KJV64" s="140"/>
      <c r="KJW64" s="140"/>
      <c r="KJX64" s="140"/>
      <c r="KJY64" s="140"/>
      <c r="KJZ64" s="140"/>
      <c r="KKA64" s="140"/>
      <c r="KKB64" s="140"/>
      <c r="KKC64" s="140"/>
      <c r="KKD64" s="140"/>
      <c r="KKE64" s="140"/>
      <c r="KKF64" s="140"/>
      <c r="KKG64" s="140"/>
      <c r="KKH64" s="140"/>
      <c r="KKI64" s="140"/>
      <c r="KKJ64" s="140"/>
      <c r="KKK64" s="140"/>
      <c r="KKL64" s="140"/>
      <c r="KKM64" s="140"/>
      <c r="KKN64" s="140"/>
      <c r="KKO64" s="140"/>
      <c r="KKP64" s="140"/>
      <c r="KKQ64" s="140"/>
      <c r="KKR64" s="140"/>
      <c r="KKS64" s="140"/>
      <c r="KKT64" s="140"/>
      <c r="KKU64" s="140"/>
      <c r="KKV64" s="140"/>
      <c r="KKW64" s="140"/>
      <c r="KKX64" s="140"/>
      <c r="KKY64" s="140"/>
      <c r="KKZ64" s="140"/>
      <c r="KLA64" s="140"/>
      <c r="KLB64" s="140"/>
      <c r="KLC64" s="140"/>
      <c r="KLD64" s="140"/>
      <c r="KLE64" s="140"/>
      <c r="KLF64" s="140"/>
      <c r="KLG64" s="140"/>
      <c r="KLH64" s="140"/>
      <c r="KLI64" s="140"/>
      <c r="KLJ64" s="140"/>
      <c r="KLK64" s="140"/>
      <c r="KLL64" s="140"/>
      <c r="KLM64" s="140"/>
      <c r="KLN64" s="140"/>
      <c r="KLO64" s="140"/>
      <c r="KLP64" s="140"/>
      <c r="KLQ64" s="140"/>
      <c r="KLR64" s="140"/>
      <c r="KLS64" s="140"/>
      <c r="KLT64" s="140"/>
      <c r="KLU64" s="140"/>
      <c r="KLV64" s="140"/>
      <c r="KLW64" s="140"/>
      <c r="KLX64" s="140"/>
      <c r="KLY64" s="140"/>
      <c r="KLZ64" s="140"/>
      <c r="KMA64" s="140"/>
      <c r="KMB64" s="140"/>
      <c r="KMC64" s="140"/>
      <c r="KMD64" s="140"/>
      <c r="KME64" s="140"/>
      <c r="KMF64" s="140"/>
      <c r="KMG64" s="140"/>
      <c r="KMH64" s="140"/>
      <c r="KMI64" s="140"/>
      <c r="KMJ64" s="140"/>
      <c r="KMK64" s="140"/>
      <c r="KML64" s="140"/>
      <c r="KMM64" s="140"/>
      <c r="KMN64" s="140"/>
      <c r="KMO64" s="140"/>
      <c r="KMP64" s="140"/>
      <c r="KMQ64" s="140"/>
      <c r="KMR64" s="140"/>
      <c r="KMS64" s="140"/>
      <c r="KMT64" s="140"/>
      <c r="KMU64" s="140"/>
      <c r="KMV64" s="140"/>
      <c r="KMW64" s="140"/>
      <c r="KMX64" s="140"/>
      <c r="KMY64" s="140"/>
      <c r="KMZ64" s="140"/>
      <c r="KNA64" s="140"/>
      <c r="KNB64" s="140"/>
      <c r="KNC64" s="140"/>
      <c r="KND64" s="140"/>
      <c r="KNE64" s="140"/>
      <c r="KNF64" s="140"/>
      <c r="KNG64" s="140"/>
      <c r="KNH64" s="140"/>
      <c r="KNI64" s="140"/>
      <c r="KNJ64" s="140"/>
      <c r="KNK64" s="140"/>
      <c r="KNL64" s="140"/>
      <c r="KNM64" s="140"/>
      <c r="KNN64" s="140"/>
      <c r="KNO64" s="140"/>
      <c r="KNP64" s="140"/>
      <c r="KNQ64" s="140"/>
      <c r="KNR64" s="140"/>
      <c r="KNS64" s="140"/>
      <c r="KNT64" s="140"/>
      <c r="KNU64" s="140"/>
      <c r="KNV64" s="140"/>
      <c r="KNW64" s="140"/>
      <c r="KNX64" s="140"/>
      <c r="KNY64" s="140"/>
      <c r="KNZ64" s="140"/>
      <c r="KOA64" s="140"/>
      <c r="KOB64" s="140"/>
      <c r="KOC64" s="140"/>
      <c r="KOD64" s="140"/>
      <c r="KOE64" s="140"/>
      <c r="KOF64" s="140"/>
      <c r="KOG64" s="140"/>
      <c r="KOH64" s="140"/>
      <c r="KOI64" s="140"/>
      <c r="KOJ64" s="140"/>
      <c r="KOK64" s="140"/>
      <c r="KOL64" s="140"/>
      <c r="KOM64" s="140"/>
      <c r="KON64" s="140"/>
      <c r="KOO64" s="140"/>
      <c r="KOP64" s="140"/>
      <c r="KOQ64" s="140"/>
      <c r="KOR64" s="140"/>
      <c r="KOS64" s="140"/>
      <c r="KOT64" s="140"/>
      <c r="KOU64" s="140"/>
      <c r="KOV64" s="140"/>
      <c r="KOW64" s="140"/>
      <c r="KOX64" s="140"/>
      <c r="KOY64" s="140"/>
      <c r="KOZ64" s="140"/>
      <c r="KPA64" s="140"/>
      <c r="KPB64" s="140"/>
      <c r="KPC64" s="140"/>
      <c r="KPD64" s="140"/>
      <c r="KPE64" s="140"/>
      <c r="KPF64" s="140"/>
      <c r="KPG64" s="140"/>
      <c r="KPH64" s="140"/>
      <c r="KPI64" s="140"/>
      <c r="KPJ64" s="140"/>
      <c r="KPK64" s="140"/>
      <c r="KPL64" s="140"/>
      <c r="KPM64" s="140"/>
      <c r="KPN64" s="140"/>
      <c r="KPO64" s="140"/>
      <c r="KPP64" s="140"/>
      <c r="KPQ64" s="140"/>
      <c r="KPR64" s="140"/>
      <c r="KPS64" s="140"/>
      <c r="KPT64" s="140"/>
      <c r="KPU64" s="140"/>
      <c r="KPV64" s="140"/>
      <c r="KPW64" s="140"/>
      <c r="KPX64" s="140"/>
      <c r="KPY64" s="140"/>
      <c r="KPZ64" s="140"/>
      <c r="KQA64" s="140"/>
      <c r="KQB64" s="140"/>
      <c r="KQC64" s="140"/>
      <c r="KQD64" s="140"/>
      <c r="KQE64" s="140"/>
      <c r="KQF64" s="140"/>
      <c r="KQG64" s="140"/>
      <c r="KQH64" s="140"/>
      <c r="KQI64" s="140"/>
      <c r="KQJ64" s="140"/>
      <c r="KQK64" s="140"/>
      <c r="KQL64" s="140"/>
      <c r="KQM64" s="140"/>
      <c r="KQN64" s="140"/>
      <c r="KQO64" s="140"/>
      <c r="KQP64" s="140"/>
      <c r="KQQ64" s="140"/>
      <c r="KQR64" s="140"/>
      <c r="KQS64" s="140"/>
      <c r="KQT64" s="140"/>
      <c r="KQU64" s="140"/>
      <c r="KQV64" s="140"/>
      <c r="KQW64" s="140"/>
      <c r="KQX64" s="140"/>
      <c r="KQY64" s="140"/>
      <c r="KQZ64" s="140"/>
      <c r="KRA64" s="140"/>
      <c r="KRB64" s="140"/>
      <c r="KRC64" s="140"/>
      <c r="KRD64" s="140"/>
      <c r="KRE64" s="140"/>
      <c r="KRF64" s="140"/>
      <c r="KRG64" s="140"/>
      <c r="KRH64" s="140"/>
      <c r="KRI64" s="140"/>
      <c r="KRJ64" s="140"/>
      <c r="KRK64" s="140"/>
      <c r="KRL64" s="140"/>
      <c r="KRM64" s="140"/>
      <c r="KRN64" s="140"/>
      <c r="KRO64" s="140"/>
      <c r="KRP64" s="140"/>
      <c r="KRQ64" s="140"/>
      <c r="KRR64" s="140"/>
      <c r="KRS64" s="140"/>
      <c r="KRT64" s="140"/>
      <c r="KRU64" s="140"/>
      <c r="KRV64" s="140"/>
      <c r="KRW64" s="140"/>
      <c r="KRX64" s="140"/>
      <c r="KRY64" s="140"/>
      <c r="KRZ64" s="140"/>
      <c r="KSA64" s="140"/>
      <c r="KSB64" s="140"/>
      <c r="KSC64" s="140"/>
      <c r="KSD64" s="140"/>
      <c r="KSE64" s="140"/>
      <c r="KSF64" s="140"/>
      <c r="KSG64" s="140"/>
      <c r="KSH64" s="140"/>
      <c r="KSI64" s="140"/>
      <c r="KSJ64" s="140"/>
      <c r="KSK64" s="140"/>
      <c r="KSL64" s="140"/>
      <c r="KSM64" s="140"/>
      <c r="KSN64" s="140"/>
      <c r="KSO64" s="140"/>
      <c r="KSP64" s="140"/>
      <c r="KSQ64" s="140"/>
      <c r="KSR64" s="140"/>
      <c r="KSS64" s="140"/>
      <c r="KST64" s="140"/>
      <c r="KSU64" s="140"/>
      <c r="KSV64" s="140"/>
      <c r="KSW64" s="140"/>
      <c r="KSX64" s="140"/>
      <c r="KSY64" s="140"/>
      <c r="KSZ64" s="140"/>
      <c r="KTA64" s="140"/>
      <c r="KTB64" s="140"/>
      <c r="KTC64" s="140"/>
      <c r="KTD64" s="140"/>
      <c r="KTE64" s="140"/>
      <c r="KTF64" s="140"/>
      <c r="KTG64" s="140"/>
      <c r="KTH64" s="140"/>
      <c r="KTI64" s="140"/>
      <c r="KTJ64" s="140"/>
      <c r="KTK64" s="140"/>
      <c r="KTL64" s="140"/>
      <c r="KTM64" s="140"/>
      <c r="KTN64" s="140"/>
      <c r="KTO64" s="140"/>
      <c r="KTP64" s="140"/>
      <c r="KTQ64" s="140"/>
      <c r="KTR64" s="140"/>
      <c r="KTS64" s="140"/>
      <c r="KTT64" s="140"/>
      <c r="KTU64" s="140"/>
      <c r="KTV64" s="140"/>
      <c r="KTW64" s="140"/>
      <c r="KTX64" s="140"/>
      <c r="KTY64" s="140"/>
      <c r="KTZ64" s="140"/>
      <c r="KUA64" s="140"/>
      <c r="KUB64" s="140"/>
      <c r="KUC64" s="140"/>
      <c r="KUD64" s="140"/>
      <c r="KUE64" s="140"/>
      <c r="KUF64" s="140"/>
      <c r="KUG64" s="140"/>
      <c r="KUH64" s="140"/>
      <c r="KUI64" s="140"/>
      <c r="KUJ64" s="140"/>
      <c r="KUK64" s="140"/>
      <c r="KUL64" s="140"/>
      <c r="KUM64" s="140"/>
      <c r="KUN64" s="140"/>
      <c r="KUO64" s="140"/>
      <c r="KUP64" s="140"/>
      <c r="KUQ64" s="140"/>
      <c r="KUR64" s="140"/>
      <c r="KUS64" s="140"/>
      <c r="KUT64" s="140"/>
      <c r="KUU64" s="140"/>
      <c r="KUV64" s="140"/>
      <c r="KUW64" s="140"/>
      <c r="KUX64" s="140"/>
      <c r="KUY64" s="140"/>
      <c r="KUZ64" s="140"/>
      <c r="KVA64" s="140"/>
      <c r="KVB64" s="140"/>
      <c r="KVC64" s="140"/>
      <c r="KVD64" s="140"/>
      <c r="KVE64" s="140"/>
      <c r="KVF64" s="140"/>
      <c r="KVG64" s="140"/>
      <c r="KVH64" s="140"/>
      <c r="KVI64" s="140"/>
      <c r="KVJ64" s="140"/>
      <c r="KVK64" s="140"/>
      <c r="KVL64" s="140"/>
      <c r="KVM64" s="140"/>
      <c r="KVN64" s="140"/>
      <c r="KVO64" s="140"/>
      <c r="KVP64" s="140"/>
      <c r="KVQ64" s="140"/>
      <c r="KVR64" s="140"/>
      <c r="KVS64" s="140"/>
      <c r="KVT64" s="140"/>
      <c r="KVU64" s="140"/>
      <c r="KVV64" s="140"/>
      <c r="KVW64" s="140"/>
      <c r="KVX64" s="140"/>
      <c r="KVY64" s="140"/>
      <c r="KVZ64" s="140"/>
      <c r="KWA64" s="140"/>
      <c r="KWB64" s="140"/>
      <c r="KWC64" s="140"/>
      <c r="KWD64" s="140"/>
      <c r="KWE64" s="140"/>
      <c r="KWF64" s="140"/>
      <c r="KWG64" s="140"/>
      <c r="KWH64" s="140"/>
      <c r="KWI64" s="140"/>
      <c r="KWJ64" s="140"/>
      <c r="KWK64" s="140"/>
      <c r="KWL64" s="140"/>
      <c r="KWM64" s="140"/>
      <c r="KWN64" s="140"/>
      <c r="KWO64" s="140"/>
      <c r="KWP64" s="140"/>
      <c r="KWQ64" s="140"/>
      <c r="KWR64" s="140"/>
      <c r="KWS64" s="140"/>
      <c r="KWT64" s="140"/>
      <c r="KWU64" s="140"/>
      <c r="KWV64" s="140"/>
      <c r="KWW64" s="140"/>
      <c r="KWX64" s="140"/>
      <c r="KWY64" s="140"/>
      <c r="KWZ64" s="140"/>
      <c r="KXA64" s="140"/>
      <c r="KXB64" s="140"/>
      <c r="KXC64" s="140"/>
      <c r="KXD64" s="140"/>
      <c r="KXE64" s="140"/>
      <c r="KXF64" s="140"/>
      <c r="KXG64" s="140"/>
      <c r="KXH64" s="140"/>
      <c r="KXI64" s="140"/>
      <c r="KXJ64" s="140"/>
      <c r="KXK64" s="140"/>
      <c r="KXL64" s="140"/>
      <c r="KXM64" s="140"/>
      <c r="KXN64" s="140"/>
      <c r="KXO64" s="140"/>
      <c r="KXP64" s="140"/>
      <c r="KXQ64" s="140"/>
      <c r="KXR64" s="140"/>
      <c r="KXS64" s="140"/>
      <c r="KXT64" s="140"/>
      <c r="KXU64" s="140"/>
      <c r="KXV64" s="140"/>
      <c r="KXW64" s="140"/>
      <c r="KXX64" s="140"/>
      <c r="KXY64" s="140"/>
      <c r="KXZ64" s="140"/>
      <c r="KYA64" s="140"/>
      <c r="KYB64" s="140"/>
      <c r="KYC64" s="140"/>
      <c r="KYD64" s="140"/>
      <c r="KYE64" s="140"/>
      <c r="KYF64" s="140"/>
      <c r="KYG64" s="140"/>
      <c r="KYH64" s="140"/>
      <c r="KYI64" s="140"/>
      <c r="KYJ64" s="140"/>
      <c r="KYK64" s="140"/>
      <c r="KYL64" s="140"/>
      <c r="KYM64" s="140"/>
      <c r="KYN64" s="140"/>
      <c r="KYO64" s="140"/>
      <c r="KYP64" s="140"/>
      <c r="KYQ64" s="140"/>
      <c r="KYR64" s="140"/>
      <c r="KYS64" s="140"/>
      <c r="KYT64" s="140"/>
      <c r="KYU64" s="140"/>
      <c r="KYV64" s="140"/>
      <c r="KYW64" s="140"/>
      <c r="KYX64" s="140"/>
      <c r="KYY64" s="140"/>
      <c r="KYZ64" s="140"/>
      <c r="KZA64" s="140"/>
      <c r="KZB64" s="140"/>
      <c r="KZC64" s="140"/>
      <c r="KZD64" s="140"/>
      <c r="KZE64" s="140"/>
      <c r="KZF64" s="140"/>
      <c r="KZG64" s="140"/>
      <c r="KZH64" s="140"/>
      <c r="KZI64" s="140"/>
      <c r="KZJ64" s="140"/>
      <c r="KZK64" s="140"/>
      <c r="KZL64" s="140"/>
      <c r="KZM64" s="140"/>
      <c r="KZN64" s="140"/>
      <c r="KZO64" s="140"/>
      <c r="KZP64" s="140"/>
      <c r="KZQ64" s="140"/>
      <c r="KZR64" s="140"/>
      <c r="KZS64" s="140"/>
      <c r="KZT64" s="140"/>
      <c r="KZU64" s="140"/>
      <c r="KZV64" s="140"/>
      <c r="KZW64" s="140"/>
      <c r="KZX64" s="140"/>
      <c r="KZY64" s="140"/>
      <c r="KZZ64" s="140"/>
      <c r="LAA64" s="140"/>
      <c r="LAB64" s="140"/>
      <c r="LAC64" s="140"/>
      <c r="LAD64" s="140"/>
      <c r="LAE64" s="140"/>
      <c r="LAF64" s="140"/>
      <c r="LAG64" s="140"/>
      <c r="LAH64" s="140"/>
      <c r="LAI64" s="140"/>
      <c r="LAJ64" s="140"/>
      <c r="LAK64" s="140"/>
      <c r="LAL64" s="140"/>
      <c r="LAM64" s="140"/>
      <c r="LAN64" s="140"/>
      <c r="LAO64" s="140"/>
      <c r="LAP64" s="140"/>
      <c r="LAQ64" s="140"/>
      <c r="LAR64" s="140"/>
      <c r="LAS64" s="140"/>
      <c r="LAT64" s="140"/>
      <c r="LAU64" s="140"/>
      <c r="LAV64" s="140"/>
      <c r="LAW64" s="140"/>
      <c r="LAX64" s="140"/>
      <c r="LAY64" s="140"/>
      <c r="LAZ64" s="140"/>
      <c r="LBA64" s="140"/>
      <c r="LBB64" s="140"/>
      <c r="LBC64" s="140"/>
      <c r="LBD64" s="140"/>
      <c r="LBE64" s="140"/>
      <c r="LBF64" s="140"/>
      <c r="LBG64" s="140"/>
      <c r="LBH64" s="140"/>
      <c r="LBI64" s="140"/>
      <c r="LBJ64" s="140"/>
      <c r="LBK64" s="140"/>
      <c r="LBL64" s="140"/>
      <c r="LBM64" s="140"/>
      <c r="LBN64" s="140"/>
      <c r="LBO64" s="140"/>
      <c r="LBP64" s="140"/>
      <c r="LBQ64" s="140"/>
      <c r="LBR64" s="140"/>
      <c r="LBS64" s="140"/>
      <c r="LBT64" s="140"/>
      <c r="LBU64" s="140"/>
      <c r="LBV64" s="140"/>
      <c r="LBW64" s="140"/>
      <c r="LBX64" s="140"/>
      <c r="LBY64" s="140"/>
      <c r="LBZ64" s="140"/>
      <c r="LCA64" s="140"/>
      <c r="LCB64" s="140"/>
      <c r="LCC64" s="140"/>
      <c r="LCD64" s="140"/>
      <c r="LCE64" s="140"/>
      <c r="LCF64" s="140"/>
      <c r="LCG64" s="140"/>
      <c r="LCH64" s="140"/>
      <c r="LCI64" s="140"/>
      <c r="LCJ64" s="140"/>
      <c r="LCK64" s="140"/>
      <c r="LCL64" s="140"/>
      <c r="LCM64" s="140"/>
      <c r="LCN64" s="140"/>
      <c r="LCO64" s="140"/>
      <c r="LCP64" s="140"/>
      <c r="LCQ64" s="140"/>
      <c r="LCR64" s="140"/>
      <c r="LCS64" s="140"/>
      <c r="LCT64" s="140"/>
      <c r="LCU64" s="140"/>
      <c r="LCV64" s="140"/>
      <c r="LCW64" s="140"/>
      <c r="LCX64" s="140"/>
      <c r="LCY64" s="140"/>
      <c r="LCZ64" s="140"/>
      <c r="LDA64" s="140"/>
      <c r="LDB64" s="140"/>
      <c r="LDC64" s="140"/>
      <c r="LDD64" s="140"/>
      <c r="LDE64" s="140"/>
      <c r="LDF64" s="140"/>
      <c r="LDG64" s="140"/>
      <c r="LDH64" s="140"/>
      <c r="LDI64" s="140"/>
      <c r="LDJ64" s="140"/>
      <c r="LDK64" s="140"/>
      <c r="LDL64" s="140"/>
      <c r="LDM64" s="140"/>
      <c r="LDN64" s="140"/>
      <c r="LDO64" s="140"/>
      <c r="LDP64" s="140"/>
      <c r="LDQ64" s="140"/>
      <c r="LDR64" s="140"/>
      <c r="LDS64" s="140"/>
      <c r="LDT64" s="140"/>
      <c r="LDU64" s="140"/>
      <c r="LDV64" s="140"/>
      <c r="LDW64" s="140"/>
      <c r="LDX64" s="140"/>
      <c r="LDY64" s="140"/>
      <c r="LDZ64" s="140"/>
      <c r="LEA64" s="140"/>
      <c r="LEB64" s="140"/>
      <c r="LEC64" s="140"/>
      <c r="LED64" s="140"/>
      <c r="LEE64" s="140"/>
      <c r="LEF64" s="140"/>
      <c r="LEG64" s="140"/>
      <c r="LEH64" s="140"/>
      <c r="LEI64" s="140"/>
      <c r="LEJ64" s="140"/>
      <c r="LEK64" s="140"/>
      <c r="LEL64" s="140"/>
      <c r="LEM64" s="140"/>
      <c r="LEN64" s="140"/>
      <c r="LEO64" s="140"/>
      <c r="LEP64" s="140"/>
      <c r="LEQ64" s="140"/>
      <c r="LER64" s="140"/>
      <c r="LES64" s="140"/>
      <c r="LET64" s="140"/>
      <c r="LEU64" s="140"/>
      <c r="LEV64" s="140"/>
      <c r="LEW64" s="140"/>
      <c r="LEX64" s="140"/>
      <c r="LEY64" s="140"/>
      <c r="LEZ64" s="140"/>
      <c r="LFA64" s="140"/>
      <c r="LFB64" s="140"/>
      <c r="LFC64" s="140"/>
      <c r="LFD64" s="140"/>
      <c r="LFE64" s="140"/>
      <c r="LFF64" s="140"/>
      <c r="LFG64" s="140"/>
      <c r="LFH64" s="140"/>
      <c r="LFI64" s="140"/>
      <c r="LFJ64" s="140"/>
      <c r="LFK64" s="140"/>
      <c r="LFL64" s="140"/>
      <c r="LFM64" s="140"/>
      <c r="LFN64" s="140"/>
      <c r="LFO64" s="140"/>
      <c r="LFP64" s="140"/>
      <c r="LFQ64" s="140"/>
      <c r="LFR64" s="140"/>
      <c r="LFS64" s="140"/>
      <c r="LFT64" s="140"/>
      <c r="LFU64" s="140"/>
      <c r="LFV64" s="140"/>
      <c r="LFW64" s="140"/>
      <c r="LFX64" s="140"/>
      <c r="LFY64" s="140"/>
      <c r="LFZ64" s="140"/>
      <c r="LGA64" s="140"/>
      <c r="LGB64" s="140"/>
      <c r="LGC64" s="140"/>
      <c r="LGD64" s="140"/>
      <c r="LGE64" s="140"/>
      <c r="LGF64" s="140"/>
      <c r="LGG64" s="140"/>
      <c r="LGH64" s="140"/>
      <c r="LGI64" s="140"/>
      <c r="LGJ64" s="140"/>
      <c r="LGK64" s="140"/>
      <c r="LGL64" s="140"/>
      <c r="LGM64" s="140"/>
      <c r="LGN64" s="140"/>
      <c r="LGO64" s="140"/>
      <c r="LGP64" s="140"/>
      <c r="LGQ64" s="140"/>
      <c r="LGR64" s="140"/>
      <c r="LGS64" s="140"/>
      <c r="LGT64" s="140"/>
      <c r="LGU64" s="140"/>
      <c r="LGV64" s="140"/>
      <c r="LGW64" s="140"/>
      <c r="LGX64" s="140"/>
      <c r="LGY64" s="140"/>
      <c r="LGZ64" s="140"/>
      <c r="LHA64" s="140"/>
      <c r="LHB64" s="140"/>
      <c r="LHC64" s="140"/>
      <c r="LHD64" s="140"/>
      <c r="LHE64" s="140"/>
      <c r="LHF64" s="140"/>
      <c r="LHG64" s="140"/>
      <c r="LHH64" s="140"/>
      <c r="LHI64" s="140"/>
      <c r="LHJ64" s="140"/>
      <c r="LHK64" s="140"/>
      <c r="LHL64" s="140"/>
      <c r="LHM64" s="140"/>
      <c r="LHN64" s="140"/>
      <c r="LHO64" s="140"/>
      <c r="LHP64" s="140"/>
      <c r="LHQ64" s="140"/>
      <c r="LHR64" s="140"/>
      <c r="LHS64" s="140"/>
      <c r="LHT64" s="140"/>
      <c r="LHU64" s="140"/>
      <c r="LHV64" s="140"/>
      <c r="LHW64" s="140"/>
      <c r="LHX64" s="140"/>
      <c r="LHY64" s="140"/>
      <c r="LHZ64" s="140"/>
      <c r="LIA64" s="140"/>
      <c r="LIB64" s="140"/>
      <c r="LIC64" s="140"/>
      <c r="LID64" s="140"/>
      <c r="LIE64" s="140"/>
      <c r="LIF64" s="140"/>
      <c r="LIG64" s="140"/>
      <c r="LIH64" s="140"/>
      <c r="LII64" s="140"/>
      <c r="LIJ64" s="140"/>
      <c r="LIK64" s="140"/>
      <c r="LIL64" s="140"/>
      <c r="LIM64" s="140"/>
      <c r="LIN64" s="140"/>
      <c r="LIO64" s="140"/>
      <c r="LIP64" s="140"/>
      <c r="LIQ64" s="140"/>
      <c r="LIR64" s="140"/>
      <c r="LIS64" s="140"/>
      <c r="LIT64" s="140"/>
      <c r="LIU64" s="140"/>
      <c r="LIV64" s="140"/>
      <c r="LIW64" s="140"/>
      <c r="LIX64" s="140"/>
      <c r="LIY64" s="140"/>
      <c r="LIZ64" s="140"/>
      <c r="LJA64" s="140"/>
      <c r="LJB64" s="140"/>
      <c r="LJC64" s="140"/>
      <c r="LJD64" s="140"/>
      <c r="LJE64" s="140"/>
      <c r="LJF64" s="140"/>
      <c r="LJG64" s="140"/>
      <c r="LJH64" s="140"/>
      <c r="LJI64" s="140"/>
      <c r="LJJ64" s="140"/>
      <c r="LJK64" s="140"/>
      <c r="LJL64" s="140"/>
      <c r="LJM64" s="140"/>
      <c r="LJN64" s="140"/>
      <c r="LJO64" s="140"/>
      <c r="LJP64" s="140"/>
      <c r="LJQ64" s="140"/>
      <c r="LJR64" s="140"/>
      <c r="LJS64" s="140"/>
      <c r="LJT64" s="140"/>
      <c r="LJU64" s="140"/>
      <c r="LJV64" s="140"/>
      <c r="LJW64" s="140"/>
      <c r="LJX64" s="140"/>
      <c r="LJY64" s="140"/>
      <c r="LJZ64" s="140"/>
      <c r="LKA64" s="140"/>
      <c r="LKB64" s="140"/>
      <c r="LKC64" s="140"/>
      <c r="LKD64" s="140"/>
      <c r="LKE64" s="140"/>
      <c r="LKF64" s="140"/>
      <c r="LKG64" s="140"/>
      <c r="LKH64" s="140"/>
      <c r="LKI64" s="140"/>
      <c r="LKJ64" s="140"/>
      <c r="LKK64" s="140"/>
      <c r="LKL64" s="140"/>
      <c r="LKM64" s="140"/>
      <c r="LKN64" s="140"/>
      <c r="LKO64" s="140"/>
      <c r="LKP64" s="140"/>
      <c r="LKQ64" s="140"/>
      <c r="LKR64" s="140"/>
      <c r="LKS64" s="140"/>
      <c r="LKT64" s="140"/>
      <c r="LKU64" s="140"/>
      <c r="LKV64" s="140"/>
      <c r="LKW64" s="140"/>
      <c r="LKX64" s="140"/>
      <c r="LKY64" s="140"/>
      <c r="LKZ64" s="140"/>
      <c r="LLA64" s="140"/>
      <c r="LLB64" s="140"/>
      <c r="LLC64" s="140"/>
      <c r="LLD64" s="140"/>
      <c r="LLE64" s="140"/>
      <c r="LLF64" s="140"/>
      <c r="LLG64" s="140"/>
      <c r="LLH64" s="140"/>
      <c r="LLI64" s="140"/>
      <c r="LLJ64" s="140"/>
      <c r="LLK64" s="140"/>
      <c r="LLL64" s="140"/>
      <c r="LLM64" s="140"/>
      <c r="LLN64" s="140"/>
      <c r="LLO64" s="140"/>
      <c r="LLP64" s="140"/>
      <c r="LLQ64" s="140"/>
      <c r="LLR64" s="140"/>
      <c r="LLS64" s="140"/>
      <c r="LLT64" s="140"/>
      <c r="LLU64" s="140"/>
      <c r="LLV64" s="140"/>
      <c r="LLW64" s="140"/>
      <c r="LLX64" s="140"/>
      <c r="LLY64" s="140"/>
      <c r="LLZ64" s="140"/>
      <c r="LMA64" s="140"/>
      <c r="LMB64" s="140"/>
      <c r="LMC64" s="140"/>
      <c r="LMD64" s="140"/>
      <c r="LME64" s="140"/>
      <c r="LMF64" s="140"/>
      <c r="LMG64" s="140"/>
      <c r="LMH64" s="140"/>
      <c r="LMI64" s="140"/>
      <c r="LMJ64" s="140"/>
      <c r="LMK64" s="140"/>
      <c r="LML64" s="140"/>
      <c r="LMM64" s="140"/>
      <c r="LMN64" s="140"/>
      <c r="LMO64" s="140"/>
      <c r="LMP64" s="140"/>
      <c r="LMQ64" s="140"/>
      <c r="LMR64" s="140"/>
      <c r="LMS64" s="140"/>
      <c r="LMT64" s="140"/>
      <c r="LMU64" s="140"/>
      <c r="LMV64" s="140"/>
      <c r="LMW64" s="140"/>
      <c r="LMX64" s="140"/>
      <c r="LMY64" s="140"/>
      <c r="LMZ64" s="140"/>
      <c r="LNA64" s="140"/>
      <c r="LNB64" s="140"/>
      <c r="LNC64" s="140"/>
      <c r="LND64" s="140"/>
      <c r="LNE64" s="140"/>
      <c r="LNF64" s="140"/>
      <c r="LNG64" s="140"/>
      <c r="LNH64" s="140"/>
      <c r="LNI64" s="140"/>
      <c r="LNJ64" s="140"/>
      <c r="LNK64" s="140"/>
      <c r="LNL64" s="140"/>
      <c r="LNM64" s="140"/>
      <c r="LNN64" s="140"/>
      <c r="LNO64" s="140"/>
      <c r="LNP64" s="140"/>
      <c r="LNQ64" s="140"/>
      <c r="LNR64" s="140"/>
      <c r="LNS64" s="140"/>
      <c r="LNT64" s="140"/>
      <c r="LNU64" s="140"/>
      <c r="LNV64" s="140"/>
      <c r="LNW64" s="140"/>
      <c r="LNX64" s="140"/>
      <c r="LNY64" s="140"/>
      <c r="LNZ64" s="140"/>
      <c r="LOA64" s="140"/>
      <c r="LOB64" s="140"/>
      <c r="LOC64" s="140"/>
      <c r="LOD64" s="140"/>
      <c r="LOE64" s="140"/>
      <c r="LOF64" s="140"/>
      <c r="LOG64" s="140"/>
      <c r="LOH64" s="140"/>
      <c r="LOI64" s="140"/>
      <c r="LOJ64" s="140"/>
      <c r="LOK64" s="140"/>
      <c r="LOL64" s="140"/>
      <c r="LOM64" s="140"/>
      <c r="LON64" s="140"/>
      <c r="LOO64" s="140"/>
      <c r="LOP64" s="140"/>
      <c r="LOQ64" s="140"/>
      <c r="LOR64" s="140"/>
      <c r="LOS64" s="140"/>
      <c r="LOT64" s="140"/>
      <c r="LOU64" s="140"/>
      <c r="LOV64" s="140"/>
      <c r="LOW64" s="140"/>
      <c r="LOX64" s="140"/>
      <c r="LOY64" s="140"/>
      <c r="LOZ64" s="140"/>
      <c r="LPA64" s="140"/>
      <c r="LPB64" s="140"/>
      <c r="LPC64" s="140"/>
      <c r="LPD64" s="140"/>
      <c r="LPE64" s="140"/>
      <c r="LPF64" s="140"/>
      <c r="LPG64" s="140"/>
      <c r="LPH64" s="140"/>
      <c r="LPI64" s="140"/>
      <c r="LPJ64" s="140"/>
      <c r="LPK64" s="140"/>
      <c r="LPL64" s="140"/>
      <c r="LPM64" s="140"/>
      <c r="LPN64" s="140"/>
      <c r="LPO64" s="140"/>
      <c r="LPP64" s="140"/>
      <c r="LPQ64" s="140"/>
      <c r="LPR64" s="140"/>
      <c r="LPS64" s="140"/>
      <c r="LPT64" s="140"/>
      <c r="LPU64" s="140"/>
      <c r="LPV64" s="140"/>
      <c r="LPW64" s="140"/>
      <c r="LPX64" s="140"/>
      <c r="LPY64" s="140"/>
      <c r="LPZ64" s="140"/>
      <c r="LQA64" s="140"/>
      <c r="LQB64" s="140"/>
      <c r="LQC64" s="140"/>
      <c r="LQD64" s="140"/>
      <c r="LQE64" s="140"/>
      <c r="LQF64" s="140"/>
      <c r="LQG64" s="140"/>
      <c r="LQH64" s="140"/>
      <c r="LQI64" s="140"/>
      <c r="LQJ64" s="140"/>
      <c r="LQK64" s="140"/>
      <c r="LQL64" s="140"/>
      <c r="LQM64" s="140"/>
      <c r="LQN64" s="140"/>
      <c r="LQO64" s="140"/>
      <c r="LQP64" s="140"/>
      <c r="LQQ64" s="140"/>
      <c r="LQR64" s="140"/>
      <c r="LQS64" s="140"/>
      <c r="LQT64" s="140"/>
      <c r="LQU64" s="140"/>
      <c r="LQV64" s="140"/>
      <c r="LQW64" s="140"/>
      <c r="LQX64" s="140"/>
      <c r="LQY64" s="140"/>
      <c r="LQZ64" s="140"/>
      <c r="LRA64" s="140"/>
      <c r="LRB64" s="140"/>
      <c r="LRC64" s="140"/>
      <c r="LRD64" s="140"/>
      <c r="LRE64" s="140"/>
      <c r="LRF64" s="140"/>
      <c r="LRG64" s="140"/>
      <c r="LRH64" s="140"/>
      <c r="LRI64" s="140"/>
      <c r="LRJ64" s="140"/>
      <c r="LRK64" s="140"/>
      <c r="LRL64" s="140"/>
      <c r="LRM64" s="140"/>
      <c r="LRN64" s="140"/>
      <c r="LRO64" s="140"/>
      <c r="LRP64" s="140"/>
      <c r="LRQ64" s="140"/>
      <c r="LRR64" s="140"/>
      <c r="LRS64" s="140"/>
      <c r="LRT64" s="140"/>
      <c r="LRU64" s="140"/>
      <c r="LRV64" s="140"/>
      <c r="LRW64" s="140"/>
      <c r="LRX64" s="140"/>
      <c r="LRY64" s="140"/>
      <c r="LRZ64" s="140"/>
      <c r="LSA64" s="140"/>
      <c r="LSB64" s="140"/>
      <c r="LSC64" s="140"/>
      <c r="LSD64" s="140"/>
      <c r="LSE64" s="140"/>
      <c r="LSF64" s="140"/>
      <c r="LSG64" s="140"/>
      <c r="LSH64" s="140"/>
      <c r="LSI64" s="140"/>
      <c r="LSJ64" s="140"/>
      <c r="LSK64" s="140"/>
      <c r="LSL64" s="140"/>
      <c r="LSM64" s="140"/>
      <c r="LSN64" s="140"/>
      <c r="LSO64" s="140"/>
      <c r="LSP64" s="140"/>
      <c r="LSQ64" s="140"/>
      <c r="LSR64" s="140"/>
      <c r="LSS64" s="140"/>
      <c r="LST64" s="140"/>
      <c r="LSU64" s="140"/>
      <c r="LSV64" s="140"/>
      <c r="LSW64" s="140"/>
      <c r="LSX64" s="140"/>
      <c r="LSY64" s="140"/>
      <c r="LSZ64" s="140"/>
      <c r="LTA64" s="140"/>
      <c r="LTB64" s="140"/>
      <c r="LTC64" s="140"/>
      <c r="LTD64" s="140"/>
      <c r="LTE64" s="140"/>
      <c r="LTF64" s="140"/>
      <c r="LTG64" s="140"/>
      <c r="LTH64" s="140"/>
      <c r="LTI64" s="140"/>
      <c r="LTJ64" s="140"/>
      <c r="LTK64" s="140"/>
      <c r="LTL64" s="140"/>
      <c r="LTM64" s="140"/>
      <c r="LTN64" s="140"/>
      <c r="LTO64" s="140"/>
      <c r="LTP64" s="140"/>
      <c r="LTQ64" s="140"/>
      <c r="LTR64" s="140"/>
      <c r="LTS64" s="140"/>
      <c r="LTT64" s="140"/>
      <c r="LTU64" s="140"/>
      <c r="LTV64" s="140"/>
      <c r="LTW64" s="140"/>
      <c r="LTX64" s="140"/>
      <c r="LTY64" s="140"/>
      <c r="LTZ64" s="140"/>
      <c r="LUA64" s="140"/>
      <c r="LUB64" s="140"/>
      <c r="LUC64" s="140"/>
      <c r="LUD64" s="140"/>
      <c r="LUE64" s="140"/>
      <c r="LUF64" s="140"/>
      <c r="LUG64" s="140"/>
      <c r="LUH64" s="140"/>
      <c r="LUI64" s="140"/>
      <c r="LUJ64" s="140"/>
      <c r="LUK64" s="140"/>
      <c r="LUL64" s="140"/>
      <c r="LUM64" s="140"/>
      <c r="LUN64" s="140"/>
      <c r="LUO64" s="140"/>
      <c r="LUP64" s="140"/>
      <c r="LUQ64" s="140"/>
      <c r="LUR64" s="140"/>
      <c r="LUS64" s="140"/>
      <c r="LUT64" s="140"/>
      <c r="LUU64" s="140"/>
      <c r="LUV64" s="140"/>
      <c r="LUW64" s="140"/>
      <c r="LUX64" s="140"/>
      <c r="LUY64" s="140"/>
      <c r="LUZ64" s="140"/>
      <c r="LVA64" s="140"/>
      <c r="LVB64" s="140"/>
      <c r="LVC64" s="140"/>
      <c r="LVD64" s="140"/>
      <c r="LVE64" s="140"/>
      <c r="LVF64" s="140"/>
      <c r="LVG64" s="140"/>
      <c r="LVH64" s="140"/>
      <c r="LVI64" s="140"/>
      <c r="LVJ64" s="140"/>
      <c r="LVK64" s="140"/>
      <c r="LVL64" s="140"/>
      <c r="LVM64" s="140"/>
      <c r="LVN64" s="140"/>
      <c r="LVO64" s="140"/>
      <c r="LVP64" s="140"/>
      <c r="LVQ64" s="140"/>
      <c r="LVR64" s="140"/>
      <c r="LVS64" s="140"/>
      <c r="LVT64" s="140"/>
      <c r="LVU64" s="140"/>
      <c r="LVV64" s="140"/>
      <c r="LVW64" s="140"/>
      <c r="LVX64" s="140"/>
      <c r="LVY64" s="140"/>
      <c r="LVZ64" s="140"/>
      <c r="LWA64" s="140"/>
      <c r="LWB64" s="140"/>
      <c r="LWC64" s="140"/>
      <c r="LWD64" s="140"/>
      <c r="LWE64" s="140"/>
      <c r="LWF64" s="140"/>
      <c r="LWG64" s="140"/>
      <c r="LWH64" s="140"/>
      <c r="LWI64" s="140"/>
      <c r="LWJ64" s="140"/>
      <c r="LWK64" s="140"/>
      <c r="LWL64" s="140"/>
      <c r="LWM64" s="140"/>
      <c r="LWN64" s="140"/>
      <c r="LWO64" s="140"/>
      <c r="LWP64" s="140"/>
      <c r="LWQ64" s="140"/>
      <c r="LWR64" s="140"/>
      <c r="LWS64" s="140"/>
      <c r="LWT64" s="140"/>
      <c r="LWU64" s="140"/>
      <c r="LWV64" s="140"/>
      <c r="LWW64" s="140"/>
      <c r="LWX64" s="140"/>
      <c r="LWY64" s="140"/>
      <c r="LWZ64" s="140"/>
      <c r="LXA64" s="140"/>
      <c r="LXB64" s="140"/>
      <c r="LXC64" s="140"/>
      <c r="LXD64" s="140"/>
      <c r="LXE64" s="140"/>
      <c r="LXF64" s="140"/>
      <c r="LXG64" s="140"/>
      <c r="LXH64" s="140"/>
      <c r="LXI64" s="140"/>
      <c r="LXJ64" s="140"/>
      <c r="LXK64" s="140"/>
      <c r="LXL64" s="140"/>
      <c r="LXM64" s="140"/>
      <c r="LXN64" s="140"/>
      <c r="LXO64" s="140"/>
      <c r="LXP64" s="140"/>
      <c r="LXQ64" s="140"/>
      <c r="LXR64" s="140"/>
      <c r="LXS64" s="140"/>
      <c r="LXT64" s="140"/>
      <c r="LXU64" s="140"/>
      <c r="LXV64" s="140"/>
      <c r="LXW64" s="140"/>
      <c r="LXX64" s="140"/>
      <c r="LXY64" s="140"/>
      <c r="LXZ64" s="140"/>
      <c r="LYA64" s="140"/>
      <c r="LYB64" s="140"/>
      <c r="LYC64" s="140"/>
      <c r="LYD64" s="140"/>
      <c r="LYE64" s="140"/>
      <c r="LYF64" s="140"/>
      <c r="LYG64" s="140"/>
      <c r="LYH64" s="140"/>
      <c r="LYI64" s="140"/>
      <c r="LYJ64" s="140"/>
      <c r="LYK64" s="140"/>
      <c r="LYL64" s="140"/>
      <c r="LYM64" s="140"/>
      <c r="LYN64" s="140"/>
      <c r="LYO64" s="140"/>
      <c r="LYP64" s="140"/>
      <c r="LYQ64" s="140"/>
      <c r="LYR64" s="140"/>
      <c r="LYS64" s="140"/>
      <c r="LYT64" s="140"/>
      <c r="LYU64" s="140"/>
      <c r="LYV64" s="140"/>
      <c r="LYW64" s="140"/>
      <c r="LYX64" s="140"/>
      <c r="LYY64" s="140"/>
      <c r="LYZ64" s="140"/>
      <c r="LZA64" s="140"/>
      <c r="LZB64" s="140"/>
      <c r="LZC64" s="140"/>
      <c r="LZD64" s="140"/>
      <c r="LZE64" s="140"/>
      <c r="LZF64" s="140"/>
      <c r="LZG64" s="140"/>
      <c r="LZH64" s="140"/>
      <c r="LZI64" s="140"/>
      <c r="LZJ64" s="140"/>
      <c r="LZK64" s="140"/>
      <c r="LZL64" s="140"/>
      <c r="LZM64" s="140"/>
      <c r="LZN64" s="140"/>
      <c r="LZO64" s="140"/>
      <c r="LZP64" s="140"/>
      <c r="LZQ64" s="140"/>
      <c r="LZR64" s="140"/>
      <c r="LZS64" s="140"/>
      <c r="LZT64" s="140"/>
      <c r="LZU64" s="140"/>
      <c r="LZV64" s="140"/>
      <c r="LZW64" s="140"/>
      <c r="LZX64" s="140"/>
      <c r="LZY64" s="140"/>
      <c r="LZZ64" s="140"/>
      <c r="MAA64" s="140"/>
      <c r="MAB64" s="140"/>
      <c r="MAC64" s="140"/>
      <c r="MAD64" s="140"/>
      <c r="MAE64" s="140"/>
      <c r="MAF64" s="140"/>
      <c r="MAG64" s="140"/>
      <c r="MAH64" s="140"/>
      <c r="MAI64" s="140"/>
      <c r="MAJ64" s="140"/>
      <c r="MAK64" s="140"/>
      <c r="MAL64" s="140"/>
      <c r="MAM64" s="140"/>
      <c r="MAN64" s="140"/>
      <c r="MAO64" s="140"/>
      <c r="MAP64" s="140"/>
      <c r="MAQ64" s="140"/>
      <c r="MAR64" s="140"/>
      <c r="MAS64" s="140"/>
      <c r="MAT64" s="140"/>
      <c r="MAU64" s="140"/>
      <c r="MAV64" s="140"/>
      <c r="MAW64" s="140"/>
      <c r="MAX64" s="140"/>
      <c r="MAY64" s="140"/>
      <c r="MAZ64" s="140"/>
      <c r="MBA64" s="140"/>
      <c r="MBB64" s="140"/>
      <c r="MBC64" s="140"/>
      <c r="MBD64" s="140"/>
      <c r="MBE64" s="140"/>
      <c r="MBF64" s="140"/>
      <c r="MBG64" s="140"/>
      <c r="MBH64" s="140"/>
      <c r="MBI64" s="140"/>
      <c r="MBJ64" s="140"/>
      <c r="MBK64" s="140"/>
      <c r="MBL64" s="140"/>
      <c r="MBM64" s="140"/>
      <c r="MBN64" s="140"/>
      <c r="MBO64" s="140"/>
      <c r="MBP64" s="140"/>
      <c r="MBQ64" s="140"/>
      <c r="MBR64" s="140"/>
      <c r="MBS64" s="140"/>
      <c r="MBT64" s="140"/>
      <c r="MBU64" s="140"/>
      <c r="MBV64" s="140"/>
      <c r="MBW64" s="140"/>
      <c r="MBX64" s="140"/>
      <c r="MBY64" s="140"/>
      <c r="MBZ64" s="140"/>
      <c r="MCA64" s="140"/>
      <c r="MCB64" s="140"/>
      <c r="MCC64" s="140"/>
      <c r="MCD64" s="140"/>
      <c r="MCE64" s="140"/>
      <c r="MCF64" s="140"/>
      <c r="MCG64" s="140"/>
      <c r="MCH64" s="140"/>
      <c r="MCI64" s="140"/>
      <c r="MCJ64" s="140"/>
      <c r="MCK64" s="140"/>
      <c r="MCL64" s="140"/>
      <c r="MCM64" s="140"/>
      <c r="MCN64" s="140"/>
      <c r="MCO64" s="140"/>
      <c r="MCP64" s="140"/>
      <c r="MCQ64" s="140"/>
      <c r="MCR64" s="140"/>
      <c r="MCS64" s="140"/>
      <c r="MCT64" s="140"/>
      <c r="MCU64" s="140"/>
      <c r="MCV64" s="140"/>
      <c r="MCW64" s="140"/>
      <c r="MCX64" s="140"/>
      <c r="MCY64" s="140"/>
      <c r="MCZ64" s="140"/>
      <c r="MDA64" s="140"/>
      <c r="MDB64" s="140"/>
      <c r="MDC64" s="140"/>
      <c r="MDD64" s="140"/>
      <c r="MDE64" s="140"/>
      <c r="MDF64" s="140"/>
      <c r="MDG64" s="140"/>
      <c r="MDH64" s="140"/>
      <c r="MDI64" s="140"/>
      <c r="MDJ64" s="140"/>
      <c r="MDK64" s="140"/>
      <c r="MDL64" s="140"/>
      <c r="MDM64" s="140"/>
      <c r="MDN64" s="140"/>
      <c r="MDO64" s="140"/>
      <c r="MDP64" s="140"/>
      <c r="MDQ64" s="140"/>
      <c r="MDR64" s="140"/>
      <c r="MDS64" s="140"/>
      <c r="MDT64" s="140"/>
      <c r="MDU64" s="140"/>
      <c r="MDV64" s="140"/>
      <c r="MDW64" s="140"/>
      <c r="MDX64" s="140"/>
      <c r="MDY64" s="140"/>
      <c r="MDZ64" s="140"/>
      <c r="MEA64" s="140"/>
      <c r="MEB64" s="140"/>
      <c r="MEC64" s="140"/>
      <c r="MED64" s="140"/>
      <c r="MEE64" s="140"/>
      <c r="MEF64" s="140"/>
      <c r="MEG64" s="140"/>
      <c r="MEH64" s="140"/>
      <c r="MEI64" s="140"/>
      <c r="MEJ64" s="140"/>
      <c r="MEK64" s="140"/>
      <c r="MEL64" s="140"/>
      <c r="MEM64" s="140"/>
      <c r="MEN64" s="140"/>
      <c r="MEO64" s="140"/>
      <c r="MEP64" s="140"/>
      <c r="MEQ64" s="140"/>
      <c r="MER64" s="140"/>
      <c r="MES64" s="140"/>
      <c r="MET64" s="140"/>
      <c r="MEU64" s="140"/>
      <c r="MEV64" s="140"/>
      <c r="MEW64" s="140"/>
      <c r="MEX64" s="140"/>
      <c r="MEY64" s="140"/>
      <c r="MEZ64" s="140"/>
      <c r="MFA64" s="140"/>
      <c r="MFB64" s="140"/>
      <c r="MFC64" s="140"/>
      <c r="MFD64" s="140"/>
      <c r="MFE64" s="140"/>
      <c r="MFF64" s="140"/>
      <c r="MFG64" s="140"/>
      <c r="MFH64" s="140"/>
      <c r="MFI64" s="140"/>
      <c r="MFJ64" s="140"/>
      <c r="MFK64" s="140"/>
      <c r="MFL64" s="140"/>
      <c r="MFM64" s="140"/>
      <c r="MFN64" s="140"/>
      <c r="MFO64" s="140"/>
      <c r="MFP64" s="140"/>
      <c r="MFQ64" s="140"/>
      <c r="MFR64" s="140"/>
      <c r="MFS64" s="140"/>
      <c r="MFT64" s="140"/>
      <c r="MFU64" s="140"/>
      <c r="MFV64" s="140"/>
      <c r="MFW64" s="140"/>
      <c r="MFX64" s="140"/>
      <c r="MFY64" s="140"/>
      <c r="MFZ64" s="140"/>
      <c r="MGA64" s="140"/>
      <c r="MGB64" s="140"/>
      <c r="MGC64" s="140"/>
      <c r="MGD64" s="140"/>
      <c r="MGE64" s="140"/>
      <c r="MGF64" s="140"/>
      <c r="MGG64" s="140"/>
      <c r="MGH64" s="140"/>
      <c r="MGI64" s="140"/>
      <c r="MGJ64" s="140"/>
      <c r="MGK64" s="140"/>
      <c r="MGL64" s="140"/>
      <c r="MGM64" s="140"/>
      <c r="MGN64" s="140"/>
      <c r="MGO64" s="140"/>
      <c r="MGP64" s="140"/>
      <c r="MGQ64" s="140"/>
      <c r="MGR64" s="140"/>
      <c r="MGS64" s="140"/>
      <c r="MGT64" s="140"/>
      <c r="MGU64" s="140"/>
      <c r="MGV64" s="140"/>
      <c r="MGW64" s="140"/>
      <c r="MGX64" s="140"/>
      <c r="MGY64" s="140"/>
      <c r="MGZ64" s="140"/>
      <c r="MHA64" s="140"/>
      <c r="MHB64" s="140"/>
      <c r="MHC64" s="140"/>
      <c r="MHD64" s="140"/>
      <c r="MHE64" s="140"/>
      <c r="MHF64" s="140"/>
      <c r="MHG64" s="140"/>
      <c r="MHH64" s="140"/>
      <c r="MHI64" s="140"/>
      <c r="MHJ64" s="140"/>
      <c r="MHK64" s="140"/>
      <c r="MHL64" s="140"/>
      <c r="MHM64" s="140"/>
      <c r="MHN64" s="140"/>
      <c r="MHO64" s="140"/>
      <c r="MHP64" s="140"/>
      <c r="MHQ64" s="140"/>
      <c r="MHR64" s="140"/>
      <c r="MHS64" s="140"/>
      <c r="MHT64" s="140"/>
      <c r="MHU64" s="140"/>
      <c r="MHV64" s="140"/>
      <c r="MHW64" s="140"/>
      <c r="MHX64" s="140"/>
      <c r="MHY64" s="140"/>
      <c r="MHZ64" s="140"/>
      <c r="MIA64" s="140"/>
      <c r="MIB64" s="140"/>
      <c r="MIC64" s="140"/>
      <c r="MID64" s="140"/>
      <c r="MIE64" s="140"/>
      <c r="MIF64" s="140"/>
      <c r="MIG64" s="140"/>
      <c r="MIH64" s="140"/>
      <c r="MII64" s="140"/>
      <c r="MIJ64" s="140"/>
      <c r="MIK64" s="140"/>
      <c r="MIL64" s="140"/>
      <c r="MIM64" s="140"/>
      <c r="MIN64" s="140"/>
      <c r="MIO64" s="140"/>
      <c r="MIP64" s="140"/>
      <c r="MIQ64" s="140"/>
      <c r="MIR64" s="140"/>
      <c r="MIS64" s="140"/>
      <c r="MIT64" s="140"/>
      <c r="MIU64" s="140"/>
      <c r="MIV64" s="140"/>
      <c r="MIW64" s="140"/>
      <c r="MIX64" s="140"/>
      <c r="MIY64" s="140"/>
      <c r="MIZ64" s="140"/>
      <c r="MJA64" s="140"/>
      <c r="MJB64" s="140"/>
      <c r="MJC64" s="140"/>
      <c r="MJD64" s="140"/>
      <c r="MJE64" s="140"/>
      <c r="MJF64" s="140"/>
      <c r="MJG64" s="140"/>
      <c r="MJH64" s="140"/>
      <c r="MJI64" s="140"/>
      <c r="MJJ64" s="140"/>
      <c r="MJK64" s="140"/>
      <c r="MJL64" s="140"/>
      <c r="MJM64" s="140"/>
      <c r="MJN64" s="140"/>
      <c r="MJO64" s="140"/>
      <c r="MJP64" s="140"/>
      <c r="MJQ64" s="140"/>
      <c r="MJR64" s="140"/>
      <c r="MJS64" s="140"/>
      <c r="MJT64" s="140"/>
      <c r="MJU64" s="140"/>
      <c r="MJV64" s="140"/>
      <c r="MJW64" s="140"/>
      <c r="MJX64" s="140"/>
      <c r="MJY64" s="140"/>
      <c r="MJZ64" s="140"/>
      <c r="MKA64" s="140"/>
      <c r="MKB64" s="140"/>
      <c r="MKC64" s="140"/>
      <c r="MKD64" s="140"/>
      <c r="MKE64" s="140"/>
      <c r="MKF64" s="140"/>
      <c r="MKG64" s="140"/>
      <c r="MKH64" s="140"/>
      <c r="MKI64" s="140"/>
      <c r="MKJ64" s="140"/>
      <c r="MKK64" s="140"/>
      <c r="MKL64" s="140"/>
      <c r="MKM64" s="140"/>
      <c r="MKN64" s="140"/>
      <c r="MKO64" s="140"/>
      <c r="MKP64" s="140"/>
      <c r="MKQ64" s="140"/>
      <c r="MKR64" s="140"/>
      <c r="MKS64" s="140"/>
      <c r="MKT64" s="140"/>
      <c r="MKU64" s="140"/>
      <c r="MKV64" s="140"/>
      <c r="MKW64" s="140"/>
      <c r="MKX64" s="140"/>
      <c r="MKY64" s="140"/>
      <c r="MKZ64" s="140"/>
      <c r="MLA64" s="140"/>
      <c r="MLB64" s="140"/>
      <c r="MLC64" s="140"/>
      <c r="MLD64" s="140"/>
      <c r="MLE64" s="140"/>
      <c r="MLF64" s="140"/>
      <c r="MLG64" s="140"/>
      <c r="MLH64" s="140"/>
      <c r="MLI64" s="140"/>
      <c r="MLJ64" s="140"/>
      <c r="MLK64" s="140"/>
      <c r="MLL64" s="140"/>
      <c r="MLM64" s="140"/>
      <c r="MLN64" s="140"/>
      <c r="MLO64" s="140"/>
      <c r="MLP64" s="140"/>
      <c r="MLQ64" s="140"/>
      <c r="MLR64" s="140"/>
      <c r="MLS64" s="140"/>
      <c r="MLT64" s="140"/>
      <c r="MLU64" s="140"/>
      <c r="MLV64" s="140"/>
      <c r="MLW64" s="140"/>
      <c r="MLX64" s="140"/>
      <c r="MLY64" s="140"/>
      <c r="MLZ64" s="140"/>
      <c r="MMA64" s="140"/>
      <c r="MMB64" s="140"/>
      <c r="MMC64" s="140"/>
      <c r="MMD64" s="140"/>
      <c r="MME64" s="140"/>
      <c r="MMF64" s="140"/>
      <c r="MMG64" s="140"/>
      <c r="MMH64" s="140"/>
      <c r="MMI64" s="140"/>
      <c r="MMJ64" s="140"/>
      <c r="MMK64" s="140"/>
      <c r="MML64" s="140"/>
      <c r="MMM64" s="140"/>
      <c r="MMN64" s="140"/>
      <c r="MMO64" s="140"/>
      <c r="MMP64" s="140"/>
      <c r="MMQ64" s="140"/>
      <c r="MMR64" s="140"/>
      <c r="MMS64" s="140"/>
      <c r="MMT64" s="140"/>
      <c r="MMU64" s="140"/>
      <c r="MMV64" s="140"/>
      <c r="MMW64" s="140"/>
      <c r="MMX64" s="140"/>
      <c r="MMY64" s="140"/>
      <c r="MMZ64" s="140"/>
      <c r="MNA64" s="140"/>
      <c r="MNB64" s="140"/>
      <c r="MNC64" s="140"/>
      <c r="MND64" s="140"/>
      <c r="MNE64" s="140"/>
      <c r="MNF64" s="140"/>
      <c r="MNG64" s="140"/>
      <c r="MNH64" s="140"/>
      <c r="MNI64" s="140"/>
      <c r="MNJ64" s="140"/>
      <c r="MNK64" s="140"/>
      <c r="MNL64" s="140"/>
      <c r="MNM64" s="140"/>
      <c r="MNN64" s="140"/>
      <c r="MNO64" s="140"/>
      <c r="MNP64" s="140"/>
      <c r="MNQ64" s="140"/>
      <c r="MNR64" s="140"/>
      <c r="MNS64" s="140"/>
      <c r="MNT64" s="140"/>
      <c r="MNU64" s="140"/>
      <c r="MNV64" s="140"/>
      <c r="MNW64" s="140"/>
      <c r="MNX64" s="140"/>
      <c r="MNY64" s="140"/>
      <c r="MNZ64" s="140"/>
      <c r="MOA64" s="140"/>
      <c r="MOB64" s="140"/>
      <c r="MOC64" s="140"/>
      <c r="MOD64" s="140"/>
      <c r="MOE64" s="140"/>
      <c r="MOF64" s="140"/>
      <c r="MOG64" s="140"/>
      <c r="MOH64" s="140"/>
      <c r="MOI64" s="140"/>
      <c r="MOJ64" s="140"/>
      <c r="MOK64" s="140"/>
      <c r="MOL64" s="140"/>
      <c r="MOM64" s="140"/>
      <c r="MON64" s="140"/>
      <c r="MOO64" s="140"/>
      <c r="MOP64" s="140"/>
      <c r="MOQ64" s="140"/>
      <c r="MOR64" s="140"/>
      <c r="MOS64" s="140"/>
      <c r="MOT64" s="140"/>
      <c r="MOU64" s="140"/>
      <c r="MOV64" s="140"/>
      <c r="MOW64" s="140"/>
      <c r="MOX64" s="140"/>
      <c r="MOY64" s="140"/>
      <c r="MOZ64" s="140"/>
      <c r="MPA64" s="140"/>
      <c r="MPB64" s="140"/>
      <c r="MPC64" s="140"/>
      <c r="MPD64" s="140"/>
      <c r="MPE64" s="140"/>
      <c r="MPF64" s="140"/>
      <c r="MPG64" s="140"/>
      <c r="MPH64" s="140"/>
      <c r="MPI64" s="140"/>
      <c r="MPJ64" s="140"/>
      <c r="MPK64" s="140"/>
      <c r="MPL64" s="140"/>
      <c r="MPM64" s="140"/>
      <c r="MPN64" s="140"/>
      <c r="MPO64" s="140"/>
      <c r="MPP64" s="140"/>
      <c r="MPQ64" s="140"/>
      <c r="MPR64" s="140"/>
      <c r="MPS64" s="140"/>
      <c r="MPT64" s="140"/>
      <c r="MPU64" s="140"/>
      <c r="MPV64" s="140"/>
      <c r="MPW64" s="140"/>
      <c r="MPX64" s="140"/>
      <c r="MPY64" s="140"/>
      <c r="MPZ64" s="140"/>
      <c r="MQA64" s="140"/>
      <c r="MQB64" s="140"/>
      <c r="MQC64" s="140"/>
      <c r="MQD64" s="140"/>
      <c r="MQE64" s="140"/>
      <c r="MQF64" s="140"/>
      <c r="MQG64" s="140"/>
      <c r="MQH64" s="140"/>
      <c r="MQI64" s="140"/>
      <c r="MQJ64" s="140"/>
      <c r="MQK64" s="140"/>
      <c r="MQL64" s="140"/>
      <c r="MQM64" s="140"/>
      <c r="MQN64" s="140"/>
      <c r="MQO64" s="140"/>
      <c r="MQP64" s="140"/>
      <c r="MQQ64" s="140"/>
      <c r="MQR64" s="140"/>
      <c r="MQS64" s="140"/>
      <c r="MQT64" s="140"/>
      <c r="MQU64" s="140"/>
      <c r="MQV64" s="140"/>
      <c r="MQW64" s="140"/>
      <c r="MQX64" s="140"/>
      <c r="MQY64" s="140"/>
      <c r="MQZ64" s="140"/>
      <c r="MRA64" s="140"/>
      <c r="MRB64" s="140"/>
      <c r="MRC64" s="140"/>
      <c r="MRD64" s="140"/>
      <c r="MRE64" s="140"/>
      <c r="MRF64" s="140"/>
      <c r="MRG64" s="140"/>
      <c r="MRH64" s="140"/>
      <c r="MRI64" s="140"/>
      <c r="MRJ64" s="140"/>
      <c r="MRK64" s="140"/>
      <c r="MRL64" s="140"/>
      <c r="MRM64" s="140"/>
      <c r="MRN64" s="140"/>
      <c r="MRO64" s="140"/>
      <c r="MRP64" s="140"/>
      <c r="MRQ64" s="140"/>
      <c r="MRR64" s="140"/>
      <c r="MRS64" s="140"/>
      <c r="MRT64" s="140"/>
      <c r="MRU64" s="140"/>
      <c r="MRV64" s="140"/>
      <c r="MRW64" s="140"/>
      <c r="MRX64" s="140"/>
      <c r="MRY64" s="140"/>
      <c r="MRZ64" s="140"/>
      <c r="MSA64" s="140"/>
      <c r="MSB64" s="140"/>
      <c r="MSC64" s="140"/>
      <c r="MSD64" s="140"/>
      <c r="MSE64" s="140"/>
      <c r="MSF64" s="140"/>
      <c r="MSG64" s="140"/>
      <c r="MSH64" s="140"/>
      <c r="MSI64" s="140"/>
      <c r="MSJ64" s="140"/>
      <c r="MSK64" s="140"/>
      <c r="MSL64" s="140"/>
      <c r="MSM64" s="140"/>
      <c r="MSN64" s="140"/>
      <c r="MSO64" s="140"/>
      <c r="MSP64" s="140"/>
      <c r="MSQ64" s="140"/>
      <c r="MSR64" s="140"/>
      <c r="MSS64" s="140"/>
      <c r="MST64" s="140"/>
      <c r="MSU64" s="140"/>
      <c r="MSV64" s="140"/>
      <c r="MSW64" s="140"/>
      <c r="MSX64" s="140"/>
      <c r="MSY64" s="140"/>
      <c r="MSZ64" s="140"/>
      <c r="MTA64" s="140"/>
      <c r="MTB64" s="140"/>
      <c r="MTC64" s="140"/>
      <c r="MTD64" s="140"/>
      <c r="MTE64" s="140"/>
      <c r="MTF64" s="140"/>
      <c r="MTG64" s="140"/>
      <c r="MTH64" s="140"/>
      <c r="MTI64" s="140"/>
      <c r="MTJ64" s="140"/>
      <c r="MTK64" s="140"/>
      <c r="MTL64" s="140"/>
      <c r="MTM64" s="140"/>
      <c r="MTN64" s="140"/>
      <c r="MTO64" s="140"/>
      <c r="MTP64" s="140"/>
      <c r="MTQ64" s="140"/>
      <c r="MTR64" s="140"/>
      <c r="MTS64" s="140"/>
      <c r="MTT64" s="140"/>
      <c r="MTU64" s="140"/>
      <c r="MTV64" s="140"/>
      <c r="MTW64" s="140"/>
      <c r="MTX64" s="140"/>
      <c r="MTY64" s="140"/>
      <c r="MTZ64" s="140"/>
      <c r="MUA64" s="140"/>
      <c r="MUB64" s="140"/>
      <c r="MUC64" s="140"/>
      <c r="MUD64" s="140"/>
      <c r="MUE64" s="140"/>
      <c r="MUF64" s="140"/>
      <c r="MUG64" s="140"/>
      <c r="MUH64" s="140"/>
      <c r="MUI64" s="140"/>
      <c r="MUJ64" s="140"/>
      <c r="MUK64" s="140"/>
      <c r="MUL64" s="140"/>
      <c r="MUM64" s="140"/>
      <c r="MUN64" s="140"/>
      <c r="MUO64" s="140"/>
      <c r="MUP64" s="140"/>
      <c r="MUQ64" s="140"/>
      <c r="MUR64" s="140"/>
      <c r="MUS64" s="140"/>
      <c r="MUT64" s="140"/>
      <c r="MUU64" s="140"/>
      <c r="MUV64" s="140"/>
      <c r="MUW64" s="140"/>
      <c r="MUX64" s="140"/>
      <c r="MUY64" s="140"/>
      <c r="MUZ64" s="140"/>
      <c r="MVA64" s="140"/>
      <c r="MVB64" s="140"/>
      <c r="MVC64" s="140"/>
      <c r="MVD64" s="140"/>
      <c r="MVE64" s="140"/>
      <c r="MVF64" s="140"/>
      <c r="MVG64" s="140"/>
      <c r="MVH64" s="140"/>
      <c r="MVI64" s="140"/>
      <c r="MVJ64" s="140"/>
      <c r="MVK64" s="140"/>
      <c r="MVL64" s="140"/>
      <c r="MVM64" s="140"/>
      <c r="MVN64" s="140"/>
      <c r="MVO64" s="140"/>
      <c r="MVP64" s="140"/>
      <c r="MVQ64" s="140"/>
      <c r="MVR64" s="140"/>
      <c r="MVS64" s="140"/>
      <c r="MVT64" s="140"/>
      <c r="MVU64" s="140"/>
      <c r="MVV64" s="140"/>
      <c r="MVW64" s="140"/>
      <c r="MVX64" s="140"/>
      <c r="MVY64" s="140"/>
      <c r="MVZ64" s="140"/>
      <c r="MWA64" s="140"/>
      <c r="MWB64" s="140"/>
      <c r="MWC64" s="140"/>
      <c r="MWD64" s="140"/>
      <c r="MWE64" s="140"/>
      <c r="MWF64" s="140"/>
      <c r="MWG64" s="140"/>
      <c r="MWH64" s="140"/>
      <c r="MWI64" s="140"/>
      <c r="MWJ64" s="140"/>
      <c r="MWK64" s="140"/>
      <c r="MWL64" s="140"/>
      <c r="MWM64" s="140"/>
      <c r="MWN64" s="140"/>
      <c r="MWO64" s="140"/>
      <c r="MWP64" s="140"/>
      <c r="MWQ64" s="140"/>
      <c r="MWR64" s="140"/>
      <c r="MWS64" s="140"/>
      <c r="MWT64" s="140"/>
      <c r="MWU64" s="140"/>
      <c r="MWV64" s="140"/>
      <c r="MWW64" s="140"/>
      <c r="MWX64" s="140"/>
      <c r="MWY64" s="140"/>
      <c r="MWZ64" s="140"/>
      <c r="MXA64" s="140"/>
      <c r="MXB64" s="140"/>
      <c r="MXC64" s="140"/>
      <c r="MXD64" s="140"/>
      <c r="MXE64" s="140"/>
      <c r="MXF64" s="140"/>
      <c r="MXG64" s="140"/>
      <c r="MXH64" s="140"/>
      <c r="MXI64" s="140"/>
      <c r="MXJ64" s="140"/>
      <c r="MXK64" s="140"/>
      <c r="MXL64" s="140"/>
      <c r="MXM64" s="140"/>
      <c r="MXN64" s="140"/>
      <c r="MXO64" s="140"/>
      <c r="MXP64" s="140"/>
      <c r="MXQ64" s="140"/>
      <c r="MXR64" s="140"/>
      <c r="MXS64" s="140"/>
      <c r="MXT64" s="140"/>
      <c r="MXU64" s="140"/>
      <c r="MXV64" s="140"/>
      <c r="MXW64" s="140"/>
      <c r="MXX64" s="140"/>
      <c r="MXY64" s="140"/>
      <c r="MXZ64" s="140"/>
      <c r="MYA64" s="140"/>
      <c r="MYB64" s="140"/>
      <c r="MYC64" s="140"/>
      <c r="MYD64" s="140"/>
      <c r="MYE64" s="140"/>
      <c r="MYF64" s="140"/>
      <c r="MYG64" s="140"/>
      <c r="MYH64" s="140"/>
      <c r="MYI64" s="140"/>
      <c r="MYJ64" s="140"/>
      <c r="MYK64" s="140"/>
      <c r="MYL64" s="140"/>
      <c r="MYM64" s="140"/>
      <c r="MYN64" s="140"/>
      <c r="MYO64" s="140"/>
      <c r="MYP64" s="140"/>
      <c r="MYQ64" s="140"/>
      <c r="MYR64" s="140"/>
      <c r="MYS64" s="140"/>
      <c r="MYT64" s="140"/>
      <c r="MYU64" s="140"/>
      <c r="MYV64" s="140"/>
      <c r="MYW64" s="140"/>
      <c r="MYX64" s="140"/>
      <c r="MYY64" s="140"/>
      <c r="MYZ64" s="140"/>
      <c r="MZA64" s="140"/>
      <c r="MZB64" s="140"/>
      <c r="MZC64" s="140"/>
      <c r="MZD64" s="140"/>
      <c r="MZE64" s="140"/>
      <c r="MZF64" s="140"/>
      <c r="MZG64" s="140"/>
      <c r="MZH64" s="140"/>
      <c r="MZI64" s="140"/>
      <c r="MZJ64" s="140"/>
      <c r="MZK64" s="140"/>
      <c r="MZL64" s="140"/>
      <c r="MZM64" s="140"/>
      <c r="MZN64" s="140"/>
      <c r="MZO64" s="140"/>
      <c r="MZP64" s="140"/>
      <c r="MZQ64" s="140"/>
      <c r="MZR64" s="140"/>
      <c r="MZS64" s="140"/>
      <c r="MZT64" s="140"/>
      <c r="MZU64" s="140"/>
      <c r="MZV64" s="140"/>
      <c r="MZW64" s="140"/>
      <c r="MZX64" s="140"/>
      <c r="MZY64" s="140"/>
      <c r="MZZ64" s="140"/>
      <c r="NAA64" s="140"/>
      <c r="NAB64" s="140"/>
      <c r="NAC64" s="140"/>
      <c r="NAD64" s="140"/>
      <c r="NAE64" s="140"/>
      <c r="NAF64" s="140"/>
      <c r="NAG64" s="140"/>
      <c r="NAH64" s="140"/>
      <c r="NAI64" s="140"/>
      <c r="NAJ64" s="140"/>
      <c r="NAK64" s="140"/>
      <c r="NAL64" s="140"/>
      <c r="NAM64" s="140"/>
      <c r="NAN64" s="140"/>
      <c r="NAO64" s="140"/>
      <c r="NAP64" s="140"/>
      <c r="NAQ64" s="140"/>
      <c r="NAR64" s="140"/>
      <c r="NAS64" s="140"/>
      <c r="NAT64" s="140"/>
      <c r="NAU64" s="140"/>
      <c r="NAV64" s="140"/>
      <c r="NAW64" s="140"/>
      <c r="NAX64" s="140"/>
      <c r="NAY64" s="140"/>
      <c r="NAZ64" s="140"/>
      <c r="NBA64" s="140"/>
      <c r="NBB64" s="140"/>
      <c r="NBC64" s="140"/>
      <c r="NBD64" s="140"/>
      <c r="NBE64" s="140"/>
      <c r="NBF64" s="140"/>
      <c r="NBG64" s="140"/>
      <c r="NBH64" s="140"/>
      <c r="NBI64" s="140"/>
      <c r="NBJ64" s="140"/>
      <c r="NBK64" s="140"/>
      <c r="NBL64" s="140"/>
      <c r="NBM64" s="140"/>
      <c r="NBN64" s="140"/>
      <c r="NBO64" s="140"/>
      <c r="NBP64" s="140"/>
      <c r="NBQ64" s="140"/>
      <c r="NBR64" s="140"/>
      <c r="NBS64" s="140"/>
      <c r="NBT64" s="140"/>
      <c r="NBU64" s="140"/>
      <c r="NBV64" s="140"/>
      <c r="NBW64" s="140"/>
      <c r="NBX64" s="140"/>
      <c r="NBY64" s="140"/>
      <c r="NBZ64" s="140"/>
      <c r="NCA64" s="140"/>
      <c r="NCB64" s="140"/>
      <c r="NCC64" s="140"/>
      <c r="NCD64" s="140"/>
      <c r="NCE64" s="140"/>
      <c r="NCF64" s="140"/>
      <c r="NCG64" s="140"/>
      <c r="NCH64" s="140"/>
      <c r="NCI64" s="140"/>
      <c r="NCJ64" s="140"/>
      <c r="NCK64" s="140"/>
      <c r="NCL64" s="140"/>
      <c r="NCM64" s="140"/>
      <c r="NCN64" s="140"/>
      <c r="NCO64" s="140"/>
      <c r="NCP64" s="140"/>
      <c r="NCQ64" s="140"/>
      <c r="NCR64" s="140"/>
      <c r="NCS64" s="140"/>
      <c r="NCT64" s="140"/>
      <c r="NCU64" s="140"/>
      <c r="NCV64" s="140"/>
      <c r="NCW64" s="140"/>
      <c r="NCX64" s="140"/>
      <c r="NCY64" s="140"/>
      <c r="NCZ64" s="140"/>
      <c r="NDA64" s="140"/>
      <c r="NDB64" s="140"/>
      <c r="NDC64" s="140"/>
      <c r="NDD64" s="140"/>
      <c r="NDE64" s="140"/>
      <c r="NDF64" s="140"/>
      <c r="NDG64" s="140"/>
      <c r="NDH64" s="140"/>
      <c r="NDI64" s="140"/>
      <c r="NDJ64" s="140"/>
      <c r="NDK64" s="140"/>
      <c r="NDL64" s="140"/>
      <c r="NDM64" s="140"/>
      <c r="NDN64" s="140"/>
      <c r="NDO64" s="140"/>
      <c r="NDP64" s="140"/>
      <c r="NDQ64" s="140"/>
      <c r="NDR64" s="140"/>
      <c r="NDS64" s="140"/>
      <c r="NDT64" s="140"/>
      <c r="NDU64" s="140"/>
      <c r="NDV64" s="140"/>
      <c r="NDW64" s="140"/>
      <c r="NDX64" s="140"/>
      <c r="NDY64" s="140"/>
      <c r="NDZ64" s="140"/>
      <c r="NEA64" s="140"/>
      <c r="NEB64" s="140"/>
      <c r="NEC64" s="140"/>
      <c r="NED64" s="140"/>
      <c r="NEE64" s="140"/>
      <c r="NEF64" s="140"/>
      <c r="NEG64" s="140"/>
      <c r="NEH64" s="140"/>
      <c r="NEI64" s="140"/>
      <c r="NEJ64" s="140"/>
      <c r="NEK64" s="140"/>
      <c r="NEL64" s="140"/>
      <c r="NEM64" s="140"/>
      <c r="NEN64" s="140"/>
      <c r="NEO64" s="140"/>
      <c r="NEP64" s="140"/>
      <c r="NEQ64" s="140"/>
      <c r="NER64" s="140"/>
      <c r="NES64" s="140"/>
      <c r="NET64" s="140"/>
      <c r="NEU64" s="140"/>
      <c r="NEV64" s="140"/>
      <c r="NEW64" s="140"/>
      <c r="NEX64" s="140"/>
      <c r="NEY64" s="140"/>
      <c r="NEZ64" s="140"/>
      <c r="NFA64" s="140"/>
      <c r="NFB64" s="140"/>
      <c r="NFC64" s="140"/>
      <c r="NFD64" s="140"/>
      <c r="NFE64" s="140"/>
      <c r="NFF64" s="140"/>
      <c r="NFG64" s="140"/>
      <c r="NFH64" s="140"/>
      <c r="NFI64" s="140"/>
      <c r="NFJ64" s="140"/>
      <c r="NFK64" s="140"/>
      <c r="NFL64" s="140"/>
      <c r="NFM64" s="140"/>
      <c r="NFN64" s="140"/>
      <c r="NFO64" s="140"/>
      <c r="NFP64" s="140"/>
      <c r="NFQ64" s="140"/>
      <c r="NFR64" s="140"/>
      <c r="NFS64" s="140"/>
      <c r="NFT64" s="140"/>
      <c r="NFU64" s="140"/>
      <c r="NFV64" s="140"/>
      <c r="NFW64" s="140"/>
      <c r="NFX64" s="140"/>
      <c r="NFY64" s="140"/>
      <c r="NFZ64" s="140"/>
      <c r="NGA64" s="140"/>
      <c r="NGB64" s="140"/>
      <c r="NGC64" s="140"/>
      <c r="NGD64" s="140"/>
      <c r="NGE64" s="140"/>
      <c r="NGF64" s="140"/>
      <c r="NGG64" s="140"/>
      <c r="NGH64" s="140"/>
      <c r="NGI64" s="140"/>
      <c r="NGJ64" s="140"/>
      <c r="NGK64" s="140"/>
      <c r="NGL64" s="140"/>
      <c r="NGM64" s="140"/>
      <c r="NGN64" s="140"/>
      <c r="NGO64" s="140"/>
      <c r="NGP64" s="140"/>
      <c r="NGQ64" s="140"/>
      <c r="NGR64" s="140"/>
      <c r="NGS64" s="140"/>
      <c r="NGT64" s="140"/>
      <c r="NGU64" s="140"/>
      <c r="NGV64" s="140"/>
      <c r="NGW64" s="140"/>
      <c r="NGX64" s="140"/>
      <c r="NGY64" s="140"/>
      <c r="NGZ64" s="140"/>
      <c r="NHA64" s="140"/>
      <c r="NHB64" s="140"/>
      <c r="NHC64" s="140"/>
      <c r="NHD64" s="140"/>
      <c r="NHE64" s="140"/>
      <c r="NHF64" s="140"/>
      <c r="NHG64" s="140"/>
      <c r="NHH64" s="140"/>
      <c r="NHI64" s="140"/>
      <c r="NHJ64" s="140"/>
      <c r="NHK64" s="140"/>
      <c r="NHL64" s="140"/>
      <c r="NHM64" s="140"/>
      <c r="NHN64" s="140"/>
      <c r="NHO64" s="140"/>
      <c r="NHP64" s="140"/>
      <c r="NHQ64" s="140"/>
      <c r="NHR64" s="140"/>
      <c r="NHS64" s="140"/>
      <c r="NHT64" s="140"/>
      <c r="NHU64" s="140"/>
      <c r="NHV64" s="140"/>
      <c r="NHW64" s="140"/>
      <c r="NHX64" s="140"/>
      <c r="NHY64" s="140"/>
      <c r="NHZ64" s="140"/>
      <c r="NIA64" s="140"/>
      <c r="NIB64" s="140"/>
      <c r="NIC64" s="140"/>
      <c r="NID64" s="140"/>
      <c r="NIE64" s="140"/>
      <c r="NIF64" s="140"/>
      <c r="NIG64" s="140"/>
      <c r="NIH64" s="140"/>
      <c r="NII64" s="140"/>
      <c r="NIJ64" s="140"/>
      <c r="NIK64" s="140"/>
      <c r="NIL64" s="140"/>
      <c r="NIM64" s="140"/>
      <c r="NIN64" s="140"/>
      <c r="NIO64" s="140"/>
      <c r="NIP64" s="140"/>
      <c r="NIQ64" s="140"/>
      <c r="NIR64" s="140"/>
      <c r="NIS64" s="140"/>
      <c r="NIT64" s="140"/>
      <c r="NIU64" s="140"/>
      <c r="NIV64" s="140"/>
      <c r="NIW64" s="140"/>
      <c r="NIX64" s="140"/>
      <c r="NIY64" s="140"/>
      <c r="NIZ64" s="140"/>
      <c r="NJA64" s="140"/>
      <c r="NJB64" s="140"/>
      <c r="NJC64" s="140"/>
      <c r="NJD64" s="140"/>
      <c r="NJE64" s="140"/>
      <c r="NJF64" s="140"/>
      <c r="NJG64" s="140"/>
      <c r="NJH64" s="140"/>
      <c r="NJI64" s="140"/>
      <c r="NJJ64" s="140"/>
      <c r="NJK64" s="140"/>
      <c r="NJL64" s="140"/>
      <c r="NJM64" s="140"/>
      <c r="NJN64" s="140"/>
      <c r="NJO64" s="140"/>
      <c r="NJP64" s="140"/>
      <c r="NJQ64" s="140"/>
      <c r="NJR64" s="140"/>
      <c r="NJS64" s="140"/>
      <c r="NJT64" s="140"/>
      <c r="NJU64" s="140"/>
      <c r="NJV64" s="140"/>
      <c r="NJW64" s="140"/>
      <c r="NJX64" s="140"/>
      <c r="NJY64" s="140"/>
      <c r="NJZ64" s="140"/>
      <c r="NKA64" s="140"/>
      <c r="NKB64" s="140"/>
      <c r="NKC64" s="140"/>
      <c r="NKD64" s="140"/>
      <c r="NKE64" s="140"/>
      <c r="NKF64" s="140"/>
      <c r="NKG64" s="140"/>
      <c r="NKH64" s="140"/>
      <c r="NKI64" s="140"/>
      <c r="NKJ64" s="140"/>
      <c r="NKK64" s="140"/>
      <c r="NKL64" s="140"/>
      <c r="NKM64" s="140"/>
      <c r="NKN64" s="140"/>
      <c r="NKO64" s="140"/>
      <c r="NKP64" s="140"/>
      <c r="NKQ64" s="140"/>
      <c r="NKR64" s="140"/>
      <c r="NKS64" s="140"/>
      <c r="NKT64" s="140"/>
      <c r="NKU64" s="140"/>
      <c r="NKV64" s="140"/>
      <c r="NKW64" s="140"/>
      <c r="NKX64" s="140"/>
      <c r="NKY64" s="140"/>
      <c r="NKZ64" s="140"/>
      <c r="NLA64" s="140"/>
      <c r="NLB64" s="140"/>
      <c r="NLC64" s="140"/>
      <c r="NLD64" s="140"/>
      <c r="NLE64" s="140"/>
      <c r="NLF64" s="140"/>
      <c r="NLG64" s="140"/>
      <c r="NLH64" s="140"/>
      <c r="NLI64" s="140"/>
      <c r="NLJ64" s="140"/>
      <c r="NLK64" s="140"/>
      <c r="NLL64" s="140"/>
      <c r="NLM64" s="140"/>
      <c r="NLN64" s="140"/>
      <c r="NLO64" s="140"/>
      <c r="NLP64" s="140"/>
      <c r="NLQ64" s="140"/>
      <c r="NLR64" s="140"/>
      <c r="NLS64" s="140"/>
      <c r="NLT64" s="140"/>
      <c r="NLU64" s="140"/>
      <c r="NLV64" s="140"/>
      <c r="NLW64" s="140"/>
      <c r="NLX64" s="140"/>
      <c r="NLY64" s="140"/>
      <c r="NLZ64" s="140"/>
      <c r="NMA64" s="140"/>
      <c r="NMB64" s="140"/>
      <c r="NMC64" s="140"/>
      <c r="NMD64" s="140"/>
      <c r="NME64" s="140"/>
      <c r="NMF64" s="140"/>
      <c r="NMG64" s="140"/>
      <c r="NMH64" s="140"/>
      <c r="NMI64" s="140"/>
      <c r="NMJ64" s="140"/>
      <c r="NMK64" s="140"/>
      <c r="NML64" s="140"/>
      <c r="NMM64" s="140"/>
      <c r="NMN64" s="140"/>
      <c r="NMO64" s="140"/>
      <c r="NMP64" s="140"/>
      <c r="NMQ64" s="140"/>
      <c r="NMR64" s="140"/>
      <c r="NMS64" s="140"/>
      <c r="NMT64" s="140"/>
      <c r="NMU64" s="140"/>
      <c r="NMV64" s="140"/>
      <c r="NMW64" s="140"/>
      <c r="NMX64" s="140"/>
      <c r="NMY64" s="140"/>
      <c r="NMZ64" s="140"/>
      <c r="NNA64" s="140"/>
      <c r="NNB64" s="140"/>
      <c r="NNC64" s="140"/>
      <c r="NND64" s="140"/>
      <c r="NNE64" s="140"/>
      <c r="NNF64" s="140"/>
      <c r="NNG64" s="140"/>
      <c r="NNH64" s="140"/>
      <c r="NNI64" s="140"/>
      <c r="NNJ64" s="140"/>
      <c r="NNK64" s="140"/>
      <c r="NNL64" s="140"/>
      <c r="NNM64" s="140"/>
      <c r="NNN64" s="140"/>
      <c r="NNO64" s="140"/>
      <c r="NNP64" s="140"/>
      <c r="NNQ64" s="140"/>
      <c r="NNR64" s="140"/>
      <c r="NNS64" s="140"/>
      <c r="NNT64" s="140"/>
      <c r="NNU64" s="140"/>
      <c r="NNV64" s="140"/>
      <c r="NNW64" s="140"/>
      <c r="NNX64" s="140"/>
      <c r="NNY64" s="140"/>
      <c r="NNZ64" s="140"/>
      <c r="NOA64" s="140"/>
      <c r="NOB64" s="140"/>
      <c r="NOC64" s="140"/>
      <c r="NOD64" s="140"/>
      <c r="NOE64" s="140"/>
      <c r="NOF64" s="140"/>
      <c r="NOG64" s="140"/>
      <c r="NOH64" s="140"/>
      <c r="NOI64" s="140"/>
      <c r="NOJ64" s="140"/>
      <c r="NOK64" s="140"/>
      <c r="NOL64" s="140"/>
      <c r="NOM64" s="140"/>
      <c r="NON64" s="140"/>
      <c r="NOO64" s="140"/>
      <c r="NOP64" s="140"/>
      <c r="NOQ64" s="140"/>
      <c r="NOR64" s="140"/>
      <c r="NOS64" s="140"/>
      <c r="NOT64" s="140"/>
      <c r="NOU64" s="140"/>
      <c r="NOV64" s="140"/>
      <c r="NOW64" s="140"/>
      <c r="NOX64" s="140"/>
      <c r="NOY64" s="140"/>
      <c r="NOZ64" s="140"/>
      <c r="NPA64" s="140"/>
      <c r="NPB64" s="140"/>
      <c r="NPC64" s="140"/>
      <c r="NPD64" s="140"/>
      <c r="NPE64" s="140"/>
      <c r="NPF64" s="140"/>
      <c r="NPG64" s="140"/>
      <c r="NPH64" s="140"/>
      <c r="NPI64" s="140"/>
      <c r="NPJ64" s="140"/>
      <c r="NPK64" s="140"/>
      <c r="NPL64" s="140"/>
      <c r="NPM64" s="140"/>
      <c r="NPN64" s="140"/>
      <c r="NPO64" s="140"/>
      <c r="NPP64" s="140"/>
      <c r="NPQ64" s="140"/>
      <c r="NPR64" s="140"/>
      <c r="NPS64" s="140"/>
      <c r="NPT64" s="140"/>
      <c r="NPU64" s="140"/>
      <c r="NPV64" s="140"/>
      <c r="NPW64" s="140"/>
      <c r="NPX64" s="140"/>
      <c r="NPY64" s="140"/>
      <c r="NPZ64" s="140"/>
      <c r="NQA64" s="140"/>
      <c r="NQB64" s="140"/>
      <c r="NQC64" s="140"/>
      <c r="NQD64" s="140"/>
      <c r="NQE64" s="140"/>
      <c r="NQF64" s="140"/>
      <c r="NQG64" s="140"/>
      <c r="NQH64" s="140"/>
      <c r="NQI64" s="140"/>
      <c r="NQJ64" s="140"/>
      <c r="NQK64" s="140"/>
      <c r="NQL64" s="140"/>
      <c r="NQM64" s="140"/>
      <c r="NQN64" s="140"/>
      <c r="NQO64" s="140"/>
      <c r="NQP64" s="140"/>
      <c r="NQQ64" s="140"/>
      <c r="NQR64" s="140"/>
      <c r="NQS64" s="140"/>
      <c r="NQT64" s="140"/>
      <c r="NQU64" s="140"/>
      <c r="NQV64" s="140"/>
      <c r="NQW64" s="140"/>
      <c r="NQX64" s="140"/>
      <c r="NQY64" s="140"/>
      <c r="NQZ64" s="140"/>
      <c r="NRA64" s="140"/>
      <c r="NRB64" s="140"/>
      <c r="NRC64" s="140"/>
      <c r="NRD64" s="140"/>
      <c r="NRE64" s="140"/>
      <c r="NRF64" s="140"/>
      <c r="NRG64" s="140"/>
      <c r="NRH64" s="140"/>
      <c r="NRI64" s="140"/>
      <c r="NRJ64" s="140"/>
      <c r="NRK64" s="140"/>
      <c r="NRL64" s="140"/>
      <c r="NRM64" s="140"/>
      <c r="NRN64" s="140"/>
      <c r="NRO64" s="140"/>
      <c r="NRP64" s="140"/>
      <c r="NRQ64" s="140"/>
      <c r="NRR64" s="140"/>
      <c r="NRS64" s="140"/>
      <c r="NRT64" s="140"/>
      <c r="NRU64" s="140"/>
      <c r="NRV64" s="140"/>
      <c r="NRW64" s="140"/>
      <c r="NRX64" s="140"/>
      <c r="NRY64" s="140"/>
      <c r="NRZ64" s="140"/>
      <c r="NSA64" s="140"/>
      <c r="NSB64" s="140"/>
      <c r="NSC64" s="140"/>
      <c r="NSD64" s="140"/>
      <c r="NSE64" s="140"/>
      <c r="NSF64" s="140"/>
      <c r="NSG64" s="140"/>
      <c r="NSH64" s="140"/>
      <c r="NSI64" s="140"/>
      <c r="NSJ64" s="140"/>
      <c r="NSK64" s="140"/>
      <c r="NSL64" s="140"/>
      <c r="NSM64" s="140"/>
      <c r="NSN64" s="140"/>
      <c r="NSO64" s="140"/>
      <c r="NSP64" s="140"/>
      <c r="NSQ64" s="140"/>
      <c r="NSR64" s="140"/>
      <c r="NSS64" s="140"/>
      <c r="NST64" s="140"/>
      <c r="NSU64" s="140"/>
      <c r="NSV64" s="140"/>
      <c r="NSW64" s="140"/>
      <c r="NSX64" s="140"/>
      <c r="NSY64" s="140"/>
      <c r="NSZ64" s="140"/>
      <c r="NTA64" s="140"/>
      <c r="NTB64" s="140"/>
      <c r="NTC64" s="140"/>
      <c r="NTD64" s="140"/>
      <c r="NTE64" s="140"/>
      <c r="NTF64" s="140"/>
      <c r="NTG64" s="140"/>
      <c r="NTH64" s="140"/>
      <c r="NTI64" s="140"/>
      <c r="NTJ64" s="140"/>
      <c r="NTK64" s="140"/>
      <c r="NTL64" s="140"/>
      <c r="NTM64" s="140"/>
      <c r="NTN64" s="140"/>
      <c r="NTO64" s="140"/>
      <c r="NTP64" s="140"/>
      <c r="NTQ64" s="140"/>
      <c r="NTR64" s="140"/>
      <c r="NTS64" s="140"/>
      <c r="NTT64" s="140"/>
      <c r="NTU64" s="140"/>
      <c r="NTV64" s="140"/>
      <c r="NTW64" s="140"/>
      <c r="NTX64" s="140"/>
      <c r="NTY64" s="140"/>
      <c r="NTZ64" s="140"/>
      <c r="NUA64" s="140"/>
      <c r="NUB64" s="140"/>
      <c r="NUC64" s="140"/>
      <c r="NUD64" s="140"/>
      <c r="NUE64" s="140"/>
      <c r="NUF64" s="140"/>
      <c r="NUG64" s="140"/>
      <c r="NUH64" s="140"/>
      <c r="NUI64" s="140"/>
      <c r="NUJ64" s="140"/>
      <c r="NUK64" s="140"/>
      <c r="NUL64" s="140"/>
      <c r="NUM64" s="140"/>
      <c r="NUN64" s="140"/>
      <c r="NUO64" s="140"/>
      <c r="NUP64" s="140"/>
      <c r="NUQ64" s="140"/>
      <c r="NUR64" s="140"/>
      <c r="NUS64" s="140"/>
      <c r="NUT64" s="140"/>
      <c r="NUU64" s="140"/>
      <c r="NUV64" s="140"/>
      <c r="NUW64" s="140"/>
      <c r="NUX64" s="140"/>
      <c r="NUY64" s="140"/>
      <c r="NUZ64" s="140"/>
      <c r="NVA64" s="140"/>
      <c r="NVB64" s="140"/>
      <c r="NVC64" s="140"/>
      <c r="NVD64" s="140"/>
      <c r="NVE64" s="140"/>
      <c r="NVF64" s="140"/>
      <c r="NVG64" s="140"/>
      <c r="NVH64" s="140"/>
      <c r="NVI64" s="140"/>
      <c r="NVJ64" s="140"/>
      <c r="NVK64" s="140"/>
      <c r="NVL64" s="140"/>
      <c r="NVM64" s="140"/>
      <c r="NVN64" s="140"/>
      <c r="NVO64" s="140"/>
      <c r="NVP64" s="140"/>
      <c r="NVQ64" s="140"/>
      <c r="NVR64" s="140"/>
      <c r="NVS64" s="140"/>
      <c r="NVT64" s="140"/>
      <c r="NVU64" s="140"/>
      <c r="NVV64" s="140"/>
      <c r="NVW64" s="140"/>
      <c r="NVX64" s="140"/>
      <c r="NVY64" s="140"/>
      <c r="NVZ64" s="140"/>
      <c r="NWA64" s="140"/>
      <c r="NWB64" s="140"/>
      <c r="NWC64" s="140"/>
      <c r="NWD64" s="140"/>
      <c r="NWE64" s="140"/>
      <c r="NWF64" s="140"/>
      <c r="NWG64" s="140"/>
      <c r="NWH64" s="140"/>
      <c r="NWI64" s="140"/>
      <c r="NWJ64" s="140"/>
      <c r="NWK64" s="140"/>
      <c r="NWL64" s="140"/>
      <c r="NWM64" s="140"/>
      <c r="NWN64" s="140"/>
      <c r="NWO64" s="140"/>
      <c r="NWP64" s="140"/>
      <c r="NWQ64" s="140"/>
      <c r="NWR64" s="140"/>
      <c r="NWS64" s="140"/>
      <c r="NWT64" s="140"/>
      <c r="NWU64" s="140"/>
      <c r="NWV64" s="140"/>
      <c r="NWW64" s="140"/>
      <c r="NWX64" s="140"/>
      <c r="NWY64" s="140"/>
      <c r="NWZ64" s="140"/>
      <c r="NXA64" s="140"/>
      <c r="NXB64" s="140"/>
      <c r="NXC64" s="140"/>
      <c r="NXD64" s="140"/>
      <c r="NXE64" s="140"/>
      <c r="NXF64" s="140"/>
      <c r="NXG64" s="140"/>
      <c r="NXH64" s="140"/>
      <c r="NXI64" s="140"/>
      <c r="NXJ64" s="140"/>
      <c r="NXK64" s="140"/>
      <c r="NXL64" s="140"/>
      <c r="NXM64" s="140"/>
      <c r="NXN64" s="140"/>
      <c r="NXO64" s="140"/>
      <c r="NXP64" s="140"/>
      <c r="NXQ64" s="140"/>
      <c r="NXR64" s="140"/>
      <c r="NXS64" s="140"/>
      <c r="NXT64" s="140"/>
      <c r="NXU64" s="140"/>
      <c r="NXV64" s="140"/>
      <c r="NXW64" s="140"/>
      <c r="NXX64" s="140"/>
      <c r="NXY64" s="140"/>
      <c r="NXZ64" s="140"/>
      <c r="NYA64" s="140"/>
      <c r="NYB64" s="140"/>
      <c r="NYC64" s="140"/>
      <c r="NYD64" s="140"/>
      <c r="NYE64" s="140"/>
      <c r="NYF64" s="140"/>
      <c r="NYG64" s="140"/>
      <c r="NYH64" s="140"/>
      <c r="NYI64" s="140"/>
      <c r="NYJ64" s="140"/>
      <c r="NYK64" s="140"/>
      <c r="NYL64" s="140"/>
      <c r="NYM64" s="140"/>
      <c r="NYN64" s="140"/>
      <c r="NYO64" s="140"/>
      <c r="NYP64" s="140"/>
      <c r="NYQ64" s="140"/>
      <c r="NYR64" s="140"/>
      <c r="NYS64" s="140"/>
      <c r="NYT64" s="140"/>
      <c r="NYU64" s="140"/>
      <c r="NYV64" s="140"/>
      <c r="NYW64" s="140"/>
      <c r="NYX64" s="140"/>
      <c r="NYY64" s="140"/>
      <c r="NYZ64" s="140"/>
      <c r="NZA64" s="140"/>
      <c r="NZB64" s="140"/>
      <c r="NZC64" s="140"/>
      <c r="NZD64" s="140"/>
      <c r="NZE64" s="140"/>
      <c r="NZF64" s="140"/>
      <c r="NZG64" s="140"/>
      <c r="NZH64" s="140"/>
      <c r="NZI64" s="140"/>
      <c r="NZJ64" s="140"/>
      <c r="NZK64" s="140"/>
      <c r="NZL64" s="140"/>
      <c r="NZM64" s="140"/>
      <c r="NZN64" s="140"/>
      <c r="NZO64" s="140"/>
      <c r="NZP64" s="140"/>
      <c r="NZQ64" s="140"/>
      <c r="NZR64" s="140"/>
      <c r="NZS64" s="140"/>
      <c r="NZT64" s="140"/>
      <c r="NZU64" s="140"/>
      <c r="NZV64" s="140"/>
      <c r="NZW64" s="140"/>
      <c r="NZX64" s="140"/>
      <c r="NZY64" s="140"/>
      <c r="NZZ64" s="140"/>
      <c r="OAA64" s="140"/>
      <c r="OAB64" s="140"/>
      <c r="OAC64" s="140"/>
      <c r="OAD64" s="140"/>
      <c r="OAE64" s="140"/>
      <c r="OAF64" s="140"/>
      <c r="OAG64" s="140"/>
      <c r="OAH64" s="140"/>
      <c r="OAI64" s="140"/>
      <c r="OAJ64" s="140"/>
      <c r="OAK64" s="140"/>
      <c r="OAL64" s="140"/>
      <c r="OAM64" s="140"/>
      <c r="OAN64" s="140"/>
      <c r="OAO64" s="140"/>
      <c r="OAP64" s="140"/>
      <c r="OAQ64" s="140"/>
      <c r="OAR64" s="140"/>
      <c r="OAS64" s="140"/>
      <c r="OAT64" s="140"/>
      <c r="OAU64" s="140"/>
      <c r="OAV64" s="140"/>
      <c r="OAW64" s="140"/>
      <c r="OAX64" s="140"/>
      <c r="OAY64" s="140"/>
      <c r="OAZ64" s="140"/>
      <c r="OBA64" s="140"/>
      <c r="OBB64" s="140"/>
      <c r="OBC64" s="140"/>
      <c r="OBD64" s="140"/>
      <c r="OBE64" s="140"/>
      <c r="OBF64" s="140"/>
      <c r="OBG64" s="140"/>
      <c r="OBH64" s="140"/>
      <c r="OBI64" s="140"/>
      <c r="OBJ64" s="140"/>
      <c r="OBK64" s="140"/>
      <c r="OBL64" s="140"/>
      <c r="OBM64" s="140"/>
      <c r="OBN64" s="140"/>
      <c r="OBO64" s="140"/>
      <c r="OBP64" s="140"/>
      <c r="OBQ64" s="140"/>
      <c r="OBR64" s="140"/>
      <c r="OBS64" s="140"/>
      <c r="OBT64" s="140"/>
      <c r="OBU64" s="140"/>
      <c r="OBV64" s="140"/>
      <c r="OBW64" s="140"/>
      <c r="OBX64" s="140"/>
      <c r="OBY64" s="140"/>
      <c r="OBZ64" s="140"/>
      <c r="OCA64" s="140"/>
      <c r="OCB64" s="140"/>
      <c r="OCC64" s="140"/>
      <c r="OCD64" s="140"/>
      <c r="OCE64" s="140"/>
      <c r="OCF64" s="140"/>
      <c r="OCG64" s="140"/>
      <c r="OCH64" s="140"/>
      <c r="OCI64" s="140"/>
      <c r="OCJ64" s="140"/>
      <c r="OCK64" s="140"/>
      <c r="OCL64" s="140"/>
      <c r="OCM64" s="140"/>
      <c r="OCN64" s="140"/>
      <c r="OCO64" s="140"/>
      <c r="OCP64" s="140"/>
      <c r="OCQ64" s="140"/>
      <c r="OCR64" s="140"/>
      <c r="OCS64" s="140"/>
      <c r="OCT64" s="140"/>
      <c r="OCU64" s="140"/>
      <c r="OCV64" s="140"/>
      <c r="OCW64" s="140"/>
      <c r="OCX64" s="140"/>
      <c r="OCY64" s="140"/>
      <c r="OCZ64" s="140"/>
      <c r="ODA64" s="140"/>
      <c r="ODB64" s="140"/>
      <c r="ODC64" s="140"/>
      <c r="ODD64" s="140"/>
      <c r="ODE64" s="140"/>
      <c r="ODF64" s="140"/>
      <c r="ODG64" s="140"/>
      <c r="ODH64" s="140"/>
      <c r="ODI64" s="140"/>
      <c r="ODJ64" s="140"/>
      <c r="ODK64" s="140"/>
      <c r="ODL64" s="140"/>
      <c r="ODM64" s="140"/>
      <c r="ODN64" s="140"/>
      <c r="ODO64" s="140"/>
      <c r="ODP64" s="140"/>
      <c r="ODQ64" s="140"/>
      <c r="ODR64" s="140"/>
      <c r="ODS64" s="140"/>
      <c r="ODT64" s="140"/>
      <c r="ODU64" s="140"/>
      <c r="ODV64" s="140"/>
      <c r="ODW64" s="140"/>
      <c r="ODX64" s="140"/>
      <c r="ODY64" s="140"/>
      <c r="ODZ64" s="140"/>
      <c r="OEA64" s="140"/>
      <c r="OEB64" s="140"/>
      <c r="OEC64" s="140"/>
      <c r="OED64" s="140"/>
      <c r="OEE64" s="140"/>
      <c r="OEF64" s="140"/>
      <c r="OEG64" s="140"/>
      <c r="OEH64" s="140"/>
      <c r="OEI64" s="140"/>
      <c r="OEJ64" s="140"/>
      <c r="OEK64" s="140"/>
      <c r="OEL64" s="140"/>
      <c r="OEM64" s="140"/>
      <c r="OEN64" s="140"/>
      <c r="OEO64" s="140"/>
      <c r="OEP64" s="140"/>
      <c r="OEQ64" s="140"/>
      <c r="OER64" s="140"/>
      <c r="OES64" s="140"/>
      <c r="OET64" s="140"/>
      <c r="OEU64" s="140"/>
      <c r="OEV64" s="140"/>
      <c r="OEW64" s="140"/>
      <c r="OEX64" s="140"/>
      <c r="OEY64" s="140"/>
      <c r="OEZ64" s="140"/>
      <c r="OFA64" s="140"/>
      <c r="OFB64" s="140"/>
      <c r="OFC64" s="140"/>
      <c r="OFD64" s="140"/>
      <c r="OFE64" s="140"/>
      <c r="OFF64" s="140"/>
      <c r="OFG64" s="140"/>
      <c r="OFH64" s="140"/>
      <c r="OFI64" s="140"/>
      <c r="OFJ64" s="140"/>
      <c r="OFK64" s="140"/>
      <c r="OFL64" s="140"/>
      <c r="OFM64" s="140"/>
      <c r="OFN64" s="140"/>
      <c r="OFO64" s="140"/>
      <c r="OFP64" s="140"/>
      <c r="OFQ64" s="140"/>
      <c r="OFR64" s="140"/>
      <c r="OFS64" s="140"/>
      <c r="OFT64" s="140"/>
      <c r="OFU64" s="140"/>
      <c r="OFV64" s="140"/>
      <c r="OFW64" s="140"/>
      <c r="OFX64" s="140"/>
      <c r="OFY64" s="140"/>
      <c r="OFZ64" s="140"/>
      <c r="OGA64" s="140"/>
      <c r="OGB64" s="140"/>
      <c r="OGC64" s="140"/>
      <c r="OGD64" s="140"/>
      <c r="OGE64" s="140"/>
      <c r="OGF64" s="140"/>
      <c r="OGG64" s="140"/>
      <c r="OGH64" s="140"/>
      <c r="OGI64" s="140"/>
      <c r="OGJ64" s="140"/>
      <c r="OGK64" s="140"/>
      <c r="OGL64" s="140"/>
      <c r="OGM64" s="140"/>
      <c r="OGN64" s="140"/>
      <c r="OGO64" s="140"/>
      <c r="OGP64" s="140"/>
      <c r="OGQ64" s="140"/>
      <c r="OGR64" s="140"/>
      <c r="OGS64" s="140"/>
      <c r="OGT64" s="140"/>
      <c r="OGU64" s="140"/>
      <c r="OGV64" s="140"/>
      <c r="OGW64" s="140"/>
      <c r="OGX64" s="140"/>
      <c r="OGY64" s="140"/>
      <c r="OGZ64" s="140"/>
      <c r="OHA64" s="140"/>
      <c r="OHB64" s="140"/>
      <c r="OHC64" s="140"/>
      <c r="OHD64" s="140"/>
      <c r="OHE64" s="140"/>
      <c r="OHF64" s="140"/>
      <c r="OHG64" s="140"/>
      <c r="OHH64" s="140"/>
      <c r="OHI64" s="140"/>
      <c r="OHJ64" s="140"/>
      <c r="OHK64" s="140"/>
      <c r="OHL64" s="140"/>
      <c r="OHM64" s="140"/>
      <c r="OHN64" s="140"/>
      <c r="OHO64" s="140"/>
      <c r="OHP64" s="140"/>
      <c r="OHQ64" s="140"/>
      <c r="OHR64" s="140"/>
      <c r="OHS64" s="140"/>
      <c r="OHT64" s="140"/>
      <c r="OHU64" s="140"/>
      <c r="OHV64" s="140"/>
      <c r="OHW64" s="140"/>
      <c r="OHX64" s="140"/>
      <c r="OHY64" s="140"/>
      <c r="OHZ64" s="140"/>
      <c r="OIA64" s="140"/>
      <c r="OIB64" s="140"/>
      <c r="OIC64" s="140"/>
      <c r="OID64" s="140"/>
      <c r="OIE64" s="140"/>
      <c r="OIF64" s="140"/>
      <c r="OIG64" s="140"/>
      <c r="OIH64" s="140"/>
      <c r="OII64" s="140"/>
      <c r="OIJ64" s="140"/>
      <c r="OIK64" s="140"/>
      <c r="OIL64" s="140"/>
      <c r="OIM64" s="140"/>
      <c r="OIN64" s="140"/>
      <c r="OIO64" s="140"/>
      <c r="OIP64" s="140"/>
      <c r="OIQ64" s="140"/>
      <c r="OIR64" s="140"/>
      <c r="OIS64" s="140"/>
      <c r="OIT64" s="140"/>
      <c r="OIU64" s="140"/>
      <c r="OIV64" s="140"/>
      <c r="OIW64" s="140"/>
      <c r="OIX64" s="140"/>
      <c r="OIY64" s="140"/>
      <c r="OIZ64" s="140"/>
      <c r="OJA64" s="140"/>
      <c r="OJB64" s="140"/>
      <c r="OJC64" s="140"/>
      <c r="OJD64" s="140"/>
      <c r="OJE64" s="140"/>
      <c r="OJF64" s="140"/>
      <c r="OJG64" s="140"/>
      <c r="OJH64" s="140"/>
      <c r="OJI64" s="140"/>
      <c r="OJJ64" s="140"/>
      <c r="OJK64" s="140"/>
      <c r="OJL64" s="140"/>
      <c r="OJM64" s="140"/>
      <c r="OJN64" s="140"/>
      <c r="OJO64" s="140"/>
      <c r="OJP64" s="140"/>
      <c r="OJQ64" s="140"/>
      <c r="OJR64" s="140"/>
      <c r="OJS64" s="140"/>
      <c r="OJT64" s="140"/>
      <c r="OJU64" s="140"/>
      <c r="OJV64" s="140"/>
      <c r="OJW64" s="140"/>
      <c r="OJX64" s="140"/>
      <c r="OJY64" s="140"/>
      <c r="OJZ64" s="140"/>
      <c r="OKA64" s="140"/>
      <c r="OKB64" s="140"/>
      <c r="OKC64" s="140"/>
      <c r="OKD64" s="140"/>
      <c r="OKE64" s="140"/>
      <c r="OKF64" s="140"/>
      <c r="OKG64" s="140"/>
      <c r="OKH64" s="140"/>
      <c r="OKI64" s="140"/>
      <c r="OKJ64" s="140"/>
      <c r="OKK64" s="140"/>
      <c r="OKL64" s="140"/>
      <c r="OKM64" s="140"/>
      <c r="OKN64" s="140"/>
      <c r="OKO64" s="140"/>
      <c r="OKP64" s="140"/>
      <c r="OKQ64" s="140"/>
      <c r="OKR64" s="140"/>
      <c r="OKS64" s="140"/>
      <c r="OKT64" s="140"/>
      <c r="OKU64" s="140"/>
      <c r="OKV64" s="140"/>
      <c r="OKW64" s="140"/>
      <c r="OKX64" s="140"/>
      <c r="OKY64" s="140"/>
      <c r="OKZ64" s="140"/>
      <c r="OLA64" s="140"/>
      <c r="OLB64" s="140"/>
      <c r="OLC64" s="140"/>
      <c r="OLD64" s="140"/>
      <c r="OLE64" s="140"/>
      <c r="OLF64" s="140"/>
      <c r="OLG64" s="140"/>
      <c r="OLH64" s="140"/>
      <c r="OLI64" s="140"/>
      <c r="OLJ64" s="140"/>
      <c r="OLK64" s="140"/>
      <c r="OLL64" s="140"/>
      <c r="OLM64" s="140"/>
      <c r="OLN64" s="140"/>
      <c r="OLO64" s="140"/>
      <c r="OLP64" s="140"/>
      <c r="OLQ64" s="140"/>
      <c r="OLR64" s="140"/>
      <c r="OLS64" s="140"/>
      <c r="OLT64" s="140"/>
      <c r="OLU64" s="140"/>
      <c r="OLV64" s="140"/>
      <c r="OLW64" s="140"/>
      <c r="OLX64" s="140"/>
      <c r="OLY64" s="140"/>
      <c r="OLZ64" s="140"/>
      <c r="OMA64" s="140"/>
      <c r="OMB64" s="140"/>
      <c r="OMC64" s="140"/>
      <c r="OMD64" s="140"/>
      <c r="OME64" s="140"/>
      <c r="OMF64" s="140"/>
      <c r="OMG64" s="140"/>
      <c r="OMH64" s="140"/>
      <c r="OMI64" s="140"/>
      <c r="OMJ64" s="140"/>
      <c r="OMK64" s="140"/>
      <c r="OML64" s="140"/>
      <c r="OMM64" s="140"/>
      <c r="OMN64" s="140"/>
      <c r="OMO64" s="140"/>
      <c r="OMP64" s="140"/>
      <c r="OMQ64" s="140"/>
      <c r="OMR64" s="140"/>
      <c r="OMS64" s="140"/>
      <c r="OMT64" s="140"/>
      <c r="OMU64" s="140"/>
      <c r="OMV64" s="140"/>
      <c r="OMW64" s="140"/>
      <c r="OMX64" s="140"/>
      <c r="OMY64" s="140"/>
      <c r="OMZ64" s="140"/>
      <c r="ONA64" s="140"/>
      <c r="ONB64" s="140"/>
      <c r="ONC64" s="140"/>
      <c r="OND64" s="140"/>
      <c r="ONE64" s="140"/>
      <c r="ONF64" s="140"/>
      <c r="ONG64" s="140"/>
      <c r="ONH64" s="140"/>
      <c r="ONI64" s="140"/>
      <c r="ONJ64" s="140"/>
      <c r="ONK64" s="140"/>
      <c r="ONL64" s="140"/>
      <c r="ONM64" s="140"/>
      <c r="ONN64" s="140"/>
      <c r="ONO64" s="140"/>
      <c r="ONP64" s="140"/>
      <c r="ONQ64" s="140"/>
      <c r="ONR64" s="140"/>
      <c r="ONS64" s="140"/>
      <c r="ONT64" s="140"/>
      <c r="ONU64" s="140"/>
      <c r="ONV64" s="140"/>
      <c r="ONW64" s="140"/>
      <c r="ONX64" s="140"/>
      <c r="ONY64" s="140"/>
      <c r="ONZ64" s="140"/>
      <c r="OOA64" s="140"/>
      <c r="OOB64" s="140"/>
      <c r="OOC64" s="140"/>
      <c r="OOD64" s="140"/>
      <c r="OOE64" s="140"/>
      <c r="OOF64" s="140"/>
      <c r="OOG64" s="140"/>
      <c r="OOH64" s="140"/>
      <c r="OOI64" s="140"/>
      <c r="OOJ64" s="140"/>
      <c r="OOK64" s="140"/>
      <c r="OOL64" s="140"/>
      <c r="OOM64" s="140"/>
      <c r="OON64" s="140"/>
      <c r="OOO64" s="140"/>
      <c r="OOP64" s="140"/>
      <c r="OOQ64" s="140"/>
      <c r="OOR64" s="140"/>
      <c r="OOS64" s="140"/>
      <c r="OOT64" s="140"/>
      <c r="OOU64" s="140"/>
      <c r="OOV64" s="140"/>
      <c r="OOW64" s="140"/>
      <c r="OOX64" s="140"/>
      <c r="OOY64" s="140"/>
      <c r="OOZ64" s="140"/>
      <c r="OPA64" s="140"/>
      <c r="OPB64" s="140"/>
      <c r="OPC64" s="140"/>
      <c r="OPD64" s="140"/>
      <c r="OPE64" s="140"/>
      <c r="OPF64" s="140"/>
      <c r="OPG64" s="140"/>
      <c r="OPH64" s="140"/>
      <c r="OPI64" s="140"/>
      <c r="OPJ64" s="140"/>
      <c r="OPK64" s="140"/>
      <c r="OPL64" s="140"/>
      <c r="OPM64" s="140"/>
      <c r="OPN64" s="140"/>
      <c r="OPO64" s="140"/>
      <c r="OPP64" s="140"/>
      <c r="OPQ64" s="140"/>
      <c r="OPR64" s="140"/>
      <c r="OPS64" s="140"/>
      <c r="OPT64" s="140"/>
      <c r="OPU64" s="140"/>
      <c r="OPV64" s="140"/>
      <c r="OPW64" s="140"/>
      <c r="OPX64" s="140"/>
      <c r="OPY64" s="140"/>
      <c r="OPZ64" s="140"/>
      <c r="OQA64" s="140"/>
      <c r="OQB64" s="140"/>
      <c r="OQC64" s="140"/>
      <c r="OQD64" s="140"/>
      <c r="OQE64" s="140"/>
      <c r="OQF64" s="140"/>
      <c r="OQG64" s="140"/>
      <c r="OQH64" s="140"/>
      <c r="OQI64" s="140"/>
      <c r="OQJ64" s="140"/>
      <c r="OQK64" s="140"/>
      <c r="OQL64" s="140"/>
      <c r="OQM64" s="140"/>
      <c r="OQN64" s="140"/>
      <c r="OQO64" s="140"/>
      <c r="OQP64" s="140"/>
      <c r="OQQ64" s="140"/>
      <c r="OQR64" s="140"/>
      <c r="OQS64" s="140"/>
      <c r="OQT64" s="140"/>
      <c r="OQU64" s="140"/>
      <c r="OQV64" s="140"/>
      <c r="OQW64" s="140"/>
      <c r="OQX64" s="140"/>
      <c r="OQY64" s="140"/>
      <c r="OQZ64" s="140"/>
      <c r="ORA64" s="140"/>
      <c r="ORB64" s="140"/>
      <c r="ORC64" s="140"/>
      <c r="ORD64" s="140"/>
      <c r="ORE64" s="140"/>
      <c r="ORF64" s="140"/>
      <c r="ORG64" s="140"/>
      <c r="ORH64" s="140"/>
      <c r="ORI64" s="140"/>
      <c r="ORJ64" s="140"/>
      <c r="ORK64" s="140"/>
      <c r="ORL64" s="140"/>
      <c r="ORM64" s="140"/>
      <c r="ORN64" s="140"/>
      <c r="ORO64" s="140"/>
      <c r="ORP64" s="140"/>
      <c r="ORQ64" s="140"/>
      <c r="ORR64" s="140"/>
      <c r="ORS64" s="140"/>
      <c r="ORT64" s="140"/>
      <c r="ORU64" s="140"/>
      <c r="ORV64" s="140"/>
      <c r="ORW64" s="140"/>
      <c r="ORX64" s="140"/>
      <c r="ORY64" s="140"/>
      <c r="ORZ64" s="140"/>
      <c r="OSA64" s="140"/>
      <c r="OSB64" s="140"/>
      <c r="OSC64" s="140"/>
      <c r="OSD64" s="140"/>
      <c r="OSE64" s="140"/>
      <c r="OSF64" s="140"/>
      <c r="OSG64" s="140"/>
      <c r="OSH64" s="140"/>
      <c r="OSI64" s="140"/>
      <c r="OSJ64" s="140"/>
      <c r="OSK64" s="140"/>
      <c r="OSL64" s="140"/>
      <c r="OSM64" s="140"/>
      <c r="OSN64" s="140"/>
      <c r="OSO64" s="140"/>
      <c r="OSP64" s="140"/>
      <c r="OSQ64" s="140"/>
      <c r="OSR64" s="140"/>
      <c r="OSS64" s="140"/>
      <c r="OST64" s="140"/>
      <c r="OSU64" s="140"/>
      <c r="OSV64" s="140"/>
      <c r="OSW64" s="140"/>
      <c r="OSX64" s="140"/>
      <c r="OSY64" s="140"/>
      <c r="OSZ64" s="140"/>
      <c r="OTA64" s="140"/>
      <c r="OTB64" s="140"/>
      <c r="OTC64" s="140"/>
      <c r="OTD64" s="140"/>
      <c r="OTE64" s="140"/>
      <c r="OTF64" s="140"/>
      <c r="OTG64" s="140"/>
      <c r="OTH64" s="140"/>
      <c r="OTI64" s="140"/>
      <c r="OTJ64" s="140"/>
      <c r="OTK64" s="140"/>
      <c r="OTL64" s="140"/>
      <c r="OTM64" s="140"/>
      <c r="OTN64" s="140"/>
      <c r="OTO64" s="140"/>
      <c r="OTP64" s="140"/>
      <c r="OTQ64" s="140"/>
      <c r="OTR64" s="140"/>
      <c r="OTS64" s="140"/>
      <c r="OTT64" s="140"/>
      <c r="OTU64" s="140"/>
      <c r="OTV64" s="140"/>
      <c r="OTW64" s="140"/>
      <c r="OTX64" s="140"/>
      <c r="OTY64" s="140"/>
      <c r="OTZ64" s="140"/>
      <c r="OUA64" s="140"/>
      <c r="OUB64" s="140"/>
      <c r="OUC64" s="140"/>
      <c r="OUD64" s="140"/>
      <c r="OUE64" s="140"/>
      <c r="OUF64" s="140"/>
      <c r="OUG64" s="140"/>
      <c r="OUH64" s="140"/>
      <c r="OUI64" s="140"/>
      <c r="OUJ64" s="140"/>
      <c r="OUK64" s="140"/>
      <c r="OUL64" s="140"/>
      <c r="OUM64" s="140"/>
      <c r="OUN64" s="140"/>
      <c r="OUO64" s="140"/>
      <c r="OUP64" s="140"/>
      <c r="OUQ64" s="140"/>
      <c r="OUR64" s="140"/>
      <c r="OUS64" s="140"/>
      <c r="OUT64" s="140"/>
      <c r="OUU64" s="140"/>
      <c r="OUV64" s="140"/>
      <c r="OUW64" s="140"/>
      <c r="OUX64" s="140"/>
      <c r="OUY64" s="140"/>
      <c r="OUZ64" s="140"/>
      <c r="OVA64" s="140"/>
      <c r="OVB64" s="140"/>
      <c r="OVC64" s="140"/>
      <c r="OVD64" s="140"/>
      <c r="OVE64" s="140"/>
      <c r="OVF64" s="140"/>
      <c r="OVG64" s="140"/>
      <c r="OVH64" s="140"/>
      <c r="OVI64" s="140"/>
      <c r="OVJ64" s="140"/>
      <c r="OVK64" s="140"/>
      <c r="OVL64" s="140"/>
      <c r="OVM64" s="140"/>
      <c r="OVN64" s="140"/>
      <c r="OVO64" s="140"/>
      <c r="OVP64" s="140"/>
      <c r="OVQ64" s="140"/>
      <c r="OVR64" s="140"/>
      <c r="OVS64" s="140"/>
      <c r="OVT64" s="140"/>
      <c r="OVU64" s="140"/>
      <c r="OVV64" s="140"/>
      <c r="OVW64" s="140"/>
      <c r="OVX64" s="140"/>
      <c r="OVY64" s="140"/>
      <c r="OVZ64" s="140"/>
      <c r="OWA64" s="140"/>
      <c r="OWB64" s="140"/>
      <c r="OWC64" s="140"/>
      <c r="OWD64" s="140"/>
      <c r="OWE64" s="140"/>
      <c r="OWF64" s="140"/>
      <c r="OWG64" s="140"/>
      <c r="OWH64" s="140"/>
      <c r="OWI64" s="140"/>
      <c r="OWJ64" s="140"/>
      <c r="OWK64" s="140"/>
      <c r="OWL64" s="140"/>
      <c r="OWM64" s="140"/>
      <c r="OWN64" s="140"/>
      <c r="OWO64" s="140"/>
      <c r="OWP64" s="140"/>
      <c r="OWQ64" s="140"/>
      <c r="OWR64" s="140"/>
      <c r="OWS64" s="140"/>
      <c r="OWT64" s="140"/>
      <c r="OWU64" s="140"/>
      <c r="OWV64" s="140"/>
      <c r="OWW64" s="140"/>
      <c r="OWX64" s="140"/>
      <c r="OWY64" s="140"/>
      <c r="OWZ64" s="140"/>
      <c r="OXA64" s="140"/>
      <c r="OXB64" s="140"/>
      <c r="OXC64" s="140"/>
      <c r="OXD64" s="140"/>
      <c r="OXE64" s="140"/>
      <c r="OXF64" s="140"/>
      <c r="OXG64" s="140"/>
      <c r="OXH64" s="140"/>
      <c r="OXI64" s="140"/>
      <c r="OXJ64" s="140"/>
      <c r="OXK64" s="140"/>
      <c r="OXL64" s="140"/>
      <c r="OXM64" s="140"/>
      <c r="OXN64" s="140"/>
      <c r="OXO64" s="140"/>
      <c r="OXP64" s="140"/>
      <c r="OXQ64" s="140"/>
      <c r="OXR64" s="140"/>
      <c r="OXS64" s="140"/>
      <c r="OXT64" s="140"/>
      <c r="OXU64" s="140"/>
      <c r="OXV64" s="140"/>
      <c r="OXW64" s="140"/>
      <c r="OXX64" s="140"/>
      <c r="OXY64" s="140"/>
      <c r="OXZ64" s="140"/>
      <c r="OYA64" s="140"/>
      <c r="OYB64" s="140"/>
      <c r="OYC64" s="140"/>
      <c r="OYD64" s="140"/>
      <c r="OYE64" s="140"/>
      <c r="OYF64" s="140"/>
      <c r="OYG64" s="140"/>
      <c r="OYH64" s="140"/>
      <c r="OYI64" s="140"/>
      <c r="OYJ64" s="140"/>
      <c r="OYK64" s="140"/>
      <c r="OYL64" s="140"/>
      <c r="OYM64" s="140"/>
      <c r="OYN64" s="140"/>
      <c r="OYO64" s="140"/>
      <c r="OYP64" s="140"/>
      <c r="OYQ64" s="140"/>
      <c r="OYR64" s="140"/>
      <c r="OYS64" s="140"/>
      <c r="OYT64" s="140"/>
      <c r="OYU64" s="140"/>
      <c r="OYV64" s="140"/>
      <c r="OYW64" s="140"/>
      <c r="OYX64" s="140"/>
      <c r="OYY64" s="140"/>
      <c r="OYZ64" s="140"/>
      <c r="OZA64" s="140"/>
      <c r="OZB64" s="140"/>
      <c r="OZC64" s="140"/>
      <c r="OZD64" s="140"/>
      <c r="OZE64" s="140"/>
      <c r="OZF64" s="140"/>
      <c r="OZG64" s="140"/>
      <c r="OZH64" s="140"/>
      <c r="OZI64" s="140"/>
      <c r="OZJ64" s="140"/>
      <c r="OZK64" s="140"/>
      <c r="OZL64" s="140"/>
      <c r="OZM64" s="140"/>
      <c r="OZN64" s="140"/>
      <c r="OZO64" s="140"/>
      <c r="OZP64" s="140"/>
      <c r="OZQ64" s="140"/>
      <c r="OZR64" s="140"/>
      <c r="OZS64" s="140"/>
      <c r="OZT64" s="140"/>
      <c r="OZU64" s="140"/>
      <c r="OZV64" s="140"/>
      <c r="OZW64" s="140"/>
      <c r="OZX64" s="140"/>
      <c r="OZY64" s="140"/>
      <c r="OZZ64" s="140"/>
      <c r="PAA64" s="140"/>
      <c r="PAB64" s="140"/>
      <c r="PAC64" s="140"/>
      <c r="PAD64" s="140"/>
      <c r="PAE64" s="140"/>
      <c r="PAF64" s="140"/>
      <c r="PAG64" s="140"/>
      <c r="PAH64" s="140"/>
      <c r="PAI64" s="140"/>
      <c r="PAJ64" s="140"/>
      <c r="PAK64" s="140"/>
      <c r="PAL64" s="140"/>
      <c r="PAM64" s="140"/>
      <c r="PAN64" s="140"/>
      <c r="PAO64" s="140"/>
      <c r="PAP64" s="140"/>
      <c r="PAQ64" s="140"/>
      <c r="PAR64" s="140"/>
      <c r="PAS64" s="140"/>
      <c r="PAT64" s="140"/>
      <c r="PAU64" s="140"/>
      <c r="PAV64" s="140"/>
      <c r="PAW64" s="140"/>
      <c r="PAX64" s="140"/>
      <c r="PAY64" s="140"/>
      <c r="PAZ64" s="140"/>
      <c r="PBA64" s="140"/>
      <c r="PBB64" s="140"/>
      <c r="PBC64" s="140"/>
      <c r="PBD64" s="140"/>
      <c r="PBE64" s="140"/>
      <c r="PBF64" s="140"/>
      <c r="PBG64" s="140"/>
      <c r="PBH64" s="140"/>
      <c r="PBI64" s="140"/>
      <c r="PBJ64" s="140"/>
      <c r="PBK64" s="140"/>
      <c r="PBL64" s="140"/>
      <c r="PBM64" s="140"/>
      <c r="PBN64" s="140"/>
      <c r="PBO64" s="140"/>
      <c r="PBP64" s="140"/>
      <c r="PBQ64" s="140"/>
      <c r="PBR64" s="140"/>
      <c r="PBS64" s="140"/>
      <c r="PBT64" s="140"/>
      <c r="PBU64" s="140"/>
      <c r="PBV64" s="140"/>
      <c r="PBW64" s="140"/>
      <c r="PBX64" s="140"/>
      <c r="PBY64" s="140"/>
      <c r="PBZ64" s="140"/>
      <c r="PCA64" s="140"/>
      <c r="PCB64" s="140"/>
      <c r="PCC64" s="140"/>
      <c r="PCD64" s="140"/>
      <c r="PCE64" s="140"/>
      <c r="PCF64" s="140"/>
      <c r="PCG64" s="140"/>
      <c r="PCH64" s="140"/>
      <c r="PCI64" s="140"/>
      <c r="PCJ64" s="140"/>
      <c r="PCK64" s="140"/>
      <c r="PCL64" s="140"/>
      <c r="PCM64" s="140"/>
      <c r="PCN64" s="140"/>
      <c r="PCO64" s="140"/>
      <c r="PCP64" s="140"/>
      <c r="PCQ64" s="140"/>
      <c r="PCR64" s="140"/>
      <c r="PCS64" s="140"/>
      <c r="PCT64" s="140"/>
      <c r="PCU64" s="140"/>
      <c r="PCV64" s="140"/>
      <c r="PCW64" s="140"/>
      <c r="PCX64" s="140"/>
      <c r="PCY64" s="140"/>
      <c r="PCZ64" s="140"/>
      <c r="PDA64" s="140"/>
      <c r="PDB64" s="140"/>
      <c r="PDC64" s="140"/>
      <c r="PDD64" s="140"/>
      <c r="PDE64" s="140"/>
      <c r="PDF64" s="140"/>
      <c r="PDG64" s="140"/>
      <c r="PDH64" s="140"/>
      <c r="PDI64" s="140"/>
      <c r="PDJ64" s="140"/>
      <c r="PDK64" s="140"/>
      <c r="PDL64" s="140"/>
      <c r="PDM64" s="140"/>
      <c r="PDN64" s="140"/>
      <c r="PDO64" s="140"/>
      <c r="PDP64" s="140"/>
      <c r="PDQ64" s="140"/>
      <c r="PDR64" s="140"/>
      <c r="PDS64" s="140"/>
      <c r="PDT64" s="140"/>
      <c r="PDU64" s="140"/>
      <c r="PDV64" s="140"/>
      <c r="PDW64" s="140"/>
      <c r="PDX64" s="140"/>
      <c r="PDY64" s="140"/>
      <c r="PDZ64" s="140"/>
      <c r="PEA64" s="140"/>
      <c r="PEB64" s="140"/>
      <c r="PEC64" s="140"/>
      <c r="PED64" s="140"/>
      <c r="PEE64" s="140"/>
      <c r="PEF64" s="140"/>
      <c r="PEG64" s="140"/>
      <c r="PEH64" s="140"/>
      <c r="PEI64" s="140"/>
      <c r="PEJ64" s="140"/>
      <c r="PEK64" s="140"/>
      <c r="PEL64" s="140"/>
      <c r="PEM64" s="140"/>
      <c r="PEN64" s="140"/>
      <c r="PEO64" s="140"/>
      <c r="PEP64" s="140"/>
      <c r="PEQ64" s="140"/>
      <c r="PER64" s="140"/>
      <c r="PES64" s="140"/>
      <c r="PET64" s="140"/>
      <c r="PEU64" s="140"/>
      <c r="PEV64" s="140"/>
      <c r="PEW64" s="140"/>
      <c r="PEX64" s="140"/>
      <c r="PEY64" s="140"/>
      <c r="PEZ64" s="140"/>
      <c r="PFA64" s="140"/>
      <c r="PFB64" s="140"/>
      <c r="PFC64" s="140"/>
      <c r="PFD64" s="140"/>
      <c r="PFE64" s="140"/>
      <c r="PFF64" s="140"/>
      <c r="PFG64" s="140"/>
      <c r="PFH64" s="140"/>
      <c r="PFI64" s="140"/>
      <c r="PFJ64" s="140"/>
      <c r="PFK64" s="140"/>
      <c r="PFL64" s="140"/>
      <c r="PFM64" s="140"/>
      <c r="PFN64" s="140"/>
      <c r="PFO64" s="140"/>
      <c r="PFP64" s="140"/>
      <c r="PFQ64" s="140"/>
      <c r="PFR64" s="140"/>
      <c r="PFS64" s="140"/>
      <c r="PFT64" s="140"/>
      <c r="PFU64" s="140"/>
      <c r="PFV64" s="140"/>
      <c r="PFW64" s="140"/>
      <c r="PFX64" s="140"/>
      <c r="PFY64" s="140"/>
      <c r="PFZ64" s="140"/>
      <c r="PGA64" s="140"/>
      <c r="PGB64" s="140"/>
      <c r="PGC64" s="140"/>
      <c r="PGD64" s="140"/>
      <c r="PGE64" s="140"/>
      <c r="PGF64" s="140"/>
      <c r="PGG64" s="140"/>
      <c r="PGH64" s="140"/>
      <c r="PGI64" s="140"/>
      <c r="PGJ64" s="140"/>
      <c r="PGK64" s="140"/>
      <c r="PGL64" s="140"/>
      <c r="PGM64" s="140"/>
      <c r="PGN64" s="140"/>
      <c r="PGO64" s="140"/>
      <c r="PGP64" s="140"/>
      <c r="PGQ64" s="140"/>
      <c r="PGR64" s="140"/>
      <c r="PGS64" s="140"/>
      <c r="PGT64" s="140"/>
      <c r="PGU64" s="140"/>
      <c r="PGV64" s="140"/>
      <c r="PGW64" s="140"/>
      <c r="PGX64" s="140"/>
      <c r="PGY64" s="140"/>
      <c r="PGZ64" s="140"/>
      <c r="PHA64" s="140"/>
      <c r="PHB64" s="140"/>
      <c r="PHC64" s="140"/>
      <c r="PHD64" s="140"/>
      <c r="PHE64" s="140"/>
      <c r="PHF64" s="140"/>
      <c r="PHG64" s="140"/>
      <c r="PHH64" s="140"/>
      <c r="PHI64" s="140"/>
      <c r="PHJ64" s="140"/>
      <c r="PHK64" s="140"/>
      <c r="PHL64" s="140"/>
      <c r="PHM64" s="140"/>
      <c r="PHN64" s="140"/>
      <c r="PHO64" s="140"/>
      <c r="PHP64" s="140"/>
      <c r="PHQ64" s="140"/>
      <c r="PHR64" s="140"/>
      <c r="PHS64" s="140"/>
      <c r="PHT64" s="140"/>
      <c r="PHU64" s="140"/>
      <c r="PHV64" s="140"/>
      <c r="PHW64" s="140"/>
      <c r="PHX64" s="140"/>
      <c r="PHY64" s="140"/>
      <c r="PHZ64" s="140"/>
      <c r="PIA64" s="140"/>
      <c r="PIB64" s="140"/>
      <c r="PIC64" s="140"/>
      <c r="PID64" s="140"/>
      <c r="PIE64" s="140"/>
      <c r="PIF64" s="140"/>
      <c r="PIG64" s="140"/>
      <c r="PIH64" s="140"/>
      <c r="PII64" s="140"/>
      <c r="PIJ64" s="140"/>
      <c r="PIK64" s="140"/>
      <c r="PIL64" s="140"/>
      <c r="PIM64" s="140"/>
      <c r="PIN64" s="140"/>
      <c r="PIO64" s="140"/>
      <c r="PIP64" s="140"/>
      <c r="PIQ64" s="140"/>
      <c r="PIR64" s="140"/>
      <c r="PIS64" s="140"/>
      <c r="PIT64" s="140"/>
      <c r="PIU64" s="140"/>
      <c r="PIV64" s="140"/>
      <c r="PIW64" s="140"/>
      <c r="PIX64" s="140"/>
      <c r="PIY64" s="140"/>
      <c r="PIZ64" s="140"/>
      <c r="PJA64" s="140"/>
      <c r="PJB64" s="140"/>
      <c r="PJC64" s="140"/>
      <c r="PJD64" s="140"/>
      <c r="PJE64" s="140"/>
      <c r="PJF64" s="140"/>
      <c r="PJG64" s="140"/>
      <c r="PJH64" s="140"/>
      <c r="PJI64" s="140"/>
      <c r="PJJ64" s="140"/>
      <c r="PJK64" s="140"/>
      <c r="PJL64" s="140"/>
      <c r="PJM64" s="140"/>
      <c r="PJN64" s="140"/>
      <c r="PJO64" s="140"/>
      <c r="PJP64" s="140"/>
      <c r="PJQ64" s="140"/>
      <c r="PJR64" s="140"/>
      <c r="PJS64" s="140"/>
      <c r="PJT64" s="140"/>
      <c r="PJU64" s="140"/>
      <c r="PJV64" s="140"/>
      <c r="PJW64" s="140"/>
      <c r="PJX64" s="140"/>
      <c r="PJY64" s="140"/>
      <c r="PJZ64" s="140"/>
      <c r="PKA64" s="140"/>
      <c r="PKB64" s="140"/>
      <c r="PKC64" s="140"/>
      <c r="PKD64" s="140"/>
      <c r="PKE64" s="140"/>
      <c r="PKF64" s="140"/>
      <c r="PKG64" s="140"/>
      <c r="PKH64" s="140"/>
      <c r="PKI64" s="140"/>
      <c r="PKJ64" s="140"/>
      <c r="PKK64" s="140"/>
      <c r="PKL64" s="140"/>
      <c r="PKM64" s="140"/>
      <c r="PKN64" s="140"/>
      <c r="PKO64" s="140"/>
      <c r="PKP64" s="140"/>
      <c r="PKQ64" s="140"/>
      <c r="PKR64" s="140"/>
      <c r="PKS64" s="140"/>
      <c r="PKT64" s="140"/>
      <c r="PKU64" s="140"/>
      <c r="PKV64" s="140"/>
      <c r="PKW64" s="140"/>
      <c r="PKX64" s="140"/>
      <c r="PKY64" s="140"/>
      <c r="PKZ64" s="140"/>
      <c r="PLA64" s="140"/>
      <c r="PLB64" s="140"/>
      <c r="PLC64" s="140"/>
      <c r="PLD64" s="140"/>
      <c r="PLE64" s="140"/>
      <c r="PLF64" s="140"/>
      <c r="PLG64" s="140"/>
      <c r="PLH64" s="140"/>
      <c r="PLI64" s="140"/>
      <c r="PLJ64" s="140"/>
      <c r="PLK64" s="140"/>
      <c r="PLL64" s="140"/>
      <c r="PLM64" s="140"/>
      <c r="PLN64" s="140"/>
      <c r="PLO64" s="140"/>
      <c r="PLP64" s="140"/>
      <c r="PLQ64" s="140"/>
      <c r="PLR64" s="140"/>
      <c r="PLS64" s="140"/>
      <c r="PLT64" s="140"/>
      <c r="PLU64" s="140"/>
      <c r="PLV64" s="140"/>
      <c r="PLW64" s="140"/>
      <c r="PLX64" s="140"/>
      <c r="PLY64" s="140"/>
      <c r="PLZ64" s="140"/>
      <c r="PMA64" s="140"/>
      <c r="PMB64" s="140"/>
      <c r="PMC64" s="140"/>
      <c r="PMD64" s="140"/>
      <c r="PME64" s="140"/>
      <c r="PMF64" s="140"/>
      <c r="PMG64" s="140"/>
      <c r="PMH64" s="140"/>
      <c r="PMI64" s="140"/>
      <c r="PMJ64" s="140"/>
      <c r="PMK64" s="140"/>
      <c r="PML64" s="140"/>
      <c r="PMM64" s="140"/>
      <c r="PMN64" s="140"/>
      <c r="PMO64" s="140"/>
      <c r="PMP64" s="140"/>
      <c r="PMQ64" s="140"/>
      <c r="PMR64" s="140"/>
      <c r="PMS64" s="140"/>
      <c r="PMT64" s="140"/>
      <c r="PMU64" s="140"/>
      <c r="PMV64" s="140"/>
      <c r="PMW64" s="140"/>
      <c r="PMX64" s="140"/>
      <c r="PMY64" s="140"/>
      <c r="PMZ64" s="140"/>
      <c r="PNA64" s="140"/>
      <c r="PNB64" s="140"/>
      <c r="PNC64" s="140"/>
      <c r="PND64" s="140"/>
      <c r="PNE64" s="140"/>
      <c r="PNF64" s="140"/>
      <c r="PNG64" s="140"/>
      <c r="PNH64" s="140"/>
      <c r="PNI64" s="140"/>
      <c r="PNJ64" s="140"/>
      <c r="PNK64" s="140"/>
      <c r="PNL64" s="140"/>
      <c r="PNM64" s="140"/>
      <c r="PNN64" s="140"/>
      <c r="PNO64" s="140"/>
      <c r="PNP64" s="140"/>
      <c r="PNQ64" s="140"/>
      <c r="PNR64" s="140"/>
      <c r="PNS64" s="140"/>
      <c r="PNT64" s="140"/>
      <c r="PNU64" s="140"/>
      <c r="PNV64" s="140"/>
      <c r="PNW64" s="140"/>
      <c r="PNX64" s="140"/>
      <c r="PNY64" s="140"/>
      <c r="PNZ64" s="140"/>
      <c r="POA64" s="140"/>
      <c r="POB64" s="140"/>
      <c r="POC64" s="140"/>
      <c r="POD64" s="140"/>
      <c r="POE64" s="140"/>
      <c r="POF64" s="140"/>
      <c r="POG64" s="140"/>
      <c r="POH64" s="140"/>
      <c r="POI64" s="140"/>
      <c r="POJ64" s="140"/>
      <c r="POK64" s="140"/>
      <c r="POL64" s="140"/>
      <c r="POM64" s="140"/>
      <c r="PON64" s="140"/>
      <c r="POO64" s="140"/>
      <c r="POP64" s="140"/>
      <c r="POQ64" s="140"/>
      <c r="POR64" s="140"/>
      <c r="POS64" s="140"/>
      <c r="POT64" s="140"/>
      <c r="POU64" s="140"/>
      <c r="POV64" s="140"/>
      <c r="POW64" s="140"/>
      <c r="POX64" s="140"/>
      <c r="POY64" s="140"/>
      <c r="POZ64" s="140"/>
      <c r="PPA64" s="140"/>
      <c r="PPB64" s="140"/>
      <c r="PPC64" s="140"/>
      <c r="PPD64" s="140"/>
      <c r="PPE64" s="140"/>
      <c r="PPF64" s="140"/>
      <c r="PPG64" s="140"/>
      <c r="PPH64" s="140"/>
      <c r="PPI64" s="140"/>
      <c r="PPJ64" s="140"/>
      <c r="PPK64" s="140"/>
      <c r="PPL64" s="140"/>
      <c r="PPM64" s="140"/>
      <c r="PPN64" s="140"/>
      <c r="PPO64" s="140"/>
      <c r="PPP64" s="140"/>
      <c r="PPQ64" s="140"/>
      <c r="PPR64" s="140"/>
      <c r="PPS64" s="140"/>
      <c r="PPT64" s="140"/>
      <c r="PPU64" s="140"/>
      <c r="PPV64" s="140"/>
      <c r="PPW64" s="140"/>
      <c r="PPX64" s="140"/>
      <c r="PPY64" s="140"/>
      <c r="PPZ64" s="140"/>
      <c r="PQA64" s="140"/>
      <c r="PQB64" s="140"/>
      <c r="PQC64" s="140"/>
      <c r="PQD64" s="140"/>
      <c r="PQE64" s="140"/>
      <c r="PQF64" s="140"/>
      <c r="PQG64" s="140"/>
      <c r="PQH64" s="140"/>
      <c r="PQI64" s="140"/>
      <c r="PQJ64" s="140"/>
      <c r="PQK64" s="140"/>
      <c r="PQL64" s="140"/>
      <c r="PQM64" s="140"/>
      <c r="PQN64" s="140"/>
      <c r="PQO64" s="140"/>
      <c r="PQP64" s="140"/>
      <c r="PQQ64" s="140"/>
      <c r="PQR64" s="140"/>
      <c r="PQS64" s="140"/>
      <c r="PQT64" s="140"/>
      <c r="PQU64" s="140"/>
      <c r="PQV64" s="140"/>
      <c r="PQW64" s="140"/>
      <c r="PQX64" s="140"/>
      <c r="PQY64" s="140"/>
      <c r="PQZ64" s="140"/>
      <c r="PRA64" s="140"/>
      <c r="PRB64" s="140"/>
      <c r="PRC64" s="140"/>
      <c r="PRD64" s="140"/>
      <c r="PRE64" s="140"/>
      <c r="PRF64" s="140"/>
      <c r="PRG64" s="140"/>
      <c r="PRH64" s="140"/>
      <c r="PRI64" s="140"/>
      <c r="PRJ64" s="140"/>
      <c r="PRK64" s="140"/>
      <c r="PRL64" s="140"/>
      <c r="PRM64" s="140"/>
      <c r="PRN64" s="140"/>
      <c r="PRO64" s="140"/>
      <c r="PRP64" s="140"/>
      <c r="PRQ64" s="140"/>
      <c r="PRR64" s="140"/>
      <c r="PRS64" s="140"/>
      <c r="PRT64" s="140"/>
      <c r="PRU64" s="140"/>
      <c r="PRV64" s="140"/>
      <c r="PRW64" s="140"/>
      <c r="PRX64" s="140"/>
      <c r="PRY64" s="140"/>
      <c r="PRZ64" s="140"/>
      <c r="PSA64" s="140"/>
      <c r="PSB64" s="140"/>
      <c r="PSC64" s="140"/>
      <c r="PSD64" s="140"/>
      <c r="PSE64" s="140"/>
      <c r="PSF64" s="140"/>
      <c r="PSG64" s="140"/>
      <c r="PSH64" s="140"/>
      <c r="PSI64" s="140"/>
      <c r="PSJ64" s="140"/>
      <c r="PSK64" s="140"/>
      <c r="PSL64" s="140"/>
      <c r="PSM64" s="140"/>
      <c r="PSN64" s="140"/>
      <c r="PSO64" s="140"/>
      <c r="PSP64" s="140"/>
      <c r="PSQ64" s="140"/>
      <c r="PSR64" s="140"/>
      <c r="PSS64" s="140"/>
      <c r="PST64" s="140"/>
      <c r="PSU64" s="140"/>
      <c r="PSV64" s="140"/>
      <c r="PSW64" s="140"/>
      <c r="PSX64" s="140"/>
      <c r="PSY64" s="140"/>
      <c r="PSZ64" s="140"/>
      <c r="PTA64" s="140"/>
      <c r="PTB64" s="140"/>
      <c r="PTC64" s="140"/>
      <c r="PTD64" s="140"/>
      <c r="PTE64" s="140"/>
      <c r="PTF64" s="140"/>
      <c r="PTG64" s="140"/>
      <c r="PTH64" s="140"/>
      <c r="PTI64" s="140"/>
      <c r="PTJ64" s="140"/>
      <c r="PTK64" s="140"/>
      <c r="PTL64" s="140"/>
      <c r="PTM64" s="140"/>
      <c r="PTN64" s="140"/>
      <c r="PTO64" s="140"/>
      <c r="PTP64" s="140"/>
      <c r="PTQ64" s="140"/>
      <c r="PTR64" s="140"/>
      <c r="PTS64" s="140"/>
      <c r="PTT64" s="140"/>
      <c r="PTU64" s="140"/>
      <c r="PTV64" s="140"/>
      <c r="PTW64" s="140"/>
      <c r="PTX64" s="140"/>
      <c r="PTY64" s="140"/>
      <c r="PTZ64" s="140"/>
      <c r="PUA64" s="140"/>
      <c r="PUB64" s="140"/>
      <c r="PUC64" s="140"/>
      <c r="PUD64" s="140"/>
      <c r="PUE64" s="140"/>
      <c r="PUF64" s="140"/>
      <c r="PUG64" s="140"/>
      <c r="PUH64" s="140"/>
      <c r="PUI64" s="140"/>
      <c r="PUJ64" s="140"/>
      <c r="PUK64" s="140"/>
      <c r="PUL64" s="140"/>
      <c r="PUM64" s="140"/>
      <c r="PUN64" s="140"/>
      <c r="PUO64" s="140"/>
      <c r="PUP64" s="140"/>
      <c r="PUQ64" s="140"/>
      <c r="PUR64" s="140"/>
      <c r="PUS64" s="140"/>
      <c r="PUT64" s="140"/>
      <c r="PUU64" s="140"/>
      <c r="PUV64" s="140"/>
      <c r="PUW64" s="140"/>
      <c r="PUX64" s="140"/>
      <c r="PUY64" s="140"/>
      <c r="PUZ64" s="140"/>
      <c r="PVA64" s="140"/>
      <c r="PVB64" s="140"/>
      <c r="PVC64" s="140"/>
      <c r="PVD64" s="140"/>
      <c r="PVE64" s="140"/>
      <c r="PVF64" s="140"/>
      <c r="PVG64" s="140"/>
      <c r="PVH64" s="140"/>
      <c r="PVI64" s="140"/>
      <c r="PVJ64" s="140"/>
      <c r="PVK64" s="140"/>
      <c r="PVL64" s="140"/>
      <c r="PVM64" s="140"/>
      <c r="PVN64" s="140"/>
      <c r="PVO64" s="140"/>
      <c r="PVP64" s="140"/>
      <c r="PVQ64" s="140"/>
      <c r="PVR64" s="140"/>
      <c r="PVS64" s="140"/>
      <c r="PVT64" s="140"/>
      <c r="PVU64" s="140"/>
      <c r="PVV64" s="140"/>
      <c r="PVW64" s="140"/>
      <c r="PVX64" s="140"/>
      <c r="PVY64" s="140"/>
      <c r="PVZ64" s="140"/>
      <c r="PWA64" s="140"/>
      <c r="PWB64" s="140"/>
      <c r="PWC64" s="140"/>
      <c r="PWD64" s="140"/>
      <c r="PWE64" s="140"/>
      <c r="PWF64" s="140"/>
      <c r="PWG64" s="140"/>
      <c r="PWH64" s="140"/>
      <c r="PWI64" s="140"/>
      <c r="PWJ64" s="140"/>
      <c r="PWK64" s="140"/>
      <c r="PWL64" s="140"/>
      <c r="PWM64" s="140"/>
      <c r="PWN64" s="140"/>
      <c r="PWO64" s="140"/>
      <c r="PWP64" s="140"/>
      <c r="PWQ64" s="140"/>
      <c r="PWR64" s="140"/>
      <c r="PWS64" s="140"/>
      <c r="PWT64" s="140"/>
      <c r="PWU64" s="140"/>
      <c r="PWV64" s="140"/>
      <c r="PWW64" s="140"/>
      <c r="PWX64" s="140"/>
      <c r="PWY64" s="140"/>
      <c r="PWZ64" s="140"/>
      <c r="PXA64" s="140"/>
      <c r="PXB64" s="140"/>
      <c r="PXC64" s="140"/>
      <c r="PXD64" s="140"/>
      <c r="PXE64" s="140"/>
      <c r="PXF64" s="140"/>
      <c r="PXG64" s="140"/>
      <c r="PXH64" s="140"/>
      <c r="PXI64" s="140"/>
      <c r="PXJ64" s="140"/>
      <c r="PXK64" s="140"/>
      <c r="PXL64" s="140"/>
      <c r="PXM64" s="140"/>
      <c r="PXN64" s="140"/>
      <c r="PXO64" s="140"/>
      <c r="PXP64" s="140"/>
      <c r="PXQ64" s="140"/>
      <c r="PXR64" s="140"/>
      <c r="PXS64" s="140"/>
      <c r="PXT64" s="140"/>
      <c r="PXU64" s="140"/>
      <c r="PXV64" s="140"/>
      <c r="PXW64" s="140"/>
      <c r="PXX64" s="140"/>
      <c r="PXY64" s="140"/>
      <c r="PXZ64" s="140"/>
      <c r="PYA64" s="140"/>
      <c r="PYB64" s="140"/>
      <c r="PYC64" s="140"/>
      <c r="PYD64" s="140"/>
      <c r="PYE64" s="140"/>
      <c r="PYF64" s="140"/>
      <c r="PYG64" s="140"/>
      <c r="PYH64" s="140"/>
      <c r="PYI64" s="140"/>
      <c r="PYJ64" s="140"/>
      <c r="PYK64" s="140"/>
      <c r="PYL64" s="140"/>
      <c r="PYM64" s="140"/>
      <c r="PYN64" s="140"/>
      <c r="PYO64" s="140"/>
      <c r="PYP64" s="140"/>
      <c r="PYQ64" s="140"/>
      <c r="PYR64" s="140"/>
      <c r="PYS64" s="140"/>
      <c r="PYT64" s="140"/>
      <c r="PYU64" s="140"/>
      <c r="PYV64" s="140"/>
      <c r="PYW64" s="140"/>
      <c r="PYX64" s="140"/>
      <c r="PYY64" s="140"/>
      <c r="PYZ64" s="140"/>
      <c r="PZA64" s="140"/>
      <c r="PZB64" s="140"/>
      <c r="PZC64" s="140"/>
      <c r="PZD64" s="140"/>
      <c r="PZE64" s="140"/>
      <c r="PZF64" s="140"/>
      <c r="PZG64" s="140"/>
      <c r="PZH64" s="140"/>
      <c r="PZI64" s="140"/>
      <c r="PZJ64" s="140"/>
      <c r="PZK64" s="140"/>
      <c r="PZL64" s="140"/>
      <c r="PZM64" s="140"/>
      <c r="PZN64" s="140"/>
      <c r="PZO64" s="140"/>
      <c r="PZP64" s="140"/>
      <c r="PZQ64" s="140"/>
      <c r="PZR64" s="140"/>
      <c r="PZS64" s="140"/>
      <c r="PZT64" s="140"/>
      <c r="PZU64" s="140"/>
      <c r="PZV64" s="140"/>
      <c r="PZW64" s="140"/>
      <c r="PZX64" s="140"/>
      <c r="PZY64" s="140"/>
      <c r="PZZ64" s="140"/>
      <c r="QAA64" s="140"/>
      <c r="QAB64" s="140"/>
      <c r="QAC64" s="140"/>
      <c r="QAD64" s="140"/>
      <c r="QAE64" s="140"/>
      <c r="QAF64" s="140"/>
      <c r="QAG64" s="140"/>
      <c r="QAH64" s="140"/>
      <c r="QAI64" s="140"/>
      <c r="QAJ64" s="140"/>
      <c r="QAK64" s="140"/>
      <c r="QAL64" s="140"/>
      <c r="QAM64" s="140"/>
      <c r="QAN64" s="140"/>
      <c r="QAO64" s="140"/>
      <c r="QAP64" s="140"/>
      <c r="QAQ64" s="140"/>
      <c r="QAR64" s="140"/>
      <c r="QAS64" s="140"/>
      <c r="QAT64" s="140"/>
      <c r="QAU64" s="140"/>
      <c r="QAV64" s="140"/>
      <c r="QAW64" s="140"/>
      <c r="QAX64" s="140"/>
      <c r="QAY64" s="140"/>
      <c r="QAZ64" s="140"/>
      <c r="QBA64" s="140"/>
      <c r="QBB64" s="140"/>
      <c r="QBC64" s="140"/>
      <c r="QBD64" s="140"/>
      <c r="QBE64" s="140"/>
      <c r="QBF64" s="140"/>
      <c r="QBG64" s="140"/>
      <c r="QBH64" s="140"/>
      <c r="QBI64" s="140"/>
      <c r="QBJ64" s="140"/>
      <c r="QBK64" s="140"/>
      <c r="QBL64" s="140"/>
      <c r="QBM64" s="140"/>
      <c r="QBN64" s="140"/>
      <c r="QBO64" s="140"/>
      <c r="QBP64" s="140"/>
      <c r="QBQ64" s="140"/>
      <c r="QBR64" s="140"/>
      <c r="QBS64" s="140"/>
      <c r="QBT64" s="140"/>
      <c r="QBU64" s="140"/>
      <c r="QBV64" s="140"/>
      <c r="QBW64" s="140"/>
      <c r="QBX64" s="140"/>
      <c r="QBY64" s="140"/>
      <c r="QBZ64" s="140"/>
      <c r="QCA64" s="140"/>
      <c r="QCB64" s="140"/>
      <c r="QCC64" s="140"/>
      <c r="QCD64" s="140"/>
      <c r="QCE64" s="140"/>
      <c r="QCF64" s="140"/>
      <c r="QCG64" s="140"/>
      <c r="QCH64" s="140"/>
      <c r="QCI64" s="140"/>
      <c r="QCJ64" s="140"/>
      <c r="QCK64" s="140"/>
      <c r="QCL64" s="140"/>
      <c r="QCM64" s="140"/>
      <c r="QCN64" s="140"/>
      <c r="QCO64" s="140"/>
      <c r="QCP64" s="140"/>
      <c r="QCQ64" s="140"/>
      <c r="QCR64" s="140"/>
      <c r="QCS64" s="140"/>
      <c r="QCT64" s="140"/>
      <c r="QCU64" s="140"/>
      <c r="QCV64" s="140"/>
      <c r="QCW64" s="140"/>
      <c r="QCX64" s="140"/>
      <c r="QCY64" s="140"/>
      <c r="QCZ64" s="140"/>
      <c r="QDA64" s="140"/>
      <c r="QDB64" s="140"/>
      <c r="QDC64" s="140"/>
      <c r="QDD64" s="140"/>
      <c r="QDE64" s="140"/>
      <c r="QDF64" s="140"/>
      <c r="QDG64" s="140"/>
      <c r="QDH64" s="140"/>
      <c r="QDI64" s="140"/>
      <c r="QDJ64" s="140"/>
      <c r="QDK64" s="140"/>
      <c r="QDL64" s="140"/>
      <c r="QDM64" s="140"/>
      <c r="QDN64" s="140"/>
      <c r="QDO64" s="140"/>
      <c r="QDP64" s="140"/>
      <c r="QDQ64" s="140"/>
      <c r="QDR64" s="140"/>
      <c r="QDS64" s="140"/>
      <c r="QDT64" s="140"/>
      <c r="QDU64" s="140"/>
      <c r="QDV64" s="140"/>
      <c r="QDW64" s="140"/>
      <c r="QDX64" s="140"/>
      <c r="QDY64" s="140"/>
      <c r="QDZ64" s="140"/>
      <c r="QEA64" s="140"/>
      <c r="QEB64" s="140"/>
      <c r="QEC64" s="140"/>
      <c r="QED64" s="140"/>
      <c r="QEE64" s="140"/>
      <c r="QEF64" s="140"/>
      <c r="QEG64" s="140"/>
      <c r="QEH64" s="140"/>
      <c r="QEI64" s="140"/>
      <c r="QEJ64" s="140"/>
      <c r="QEK64" s="140"/>
      <c r="QEL64" s="140"/>
      <c r="QEM64" s="140"/>
      <c r="QEN64" s="140"/>
      <c r="QEO64" s="140"/>
      <c r="QEP64" s="140"/>
      <c r="QEQ64" s="140"/>
      <c r="QER64" s="140"/>
      <c r="QES64" s="140"/>
      <c r="QET64" s="140"/>
      <c r="QEU64" s="140"/>
      <c r="QEV64" s="140"/>
      <c r="QEW64" s="140"/>
      <c r="QEX64" s="140"/>
      <c r="QEY64" s="140"/>
      <c r="QEZ64" s="140"/>
      <c r="QFA64" s="140"/>
      <c r="QFB64" s="140"/>
      <c r="QFC64" s="140"/>
      <c r="QFD64" s="140"/>
      <c r="QFE64" s="140"/>
      <c r="QFF64" s="140"/>
      <c r="QFG64" s="140"/>
      <c r="QFH64" s="140"/>
      <c r="QFI64" s="140"/>
      <c r="QFJ64" s="140"/>
      <c r="QFK64" s="140"/>
      <c r="QFL64" s="140"/>
      <c r="QFM64" s="140"/>
      <c r="QFN64" s="140"/>
      <c r="QFO64" s="140"/>
      <c r="QFP64" s="140"/>
      <c r="QFQ64" s="140"/>
      <c r="QFR64" s="140"/>
      <c r="QFS64" s="140"/>
      <c r="QFT64" s="140"/>
      <c r="QFU64" s="140"/>
      <c r="QFV64" s="140"/>
      <c r="QFW64" s="140"/>
      <c r="QFX64" s="140"/>
      <c r="QFY64" s="140"/>
      <c r="QFZ64" s="140"/>
      <c r="QGA64" s="140"/>
      <c r="QGB64" s="140"/>
      <c r="QGC64" s="140"/>
      <c r="QGD64" s="140"/>
      <c r="QGE64" s="140"/>
      <c r="QGF64" s="140"/>
      <c r="QGG64" s="140"/>
      <c r="QGH64" s="140"/>
      <c r="QGI64" s="140"/>
      <c r="QGJ64" s="140"/>
      <c r="QGK64" s="140"/>
      <c r="QGL64" s="140"/>
      <c r="QGM64" s="140"/>
      <c r="QGN64" s="140"/>
      <c r="QGO64" s="140"/>
      <c r="QGP64" s="140"/>
      <c r="QGQ64" s="140"/>
      <c r="QGR64" s="140"/>
      <c r="QGS64" s="140"/>
      <c r="QGT64" s="140"/>
      <c r="QGU64" s="140"/>
      <c r="QGV64" s="140"/>
      <c r="QGW64" s="140"/>
      <c r="QGX64" s="140"/>
      <c r="QGY64" s="140"/>
      <c r="QGZ64" s="140"/>
      <c r="QHA64" s="140"/>
      <c r="QHB64" s="140"/>
      <c r="QHC64" s="140"/>
      <c r="QHD64" s="140"/>
      <c r="QHE64" s="140"/>
      <c r="QHF64" s="140"/>
      <c r="QHG64" s="140"/>
      <c r="QHH64" s="140"/>
      <c r="QHI64" s="140"/>
      <c r="QHJ64" s="140"/>
      <c r="QHK64" s="140"/>
      <c r="QHL64" s="140"/>
      <c r="QHM64" s="140"/>
      <c r="QHN64" s="140"/>
      <c r="QHO64" s="140"/>
      <c r="QHP64" s="140"/>
      <c r="QHQ64" s="140"/>
      <c r="QHR64" s="140"/>
      <c r="QHS64" s="140"/>
      <c r="QHT64" s="140"/>
      <c r="QHU64" s="140"/>
      <c r="QHV64" s="140"/>
      <c r="QHW64" s="140"/>
      <c r="QHX64" s="140"/>
      <c r="QHY64" s="140"/>
      <c r="QHZ64" s="140"/>
      <c r="QIA64" s="140"/>
      <c r="QIB64" s="140"/>
      <c r="QIC64" s="140"/>
      <c r="QID64" s="140"/>
      <c r="QIE64" s="140"/>
      <c r="QIF64" s="140"/>
      <c r="QIG64" s="140"/>
      <c r="QIH64" s="140"/>
      <c r="QII64" s="140"/>
      <c r="QIJ64" s="140"/>
      <c r="QIK64" s="140"/>
      <c r="QIL64" s="140"/>
      <c r="QIM64" s="140"/>
      <c r="QIN64" s="140"/>
      <c r="QIO64" s="140"/>
      <c r="QIP64" s="140"/>
      <c r="QIQ64" s="140"/>
      <c r="QIR64" s="140"/>
      <c r="QIS64" s="140"/>
      <c r="QIT64" s="140"/>
      <c r="QIU64" s="140"/>
      <c r="QIV64" s="140"/>
      <c r="QIW64" s="140"/>
      <c r="QIX64" s="140"/>
      <c r="QIY64" s="140"/>
      <c r="QIZ64" s="140"/>
      <c r="QJA64" s="140"/>
      <c r="QJB64" s="140"/>
      <c r="QJC64" s="140"/>
      <c r="QJD64" s="140"/>
      <c r="QJE64" s="140"/>
      <c r="QJF64" s="140"/>
      <c r="QJG64" s="140"/>
      <c r="QJH64" s="140"/>
      <c r="QJI64" s="140"/>
      <c r="QJJ64" s="140"/>
      <c r="QJK64" s="140"/>
      <c r="QJL64" s="140"/>
      <c r="QJM64" s="140"/>
      <c r="QJN64" s="140"/>
      <c r="QJO64" s="140"/>
      <c r="QJP64" s="140"/>
      <c r="QJQ64" s="140"/>
      <c r="QJR64" s="140"/>
      <c r="QJS64" s="140"/>
      <c r="QJT64" s="140"/>
      <c r="QJU64" s="140"/>
      <c r="QJV64" s="140"/>
      <c r="QJW64" s="140"/>
      <c r="QJX64" s="140"/>
      <c r="QJY64" s="140"/>
      <c r="QJZ64" s="140"/>
      <c r="QKA64" s="140"/>
      <c r="QKB64" s="140"/>
      <c r="QKC64" s="140"/>
      <c r="QKD64" s="140"/>
      <c r="QKE64" s="140"/>
      <c r="QKF64" s="140"/>
      <c r="QKG64" s="140"/>
      <c r="QKH64" s="140"/>
      <c r="QKI64" s="140"/>
      <c r="QKJ64" s="140"/>
      <c r="QKK64" s="140"/>
      <c r="QKL64" s="140"/>
      <c r="QKM64" s="140"/>
      <c r="QKN64" s="140"/>
      <c r="QKO64" s="140"/>
      <c r="QKP64" s="140"/>
      <c r="QKQ64" s="140"/>
      <c r="QKR64" s="140"/>
      <c r="QKS64" s="140"/>
      <c r="QKT64" s="140"/>
      <c r="QKU64" s="140"/>
      <c r="QKV64" s="140"/>
      <c r="QKW64" s="140"/>
      <c r="QKX64" s="140"/>
      <c r="QKY64" s="140"/>
      <c r="QKZ64" s="140"/>
      <c r="QLA64" s="140"/>
      <c r="QLB64" s="140"/>
      <c r="QLC64" s="140"/>
      <c r="QLD64" s="140"/>
      <c r="QLE64" s="140"/>
      <c r="QLF64" s="140"/>
      <c r="QLG64" s="140"/>
      <c r="QLH64" s="140"/>
      <c r="QLI64" s="140"/>
      <c r="QLJ64" s="140"/>
      <c r="QLK64" s="140"/>
      <c r="QLL64" s="140"/>
      <c r="QLM64" s="140"/>
      <c r="QLN64" s="140"/>
      <c r="QLO64" s="140"/>
      <c r="QLP64" s="140"/>
      <c r="QLQ64" s="140"/>
      <c r="QLR64" s="140"/>
      <c r="QLS64" s="140"/>
      <c r="QLT64" s="140"/>
      <c r="QLU64" s="140"/>
      <c r="QLV64" s="140"/>
      <c r="QLW64" s="140"/>
      <c r="QLX64" s="140"/>
      <c r="QLY64" s="140"/>
      <c r="QLZ64" s="140"/>
      <c r="QMA64" s="140"/>
      <c r="QMB64" s="140"/>
      <c r="QMC64" s="140"/>
      <c r="QMD64" s="140"/>
      <c r="QME64" s="140"/>
      <c r="QMF64" s="140"/>
      <c r="QMG64" s="140"/>
      <c r="QMH64" s="140"/>
      <c r="QMI64" s="140"/>
      <c r="QMJ64" s="140"/>
      <c r="QMK64" s="140"/>
      <c r="QML64" s="140"/>
      <c r="QMM64" s="140"/>
      <c r="QMN64" s="140"/>
      <c r="QMO64" s="140"/>
      <c r="QMP64" s="140"/>
      <c r="QMQ64" s="140"/>
      <c r="QMR64" s="140"/>
      <c r="QMS64" s="140"/>
      <c r="QMT64" s="140"/>
      <c r="QMU64" s="140"/>
      <c r="QMV64" s="140"/>
      <c r="QMW64" s="140"/>
      <c r="QMX64" s="140"/>
      <c r="QMY64" s="140"/>
      <c r="QMZ64" s="140"/>
      <c r="QNA64" s="140"/>
      <c r="QNB64" s="140"/>
      <c r="QNC64" s="140"/>
      <c r="QND64" s="140"/>
      <c r="QNE64" s="140"/>
      <c r="QNF64" s="140"/>
      <c r="QNG64" s="140"/>
      <c r="QNH64" s="140"/>
      <c r="QNI64" s="140"/>
      <c r="QNJ64" s="140"/>
      <c r="QNK64" s="140"/>
      <c r="QNL64" s="140"/>
      <c r="QNM64" s="140"/>
      <c r="QNN64" s="140"/>
      <c r="QNO64" s="140"/>
      <c r="QNP64" s="140"/>
      <c r="QNQ64" s="140"/>
      <c r="QNR64" s="140"/>
      <c r="QNS64" s="140"/>
      <c r="QNT64" s="140"/>
      <c r="QNU64" s="140"/>
      <c r="QNV64" s="140"/>
      <c r="QNW64" s="140"/>
      <c r="QNX64" s="140"/>
      <c r="QNY64" s="140"/>
      <c r="QNZ64" s="140"/>
      <c r="QOA64" s="140"/>
      <c r="QOB64" s="140"/>
      <c r="QOC64" s="140"/>
      <c r="QOD64" s="140"/>
      <c r="QOE64" s="140"/>
      <c r="QOF64" s="140"/>
      <c r="QOG64" s="140"/>
      <c r="QOH64" s="140"/>
      <c r="QOI64" s="140"/>
      <c r="QOJ64" s="140"/>
      <c r="QOK64" s="140"/>
      <c r="QOL64" s="140"/>
      <c r="QOM64" s="140"/>
      <c r="QON64" s="140"/>
      <c r="QOO64" s="140"/>
      <c r="QOP64" s="140"/>
      <c r="QOQ64" s="140"/>
      <c r="QOR64" s="140"/>
      <c r="QOS64" s="140"/>
      <c r="QOT64" s="140"/>
      <c r="QOU64" s="140"/>
      <c r="QOV64" s="140"/>
      <c r="QOW64" s="140"/>
      <c r="QOX64" s="140"/>
      <c r="QOY64" s="140"/>
      <c r="QOZ64" s="140"/>
      <c r="QPA64" s="140"/>
      <c r="QPB64" s="140"/>
      <c r="QPC64" s="140"/>
      <c r="QPD64" s="140"/>
      <c r="QPE64" s="140"/>
      <c r="QPF64" s="140"/>
      <c r="QPG64" s="140"/>
      <c r="QPH64" s="140"/>
      <c r="QPI64" s="140"/>
      <c r="QPJ64" s="140"/>
      <c r="QPK64" s="140"/>
      <c r="QPL64" s="140"/>
      <c r="QPM64" s="140"/>
      <c r="QPN64" s="140"/>
      <c r="QPO64" s="140"/>
      <c r="QPP64" s="140"/>
      <c r="QPQ64" s="140"/>
      <c r="QPR64" s="140"/>
      <c r="QPS64" s="140"/>
      <c r="QPT64" s="140"/>
      <c r="QPU64" s="140"/>
      <c r="QPV64" s="140"/>
      <c r="QPW64" s="140"/>
      <c r="QPX64" s="140"/>
      <c r="QPY64" s="140"/>
      <c r="QPZ64" s="140"/>
      <c r="QQA64" s="140"/>
      <c r="QQB64" s="140"/>
      <c r="QQC64" s="140"/>
      <c r="QQD64" s="140"/>
      <c r="QQE64" s="140"/>
      <c r="QQF64" s="140"/>
      <c r="QQG64" s="140"/>
      <c r="QQH64" s="140"/>
      <c r="QQI64" s="140"/>
      <c r="QQJ64" s="140"/>
      <c r="QQK64" s="140"/>
      <c r="QQL64" s="140"/>
      <c r="QQM64" s="140"/>
      <c r="QQN64" s="140"/>
      <c r="QQO64" s="140"/>
      <c r="QQP64" s="140"/>
      <c r="QQQ64" s="140"/>
      <c r="QQR64" s="140"/>
      <c r="QQS64" s="140"/>
      <c r="QQT64" s="140"/>
      <c r="QQU64" s="140"/>
      <c r="QQV64" s="140"/>
      <c r="QQW64" s="140"/>
      <c r="QQX64" s="140"/>
      <c r="QQY64" s="140"/>
      <c r="QQZ64" s="140"/>
      <c r="QRA64" s="140"/>
      <c r="QRB64" s="140"/>
      <c r="QRC64" s="140"/>
      <c r="QRD64" s="140"/>
      <c r="QRE64" s="140"/>
      <c r="QRF64" s="140"/>
      <c r="QRG64" s="140"/>
      <c r="QRH64" s="140"/>
      <c r="QRI64" s="140"/>
      <c r="QRJ64" s="140"/>
      <c r="QRK64" s="140"/>
      <c r="QRL64" s="140"/>
      <c r="QRM64" s="140"/>
      <c r="QRN64" s="140"/>
      <c r="QRO64" s="140"/>
      <c r="QRP64" s="140"/>
      <c r="QRQ64" s="140"/>
      <c r="QRR64" s="140"/>
      <c r="QRS64" s="140"/>
      <c r="QRT64" s="140"/>
      <c r="QRU64" s="140"/>
      <c r="QRV64" s="140"/>
      <c r="QRW64" s="140"/>
      <c r="QRX64" s="140"/>
      <c r="QRY64" s="140"/>
      <c r="QRZ64" s="140"/>
      <c r="QSA64" s="140"/>
      <c r="QSB64" s="140"/>
      <c r="QSC64" s="140"/>
      <c r="QSD64" s="140"/>
      <c r="QSE64" s="140"/>
      <c r="QSF64" s="140"/>
      <c r="QSG64" s="140"/>
      <c r="QSH64" s="140"/>
      <c r="QSI64" s="140"/>
      <c r="QSJ64" s="140"/>
      <c r="QSK64" s="140"/>
      <c r="QSL64" s="140"/>
      <c r="QSM64" s="140"/>
      <c r="QSN64" s="140"/>
      <c r="QSO64" s="140"/>
      <c r="QSP64" s="140"/>
      <c r="QSQ64" s="140"/>
      <c r="QSR64" s="140"/>
      <c r="QSS64" s="140"/>
      <c r="QST64" s="140"/>
      <c r="QSU64" s="140"/>
      <c r="QSV64" s="140"/>
      <c r="QSW64" s="140"/>
      <c r="QSX64" s="140"/>
      <c r="QSY64" s="140"/>
      <c r="QSZ64" s="140"/>
      <c r="QTA64" s="140"/>
      <c r="QTB64" s="140"/>
      <c r="QTC64" s="140"/>
      <c r="QTD64" s="140"/>
      <c r="QTE64" s="140"/>
      <c r="QTF64" s="140"/>
      <c r="QTG64" s="140"/>
      <c r="QTH64" s="140"/>
      <c r="QTI64" s="140"/>
      <c r="QTJ64" s="140"/>
      <c r="QTK64" s="140"/>
      <c r="QTL64" s="140"/>
      <c r="QTM64" s="140"/>
      <c r="QTN64" s="140"/>
      <c r="QTO64" s="140"/>
      <c r="QTP64" s="140"/>
      <c r="QTQ64" s="140"/>
      <c r="QTR64" s="140"/>
      <c r="QTS64" s="140"/>
      <c r="QTT64" s="140"/>
      <c r="QTU64" s="140"/>
      <c r="QTV64" s="140"/>
      <c r="QTW64" s="140"/>
      <c r="QTX64" s="140"/>
      <c r="QTY64" s="140"/>
      <c r="QTZ64" s="140"/>
      <c r="QUA64" s="140"/>
      <c r="QUB64" s="140"/>
      <c r="QUC64" s="140"/>
      <c r="QUD64" s="140"/>
      <c r="QUE64" s="140"/>
      <c r="QUF64" s="140"/>
      <c r="QUG64" s="140"/>
      <c r="QUH64" s="140"/>
      <c r="QUI64" s="140"/>
      <c r="QUJ64" s="140"/>
      <c r="QUK64" s="140"/>
      <c r="QUL64" s="140"/>
      <c r="QUM64" s="140"/>
      <c r="QUN64" s="140"/>
      <c r="QUO64" s="140"/>
      <c r="QUP64" s="140"/>
      <c r="QUQ64" s="140"/>
      <c r="QUR64" s="140"/>
      <c r="QUS64" s="140"/>
      <c r="QUT64" s="140"/>
      <c r="QUU64" s="140"/>
      <c r="QUV64" s="140"/>
      <c r="QUW64" s="140"/>
      <c r="QUX64" s="140"/>
      <c r="QUY64" s="140"/>
      <c r="QUZ64" s="140"/>
      <c r="QVA64" s="140"/>
      <c r="QVB64" s="140"/>
      <c r="QVC64" s="140"/>
      <c r="QVD64" s="140"/>
      <c r="QVE64" s="140"/>
      <c r="QVF64" s="140"/>
      <c r="QVG64" s="140"/>
      <c r="QVH64" s="140"/>
      <c r="QVI64" s="140"/>
      <c r="QVJ64" s="140"/>
      <c r="QVK64" s="140"/>
      <c r="QVL64" s="140"/>
      <c r="QVM64" s="140"/>
      <c r="QVN64" s="140"/>
      <c r="QVO64" s="140"/>
      <c r="QVP64" s="140"/>
      <c r="QVQ64" s="140"/>
      <c r="QVR64" s="140"/>
      <c r="QVS64" s="140"/>
      <c r="QVT64" s="140"/>
      <c r="QVU64" s="140"/>
      <c r="QVV64" s="140"/>
      <c r="QVW64" s="140"/>
      <c r="QVX64" s="140"/>
      <c r="QVY64" s="140"/>
      <c r="QVZ64" s="140"/>
      <c r="QWA64" s="140"/>
      <c r="QWB64" s="140"/>
      <c r="QWC64" s="140"/>
      <c r="QWD64" s="140"/>
      <c r="QWE64" s="140"/>
      <c r="QWF64" s="140"/>
      <c r="QWG64" s="140"/>
      <c r="QWH64" s="140"/>
      <c r="QWI64" s="140"/>
      <c r="QWJ64" s="140"/>
      <c r="QWK64" s="140"/>
      <c r="QWL64" s="140"/>
      <c r="QWM64" s="140"/>
      <c r="QWN64" s="140"/>
      <c r="QWO64" s="140"/>
      <c r="QWP64" s="140"/>
      <c r="QWQ64" s="140"/>
      <c r="QWR64" s="140"/>
      <c r="QWS64" s="140"/>
      <c r="QWT64" s="140"/>
      <c r="QWU64" s="140"/>
      <c r="QWV64" s="140"/>
      <c r="QWW64" s="140"/>
      <c r="QWX64" s="140"/>
      <c r="QWY64" s="140"/>
      <c r="QWZ64" s="140"/>
      <c r="QXA64" s="140"/>
      <c r="QXB64" s="140"/>
      <c r="QXC64" s="140"/>
      <c r="QXD64" s="140"/>
      <c r="QXE64" s="140"/>
      <c r="QXF64" s="140"/>
      <c r="QXG64" s="140"/>
      <c r="QXH64" s="140"/>
      <c r="QXI64" s="140"/>
      <c r="QXJ64" s="140"/>
      <c r="QXK64" s="140"/>
      <c r="QXL64" s="140"/>
      <c r="QXM64" s="140"/>
      <c r="QXN64" s="140"/>
      <c r="QXO64" s="140"/>
      <c r="QXP64" s="140"/>
      <c r="QXQ64" s="140"/>
      <c r="QXR64" s="140"/>
      <c r="QXS64" s="140"/>
      <c r="QXT64" s="140"/>
      <c r="QXU64" s="140"/>
      <c r="QXV64" s="140"/>
      <c r="QXW64" s="140"/>
      <c r="QXX64" s="140"/>
      <c r="QXY64" s="140"/>
      <c r="QXZ64" s="140"/>
      <c r="QYA64" s="140"/>
      <c r="QYB64" s="140"/>
      <c r="QYC64" s="140"/>
      <c r="QYD64" s="140"/>
      <c r="QYE64" s="140"/>
      <c r="QYF64" s="140"/>
      <c r="QYG64" s="140"/>
      <c r="QYH64" s="140"/>
      <c r="QYI64" s="140"/>
      <c r="QYJ64" s="140"/>
      <c r="QYK64" s="140"/>
      <c r="QYL64" s="140"/>
      <c r="QYM64" s="140"/>
      <c r="QYN64" s="140"/>
      <c r="QYO64" s="140"/>
      <c r="QYP64" s="140"/>
      <c r="QYQ64" s="140"/>
      <c r="QYR64" s="140"/>
      <c r="QYS64" s="140"/>
      <c r="QYT64" s="140"/>
      <c r="QYU64" s="140"/>
      <c r="QYV64" s="140"/>
      <c r="QYW64" s="140"/>
      <c r="QYX64" s="140"/>
      <c r="QYY64" s="140"/>
      <c r="QYZ64" s="140"/>
      <c r="QZA64" s="140"/>
      <c r="QZB64" s="140"/>
      <c r="QZC64" s="140"/>
      <c r="QZD64" s="140"/>
      <c r="QZE64" s="140"/>
      <c r="QZF64" s="140"/>
      <c r="QZG64" s="140"/>
      <c r="QZH64" s="140"/>
      <c r="QZI64" s="140"/>
      <c r="QZJ64" s="140"/>
      <c r="QZK64" s="140"/>
      <c r="QZL64" s="140"/>
      <c r="QZM64" s="140"/>
      <c r="QZN64" s="140"/>
      <c r="QZO64" s="140"/>
      <c r="QZP64" s="140"/>
      <c r="QZQ64" s="140"/>
      <c r="QZR64" s="140"/>
      <c r="QZS64" s="140"/>
      <c r="QZT64" s="140"/>
      <c r="QZU64" s="140"/>
      <c r="QZV64" s="140"/>
      <c r="QZW64" s="140"/>
      <c r="QZX64" s="140"/>
      <c r="QZY64" s="140"/>
      <c r="QZZ64" s="140"/>
      <c r="RAA64" s="140"/>
      <c r="RAB64" s="140"/>
      <c r="RAC64" s="140"/>
      <c r="RAD64" s="140"/>
      <c r="RAE64" s="140"/>
      <c r="RAF64" s="140"/>
      <c r="RAG64" s="140"/>
      <c r="RAH64" s="140"/>
      <c r="RAI64" s="140"/>
      <c r="RAJ64" s="140"/>
      <c r="RAK64" s="140"/>
      <c r="RAL64" s="140"/>
      <c r="RAM64" s="140"/>
      <c r="RAN64" s="140"/>
      <c r="RAO64" s="140"/>
      <c r="RAP64" s="140"/>
      <c r="RAQ64" s="140"/>
      <c r="RAR64" s="140"/>
      <c r="RAS64" s="140"/>
      <c r="RAT64" s="140"/>
      <c r="RAU64" s="140"/>
      <c r="RAV64" s="140"/>
      <c r="RAW64" s="140"/>
      <c r="RAX64" s="140"/>
      <c r="RAY64" s="140"/>
      <c r="RAZ64" s="140"/>
      <c r="RBA64" s="140"/>
      <c r="RBB64" s="140"/>
      <c r="RBC64" s="140"/>
      <c r="RBD64" s="140"/>
      <c r="RBE64" s="140"/>
      <c r="RBF64" s="140"/>
      <c r="RBG64" s="140"/>
      <c r="RBH64" s="140"/>
      <c r="RBI64" s="140"/>
      <c r="RBJ64" s="140"/>
      <c r="RBK64" s="140"/>
      <c r="RBL64" s="140"/>
      <c r="RBM64" s="140"/>
      <c r="RBN64" s="140"/>
      <c r="RBO64" s="140"/>
      <c r="RBP64" s="140"/>
      <c r="RBQ64" s="140"/>
      <c r="RBR64" s="140"/>
      <c r="RBS64" s="140"/>
      <c r="RBT64" s="140"/>
      <c r="RBU64" s="140"/>
      <c r="RBV64" s="140"/>
      <c r="RBW64" s="140"/>
      <c r="RBX64" s="140"/>
      <c r="RBY64" s="140"/>
      <c r="RBZ64" s="140"/>
      <c r="RCA64" s="140"/>
      <c r="RCB64" s="140"/>
      <c r="RCC64" s="140"/>
      <c r="RCD64" s="140"/>
      <c r="RCE64" s="140"/>
      <c r="RCF64" s="140"/>
      <c r="RCG64" s="140"/>
      <c r="RCH64" s="140"/>
      <c r="RCI64" s="140"/>
      <c r="RCJ64" s="140"/>
      <c r="RCK64" s="140"/>
      <c r="RCL64" s="140"/>
      <c r="RCM64" s="140"/>
      <c r="RCN64" s="140"/>
      <c r="RCO64" s="140"/>
      <c r="RCP64" s="140"/>
      <c r="RCQ64" s="140"/>
      <c r="RCR64" s="140"/>
      <c r="RCS64" s="140"/>
      <c r="RCT64" s="140"/>
      <c r="RCU64" s="140"/>
      <c r="RCV64" s="140"/>
      <c r="RCW64" s="140"/>
      <c r="RCX64" s="140"/>
      <c r="RCY64" s="140"/>
      <c r="RCZ64" s="140"/>
      <c r="RDA64" s="140"/>
      <c r="RDB64" s="140"/>
      <c r="RDC64" s="140"/>
      <c r="RDD64" s="140"/>
      <c r="RDE64" s="140"/>
      <c r="RDF64" s="140"/>
      <c r="RDG64" s="140"/>
      <c r="RDH64" s="140"/>
      <c r="RDI64" s="140"/>
      <c r="RDJ64" s="140"/>
      <c r="RDK64" s="140"/>
      <c r="RDL64" s="140"/>
      <c r="RDM64" s="140"/>
      <c r="RDN64" s="140"/>
      <c r="RDO64" s="140"/>
      <c r="RDP64" s="140"/>
      <c r="RDQ64" s="140"/>
      <c r="RDR64" s="140"/>
      <c r="RDS64" s="140"/>
      <c r="RDT64" s="140"/>
      <c r="RDU64" s="140"/>
      <c r="RDV64" s="140"/>
      <c r="RDW64" s="140"/>
      <c r="RDX64" s="140"/>
      <c r="RDY64" s="140"/>
      <c r="RDZ64" s="140"/>
      <c r="REA64" s="140"/>
      <c r="REB64" s="140"/>
      <c r="REC64" s="140"/>
      <c r="RED64" s="140"/>
      <c r="REE64" s="140"/>
      <c r="REF64" s="140"/>
      <c r="REG64" s="140"/>
      <c r="REH64" s="140"/>
      <c r="REI64" s="140"/>
      <c r="REJ64" s="140"/>
      <c r="REK64" s="140"/>
      <c r="REL64" s="140"/>
      <c r="REM64" s="140"/>
      <c r="REN64" s="140"/>
      <c r="REO64" s="140"/>
      <c r="REP64" s="140"/>
      <c r="REQ64" s="140"/>
      <c r="RER64" s="140"/>
      <c r="RES64" s="140"/>
      <c r="RET64" s="140"/>
      <c r="REU64" s="140"/>
      <c r="REV64" s="140"/>
      <c r="REW64" s="140"/>
      <c r="REX64" s="140"/>
      <c r="REY64" s="140"/>
      <c r="REZ64" s="140"/>
      <c r="RFA64" s="140"/>
      <c r="RFB64" s="140"/>
      <c r="RFC64" s="140"/>
      <c r="RFD64" s="140"/>
      <c r="RFE64" s="140"/>
      <c r="RFF64" s="140"/>
      <c r="RFG64" s="140"/>
      <c r="RFH64" s="140"/>
      <c r="RFI64" s="140"/>
      <c r="RFJ64" s="140"/>
      <c r="RFK64" s="140"/>
      <c r="RFL64" s="140"/>
      <c r="RFM64" s="140"/>
      <c r="RFN64" s="140"/>
      <c r="RFO64" s="140"/>
      <c r="RFP64" s="140"/>
      <c r="RFQ64" s="140"/>
      <c r="RFR64" s="140"/>
      <c r="RFS64" s="140"/>
      <c r="RFT64" s="140"/>
      <c r="RFU64" s="140"/>
      <c r="RFV64" s="140"/>
      <c r="RFW64" s="140"/>
      <c r="RFX64" s="140"/>
      <c r="RFY64" s="140"/>
      <c r="RFZ64" s="140"/>
      <c r="RGA64" s="140"/>
      <c r="RGB64" s="140"/>
      <c r="RGC64" s="140"/>
      <c r="RGD64" s="140"/>
      <c r="RGE64" s="140"/>
      <c r="RGF64" s="140"/>
      <c r="RGG64" s="140"/>
      <c r="RGH64" s="140"/>
      <c r="RGI64" s="140"/>
      <c r="RGJ64" s="140"/>
      <c r="RGK64" s="140"/>
      <c r="RGL64" s="140"/>
      <c r="RGM64" s="140"/>
      <c r="RGN64" s="140"/>
      <c r="RGO64" s="140"/>
      <c r="RGP64" s="140"/>
      <c r="RGQ64" s="140"/>
      <c r="RGR64" s="140"/>
      <c r="RGS64" s="140"/>
      <c r="RGT64" s="140"/>
      <c r="RGU64" s="140"/>
      <c r="RGV64" s="140"/>
      <c r="RGW64" s="140"/>
      <c r="RGX64" s="140"/>
      <c r="RGY64" s="140"/>
      <c r="RGZ64" s="140"/>
      <c r="RHA64" s="140"/>
      <c r="RHB64" s="140"/>
      <c r="RHC64" s="140"/>
      <c r="RHD64" s="140"/>
      <c r="RHE64" s="140"/>
      <c r="RHF64" s="140"/>
      <c r="RHG64" s="140"/>
      <c r="RHH64" s="140"/>
      <c r="RHI64" s="140"/>
      <c r="RHJ64" s="140"/>
      <c r="RHK64" s="140"/>
      <c r="RHL64" s="140"/>
      <c r="RHM64" s="140"/>
      <c r="RHN64" s="140"/>
      <c r="RHO64" s="140"/>
      <c r="RHP64" s="140"/>
      <c r="RHQ64" s="140"/>
      <c r="RHR64" s="140"/>
      <c r="RHS64" s="140"/>
      <c r="RHT64" s="140"/>
      <c r="RHU64" s="140"/>
      <c r="RHV64" s="140"/>
      <c r="RHW64" s="140"/>
      <c r="RHX64" s="140"/>
      <c r="RHY64" s="140"/>
      <c r="RHZ64" s="140"/>
      <c r="RIA64" s="140"/>
      <c r="RIB64" s="140"/>
      <c r="RIC64" s="140"/>
      <c r="RID64" s="140"/>
      <c r="RIE64" s="140"/>
      <c r="RIF64" s="140"/>
      <c r="RIG64" s="140"/>
      <c r="RIH64" s="140"/>
      <c r="RII64" s="140"/>
      <c r="RIJ64" s="140"/>
      <c r="RIK64" s="140"/>
      <c r="RIL64" s="140"/>
      <c r="RIM64" s="140"/>
      <c r="RIN64" s="140"/>
      <c r="RIO64" s="140"/>
      <c r="RIP64" s="140"/>
      <c r="RIQ64" s="140"/>
      <c r="RIR64" s="140"/>
      <c r="RIS64" s="140"/>
      <c r="RIT64" s="140"/>
      <c r="RIU64" s="140"/>
      <c r="RIV64" s="140"/>
      <c r="RIW64" s="140"/>
      <c r="RIX64" s="140"/>
      <c r="RIY64" s="140"/>
      <c r="RIZ64" s="140"/>
      <c r="RJA64" s="140"/>
      <c r="RJB64" s="140"/>
      <c r="RJC64" s="140"/>
      <c r="RJD64" s="140"/>
      <c r="RJE64" s="140"/>
      <c r="RJF64" s="140"/>
      <c r="RJG64" s="140"/>
      <c r="RJH64" s="140"/>
      <c r="RJI64" s="140"/>
      <c r="RJJ64" s="140"/>
      <c r="RJK64" s="140"/>
      <c r="RJL64" s="140"/>
      <c r="RJM64" s="140"/>
      <c r="RJN64" s="140"/>
      <c r="RJO64" s="140"/>
      <c r="RJP64" s="140"/>
      <c r="RJQ64" s="140"/>
      <c r="RJR64" s="140"/>
      <c r="RJS64" s="140"/>
      <c r="RJT64" s="140"/>
      <c r="RJU64" s="140"/>
      <c r="RJV64" s="140"/>
      <c r="RJW64" s="140"/>
      <c r="RJX64" s="140"/>
      <c r="RJY64" s="140"/>
      <c r="RJZ64" s="140"/>
      <c r="RKA64" s="140"/>
      <c r="RKB64" s="140"/>
      <c r="RKC64" s="140"/>
      <c r="RKD64" s="140"/>
      <c r="RKE64" s="140"/>
      <c r="RKF64" s="140"/>
      <c r="RKG64" s="140"/>
      <c r="RKH64" s="140"/>
      <c r="RKI64" s="140"/>
      <c r="RKJ64" s="140"/>
      <c r="RKK64" s="140"/>
      <c r="RKL64" s="140"/>
      <c r="RKM64" s="140"/>
      <c r="RKN64" s="140"/>
      <c r="RKO64" s="140"/>
      <c r="RKP64" s="140"/>
      <c r="RKQ64" s="140"/>
      <c r="RKR64" s="140"/>
      <c r="RKS64" s="140"/>
      <c r="RKT64" s="140"/>
      <c r="RKU64" s="140"/>
      <c r="RKV64" s="140"/>
      <c r="RKW64" s="140"/>
      <c r="RKX64" s="140"/>
      <c r="RKY64" s="140"/>
      <c r="RKZ64" s="140"/>
      <c r="RLA64" s="140"/>
      <c r="RLB64" s="140"/>
      <c r="RLC64" s="140"/>
      <c r="RLD64" s="140"/>
      <c r="RLE64" s="140"/>
      <c r="RLF64" s="140"/>
      <c r="RLG64" s="140"/>
      <c r="RLH64" s="140"/>
      <c r="RLI64" s="140"/>
      <c r="RLJ64" s="140"/>
      <c r="RLK64" s="140"/>
      <c r="RLL64" s="140"/>
      <c r="RLM64" s="140"/>
      <c r="RLN64" s="140"/>
      <c r="RLO64" s="140"/>
      <c r="RLP64" s="140"/>
      <c r="RLQ64" s="140"/>
      <c r="RLR64" s="140"/>
      <c r="RLS64" s="140"/>
      <c r="RLT64" s="140"/>
      <c r="RLU64" s="140"/>
      <c r="RLV64" s="140"/>
      <c r="RLW64" s="140"/>
      <c r="RLX64" s="140"/>
      <c r="RLY64" s="140"/>
      <c r="RLZ64" s="140"/>
      <c r="RMA64" s="140"/>
      <c r="RMB64" s="140"/>
      <c r="RMC64" s="140"/>
      <c r="RMD64" s="140"/>
      <c r="RME64" s="140"/>
      <c r="RMF64" s="140"/>
      <c r="RMG64" s="140"/>
      <c r="RMH64" s="140"/>
      <c r="RMI64" s="140"/>
      <c r="RMJ64" s="140"/>
      <c r="RMK64" s="140"/>
      <c r="RML64" s="140"/>
      <c r="RMM64" s="140"/>
      <c r="RMN64" s="140"/>
      <c r="RMO64" s="140"/>
      <c r="RMP64" s="140"/>
      <c r="RMQ64" s="140"/>
      <c r="RMR64" s="140"/>
      <c r="RMS64" s="140"/>
      <c r="RMT64" s="140"/>
      <c r="RMU64" s="140"/>
      <c r="RMV64" s="140"/>
      <c r="RMW64" s="140"/>
      <c r="RMX64" s="140"/>
      <c r="RMY64" s="140"/>
      <c r="RMZ64" s="140"/>
      <c r="RNA64" s="140"/>
      <c r="RNB64" s="140"/>
      <c r="RNC64" s="140"/>
      <c r="RND64" s="140"/>
      <c r="RNE64" s="140"/>
      <c r="RNF64" s="140"/>
      <c r="RNG64" s="140"/>
      <c r="RNH64" s="140"/>
      <c r="RNI64" s="140"/>
      <c r="RNJ64" s="140"/>
      <c r="RNK64" s="140"/>
      <c r="RNL64" s="140"/>
      <c r="RNM64" s="140"/>
      <c r="RNN64" s="140"/>
      <c r="RNO64" s="140"/>
      <c r="RNP64" s="140"/>
      <c r="RNQ64" s="140"/>
      <c r="RNR64" s="140"/>
      <c r="RNS64" s="140"/>
      <c r="RNT64" s="140"/>
      <c r="RNU64" s="140"/>
      <c r="RNV64" s="140"/>
      <c r="RNW64" s="140"/>
      <c r="RNX64" s="140"/>
      <c r="RNY64" s="140"/>
      <c r="RNZ64" s="140"/>
      <c r="ROA64" s="140"/>
      <c r="ROB64" s="140"/>
      <c r="ROC64" s="140"/>
      <c r="ROD64" s="140"/>
      <c r="ROE64" s="140"/>
      <c r="ROF64" s="140"/>
      <c r="ROG64" s="140"/>
      <c r="ROH64" s="140"/>
      <c r="ROI64" s="140"/>
      <c r="ROJ64" s="140"/>
      <c r="ROK64" s="140"/>
      <c r="ROL64" s="140"/>
      <c r="ROM64" s="140"/>
      <c r="RON64" s="140"/>
      <c r="ROO64" s="140"/>
      <c r="ROP64" s="140"/>
      <c r="ROQ64" s="140"/>
      <c r="ROR64" s="140"/>
      <c r="ROS64" s="140"/>
      <c r="ROT64" s="140"/>
      <c r="ROU64" s="140"/>
      <c r="ROV64" s="140"/>
      <c r="ROW64" s="140"/>
      <c r="ROX64" s="140"/>
      <c r="ROY64" s="140"/>
      <c r="ROZ64" s="140"/>
      <c r="RPA64" s="140"/>
      <c r="RPB64" s="140"/>
      <c r="RPC64" s="140"/>
      <c r="RPD64" s="140"/>
      <c r="RPE64" s="140"/>
      <c r="RPF64" s="140"/>
      <c r="RPG64" s="140"/>
      <c r="RPH64" s="140"/>
      <c r="RPI64" s="140"/>
      <c r="RPJ64" s="140"/>
      <c r="RPK64" s="140"/>
      <c r="RPL64" s="140"/>
      <c r="RPM64" s="140"/>
      <c r="RPN64" s="140"/>
      <c r="RPO64" s="140"/>
      <c r="RPP64" s="140"/>
      <c r="RPQ64" s="140"/>
      <c r="RPR64" s="140"/>
      <c r="RPS64" s="140"/>
      <c r="RPT64" s="140"/>
      <c r="RPU64" s="140"/>
      <c r="RPV64" s="140"/>
      <c r="RPW64" s="140"/>
      <c r="RPX64" s="140"/>
      <c r="RPY64" s="140"/>
      <c r="RPZ64" s="140"/>
      <c r="RQA64" s="140"/>
      <c r="RQB64" s="140"/>
      <c r="RQC64" s="140"/>
      <c r="RQD64" s="140"/>
      <c r="RQE64" s="140"/>
      <c r="RQF64" s="140"/>
      <c r="RQG64" s="140"/>
      <c r="RQH64" s="140"/>
      <c r="RQI64" s="140"/>
      <c r="RQJ64" s="140"/>
      <c r="RQK64" s="140"/>
      <c r="RQL64" s="140"/>
      <c r="RQM64" s="140"/>
      <c r="RQN64" s="140"/>
      <c r="RQO64" s="140"/>
      <c r="RQP64" s="140"/>
      <c r="RQQ64" s="140"/>
      <c r="RQR64" s="140"/>
      <c r="RQS64" s="140"/>
      <c r="RQT64" s="140"/>
      <c r="RQU64" s="140"/>
      <c r="RQV64" s="140"/>
      <c r="RQW64" s="140"/>
      <c r="RQX64" s="140"/>
      <c r="RQY64" s="140"/>
      <c r="RQZ64" s="140"/>
      <c r="RRA64" s="140"/>
      <c r="RRB64" s="140"/>
      <c r="RRC64" s="140"/>
      <c r="RRD64" s="140"/>
      <c r="RRE64" s="140"/>
      <c r="RRF64" s="140"/>
      <c r="RRG64" s="140"/>
      <c r="RRH64" s="140"/>
      <c r="RRI64" s="140"/>
      <c r="RRJ64" s="140"/>
      <c r="RRK64" s="140"/>
      <c r="RRL64" s="140"/>
      <c r="RRM64" s="140"/>
      <c r="RRN64" s="140"/>
      <c r="RRO64" s="140"/>
      <c r="RRP64" s="140"/>
      <c r="RRQ64" s="140"/>
      <c r="RRR64" s="140"/>
      <c r="RRS64" s="140"/>
      <c r="RRT64" s="140"/>
      <c r="RRU64" s="140"/>
      <c r="RRV64" s="140"/>
      <c r="RRW64" s="140"/>
      <c r="RRX64" s="140"/>
      <c r="RRY64" s="140"/>
      <c r="RRZ64" s="140"/>
      <c r="RSA64" s="140"/>
      <c r="RSB64" s="140"/>
      <c r="RSC64" s="140"/>
      <c r="RSD64" s="140"/>
      <c r="RSE64" s="140"/>
      <c r="RSF64" s="140"/>
      <c r="RSG64" s="140"/>
      <c r="RSH64" s="140"/>
      <c r="RSI64" s="140"/>
      <c r="RSJ64" s="140"/>
      <c r="RSK64" s="140"/>
      <c r="RSL64" s="140"/>
      <c r="RSM64" s="140"/>
      <c r="RSN64" s="140"/>
      <c r="RSO64" s="140"/>
      <c r="RSP64" s="140"/>
      <c r="RSQ64" s="140"/>
      <c r="RSR64" s="140"/>
      <c r="RSS64" s="140"/>
      <c r="RST64" s="140"/>
      <c r="RSU64" s="140"/>
      <c r="RSV64" s="140"/>
      <c r="RSW64" s="140"/>
      <c r="RSX64" s="140"/>
      <c r="RSY64" s="140"/>
      <c r="RSZ64" s="140"/>
      <c r="RTA64" s="140"/>
      <c r="RTB64" s="140"/>
      <c r="RTC64" s="140"/>
      <c r="RTD64" s="140"/>
      <c r="RTE64" s="140"/>
      <c r="RTF64" s="140"/>
      <c r="RTG64" s="140"/>
      <c r="RTH64" s="140"/>
      <c r="RTI64" s="140"/>
      <c r="RTJ64" s="140"/>
      <c r="RTK64" s="140"/>
      <c r="RTL64" s="140"/>
      <c r="RTM64" s="140"/>
      <c r="RTN64" s="140"/>
      <c r="RTO64" s="140"/>
      <c r="RTP64" s="140"/>
      <c r="RTQ64" s="140"/>
      <c r="RTR64" s="140"/>
      <c r="RTS64" s="140"/>
      <c r="RTT64" s="140"/>
      <c r="RTU64" s="140"/>
      <c r="RTV64" s="140"/>
      <c r="RTW64" s="140"/>
      <c r="RTX64" s="140"/>
      <c r="RTY64" s="140"/>
      <c r="RTZ64" s="140"/>
      <c r="RUA64" s="140"/>
      <c r="RUB64" s="140"/>
      <c r="RUC64" s="140"/>
      <c r="RUD64" s="140"/>
      <c r="RUE64" s="140"/>
      <c r="RUF64" s="140"/>
      <c r="RUG64" s="140"/>
      <c r="RUH64" s="140"/>
      <c r="RUI64" s="140"/>
      <c r="RUJ64" s="140"/>
      <c r="RUK64" s="140"/>
      <c r="RUL64" s="140"/>
      <c r="RUM64" s="140"/>
      <c r="RUN64" s="140"/>
      <c r="RUO64" s="140"/>
      <c r="RUP64" s="140"/>
      <c r="RUQ64" s="140"/>
      <c r="RUR64" s="140"/>
      <c r="RUS64" s="140"/>
      <c r="RUT64" s="140"/>
      <c r="RUU64" s="140"/>
      <c r="RUV64" s="140"/>
      <c r="RUW64" s="140"/>
      <c r="RUX64" s="140"/>
      <c r="RUY64" s="140"/>
      <c r="RUZ64" s="140"/>
      <c r="RVA64" s="140"/>
      <c r="RVB64" s="140"/>
      <c r="RVC64" s="140"/>
      <c r="RVD64" s="140"/>
      <c r="RVE64" s="140"/>
      <c r="RVF64" s="140"/>
      <c r="RVG64" s="140"/>
      <c r="RVH64" s="140"/>
      <c r="RVI64" s="140"/>
      <c r="RVJ64" s="140"/>
      <c r="RVK64" s="140"/>
      <c r="RVL64" s="140"/>
      <c r="RVM64" s="140"/>
      <c r="RVN64" s="140"/>
      <c r="RVO64" s="140"/>
      <c r="RVP64" s="140"/>
      <c r="RVQ64" s="140"/>
      <c r="RVR64" s="140"/>
      <c r="RVS64" s="140"/>
      <c r="RVT64" s="140"/>
      <c r="RVU64" s="140"/>
      <c r="RVV64" s="140"/>
      <c r="RVW64" s="140"/>
      <c r="RVX64" s="140"/>
      <c r="RVY64" s="140"/>
      <c r="RVZ64" s="140"/>
      <c r="RWA64" s="140"/>
      <c r="RWB64" s="140"/>
      <c r="RWC64" s="140"/>
      <c r="RWD64" s="140"/>
      <c r="RWE64" s="140"/>
      <c r="RWF64" s="140"/>
      <c r="RWG64" s="140"/>
      <c r="RWH64" s="140"/>
      <c r="RWI64" s="140"/>
      <c r="RWJ64" s="140"/>
      <c r="RWK64" s="140"/>
      <c r="RWL64" s="140"/>
      <c r="RWM64" s="140"/>
      <c r="RWN64" s="140"/>
      <c r="RWO64" s="140"/>
      <c r="RWP64" s="140"/>
      <c r="RWQ64" s="140"/>
      <c r="RWR64" s="140"/>
      <c r="RWS64" s="140"/>
      <c r="RWT64" s="140"/>
      <c r="RWU64" s="140"/>
      <c r="RWV64" s="140"/>
      <c r="RWW64" s="140"/>
      <c r="RWX64" s="140"/>
      <c r="RWY64" s="140"/>
      <c r="RWZ64" s="140"/>
      <c r="RXA64" s="140"/>
      <c r="RXB64" s="140"/>
      <c r="RXC64" s="140"/>
      <c r="RXD64" s="140"/>
      <c r="RXE64" s="140"/>
      <c r="RXF64" s="140"/>
      <c r="RXG64" s="140"/>
      <c r="RXH64" s="140"/>
      <c r="RXI64" s="140"/>
      <c r="RXJ64" s="140"/>
      <c r="RXK64" s="140"/>
      <c r="RXL64" s="140"/>
      <c r="RXM64" s="140"/>
      <c r="RXN64" s="140"/>
      <c r="RXO64" s="140"/>
      <c r="RXP64" s="140"/>
      <c r="RXQ64" s="140"/>
      <c r="RXR64" s="140"/>
      <c r="RXS64" s="140"/>
      <c r="RXT64" s="140"/>
      <c r="RXU64" s="140"/>
      <c r="RXV64" s="140"/>
      <c r="RXW64" s="140"/>
      <c r="RXX64" s="140"/>
      <c r="RXY64" s="140"/>
      <c r="RXZ64" s="140"/>
      <c r="RYA64" s="140"/>
      <c r="RYB64" s="140"/>
      <c r="RYC64" s="140"/>
      <c r="RYD64" s="140"/>
      <c r="RYE64" s="140"/>
      <c r="RYF64" s="140"/>
      <c r="RYG64" s="140"/>
      <c r="RYH64" s="140"/>
      <c r="RYI64" s="140"/>
      <c r="RYJ64" s="140"/>
      <c r="RYK64" s="140"/>
      <c r="RYL64" s="140"/>
      <c r="RYM64" s="140"/>
      <c r="RYN64" s="140"/>
      <c r="RYO64" s="140"/>
      <c r="RYP64" s="140"/>
      <c r="RYQ64" s="140"/>
      <c r="RYR64" s="140"/>
      <c r="RYS64" s="140"/>
      <c r="RYT64" s="140"/>
      <c r="RYU64" s="140"/>
      <c r="RYV64" s="140"/>
      <c r="RYW64" s="140"/>
      <c r="RYX64" s="140"/>
      <c r="RYY64" s="140"/>
      <c r="RYZ64" s="140"/>
      <c r="RZA64" s="140"/>
      <c r="RZB64" s="140"/>
      <c r="RZC64" s="140"/>
      <c r="RZD64" s="140"/>
      <c r="RZE64" s="140"/>
      <c r="RZF64" s="140"/>
      <c r="RZG64" s="140"/>
      <c r="RZH64" s="140"/>
      <c r="RZI64" s="140"/>
      <c r="RZJ64" s="140"/>
      <c r="RZK64" s="140"/>
      <c r="RZL64" s="140"/>
      <c r="RZM64" s="140"/>
      <c r="RZN64" s="140"/>
      <c r="RZO64" s="140"/>
      <c r="RZP64" s="140"/>
      <c r="RZQ64" s="140"/>
      <c r="RZR64" s="140"/>
      <c r="RZS64" s="140"/>
      <c r="RZT64" s="140"/>
      <c r="RZU64" s="140"/>
      <c r="RZV64" s="140"/>
      <c r="RZW64" s="140"/>
      <c r="RZX64" s="140"/>
      <c r="RZY64" s="140"/>
      <c r="RZZ64" s="140"/>
      <c r="SAA64" s="140"/>
      <c r="SAB64" s="140"/>
      <c r="SAC64" s="140"/>
      <c r="SAD64" s="140"/>
      <c r="SAE64" s="140"/>
      <c r="SAF64" s="140"/>
      <c r="SAG64" s="140"/>
      <c r="SAH64" s="140"/>
      <c r="SAI64" s="140"/>
      <c r="SAJ64" s="140"/>
      <c r="SAK64" s="140"/>
      <c r="SAL64" s="140"/>
      <c r="SAM64" s="140"/>
      <c r="SAN64" s="140"/>
      <c r="SAO64" s="140"/>
      <c r="SAP64" s="140"/>
      <c r="SAQ64" s="140"/>
      <c r="SAR64" s="140"/>
      <c r="SAS64" s="140"/>
      <c r="SAT64" s="140"/>
      <c r="SAU64" s="140"/>
      <c r="SAV64" s="140"/>
      <c r="SAW64" s="140"/>
      <c r="SAX64" s="140"/>
      <c r="SAY64" s="140"/>
      <c r="SAZ64" s="140"/>
      <c r="SBA64" s="140"/>
      <c r="SBB64" s="140"/>
      <c r="SBC64" s="140"/>
      <c r="SBD64" s="140"/>
      <c r="SBE64" s="140"/>
      <c r="SBF64" s="140"/>
      <c r="SBG64" s="140"/>
      <c r="SBH64" s="140"/>
      <c r="SBI64" s="140"/>
      <c r="SBJ64" s="140"/>
      <c r="SBK64" s="140"/>
      <c r="SBL64" s="140"/>
      <c r="SBM64" s="140"/>
      <c r="SBN64" s="140"/>
      <c r="SBO64" s="140"/>
      <c r="SBP64" s="140"/>
      <c r="SBQ64" s="140"/>
      <c r="SBR64" s="140"/>
      <c r="SBS64" s="140"/>
      <c r="SBT64" s="140"/>
      <c r="SBU64" s="140"/>
      <c r="SBV64" s="140"/>
      <c r="SBW64" s="140"/>
      <c r="SBX64" s="140"/>
      <c r="SBY64" s="140"/>
      <c r="SBZ64" s="140"/>
      <c r="SCA64" s="140"/>
      <c r="SCB64" s="140"/>
      <c r="SCC64" s="140"/>
      <c r="SCD64" s="140"/>
      <c r="SCE64" s="140"/>
      <c r="SCF64" s="140"/>
      <c r="SCG64" s="140"/>
      <c r="SCH64" s="140"/>
      <c r="SCI64" s="140"/>
      <c r="SCJ64" s="140"/>
      <c r="SCK64" s="140"/>
      <c r="SCL64" s="140"/>
      <c r="SCM64" s="140"/>
      <c r="SCN64" s="140"/>
      <c r="SCO64" s="140"/>
      <c r="SCP64" s="140"/>
      <c r="SCQ64" s="140"/>
      <c r="SCR64" s="140"/>
      <c r="SCS64" s="140"/>
      <c r="SCT64" s="140"/>
      <c r="SCU64" s="140"/>
      <c r="SCV64" s="140"/>
      <c r="SCW64" s="140"/>
      <c r="SCX64" s="140"/>
      <c r="SCY64" s="140"/>
      <c r="SCZ64" s="140"/>
      <c r="SDA64" s="140"/>
      <c r="SDB64" s="140"/>
      <c r="SDC64" s="140"/>
      <c r="SDD64" s="140"/>
      <c r="SDE64" s="140"/>
      <c r="SDF64" s="140"/>
      <c r="SDG64" s="140"/>
      <c r="SDH64" s="140"/>
      <c r="SDI64" s="140"/>
      <c r="SDJ64" s="140"/>
      <c r="SDK64" s="140"/>
      <c r="SDL64" s="140"/>
      <c r="SDM64" s="140"/>
      <c r="SDN64" s="140"/>
      <c r="SDO64" s="140"/>
      <c r="SDP64" s="140"/>
      <c r="SDQ64" s="140"/>
      <c r="SDR64" s="140"/>
      <c r="SDS64" s="140"/>
      <c r="SDT64" s="140"/>
      <c r="SDU64" s="140"/>
      <c r="SDV64" s="140"/>
      <c r="SDW64" s="140"/>
      <c r="SDX64" s="140"/>
      <c r="SDY64" s="140"/>
      <c r="SDZ64" s="140"/>
      <c r="SEA64" s="140"/>
      <c r="SEB64" s="140"/>
      <c r="SEC64" s="140"/>
      <c r="SED64" s="140"/>
      <c r="SEE64" s="140"/>
      <c r="SEF64" s="140"/>
      <c r="SEG64" s="140"/>
      <c r="SEH64" s="140"/>
      <c r="SEI64" s="140"/>
      <c r="SEJ64" s="140"/>
      <c r="SEK64" s="140"/>
      <c r="SEL64" s="140"/>
      <c r="SEM64" s="140"/>
      <c r="SEN64" s="140"/>
      <c r="SEO64" s="140"/>
      <c r="SEP64" s="140"/>
      <c r="SEQ64" s="140"/>
      <c r="SER64" s="140"/>
      <c r="SES64" s="140"/>
      <c r="SET64" s="140"/>
      <c r="SEU64" s="140"/>
      <c r="SEV64" s="140"/>
      <c r="SEW64" s="140"/>
      <c r="SEX64" s="140"/>
      <c r="SEY64" s="140"/>
      <c r="SEZ64" s="140"/>
      <c r="SFA64" s="140"/>
      <c r="SFB64" s="140"/>
      <c r="SFC64" s="140"/>
      <c r="SFD64" s="140"/>
      <c r="SFE64" s="140"/>
      <c r="SFF64" s="140"/>
      <c r="SFG64" s="140"/>
      <c r="SFH64" s="140"/>
      <c r="SFI64" s="140"/>
      <c r="SFJ64" s="140"/>
      <c r="SFK64" s="140"/>
      <c r="SFL64" s="140"/>
      <c r="SFM64" s="140"/>
      <c r="SFN64" s="140"/>
      <c r="SFO64" s="140"/>
      <c r="SFP64" s="140"/>
      <c r="SFQ64" s="140"/>
      <c r="SFR64" s="140"/>
      <c r="SFS64" s="140"/>
      <c r="SFT64" s="140"/>
      <c r="SFU64" s="140"/>
      <c r="SFV64" s="140"/>
      <c r="SFW64" s="140"/>
      <c r="SFX64" s="140"/>
      <c r="SFY64" s="140"/>
      <c r="SFZ64" s="140"/>
      <c r="SGA64" s="140"/>
      <c r="SGB64" s="140"/>
      <c r="SGC64" s="140"/>
      <c r="SGD64" s="140"/>
      <c r="SGE64" s="140"/>
      <c r="SGF64" s="140"/>
      <c r="SGG64" s="140"/>
      <c r="SGH64" s="140"/>
      <c r="SGI64" s="140"/>
      <c r="SGJ64" s="140"/>
      <c r="SGK64" s="140"/>
      <c r="SGL64" s="140"/>
      <c r="SGM64" s="140"/>
      <c r="SGN64" s="140"/>
      <c r="SGO64" s="140"/>
      <c r="SGP64" s="140"/>
      <c r="SGQ64" s="140"/>
      <c r="SGR64" s="140"/>
      <c r="SGS64" s="140"/>
      <c r="SGT64" s="140"/>
      <c r="SGU64" s="140"/>
      <c r="SGV64" s="140"/>
      <c r="SGW64" s="140"/>
      <c r="SGX64" s="140"/>
      <c r="SGY64" s="140"/>
      <c r="SGZ64" s="140"/>
      <c r="SHA64" s="140"/>
      <c r="SHB64" s="140"/>
      <c r="SHC64" s="140"/>
      <c r="SHD64" s="140"/>
      <c r="SHE64" s="140"/>
      <c r="SHF64" s="140"/>
      <c r="SHG64" s="140"/>
      <c r="SHH64" s="140"/>
      <c r="SHI64" s="140"/>
      <c r="SHJ64" s="140"/>
      <c r="SHK64" s="140"/>
      <c r="SHL64" s="140"/>
      <c r="SHM64" s="140"/>
      <c r="SHN64" s="140"/>
      <c r="SHO64" s="140"/>
      <c r="SHP64" s="140"/>
      <c r="SHQ64" s="140"/>
      <c r="SHR64" s="140"/>
      <c r="SHS64" s="140"/>
      <c r="SHT64" s="140"/>
      <c r="SHU64" s="140"/>
      <c r="SHV64" s="140"/>
      <c r="SHW64" s="140"/>
      <c r="SHX64" s="140"/>
      <c r="SHY64" s="140"/>
      <c r="SHZ64" s="140"/>
      <c r="SIA64" s="140"/>
      <c r="SIB64" s="140"/>
      <c r="SIC64" s="140"/>
      <c r="SID64" s="140"/>
      <c r="SIE64" s="140"/>
      <c r="SIF64" s="140"/>
      <c r="SIG64" s="140"/>
      <c r="SIH64" s="140"/>
      <c r="SII64" s="140"/>
      <c r="SIJ64" s="140"/>
      <c r="SIK64" s="140"/>
      <c r="SIL64" s="140"/>
      <c r="SIM64" s="140"/>
      <c r="SIN64" s="140"/>
      <c r="SIO64" s="140"/>
      <c r="SIP64" s="140"/>
      <c r="SIQ64" s="140"/>
      <c r="SIR64" s="140"/>
      <c r="SIS64" s="140"/>
      <c r="SIT64" s="140"/>
      <c r="SIU64" s="140"/>
      <c r="SIV64" s="140"/>
      <c r="SIW64" s="140"/>
      <c r="SIX64" s="140"/>
      <c r="SIY64" s="140"/>
      <c r="SIZ64" s="140"/>
      <c r="SJA64" s="140"/>
      <c r="SJB64" s="140"/>
      <c r="SJC64" s="140"/>
      <c r="SJD64" s="140"/>
      <c r="SJE64" s="140"/>
      <c r="SJF64" s="140"/>
      <c r="SJG64" s="140"/>
      <c r="SJH64" s="140"/>
      <c r="SJI64" s="140"/>
      <c r="SJJ64" s="140"/>
      <c r="SJK64" s="140"/>
      <c r="SJL64" s="140"/>
      <c r="SJM64" s="140"/>
      <c r="SJN64" s="140"/>
      <c r="SJO64" s="140"/>
      <c r="SJP64" s="140"/>
      <c r="SJQ64" s="140"/>
      <c r="SJR64" s="140"/>
      <c r="SJS64" s="140"/>
      <c r="SJT64" s="140"/>
      <c r="SJU64" s="140"/>
      <c r="SJV64" s="140"/>
      <c r="SJW64" s="140"/>
      <c r="SJX64" s="140"/>
      <c r="SJY64" s="140"/>
      <c r="SJZ64" s="140"/>
      <c r="SKA64" s="140"/>
      <c r="SKB64" s="140"/>
      <c r="SKC64" s="140"/>
      <c r="SKD64" s="140"/>
      <c r="SKE64" s="140"/>
      <c r="SKF64" s="140"/>
      <c r="SKG64" s="140"/>
      <c r="SKH64" s="140"/>
      <c r="SKI64" s="140"/>
      <c r="SKJ64" s="140"/>
      <c r="SKK64" s="140"/>
      <c r="SKL64" s="140"/>
      <c r="SKM64" s="140"/>
      <c r="SKN64" s="140"/>
      <c r="SKO64" s="140"/>
      <c r="SKP64" s="140"/>
      <c r="SKQ64" s="140"/>
      <c r="SKR64" s="140"/>
      <c r="SKS64" s="140"/>
      <c r="SKT64" s="140"/>
      <c r="SKU64" s="140"/>
      <c r="SKV64" s="140"/>
      <c r="SKW64" s="140"/>
      <c r="SKX64" s="140"/>
      <c r="SKY64" s="140"/>
      <c r="SKZ64" s="140"/>
      <c r="SLA64" s="140"/>
      <c r="SLB64" s="140"/>
      <c r="SLC64" s="140"/>
      <c r="SLD64" s="140"/>
      <c r="SLE64" s="140"/>
      <c r="SLF64" s="140"/>
      <c r="SLG64" s="140"/>
      <c r="SLH64" s="140"/>
      <c r="SLI64" s="140"/>
      <c r="SLJ64" s="140"/>
      <c r="SLK64" s="140"/>
      <c r="SLL64" s="140"/>
      <c r="SLM64" s="140"/>
      <c r="SLN64" s="140"/>
      <c r="SLO64" s="140"/>
      <c r="SLP64" s="140"/>
      <c r="SLQ64" s="140"/>
      <c r="SLR64" s="140"/>
      <c r="SLS64" s="140"/>
      <c r="SLT64" s="140"/>
      <c r="SLU64" s="140"/>
      <c r="SLV64" s="140"/>
      <c r="SLW64" s="140"/>
      <c r="SLX64" s="140"/>
      <c r="SLY64" s="140"/>
      <c r="SLZ64" s="140"/>
      <c r="SMA64" s="140"/>
      <c r="SMB64" s="140"/>
      <c r="SMC64" s="140"/>
      <c r="SMD64" s="140"/>
      <c r="SME64" s="140"/>
      <c r="SMF64" s="140"/>
      <c r="SMG64" s="140"/>
      <c r="SMH64" s="140"/>
      <c r="SMI64" s="140"/>
      <c r="SMJ64" s="140"/>
      <c r="SMK64" s="140"/>
      <c r="SML64" s="140"/>
      <c r="SMM64" s="140"/>
      <c r="SMN64" s="140"/>
      <c r="SMO64" s="140"/>
      <c r="SMP64" s="140"/>
      <c r="SMQ64" s="140"/>
      <c r="SMR64" s="140"/>
      <c r="SMS64" s="140"/>
      <c r="SMT64" s="140"/>
      <c r="SMU64" s="140"/>
      <c r="SMV64" s="140"/>
      <c r="SMW64" s="140"/>
      <c r="SMX64" s="140"/>
      <c r="SMY64" s="140"/>
      <c r="SMZ64" s="140"/>
      <c r="SNA64" s="140"/>
      <c r="SNB64" s="140"/>
      <c r="SNC64" s="140"/>
      <c r="SND64" s="140"/>
      <c r="SNE64" s="140"/>
      <c r="SNF64" s="140"/>
      <c r="SNG64" s="140"/>
      <c r="SNH64" s="140"/>
      <c r="SNI64" s="140"/>
      <c r="SNJ64" s="140"/>
      <c r="SNK64" s="140"/>
      <c r="SNL64" s="140"/>
      <c r="SNM64" s="140"/>
      <c r="SNN64" s="140"/>
      <c r="SNO64" s="140"/>
      <c r="SNP64" s="140"/>
      <c r="SNQ64" s="140"/>
      <c r="SNR64" s="140"/>
      <c r="SNS64" s="140"/>
      <c r="SNT64" s="140"/>
      <c r="SNU64" s="140"/>
      <c r="SNV64" s="140"/>
      <c r="SNW64" s="140"/>
      <c r="SNX64" s="140"/>
      <c r="SNY64" s="140"/>
      <c r="SNZ64" s="140"/>
      <c r="SOA64" s="140"/>
      <c r="SOB64" s="140"/>
      <c r="SOC64" s="140"/>
      <c r="SOD64" s="140"/>
      <c r="SOE64" s="140"/>
      <c r="SOF64" s="140"/>
      <c r="SOG64" s="140"/>
      <c r="SOH64" s="140"/>
      <c r="SOI64" s="140"/>
      <c r="SOJ64" s="140"/>
      <c r="SOK64" s="140"/>
      <c r="SOL64" s="140"/>
      <c r="SOM64" s="140"/>
      <c r="SON64" s="140"/>
      <c r="SOO64" s="140"/>
      <c r="SOP64" s="140"/>
      <c r="SOQ64" s="140"/>
      <c r="SOR64" s="140"/>
      <c r="SOS64" s="140"/>
      <c r="SOT64" s="140"/>
      <c r="SOU64" s="140"/>
      <c r="SOV64" s="140"/>
      <c r="SOW64" s="140"/>
      <c r="SOX64" s="140"/>
      <c r="SOY64" s="140"/>
      <c r="SOZ64" s="140"/>
      <c r="SPA64" s="140"/>
      <c r="SPB64" s="140"/>
      <c r="SPC64" s="140"/>
      <c r="SPD64" s="140"/>
      <c r="SPE64" s="140"/>
      <c r="SPF64" s="140"/>
      <c r="SPG64" s="140"/>
      <c r="SPH64" s="140"/>
      <c r="SPI64" s="140"/>
      <c r="SPJ64" s="140"/>
      <c r="SPK64" s="140"/>
      <c r="SPL64" s="140"/>
      <c r="SPM64" s="140"/>
      <c r="SPN64" s="140"/>
      <c r="SPO64" s="140"/>
      <c r="SPP64" s="140"/>
      <c r="SPQ64" s="140"/>
      <c r="SPR64" s="140"/>
      <c r="SPS64" s="140"/>
      <c r="SPT64" s="140"/>
      <c r="SPU64" s="140"/>
      <c r="SPV64" s="140"/>
      <c r="SPW64" s="140"/>
      <c r="SPX64" s="140"/>
      <c r="SPY64" s="140"/>
      <c r="SPZ64" s="140"/>
      <c r="SQA64" s="140"/>
      <c r="SQB64" s="140"/>
      <c r="SQC64" s="140"/>
      <c r="SQD64" s="140"/>
      <c r="SQE64" s="140"/>
      <c r="SQF64" s="140"/>
      <c r="SQG64" s="140"/>
      <c r="SQH64" s="140"/>
      <c r="SQI64" s="140"/>
      <c r="SQJ64" s="140"/>
      <c r="SQK64" s="140"/>
      <c r="SQL64" s="140"/>
      <c r="SQM64" s="140"/>
      <c r="SQN64" s="140"/>
      <c r="SQO64" s="140"/>
      <c r="SQP64" s="140"/>
      <c r="SQQ64" s="140"/>
      <c r="SQR64" s="140"/>
      <c r="SQS64" s="140"/>
      <c r="SQT64" s="140"/>
      <c r="SQU64" s="140"/>
      <c r="SQV64" s="140"/>
      <c r="SQW64" s="140"/>
      <c r="SQX64" s="140"/>
      <c r="SQY64" s="140"/>
      <c r="SQZ64" s="140"/>
      <c r="SRA64" s="140"/>
      <c r="SRB64" s="140"/>
      <c r="SRC64" s="140"/>
      <c r="SRD64" s="140"/>
      <c r="SRE64" s="140"/>
      <c r="SRF64" s="140"/>
      <c r="SRG64" s="140"/>
      <c r="SRH64" s="140"/>
      <c r="SRI64" s="140"/>
      <c r="SRJ64" s="140"/>
      <c r="SRK64" s="140"/>
      <c r="SRL64" s="140"/>
      <c r="SRM64" s="140"/>
      <c r="SRN64" s="140"/>
      <c r="SRO64" s="140"/>
      <c r="SRP64" s="140"/>
      <c r="SRQ64" s="140"/>
      <c r="SRR64" s="140"/>
      <c r="SRS64" s="140"/>
      <c r="SRT64" s="140"/>
      <c r="SRU64" s="140"/>
      <c r="SRV64" s="140"/>
      <c r="SRW64" s="140"/>
      <c r="SRX64" s="140"/>
      <c r="SRY64" s="140"/>
      <c r="SRZ64" s="140"/>
      <c r="SSA64" s="140"/>
      <c r="SSB64" s="140"/>
      <c r="SSC64" s="140"/>
      <c r="SSD64" s="140"/>
      <c r="SSE64" s="140"/>
      <c r="SSF64" s="140"/>
      <c r="SSG64" s="140"/>
      <c r="SSH64" s="140"/>
      <c r="SSI64" s="140"/>
      <c r="SSJ64" s="140"/>
      <c r="SSK64" s="140"/>
      <c r="SSL64" s="140"/>
      <c r="SSM64" s="140"/>
      <c r="SSN64" s="140"/>
      <c r="SSO64" s="140"/>
      <c r="SSP64" s="140"/>
      <c r="SSQ64" s="140"/>
      <c r="SSR64" s="140"/>
      <c r="SSS64" s="140"/>
      <c r="SST64" s="140"/>
      <c r="SSU64" s="140"/>
      <c r="SSV64" s="140"/>
      <c r="SSW64" s="140"/>
      <c r="SSX64" s="140"/>
      <c r="SSY64" s="140"/>
      <c r="SSZ64" s="140"/>
      <c r="STA64" s="140"/>
      <c r="STB64" s="140"/>
      <c r="STC64" s="140"/>
      <c r="STD64" s="140"/>
      <c r="STE64" s="140"/>
      <c r="STF64" s="140"/>
      <c r="STG64" s="140"/>
      <c r="STH64" s="140"/>
      <c r="STI64" s="140"/>
      <c r="STJ64" s="140"/>
      <c r="STK64" s="140"/>
      <c r="STL64" s="140"/>
      <c r="STM64" s="140"/>
      <c r="STN64" s="140"/>
      <c r="STO64" s="140"/>
      <c r="STP64" s="140"/>
      <c r="STQ64" s="140"/>
      <c r="STR64" s="140"/>
      <c r="STS64" s="140"/>
      <c r="STT64" s="140"/>
      <c r="STU64" s="140"/>
      <c r="STV64" s="140"/>
      <c r="STW64" s="140"/>
      <c r="STX64" s="140"/>
      <c r="STY64" s="140"/>
      <c r="STZ64" s="140"/>
      <c r="SUA64" s="140"/>
      <c r="SUB64" s="140"/>
      <c r="SUC64" s="140"/>
      <c r="SUD64" s="140"/>
      <c r="SUE64" s="140"/>
      <c r="SUF64" s="140"/>
      <c r="SUG64" s="140"/>
      <c r="SUH64" s="140"/>
      <c r="SUI64" s="140"/>
      <c r="SUJ64" s="140"/>
      <c r="SUK64" s="140"/>
      <c r="SUL64" s="140"/>
      <c r="SUM64" s="140"/>
      <c r="SUN64" s="140"/>
      <c r="SUO64" s="140"/>
      <c r="SUP64" s="140"/>
      <c r="SUQ64" s="140"/>
      <c r="SUR64" s="140"/>
      <c r="SUS64" s="140"/>
      <c r="SUT64" s="140"/>
      <c r="SUU64" s="140"/>
      <c r="SUV64" s="140"/>
      <c r="SUW64" s="140"/>
      <c r="SUX64" s="140"/>
      <c r="SUY64" s="140"/>
      <c r="SUZ64" s="140"/>
      <c r="SVA64" s="140"/>
      <c r="SVB64" s="140"/>
      <c r="SVC64" s="140"/>
      <c r="SVD64" s="140"/>
      <c r="SVE64" s="140"/>
      <c r="SVF64" s="140"/>
      <c r="SVG64" s="140"/>
      <c r="SVH64" s="140"/>
      <c r="SVI64" s="140"/>
      <c r="SVJ64" s="140"/>
      <c r="SVK64" s="140"/>
      <c r="SVL64" s="140"/>
      <c r="SVM64" s="140"/>
      <c r="SVN64" s="140"/>
      <c r="SVO64" s="140"/>
      <c r="SVP64" s="140"/>
      <c r="SVQ64" s="140"/>
      <c r="SVR64" s="140"/>
      <c r="SVS64" s="140"/>
      <c r="SVT64" s="140"/>
      <c r="SVU64" s="140"/>
      <c r="SVV64" s="140"/>
      <c r="SVW64" s="140"/>
      <c r="SVX64" s="140"/>
      <c r="SVY64" s="140"/>
      <c r="SVZ64" s="140"/>
      <c r="SWA64" s="140"/>
      <c r="SWB64" s="140"/>
      <c r="SWC64" s="140"/>
      <c r="SWD64" s="140"/>
      <c r="SWE64" s="140"/>
      <c r="SWF64" s="140"/>
      <c r="SWG64" s="140"/>
      <c r="SWH64" s="140"/>
      <c r="SWI64" s="140"/>
      <c r="SWJ64" s="140"/>
      <c r="SWK64" s="140"/>
      <c r="SWL64" s="140"/>
      <c r="SWM64" s="140"/>
      <c r="SWN64" s="140"/>
      <c r="SWO64" s="140"/>
      <c r="SWP64" s="140"/>
      <c r="SWQ64" s="140"/>
      <c r="SWR64" s="140"/>
      <c r="SWS64" s="140"/>
      <c r="SWT64" s="140"/>
      <c r="SWU64" s="140"/>
      <c r="SWV64" s="140"/>
      <c r="SWW64" s="140"/>
      <c r="SWX64" s="140"/>
      <c r="SWY64" s="140"/>
      <c r="SWZ64" s="140"/>
      <c r="SXA64" s="140"/>
      <c r="SXB64" s="140"/>
      <c r="SXC64" s="140"/>
      <c r="SXD64" s="140"/>
      <c r="SXE64" s="140"/>
      <c r="SXF64" s="140"/>
      <c r="SXG64" s="140"/>
      <c r="SXH64" s="140"/>
      <c r="SXI64" s="140"/>
      <c r="SXJ64" s="140"/>
      <c r="SXK64" s="140"/>
      <c r="SXL64" s="140"/>
      <c r="SXM64" s="140"/>
      <c r="SXN64" s="140"/>
      <c r="SXO64" s="140"/>
      <c r="SXP64" s="140"/>
      <c r="SXQ64" s="140"/>
      <c r="SXR64" s="140"/>
      <c r="SXS64" s="140"/>
      <c r="SXT64" s="140"/>
      <c r="SXU64" s="140"/>
      <c r="SXV64" s="140"/>
      <c r="SXW64" s="140"/>
      <c r="SXX64" s="140"/>
      <c r="SXY64" s="140"/>
      <c r="SXZ64" s="140"/>
      <c r="SYA64" s="140"/>
      <c r="SYB64" s="140"/>
      <c r="SYC64" s="140"/>
      <c r="SYD64" s="140"/>
      <c r="SYE64" s="140"/>
      <c r="SYF64" s="140"/>
      <c r="SYG64" s="140"/>
      <c r="SYH64" s="140"/>
      <c r="SYI64" s="140"/>
      <c r="SYJ64" s="140"/>
      <c r="SYK64" s="140"/>
      <c r="SYL64" s="140"/>
      <c r="SYM64" s="140"/>
      <c r="SYN64" s="140"/>
      <c r="SYO64" s="140"/>
      <c r="SYP64" s="140"/>
      <c r="SYQ64" s="140"/>
      <c r="SYR64" s="140"/>
      <c r="SYS64" s="140"/>
      <c r="SYT64" s="140"/>
      <c r="SYU64" s="140"/>
      <c r="SYV64" s="140"/>
      <c r="SYW64" s="140"/>
      <c r="SYX64" s="140"/>
      <c r="SYY64" s="140"/>
      <c r="SYZ64" s="140"/>
      <c r="SZA64" s="140"/>
      <c r="SZB64" s="140"/>
      <c r="SZC64" s="140"/>
      <c r="SZD64" s="140"/>
      <c r="SZE64" s="140"/>
      <c r="SZF64" s="140"/>
      <c r="SZG64" s="140"/>
      <c r="SZH64" s="140"/>
      <c r="SZI64" s="140"/>
      <c r="SZJ64" s="140"/>
      <c r="SZK64" s="140"/>
      <c r="SZL64" s="140"/>
      <c r="SZM64" s="140"/>
      <c r="SZN64" s="140"/>
      <c r="SZO64" s="140"/>
      <c r="SZP64" s="140"/>
      <c r="SZQ64" s="140"/>
      <c r="SZR64" s="140"/>
      <c r="SZS64" s="140"/>
      <c r="SZT64" s="140"/>
      <c r="SZU64" s="140"/>
      <c r="SZV64" s="140"/>
      <c r="SZW64" s="140"/>
      <c r="SZX64" s="140"/>
      <c r="SZY64" s="140"/>
      <c r="SZZ64" s="140"/>
      <c r="TAA64" s="140"/>
      <c r="TAB64" s="140"/>
      <c r="TAC64" s="140"/>
      <c r="TAD64" s="140"/>
      <c r="TAE64" s="140"/>
      <c r="TAF64" s="140"/>
      <c r="TAG64" s="140"/>
      <c r="TAH64" s="140"/>
      <c r="TAI64" s="140"/>
      <c r="TAJ64" s="140"/>
      <c r="TAK64" s="140"/>
      <c r="TAL64" s="140"/>
      <c r="TAM64" s="140"/>
      <c r="TAN64" s="140"/>
      <c r="TAO64" s="140"/>
      <c r="TAP64" s="140"/>
      <c r="TAQ64" s="140"/>
      <c r="TAR64" s="140"/>
      <c r="TAS64" s="140"/>
      <c r="TAT64" s="140"/>
      <c r="TAU64" s="140"/>
      <c r="TAV64" s="140"/>
      <c r="TAW64" s="140"/>
      <c r="TAX64" s="140"/>
      <c r="TAY64" s="140"/>
      <c r="TAZ64" s="140"/>
      <c r="TBA64" s="140"/>
      <c r="TBB64" s="140"/>
      <c r="TBC64" s="140"/>
      <c r="TBD64" s="140"/>
      <c r="TBE64" s="140"/>
      <c r="TBF64" s="140"/>
      <c r="TBG64" s="140"/>
      <c r="TBH64" s="140"/>
      <c r="TBI64" s="140"/>
      <c r="TBJ64" s="140"/>
      <c r="TBK64" s="140"/>
      <c r="TBL64" s="140"/>
      <c r="TBM64" s="140"/>
      <c r="TBN64" s="140"/>
      <c r="TBO64" s="140"/>
      <c r="TBP64" s="140"/>
      <c r="TBQ64" s="140"/>
      <c r="TBR64" s="140"/>
      <c r="TBS64" s="140"/>
      <c r="TBT64" s="140"/>
      <c r="TBU64" s="140"/>
      <c r="TBV64" s="140"/>
      <c r="TBW64" s="140"/>
      <c r="TBX64" s="140"/>
      <c r="TBY64" s="140"/>
      <c r="TBZ64" s="140"/>
      <c r="TCA64" s="140"/>
      <c r="TCB64" s="140"/>
      <c r="TCC64" s="140"/>
      <c r="TCD64" s="140"/>
      <c r="TCE64" s="140"/>
      <c r="TCF64" s="140"/>
      <c r="TCG64" s="140"/>
      <c r="TCH64" s="140"/>
      <c r="TCI64" s="140"/>
      <c r="TCJ64" s="140"/>
      <c r="TCK64" s="140"/>
      <c r="TCL64" s="140"/>
      <c r="TCM64" s="140"/>
      <c r="TCN64" s="140"/>
      <c r="TCO64" s="140"/>
      <c r="TCP64" s="140"/>
      <c r="TCQ64" s="140"/>
      <c r="TCR64" s="140"/>
      <c r="TCS64" s="140"/>
      <c r="TCT64" s="140"/>
      <c r="TCU64" s="140"/>
      <c r="TCV64" s="140"/>
      <c r="TCW64" s="140"/>
      <c r="TCX64" s="140"/>
      <c r="TCY64" s="140"/>
      <c r="TCZ64" s="140"/>
      <c r="TDA64" s="140"/>
      <c r="TDB64" s="140"/>
      <c r="TDC64" s="140"/>
      <c r="TDD64" s="140"/>
      <c r="TDE64" s="140"/>
      <c r="TDF64" s="140"/>
      <c r="TDG64" s="140"/>
      <c r="TDH64" s="140"/>
      <c r="TDI64" s="140"/>
      <c r="TDJ64" s="140"/>
      <c r="TDK64" s="140"/>
      <c r="TDL64" s="140"/>
      <c r="TDM64" s="140"/>
      <c r="TDN64" s="140"/>
      <c r="TDO64" s="140"/>
      <c r="TDP64" s="140"/>
      <c r="TDQ64" s="140"/>
      <c r="TDR64" s="140"/>
      <c r="TDS64" s="140"/>
      <c r="TDT64" s="140"/>
      <c r="TDU64" s="140"/>
      <c r="TDV64" s="140"/>
      <c r="TDW64" s="140"/>
      <c r="TDX64" s="140"/>
      <c r="TDY64" s="140"/>
      <c r="TDZ64" s="140"/>
      <c r="TEA64" s="140"/>
      <c r="TEB64" s="140"/>
      <c r="TEC64" s="140"/>
      <c r="TED64" s="140"/>
      <c r="TEE64" s="140"/>
      <c r="TEF64" s="140"/>
      <c r="TEG64" s="140"/>
      <c r="TEH64" s="140"/>
      <c r="TEI64" s="140"/>
      <c r="TEJ64" s="140"/>
      <c r="TEK64" s="140"/>
      <c r="TEL64" s="140"/>
      <c r="TEM64" s="140"/>
      <c r="TEN64" s="140"/>
      <c r="TEO64" s="140"/>
      <c r="TEP64" s="140"/>
      <c r="TEQ64" s="140"/>
      <c r="TER64" s="140"/>
      <c r="TES64" s="140"/>
      <c r="TET64" s="140"/>
      <c r="TEU64" s="140"/>
      <c r="TEV64" s="140"/>
      <c r="TEW64" s="140"/>
      <c r="TEX64" s="140"/>
      <c r="TEY64" s="140"/>
      <c r="TEZ64" s="140"/>
      <c r="TFA64" s="140"/>
      <c r="TFB64" s="140"/>
      <c r="TFC64" s="140"/>
      <c r="TFD64" s="140"/>
      <c r="TFE64" s="140"/>
      <c r="TFF64" s="140"/>
      <c r="TFG64" s="140"/>
      <c r="TFH64" s="140"/>
      <c r="TFI64" s="140"/>
      <c r="TFJ64" s="140"/>
      <c r="TFK64" s="140"/>
      <c r="TFL64" s="140"/>
      <c r="TFM64" s="140"/>
      <c r="TFN64" s="140"/>
      <c r="TFO64" s="140"/>
      <c r="TFP64" s="140"/>
      <c r="TFQ64" s="140"/>
      <c r="TFR64" s="140"/>
      <c r="TFS64" s="140"/>
      <c r="TFT64" s="140"/>
      <c r="TFU64" s="140"/>
      <c r="TFV64" s="140"/>
      <c r="TFW64" s="140"/>
      <c r="TFX64" s="140"/>
      <c r="TFY64" s="140"/>
      <c r="TFZ64" s="140"/>
      <c r="TGA64" s="140"/>
      <c r="TGB64" s="140"/>
      <c r="TGC64" s="140"/>
      <c r="TGD64" s="140"/>
      <c r="TGE64" s="140"/>
      <c r="TGF64" s="140"/>
      <c r="TGG64" s="140"/>
      <c r="TGH64" s="140"/>
      <c r="TGI64" s="140"/>
      <c r="TGJ64" s="140"/>
      <c r="TGK64" s="140"/>
      <c r="TGL64" s="140"/>
      <c r="TGM64" s="140"/>
      <c r="TGN64" s="140"/>
      <c r="TGO64" s="140"/>
      <c r="TGP64" s="140"/>
      <c r="TGQ64" s="140"/>
      <c r="TGR64" s="140"/>
      <c r="TGS64" s="140"/>
      <c r="TGT64" s="140"/>
      <c r="TGU64" s="140"/>
      <c r="TGV64" s="140"/>
      <c r="TGW64" s="140"/>
      <c r="TGX64" s="140"/>
      <c r="TGY64" s="140"/>
      <c r="TGZ64" s="140"/>
      <c r="THA64" s="140"/>
      <c r="THB64" s="140"/>
      <c r="THC64" s="140"/>
      <c r="THD64" s="140"/>
      <c r="THE64" s="140"/>
      <c r="THF64" s="140"/>
      <c r="THG64" s="140"/>
      <c r="THH64" s="140"/>
      <c r="THI64" s="140"/>
      <c r="THJ64" s="140"/>
      <c r="THK64" s="140"/>
      <c r="THL64" s="140"/>
      <c r="THM64" s="140"/>
      <c r="THN64" s="140"/>
      <c r="THO64" s="140"/>
      <c r="THP64" s="140"/>
      <c r="THQ64" s="140"/>
      <c r="THR64" s="140"/>
      <c r="THS64" s="140"/>
      <c r="THT64" s="140"/>
      <c r="THU64" s="140"/>
      <c r="THV64" s="140"/>
      <c r="THW64" s="140"/>
      <c r="THX64" s="140"/>
      <c r="THY64" s="140"/>
      <c r="THZ64" s="140"/>
      <c r="TIA64" s="140"/>
      <c r="TIB64" s="140"/>
      <c r="TIC64" s="140"/>
      <c r="TID64" s="140"/>
      <c r="TIE64" s="140"/>
      <c r="TIF64" s="140"/>
      <c r="TIG64" s="140"/>
      <c r="TIH64" s="140"/>
      <c r="TII64" s="140"/>
      <c r="TIJ64" s="140"/>
      <c r="TIK64" s="140"/>
      <c r="TIL64" s="140"/>
      <c r="TIM64" s="140"/>
      <c r="TIN64" s="140"/>
      <c r="TIO64" s="140"/>
      <c r="TIP64" s="140"/>
      <c r="TIQ64" s="140"/>
      <c r="TIR64" s="140"/>
      <c r="TIS64" s="140"/>
      <c r="TIT64" s="140"/>
      <c r="TIU64" s="140"/>
      <c r="TIV64" s="140"/>
      <c r="TIW64" s="140"/>
      <c r="TIX64" s="140"/>
      <c r="TIY64" s="140"/>
      <c r="TIZ64" s="140"/>
      <c r="TJA64" s="140"/>
      <c r="TJB64" s="140"/>
      <c r="TJC64" s="140"/>
      <c r="TJD64" s="140"/>
      <c r="TJE64" s="140"/>
      <c r="TJF64" s="140"/>
      <c r="TJG64" s="140"/>
      <c r="TJH64" s="140"/>
      <c r="TJI64" s="140"/>
      <c r="TJJ64" s="140"/>
      <c r="TJK64" s="140"/>
      <c r="TJL64" s="140"/>
      <c r="TJM64" s="140"/>
      <c r="TJN64" s="140"/>
      <c r="TJO64" s="140"/>
      <c r="TJP64" s="140"/>
      <c r="TJQ64" s="140"/>
      <c r="TJR64" s="140"/>
      <c r="TJS64" s="140"/>
      <c r="TJT64" s="140"/>
      <c r="TJU64" s="140"/>
      <c r="TJV64" s="140"/>
      <c r="TJW64" s="140"/>
      <c r="TJX64" s="140"/>
      <c r="TJY64" s="140"/>
      <c r="TJZ64" s="140"/>
      <c r="TKA64" s="140"/>
      <c r="TKB64" s="140"/>
      <c r="TKC64" s="140"/>
      <c r="TKD64" s="140"/>
      <c r="TKE64" s="140"/>
      <c r="TKF64" s="140"/>
      <c r="TKG64" s="140"/>
      <c r="TKH64" s="140"/>
      <c r="TKI64" s="140"/>
      <c r="TKJ64" s="140"/>
      <c r="TKK64" s="140"/>
      <c r="TKL64" s="140"/>
      <c r="TKM64" s="140"/>
      <c r="TKN64" s="140"/>
      <c r="TKO64" s="140"/>
      <c r="TKP64" s="140"/>
      <c r="TKQ64" s="140"/>
      <c r="TKR64" s="140"/>
      <c r="TKS64" s="140"/>
      <c r="TKT64" s="140"/>
      <c r="TKU64" s="140"/>
      <c r="TKV64" s="140"/>
      <c r="TKW64" s="140"/>
      <c r="TKX64" s="140"/>
      <c r="TKY64" s="140"/>
      <c r="TKZ64" s="140"/>
      <c r="TLA64" s="140"/>
      <c r="TLB64" s="140"/>
      <c r="TLC64" s="140"/>
      <c r="TLD64" s="140"/>
      <c r="TLE64" s="140"/>
      <c r="TLF64" s="140"/>
      <c r="TLG64" s="140"/>
      <c r="TLH64" s="140"/>
      <c r="TLI64" s="140"/>
      <c r="TLJ64" s="140"/>
      <c r="TLK64" s="140"/>
      <c r="TLL64" s="140"/>
      <c r="TLM64" s="140"/>
      <c r="TLN64" s="140"/>
      <c r="TLO64" s="140"/>
      <c r="TLP64" s="140"/>
      <c r="TLQ64" s="140"/>
      <c r="TLR64" s="140"/>
      <c r="TLS64" s="140"/>
      <c r="TLT64" s="140"/>
      <c r="TLU64" s="140"/>
      <c r="TLV64" s="140"/>
      <c r="TLW64" s="140"/>
      <c r="TLX64" s="140"/>
      <c r="TLY64" s="140"/>
      <c r="TLZ64" s="140"/>
      <c r="TMA64" s="140"/>
      <c r="TMB64" s="140"/>
      <c r="TMC64" s="140"/>
      <c r="TMD64" s="140"/>
      <c r="TME64" s="140"/>
      <c r="TMF64" s="140"/>
      <c r="TMG64" s="140"/>
      <c r="TMH64" s="140"/>
      <c r="TMI64" s="140"/>
      <c r="TMJ64" s="140"/>
      <c r="TMK64" s="140"/>
      <c r="TML64" s="140"/>
      <c r="TMM64" s="140"/>
      <c r="TMN64" s="140"/>
      <c r="TMO64" s="140"/>
      <c r="TMP64" s="140"/>
      <c r="TMQ64" s="140"/>
      <c r="TMR64" s="140"/>
      <c r="TMS64" s="140"/>
      <c r="TMT64" s="140"/>
      <c r="TMU64" s="140"/>
      <c r="TMV64" s="140"/>
      <c r="TMW64" s="140"/>
      <c r="TMX64" s="140"/>
      <c r="TMY64" s="140"/>
      <c r="TMZ64" s="140"/>
      <c r="TNA64" s="140"/>
      <c r="TNB64" s="140"/>
      <c r="TNC64" s="140"/>
      <c r="TND64" s="140"/>
      <c r="TNE64" s="140"/>
      <c r="TNF64" s="140"/>
      <c r="TNG64" s="140"/>
      <c r="TNH64" s="140"/>
      <c r="TNI64" s="140"/>
      <c r="TNJ64" s="140"/>
      <c r="TNK64" s="140"/>
      <c r="TNL64" s="140"/>
      <c r="TNM64" s="140"/>
      <c r="TNN64" s="140"/>
      <c r="TNO64" s="140"/>
      <c r="TNP64" s="140"/>
      <c r="TNQ64" s="140"/>
      <c r="TNR64" s="140"/>
      <c r="TNS64" s="140"/>
      <c r="TNT64" s="140"/>
      <c r="TNU64" s="140"/>
      <c r="TNV64" s="140"/>
      <c r="TNW64" s="140"/>
      <c r="TNX64" s="140"/>
      <c r="TNY64" s="140"/>
      <c r="TNZ64" s="140"/>
      <c r="TOA64" s="140"/>
      <c r="TOB64" s="140"/>
      <c r="TOC64" s="140"/>
      <c r="TOD64" s="140"/>
      <c r="TOE64" s="140"/>
      <c r="TOF64" s="140"/>
      <c r="TOG64" s="140"/>
      <c r="TOH64" s="140"/>
      <c r="TOI64" s="140"/>
      <c r="TOJ64" s="140"/>
      <c r="TOK64" s="140"/>
      <c r="TOL64" s="140"/>
      <c r="TOM64" s="140"/>
      <c r="TON64" s="140"/>
      <c r="TOO64" s="140"/>
      <c r="TOP64" s="140"/>
      <c r="TOQ64" s="140"/>
      <c r="TOR64" s="140"/>
      <c r="TOS64" s="140"/>
      <c r="TOT64" s="140"/>
      <c r="TOU64" s="140"/>
      <c r="TOV64" s="140"/>
      <c r="TOW64" s="140"/>
      <c r="TOX64" s="140"/>
      <c r="TOY64" s="140"/>
      <c r="TOZ64" s="140"/>
      <c r="TPA64" s="140"/>
      <c r="TPB64" s="140"/>
      <c r="TPC64" s="140"/>
      <c r="TPD64" s="140"/>
      <c r="TPE64" s="140"/>
      <c r="TPF64" s="140"/>
      <c r="TPG64" s="140"/>
      <c r="TPH64" s="140"/>
      <c r="TPI64" s="140"/>
      <c r="TPJ64" s="140"/>
      <c r="TPK64" s="140"/>
      <c r="TPL64" s="140"/>
      <c r="TPM64" s="140"/>
      <c r="TPN64" s="140"/>
      <c r="TPO64" s="140"/>
      <c r="TPP64" s="140"/>
      <c r="TPQ64" s="140"/>
      <c r="TPR64" s="140"/>
      <c r="TPS64" s="140"/>
      <c r="TPT64" s="140"/>
      <c r="TPU64" s="140"/>
      <c r="TPV64" s="140"/>
      <c r="TPW64" s="140"/>
      <c r="TPX64" s="140"/>
      <c r="TPY64" s="140"/>
      <c r="TPZ64" s="140"/>
      <c r="TQA64" s="140"/>
      <c r="TQB64" s="140"/>
      <c r="TQC64" s="140"/>
      <c r="TQD64" s="140"/>
      <c r="TQE64" s="140"/>
      <c r="TQF64" s="140"/>
      <c r="TQG64" s="140"/>
      <c r="TQH64" s="140"/>
      <c r="TQI64" s="140"/>
      <c r="TQJ64" s="140"/>
      <c r="TQK64" s="140"/>
      <c r="TQL64" s="140"/>
      <c r="TQM64" s="140"/>
      <c r="TQN64" s="140"/>
      <c r="TQO64" s="140"/>
      <c r="TQP64" s="140"/>
      <c r="TQQ64" s="140"/>
      <c r="TQR64" s="140"/>
      <c r="TQS64" s="140"/>
      <c r="TQT64" s="140"/>
      <c r="TQU64" s="140"/>
      <c r="TQV64" s="140"/>
      <c r="TQW64" s="140"/>
      <c r="TQX64" s="140"/>
      <c r="TQY64" s="140"/>
      <c r="TQZ64" s="140"/>
      <c r="TRA64" s="140"/>
      <c r="TRB64" s="140"/>
      <c r="TRC64" s="140"/>
      <c r="TRD64" s="140"/>
      <c r="TRE64" s="140"/>
      <c r="TRF64" s="140"/>
      <c r="TRG64" s="140"/>
      <c r="TRH64" s="140"/>
      <c r="TRI64" s="140"/>
      <c r="TRJ64" s="140"/>
      <c r="TRK64" s="140"/>
      <c r="TRL64" s="140"/>
      <c r="TRM64" s="140"/>
      <c r="TRN64" s="140"/>
      <c r="TRO64" s="140"/>
      <c r="TRP64" s="140"/>
      <c r="TRQ64" s="140"/>
      <c r="TRR64" s="140"/>
      <c r="TRS64" s="140"/>
      <c r="TRT64" s="140"/>
      <c r="TRU64" s="140"/>
      <c r="TRV64" s="140"/>
      <c r="TRW64" s="140"/>
      <c r="TRX64" s="140"/>
      <c r="TRY64" s="140"/>
      <c r="TRZ64" s="140"/>
      <c r="TSA64" s="140"/>
      <c r="TSB64" s="140"/>
      <c r="TSC64" s="140"/>
      <c r="TSD64" s="140"/>
      <c r="TSE64" s="140"/>
      <c r="TSF64" s="140"/>
      <c r="TSG64" s="140"/>
      <c r="TSH64" s="140"/>
      <c r="TSI64" s="140"/>
      <c r="TSJ64" s="140"/>
      <c r="TSK64" s="140"/>
      <c r="TSL64" s="140"/>
      <c r="TSM64" s="140"/>
      <c r="TSN64" s="140"/>
      <c r="TSO64" s="140"/>
      <c r="TSP64" s="140"/>
      <c r="TSQ64" s="140"/>
      <c r="TSR64" s="140"/>
      <c r="TSS64" s="140"/>
      <c r="TST64" s="140"/>
      <c r="TSU64" s="140"/>
      <c r="TSV64" s="140"/>
      <c r="TSW64" s="140"/>
      <c r="TSX64" s="140"/>
      <c r="TSY64" s="140"/>
      <c r="TSZ64" s="140"/>
      <c r="TTA64" s="140"/>
      <c r="TTB64" s="140"/>
      <c r="TTC64" s="140"/>
      <c r="TTD64" s="140"/>
      <c r="TTE64" s="140"/>
      <c r="TTF64" s="140"/>
      <c r="TTG64" s="140"/>
      <c r="TTH64" s="140"/>
      <c r="TTI64" s="140"/>
      <c r="TTJ64" s="140"/>
      <c r="TTK64" s="140"/>
      <c r="TTL64" s="140"/>
      <c r="TTM64" s="140"/>
      <c r="TTN64" s="140"/>
      <c r="TTO64" s="140"/>
      <c r="TTP64" s="140"/>
      <c r="TTQ64" s="140"/>
      <c r="TTR64" s="140"/>
      <c r="TTS64" s="140"/>
      <c r="TTT64" s="140"/>
      <c r="TTU64" s="140"/>
      <c r="TTV64" s="140"/>
      <c r="TTW64" s="140"/>
      <c r="TTX64" s="140"/>
      <c r="TTY64" s="140"/>
      <c r="TTZ64" s="140"/>
      <c r="TUA64" s="140"/>
      <c r="TUB64" s="140"/>
      <c r="TUC64" s="140"/>
      <c r="TUD64" s="140"/>
      <c r="TUE64" s="140"/>
      <c r="TUF64" s="140"/>
      <c r="TUG64" s="140"/>
      <c r="TUH64" s="140"/>
      <c r="TUI64" s="140"/>
      <c r="TUJ64" s="140"/>
      <c r="TUK64" s="140"/>
      <c r="TUL64" s="140"/>
      <c r="TUM64" s="140"/>
      <c r="TUN64" s="140"/>
      <c r="TUO64" s="140"/>
      <c r="TUP64" s="140"/>
      <c r="TUQ64" s="140"/>
      <c r="TUR64" s="140"/>
      <c r="TUS64" s="140"/>
      <c r="TUT64" s="140"/>
      <c r="TUU64" s="140"/>
      <c r="TUV64" s="140"/>
      <c r="TUW64" s="140"/>
      <c r="TUX64" s="140"/>
      <c r="TUY64" s="140"/>
      <c r="TUZ64" s="140"/>
      <c r="TVA64" s="140"/>
      <c r="TVB64" s="140"/>
      <c r="TVC64" s="140"/>
      <c r="TVD64" s="140"/>
      <c r="TVE64" s="140"/>
      <c r="TVF64" s="140"/>
      <c r="TVG64" s="140"/>
      <c r="TVH64" s="140"/>
      <c r="TVI64" s="140"/>
      <c r="TVJ64" s="140"/>
      <c r="TVK64" s="140"/>
      <c r="TVL64" s="140"/>
      <c r="TVM64" s="140"/>
      <c r="TVN64" s="140"/>
      <c r="TVO64" s="140"/>
      <c r="TVP64" s="140"/>
      <c r="TVQ64" s="140"/>
      <c r="TVR64" s="140"/>
      <c r="TVS64" s="140"/>
      <c r="TVT64" s="140"/>
      <c r="TVU64" s="140"/>
      <c r="TVV64" s="140"/>
      <c r="TVW64" s="140"/>
      <c r="TVX64" s="140"/>
      <c r="TVY64" s="140"/>
      <c r="TVZ64" s="140"/>
      <c r="TWA64" s="140"/>
      <c r="TWB64" s="140"/>
      <c r="TWC64" s="140"/>
      <c r="TWD64" s="140"/>
      <c r="TWE64" s="140"/>
      <c r="TWF64" s="140"/>
      <c r="TWG64" s="140"/>
      <c r="TWH64" s="140"/>
      <c r="TWI64" s="140"/>
      <c r="TWJ64" s="140"/>
      <c r="TWK64" s="140"/>
      <c r="TWL64" s="140"/>
      <c r="TWM64" s="140"/>
      <c r="TWN64" s="140"/>
      <c r="TWO64" s="140"/>
      <c r="TWP64" s="140"/>
      <c r="TWQ64" s="140"/>
      <c r="TWR64" s="140"/>
      <c r="TWS64" s="140"/>
      <c r="TWT64" s="140"/>
      <c r="TWU64" s="140"/>
      <c r="TWV64" s="140"/>
      <c r="TWW64" s="140"/>
      <c r="TWX64" s="140"/>
      <c r="TWY64" s="140"/>
      <c r="TWZ64" s="140"/>
      <c r="TXA64" s="140"/>
      <c r="TXB64" s="140"/>
      <c r="TXC64" s="140"/>
      <c r="TXD64" s="140"/>
      <c r="TXE64" s="140"/>
      <c r="TXF64" s="140"/>
      <c r="TXG64" s="140"/>
      <c r="TXH64" s="140"/>
      <c r="TXI64" s="140"/>
      <c r="TXJ64" s="140"/>
      <c r="TXK64" s="140"/>
      <c r="TXL64" s="140"/>
      <c r="TXM64" s="140"/>
      <c r="TXN64" s="140"/>
      <c r="TXO64" s="140"/>
      <c r="TXP64" s="140"/>
      <c r="TXQ64" s="140"/>
      <c r="TXR64" s="140"/>
      <c r="TXS64" s="140"/>
      <c r="TXT64" s="140"/>
      <c r="TXU64" s="140"/>
      <c r="TXV64" s="140"/>
      <c r="TXW64" s="140"/>
      <c r="TXX64" s="140"/>
      <c r="TXY64" s="140"/>
      <c r="TXZ64" s="140"/>
      <c r="TYA64" s="140"/>
      <c r="TYB64" s="140"/>
      <c r="TYC64" s="140"/>
      <c r="TYD64" s="140"/>
      <c r="TYE64" s="140"/>
      <c r="TYF64" s="140"/>
      <c r="TYG64" s="140"/>
      <c r="TYH64" s="140"/>
      <c r="TYI64" s="140"/>
      <c r="TYJ64" s="140"/>
      <c r="TYK64" s="140"/>
      <c r="TYL64" s="140"/>
      <c r="TYM64" s="140"/>
      <c r="TYN64" s="140"/>
      <c r="TYO64" s="140"/>
      <c r="TYP64" s="140"/>
      <c r="TYQ64" s="140"/>
      <c r="TYR64" s="140"/>
      <c r="TYS64" s="140"/>
      <c r="TYT64" s="140"/>
      <c r="TYU64" s="140"/>
      <c r="TYV64" s="140"/>
      <c r="TYW64" s="140"/>
      <c r="TYX64" s="140"/>
      <c r="TYY64" s="140"/>
      <c r="TYZ64" s="140"/>
      <c r="TZA64" s="140"/>
      <c r="TZB64" s="140"/>
      <c r="TZC64" s="140"/>
      <c r="TZD64" s="140"/>
      <c r="TZE64" s="140"/>
      <c r="TZF64" s="140"/>
      <c r="TZG64" s="140"/>
      <c r="TZH64" s="140"/>
      <c r="TZI64" s="140"/>
      <c r="TZJ64" s="140"/>
      <c r="TZK64" s="140"/>
      <c r="TZL64" s="140"/>
      <c r="TZM64" s="140"/>
      <c r="TZN64" s="140"/>
      <c r="TZO64" s="140"/>
      <c r="TZP64" s="140"/>
      <c r="TZQ64" s="140"/>
      <c r="TZR64" s="140"/>
      <c r="TZS64" s="140"/>
      <c r="TZT64" s="140"/>
      <c r="TZU64" s="140"/>
      <c r="TZV64" s="140"/>
      <c r="TZW64" s="140"/>
      <c r="TZX64" s="140"/>
      <c r="TZY64" s="140"/>
      <c r="TZZ64" s="140"/>
      <c r="UAA64" s="140"/>
      <c r="UAB64" s="140"/>
      <c r="UAC64" s="140"/>
      <c r="UAD64" s="140"/>
      <c r="UAE64" s="140"/>
      <c r="UAF64" s="140"/>
      <c r="UAG64" s="140"/>
      <c r="UAH64" s="140"/>
      <c r="UAI64" s="140"/>
      <c r="UAJ64" s="140"/>
      <c r="UAK64" s="140"/>
      <c r="UAL64" s="140"/>
      <c r="UAM64" s="140"/>
      <c r="UAN64" s="140"/>
      <c r="UAO64" s="140"/>
      <c r="UAP64" s="140"/>
      <c r="UAQ64" s="140"/>
      <c r="UAR64" s="140"/>
      <c r="UAS64" s="140"/>
      <c r="UAT64" s="140"/>
      <c r="UAU64" s="140"/>
      <c r="UAV64" s="140"/>
      <c r="UAW64" s="140"/>
      <c r="UAX64" s="140"/>
      <c r="UAY64" s="140"/>
      <c r="UAZ64" s="140"/>
      <c r="UBA64" s="140"/>
      <c r="UBB64" s="140"/>
      <c r="UBC64" s="140"/>
      <c r="UBD64" s="140"/>
      <c r="UBE64" s="140"/>
      <c r="UBF64" s="140"/>
      <c r="UBG64" s="140"/>
      <c r="UBH64" s="140"/>
      <c r="UBI64" s="140"/>
      <c r="UBJ64" s="140"/>
      <c r="UBK64" s="140"/>
      <c r="UBL64" s="140"/>
      <c r="UBM64" s="140"/>
      <c r="UBN64" s="140"/>
      <c r="UBO64" s="140"/>
      <c r="UBP64" s="140"/>
      <c r="UBQ64" s="140"/>
      <c r="UBR64" s="140"/>
      <c r="UBS64" s="140"/>
      <c r="UBT64" s="140"/>
      <c r="UBU64" s="140"/>
      <c r="UBV64" s="140"/>
      <c r="UBW64" s="140"/>
      <c r="UBX64" s="140"/>
      <c r="UBY64" s="140"/>
      <c r="UBZ64" s="140"/>
      <c r="UCA64" s="140"/>
      <c r="UCB64" s="140"/>
      <c r="UCC64" s="140"/>
      <c r="UCD64" s="140"/>
      <c r="UCE64" s="140"/>
      <c r="UCF64" s="140"/>
      <c r="UCG64" s="140"/>
      <c r="UCH64" s="140"/>
      <c r="UCI64" s="140"/>
      <c r="UCJ64" s="140"/>
      <c r="UCK64" s="140"/>
      <c r="UCL64" s="140"/>
      <c r="UCM64" s="140"/>
      <c r="UCN64" s="140"/>
      <c r="UCO64" s="140"/>
      <c r="UCP64" s="140"/>
      <c r="UCQ64" s="140"/>
      <c r="UCR64" s="140"/>
      <c r="UCS64" s="140"/>
      <c r="UCT64" s="140"/>
      <c r="UCU64" s="140"/>
      <c r="UCV64" s="140"/>
      <c r="UCW64" s="140"/>
      <c r="UCX64" s="140"/>
      <c r="UCY64" s="140"/>
      <c r="UCZ64" s="140"/>
      <c r="UDA64" s="140"/>
      <c r="UDB64" s="140"/>
      <c r="UDC64" s="140"/>
      <c r="UDD64" s="140"/>
      <c r="UDE64" s="140"/>
      <c r="UDF64" s="140"/>
      <c r="UDG64" s="140"/>
      <c r="UDH64" s="140"/>
      <c r="UDI64" s="140"/>
      <c r="UDJ64" s="140"/>
      <c r="UDK64" s="140"/>
      <c r="UDL64" s="140"/>
      <c r="UDM64" s="140"/>
      <c r="UDN64" s="140"/>
      <c r="UDO64" s="140"/>
      <c r="UDP64" s="140"/>
      <c r="UDQ64" s="140"/>
      <c r="UDR64" s="140"/>
      <c r="UDS64" s="140"/>
      <c r="UDT64" s="140"/>
      <c r="UDU64" s="140"/>
      <c r="UDV64" s="140"/>
      <c r="UDW64" s="140"/>
      <c r="UDX64" s="140"/>
      <c r="UDY64" s="140"/>
      <c r="UDZ64" s="140"/>
      <c r="UEA64" s="140"/>
      <c r="UEB64" s="140"/>
      <c r="UEC64" s="140"/>
      <c r="UED64" s="140"/>
      <c r="UEE64" s="140"/>
      <c r="UEF64" s="140"/>
      <c r="UEG64" s="140"/>
      <c r="UEH64" s="140"/>
      <c r="UEI64" s="140"/>
      <c r="UEJ64" s="140"/>
      <c r="UEK64" s="140"/>
      <c r="UEL64" s="140"/>
      <c r="UEM64" s="140"/>
      <c r="UEN64" s="140"/>
      <c r="UEO64" s="140"/>
      <c r="UEP64" s="140"/>
      <c r="UEQ64" s="140"/>
      <c r="UER64" s="140"/>
      <c r="UES64" s="140"/>
      <c r="UET64" s="140"/>
      <c r="UEU64" s="140"/>
      <c r="UEV64" s="140"/>
      <c r="UEW64" s="140"/>
      <c r="UEX64" s="140"/>
      <c r="UEY64" s="140"/>
      <c r="UEZ64" s="140"/>
      <c r="UFA64" s="140"/>
      <c r="UFB64" s="140"/>
      <c r="UFC64" s="140"/>
      <c r="UFD64" s="140"/>
      <c r="UFE64" s="140"/>
      <c r="UFF64" s="140"/>
      <c r="UFG64" s="140"/>
      <c r="UFH64" s="140"/>
      <c r="UFI64" s="140"/>
      <c r="UFJ64" s="140"/>
      <c r="UFK64" s="140"/>
      <c r="UFL64" s="140"/>
      <c r="UFM64" s="140"/>
      <c r="UFN64" s="140"/>
      <c r="UFO64" s="140"/>
      <c r="UFP64" s="140"/>
      <c r="UFQ64" s="140"/>
      <c r="UFR64" s="140"/>
      <c r="UFS64" s="140"/>
      <c r="UFT64" s="140"/>
      <c r="UFU64" s="140"/>
      <c r="UFV64" s="140"/>
      <c r="UFW64" s="140"/>
      <c r="UFX64" s="140"/>
      <c r="UFY64" s="140"/>
      <c r="UFZ64" s="140"/>
      <c r="UGA64" s="140"/>
      <c r="UGB64" s="140"/>
      <c r="UGC64" s="140"/>
      <c r="UGD64" s="140"/>
      <c r="UGE64" s="140"/>
      <c r="UGF64" s="140"/>
      <c r="UGG64" s="140"/>
      <c r="UGH64" s="140"/>
      <c r="UGI64" s="140"/>
      <c r="UGJ64" s="140"/>
      <c r="UGK64" s="140"/>
      <c r="UGL64" s="140"/>
      <c r="UGM64" s="140"/>
      <c r="UGN64" s="140"/>
      <c r="UGO64" s="140"/>
      <c r="UGP64" s="140"/>
      <c r="UGQ64" s="140"/>
      <c r="UGR64" s="140"/>
      <c r="UGS64" s="140"/>
      <c r="UGT64" s="140"/>
      <c r="UGU64" s="140"/>
      <c r="UGV64" s="140"/>
      <c r="UGW64" s="140"/>
      <c r="UGX64" s="140"/>
      <c r="UGY64" s="140"/>
      <c r="UGZ64" s="140"/>
      <c r="UHA64" s="140"/>
      <c r="UHB64" s="140"/>
      <c r="UHC64" s="140"/>
      <c r="UHD64" s="140"/>
      <c r="UHE64" s="140"/>
      <c r="UHF64" s="140"/>
      <c r="UHG64" s="140"/>
      <c r="UHH64" s="140"/>
      <c r="UHI64" s="140"/>
      <c r="UHJ64" s="140"/>
      <c r="UHK64" s="140"/>
      <c r="UHL64" s="140"/>
      <c r="UHM64" s="140"/>
      <c r="UHN64" s="140"/>
      <c r="UHO64" s="140"/>
      <c r="UHP64" s="140"/>
      <c r="UHQ64" s="140"/>
      <c r="UHR64" s="140"/>
      <c r="UHS64" s="140"/>
      <c r="UHT64" s="140"/>
      <c r="UHU64" s="140"/>
      <c r="UHV64" s="140"/>
      <c r="UHW64" s="140"/>
      <c r="UHX64" s="140"/>
      <c r="UHY64" s="140"/>
      <c r="UHZ64" s="140"/>
      <c r="UIA64" s="140"/>
      <c r="UIB64" s="140"/>
      <c r="UIC64" s="140"/>
      <c r="UID64" s="140"/>
      <c r="UIE64" s="140"/>
      <c r="UIF64" s="140"/>
      <c r="UIG64" s="140"/>
      <c r="UIH64" s="140"/>
      <c r="UII64" s="140"/>
      <c r="UIJ64" s="140"/>
      <c r="UIK64" s="140"/>
      <c r="UIL64" s="140"/>
      <c r="UIM64" s="140"/>
      <c r="UIN64" s="140"/>
      <c r="UIO64" s="140"/>
      <c r="UIP64" s="140"/>
      <c r="UIQ64" s="140"/>
      <c r="UIR64" s="140"/>
      <c r="UIS64" s="140"/>
      <c r="UIT64" s="140"/>
      <c r="UIU64" s="140"/>
      <c r="UIV64" s="140"/>
      <c r="UIW64" s="140"/>
      <c r="UIX64" s="140"/>
      <c r="UIY64" s="140"/>
      <c r="UIZ64" s="140"/>
      <c r="UJA64" s="140"/>
      <c r="UJB64" s="140"/>
      <c r="UJC64" s="140"/>
      <c r="UJD64" s="140"/>
      <c r="UJE64" s="140"/>
      <c r="UJF64" s="140"/>
      <c r="UJG64" s="140"/>
      <c r="UJH64" s="140"/>
      <c r="UJI64" s="140"/>
      <c r="UJJ64" s="140"/>
      <c r="UJK64" s="140"/>
      <c r="UJL64" s="140"/>
      <c r="UJM64" s="140"/>
      <c r="UJN64" s="140"/>
      <c r="UJO64" s="140"/>
      <c r="UJP64" s="140"/>
      <c r="UJQ64" s="140"/>
      <c r="UJR64" s="140"/>
      <c r="UJS64" s="140"/>
      <c r="UJT64" s="140"/>
      <c r="UJU64" s="140"/>
      <c r="UJV64" s="140"/>
      <c r="UJW64" s="140"/>
      <c r="UJX64" s="140"/>
      <c r="UJY64" s="140"/>
      <c r="UJZ64" s="140"/>
      <c r="UKA64" s="140"/>
      <c r="UKB64" s="140"/>
      <c r="UKC64" s="140"/>
      <c r="UKD64" s="140"/>
      <c r="UKE64" s="140"/>
      <c r="UKF64" s="140"/>
      <c r="UKG64" s="140"/>
      <c r="UKH64" s="140"/>
      <c r="UKI64" s="140"/>
      <c r="UKJ64" s="140"/>
      <c r="UKK64" s="140"/>
      <c r="UKL64" s="140"/>
      <c r="UKM64" s="140"/>
      <c r="UKN64" s="140"/>
      <c r="UKO64" s="140"/>
      <c r="UKP64" s="140"/>
      <c r="UKQ64" s="140"/>
      <c r="UKR64" s="140"/>
      <c r="UKS64" s="140"/>
      <c r="UKT64" s="140"/>
      <c r="UKU64" s="140"/>
      <c r="UKV64" s="140"/>
      <c r="UKW64" s="140"/>
      <c r="UKX64" s="140"/>
      <c r="UKY64" s="140"/>
      <c r="UKZ64" s="140"/>
      <c r="ULA64" s="140"/>
      <c r="ULB64" s="140"/>
      <c r="ULC64" s="140"/>
      <c r="ULD64" s="140"/>
      <c r="ULE64" s="140"/>
      <c r="ULF64" s="140"/>
      <c r="ULG64" s="140"/>
      <c r="ULH64" s="140"/>
      <c r="ULI64" s="140"/>
      <c r="ULJ64" s="140"/>
      <c r="ULK64" s="140"/>
      <c r="ULL64" s="140"/>
      <c r="ULM64" s="140"/>
      <c r="ULN64" s="140"/>
      <c r="ULO64" s="140"/>
      <c r="ULP64" s="140"/>
      <c r="ULQ64" s="140"/>
      <c r="ULR64" s="140"/>
      <c r="ULS64" s="140"/>
      <c r="ULT64" s="140"/>
      <c r="ULU64" s="140"/>
      <c r="ULV64" s="140"/>
      <c r="ULW64" s="140"/>
      <c r="ULX64" s="140"/>
      <c r="ULY64" s="140"/>
      <c r="ULZ64" s="140"/>
      <c r="UMA64" s="140"/>
      <c r="UMB64" s="140"/>
      <c r="UMC64" s="140"/>
      <c r="UMD64" s="140"/>
      <c r="UME64" s="140"/>
      <c r="UMF64" s="140"/>
      <c r="UMG64" s="140"/>
      <c r="UMH64" s="140"/>
      <c r="UMI64" s="140"/>
      <c r="UMJ64" s="140"/>
      <c r="UMK64" s="140"/>
      <c r="UML64" s="140"/>
      <c r="UMM64" s="140"/>
      <c r="UMN64" s="140"/>
      <c r="UMO64" s="140"/>
      <c r="UMP64" s="140"/>
      <c r="UMQ64" s="140"/>
      <c r="UMR64" s="140"/>
      <c r="UMS64" s="140"/>
      <c r="UMT64" s="140"/>
      <c r="UMU64" s="140"/>
      <c r="UMV64" s="140"/>
      <c r="UMW64" s="140"/>
      <c r="UMX64" s="140"/>
      <c r="UMY64" s="140"/>
      <c r="UMZ64" s="140"/>
      <c r="UNA64" s="140"/>
      <c r="UNB64" s="140"/>
      <c r="UNC64" s="140"/>
      <c r="UND64" s="140"/>
      <c r="UNE64" s="140"/>
      <c r="UNF64" s="140"/>
      <c r="UNG64" s="140"/>
      <c r="UNH64" s="140"/>
      <c r="UNI64" s="140"/>
      <c r="UNJ64" s="140"/>
      <c r="UNK64" s="140"/>
      <c r="UNL64" s="140"/>
      <c r="UNM64" s="140"/>
      <c r="UNN64" s="140"/>
      <c r="UNO64" s="140"/>
      <c r="UNP64" s="140"/>
      <c r="UNQ64" s="140"/>
      <c r="UNR64" s="140"/>
      <c r="UNS64" s="140"/>
      <c r="UNT64" s="140"/>
      <c r="UNU64" s="140"/>
      <c r="UNV64" s="140"/>
      <c r="UNW64" s="140"/>
      <c r="UNX64" s="140"/>
      <c r="UNY64" s="140"/>
      <c r="UNZ64" s="140"/>
      <c r="UOA64" s="140"/>
      <c r="UOB64" s="140"/>
      <c r="UOC64" s="140"/>
      <c r="UOD64" s="140"/>
      <c r="UOE64" s="140"/>
      <c r="UOF64" s="140"/>
      <c r="UOG64" s="140"/>
      <c r="UOH64" s="140"/>
      <c r="UOI64" s="140"/>
      <c r="UOJ64" s="140"/>
      <c r="UOK64" s="140"/>
      <c r="UOL64" s="140"/>
      <c r="UOM64" s="140"/>
      <c r="UON64" s="140"/>
      <c r="UOO64" s="140"/>
      <c r="UOP64" s="140"/>
      <c r="UOQ64" s="140"/>
      <c r="UOR64" s="140"/>
      <c r="UOS64" s="140"/>
      <c r="UOT64" s="140"/>
      <c r="UOU64" s="140"/>
      <c r="UOV64" s="140"/>
      <c r="UOW64" s="140"/>
      <c r="UOX64" s="140"/>
      <c r="UOY64" s="140"/>
      <c r="UOZ64" s="140"/>
      <c r="UPA64" s="140"/>
      <c r="UPB64" s="140"/>
      <c r="UPC64" s="140"/>
      <c r="UPD64" s="140"/>
      <c r="UPE64" s="140"/>
      <c r="UPF64" s="140"/>
      <c r="UPG64" s="140"/>
      <c r="UPH64" s="140"/>
      <c r="UPI64" s="140"/>
      <c r="UPJ64" s="140"/>
      <c r="UPK64" s="140"/>
      <c r="UPL64" s="140"/>
      <c r="UPM64" s="140"/>
      <c r="UPN64" s="140"/>
      <c r="UPO64" s="140"/>
      <c r="UPP64" s="140"/>
      <c r="UPQ64" s="140"/>
      <c r="UPR64" s="140"/>
      <c r="UPS64" s="140"/>
      <c r="UPT64" s="140"/>
      <c r="UPU64" s="140"/>
      <c r="UPV64" s="140"/>
      <c r="UPW64" s="140"/>
      <c r="UPX64" s="140"/>
      <c r="UPY64" s="140"/>
      <c r="UPZ64" s="140"/>
      <c r="UQA64" s="140"/>
      <c r="UQB64" s="140"/>
      <c r="UQC64" s="140"/>
      <c r="UQD64" s="140"/>
      <c r="UQE64" s="140"/>
      <c r="UQF64" s="140"/>
      <c r="UQG64" s="140"/>
      <c r="UQH64" s="140"/>
      <c r="UQI64" s="140"/>
      <c r="UQJ64" s="140"/>
      <c r="UQK64" s="140"/>
      <c r="UQL64" s="140"/>
      <c r="UQM64" s="140"/>
      <c r="UQN64" s="140"/>
      <c r="UQO64" s="140"/>
      <c r="UQP64" s="140"/>
      <c r="UQQ64" s="140"/>
      <c r="UQR64" s="140"/>
      <c r="UQS64" s="140"/>
      <c r="UQT64" s="140"/>
      <c r="UQU64" s="140"/>
      <c r="UQV64" s="140"/>
      <c r="UQW64" s="140"/>
      <c r="UQX64" s="140"/>
      <c r="UQY64" s="140"/>
      <c r="UQZ64" s="140"/>
      <c r="URA64" s="140"/>
      <c r="URB64" s="140"/>
      <c r="URC64" s="140"/>
      <c r="URD64" s="140"/>
      <c r="URE64" s="140"/>
      <c r="URF64" s="140"/>
      <c r="URG64" s="140"/>
      <c r="URH64" s="140"/>
      <c r="URI64" s="140"/>
      <c r="URJ64" s="140"/>
      <c r="URK64" s="140"/>
      <c r="URL64" s="140"/>
      <c r="URM64" s="140"/>
      <c r="URN64" s="140"/>
      <c r="URO64" s="140"/>
      <c r="URP64" s="140"/>
      <c r="URQ64" s="140"/>
      <c r="URR64" s="140"/>
      <c r="URS64" s="140"/>
      <c r="URT64" s="140"/>
      <c r="URU64" s="140"/>
      <c r="URV64" s="140"/>
      <c r="URW64" s="140"/>
      <c r="URX64" s="140"/>
      <c r="URY64" s="140"/>
      <c r="URZ64" s="140"/>
      <c r="USA64" s="140"/>
      <c r="USB64" s="140"/>
      <c r="USC64" s="140"/>
      <c r="USD64" s="140"/>
      <c r="USE64" s="140"/>
      <c r="USF64" s="140"/>
      <c r="USG64" s="140"/>
      <c r="USH64" s="140"/>
      <c r="USI64" s="140"/>
      <c r="USJ64" s="140"/>
      <c r="USK64" s="140"/>
      <c r="USL64" s="140"/>
      <c r="USM64" s="140"/>
      <c r="USN64" s="140"/>
      <c r="USO64" s="140"/>
      <c r="USP64" s="140"/>
      <c r="USQ64" s="140"/>
      <c r="USR64" s="140"/>
      <c r="USS64" s="140"/>
      <c r="UST64" s="140"/>
      <c r="USU64" s="140"/>
      <c r="USV64" s="140"/>
      <c r="USW64" s="140"/>
      <c r="USX64" s="140"/>
      <c r="USY64" s="140"/>
      <c r="USZ64" s="140"/>
      <c r="UTA64" s="140"/>
      <c r="UTB64" s="140"/>
      <c r="UTC64" s="140"/>
      <c r="UTD64" s="140"/>
      <c r="UTE64" s="140"/>
      <c r="UTF64" s="140"/>
      <c r="UTG64" s="140"/>
      <c r="UTH64" s="140"/>
      <c r="UTI64" s="140"/>
      <c r="UTJ64" s="140"/>
      <c r="UTK64" s="140"/>
      <c r="UTL64" s="140"/>
      <c r="UTM64" s="140"/>
      <c r="UTN64" s="140"/>
      <c r="UTO64" s="140"/>
      <c r="UTP64" s="140"/>
      <c r="UTQ64" s="140"/>
      <c r="UTR64" s="140"/>
      <c r="UTS64" s="140"/>
      <c r="UTT64" s="140"/>
      <c r="UTU64" s="140"/>
      <c r="UTV64" s="140"/>
      <c r="UTW64" s="140"/>
      <c r="UTX64" s="140"/>
      <c r="UTY64" s="140"/>
      <c r="UTZ64" s="140"/>
      <c r="UUA64" s="140"/>
      <c r="UUB64" s="140"/>
      <c r="UUC64" s="140"/>
      <c r="UUD64" s="140"/>
      <c r="UUE64" s="140"/>
      <c r="UUF64" s="140"/>
      <c r="UUG64" s="140"/>
      <c r="UUH64" s="140"/>
      <c r="UUI64" s="140"/>
      <c r="UUJ64" s="140"/>
      <c r="UUK64" s="140"/>
      <c r="UUL64" s="140"/>
      <c r="UUM64" s="140"/>
      <c r="UUN64" s="140"/>
      <c r="UUO64" s="140"/>
      <c r="UUP64" s="140"/>
      <c r="UUQ64" s="140"/>
      <c r="UUR64" s="140"/>
      <c r="UUS64" s="140"/>
      <c r="UUT64" s="140"/>
      <c r="UUU64" s="140"/>
      <c r="UUV64" s="140"/>
      <c r="UUW64" s="140"/>
      <c r="UUX64" s="140"/>
      <c r="UUY64" s="140"/>
      <c r="UUZ64" s="140"/>
      <c r="UVA64" s="140"/>
      <c r="UVB64" s="140"/>
      <c r="UVC64" s="140"/>
      <c r="UVD64" s="140"/>
      <c r="UVE64" s="140"/>
      <c r="UVF64" s="140"/>
      <c r="UVG64" s="140"/>
      <c r="UVH64" s="140"/>
      <c r="UVI64" s="140"/>
      <c r="UVJ64" s="140"/>
      <c r="UVK64" s="140"/>
      <c r="UVL64" s="140"/>
      <c r="UVM64" s="140"/>
      <c r="UVN64" s="140"/>
      <c r="UVO64" s="140"/>
      <c r="UVP64" s="140"/>
      <c r="UVQ64" s="140"/>
      <c r="UVR64" s="140"/>
      <c r="UVS64" s="140"/>
      <c r="UVT64" s="140"/>
      <c r="UVU64" s="140"/>
      <c r="UVV64" s="140"/>
      <c r="UVW64" s="140"/>
      <c r="UVX64" s="140"/>
      <c r="UVY64" s="140"/>
      <c r="UVZ64" s="140"/>
      <c r="UWA64" s="140"/>
      <c r="UWB64" s="140"/>
      <c r="UWC64" s="140"/>
      <c r="UWD64" s="140"/>
      <c r="UWE64" s="140"/>
      <c r="UWF64" s="140"/>
      <c r="UWG64" s="140"/>
      <c r="UWH64" s="140"/>
      <c r="UWI64" s="140"/>
      <c r="UWJ64" s="140"/>
      <c r="UWK64" s="140"/>
      <c r="UWL64" s="140"/>
      <c r="UWM64" s="140"/>
      <c r="UWN64" s="140"/>
      <c r="UWO64" s="140"/>
      <c r="UWP64" s="140"/>
      <c r="UWQ64" s="140"/>
      <c r="UWR64" s="140"/>
      <c r="UWS64" s="140"/>
      <c r="UWT64" s="140"/>
      <c r="UWU64" s="140"/>
      <c r="UWV64" s="140"/>
      <c r="UWW64" s="140"/>
      <c r="UWX64" s="140"/>
      <c r="UWY64" s="140"/>
      <c r="UWZ64" s="140"/>
      <c r="UXA64" s="140"/>
      <c r="UXB64" s="140"/>
      <c r="UXC64" s="140"/>
      <c r="UXD64" s="140"/>
      <c r="UXE64" s="140"/>
      <c r="UXF64" s="140"/>
      <c r="UXG64" s="140"/>
      <c r="UXH64" s="140"/>
      <c r="UXI64" s="140"/>
      <c r="UXJ64" s="140"/>
      <c r="UXK64" s="140"/>
      <c r="UXL64" s="140"/>
      <c r="UXM64" s="140"/>
      <c r="UXN64" s="140"/>
      <c r="UXO64" s="140"/>
      <c r="UXP64" s="140"/>
      <c r="UXQ64" s="140"/>
      <c r="UXR64" s="140"/>
      <c r="UXS64" s="140"/>
      <c r="UXT64" s="140"/>
      <c r="UXU64" s="140"/>
      <c r="UXV64" s="140"/>
      <c r="UXW64" s="140"/>
      <c r="UXX64" s="140"/>
      <c r="UXY64" s="140"/>
      <c r="UXZ64" s="140"/>
      <c r="UYA64" s="140"/>
      <c r="UYB64" s="140"/>
      <c r="UYC64" s="140"/>
      <c r="UYD64" s="140"/>
      <c r="UYE64" s="140"/>
      <c r="UYF64" s="140"/>
      <c r="UYG64" s="140"/>
      <c r="UYH64" s="140"/>
      <c r="UYI64" s="140"/>
      <c r="UYJ64" s="140"/>
      <c r="UYK64" s="140"/>
      <c r="UYL64" s="140"/>
      <c r="UYM64" s="140"/>
      <c r="UYN64" s="140"/>
      <c r="UYO64" s="140"/>
      <c r="UYP64" s="140"/>
      <c r="UYQ64" s="140"/>
      <c r="UYR64" s="140"/>
      <c r="UYS64" s="140"/>
      <c r="UYT64" s="140"/>
      <c r="UYU64" s="140"/>
      <c r="UYV64" s="140"/>
      <c r="UYW64" s="140"/>
      <c r="UYX64" s="140"/>
      <c r="UYY64" s="140"/>
      <c r="UYZ64" s="140"/>
      <c r="UZA64" s="140"/>
      <c r="UZB64" s="140"/>
      <c r="UZC64" s="140"/>
      <c r="UZD64" s="140"/>
      <c r="UZE64" s="140"/>
      <c r="UZF64" s="140"/>
      <c r="UZG64" s="140"/>
      <c r="UZH64" s="140"/>
      <c r="UZI64" s="140"/>
      <c r="UZJ64" s="140"/>
      <c r="UZK64" s="140"/>
      <c r="UZL64" s="140"/>
      <c r="UZM64" s="140"/>
      <c r="UZN64" s="140"/>
      <c r="UZO64" s="140"/>
      <c r="UZP64" s="140"/>
      <c r="UZQ64" s="140"/>
      <c r="UZR64" s="140"/>
      <c r="UZS64" s="140"/>
      <c r="UZT64" s="140"/>
      <c r="UZU64" s="140"/>
      <c r="UZV64" s="140"/>
      <c r="UZW64" s="140"/>
      <c r="UZX64" s="140"/>
      <c r="UZY64" s="140"/>
      <c r="UZZ64" s="140"/>
      <c r="VAA64" s="140"/>
      <c r="VAB64" s="140"/>
      <c r="VAC64" s="140"/>
      <c r="VAD64" s="140"/>
      <c r="VAE64" s="140"/>
      <c r="VAF64" s="140"/>
      <c r="VAG64" s="140"/>
      <c r="VAH64" s="140"/>
      <c r="VAI64" s="140"/>
      <c r="VAJ64" s="140"/>
      <c r="VAK64" s="140"/>
      <c r="VAL64" s="140"/>
      <c r="VAM64" s="140"/>
      <c r="VAN64" s="140"/>
      <c r="VAO64" s="140"/>
      <c r="VAP64" s="140"/>
      <c r="VAQ64" s="140"/>
      <c r="VAR64" s="140"/>
      <c r="VAS64" s="140"/>
      <c r="VAT64" s="140"/>
      <c r="VAU64" s="140"/>
      <c r="VAV64" s="140"/>
      <c r="VAW64" s="140"/>
      <c r="VAX64" s="140"/>
      <c r="VAY64" s="140"/>
      <c r="VAZ64" s="140"/>
      <c r="VBA64" s="140"/>
      <c r="VBB64" s="140"/>
      <c r="VBC64" s="140"/>
      <c r="VBD64" s="140"/>
      <c r="VBE64" s="140"/>
      <c r="VBF64" s="140"/>
      <c r="VBG64" s="140"/>
      <c r="VBH64" s="140"/>
      <c r="VBI64" s="140"/>
      <c r="VBJ64" s="140"/>
      <c r="VBK64" s="140"/>
      <c r="VBL64" s="140"/>
      <c r="VBM64" s="140"/>
      <c r="VBN64" s="140"/>
      <c r="VBO64" s="140"/>
      <c r="VBP64" s="140"/>
      <c r="VBQ64" s="140"/>
      <c r="VBR64" s="140"/>
      <c r="VBS64" s="140"/>
      <c r="VBT64" s="140"/>
      <c r="VBU64" s="140"/>
      <c r="VBV64" s="140"/>
      <c r="VBW64" s="140"/>
      <c r="VBX64" s="140"/>
      <c r="VBY64" s="140"/>
      <c r="VBZ64" s="140"/>
      <c r="VCA64" s="140"/>
      <c r="VCB64" s="140"/>
      <c r="VCC64" s="140"/>
      <c r="VCD64" s="140"/>
      <c r="VCE64" s="140"/>
      <c r="VCF64" s="140"/>
      <c r="VCG64" s="140"/>
      <c r="VCH64" s="140"/>
      <c r="VCI64" s="140"/>
      <c r="VCJ64" s="140"/>
      <c r="VCK64" s="140"/>
      <c r="VCL64" s="140"/>
      <c r="VCM64" s="140"/>
      <c r="VCN64" s="140"/>
      <c r="VCO64" s="140"/>
      <c r="VCP64" s="140"/>
      <c r="VCQ64" s="140"/>
      <c r="VCR64" s="140"/>
      <c r="VCS64" s="140"/>
      <c r="VCT64" s="140"/>
      <c r="VCU64" s="140"/>
      <c r="VCV64" s="140"/>
      <c r="VCW64" s="140"/>
      <c r="VCX64" s="140"/>
      <c r="VCY64" s="140"/>
      <c r="VCZ64" s="140"/>
      <c r="VDA64" s="140"/>
      <c r="VDB64" s="140"/>
      <c r="VDC64" s="140"/>
      <c r="VDD64" s="140"/>
      <c r="VDE64" s="140"/>
      <c r="VDF64" s="140"/>
      <c r="VDG64" s="140"/>
      <c r="VDH64" s="140"/>
      <c r="VDI64" s="140"/>
      <c r="VDJ64" s="140"/>
      <c r="VDK64" s="140"/>
      <c r="VDL64" s="140"/>
      <c r="VDM64" s="140"/>
      <c r="VDN64" s="140"/>
      <c r="VDO64" s="140"/>
      <c r="VDP64" s="140"/>
      <c r="VDQ64" s="140"/>
      <c r="VDR64" s="140"/>
      <c r="VDS64" s="140"/>
      <c r="VDT64" s="140"/>
      <c r="VDU64" s="140"/>
      <c r="VDV64" s="140"/>
      <c r="VDW64" s="140"/>
      <c r="VDX64" s="140"/>
      <c r="VDY64" s="140"/>
      <c r="VDZ64" s="140"/>
      <c r="VEA64" s="140"/>
      <c r="VEB64" s="140"/>
      <c r="VEC64" s="140"/>
      <c r="VED64" s="140"/>
      <c r="VEE64" s="140"/>
      <c r="VEF64" s="140"/>
      <c r="VEG64" s="140"/>
      <c r="VEH64" s="140"/>
      <c r="VEI64" s="140"/>
      <c r="VEJ64" s="140"/>
      <c r="VEK64" s="140"/>
      <c r="VEL64" s="140"/>
      <c r="VEM64" s="140"/>
      <c r="VEN64" s="140"/>
      <c r="VEO64" s="140"/>
      <c r="VEP64" s="140"/>
      <c r="VEQ64" s="140"/>
      <c r="VER64" s="140"/>
      <c r="VES64" s="140"/>
      <c r="VET64" s="140"/>
      <c r="VEU64" s="140"/>
      <c r="VEV64" s="140"/>
      <c r="VEW64" s="140"/>
      <c r="VEX64" s="140"/>
      <c r="VEY64" s="140"/>
      <c r="VEZ64" s="140"/>
      <c r="VFA64" s="140"/>
      <c r="VFB64" s="140"/>
      <c r="VFC64" s="140"/>
      <c r="VFD64" s="140"/>
      <c r="VFE64" s="140"/>
      <c r="VFF64" s="140"/>
      <c r="VFG64" s="140"/>
      <c r="VFH64" s="140"/>
      <c r="VFI64" s="140"/>
      <c r="VFJ64" s="140"/>
      <c r="VFK64" s="140"/>
      <c r="VFL64" s="140"/>
      <c r="VFM64" s="140"/>
      <c r="VFN64" s="140"/>
      <c r="VFO64" s="140"/>
      <c r="VFP64" s="140"/>
      <c r="VFQ64" s="140"/>
      <c r="VFR64" s="140"/>
      <c r="VFS64" s="140"/>
      <c r="VFT64" s="140"/>
      <c r="VFU64" s="140"/>
      <c r="VFV64" s="140"/>
      <c r="VFW64" s="140"/>
      <c r="VFX64" s="140"/>
      <c r="VFY64" s="140"/>
      <c r="VFZ64" s="140"/>
      <c r="VGA64" s="140"/>
      <c r="VGB64" s="140"/>
      <c r="VGC64" s="140"/>
      <c r="VGD64" s="140"/>
      <c r="VGE64" s="140"/>
      <c r="VGF64" s="140"/>
      <c r="VGG64" s="140"/>
      <c r="VGH64" s="140"/>
      <c r="VGI64" s="140"/>
      <c r="VGJ64" s="140"/>
      <c r="VGK64" s="140"/>
      <c r="VGL64" s="140"/>
      <c r="VGM64" s="140"/>
      <c r="VGN64" s="140"/>
      <c r="VGO64" s="140"/>
      <c r="VGP64" s="140"/>
      <c r="VGQ64" s="140"/>
      <c r="VGR64" s="140"/>
      <c r="VGS64" s="140"/>
      <c r="VGT64" s="140"/>
      <c r="VGU64" s="140"/>
      <c r="VGV64" s="140"/>
      <c r="VGW64" s="140"/>
      <c r="VGX64" s="140"/>
      <c r="VGY64" s="140"/>
      <c r="VGZ64" s="140"/>
      <c r="VHA64" s="140"/>
      <c r="VHB64" s="140"/>
      <c r="VHC64" s="140"/>
      <c r="VHD64" s="140"/>
      <c r="VHE64" s="140"/>
      <c r="VHF64" s="140"/>
      <c r="VHG64" s="140"/>
      <c r="VHH64" s="140"/>
      <c r="VHI64" s="140"/>
      <c r="VHJ64" s="140"/>
      <c r="VHK64" s="140"/>
      <c r="VHL64" s="140"/>
      <c r="VHM64" s="140"/>
      <c r="VHN64" s="140"/>
      <c r="VHO64" s="140"/>
      <c r="VHP64" s="140"/>
      <c r="VHQ64" s="140"/>
      <c r="VHR64" s="140"/>
      <c r="VHS64" s="140"/>
      <c r="VHT64" s="140"/>
      <c r="VHU64" s="140"/>
      <c r="VHV64" s="140"/>
      <c r="VHW64" s="140"/>
      <c r="VHX64" s="140"/>
      <c r="VHY64" s="140"/>
      <c r="VHZ64" s="140"/>
      <c r="VIA64" s="140"/>
      <c r="VIB64" s="140"/>
      <c r="VIC64" s="140"/>
      <c r="VID64" s="140"/>
      <c r="VIE64" s="140"/>
      <c r="VIF64" s="140"/>
      <c r="VIG64" s="140"/>
      <c r="VIH64" s="140"/>
      <c r="VII64" s="140"/>
      <c r="VIJ64" s="140"/>
      <c r="VIK64" s="140"/>
      <c r="VIL64" s="140"/>
      <c r="VIM64" s="140"/>
      <c r="VIN64" s="140"/>
      <c r="VIO64" s="140"/>
      <c r="VIP64" s="140"/>
      <c r="VIQ64" s="140"/>
      <c r="VIR64" s="140"/>
      <c r="VIS64" s="140"/>
      <c r="VIT64" s="140"/>
      <c r="VIU64" s="140"/>
      <c r="VIV64" s="140"/>
      <c r="VIW64" s="140"/>
      <c r="VIX64" s="140"/>
      <c r="VIY64" s="140"/>
      <c r="VIZ64" s="140"/>
      <c r="VJA64" s="140"/>
      <c r="VJB64" s="140"/>
      <c r="VJC64" s="140"/>
      <c r="VJD64" s="140"/>
      <c r="VJE64" s="140"/>
      <c r="VJF64" s="140"/>
      <c r="VJG64" s="140"/>
      <c r="VJH64" s="140"/>
      <c r="VJI64" s="140"/>
      <c r="VJJ64" s="140"/>
      <c r="VJK64" s="140"/>
      <c r="VJL64" s="140"/>
      <c r="VJM64" s="140"/>
      <c r="VJN64" s="140"/>
      <c r="VJO64" s="140"/>
      <c r="VJP64" s="140"/>
      <c r="VJQ64" s="140"/>
      <c r="VJR64" s="140"/>
      <c r="VJS64" s="140"/>
      <c r="VJT64" s="140"/>
      <c r="VJU64" s="140"/>
      <c r="VJV64" s="140"/>
      <c r="VJW64" s="140"/>
      <c r="VJX64" s="140"/>
      <c r="VJY64" s="140"/>
      <c r="VJZ64" s="140"/>
      <c r="VKA64" s="140"/>
      <c r="VKB64" s="140"/>
      <c r="VKC64" s="140"/>
      <c r="VKD64" s="140"/>
      <c r="VKE64" s="140"/>
      <c r="VKF64" s="140"/>
      <c r="VKG64" s="140"/>
      <c r="VKH64" s="140"/>
      <c r="VKI64" s="140"/>
      <c r="VKJ64" s="140"/>
      <c r="VKK64" s="140"/>
      <c r="VKL64" s="140"/>
      <c r="VKM64" s="140"/>
      <c r="VKN64" s="140"/>
      <c r="VKO64" s="140"/>
      <c r="VKP64" s="140"/>
      <c r="VKQ64" s="140"/>
      <c r="VKR64" s="140"/>
      <c r="VKS64" s="140"/>
      <c r="VKT64" s="140"/>
      <c r="VKU64" s="140"/>
      <c r="VKV64" s="140"/>
      <c r="VKW64" s="140"/>
      <c r="VKX64" s="140"/>
      <c r="VKY64" s="140"/>
      <c r="VKZ64" s="140"/>
      <c r="VLA64" s="140"/>
      <c r="VLB64" s="140"/>
      <c r="VLC64" s="140"/>
      <c r="VLD64" s="140"/>
      <c r="VLE64" s="140"/>
      <c r="VLF64" s="140"/>
      <c r="VLG64" s="140"/>
      <c r="VLH64" s="140"/>
      <c r="VLI64" s="140"/>
      <c r="VLJ64" s="140"/>
      <c r="VLK64" s="140"/>
      <c r="VLL64" s="140"/>
      <c r="VLM64" s="140"/>
      <c r="VLN64" s="140"/>
      <c r="VLO64" s="140"/>
      <c r="VLP64" s="140"/>
      <c r="VLQ64" s="140"/>
      <c r="VLR64" s="140"/>
      <c r="VLS64" s="140"/>
      <c r="VLT64" s="140"/>
      <c r="VLU64" s="140"/>
      <c r="VLV64" s="140"/>
      <c r="VLW64" s="140"/>
      <c r="VLX64" s="140"/>
      <c r="VLY64" s="140"/>
      <c r="VLZ64" s="140"/>
      <c r="VMA64" s="140"/>
      <c r="VMB64" s="140"/>
      <c r="VMC64" s="140"/>
      <c r="VMD64" s="140"/>
      <c r="VME64" s="140"/>
      <c r="VMF64" s="140"/>
      <c r="VMG64" s="140"/>
      <c r="VMH64" s="140"/>
      <c r="VMI64" s="140"/>
      <c r="VMJ64" s="140"/>
      <c r="VMK64" s="140"/>
      <c r="VML64" s="140"/>
      <c r="VMM64" s="140"/>
      <c r="VMN64" s="140"/>
      <c r="VMO64" s="140"/>
      <c r="VMP64" s="140"/>
      <c r="VMQ64" s="140"/>
      <c r="VMR64" s="140"/>
      <c r="VMS64" s="140"/>
      <c r="VMT64" s="140"/>
      <c r="VMU64" s="140"/>
      <c r="VMV64" s="140"/>
      <c r="VMW64" s="140"/>
      <c r="VMX64" s="140"/>
      <c r="VMY64" s="140"/>
      <c r="VMZ64" s="140"/>
      <c r="VNA64" s="140"/>
      <c r="VNB64" s="140"/>
      <c r="VNC64" s="140"/>
      <c r="VND64" s="140"/>
      <c r="VNE64" s="140"/>
      <c r="VNF64" s="140"/>
      <c r="VNG64" s="140"/>
      <c r="VNH64" s="140"/>
      <c r="VNI64" s="140"/>
      <c r="VNJ64" s="140"/>
      <c r="VNK64" s="140"/>
      <c r="VNL64" s="140"/>
      <c r="VNM64" s="140"/>
      <c r="VNN64" s="140"/>
      <c r="VNO64" s="140"/>
      <c r="VNP64" s="140"/>
      <c r="VNQ64" s="140"/>
      <c r="VNR64" s="140"/>
      <c r="VNS64" s="140"/>
      <c r="VNT64" s="140"/>
      <c r="VNU64" s="140"/>
      <c r="VNV64" s="140"/>
      <c r="VNW64" s="140"/>
      <c r="VNX64" s="140"/>
      <c r="VNY64" s="140"/>
      <c r="VNZ64" s="140"/>
      <c r="VOA64" s="140"/>
      <c r="VOB64" s="140"/>
      <c r="VOC64" s="140"/>
      <c r="VOD64" s="140"/>
      <c r="VOE64" s="140"/>
      <c r="VOF64" s="140"/>
      <c r="VOG64" s="140"/>
      <c r="VOH64" s="140"/>
      <c r="VOI64" s="140"/>
      <c r="VOJ64" s="140"/>
      <c r="VOK64" s="140"/>
      <c r="VOL64" s="140"/>
      <c r="VOM64" s="140"/>
      <c r="VON64" s="140"/>
      <c r="VOO64" s="140"/>
      <c r="VOP64" s="140"/>
      <c r="VOQ64" s="140"/>
      <c r="VOR64" s="140"/>
      <c r="VOS64" s="140"/>
      <c r="VOT64" s="140"/>
      <c r="VOU64" s="140"/>
      <c r="VOV64" s="140"/>
      <c r="VOW64" s="140"/>
      <c r="VOX64" s="140"/>
      <c r="VOY64" s="140"/>
      <c r="VOZ64" s="140"/>
      <c r="VPA64" s="140"/>
      <c r="VPB64" s="140"/>
      <c r="VPC64" s="140"/>
      <c r="VPD64" s="140"/>
      <c r="VPE64" s="140"/>
      <c r="VPF64" s="140"/>
      <c r="VPG64" s="140"/>
      <c r="VPH64" s="140"/>
      <c r="VPI64" s="140"/>
      <c r="VPJ64" s="140"/>
      <c r="VPK64" s="140"/>
      <c r="VPL64" s="140"/>
      <c r="VPM64" s="140"/>
      <c r="VPN64" s="140"/>
      <c r="VPO64" s="140"/>
      <c r="VPP64" s="140"/>
      <c r="VPQ64" s="140"/>
      <c r="VPR64" s="140"/>
      <c r="VPS64" s="140"/>
      <c r="VPT64" s="140"/>
      <c r="VPU64" s="140"/>
      <c r="VPV64" s="140"/>
      <c r="VPW64" s="140"/>
      <c r="VPX64" s="140"/>
      <c r="VPY64" s="140"/>
      <c r="VPZ64" s="140"/>
      <c r="VQA64" s="140"/>
      <c r="VQB64" s="140"/>
      <c r="VQC64" s="140"/>
      <c r="VQD64" s="140"/>
      <c r="VQE64" s="140"/>
      <c r="VQF64" s="140"/>
      <c r="VQG64" s="140"/>
      <c r="VQH64" s="140"/>
      <c r="VQI64" s="140"/>
      <c r="VQJ64" s="140"/>
      <c r="VQK64" s="140"/>
      <c r="VQL64" s="140"/>
      <c r="VQM64" s="140"/>
      <c r="VQN64" s="140"/>
      <c r="VQO64" s="140"/>
      <c r="VQP64" s="140"/>
      <c r="VQQ64" s="140"/>
      <c r="VQR64" s="140"/>
      <c r="VQS64" s="140"/>
      <c r="VQT64" s="140"/>
      <c r="VQU64" s="140"/>
      <c r="VQV64" s="140"/>
      <c r="VQW64" s="140"/>
      <c r="VQX64" s="140"/>
      <c r="VQY64" s="140"/>
      <c r="VQZ64" s="140"/>
      <c r="VRA64" s="140"/>
      <c r="VRB64" s="140"/>
      <c r="VRC64" s="140"/>
      <c r="VRD64" s="140"/>
      <c r="VRE64" s="140"/>
      <c r="VRF64" s="140"/>
      <c r="VRG64" s="140"/>
      <c r="VRH64" s="140"/>
      <c r="VRI64" s="140"/>
      <c r="VRJ64" s="140"/>
      <c r="VRK64" s="140"/>
      <c r="VRL64" s="140"/>
      <c r="VRM64" s="140"/>
      <c r="VRN64" s="140"/>
      <c r="VRO64" s="140"/>
      <c r="VRP64" s="140"/>
      <c r="VRQ64" s="140"/>
      <c r="VRR64" s="140"/>
      <c r="VRS64" s="140"/>
      <c r="VRT64" s="140"/>
      <c r="VRU64" s="140"/>
      <c r="VRV64" s="140"/>
      <c r="VRW64" s="140"/>
      <c r="VRX64" s="140"/>
      <c r="VRY64" s="140"/>
      <c r="VRZ64" s="140"/>
      <c r="VSA64" s="140"/>
      <c r="VSB64" s="140"/>
      <c r="VSC64" s="140"/>
      <c r="VSD64" s="140"/>
      <c r="VSE64" s="140"/>
      <c r="VSF64" s="140"/>
      <c r="VSG64" s="140"/>
      <c r="VSH64" s="140"/>
      <c r="VSI64" s="140"/>
      <c r="VSJ64" s="140"/>
      <c r="VSK64" s="140"/>
      <c r="VSL64" s="140"/>
      <c r="VSM64" s="140"/>
      <c r="VSN64" s="140"/>
      <c r="VSO64" s="140"/>
      <c r="VSP64" s="140"/>
      <c r="VSQ64" s="140"/>
      <c r="VSR64" s="140"/>
      <c r="VSS64" s="140"/>
      <c r="VST64" s="140"/>
      <c r="VSU64" s="140"/>
      <c r="VSV64" s="140"/>
      <c r="VSW64" s="140"/>
      <c r="VSX64" s="140"/>
      <c r="VSY64" s="140"/>
      <c r="VSZ64" s="140"/>
      <c r="VTA64" s="140"/>
      <c r="VTB64" s="140"/>
      <c r="VTC64" s="140"/>
      <c r="VTD64" s="140"/>
      <c r="VTE64" s="140"/>
      <c r="VTF64" s="140"/>
      <c r="VTG64" s="140"/>
      <c r="VTH64" s="140"/>
      <c r="VTI64" s="140"/>
      <c r="VTJ64" s="140"/>
      <c r="VTK64" s="140"/>
      <c r="VTL64" s="140"/>
      <c r="VTM64" s="140"/>
      <c r="VTN64" s="140"/>
      <c r="VTO64" s="140"/>
      <c r="VTP64" s="140"/>
      <c r="VTQ64" s="140"/>
      <c r="VTR64" s="140"/>
      <c r="VTS64" s="140"/>
      <c r="VTT64" s="140"/>
      <c r="VTU64" s="140"/>
      <c r="VTV64" s="140"/>
      <c r="VTW64" s="140"/>
      <c r="VTX64" s="140"/>
      <c r="VTY64" s="140"/>
      <c r="VTZ64" s="140"/>
      <c r="VUA64" s="140"/>
      <c r="VUB64" s="140"/>
      <c r="VUC64" s="140"/>
      <c r="VUD64" s="140"/>
      <c r="VUE64" s="140"/>
      <c r="VUF64" s="140"/>
      <c r="VUG64" s="140"/>
      <c r="VUH64" s="140"/>
      <c r="VUI64" s="140"/>
      <c r="VUJ64" s="140"/>
      <c r="VUK64" s="140"/>
      <c r="VUL64" s="140"/>
      <c r="VUM64" s="140"/>
      <c r="VUN64" s="140"/>
      <c r="VUO64" s="140"/>
      <c r="VUP64" s="140"/>
      <c r="VUQ64" s="140"/>
      <c r="VUR64" s="140"/>
      <c r="VUS64" s="140"/>
      <c r="VUT64" s="140"/>
      <c r="VUU64" s="140"/>
      <c r="VUV64" s="140"/>
      <c r="VUW64" s="140"/>
      <c r="VUX64" s="140"/>
      <c r="VUY64" s="140"/>
      <c r="VUZ64" s="140"/>
      <c r="VVA64" s="140"/>
      <c r="VVB64" s="140"/>
      <c r="VVC64" s="140"/>
      <c r="VVD64" s="140"/>
      <c r="VVE64" s="140"/>
      <c r="VVF64" s="140"/>
      <c r="VVG64" s="140"/>
      <c r="VVH64" s="140"/>
      <c r="VVI64" s="140"/>
      <c r="VVJ64" s="140"/>
      <c r="VVK64" s="140"/>
      <c r="VVL64" s="140"/>
      <c r="VVM64" s="140"/>
      <c r="VVN64" s="140"/>
      <c r="VVO64" s="140"/>
      <c r="VVP64" s="140"/>
      <c r="VVQ64" s="140"/>
      <c r="VVR64" s="140"/>
      <c r="VVS64" s="140"/>
      <c r="VVT64" s="140"/>
      <c r="VVU64" s="140"/>
      <c r="VVV64" s="140"/>
      <c r="VVW64" s="140"/>
      <c r="VVX64" s="140"/>
      <c r="VVY64" s="140"/>
      <c r="VVZ64" s="140"/>
      <c r="VWA64" s="140"/>
      <c r="VWB64" s="140"/>
      <c r="VWC64" s="140"/>
      <c r="VWD64" s="140"/>
      <c r="VWE64" s="140"/>
      <c r="VWF64" s="140"/>
      <c r="VWG64" s="140"/>
      <c r="VWH64" s="140"/>
      <c r="VWI64" s="140"/>
      <c r="VWJ64" s="140"/>
      <c r="VWK64" s="140"/>
      <c r="VWL64" s="140"/>
      <c r="VWM64" s="140"/>
      <c r="VWN64" s="140"/>
      <c r="VWO64" s="140"/>
      <c r="VWP64" s="140"/>
      <c r="VWQ64" s="140"/>
      <c r="VWR64" s="140"/>
      <c r="VWS64" s="140"/>
      <c r="VWT64" s="140"/>
      <c r="VWU64" s="140"/>
      <c r="VWV64" s="140"/>
      <c r="VWW64" s="140"/>
      <c r="VWX64" s="140"/>
      <c r="VWY64" s="140"/>
      <c r="VWZ64" s="140"/>
      <c r="VXA64" s="140"/>
      <c r="VXB64" s="140"/>
      <c r="VXC64" s="140"/>
      <c r="VXD64" s="140"/>
      <c r="VXE64" s="140"/>
      <c r="VXF64" s="140"/>
      <c r="VXG64" s="140"/>
      <c r="VXH64" s="140"/>
      <c r="VXI64" s="140"/>
      <c r="VXJ64" s="140"/>
      <c r="VXK64" s="140"/>
      <c r="VXL64" s="140"/>
      <c r="VXM64" s="140"/>
      <c r="VXN64" s="140"/>
      <c r="VXO64" s="140"/>
      <c r="VXP64" s="140"/>
      <c r="VXQ64" s="140"/>
      <c r="VXR64" s="140"/>
      <c r="VXS64" s="140"/>
      <c r="VXT64" s="140"/>
      <c r="VXU64" s="140"/>
      <c r="VXV64" s="140"/>
      <c r="VXW64" s="140"/>
      <c r="VXX64" s="140"/>
      <c r="VXY64" s="140"/>
      <c r="VXZ64" s="140"/>
      <c r="VYA64" s="140"/>
      <c r="VYB64" s="140"/>
      <c r="VYC64" s="140"/>
      <c r="VYD64" s="140"/>
      <c r="VYE64" s="140"/>
      <c r="VYF64" s="140"/>
      <c r="VYG64" s="140"/>
      <c r="VYH64" s="140"/>
      <c r="VYI64" s="140"/>
      <c r="VYJ64" s="140"/>
      <c r="VYK64" s="140"/>
      <c r="VYL64" s="140"/>
      <c r="VYM64" s="140"/>
      <c r="VYN64" s="140"/>
      <c r="VYO64" s="140"/>
      <c r="VYP64" s="140"/>
      <c r="VYQ64" s="140"/>
      <c r="VYR64" s="140"/>
      <c r="VYS64" s="140"/>
      <c r="VYT64" s="140"/>
      <c r="VYU64" s="140"/>
      <c r="VYV64" s="140"/>
      <c r="VYW64" s="140"/>
      <c r="VYX64" s="140"/>
      <c r="VYY64" s="140"/>
      <c r="VYZ64" s="140"/>
      <c r="VZA64" s="140"/>
      <c r="VZB64" s="140"/>
      <c r="VZC64" s="140"/>
      <c r="VZD64" s="140"/>
      <c r="VZE64" s="140"/>
      <c r="VZF64" s="140"/>
      <c r="VZG64" s="140"/>
      <c r="VZH64" s="140"/>
      <c r="VZI64" s="140"/>
      <c r="VZJ64" s="140"/>
      <c r="VZK64" s="140"/>
      <c r="VZL64" s="140"/>
      <c r="VZM64" s="140"/>
      <c r="VZN64" s="140"/>
      <c r="VZO64" s="140"/>
      <c r="VZP64" s="140"/>
      <c r="VZQ64" s="140"/>
      <c r="VZR64" s="140"/>
      <c r="VZS64" s="140"/>
      <c r="VZT64" s="140"/>
      <c r="VZU64" s="140"/>
      <c r="VZV64" s="140"/>
      <c r="VZW64" s="140"/>
      <c r="VZX64" s="140"/>
      <c r="VZY64" s="140"/>
      <c r="VZZ64" s="140"/>
      <c r="WAA64" s="140"/>
      <c r="WAB64" s="140"/>
      <c r="WAC64" s="140"/>
      <c r="WAD64" s="140"/>
      <c r="WAE64" s="140"/>
      <c r="WAF64" s="140"/>
      <c r="WAG64" s="140"/>
      <c r="WAH64" s="140"/>
      <c r="WAI64" s="140"/>
      <c r="WAJ64" s="140"/>
      <c r="WAK64" s="140"/>
      <c r="WAL64" s="140"/>
      <c r="WAM64" s="140"/>
      <c r="WAN64" s="140"/>
      <c r="WAO64" s="140"/>
      <c r="WAP64" s="140"/>
      <c r="WAQ64" s="140"/>
      <c r="WAR64" s="140"/>
      <c r="WAS64" s="140"/>
      <c r="WAT64" s="140"/>
      <c r="WAU64" s="140"/>
      <c r="WAV64" s="140"/>
      <c r="WAW64" s="140"/>
      <c r="WAX64" s="140"/>
      <c r="WAY64" s="140"/>
      <c r="WAZ64" s="140"/>
      <c r="WBA64" s="140"/>
      <c r="WBB64" s="140"/>
      <c r="WBC64" s="140"/>
      <c r="WBD64" s="140"/>
      <c r="WBE64" s="140"/>
      <c r="WBF64" s="140"/>
      <c r="WBG64" s="140"/>
      <c r="WBH64" s="140"/>
      <c r="WBI64" s="140"/>
      <c r="WBJ64" s="140"/>
      <c r="WBK64" s="140"/>
      <c r="WBL64" s="140"/>
      <c r="WBM64" s="140"/>
      <c r="WBN64" s="140"/>
      <c r="WBO64" s="140"/>
      <c r="WBP64" s="140"/>
      <c r="WBQ64" s="140"/>
      <c r="WBR64" s="140"/>
      <c r="WBS64" s="140"/>
      <c r="WBT64" s="140"/>
      <c r="WBU64" s="140"/>
      <c r="WBV64" s="140"/>
      <c r="WBW64" s="140"/>
      <c r="WBX64" s="140"/>
      <c r="WBY64" s="140"/>
      <c r="WBZ64" s="140"/>
      <c r="WCA64" s="140"/>
      <c r="WCB64" s="140"/>
      <c r="WCC64" s="140"/>
      <c r="WCD64" s="140"/>
      <c r="WCE64" s="140"/>
      <c r="WCF64" s="140"/>
      <c r="WCG64" s="140"/>
      <c r="WCH64" s="140"/>
      <c r="WCI64" s="140"/>
      <c r="WCJ64" s="140"/>
      <c r="WCK64" s="140"/>
      <c r="WCL64" s="140"/>
      <c r="WCM64" s="140"/>
      <c r="WCN64" s="140"/>
      <c r="WCO64" s="140"/>
      <c r="WCP64" s="140"/>
      <c r="WCQ64" s="140"/>
      <c r="WCR64" s="140"/>
      <c r="WCS64" s="140"/>
      <c r="WCT64" s="140"/>
      <c r="WCU64" s="140"/>
      <c r="WCV64" s="140"/>
      <c r="WCW64" s="140"/>
      <c r="WCX64" s="140"/>
      <c r="WCY64" s="140"/>
      <c r="WCZ64" s="140"/>
      <c r="WDA64" s="140"/>
      <c r="WDB64" s="140"/>
      <c r="WDC64" s="140"/>
      <c r="WDD64" s="140"/>
      <c r="WDE64" s="140"/>
      <c r="WDF64" s="140"/>
      <c r="WDG64" s="140"/>
      <c r="WDH64" s="140"/>
      <c r="WDI64" s="140"/>
      <c r="WDJ64" s="140"/>
      <c r="WDK64" s="140"/>
      <c r="WDL64" s="140"/>
      <c r="WDM64" s="140"/>
      <c r="WDN64" s="140"/>
      <c r="WDO64" s="140"/>
      <c r="WDP64" s="140"/>
      <c r="WDQ64" s="140"/>
      <c r="WDR64" s="140"/>
      <c r="WDS64" s="140"/>
      <c r="WDT64" s="140"/>
      <c r="WDU64" s="140"/>
      <c r="WDV64" s="140"/>
      <c r="WDW64" s="140"/>
      <c r="WDX64" s="140"/>
      <c r="WDY64" s="140"/>
      <c r="WDZ64" s="140"/>
      <c r="WEA64" s="140"/>
      <c r="WEB64" s="140"/>
      <c r="WEC64" s="140"/>
      <c r="WED64" s="140"/>
      <c r="WEE64" s="140"/>
      <c r="WEF64" s="140"/>
      <c r="WEG64" s="140"/>
      <c r="WEH64" s="140"/>
      <c r="WEI64" s="140"/>
      <c r="WEJ64" s="140"/>
      <c r="WEK64" s="140"/>
      <c r="WEL64" s="140"/>
      <c r="WEM64" s="140"/>
      <c r="WEN64" s="140"/>
      <c r="WEO64" s="140"/>
      <c r="WEP64" s="140"/>
      <c r="WEQ64" s="140"/>
      <c r="WER64" s="140"/>
      <c r="WES64" s="140"/>
      <c r="WET64" s="140"/>
      <c r="WEU64" s="140"/>
      <c r="WEV64" s="140"/>
      <c r="WEW64" s="140"/>
      <c r="WEX64" s="140"/>
      <c r="WEY64" s="140"/>
      <c r="WEZ64" s="140"/>
      <c r="WFA64" s="140"/>
      <c r="WFB64" s="140"/>
      <c r="WFC64" s="140"/>
      <c r="WFD64" s="140"/>
      <c r="WFE64" s="140"/>
      <c r="WFF64" s="140"/>
      <c r="WFG64" s="140"/>
      <c r="WFH64" s="140"/>
      <c r="WFI64" s="140"/>
      <c r="WFJ64" s="140"/>
      <c r="WFK64" s="140"/>
      <c r="WFL64" s="140"/>
      <c r="WFM64" s="140"/>
      <c r="WFN64" s="140"/>
      <c r="WFO64" s="140"/>
      <c r="WFP64" s="140"/>
      <c r="WFQ64" s="140"/>
      <c r="WFR64" s="140"/>
      <c r="WFS64" s="140"/>
      <c r="WFT64" s="140"/>
      <c r="WFU64" s="140"/>
      <c r="WFV64" s="140"/>
      <c r="WFW64" s="140"/>
      <c r="WFX64" s="140"/>
      <c r="WFY64" s="140"/>
      <c r="WFZ64" s="140"/>
      <c r="WGA64" s="140"/>
      <c r="WGB64" s="140"/>
      <c r="WGC64" s="140"/>
      <c r="WGD64" s="140"/>
      <c r="WGE64" s="140"/>
      <c r="WGF64" s="140"/>
      <c r="WGG64" s="140"/>
      <c r="WGH64" s="140"/>
      <c r="WGI64" s="140"/>
      <c r="WGJ64" s="140"/>
      <c r="WGK64" s="140"/>
      <c r="WGL64" s="140"/>
      <c r="WGM64" s="140"/>
      <c r="WGN64" s="140"/>
      <c r="WGO64" s="140"/>
      <c r="WGP64" s="140"/>
      <c r="WGQ64" s="140"/>
      <c r="WGR64" s="140"/>
      <c r="WGS64" s="140"/>
      <c r="WGT64" s="140"/>
      <c r="WGU64" s="140"/>
      <c r="WGV64" s="140"/>
      <c r="WGW64" s="140"/>
      <c r="WGX64" s="140"/>
      <c r="WGY64" s="140"/>
      <c r="WGZ64" s="140"/>
      <c r="WHA64" s="140"/>
      <c r="WHB64" s="140"/>
      <c r="WHC64" s="140"/>
      <c r="WHD64" s="140"/>
      <c r="WHE64" s="140"/>
      <c r="WHF64" s="140"/>
      <c r="WHG64" s="140"/>
      <c r="WHH64" s="140"/>
      <c r="WHI64" s="140"/>
      <c r="WHJ64" s="140"/>
      <c r="WHK64" s="140"/>
      <c r="WHL64" s="140"/>
      <c r="WHM64" s="140"/>
      <c r="WHN64" s="140"/>
      <c r="WHO64" s="140"/>
      <c r="WHP64" s="140"/>
      <c r="WHQ64" s="140"/>
      <c r="WHR64" s="140"/>
      <c r="WHS64" s="140"/>
      <c r="WHT64" s="140"/>
      <c r="WHU64" s="140"/>
      <c r="WHV64" s="140"/>
      <c r="WHW64" s="140"/>
      <c r="WHX64" s="140"/>
      <c r="WHY64" s="140"/>
      <c r="WHZ64" s="140"/>
      <c r="WIA64" s="140"/>
      <c r="WIB64" s="140"/>
      <c r="WIC64" s="140"/>
      <c r="WID64" s="140"/>
      <c r="WIE64" s="140"/>
      <c r="WIF64" s="140"/>
      <c r="WIG64" s="140"/>
      <c r="WIH64" s="140"/>
      <c r="WII64" s="140"/>
      <c r="WIJ64" s="140"/>
      <c r="WIK64" s="140"/>
      <c r="WIL64" s="140"/>
      <c r="WIM64" s="140"/>
      <c r="WIN64" s="140"/>
      <c r="WIO64" s="140"/>
      <c r="WIP64" s="140"/>
      <c r="WIQ64" s="140"/>
      <c r="WIR64" s="140"/>
      <c r="WIS64" s="140"/>
      <c r="WIT64" s="140"/>
      <c r="WIU64" s="140"/>
      <c r="WIV64" s="140"/>
      <c r="WIW64" s="140"/>
      <c r="WIX64" s="140"/>
      <c r="WIY64" s="140"/>
      <c r="WIZ64" s="140"/>
      <c r="WJA64" s="140"/>
      <c r="WJB64" s="140"/>
      <c r="WJC64" s="140"/>
      <c r="WJD64" s="140"/>
      <c r="WJE64" s="140"/>
      <c r="WJF64" s="140"/>
      <c r="WJG64" s="140"/>
      <c r="WJH64" s="140"/>
      <c r="WJI64" s="140"/>
      <c r="WJJ64" s="140"/>
      <c r="WJK64" s="140"/>
      <c r="WJL64" s="140"/>
      <c r="WJM64" s="140"/>
      <c r="WJN64" s="140"/>
      <c r="WJO64" s="140"/>
      <c r="WJP64" s="140"/>
      <c r="WJQ64" s="140"/>
      <c r="WJR64" s="140"/>
      <c r="WJS64" s="140"/>
      <c r="WJT64" s="140"/>
      <c r="WJU64" s="140"/>
      <c r="WJV64" s="140"/>
      <c r="WJW64" s="140"/>
      <c r="WJX64" s="140"/>
      <c r="WJY64" s="140"/>
      <c r="WJZ64" s="140"/>
      <c r="WKA64" s="140"/>
      <c r="WKB64" s="140"/>
      <c r="WKC64" s="140"/>
      <c r="WKD64" s="140"/>
      <c r="WKE64" s="140"/>
      <c r="WKF64" s="140"/>
      <c r="WKG64" s="140"/>
      <c r="WKH64" s="140"/>
      <c r="WKI64" s="140"/>
      <c r="WKJ64" s="140"/>
      <c r="WKK64" s="140"/>
      <c r="WKL64" s="140"/>
      <c r="WKM64" s="140"/>
      <c r="WKN64" s="140"/>
      <c r="WKO64" s="140"/>
      <c r="WKP64" s="140"/>
      <c r="WKQ64" s="140"/>
      <c r="WKR64" s="140"/>
      <c r="WKS64" s="140"/>
      <c r="WKT64" s="140"/>
      <c r="WKU64" s="140"/>
      <c r="WKV64" s="140"/>
      <c r="WKW64" s="140"/>
      <c r="WKX64" s="140"/>
      <c r="WKY64" s="140"/>
      <c r="WKZ64" s="140"/>
      <c r="WLA64" s="140"/>
      <c r="WLB64" s="140"/>
      <c r="WLC64" s="140"/>
      <c r="WLD64" s="140"/>
      <c r="WLE64" s="140"/>
      <c r="WLF64" s="140"/>
      <c r="WLG64" s="140"/>
      <c r="WLH64" s="140"/>
      <c r="WLI64" s="140"/>
      <c r="WLJ64" s="140"/>
      <c r="WLK64" s="140"/>
      <c r="WLL64" s="140"/>
      <c r="WLM64" s="140"/>
      <c r="WLN64" s="140"/>
      <c r="WLO64" s="140"/>
      <c r="WLP64" s="140"/>
      <c r="WLQ64" s="140"/>
      <c r="WLR64" s="140"/>
      <c r="WLS64" s="140"/>
      <c r="WLT64" s="140"/>
      <c r="WLU64" s="140"/>
      <c r="WLV64" s="140"/>
      <c r="WLW64" s="140"/>
      <c r="WLX64" s="140"/>
      <c r="WLY64" s="140"/>
      <c r="WLZ64" s="140"/>
      <c r="WMA64" s="140"/>
      <c r="WMB64" s="140"/>
      <c r="WMC64" s="140"/>
      <c r="WMD64" s="140"/>
      <c r="WME64" s="140"/>
      <c r="WMF64" s="140"/>
      <c r="WMG64" s="140"/>
      <c r="WMH64" s="140"/>
      <c r="WMI64" s="140"/>
      <c r="WMJ64" s="140"/>
      <c r="WMK64" s="140"/>
      <c r="WML64" s="140"/>
      <c r="WMM64" s="140"/>
      <c r="WMN64" s="140"/>
      <c r="WMO64" s="140"/>
      <c r="WMP64" s="140"/>
      <c r="WMQ64" s="140"/>
      <c r="WMR64" s="140"/>
      <c r="WMS64" s="140"/>
      <c r="WMT64" s="140"/>
      <c r="WMU64" s="140"/>
      <c r="WMV64" s="140"/>
      <c r="WMW64" s="140"/>
      <c r="WMX64" s="140"/>
      <c r="WMY64" s="140"/>
      <c r="WMZ64" s="140"/>
      <c r="WNA64" s="140"/>
      <c r="WNB64" s="140"/>
      <c r="WNC64" s="140"/>
      <c r="WND64" s="140"/>
      <c r="WNE64" s="140"/>
      <c r="WNF64" s="140"/>
      <c r="WNG64" s="140"/>
      <c r="WNH64" s="140"/>
      <c r="WNI64" s="140"/>
      <c r="WNJ64" s="140"/>
      <c r="WNK64" s="140"/>
      <c r="WNL64" s="140"/>
      <c r="WNM64" s="140"/>
      <c r="WNN64" s="140"/>
      <c r="WNO64" s="140"/>
      <c r="WNP64" s="140"/>
      <c r="WNQ64" s="140"/>
      <c r="WNR64" s="140"/>
      <c r="WNS64" s="140"/>
      <c r="WNT64" s="140"/>
      <c r="WNU64" s="140"/>
      <c r="WNV64" s="140"/>
      <c r="WNW64" s="140"/>
      <c r="WNX64" s="140"/>
      <c r="WNY64" s="140"/>
      <c r="WNZ64" s="140"/>
      <c r="WOA64" s="140"/>
      <c r="WOB64" s="140"/>
      <c r="WOC64" s="140"/>
      <c r="WOD64" s="140"/>
      <c r="WOE64" s="140"/>
      <c r="WOF64" s="140"/>
      <c r="WOG64" s="140"/>
      <c r="WOH64" s="140"/>
      <c r="WOI64" s="140"/>
      <c r="WOJ64" s="140"/>
      <c r="WOK64" s="140"/>
      <c r="WOL64" s="140"/>
      <c r="WOM64" s="140"/>
      <c r="WON64" s="140"/>
      <c r="WOO64" s="140"/>
      <c r="WOP64" s="140"/>
      <c r="WOQ64" s="140"/>
      <c r="WOR64" s="140"/>
      <c r="WOS64" s="140"/>
      <c r="WOT64" s="140"/>
      <c r="WOU64" s="140"/>
      <c r="WOV64" s="140"/>
      <c r="WOW64" s="140"/>
      <c r="WOX64" s="140"/>
      <c r="WOY64" s="140"/>
      <c r="WOZ64" s="140"/>
      <c r="WPA64" s="140"/>
      <c r="WPB64" s="140"/>
      <c r="WPC64" s="140"/>
      <c r="WPD64" s="140"/>
      <c r="WPE64" s="140"/>
      <c r="WPF64" s="140"/>
      <c r="WPG64" s="140"/>
      <c r="WPH64" s="140"/>
      <c r="WPI64" s="140"/>
      <c r="WPJ64" s="140"/>
      <c r="WPK64" s="140"/>
      <c r="WPL64" s="140"/>
      <c r="WPM64" s="140"/>
      <c r="WPN64" s="140"/>
      <c r="WPO64" s="140"/>
      <c r="WPP64" s="140"/>
      <c r="WPQ64" s="140"/>
      <c r="WPR64" s="140"/>
      <c r="WPS64" s="140"/>
      <c r="WPT64" s="140"/>
      <c r="WPU64" s="140"/>
      <c r="WPV64" s="140"/>
      <c r="WPW64" s="140"/>
      <c r="WPX64" s="140"/>
      <c r="WPY64" s="140"/>
      <c r="WPZ64" s="140"/>
      <c r="WQA64" s="140"/>
      <c r="WQB64" s="140"/>
      <c r="WQC64" s="140"/>
      <c r="WQD64" s="140"/>
      <c r="WQE64" s="140"/>
      <c r="WQF64" s="140"/>
      <c r="WQG64" s="140"/>
      <c r="WQH64" s="140"/>
      <c r="WQI64" s="140"/>
      <c r="WQJ64" s="140"/>
      <c r="WQK64" s="140"/>
      <c r="WQL64" s="140"/>
      <c r="WQM64" s="140"/>
      <c r="WQN64" s="140"/>
      <c r="WQO64" s="140"/>
      <c r="WQP64" s="140"/>
      <c r="WQQ64" s="140"/>
      <c r="WQR64" s="140"/>
      <c r="WQS64" s="140"/>
      <c r="WQT64" s="140"/>
      <c r="WQU64" s="140"/>
      <c r="WQV64" s="140"/>
      <c r="WQW64" s="140"/>
      <c r="WQX64" s="140"/>
      <c r="WQY64" s="140"/>
      <c r="WQZ64" s="140"/>
      <c r="WRA64" s="140"/>
      <c r="WRB64" s="140"/>
      <c r="WRC64" s="140"/>
      <c r="WRD64" s="140"/>
      <c r="WRE64" s="140"/>
      <c r="WRF64" s="140"/>
      <c r="WRG64" s="140"/>
      <c r="WRH64" s="140"/>
      <c r="WRI64" s="140"/>
      <c r="WRJ64" s="140"/>
      <c r="WRK64" s="140"/>
      <c r="WRL64" s="140"/>
      <c r="WRM64" s="140"/>
      <c r="WRN64" s="140"/>
      <c r="WRO64" s="140"/>
      <c r="WRP64" s="140"/>
      <c r="WRQ64" s="140"/>
      <c r="WRR64" s="140"/>
      <c r="WRS64" s="140"/>
      <c r="WRT64" s="140"/>
      <c r="WRU64" s="140"/>
      <c r="WRV64" s="140"/>
      <c r="WRW64" s="140"/>
      <c r="WRX64" s="140"/>
      <c r="WRY64" s="140"/>
      <c r="WRZ64" s="140"/>
      <c r="WSA64" s="140"/>
      <c r="WSB64" s="140"/>
      <c r="WSC64" s="140"/>
      <c r="WSD64" s="140"/>
      <c r="WSE64" s="140"/>
      <c r="WSF64" s="140"/>
      <c r="WSG64" s="140"/>
      <c r="WSH64" s="140"/>
      <c r="WSI64" s="140"/>
      <c r="WSJ64" s="140"/>
      <c r="WSK64" s="140"/>
      <c r="WSL64" s="140"/>
      <c r="WSM64" s="140"/>
      <c r="WSN64" s="140"/>
      <c r="WSO64" s="140"/>
      <c r="WSP64" s="140"/>
      <c r="WSQ64" s="140"/>
      <c r="WSR64" s="140"/>
      <c r="WSS64" s="140"/>
      <c r="WST64" s="140"/>
      <c r="WSU64" s="140"/>
      <c r="WSV64" s="140"/>
      <c r="WSW64" s="140"/>
      <c r="WSX64" s="140"/>
      <c r="WSY64" s="140"/>
      <c r="WSZ64" s="140"/>
      <c r="WTA64" s="140"/>
      <c r="WTB64" s="140"/>
      <c r="WTC64" s="140"/>
      <c r="WTD64" s="140"/>
      <c r="WTE64" s="140"/>
      <c r="WTF64" s="140"/>
      <c r="WTG64" s="140"/>
      <c r="WTH64" s="140"/>
      <c r="WTI64" s="140"/>
      <c r="WTJ64" s="140"/>
      <c r="WTK64" s="140"/>
      <c r="WTL64" s="140"/>
      <c r="WTM64" s="140"/>
      <c r="WTN64" s="140"/>
      <c r="WTO64" s="140"/>
      <c r="WTP64" s="140"/>
      <c r="WTQ64" s="140"/>
      <c r="WTR64" s="140"/>
      <c r="WTS64" s="140"/>
      <c r="WTT64" s="140"/>
      <c r="WTU64" s="140"/>
      <c r="WTV64" s="140"/>
      <c r="WTW64" s="140"/>
      <c r="WTX64" s="140"/>
      <c r="WTY64" s="140"/>
      <c r="WTZ64" s="140"/>
      <c r="WUA64" s="140"/>
      <c r="WUB64" s="140"/>
      <c r="WUC64" s="140"/>
      <c r="WUD64" s="140"/>
      <c r="WUE64" s="140"/>
      <c r="WUF64" s="140"/>
      <c r="WUG64" s="140"/>
      <c r="WUH64" s="140"/>
      <c r="WUI64" s="140"/>
      <c r="WUJ64" s="140"/>
      <c r="WUK64" s="140"/>
      <c r="WUL64" s="140"/>
      <c r="WUM64" s="140"/>
      <c r="WUN64" s="140"/>
      <c r="WUO64" s="140"/>
      <c r="WUP64" s="140"/>
      <c r="WUQ64" s="140"/>
      <c r="WUR64" s="140"/>
      <c r="WUS64" s="140"/>
      <c r="WUT64" s="140"/>
      <c r="WUU64" s="140"/>
      <c r="WUV64" s="140"/>
      <c r="WUW64" s="140"/>
      <c r="WUX64" s="140"/>
      <c r="WUY64" s="140"/>
      <c r="WUZ64" s="140"/>
      <c r="WVA64" s="140"/>
      <c r="WVB64" s="140"/>
      <c r="WVC64" s="140"/>
      <c r="WVD64" s="140"/>
      <c r="WVE64" s="140"/>
      <c r="WVF64" s="140"/>
      <c r="WVG64" s="140"/>
      <c r="WVH64" s="140"/>
      <c r="WVI64" s="140"/>
      <c r="WVJ64" s="140"/>
      <c r="WVK64" s="140"/>
      <c r="WVL64" s="140"/>
      <c r="WVM64" s="140"/>
      <c r="WVN64" s="140"/>
      <c r="WVO64" s="140"/>
      <c r="WVP64" s="140"/>
      <c r="WVQ64" s="140"/>
      <c r="WVR64" s="140"/>
      <c r="WVS64" s="140"/>
      <c r="WVT64" s="140"/>
      <c r="WVU64" s="140"/>
      <c r="WVV64" s="140"/>
      <c r="WVW64" s="140"/>
      <c r="WVX64" s="140"/>
      <c r="WVY64" s="140"/>
      <c r="WVZ64" s="140"/>
      <c r="WWA64" s="140"/>
      <c r="WWB64" s="140"/>
      <c r="WWC64" s="140"/>
      <c r="WWD64" s="140"/>
      <c r="WWE64" s="140"/>
      <c r="WWF64" s="140"/>
      <c r="WWG64" s="140"/>
      <c r="WWH64" s="140"/>
      <c r="WWI64" s="140"/>
      <c r="WWJ64" s="140"/>
      <c r="WWK64" s="140"/>
      <c r="WWL64" s="140"/>
      <c r="WWM64" s="140"/>
      <c r="WWN64" s="140"/>
      <c r="WWO64" s="140"/>
      <c r="WWP64" s="140"/>
      <c r="WWQ64" s="140"/>
      <c r="WWR64" s="140"/>
      <c r="WWS64" s="140"/>
      <c r="WWT64" s="140"/>
      <c r="WWU64" s="140"/>
      <c r="WWV64" s="140"/>
      <c r="WWW64" s="140"/>
      <c r="WWX64" s="140"/>
      <c r="WWY64" s="140"/>
      <c r="WWZ64" s="140"/>
      <c r="WXA64" s="140"/>
      <c r="WXB64" s="140"/>
      <c r="WXC64" s="140"/>
      <c r="WXD64" s="140"/>
      <c r="WXE64" s="140"/>
      <c r="WXF64" s="140"/>
      <c r="WXG64" s="140"/>
      <c r="WXH64" s="140"/>
      <c r="WXI64" s="140"/>
      <c r="WXJ64" s="140"/>
      <c r="WXK64" s="140"/>
      <c r="WXL64" s="140"/>
      <c r="WXM64" s="140"/>
      <c r="WXN64" s="140"/>
      <c r="WXO64" s="140"/>
      <c r="WXP64" s="140"/>
      <c r="WXQ64" s="140"/>
      <c r="WXR64" s="140"/>
      <c r="WXS64" s="140"/>
      <c r="WXT64" s="140"/>
      <c r="WXU64" s="140"/>
      <c r="WXV64" s="140"/>
      <c r="WXW64" s="140"/>
      <c r="WXX64" s="140"/>
      <c r="WXY64" s="140"/>
      <c r="WXZ64" s="140"/>
      <c r="WYA64" s="140"/>
      <c r="WYB64" s="140"/>
      <c r="WYC64" s="140"/>
      <c r="WYD64" s="140"/>
      <c r="WYE64" s="140"/>
      <c r="WYF64" s="140"/>
      <c r="WYG64" s="140"/>
      <c r="WYH64" s="140"/>
      <c r="WYI64" s="140"/>
      <c r="WYJ64" s="140"/>
      <c r="WYK64" s="140"/>
      <c r="WYL64" s="140"/>
      <c r="WYM64" s="140"/>
      <c r="WYN64" s="140"/>
      <c r="WYO64" s="140"/>
      <c r="WYP64" s="140"/>
      <c r="WYQ64" s="140"/>
      <c r="WYR64" s="140"/>
      <c r="WYS64" s="140"/>
      <c r="WYT64" s="140"/>
      <c r="WYU64" s="140"/>
      <c r="WYV64" s="140"/>
      <c r="WYW64" s="140"/>
      <c r="WYX64" s="140"/>
      <c r="WYY64" s="140"/>
      <c r="WYZ64" s="140"/>
      <c r="WZA64" s="140"/>
      <c r="WZB64" s="140"/>
      <c r="WZC64" s="140"/>
      <c r="WZD64" s="140"/>
      <c r="WZE64" s="140"/>
      <c r="WZF64" s="140"/>
      <c r="WZG64" s="140"/>
      <c r="WZH64" s="140"/>
      <c r="WZI64" s="140"/>
      <c r="WZJ64" s="140"/>
      <c r="WZK64" s="140"/>
      <c r="WZL64" s="140"/>
      <c r="WZM64" s="140"/>
      <c r="WZN64" s="140"/>
      <c r="WZO64" s="140"/>
      <c r="WZP64" s="140"/>
      <c r="WZQ64" s="140"/>
      <c r="WZR64" s="140"/>
      <c r="WZS64" s="140"/>
      <c r="WZT64" s="140"/>
      <c r="WZU64" s="140"/>
      <c r="WZV64" s="140"/>
      <c r="WZW64" s="140"/>
      <c r="WZX64" s="140"/>
      <c r="WZY64" s="140"/>
      <c r="WZZ64" s="140"/>
      <c r="XAA64" s="140"/>
      <c r="XAB64" s="140"/>
      <c r="XAC64" s="140"/>
      <c r="XAD64" s="140"/>
      <c r="XAE64" s="140"/>
      <c r="XAF64" s="140"/>
      <c r="XAG64" s="140"/>
      <c r="XAH64" s="140"/>
      <c r="XAI64" s="140"/>
      <c r="XAJ64" s="140"/>
      <c r="XAK64" s="140"/>
      <c r="XAL64" s="140"/>
      <c r="XAM64" s="140"/>
      <c r="XAN64" s="140"/>
      <c r="XAO64" s="140"/>
      <c r="XAP64" s="140"/>
      <c r="XAQ64" s="140"/>
      <c r="XAR64" s="140"/>
      <c r="XAS64" s="140"/>
      <c r="XAT64" s="140"/>
      <c r="XAU64" s="140"/>
      <c r="XAV64" s="140"/>
      <c r="XAW64" s="140"/>
      <c r="XAX64" s="140"/>
      <c r="XAY64" s="140"/>
      <c r="XAZ64" s="140"/>
      <c r="XBA64" s="140"/>
      <c r="XBB64" s="140"/>
      <c r="XBC64" s="140"/>
      <c r="XBD64" s="140"/>
      <c r="XBE64" s="140"/>
      <c r="XBF64" s="140"/>
      <c r="XBG64" s="140"/>
      <c r="XBH64" s="140"/>
      <c r="XBI64" s="140"/>
      <c r="XBJ64" s="140"/>
      <c r="XBK64" s="140"/>
      <c r="XBL64" s="140"/>
      <c r="XBM64" s="140"/>
      <c r="XBN64" s="140"/>
      <c r="XBO64" s="140"/>
      <c r="XBP64" s="140"/>
      <c r="XBQ64" s="140"/>
      <c r="XBR64" s="140"/>
      <c r="XBS64" s="140"/>
      <c r="XBT64" s="140"/>
      <c r="XBU64" s="140"/>
      <c r="XBV64" s="140"/>
      <c r="XBW64" s="140"/>
      <c r="XBX64" s="140"/>
      <c r="XBY64" s="140"/>
      <c r="XBZ64" s="140"/>
      <c r="XCA64" s="140"/>
      <c r="XCB64" s="140"/>
      <c r="XCC64" s="140"/>
      <c r="XCD64" s="140"/>
      <c r="XCE64" s="140"/>
      <c r="XCF64" s="140"/>
      <c r="XCG64" s="140"/>
      <c r="XCH64" s="140"/>
      <c r="XCI64" s="140"/>
      <c r="XCJ64" s="140"/>
      <c r="XCK64" s="140"/>
      <c r="XCL64" s="140"/>
      <c r="XCM64" s="140"/>
      <c r="XCN64" s="140"/>
      <c r="XCO64" s="140"/>
      <c r="XCP64" s="140"/>
      <c r="XCQ64" s="140"/>
      <c r="XCR64" s="140"/>
      <c r="XCS64" s="140"/>
      <c r="XCT64" s="140"/>
      <c r="XCU64" s="140"/>
      <c r="XCV64" s="140"/>
      <c r="XCW64" s="140"/>
      <c r="XCX64" s="140"/>
      <c r="XCY64" s="140"/>
      <c r="XCZ64" s="140"/>
      <c r="XDA64" s="140"/>
      <c r="XDB64" s="140"/>
      <c r="XDC64" s="140"/>
      <c r="XDD64" s="140"/>
      <c r="XDE64" s="140"/>
      <c r="XDF64" s="140"/>
      <c r="XDG64" s="140"/>
      <c r="XDH64" s="140"/>
      <c r="XDI64" s="140"/>
      <c r="XDJ64" s="140"/>
      <c r="XDK64" s="140"/>
      <c r="XDL64" s="140"/>
      <c r="XDM64" s="140"/>
      <c r="XDN64" s="140"/>
      <c r="XDO64" s="140"/>
      <c r="XDP64" s="140"/>
      <c r="XDQ64" s="140"/>
      <c r="XDR64" s="140"/>
      <c r="XDS64" s="140"/>
      <c r="XDT64" s="140"/>
      <c r="XDU64" s="140"/>
      <c r="XDV64" s="140"/>
      <c r="XDW64" s="140"/>
      <c r="XDX64" s="140"/>
      <c r="XDY64" s="140"/>
      <c r="XDZ64" s="140"/>
      <c r="XEA64" s="140"/>
      <c r="XEB64" s="140"/>
      <c r="XEC64" s="140"/>
      <c r="XED64" s="140"/>
      <c r="XEE64" s="140"/>
      <c r="XEF64" s="140"/>
      <c r="XEG64" s="140"/>
      <c r="XEH64" s="140"/>
      <c r="XEI64" s="140"/>
      <c r="XEJ64" s="140"/>
      <c r="XEK64" s="140"/>
      <c r="XEL64" s="140"/>
      <c r="XEM64" s="140"/>
      <c r="XEN64" s="140"/>
      <c r="XEO64" s="140"/>
      <c r="XEP64" s="140"/>
      <c r="XEQ64" s="140"/>
      <c r="XER64" s="140"/>
      <c r="XES64" s="140"/>
      <c r="XET64" s="140"/>
      <c r="XEU64" s="140"/>
      <c r="XEV64" s="140"/>
      <c r="XEW64" s="140"/>
      <c r="XEX64" s="140"/>
      <c r="XEY64" s="140"/>
      <c r="XEZ64" s="140"/>
      <c r="XFA64" s="140"/>
      <c r="XFB64" s="140"/>
      <c r="XFC64" s="140"/>
      <c r="XFD64" s="140"/>
    </row>
    <row r="65" spans="1:16384" s="139" customFormat="1">
      <c r="A65" s="140"/>
      <c r="B65" s="118" t="s">
        <v>341</v>
      </c>
      <c r="C65" s="140"/>
      <c r="D65" s="140"/>
      <c r="E65" s="139">
        <f>IF('Capital Structure'!$D$17='Capital Structure'!$E$17,E55,E60)</f>
        <v>0</v>
      </c>
      <c r="F65" s="139">
        <f>IF('Capital Structure'!$D$17='Capital Structure'!$E$17,F55,F60)</f>
        <v>0</v>
      </c>
      <c r="G65" s="139">
        <f>IF('Capital Structure'!$D$17='Capital Structure'!$E$17,G55,G60)</f>
        <v>0</v>
      </c>
      <c r="H65" s="139">
        <f>IF('Capital Structure'!$D$17='Capital Structure'!$E$17,H55,H60)</f>
        <v>0</v>
      </c>
      <c r="I65" s="139">
        <f>IF('Capital Structure'!$D$17='Capital Structure'!$E$17,I55,I60)</f>
        <v>0</v>
      </c>
      <c r="J65" s="139">
        <f>IF('Capital Structure'!$D$17='Capital Structure'!$E$17,J55,J60)</f>
        <v>0</v>
      </c>
      <c r="K65" s="139">
        <f>IF('Capital Structure'!$D$17='Capital Structure'!$E$17,K55,K60)</f>
        <v>0</v>
      </c>
      <c r="L65" s="139">
        <f>IF('Capital Structure'!$D$17='Capital Structure'!$E$17,L55,L60)</f>
        <v>0</v>
      </c>
      <c r="M65" s="139">
        <f>IF('Capital Structure'!$D$17='Capital Structure'!$E$17,M55,M60)</f>
        <v>0</v>
      </c>
      <c r="N65" s="139">
        <f>IF('Capital Structure'!$D$17='Capital Structure'!$E$17,N55,N60)</f>
        <v>0</v>
      </c>
      <c r="O65" s="139">
        <f>IF('Capital Structure'!$D$17='Capital Structure'!$E$17,O55,O60)</f>
        <v>0</v>
      </c>
      <c r="P65" s="139">
        <f>IF('Capital Structure'!$D$17='Capital Structure'!$E$17,P55,P60)</f>
        <v>0</v>
      </c>
      <c r="Q65" s="139">
        <f>IF('Capital Structure'!$D$17='Capital Structure'!$E$17,Q55,Q60)</f>
        <v>0</v>
      </c>
      <c r="R65" s="139">
        <f>IF('Capital Structure'!$D$17='Capital Structure'!$E$17,R55,R60)</f>
        <v>0</v>
      </c>
      <c r="S65" s="139">
        <f>IF('Capital Structure'!$D$17='Capital Structure'!$E$17,S55,S60)</f>
        <v>0</v>
      </c>
      <c r="T65" s="139">
        <f>IF('Capital Structure'!$D$17='Capital Structure'!$E$17,T55,T60)</f>
        <v>0</v>
      </c>
      <c r="U65" s="139">
        <f>IF('Capital Structure'!$D$17='Capital Structure'!$E$17,U55,U60)</f>
        <v>0</v>
      </c>
      <c r="V65" s="139">
        <f>IF('Capital Structure'!$D$17='Capital Structure'!$E$17,V55,V60)</f>
        <v>0</v>
      </c>
      <c r="W65" s="139">
        <f>IF('Capital Structure'!$D$17='Capital Structure'!$E$17,W55,W60)</f>
        <v>0</v>
      </c>
      <c r="X65" s="139">
        <f>IF('Capital Structure'!$D$17='Capital Structure'!$E$17,X55,X60)</f>
        <v>0</v>
      </c>
      <c r="Y65" s="139">
        <f>IF('Capital Structure'!$D$17='Capital Structure'!$E$17,Y55,Y60)</f>
        <v>0</v>
      </c>
      <c r="Z65" s="139">
        <f>IF('Capital Structure'!$D$17='Capital Structure'!$E$17,Z55,Z60)</f>
        <v>0</v>
      </c>
      <c r="AA65" s="139">
        <f>IF('Capital Structure'!$D$17='Capital Structure'!$E$17,AA55,AA60)</f>
        <v>0</v>
      </c>
      <c r="AB65" s="139">
        <f>IF('Capital Structure'!$D$17='Capital Structure'!$E$17,AB55,AB60)</f>
        <v>0</v>
      </c>
      <c r="AC65" s="139">
        <f>IF('Capital Structure'!$D$17='Capital Structure'!$E$17,AC55,AC60)</f>
        <v>0</v>
      </c>
      <c r="AD65" s="139">
        <f>IF('Capital Structure'!$D$17='Capital Structure'!$E$17,AD55,AD60)</f>
        <v>0</v>
      </c>
      <c r="AE65" s="139">
        <f>IF('Capital Structure'!$D$17='Capital Structure'!$E$17,AE55,AE60)</f>
        <v>0</v>
      </c>
      <c r="AF65" s="139">
        <f>IF('Capital Structure'!$D$17='Capital Structure'!$E$17,AF55,AF60)</f>
        <v>0</v>
      </c>
      <c r="AG65" s="139">
        <f>IF('Capital Structure'!$D$17='Capital Structure'!$E$17,AG55,AG60)</f>
        <v>0</v>
      </c>
      <c r="AH65" s="139">
        <f>IF('Capital Structure'!$D$17='Capital Structure'!$E$17,AH55,AH60)</f>
        <v>0</v>
      </c>
      <c r="AI65" s="139">
        <f>IF('Capital Structure'!$D$17='Capital Structure'!$E$17,AI55,AI60)</f>
        <v>0</v>
      </c>
      <c r="AJ65" s="139">
        <f>IF('Capital Structure'!$D$17='Capital Structure'!$E$17,AJ55,AJ60)</f>
        <v>0</v>
      </c>
      <c r="AK65" s="139">
        <f>IF('Capital Structure'!$D$17='Capital Structure'!$E$17,AK55,AK60)</f>
        <v>0</v>
      </c>
      <c r="AL65" s="139">
        <f>IF('Capital Structure'!$D$17='Capital Structure'!$E$17,AL55,AL60)</f>
        <v>0</v>
      </c>
      <c r="AM65" s="139">
        <f>IF('Capital Structure'!$D$17='Capital Structure'!$E$17,AM55,AM60)</f>
        <v>0</v>
      </c>
      <c r="AN65" s="139">
        <f>IF('Capital Structure'!$D$17='Capital Structure'!$E$17,AN55,AN60)</f>
        <v>0</v>
      </c>
      <c r="AO65" s="139">
        <f>IF('Capital Structure'!$D$17='Capital Structure'!$E$17,AO55,AO60)</f>
        <v>0</v>
      </c>
      <c r="AP65" s="139">
        <f>IF('Capital Structure'!$D$17='Capital Structure'!$E$17,AP55,AP60)</f>
        <v>0</v>
      </c>
      <c r="AQ65" s="139">
        <f>IF('Capital Structure'!$D$17='Capital Structure'!$E$17,AQ55,AQ60)</f>
        <v>0</v>
      </c>
      <c r="AR65" s="139">
        <f>IF('Capital Structure'!$D$17='Capital Structure'!$E$17,AR55,AR60)</f>
        <v>61000000</v>
      </c>
      <c r="AS65" s="139">
        <f>IF('Capital Structure'!$D$17='Capital Structure'!$E$17,AS55,AS60)</f>
        <v>61254166.666666664</v>
      </c>
      <c r="AT65" s="139">
        <f>IF('Capital Structure'!$D$17='Capital Structure'!$E$17,AT55,AT60)</f>
        <v>61509392.361111112</v>
      </c>
      <c r="AU65" s="139">
        <f>IF('Capital Structure'!$D$17='Capital Structure'!$E$17,AU55,AU60)</f>
        <v>61765681.495949075</v>
      </c>
      <c r="AV65" s="139">
        <f>IF('Capital Structure'!$D$17='Capital Structure'!$E$17,AV55,AV60)</f>
        <v>62023038.502182193</v>
      </c>
      <c r="AW65" s="139">
        <f>IF('Capital Structure'!$D$17='Capital Structure'!$E$17,AW55,AW60)</f>
        <v>62281467.829274625</v>
      </c>
      <c r="AX65" s="139">
        <f>IF('Capital Structure'!$D$17='Capital Structure'!$E$17,AX55,AX60)</f>
        <v>62540973.945229933</v>
      </c>
      <c r="AY65" s="139">
        <f>IF('Capital Structure'!$D$17='Capital Structure'!$E$17,AY55,AY60)</f>
        <v>62801561.336668387</v>
      </c>
      <c r="AZ65" s="139">
        <f>IF('Capital Structure'!$D$17='Capital Structure'!$E$17,AZ55,AZ60)</f>
        <v>63063234.508904509</v>
      </c>
      <c r="BA65" s="139">
        <f>IF('Capital Structure'!$D$17='Capital Structure'!$E$17,BA55,BA60)</f>
        <v>63325997.986024946</v>
      </c>
      <c r="BB65" s="139">
        <f>IF('Capital Structure'!$D$17='Capital Structure'!$E$17,BB55,BB60)</f>
        <v>63589856.310966715</v>
      </c>
      <c r="BC65" s="139">
        <f>IF('Capital Structure'!$D$17='Capital Structure'!$E$17,BC55,BC60)</f>
        <v>63854814.045595743</v>
      </c>
      <c r="BD65" s="139">
        <f>IF('Capital Structure'!$D$17='Capital Structure'!$E$17,BD55,BD60)</f>
        <v>64120875.770785727</v>
      </c>
      <c r="BE65" s="139">
        <f>IF('Capital Structure'!$D$17='Capital Structure'!$E$17,BE55,BE60)</f>
        <v>64388046.086497329</v>
      </c>
      <c r="BF65" s="139">
        <f>IF('Capital Structure'!$D$17='Capital Structure'!$E$17,BF55,BF60)</f>
        <v>64656329.611857735</v>
      </c>
      <c r="BG65" s="139">
        <f>IF('Capital Structure'!$D$17='Capital Structure'!$E$17,BG55,BG60)</f>
        <v>64925730.985240474</v>
      </c>
      <c r="BH65" s="139">
        <f>IF('Capital Structure'!$D$17='Capital Structure'!$E$17,BH55,BH60)</f>
        <v>65196254.864345647</v>
      </c>
      <c r="BI65" s="139">
        <f>IF('Capital Structure'!$D$17='Capital Structure'!$E$17,BI55,BI60)</f>
        <v>65467905.926280424</v>
      </c>
      <c r="BJ65" s="139">
        <f>IF('Capital Structure'!$D$17='Capital Structure'!$E$17,BJ55,BJ60)</f>
        <v>65740688.867639922</v>
      </c>
      <c r="BK65" s="139">
        <f>IF('Capital Structure'!$D$17='Capital Structure'!$E$17,BK55,BK60)</f>
        <v>66014608.404588424</v>
      </c>
      <c r="BL65" s="139">
        <f>IF('Capital Structure'!$D$17='Capital Structure'!$E$17,BL55,BL60)</f>
        <v>66289669.272940874</v>
      </c>
      <c r="BM65" s="139">
        <f>IF('Capital Structure'!$D$17='Capital Structure'!$E$17,BM55,BM60)</f>
        <v>66565876.228244796</v>
      </c>
      <c r="BN65" s="139">
        <f>IF('Capital Structure'!$D$17='Capital Structure'!$E$17,BN55,BN60)</f>
        <v>66843234.045862481</v>
      </c>
      <c r="BO65" s="139">
        <f>IF('Capital Structure'!$D$17='Capital Structure'!$E$17,BO55,BO60)</f>
        <v>67121747.521053568</v>
      </c>
      <c r="BP65" s="139">
        <f>IF('Capital Structure'!$D$17='Capital Structure'!$E$17,BP55,BP60)</f>
        <v>67401421.469057962</v>
      </c>
      <c r="BQ65" s="139">
        <f>IF('Capital Structure'!$D$17='Capital Structure'!$E$17,BQ55,BQ60)</f>
        <v>67682260.725179031</v>
      </c>
      <c r="BR65" s="139">
        <f>IF('Capital Structure'!$D$17='Capital Structure'!$E$17,BR55,BR60)</f>
        <v>67964270.144867286</v>
      </c>
      <c r="BS65" s="139">
        <f>IF('Capital Structure'!$D$17='Capital Structure'!$E$17,BS55,BS60)</f>
        <v>68247454.603804231</v>
      </c>
      <c r="BT65" s="139">
        <f>IF('Capital Structure'!$D$17='Capital Structure'!$E$17,BT55,BT60)</f>
        <v>68531818.997986749</v>
      </c>
      <c r="BU65" s="139">
        <f>IF('Capital Structure'!$D$17='Capital Structure'!$E$17,BU55,BU60)</f>
        <v>68817368.243811697</v>
      </c>
      <c r="BV65" s="139">
        <f>IF('Capital Structure'!$D$17='Capital Structure'!$E$17,BV55,BV60)</f>
        <v>69104107.278160915</v>
      </c>
      <c r="BW65" s="139">
        <f>IF('Capital Structure'!$D$17='Capital Structure'!$E$17,BW55,BW60)</f>
        <v>69392041.058486581</v>
      </c>
      <c r="BX65" s="139">
        <f>IF('Capital Structure'!$D$17='Capital Structure'!$E$17,BX55,BX60)</f>
        <v>69681174.562896937</v>
      </c>
      <c r="BY65" s="139">
        <f>IF('Capital Structure'!$D$17='Capital Structure'!$E$17,BY55,BY60)</f>
        <v>69971512.790242344</v>
      </c>
      <c r="BZ65" s="139">
        <f>IF('Capital Structure'!$D$17='Capital Structure'!$E$17,BZ55,BZ60)</f>
        <v>0</v>
      </c>
      <c r="CA65" s="139">
        <f>IF('Capital Structure'!$D$17='Capital Structure'!$E$17,CA55,CA60)</f>
        <v>0</v>
      </c>
      <c r="CB65" s="139">
        <f>IF('Capital Structure'!$D$17='Capital Structure'!$E$17,CB55,CB60)</f>
        <v>0</v>
      </c>
      <c r="CC65" s="139">
        <f>IF('Capital Structure'!$D$17='Capital Structure'!$E$17,CC55,CC60)</f>
        <v>0</v>
      </c>
      <c r="CD65" s="139">
        <f>IF('Capital Structure'!$D$17='Capital Structure'!$E$17,CD55,CD60)</f>
        <v>0</v>
      </c>
      <c r="CE65" s="139">
        <f>IF('Capital Structure'!$D$17='Capital Structure'!$E$17,CE55,CE60)</f>
        <v>0</v>
      </c>
      <c r="CF65" s="139">
        <f>IF('Capital Structure'!$D$17='Capital Structure'!$E$17,CF55,CF60)</f>
        <v>0</v>
      </c>
      <c r="CG65" s="139">
        <f>IF('Capital Structure'!$D$17='Capital Structure'!$E$17,CG55,CG60)</f>
        <v>0</v>
      </c>
      <c r="CH65" s="139">
        <f>IF('Capital Structure'!$D$17='Capital Structure'!$E$17,CH55,CH60)</f>
        <v>0</v>
      </c>
      <c r="CI65" s="139">
        <f>IF('Capital Structure'!$D$17='Capital Structure'!$E$17,CI55,CI60)</f>
        <v>0</v>
      </c>
      <c r="CJ65" s="139">
        <f>IF('Capital Structure'!$D$17='Capital Structure'!$E$17,CJ55,CJ60)</f>
        <v>0</v>
      </c>
      <c r="CK65" s="139">
        <f>IF('Capital Structure'!$D$17='Capital Structure'!$E$17,CK55,CK60)</f>
        <v>0</v>
      </c>
      <c r="CL65" s="139">
        <f>IF('Capital Structure'!$D$17='Capital Structure'!$E$17,CL55,CL60)</f>
        <v>0</v>
      </c>
      <c r="CM65" s="139">
        <f>IF('Capital Structure'!$D$17='Capital Structure'!$E$17,CM55,CM60)</f>
        <v>0</v>
      </c>
      <c r="CN65" s="139">
        <f>IF('Capital Structure'!$D$17='Capital Structure'!$E$17,CN55,CN60)</f>
        <v>0</v>
      </c>
      <c r="CO65" s="139">
        <f>IF('Capital Structure'!$D$17='Capital Structure'!$E$17,CO55,CO60)</f>
        <v>0</v>
      </c>
      <c r="CP65" s="139">
        <f>IF('Capital Structure'!$D$17='Capital Structure'!$E$17,CP55,CP60)</f>
        <v>0</v>
      </c>
      <c r="CQ65" s="139">
        <f>IF('Capital Structure'!$D$17='Capital Structure'!$E$17,CQ55,CQ60)</f>
        <v>0</v>
      </c>
      <c r="CR65" s="139">
        <f>IF('Capital Structure'!$D$17='Capital Structure'!$E$17,CR55,CR60)</f>
        <v>0</v>
      </c>
      <c r="CS65" s="139">
        <f>IF('Capital Structure'!$D$17='Capital Structure'!$E$17,CS55,CS60)</f>
        <v>0</v>
      </c>
      <c r="CT65" s="139">
        <f>IF('Capital Structure'!$D$17='Capital Structure'!$E$17,CT55,CT60)</f>
        <v>0</v>
      </c>
      <c r="CU65" s="139">
        <f>IF('Capital Structure'!$D$17='Capital Structure'!$E$17,CU55,CU60)</f>
        <v>0</v>
      </c>
      <c r="CV65" s="139">
        <f>IF('Capital Structure'!$D$17='Capital Structure'!$E$17,CV55,CV60)</f>
        <v>0</v>
      </c>
      <c r="CW65" s="139">
        <f>IF('Capital Structure'!$D$17='Capital Structure'!$E$17,CW55,CW60)</f>
        <v>0</v>
      </c>
      <c r="CX65" s="139">
        <f>IF('Capital Structure'!$D$17='Capital Structure'!$E$17,CX55,CX60)</f>
        <v>0</v>
      </c>
      <c r="CY65" s="139">
        <f>IF('Capital Structure'!$D$17='Capital Structure'!$E$17,CY55,CY60)</f>
        <v>0</v>
      </c>
      <c r="CZ65" s="139">
        <f>IF('Capital Structure'!$D$17='Capital Structure'!$E$17,CZ55,CZ60)</f>
        <v>0</v>
      </c>
      <c r="DA65" s="139">
        <f>IF('Capital Structure'!$D$17='Capital Structure'!$E$17,DA55,DA60)</f>
        <v>0</v>
      </c>
      <c r="DB65" s="139">
        <f>IF('Capital Structure'!$D$17='Capital Structure'!$E$17,DB55,DB60)</f>
        <v>0</v>
      </c>
      <c r="DC65" s="139">
        <f>IF('Capital Structure'!$D$17='Capital Structure'!$E$17,DC55,DC60)</f>
        <v>0</v>
      </c>
      <c r="DD65" s="139">
        <f>IF('Capital Structure'!$D$17='Capital Structure'!$E$17,DD55,DD60)</f>
        <v>0</v>
      </c>
      <c r="DE65" s="139">
        <f>IF('Capital Structure'!$D$17='Capital Structure'!$E$17,DE55,DE60)</f>
        <v>0</v>
      </c>
      <c r="DF65" s="139">
        <f>IF('Capital Structure'!$D$17='Capital Structure'!$E$17,DF55,DF60)</f>
        <v>0</v>
      </c>
      <c r="DG65" s="139">
        <f>IF('Capital Structure'!$D$17='Capital Structure'!$E$17,DG55,DG60)</f>
        <v>0</v>
      </c>
      <c r="DH65" s="139">
        <f>IF('Capital Structure'!$D$17='Capital Structure'!$E$17,DH55,DH60)</f>
        <v>0</v>
      </c>
      <c r="DI65" s="139">
        <f>IF('Capital Structure'!$D$17='Capital Structure'!$E$17,DI55,DI60)</f>
        <v>0</v>
      </c>
      <c r="DJ65" s="139">
        <f>IF('Capital Structure'!$D$17='Capital Structure'!$E$17,DJ55,DJ60)</f>
        <v>0</v>
      </c>
      <c r="DK65" s="139">
        <f>IF('Capital Structure'!$D$17='Capital Structure'!$E$17,DK55,DK60)</f>
        <v>0</v>
      </c>
      <c r="DL65" s="139">
        <f>IF('Capital Structure'!$D$17='Capital Structure'!$E$17,DL55,DL60)</f>
        <v>0</v>
      </c>
      <c r="DM65" s="139">
        <f>IF('Capital Structure'!$D$17='Capital Structure'!$E$17,DM55,DM60)</f>
        <v>0</v>
      </c>
      <c r="DN65" s="139">
        <f>IF('Capital Structure'!$D$17='Capital Structure'!$E$17,DN55,DN60)</f>
        <v>0</v>
      </c>
      <c r="DO65" s="139">
        <f>IF('Capital Structure'!$D$17='Capital Structure'!$E$17,DO55,DO60)</f>
        <v>0</v>
      </c>
      <c r="DP65" s="139">
        <f>IF('Capital Structure'!$D$17='Capital Structure'!$E$17,DP55,DP60)</f>
        <v>0</v>
      </c>
      <c r="DQ65" s="139">
        <f>IF('Capital Structure'!$D$17='Capital Structure'!$E$17,DQ55,DQ60)</f>
        <v>0</v>
      </c>
      <c r="DR65" s="139">
        <f>IF('Capital Structure'!$D$17='Capital Structure'!$E$17,DR55,DR60)</f>
        <v>0</v>
      </c>
      <c r="DS65" s="139">
        <f>IF('Capital Structure'!$D$17='Capital Structure'!$E$17,DS55,DS60)</f>
        <v>0</v>
      </c>
      <c r="DT65" s="139">
        <f>IF('Capital Structure'!$D$17='Capital Structure'!$E$17,DT55,DT60)</f>
        <v>0</v>
      </c>
      <c r="DU65" s="139">
        <f>IF('Capital Structure'!$D$17='Capital Structure'!$E$17,DU55,DU60)</f>
        <v>0</v>
      </c>
      <c r="DV65" s="139">
        <f>IF('Capital Structure'!$D$17='Capital Structure'!$E$17,DV55,DV60)</f>
        <v>0</v>
      </c>
      <c r="DW65" s="139">
        <f>IF('Capital Structure'!$D$17='Capital Structure'!$E$17,DW55,DW60)</f>
        <v>0</v>
      </c>
      <c r="DX65" s="139">
        <f>IF('Capital Structure'!$D$17='Capital Structure'!$E$17,DX55,DX60)</f>
        <v>0</v>
      </c>
      <c r="DY65" s="139">
        <f>IF('Capital Structure'!$D$17='Capital Structure'!$E$17,DY55,DY60)</f>
        <v>0</v>
      </c>
      <c r="DZ65" s="140"/>
      <c r="EA65" s="140"/>
      <c r="EB65" s="140"/>
      <c r="EC65" s="140"/>
      <c r="ED65" s="140"/>
      <c r="EE65" s="140"/>
      <c r="EF65" s="140"/>
      <c r="EG65" s="140"/>
      <c r="EH65" s="140"/>
      <c r="EI65" s="140"/>
      <c r="EJ65" s="140"/>
      <c r="EK65" s="140"/>
      <c r="EL65" s="140"/>
      <c r="EM65" s="140"/>
      <c r="EN65" s="140"/>
      <c r="EO65" s="140"/>
      <c r="EP65" s="140"/>
      <c r="EQ65" s="140"/>
      <c r="ER65" s="140"/>
      <c r="ES65" s="140"/>
      <c r="ET65" s="140"/>
      <c r="EU65" s="140"/>
      <c r="EV65" s="140"/>
      <c r="EW65" s="140"/>
      <c r="EX65" s="140"/>
      <c r="EY65" s="140"/>
      <c r="EZ65" s="140"/>
      <c r="FA65" s="140"/>
      <c r="FB65" s="140"/>
      <c r="FC65" s="140"/>
      <c r="FD65" s="140"/>
      <c r="FE65" s="140"/>
      <c r="FF65" s="140"/>
      <c r="FG65" s="140"/>
      <c r="FH65" s="140"/>
      <c r="FI65" s="140"/>
      <c r="FJ65" s="140"/>
      <c r="FK65" s="140"/>
      <c r="FL65" s="140"/>
      <c r="FM65" s="140"/>
      <c r="FN65" s="140"/>
      <c r="FO65" s="140"/>
      <c r="FP65" s="140"/>
      <c r="FQ65" s="140"/>
      <c r="FR65" s="140"/>
      <c r="FS65" s="140"/>
      <c r="FT65" s="140"/>
      <c r="FU65" s="140"/>
      <c r="FV65" s="140"/>
      <c r="FW65" s="140"/>
      <c r="FX65" s="140"/>
      <c r="FY65" s="140"/>
      <c r="FZ65" s="140"/>
      <c r="GA65" s="140"/>
      <c r="GB65" s="140"/>
      <c r="GC65" s="140"/>
      <c r="GD65" s="140"/>
      <c r="GE65" s="140"/>
      <c r="GF65" s="140"/>
      <c r="GG65" s="140"/>
      <c r="GH65" s="140"/>
      <c r="GI65" s="140"/>
      <c r="GJ65" s="140"/>
      <c r="GK65" s="140"/>
      <c r="GL65" s="140"/>
      <c r="GM65" s="140"/>
      <c r="GN65" s="140"/>
      <c r="GO65" s="140"/>
      <c r="GP65" s="140"/>
      <c r="GQ65" s="140"/>
      <c r="GR65" s="140"/>
      <c r="GS65" s="140"/>
      <c r="GT65" s="140"/>
      <c r="GU65" s="140"/>
      <c r="GV65" s="140"/>
      <c r="GW65" s="140"/>
      <c r="GX65" s="140"/>
      <c r="GY65" s="140"/>
      <c r="GZ65" s="140"/>
      <c r="HA65" s="140"/>
      <c r="HB65" s="140"/>
      <c r="HC65" s="140"/>
      <c r="HD65" s="140"/>
      <c r="HE65" s="140"/>
      <c r="HF65" s="140"/>
      <c r="HG65" s="140"/>
      <c r="HH65" s="140"/>
      <c r="HI65" s="140"/>
      <c r="HJ65" s="140"/>
      <c r="HK65" s="140"/>
      <c r="HL65" s="140"/>
      <c r="HM65" s="140"/>
      <c r="HN65" s="140"/>
      <c r="HO65" s="140"/>
      <c r="HP65" s="140"/>
      <c r="HQ65" s="140"/>
      <c r="HR65" s="140"/>
      <c r="HS65" s="140"/>
      <c r="HT65" s="140"/>
      <c r="HU65" s="140"/>
      <c r="HV65" s="140"/>
      <c r="HW65" s="140"/>
      <c r="HX65" s="140"/>
      <c r="HY65" s="140"/>
      <c r="HZ65" s="140"/>
      <c r="IA65" s="140"/>
      <c r="IB65" s="140"/>
      <c r="IC65" s="140"/>
      <c r="ID65" s="140"/>
      <c r="IE65" s="140"/>
      <c r="IF65" s="140"/>
      <c r="IG65" s="140"/>
      <c r="IH65" s="140"/>
      <c r="II65" s="140"/>
      <c r="IJ65" s="140"/>
      <c r="IK65" s="140"/>
      <c r="IL65" s="140"/>
      <c r="IM65" s="140"/>
      <c r="IN65" s="140"/>
      <c r="IO65" s="140"/>
      <c r="IP65" s="140"/>
      <c r="IQ65" s="140"/>
      <c r="IR65" s="140"/>
      <c r="IS65" s="140"/>
      <c r="IT65" s="140"/>
      <c r="IU65" s="140"/>
      <c r="IV65" s="140"/>
      <c r="IW65" s="140"/>
      <c r="IX65" s="140"/>
      <c r="IY65" s="140"/>
      <c r="IZ65" s="140"/>
      <c r="JA65" s="140"/>
      <c r="JB65" s="140"/>
      <c r="JC65" s="140"/>
      <c r="JD65" s="140"/>
      <c r="JE65" s="140"/>
      <c r="JF65" s="140"/>
      <c r="JG65" s="140"/>
      <c r="JH65" s="140"/>
      <c r="JI65" s="140"/>
      <c r="JJ65" s="140"/>
      <c r="JK65" s="140"/>
      <c r="JL65" s="140"/>
      <c r="JM65" s="140"/>
      <c r="JN65" s="140"/>
      <c r="JO65" s="140"/>
      <c r="JP65" s="140"/>
      <c r="JQ65" s="140"/>
      <c r="JR65" s="140"/>
      <c r="JS65" s="140"/>
      <c r="JT65" s="140"/>
      <c r="JU65" s="140"/>
      <c r="JV65" s="140"/>
      <c r="JW65" s="140"/>
      <c r="JX65" s="140"/>
      <c r="JY65" s="140"/>
      <c r="JZ65" s="140"/>
      <c r="KA65" s="140"/>
      <c r="KB65" s="140"/>
      <c r="KC65" s="140"/>
      <c r="KD65" s="140"/>
      <c r="KE65" s="140"/>
      <c r="KF65" s="140"/>
      <c r="KG65" s="140"/>
      <c r="KH65" s="140"/>
      <c r="KI65" s="140"/>
      <c r="KJ65" s="140"/>
      <c r="KK65" s="140"/>
      <c r="KL65" s="140"/>
      <c r="KM65" s="140"/>
      <c r="KN65" s="140"/>
      <c r="KO65" s="140"/>
      <c r="KP65" s="140"/>
      <c r="KQ65" s="140"/>
      <c r="KR65" s="140"/>
      <c r="KS65" s="140"/>
      <c r="KT65" s="140"/>
      <c r="KU65" s="140"/>
      <c r="KV65" s="140"/>
      <c r="KW65" s="140"/>
      <c r="KX65" s="140"/>
      <c r="KY65" s="140"/>
      <c r="KZ65" s="140"/>
      <c r="LA65" s="140"/>
      <c r="LB65" s="140"/>
      <c r="LC65" s="140"/>
      <c r="LD65" s="140"/>
      <c r="LE65" s="140"/>
      <c r="LF65" s="140"/>
      <c r="LG65" s="140"/>
      <c r="LH65" s="140"/>
      <c r="LI65" s="140"/>
      <c r="LJ65" s="140"/>
      <c r="LK65" s="140"/>
      <c r="LL65" s="140"/>
      <c r="LM65" s="140"/>
      <c r="LN65" s="140"/>
      <c r="LO65" s="140"/>
      <c r="LP65" s="140"/>
      <c r="LQ65" s="140"/>
      <c r="LR65" s="140"/>
      <c r="LS65" s="140"/>
      <c r="LT65" s="140"/>
      <c r="LU65" s="140"/>
      <c r="LV65" s="140"/>
      <c r="LW65" s="140"/>
      <c r="LX65" s="140"/>
      <c r="LY65" s="140"/>
      <c r="LZ65" s="140"/>
      <c r="MA65" s="140"/>
      <c r="MB65" s="140"/>
      <c r="MC65" s="140"/>
      <c r="MD65" s="140"/>
      <c r="ME65" s="140"/>
      <c r="MF65" s="140"/>
      <c r="MG65" s="140"/>
      <c r="MH65" s="140"/>
      <c r="MI65" s="140"/>
      <c r="MJ65" s="140"/>
      <c r="MK65" s="140"/>
      <c r="ML65" s="140"/>
      <c r="MM65" s="140"/>
      <c r="MN65" s="140"/>
      <c r="MO65" s="140"/>
      <c r="MP65" s="140"/>
      <c r="MQ65" s="140"/>
      <c r="MR65" s="140"/>
      <c r="MS65" s="140"/>
      <c r="MT65" s="140"/>
      <c r="MU65" s="140"/>
      <c r="MV65" s="140"/>
      <c r="MW65" s="140"/>
      <c r="MX65" s="140"/>
      <c r="MY65" s="140"/>
      <c r="MZ65" s="140"/>
      <c r="NA65" s="140"/>
      <c r="NB65" s="140"/>
      <c r="NC65" s="140"/>
      <c r="ND65" s="140"/>
      <c r="NE65" s="140"/>
      <c r="NF65" s="140"/>
      <c r="NG65" s="140"/>
      <c r="NH65" s="140"/>
      <c r="NI65" s="140"/>
      <c r="NJ65" s="140"/>
      <c r="NK65" s="140"/>
      <c r="NL65" s="140"/>
      <c r="NM65" s="140"/>
      <c r="NN65" s="140"/>
      <c r="NO65" s="140"/>
      <c r="NP65" s="140"/>
      <c r="NQ65" s="140"/>
      <c r="NR65" s="140"/>
      <c r="NS65" s="140"/>
      <c r="NT65" s="140"/>
      <c r="NU65" s="140"/>
      <c r="NV65" s="140"/>
      <c r="NW65" s="140"/>
      <c r="NX65" s="140"/>
      <c r="NY65" s="140"/>
      <c r="NZ65" s="140"/>
      <c r="OA65" s="140"/>
      <c r="OB65" s="140"/>
      <c r="OC65" s="140"/>
      <c r="OD65" s="140"/>
      <c r="OE65" s="140"/>
      <c r="OF65" s="140"/>
      <c r="OG65" s="140"/>
      <c r="OH65" s="140"/>
      <c r="OI65" s="140"/>
      <c r="OJ65" s="140"/>
      <c r="OK65" s="140"/>
      <c r="OL65" s="140"/>
      <c r="OM65" s="140"/>
      <c r="ON65" s="140"/>
      <c r="OO65" s="140"/>
      <c r="OP65" s="140"/>
      <c r="OQ65" s="140"/>
      <c r="OR65" s="140"/>
      <c r="OS65" s="140"/>
      <c r="OT65" s="140"/>
      <c r="OU65" s="140"/>
      <c r="OV65" s="140"/>
      <c r="OW65" s="140"/>
      <c r="OX65" s="140"/>
      <c r="OY65" s="140"/>
      <c r="OZ65" s="140"/>
      <c r="PA65" s="140"/>
      <c r="PB65" s="140"/>
      <c r="PC65" s="140"/>
      <c r="PD65" s="140"/>
      <c r="PE65" s="140"/>
      <c r="PF65" s="140"/>
      <c r="PG65" s="140"/>
      <c r="PH65" s="140"/>
      <c r="PI65" s="140"/>
      <c r="PJ65" s="140"/>
      <c r="PK65" s="140"/>
      <c r="PL65" s="140"/>
      <c r="PM65" s="140"/>
      <c r="PN65" s="140"/>
      <c r="PO65" s="140"/>
      <c r="PP65" s="140"/>
      <c r="PQ65" s="140"/>
      <c r="PR65" s="140"/>
      <c r="PS65" s="140"/>
      <c r="PT65" s="140"/>
      <c r="PU65" s="140"/>
      <c r="PV65" s="140"/>
      <c r="PW65" s="140"/>
      <c r="PX65" s="140"/>
      <c r="PY65" s="140"/>
      <c r="PZ65" s="140"/>
      <c r="QA65" s="140"/>
      <c r="QB65" s="140"/>
      <c r="QC65" s="140"/>
      <c r="QD65" s="140"/>
      <c r="QE65" s="140"/>
      <c r="QF65" s="140"/>
      <c r="QG65" s="140"/>
      <c r="QH65" s="140"/>
      <c r="QI65" s="140"/>
      <c r="QJ65" s="140"/>
      <c r="QK65" s="140"/>
      <c r="QL65" s="140"/>
      <c r="QM65" s="140"/>
      <c r="QN65" s="140"/>
      <c r="QO65" s="140"/>
      <c r="QP65" s="140"/>
      <c r="QQ65" s="140"/>
      <c r="QR65" s="140"/>
      <c r="QS65" s="140"/>
      <c r="QT65" s="140"/>
      <c r="QU65" s="140"/>
      <c r="QV65" s="140"/>
      <c r="QW65" s="140"/>
      <c r="QX65" s="140"/>
      <c r="QY65" s="140"/>
      <c r="QZ65" s="140"/>
      <c r="RA65" s="140"/>
      <c r="RB65" s="140"/>
      <c r="RC65" s="140"/>
      <c r="RD65" s="140"/>
      <c r="RE65" s="140"/>
      <c r="RF65" s="140"/>
      <c r="RG65" s="140"/>
      <c r="RH65" s="140"/>
      <c r="RI65" s="140"/>
      <c r="RJ65" s="140"/>
      <c r="RK65" s="140"/>
      <c r="RL65" s="140"/>
      <c r="RM65" s="140"/>
      <c r="RN65" s="140"/>
      <c r="RO65" s="140"/>
      <c r="RP65" s="140"/>
      <c r="RQ65" s="140"/>
      <c r="RR65" s="140"/>
      <c r="RS65" s="140"/>
      <c r="RT65" s="140"/>
      <c r="RU65" s="140"/>
      <c r="RV65" s="140"/>
      <c r="RW65" s="140"/>
      <c r="RX65" s="140"/>
      <c r="RY65" s="140"/>
      <c r="RZ65" s="140"/>
      <c r="SA65" s="140"/>
      <c r="SB65" s="140"/>
      <c r="SC65" s="140"/>
      <c r="SD65" s="140"/>
      <c r="SE65" s="140"/>
      <c r="SF65" s="140"/>
      <c r="SG65" s="140"/>
      <c r="SH65" s="140"/>
      <c r="SI65" s="140"/>
      <c r="SJ65" s="140"/>
      <c r="SK65" s="140"/>
      <c r="SL65" s="140"/>
      <c r="SM65" s="140"/>
      <c r="SN65" s="140"/>
      <c r="SO65" s="140"/>
      <c r="SP65" s="140"/>
      <c r="SQ65" s="140"/>
      <c r="SR65" s="140"/>
      <c r="SS65" s="140"/>
      <c r="ST65" s="140"/>
      <c r="SU65" s="140"/>
      <c r="SV65" s="140"/>
      <c r="SW65" s="140"/>
      <c r="SX65" s="140"/>
      <c r="SY65" s="140"/>
      <c r="SZ65" s="140"/>
      <c r="TA65" s="140"/>
      <c r="TB65" s="140"/>
      <c r="TC65" s="140"/>
      <c r="TD65" s="140"/>
      <c r="TE65" s="140"/>
      <c r="TF65" s="140"/>
      <c r="TG65" s="140"/>
      <c r="TH65" s="140"/>
      <c r="TI65" s="140"/>
      <c r="TJ65" s="140"/>
      <c r="TK65" s="140"/>
      <c r="TL65" s="140"/>
      <c r="TM65" s="140"/>
      <c r="TN65" s="140"/>
      <c r="TO65" s="140"/>
      <c r="TP65" s="140"/>
      <c r="TQ65" s="140"/>
      <c r="TR65" s="140"/>
      <c r="TS65" s="140"/>
      <c r="TT65" s="140"/>
      <c r="TU65" s="140"/>
      <c r="TV65" s="140"/>
      <c r="TW65" s="140"/>
      <c r="TX65" s="140"/>
      <c r="TY65" s="140"/>
      <c r="TZ65" s="140"/>
      <c r="UA65" s="140"/>
      <c r="UB65" s="140"/>
      <c r="UC65" s="140"/>
      <c r="UD65" s="140"/>
      <c r="UE65" s="140"/>
      <c r="UF65" s="140"/>
      <c r="UG65" s="140"/>
      <c r="UH65" s="140"/>
      <c r="UI65" s="140"/>
      <c r="UJ65" s="140"/>
      <c r="UK65" s="140"/>
      <c r="UL65" s="140"/>
      <c r="UM65" s="140"/>
      <c r="UN65" s="140"/>
      <c r="UO65" s="140"/>
      <c r="UP65" s="140"/>
      <c r="UQ65" s="140"/>
      <c r="UR65" s="140"/>
      <c r="US65" s="140"/>
      <c r="UT65" s="140"/>
      <c r="UU65" s="140"/>
      <c r="UV65" s="140"/>
      <c r="UW65" s="140"/>
      <c r="UX65" s="140"/>
      <c r="UY65" s="140"/>
      <c r="UZ65" s="140"/>
      <c r="VA65" s="140"/>
      <c r="VB65" s="140"/>
      <c r="VC65" s="140"/>
      <c r="VD65" s="140"/>
      <c r="VE65" s="140"/>
      <c r="VF65" s="140"/>
      <c r="VG65" s="140"/>
      <c r="VH65" s="140"/>
      <c r="VI65" s="140"/>
      <c r="VJ65" s="140"/>
      <c r="VK65" s="140"/>
      <c r="VL65" s="140"/>
      <c r="VM65" s="140"/>
      <c r="VN65" s="140"/>
      <c r="VO65" s="140"/>
      <c r="VP65" s="140"/>
      <c r="VQ65" s="140"/>
      <c r="VR65" s="140"/>
      <c r="VS65" s="140"/>
      <c r="VT65" s="140"/>
      <c r="VU65" s="140"/>
      <c r="VV65" s="140"/>
      <c r="VW65" s="140"/>
      <c r="VX65" s="140"/>
      <c r="VY65" s="140"/>
      <c r="VZ65" s="140"/>
      <c r="WA65" s="140"/>
      <c r="WB65" s="140"/>
      <c r="WC65" s="140"/>
      <c r="WD65" s="140"/>
      <c r="WE65" s="140"/>
      <c r="WF65" s="140"/>
      <c r="WG65" s="140"/>
      <c r="WH65" s="140"/>
      <c r="WI65" s="140"/>
      <c r="WJ65" s="140"/>
      <c r="WK65" s="140"/>
      <c r="WL65" s="140"/>
      <c r="WM65" s="140"/>
      <c r="WN65" s="140"/>
      <c r="WO65" s="140"/>
      <c r="WP65" s="140"/>
      <c r="WQ65" s="140"/>
      <c r="WR65" s="140"/>
      <c r="WS65" s="140"/>
      <c r="WT65" s="140"/>
      <c r="WU65" s="140"/>
      <c r="WV65" s="140"/>
      <c r="WW65" s="140"/>
      <c r="WX65" s="140"/>
      <c r="WY65" s="140"/>
      <c r="WZ65" s="140"/>
      <c r="XA65" s="140"/>
      <c r="XB65" s="140"/>
      <c r="XC65" s="140"/>
      <c r="XD65" s="140"/>
      <c r="XE65" s="140"/>
      <c r="XF65" s="140"/>
      <c r="XG65" s="140"/>
      <c r="XH65" s="140"/>
      <c r="XI65" s="140"/>
      <c r="XJ65" s="140"/>
      <c r="XK65" s="140"/>
      <c r="XL65" s="140"/>
      <c r="XM65" s="140"/>
      <c r="XN65" s="140"/>
      <c r="XO65" s="140"/>
      <c r="XP65" s="140"/>
      <c r="XQ65" s="140"/>
      <c r="XR65" s="140"/>
      <c r="XS65" s="140"/>
      <c r="XT65" s="140"/>
      <c r="XU65" s="140"/>
      <c r="XV65" s="140"/>
      <c r="XW65" s="140"/>
      <c r="XX65" s="140"/>
      <c r="XY65" s="140"/>
      <c r="XZ65" s="140"/>
      <c r="YA65" s="140"/>
      <c r="YB65" s="140"/>
      <c r="YC65" s="140"/>
      <c r="YD65" s="140"/>
      <c r="YE65" s="140"/>
      <c r="YF65" s="140"/>
      <c r="YG65" s="140"/>
      <c r="YH65" s="140"/>
      <c r="YI65" s="140"/>
      <c r="YJ65" s="140"/>
      <c r="YK65" s="140"/>
      <c r="YL65" s="140"/>
      <c r="YM65" s="140"/>
      <c r="YN65" s="140"/>
      <c r="YO65" s="140"/>
      <c r="YP65" s="140"/>
      <c r="YQ65" s="140"/>
      <c r="YR65" s="140"/>
      <c r="YS65" s="140"/>
      <c r="YT65" s="140"/>
      <c r="YU65" s="140"/>
      <c r="YV65" s="140"/>
      <c r="YW65" s="140"/>
      <c r="YX65" s="140"/>
      <c r="YY65" s="140"/>
      <c r="YZ65" s="140"/>
      <c r="ZA65" s="140"/>
      <c r="ZB65" s="140"/>
      <c r="ZC65" s="140"/>
      <c r="ZD65" s="140"/>
      <c r="ZE65" s="140"/>
      <c r="ZF65" s="140"/>
      <c r="ZG65" s="140"/>
      <c r="ZH65" s="140"/>
      <c r="ZI65" s="140"/>
      <c r="ZJ65" s="140"/>
      <c r="ZK65" s="140"/>
      <c r="ZL65" s="140"/>
      <c r="ZM65" s="140"/>
      <c r="ZN65" s="140"/>
      <c r="ZO65" s="140"/>
      <c r="ZP65" s="140"/>
      <c r="ZQ65" s="140"/>
      <c r="ZR65" s="140"/>
      <c r="ZS65" s="140"/>
      <c r="ZT65" s="140"/>
      <c r="ZU65" s="140"/>
      <c r="ZV65" s="140"/>
      <c r="ZW65" s="140"/>
      <c r="ZX65" s="140"/>
      <c r="ZY65" s="140"/>
      <c r="ZZ65" s="140"/>
      <c r="AAA65" s="140"/>
      <c r="AAB65" s="140"/>
      <c r="AAC65" s="140"/>
      <c r="AAD65" s="140"/>
      <c r="AAE65" s="140"/>
      <c r="AAF65" s="140"/>
      <c r="AAG65" s="140"/>
      <c r="AAH65" s="140"/>
      <c r="AAI65" s="140"/>
      <c r="AAJ65" s="140"/>
      <c r="AAK65" s="140"/>
      <c r="AAL65" s="140"/>
      <c r="AAM65" s="140"/>
      <c r="AAN65" s="140"/>
      <c r="AAO65" s="140"/>
      <c r="AAP65" s="140"/>
      <c r="AAQ65" s="140"/>
      <c r="AAR65" s="140"/>
      <c r="AAS65" s="140"/>
      <c r="AAT65" s="140"/>
      <c r="AAU65" s="140"/>
      <c r="AAV65" s="140"/>
      <c r="AAW65" s="140"/>
      <c r="AAX65" s="140"/>
      <c r="AAY65" s="140"/>
      <c r="AAZ65" s="140"/>
      <c r="ABA65" s="140"/>
      <c r="ABB65" s="140"/>
      <c r="ABC65" s="140"/>
      <c r="ABD65" s="140"/>
      <c r="ABE65" s="140"/>
      <c r="ABF65" s="140"/>
      <c r="ABG65" s="140"/>
      <c r="ABH65" s="140"/>
      <c r="ABI65" s="140"/>
      <c r="ABJ65" s="140"/>
      <c r="ABK65" s="140"/>
      <c r="ABL65" s="140"/>
      <c r="ABM65" s="140"/>
      <c r="ABN65" s="140"/>
      <c r="ABO65" s="140"/>
      <c r="ABP65" s="140"/>
      <c r="ABQ65" s="140"/>
      <c r="ABR65" s="140"/>
      <c r="ABS65" s="140"/>
      <c r="ABT65" s="140"/>
      <c r="ABU65" s="140"/>
      <c r="ABV65" s="140"/>
      <c r="ABW65" s="140"/>
      <c r="ABX65" s="140"/>
      <c r="ABY65" s="140"/>
      <c r="ABZ65" s="140"/>
      <c r="ACA65" s="140"/>
      <c r="ACB65" s="140"/>
      <c r="ACC65" s="140"/>
      <c r="ACD65" s="140"/>
      <c r="ACE65" s="140"/>
      <c r="ACF65" s="140"/>
      <c r="ACG65" s="140"/>
      <c r="ACH65" s="140"/>
      <c r="ACI65" s="140"/>
      <c r="ACJ65" s="140"/>
      <c r="ACK65" s="140"/>
      <c r="ACL65" s="140"/>
      <c r="ACM65" s="140"/>
      <c r="ACN65" s="140"/>
      <c r="ACO65" s="140"/>
      <c r="ACP65" s="140"/>
      <c r="ACQ65" s="140"/>
      <c r="ACR65" s="140"/>
      <c r="ACS65" s="140"/>
      <c r="ACT65" s="140"/>
      <c r="ACU65" s="140"/>
      <c r="ACV65" s="140"/>
      <c r="ACW65" s="140"/>
      <c r="ACX65" s="140"/>
      <c r="ACY65" s="140"/>
      <c r="ACZ65" s="140"/>
      <c r="ADA65" s="140"/>
      <c r="ADB65" s="140"/>
      <c r="ADC65" s="140"/>
      <c r="ADD65" s="140"/>
      <c r="ADE65" s="140"/>
      <c r="ADF65" s="140"/>
      <c r="ADG65" s="140"/>
      <c r="ADH65" s="140"/>
      <c r="ADI65" s="140"/>
      <c r="ADJ65" s="140"/>
      <c r="ADK65" s="140"/>
      <c r="ADL65" s="140"/>
      <c r="ADM65" s="140"/>
      <c r="ADN65" s="140"/>
      <c r="ADO65" s="140"/>
      <c r="ADP65" s="140"/>
      <c r="ADQ65" s="140"/>
      <c r="ADR65" s="140"/>
      <c r="ADS65" s="140"/>
      <c r="ADT65" s="140"/>
      <c r="ADU65" s="140"/>
      <c r="ADV65" s="140"/>
      <c r="ADW65" s="140"/>
      <c r="ADX65" s="140"/>
      <c r="ADY65" s="140"/>
      <c r="ADZ65" s="140"/>
      <c r="AEA65" s="140"/>
      <c r="AEB65" s="140"/>
      <c r="AEC65" s="140"/>
      <c r="AED65" s="140"/>
      <c r="AEE65" s="140"/>
      <c r="AEF65" s="140"/>
      <c r="AEG65" s="140"/>
      <c r="AEH65" s="140"/>
      <c r="AEI65" s="140"/>
      <c r="AEJ65" s="140"/>
      <c r="AEK65" s="140"/>
      <c r="AEL65" s="140"/>
      <c r="AEM65" s="140"/>
      <c r="AEN65" s="140"/>
      <c r="AEO65" s="140"/>
      <c r="AEP65" s="140"/>
      <c r="AEQ65" s="140"/>
      <c r="AER65" s="140"/>
      <c r="AES65" s="140"/>
      <c r="AET65" s="140"/>
      <c r="AEU65" s="140"/>
      <c r="AEV65" s="140"/>
      <c r="AEW65" s="140"/>
      <c r="AEX65" s="140"/>
      <c r="AEY65" s="140"/>
      <c r="AEZ65" s="140"/>
      <c r="AFA65" s="140"/>
      <c r="AFB65" s="140"/>
      <c r="AFC65" s="140"/>
      <c r="AFD65" s="140"/>
      <c r="AFE65" s="140"/>
      <c r="AFF65" s="140"/>
      <c r="AFG65" s="140"/>
      <c r="AFH65" s="140"/>
      <c r="AFI65" s="140"/>
      <c r="AFJ65" s="140"/>
      <c r="AFK65" s="140"/>
      <c r="AFL65" s="140"/>
      <c r="AFM65" s="140"/>
      <c r="AFN65" s="140"/>
      <c r="AFO65" s="140"/>
      <c r="AFP65" s="140"/>
      <c r="AFQ65" s="140"/>
      <c r="AFR65" s="140"/>
      <c r="AFS65" s="140"/>
      <c r="AFT65" s="140"/>
      <c r="AFU65" s="140"/>
      <c r="AFV65" s="140"/>
      <c r="AFW65" s="140"/>
      <c r="AFX65" s="140"/>
      <c r="AFY65" s="140"/>
      <c r="AFZ65" s="140"/>
      <c r="AGA65" s="140"/>
      <c r="AGB65" s="140"/>
      <c r="AGC65" s="140"/>
      <c r="AGD65" s="140"/>
      <c r="AGE65" s="140"/>
      <c r="AGF65" s="140"/>
      <c r="AGG65" s="140"/>
      <c r="AGH65" s="140"/>
      <c r="AGI65" s="140"/>
      <c r="AGJ65" s="140"/>
      <c r="AGK65" s="140"/>
      <c r="AGL65" s="140"/>
      <c r="AGM65" s="140"/>
      <c r="AGN65" s="140"/>
      <c r="AGO65" s="140"/>
      <c r="AGP65" s="140"/>
      <c r="AGQ65" s="140"/>
      <c r="AGR65" s="140"/>
      <c r="AGS65" s="140"/>
      <c r="AGT65" s="140"/>
      <c r="AGU65" s="140"/>
      <c r="AGV65" s="140"/>
      <c r="AGW65" s="140"/>
      <c r="AGX65" s="140"/>
      <c r="AGY65" s="140"/>
      <c r="AGZ65" s="140"/>
      <c r="AHA65" s="140"/>
      <c r="AHB65" s="140"/>
      <c r="AHC65" s="140"/>
      <c r="AHD65" s="140"/>
      <c r="AHE65" s="140"/>
      <c r="AHF65" s="140"/>
      <c r="AHG65" s="140"/>
      <c r="AHH65" s="140"/>
      <c r="AHI65" s="140"/>
      <c r="AHJ65" s="140"/>
      <c r="AHK65" s="140"/>
      <c r="AHL65" s="140"/>
      <c r="AHM65" s="140"/>
      <c r="AHN65" s="140"/>
      <c r="AHO65" s="140"/>
      <c r="AHP65" s="140"/>
      <c r="AHQ65" s="140"/>
      <c r="AHR65" s="140"/>
      <c r="AHS65" s="140"/>
      <c r="AHT65" s="140"/>
      <c r="AHU65" s="140"/>
      <c r="AHV65" s="140"/>
      <c r="AHW65" s="140"/>
      <c r="AHX65" s="140"/>
      <c r="AHY65" s="140"/>
      <c r="AHZ65" s="140"/>
      <c r="AIA65" s="140"/>
      <c r="AIB65" s="140"/>
      <c r="AIC65" s="140"/>
      <c r="AID65" s="140"/>
      <c r="AIE65" s="140"/>
      <c r="AIF65" s="140"/>
      <c r="AIG65" s="140"/>
      <c r="AIH65" s="140"/>
      <c r="AII65" s="140"/>
      <c r="AIJ65" s="140"/>
      <c r="AIK65" s="140"/>
      <c r="AIL65" s="140"/>
      <c r="AIM65" s="140"/>
      <c r="AIN65" s="140"/>
      <c r="AIO65" s="140"/>
      <c r="AIP65" s="140"/>
      <c r="AIQ65" s="140"/>
      <c r="AIR65" s="140"/>
      <c r="AIS65" s="140"/>
      <c r="AIT65" s="140"/>
      <c r="AIU65" s="140"/>
      <c r="AIV65" s="140"/>
      <c r="AIW65" s="140"/>
      <c r="AIX65" s="140"/>
      <c r="AIY65" s="140"/>
      <c r="AIZ65" s="140"/>
      <c r="AJA65" s="140"/>
      <c r="AJB65" s="140"/>
      <c r="AJC65" s="140"/>
      <c r="AJD65" s="140"/>
      <c r="AJE65" s="140"/>
      <c r="AJF65" s="140"/>
      <c r="AJG65" s="140"/>
      <c r="AJH65" s="140"/>
      <c r="AJI65" s="140"/>
      <c r="AJJ65" s="140"/>
      <c r="AJK65" s="140"/>
      <c r="AJL65" s="140"/>
      <c r="AJM65" s="140"/>
      <c r="AJN65" s="140"/>
      <c r="AJO65" s="140"/>
      <c r="AJP65" s="140"/>
      <c r="AJQ65" s="140"/>
      <c r="AJR65" s="140"/>
      <c r="AJS65" s="140"/>
      <c r="AJT65" s="140"/>
      <c r="AJU65" s="140"/>
      <c r="AJV65" s="140"/>
      <c r="AJW65" s="140"/>
      <c r="AJX65" s="140"/>
      <c r="AJY65" s="140"/>
      <c r="AJZ65" s="140"/>
      <c r="AKA65" s="140"/>
      <c r="AKB65" s="140"/>
      <c r="AKC65" s="140"/>
      <c r="AKD65" s="140"/>
      <c r="AKE65" s="140"/>
      <c r="AKF65" s="140"/>
      <c r="AKG65" s="140"/>
      <c r="AKH65" s="140"/>
      <c r="AKI65" s="140"/>
      <c r="AKJ65" s="140"/>
      <c r="AKK65" s="140"/>
      <c r="AKL65" s="140"/>
      <c r="AKM65" s="140"/>
      <c r="AKN65" s="140"/>
      <c r="AKO65" s="140"/>
      <c r="AKP65" s="140"/>
      <c r="AKQ65" s="140"/>
      <c r="AKR65" s="140"/>
      <c r="AKS65" s="140"/>
      <c r="AKT65" s="140"/>
      <c r="AKU65" s="140"/>
      <c r="AKV65" s="140"/>
      <c r="AKW65" s="140"/>
      <c r="AKX65" s="140"/>
      <c r="AKY65" s="140"/>
      <c r="AKZ65" s="140"/>
      <c r="ALA65" s="140"/>
      <c r="ALB65" s="140"/>
      <c r="ALC65" s="140"/>
      <c r="ALD65" s="140"/>
      <c r="ALE65" s="140"/>
      <c r="ALF65" s="140"/>
      <c r="ALG65" s="140"/>
      <c r="ALH65" s="140"/>
      <c r="ALI65" s="140"/>
      <c r="ALJ65" s="140"/>
      <c r="ALK65" s="140"/>
      <c r="ALL65" s="140"/>
      <c r="ALM65" s="140"/>
      <c r="ALN65" s="140"/>
      <c r="ALO65" s="140"/>
      <c r="ALP65" s="140"/>
      <c r="ALQ65" s="140"/>
      <c r="ALR65" s="140"/>
      <c r="ALS65" s="140"/>
      <c r="ALT65" s="140"/>
      <c r="ALU65" s="140"/>
      <c r="ALV65" s="140"/>
      <c r="ALW65" s="140"/>
      <c r="ALX65" s="140"/>
      <c r="ALY65" s="140"/>
      <c r="ALZ65" s="140"/>
      <c r="AMA65" s="140"/>
      <c r="AMB65" s="140"/>
      <c r="AMC65" s="140"/>
      <c r="AMD65" s="140"/>
      <c r="AME65" s="140"/>
      <c r="AMF65" s="140"/>
      <c r="AMG65" s="140"/>
      <c r="AMH65" s="140"/>
      <c r="AMI65" s="140"/>
      <c r="AMJ65" s="140"/>
      <c r="AMK65" s="140"/>
      <c r="AML65" s="140"/>
      <c r="AMM65" s="140"/>
      <c r="AMN65" s="140"/>
      <c r="AMO65" s="140"/>
      <c r="AMP65" s="140"/>
      <c r="AMQ65" s="140"/>
      <c r="AMR65" s="140"/>
      <c r="AMS65" s="140"/>
      <c r="AMT65" s="140"/>
      <c r="AMU65" s="140"/>
      <c r="AMV65" s="140"/>
      <c r="AMW65" s="140"/>
      <c r="AMX65" s="140"/>
      <c r="AMY65" s="140"/>
      <c r="AMZ65" s="140"/>
      <c r="ANA65" s="140"/>
      <c r="ANB65" s="140"/>
      <c r="ANC65" s="140"/>
      <c r="AND65" s="140"/>
      <c r="ANE65" s="140"/>
      <c r="ANF65" s="140"/>
      <c r="ANG65" s="140"/>
      <c r="ANH65" s="140"/>
      <c r="ANI65" s="140"/>
      <c r="ANJ65" s="140"/>
      <c r="ANK65" s="140"/>
      <c r="ANL65" s="140"/>
      <c r="ANM65" s="140"/>
      <c r="ANN65" s="140"/>
      <c r="ANO65" s="140"/>
      <c r="ANP65" s="140"/>
      <c r="ANQ65" s="140"/>
      <c r="ANR65" s="140"/>
      <c r="ANS65" s="140"/>
      <c r="ANT65" s="140"/>
      <c r="ANU65" s="140"/>
      <c r="ANV65" s="140"/>
      <c r="ANW65" s="140"/>
      <c r="ANX65" s="140"/>
      <c r="ANY65" s="140"/>
      <c r="ANZ65" s="140"/>
      <c r="AOA65" s="140"/>
      <c r="AOB65" s="140"/>
      <c r="AOC65" s="140"/>
      <c r="AOD65" s="140"/>
      <c r="AOE65" s="140"/>
      <c r="AOF65" s="140"/>
      <c r="AOG65" s="140"/>
      <c r="AOH65" s="140"/>
      <c r="AOI65" s="140"/>
      <c r="AOJ65" s="140"/>
      <c r="AOK65" s="140"/>
      <c r="AOL65" s="140"/>
      <c r="AOM65" s="140"/>
      <c r="AON65" s="140"/>
      <c r="AOO65" s="140"/>
      <c r="AOP65" s="140"/>
      <c r="AOQ65" s="140"/>
      <c r="AOR65" s="140"/>
      <c r="AOS65" s="140"/>
      <c r="AOT65" s="140"/>
      <c r="AOU65" s="140"/>
      <c r="AOV65" s="140"/>
      <c r="AOW65" s="140"/>
      <c r="AOX65" s="140"/>
      <c r="AOY65" s="140"/>
      <c r="AOZ65" s="140"/>
      <c r="APA65" s="140"/>
      <c r="APB65" s="140"/>
      <c r="APC65" s="140"/>
      <c r="APD65" s="140"/>
      <c r="APE65" s="140"/>
      <c r="APF65" s="140"/>
      <c r="APG65" s="140"/>
      <c r="APH65" s="140"/>
      <c r="API65" s="140"/>
      <c r="APJ65" s="140"/>
      <c r="APK65" s="140"/>
      <c r="APL65" s="140"/>
      <c r="APM65" s="140"/>
      <c r="APN65" s="140"/>
      <c r="APO65" s="140"/>
      <c r="APP65" s="140"/>
      <c r="APQ65" s="140"/>
      <c r="APR65" s="140"/>
      <c r="APS65" s="140"/>
      <c r="APT65" s="140"/>
      <c r="APU65" s="140"/>
      <c r="APV65" s="140"/>
      <c r="APW65" s="140"/>
      <c r="APX65" s="140"/>
      <c r="APY65" s="140"/>
      <c r="APZ65" s="140"/>
      <c r="AQA65" s="140"/>
      <c r="AQB65" s="140"/>
      <c r="AQC65" s="140"/>
      <c r="AQD65" s="140"/>
      <c r="AQE65" s="140"/>
      <c r="AQF65" s="140"/>
      <c r="AQG65" s="140"/>
      <c r="AQH65" s="140"/>
      <c r="AQI65" s="140"/>
      <c r="AQJ65" s="140"/>
      <c r="AQK65" s="140"/>
      <c r="AQL65" s="140"/>
      <c r="AQM65" s="140"/>
      <c r="AQN65" s="140"/>
      <c r="AQO65" s="140"/>
      <c r="AQP65" s="140"/>
      <c r="AQQ65" s="140"/>
      <c r="AQR65" s="140"/>
      <c r="AQS65" s="140"/>
      <c r="AQT65" s="140"/>
      <c r="AQU65" s="140"/>
      <c r="AQV65" s="140"/>
      <c r="AQW65" s="140"/>
      <c r="AQX65" s="140"/>
      <c r="AQY65" s="140"/>
      <c r="AQZ65" s="140"/>
      <c r="ARA65" s="140"/>
      <c r="ARB65" s="140"/>
      <c r="ARC65" s="140"/>
      <c r="ARD65" s="140"/>
      <c r="ARE65" s="140"/>
      <c r="ARF65" s="140"/>
      <c r="ARG65" s="140"/>
      <c r="ARH65" s="140"/>
      <c r="ARI65" s="140"/>
      <c r="ARJ65" s="140"/>
      <c r="ARK65" s="140"/>
      <c r="ARL65" s="140"/>
      <c r="ARM65" s="140"/>
      <c r="ARN65" s="140"/>
      <c r="ARO65" s="140"/>
      <c r="ARP65" s="140"/>
      <c r="ARQ65" s="140"/>
      <c r="ARR65" s="140"/>
      <c r="ARS65" s="140"/>
      <c r="ART65" s="140"/>
      <c r="ARU65" s="140"/>
      <c r="ARV65" s="140"/>
      <c r="ARW65" s="140"/>
      <c r="ARX65" s="140"/>
      <c r="ARY65" s="140"/>
      <c r="ARZ65" s="140"/>
      <c r="ASA65" s="140"/>
      <c r="ASB65" s="140"/>
      <c r="ASC65" s="140"/>
      <c r="ASD65" s="140"/>
      <c r="ASE65" s="140"/>
      <c r="ASF65" s="140"/>
      <c r="ASG65" s="140"/>
      <c r="ASH65" s="140"/>
      <c r="ASI65" s="140"/>
      <c r="ASJ65" s="140"/>
      <c r="ASK65" s="140"/>
      <c r="ASL65" s="140"/>
      <c r="ASM65" s="140"/>
      <c r="ASN65" s="140"/>
      <c r="ASO65" s="140"/>
      <c r="ASP65" s="140"/>
      <c r="ASQ65" s="140"/>
      <c r="ASR65" s="140"/>
      <c r="ASS65" s="140"/>
      <c r="AST65" s="140"/>
      <c r="ASU65" s="140"/>
      <c r="ASV65" s="140"/>
      <c r="ASW65" s="140"/>
      <c r="ASX65" s="140"/>
      <c r="ASY65" s="140"/>
      <c r="ASZ65" s="140"/>
      <c r="ATA65" s="140"/>
      <c r="ATB65" s="140"/>
      <c r="ATC65" s="140"/>
      <c r="ATD65" s="140"/>
      <c r="ATE65" s="140"/>
      <c r="ATF65" s="140"/>
      <c r="ATG65" s="140"/>
      <c r="ATH65" s="140"/>
      <c r="ATI65" s="140"/>
      <c r="ATJ65" s="140"/>
      <c r="ATK65" s="140"/>
      <c r="ATL65" s="140"/>
      <c r="ATM65" s="140"/>
      <c r="ATN65" s="140"/>
      <c r="ATO65" s="140"/>
      <c r="ATP65" s="140"/>
      <c r="ATQ65" s="140"/>
      <c r="ATR65" s="140"/>
      <c r="ATS65" s="140"/>
      <c r="ATT65" s="140"/>
      <c r="ATU65" s="140"/>
      <c r="ATV65" s="140"/>
      <c r="ATW65" s="140"/>
      <c r="ATX65" s="140"/>
      <c r="ATY65" s="140"/>
      <c r="ATZ65" s="140"/>
      <c r="AUA65" s="140"/>
      <c r="AUB65" s="140"/>
      <c r="AUC65" s="140"/>
      <c r="AUD65" s="140"/>
      <c r="AUE65" s="140"/>
      <c r="AUF65" s="140"/>
      <c r="AUG65" s="140"/>
      <c r="AUH65" s="140"/>
      <c r="AUI65" s="140"/>
      <c r="AUJ65" s="140"/>
      <c r="AUK65" s="140"/>
      <c r="AUL65" s="140"/>
      <c r="AUM65" s="140"/>
      <c r="AUN65" s="140"/>
      <c r="AUO65" s="140"/>
      <c r="AUP65" s="140"/>
      <c r="AUQ65" s="140"/>
      <c r="AUR65" s="140"/>
      <c r="AUS65" s="140"/>
      <c r="AUT65" s="140"/>
      <c r="AUU65" s="140"/>
      <c r="AUV65" s="140"/>
      <c r="AUW65" s="140"/>
      <c r="AUX65" s="140"/>
      <c r="AUY65" s="140"/>
      <c r="AUZ65" s="140"/>
      <c r="AVA65" s="140"/>
      <c r="AVB65" s="140"/>
      <c r="AVC65" s="140"/>
      <c r="AVD65" s="140"/>
      <c r="AVE65" s="140"/>
      <c r="AVF65" s="140"/>
      <c r="AVG65" s="140"/>
      <c r="AVH65" s="140"/>
      <c r="AVI65" s="140"/>
      <c r="AVJ65" s="140"/>
      <c r="AVK65" s="140"/>
      <c r="AVL65" s="140"/>
      <c r="AVM65" s="140"/>
      <c r="AVN65" s="140"/>
      <c r="AVO65" s="140"/>
      <c r="AVP65" s="140"/>
      <c r="AVQ65" s="140"/>
      <c r="AVR65" s="140"/>
      <c r="AVS65" s="140"/>
      <c r="AVT65" s="140"/>
      <c r="AVU65" s="140"/>
      <c r="AVV65" s="140"/>
      <c r="AVW65" s="140"/>
      <c r="AVX65" s="140"/>
      <c r="AVY65" s="140"/>
      <c r="AVZ65" s="140"/>
      <c r="AWA65" s="140"/>
      <c r="AWB65" s="140"/>
      <c r="AWC65" s="140"/>
      <c r="AWD65" s="140"/>
      <c r="AWE65" s="140"/>
      <c r="AWF65" s="140"/>
      <c r="AWG65" s="140"/>
      <c r="AWH65" s="140"/>
      <c r="AWI65" s="140"/>
      <c r="AWJ65" s="140"/>
      <c r="AWK65" s="140"/>
      <c r="AWL65" s="140"/>
      <c r="AWM65" s="140"/>
      <c r="AWN65" s="140"/>
      <c r="AWO65" s="140"/>
      <c r="AWP65" s="140"/>
      <c r="AWQ65" s="140"/>
      <c r="AWR65" s="140"/>
      <c r="AWS65" s="140"/>
      <c r="AWT65" s="140"/>
      <c r="AWU65" s="140"/>
      <c r="AWV65" s="140"/>
      <c r="AWW65" s="140"/>
      <c r="AWX65" s="140"/>
      <c r="AWY65" s="140"/>
      <c r="AWZ65" s="140"/>
      <c r="AXA65" s="140"/>
      <c r="AXB65" s="140"/>
      <c r="AXC65" s="140"/>
      <c r="AXD65" s="140"/>
      <c r="AXE65" s="140"/>
      <c r="AXF65" s="140"/>
      <c r="AXG65" s="140"/>
      <c r="AXH65" s="140"/>
      <c r="AXI65" s="140"/>
      <c r="AXJ65" s="140"/>
      <c r="AXK65" s="140"/>
      <c r="AXL65" s="140"/>
      <c r="AXM65" s="140"/>
      <c r="AXN65" s="140"/>
      <c r="AXO65" s="140"/>
      <c r="AXP65" s="140"/>
      <c r="AXQ65" s="140"/>
      <c r="AXR65" s="140"/>
      <c r="AXS65" s="140"/>
      <c r="AXT65" s="140"/>
      <c r="AXU65" s="140"/>
      <c r="AXV65" s="140"/>
      <c r="AXW65" s="140"/>
      <c r="AXX65" s="140"/>
      <c r="AXY65" s="140"/>
      <c r="AXZ65" s="140"/>
      <c r="AYA65" s="140"/>
      <c r="AYB65" s="140"/>
      <c r="AYC65" s="140"/>
      <c r="AYD65" s="140"/>
      <c r="AYE65" s="140"/>
      <c r="AYF65" s="140"/>
      <c r="AYG65" s="140"/>
      <c r="AYH65" s="140"/>
      <c r="AYI65" s="140"/>
      <c r="AYJ65" s="140"/>
      <c r="AYK65" s="140"/>
      <c r="AYL65" s="140"/>
      <c r="AYM65" s="140"/>
      <c r="AYN65" s="140"/>
      <c r="AYO65" s="140"/>
      <c r="AYP65" s="140"/>
      <c r="AYQ65" s="140"/>
      <c r="AYR65" s="140"/>
      <c r="AYS65" s="140"/>
      <c r="AYT65" s="140"/>
      <c r="AYU65" s="140"/>
      <c r="AYV65" s="140"/>
      <c r="AYW65" s="140"/>
      <c r="AYX65" s="140"/>
      <c r="AYY65" s="140"/>
      <c r="AYZ65" s="140"/>
      <c r="AZA65" s="140"/>
      <c r="AZB65" s="140"/>
      <c r="AZC65" s="140"/>
      <c r="AZD65" s="140"/>
      <c r="AZE65" s="140"/>
      <c r="AZF65" s="140"/>
      <c r="AZG65" s="140"/>
      <c r="AZH65" s="140"/>
      <c r="AZI65" s="140"/>
      <c r="AZJ65" s="140"/>
      <c r="AZK65" s="140"/>
      <c r="AZL65" s="140"/>
      <c r="AZM65" s="140"/>
      <c r="AZN65" s="140"/>
      <c r="AZO65" s="140"/>
      <c r="AZP65" s="140"/>
      <c r="AZQ65" s="140"/>
      <c r="AZR65" s="140"/>
      <c r="AZS65" s="140"/>
      <c r="AZT65" s="140"/>
      <c r="AZU65" s="140"/>
      <c r="AZV65" s="140"/>
      <c r="AZW65" s="140"/>
      <c r="AZX65" s="140"/>
      <c r="AZY65" s="140"/>
      <c r="AZZ65" s="140"/>
      <c r="BAA65" s="140"/>
      <c r="BAB65" s="140"/>
      <c r="BAC65" s="140"/>
      <c r="BAD65" s="140"/>
      <c r="BAE65" s="140"/>
      <c r="BAF65" s="140"/>
      <c r="BAG65" s="140"/>
      <c r="BAH65" s="140"/>
      <c r="BAI65" s="140"/>
      <c r="BAJ65" s="140"/>
      <c r="BAK65" s="140"/>
      <c r="BAL65" s="140"/>
      <c r="BAM65" s="140"/>
      <c r="BAN65" s="140"/>
      <c r="BAO65" s="140"/>
      <c r="BAP65" s="140"/>
      <c r="BAQ65" s="140"/>
      <c r="BAR65" s="140"/>
      <c r="BAS65" s="140"/>
      <c r="BAT65" s="140"/>
      <c r="BAU65" s="140"/>
      <c r="BAV65" s="140"/>
      <c r="BAW65" s="140"/>
      <c r="BAX65" s="140"/>
      <c r="BAY65" s="140"/>
      <c r="BAZ65" s="140"/>
      <c r="BBA65" s="140"/>
      <c r="BBB65" s="140"/>
      <c r="BBC65" s="140"/>
      <c r="BBD65" s="140"/>
      <c r="BBE65" s="140"/>
      <c r="BBF65" s="140"/>
      <c r="BBG65" s="140"/>
      <c r="BBH65" s="140"/>
      <c r="BBI65" s="140"/>
      <c r="BBJ65" s="140"/>
      <c r="BBK65" s="140"/>
      <c r="BBL65" s="140"/>
      <c r="BBM65" s="140"/>
      <c r="BBN65" s="140"/>
      <c r="BBO65" s="140"/>
      <c r="BBP65" s="140"/>
      <c r="BBQ65" s="140"/>
      <c r="BBR65" s="140"/>
      <c r="BBS65" s="140"/>
      <c r="BBT65" s="140"/>
      <c r="BBU65" s="140"/>
      <c r="BBV65" s="140"/>
      <c r="BBW65" s="140"/>
      <c r="BBX65" s="140"/>
      <c r="BBY65" s="140"/>
      <c r="BBZ65" s="140"/>
      <c r="BCA65" s="140"/>
      <c r="BCB65" s="140"/>
      <c r="BCC65" s="140"/>
      <c r="BCD65" s="140"/>
      <c r="BCE65" s="140"/>
      <c r="BCF65" s="140"/>
      <c r="BCG65" s="140"/>
      <c r="BCH65" s="140"/>
      <c r="BCI65" s="140"/>
      <c r="BCJ65" s="140"/>
      <c r="BCK65" s="140"/>
      <c r="BCL65" s="140"/>
      <c r="BCM65" s="140"/>
      <c r="BCN65" s="140"/>
      <c r="BCO65" s="140"/>
      <c r="BCP65" s="140"/>
      <c r="BCQ65" s="140"/>
      <c r="BCR65" s="140"/>
      <c r="BCS65" s="140"/>
      <c r="BCT65" s="140"/>
      <c r="BCU65" s="140"/>
      <c r="BCV65" s="140"/>
      <c r="BCW65" s="140"/>
      <c r="BCX65" s="140"/>
      <c r="BCY65" s="140"/>
      <c r="BCZ65" s="140"/>
      <c r="BDA65" s="140"/>
      <c r="BDB65" s="140"/>
      <c r="BDC65" s="140"/>
      <c r="BDD65" s="140"/>
      <c r="BDE65" s="140"/>
      <c r="BDF65" s="140"/>
      <c r="BDG65" s="140"/>
      <c r="BDH65" s="140"/>
      <c r="BDI65" s="140"/>
      <c r="BDJ65" s="140"/>
      <c r="BDK65" s="140"/>
      <c r="BDL65" s="140"/>
      <c r="BDM65" s="140"/>
      <c r="BDN65" s="140"/>
      <c r="BDO65" s="140"/>
      <c r="BDP65" s="140"/>
      <c r="BDQ65" s="140"/>
      <c r="BDR65" s="140"/>
      <c r="BDS65" s="140"/>
      <c r="BDT65" s="140"/>
      <c r="BDU65" s="140"/>
      <c r="BDV65" s="140"/>
      <c r="BDW65" s="140"/>
      <c r="BDX65" s="140"/>
      <c r="BDY65" s="140"/>
      <c r="BDZ65" s="140"/>
      <c r="BEA65" s="140"/>
      <c r="BEB65" s="140"/>
      <c r="BEC65" s="140"/>
      <c r="BED65" s="140"/>
      <c r="BEE65" s="140"/>
      <c r="BEF65" s="140"/>
      <c r="BEG65" s="140"/>
      <c r="BEH65" s="140"/>
      <c r="BEI65" s="140"/>
      <c r="BEJ65" s="140"/>
      <c r="BEK65" s="140"/>
      <c r="BEL65" s="140"/>
      <c r="BEM65" s="140"/>
      <c r="BEN65" s="140"/>
      <c r="BEO65" s="140"/>
      <c r="BEP65" s="140"/>
      <c r="BEQ65" s="140"/>
      <c r="BER65" s="140"/>
      <c r="BES65" s="140"/>
      <c r="BET65" s="140"/>
      <c r="BEU65" s="140"/>
      <c r="BEV65" s="140"/>
      <c r="BEW65" s="140"/>
      <c r="BEX65" s="140"/>
      <c r="BEY65" s="140"/>
      <c r="BEZ65" s="140"/>
      <c r="BFA65" s="140"/>
      <c r="BFB65" s="140"/>
      <c r="BFC65" s="140"/>
      <c r="BFD65" s="140"/>
      <c r="BFE65" s="140"/>
      <c r="BFF65" s="140"/>
      <c r="BFG65" s="140"/>
      <c r="BFH65" s="140"/>
      <c r="BFI65" s="140"/>
      <c r="BFJ65" s="140"/>
      <c r="BFK65" s="140"/>
      <c r="BFL65" s="140"/>
      <c r="BFM65" s="140"/>
      <c r="BFN65" s="140"/>
      <c r="BFO65" s="140"/>
      <c r="BFP65" s="140"/>
      <c r="BFQ65" s="140"/>
      <c r="BFR65" s="140"/>
      <c r="BFS65" s="140"/>
      <c r="BFT65" s="140"/>
      <c r="BFU65" s="140"/>
      <c r="BFV65" s="140"/>
      <c r="BFW65" s="140"/>
      <c r="BFX65" s="140"/>
      <c r="BFY65" s="140"/>
      <c r="BFZ65" s="140"/>
      <c r="BGA65" s="140"/>
      <c r="BGB65" s="140"/>
      <c r="BGC65" s="140"/>
      <c r="BGD65" s="140"/>
      <c r="BGE65" s="140"/>
      <c r="BGF65" s="140"/>
      <c r="BGG65" s="140"/>
      <c r="BGH65" s="140"/>
      <c r="BGI65" s="140"/>
      <c r="BGJ65" s="140"/>
      <c r="BGK65" s="140"/>
      <c r="BGL65" s="140"/>
      <c r="BGM65" s="140"/>
      <c r="BGN65" s="140"/>
      <c r="BGO65" s="140"/>
      <c r="BGP65" s="140"/>
      <c r="BGQ65" s="140"/>
      <c r="BGR65" s="140"/>
      <c r="BGS65" s="140"/>
      <c r="BGT65" s="140"/>
      <c r="BGU65" s="140"/>
      <c r="BGV65" s="140"/>
      <c r="BGW65" s="140"/>
      <c r="BGX65" s="140"/>
      <c r="BGY65" s="140"/>
      <c r="BGZ65" s="140"/>
      <c r="BHA65" s="140"/>
      <c r="BHB65" s="140"/>
      <c r="BHC65" s="140"/>
      <c r="BHD65" s="140"/>
      <c r="BHE65" s="140"/>
      <c r="BHF65" s="140"/>
      <c r="BHG65" s="140"/>
      <c r="BHH65" s="140"/>
      <c r="BHI65" s="140"/>
      <c r="BHJ65" s="140"/>
      <c r="BHK65" s="140"/>
      <c r="BHL65" s="140"/>
      <c r="BHM65" s="140"/>
      <c r="BHN65" s="140"/>
      <c r="BHO65" s="140"/>
      <c r="BHP65" s="140"/>
      <c r="BHQ65" s="140"/>
      <c r="BHR65" s="140"/>
      <c r="BHS65" s="140"/>
      <c r="BHT65" s="140"/>
      <c r="BHU65" s="140"/>
      <c r="BHV65" s="140"/>
      <c r="BHW65" s="140"/>
      <c r="BHX65" s="140"/>
      <c r="BHY65" s="140"/>
      <c r="BHZ65" s="140"/>
      <c r="BIA65" s="140"/>
      <c r="BIB65" s="140"/>
      <c r="BIC65" s="140"/>
      <c r="BID65" s="140"/>
      <c r="BIE65" s="140"/>
      <c r="BIF65" s="140"/>
      <c r="BIG65" s="140"/>
      <c r="BIH65" s="140"/>
      <c r="BII65" s="140"/>
      <c r="BIJ65" s="140"/>
      <c r="BIK65" s="140"/>
      <c r="BIL65" s="140"/>
      <c r="BIM65" s="140"/>
      <c r="BIN65" s="140"/>
      <c r="BIO65" s="140"/>
      <c r="BIP65" s="140"/>
      <c r="BIQ65" s="140"/>
      <c r="BIR65" s="140"/>
      <c r="BIS65" s="140"/>
      <c r="BIT65" s="140"/>
      <c r="BIU65" s="140"/>
      <c r="BIV65" s="140"/>
      <c r="BIW65" s="140"/>
      <c r="BIX65" s="140"/>
      <c r="BIY65" s="140"/>
      <c r="BIZ65" s="140"/>
      <c r="BJA65" s="140"/>
      <c r="BJB65" s="140"/>
      <c r="BJC65" s="140"/>
      <c r="BJD65" s="140"/>
      <c r="BJE65" s="140"/>
      <c r="BJF65" s="140"/>
      <c r="BJG65" s="140"/>
      <c r="BJH65" s="140"/>
      <c r="BJI65" s="140"/>
      <c r="BJJ65" s="140"/>
      <c r="BJK65" s="140"/>
      <c r="BJL65" s="140"/>
      <c r="BJM65" s="140"/>
      <c r="BJN65" s="140"/>
      <c r="BJO65" s="140"/>
      <c r="BJP65" s="140"/>
      <c r="BJQ65" s="140"/>
      <c r="BJR65" s="140"/>
      <c r="BJS65" s="140"/>
      <c r="BJT65" s="140"/>
      <c r="BJU65" s="140"/>
      <c r="BJV65" s="140"/>
      <c r="BJW65" s="140"/>
      <c r="BJX65" s="140"/>
      <c r="BJY65" s="140"/>
      <c r="BJZ65" s="140"/>
      <c r="BKA65" s="140"/>
      <c r="BKB65" s="140"/>
      <c r="BKC65" s="140"/>
      <c r="BKD65" s="140"/>
      <c r="BKE65" s="140"/>
      <c r="BKF65" s="140"/>
      <c r="BKG65" s="140"/>
      <c r="BKH65" s="140"/>
      <c r="BKI65" s="140"/>
      <c r="BKJ65" s="140"/>
      <c r="BKK65" s="140"/>
      <c r="BKL65" s="140"/>
      <c r="BKM65" s="140"/>
      <c r="BKN65" s="140"/>
      <c r="BKO65" s="140"/>
      <c r="BKP65" s="140"/>
      <c r="BKQ65" s="140"/>
      <c r="BKR65" s="140"/>
      <c r="BKS65" s="140"/>
      <c r="BKT65" s="140"/>
      <c r="BKU65" s="140"/>
      <c r="BKV65" s="140"/>
      <c r="BKW65" s="140"/>
      <c r="BKX65" s="140"/>
      <c r="BKY65" s="140"/>
      <c r="BKZ65" s="140"/>
      <c r="BLA65" s="140"/>
      <c r="BLB65" s="140"/>
      <c r="BLC65" s="140"/>
      <c r="BLD65" s="140"/>
      <c r="BLE65" s="140"/>
      <c r="BLF65" s="140"/>
      <c r="BLG65" s="140"/>
      <c r="BLH65" s="140"/>
      <c r="BLI65" s="140"/>
      <c r="BLJ65" s="140"/>
      <c r="BLK65" s="140"/>
      <c r="BLL65" s="140"/>
      <c r="BLM65" s="140"/>
      <c r="BLN65" s="140"/>
      <c r="BLO65" s="140"/>
      <c r="BLP65" s="140"/>
      <c r="BLQ65" s="140"/>
      <c r="BLR65" s="140"/>
      <c r="BLS65" s="140"/>
      <c r="BLT65" s="140"/>
      <c r="BLU65" s="140"/>
      <c r="BLV65" s="140"/>
      <c r="BLW65" s="140"/>
      <c r="BLX65" s="140"/>
      <c r="BLY65" s="140"/>
      <c r="BLZ65" s="140"/>
      <c r="BMA65" s="140"/>
      <c r="BMB65" s="140"/>
      <c r="BMC65" s="140"/>
      <c r="BMD65" s="140"/>
      <c r="BME65" s="140"/>
      <c r="BMF65" s="140"/>
      <c r="BMG65" s="140"/>
      <c r="BMH65" s="140"/>
      <c r="BMI65" s="140"/>
      <c r="BMJ65" s="140"/>
      <c r="BMK65" s="140"/>
      <c r="BML65" s="140"/>
      <c r="BMM65" s="140"/>
      <c r="BMN65" s="140"/>
      <c r="BMO65" s="140"/>
      <c r="BMP65" s="140"/>
      <c r="BMQ65" s="140"/>
      <c r="BMR65" s="140"/>
      <c r="BMS65" s="140"/>
      <c r="BMT65" s="140"/>
      <c r="BMU65" s="140"/>
      <c r="BMV65" s="140"/>
      <c r="BMW65" s="140"/>
      <c r="BMX65" s="140"/>
      <c r="BMY65" s="140"/>
      <c r="BMZ65" s="140"/>
      <c r="BNA65" s="140"/>
      <c r="BNB65" s="140"/>
      <c r="BNC65" s="140"/>
      <c r="BND65" s="140"/>
      <c r="BNE65" s="140"/>
      <c r="BNF65" s="140"/>
      <c r="BNG65" s="140"/>
      <c r="BNH65" s="140"/>
      <c r="BNI65" s="140"/>
      <c r="BNJ65" s="140"/>
      <c r="BNK65" s="140"/>
      <c r="BNL65" s="140"/>
      <c r="BNM65" s="140"/>
      <c r="BNN65" s="140"/>
      <c r="BNO65" s="140"/>
      <c r="BNP65" s="140"/>
      <c r="BNQ65" s="140"/>
      <c r="BNR65" s="140"/>
      <c r="BNS65" s="140"/>
      <c r="BNT65" s="140"/>
      <c r="BNU65" s="140"/>
      <c r="BNV65" s="140"/>
      <c r="BNW65" s="140"/>
      <c r="BNX65" s="140"/>
      <c r="BNY65" s="140"/>
      <c r="BNZ65" s="140"/>
      <c r="BOA65" s="140"/>
      <c r="BOB65" s="140"/>
      <c r="BOC65" s="140"/>
      <c r="BOD65" s="140"/>
      <c r="BOE65" s="140"/>
      <c r="BOF65" s="140"/>
      <c r="BOG65" s="140"/>
      <c r="BOH65" s="140"/>
      <c r="BOI65" s="140"/>
      <c r="BOJ65" s="140"/>
      <c r="BOK65" s="140"/>
      <c r="BOL65" s="140"/>
      <c r="BOM65" s="140"/>
      <c r="BON65" s="140"/>
      <c r="BOO65" s="140"/>
      <c r="BOP65" s="140"/>
      <c r="BOQ65" s="140"/>
      <c r="BOR65" s="140"/>
      <c r="BOS65" s="140"/>
      <c r="BOT65" s="140"/>
      <c r="BOU65" s="140"/>
      <c r="BOV65" s="140"/>
      <c r="BOW65" s="140"/>
      <c r="BOX65" s="140"/>
      <c r="BOY65" s="140"/>
      <c r="BOZ65" s="140"/>
      <c r="BPA65" s="140"/>
      <c r="BPB65" s="140"/>
      <c r="BPC65" s="140"/>
      <c r="BPD65" s="140"/>
      <c r="BPE65" s="140"/>
      <c r="BPF65" s="140"/>
      <c r="BPG65" s="140"/>
      <c r="BPH65" s="140"/>
      <c r="BPI65" s="140"/>
      <c r="BPJ65" s="140"/>
      <c r="BPK65" s="140"/>
      <c r="BPL65" s="140"/>
      <c r="BPM65" s="140"/>
      <c r="BPN65" s="140"/>
      <c r="BPO65" s="140"/>
      <c r="BPP65" s="140"/>
      <c r="BPQ65" s="140"/>
      <c r="BPR65" s="140"/>
      <c r="BPS65" s="140"/>
      <c r="BPT65" s="140"/>
      <c r="BPU65" s="140"/>
      <c r="BPV65" s="140"/>
      <c r="BPW65" s="140"/>
      <c r="BPX65" s="140"/>
      <c r="BPY65" s="140"/>
      <c r="BPZ65" s="140"/>
      <c r="BQA65" s="140"/>
      <c r="BQB65" s="140"/>
      <c r="BQC65" s="140"/>
      <c r="BQD65" s="140"/>
      <c r="BQE65" s="140"/>
      <c r="BQF65" s="140"/>
      <c r="BQG65" s="140"/>
      <c r="BQH65" s="140"/>
      <c r="BQI65" s="140"/>
      <c r="BQJ65" s="140"/>
      <c r="BQK65" s="140"/>
      <c r="BQL65" s="140"/>
      <c r="BQM65" s="140"/>
      <c r="BQN65" s="140"/>
      <c r="BQO65" s="140"/>
      <c r="BQP65" s="140"/>
      <c r="BQQ65" s="140"/>
      <c r="BQR65" s="140"/>
      <c r="BQS65" s="140"/>
      <c r="BQT65" s="140"/>
      <c r="BQU65" s="140"/>
      <c r="BQV65" s="140"/>
      <c r="BQW65" s="140"/>
      <c r="BQX65" s="140"/>
      <c r="BQY65" s="140"/>
      <c r="BQZ65" s="140"/>
      <c r="BRA65" s="140"/>
      <c r="BRB65" s="140"/>
      <c r="BRC65" s="140"/>
      <c r="BRD65" s="140"/>
      <c r="BRE65" s="140"/>
      <c r="BRF65" s="140"/>
      <c r="BRG65" s="140"/>
      <c r="BRH65" s="140"/>
      <c r="BRI65" s="140"/>
      <c r="BRJ65" s="140"/>
      <c r="BRK65" s="140"/>
      <c r="BRL65" s="140"/>
      <c r="BRM65" s="140"/>
      <c r="BRN65" s="140"/>
      <c r="BRO65" s="140"/>
      <c r="BRP65" s="140"/>
      <c r="BRQ65" s="140"/>
      <c r="BRR65" s="140"/>
      <c r="BRS65" s="140"/>
      <c r="BRT65" s="140"/>
      <c r="BRU65" s="140"/>
      <c r="BRV65" s="140"/>
      <c r="BRW65" s="140"/>
      <c r="BRX65" s="140"/>
      <c r="BRY65" s="140"/>
      <c r="BRZ65" s="140"/>
      <c r="BSA65" s="140"/>
      <c r="BSB65" s="140"/>
      <c r="BSC65" s="140"/>
      <c r="BSD65" s="140"/>
      <c r="BSE65" s="140"/>
      <c r="BSF65" s="140"/>
      <c r="BSG65" s="140"/>
      <c r="BSH65" s="140"/>
      <c r="BSI65" s="140"/>
      <c r="BSJ65" s="140"/>
      <c r="BSK65" s="140"/>
      <c r="BSL65" s="140"/>
      <c r="BSM65" s="140"/>
      <c r="BSN65" s="140"/>
      <c r="BSO65" s="140"/>
      <c r="BSP65" s="140"/>
      <c r="BSQ65" s="140"/>
      <c r="BSR65" s="140"/>
      <c r="BSS65" s="140"/>
      <c r="BST65" s="140"/>
      <c r="BSU65" s="140"/>
      <c r="BSV65" s="140"/>
      <c r="BSW65" s="140"/>
      <c r="BSX65" s="140"/>
      <c r="BSY65" s="140"/>
      <c r="BSZ65" s="140"/>
      <c r="BTA65" s="140"/>
      <c r="BTB65" s="140"/>
      <c r="BTC65" s="140"/>
      <c r="BTD65" s="140"/>
      <c r="BTE65" s="140"/>
      <c r="BTF65" s="140"/>
      <c r="BTG65" s="140"/>
      <c r="BTH65" s="140"/>
      <c r="BTI65" s="140"/>
      <c r="BTJ65" s="140"/>
      <c r="BTK65" s="140"/>
      <c r="BTL65" s="140"/>
      <c r="BTM65" s="140"/>
      <c r="BTN65" s="140"/>
      <c r="BTO65" s="140"/>
      <c r="BTP65" s="140"/>
      <c r="BTQ65" s="140"/>
      <c r="BTR65" s="140"/>
      <c r="BTS65" s="140"/>
      <c r="BTT65" s="140"/>
      <c r="BTU65" s="140"/>
      <c r="BTV65" s="140"/>
      <c r="BTW65" s="140"/>
      <c r="BTX65" s="140"/>
      <c r="BTY65" s="140"/>
      <c r="BTZ65" s="140"/>
      <c r="BUA65" s="140"/>
      <c r="BUB65" s="140"/>
      <c r="BUC65" s="140"/>
      <c r="BUD65" s="140"/>
      <c r="BUE65" s="140"/>
      <c r="BUF65" s="140"/>
      <c r="BUG65" s="140"/>
      <c r="BUH65" s="140"/>
      <c r="BUI65" s="140"/>
      <c r="BUJ65" s="140"/>
      <c r="BUK65" s="140"/>
      <c r="BUL65" s="140"/>
      <c r="BUM65" s="140"/>
      <c r="BUN65" s="140"/>
      <c r="BUO65" s="140"/>
      <c r="BUP65" s="140"/>
      <c r="BUQ65" s="140"/>
      <c r="BUR65" s="140"/>
      <c r="BUS65" s="140"/>
      <c r="BUT65" s="140"/>
      <c r="BUU65" s="140"/>
      <c r="BUV65" s="140"/>
      <c r="BUW65" s="140"/>
      <c r="BUX65" s="140"/>
      <c r="BUY65" s="140"/>
      <c r="BUZ65" s="140"/>
      <c r="BVA65" s="140"/>
      <c r="BVB65" s="140"/>
      <c r="BVC65" s="140"/>
      <c r="BVD65" s="140"/>
      <c r="BVE65" s="140"/>
      <c r="BVF65" s="140"/>
      <c r="BVG65" s="140"/>
      <c r="BVH65" s="140"/>
      <c r="BVI65" s="140"/>
      <c r="BVJ65" s="140"/>
      <c r="BVK65" s="140"/>
      <c r="BVL65" s="140"/>
      <c r="BVM65" s="140"/>
      <c r="BVN65" s="140"/>
      <c r="BVO65" s="140"/>
      <c r="BVP65" s="140"/>
      <c r="BVQ65" s="140"/>
      <c r="BVR65" s="140"/>
      <c r="BVS65" s="140"/>
      <c r="BVT65" s="140"/>
      <c r="BVU65" s="140"/>
      <c r="BVV65" s="140"/>
      <c r="BVW65" s="140"/>
      <c r="BVX65" s="140"/>
      <c r="BVY65" s="140"/>
      <c r="BVZ65" s="140"/>
      <c r="BWA65" s="140"/>
      <c r="BWB65" s="140"/>
      <c r="BWC65" s="140"/>
      <c r="BWD65" s="140"/>
      <c r="BWE65" s="140"/>
      <c r="BWF65" s="140"/>
      <c r="BWG65" s="140"/>
      <c r="BWH65" s="140"/>
      <c r="BWI65" s="140"/>
      <c r="BWJ65" s="140"/>
      <c r="BWK65" s="140"/>
      <c r="BWL65" s="140"/>
      <c r="BWM65" s="140"/>
      <c r="BWN65" s="140"/>
      <c r="BWO65" s="140"/>
      <c r="BWP65" s="140"/>
      <c r="BWQ65" s="140"/>
      <c r="BWR65" s="140"/>
      <c r="BWS65" s="140"/>
      <c r="BWT65" s="140"/>
      <c r="BWU65" s="140"/>
      <c r="BWV65" s="140"/>
      <c r="BWW65" s="140"/>
      <c r="BWX65" s="140"/>
      <c r="BWY65" s="140"/>
      <c r="BWZ65" s="140"/>
      <c r="BXA65" s="140"/>
      <c r="BXB65" s="140"/>
      <c r="BXC65" s="140"/>
      <c r="BXD65" s="140"/>
      <c r="BXE65" s="140"/>
      <c r="BXF65" s="140"/>
      <c r="BXG65" s="140"/>
      <c r="BXH65" s="140"/>
      <c r="BXI65" s="140"/>
      <c r="BXJ65" s="140"/>
      <c r="BXK65" s="140"/>
      <c r="BXL65" s="140"/>
      <c r="BXM65" s="140"/>
      <c r="BXN65" s="140"/>
      <c r="BXO65" s="140"/>
      <c r="BXP65" s="140"/>
      <c r="BXQ65" s="140"/>
      <c r="BXR65" s="140"/>
      <c r="BXS65" s="140"/>
      <c r="BXT65" s="140"/>
      <c r="BXU65" s="140"/>
      <c r="BXV65" s="140"/>
      <c r="BXW65" s="140"/>
      <c r="BXX65" s="140"/>
      <c r="BXY65" s="140"/>
      <c r="BXZ65" s="140"/>
      <c r="BYA65" s="140"/>
      <c r="BYB65" s="140"/>
      <c r="BYC65" s="140"/>
      <c r="BYD65" s="140"/>
      <c r="BYE65" s="140"/>
      <c r="BYF65" s="140"/>
      <c r="BYG65" s="140"/>
      <c r="BYH65" s="140"/>
      <c r="BYI65" s="140"/>
      <c r="BYJ65" s="140"/>
      <c r="BYK65" s="140"/>
      <c r="BYL65" s="140"/>
      <c r="BYM65" s="140"/>
      <c r="BYN65" s="140"/>
      <c r="BYO65" s="140"/>
      <c r="BYP65" s="140"/>
      <c r="BYQ65" s="140"/>
      <c r="BYR65" s="140"/>
      <c r="BYS65" s="140"/>
      <c r="BYT65" s="140"/>
      <c r="BYU65" s="140"/>
      <c r="BYV65" s="140"/>
      <c r="BYW65" s="140"/>
      <c r="BYX65" s="140"/>
      <c r="BYY65" s="140"/>
      <c r="BYZ65" s="140"/>
      <c r="BZA65" s="140"/>
      <c r="BZB65" s="140"/>
      <c r="BZC65" s="140"/>
      <c r="BZD65" s="140"/>
      <c r="BZE65" s="140"/>
      <c r="BZF65" s="140"/>
      <c r="BZG65" s="140"/>
      <c r="BZH65" s="140"/>
      <c r="BZI65" s="140"/>
      <c r="BZJ65" s="140"/>
      <c r="BZK65" s="140"/>
      <c r="BZL65" s="140"/>
      <c r="BZM65" s="140"/>
      <c r="BZN65" s="140"/>
      <c r="BZO65" s="140"/>
      <c r="BZP65" s="140"/>
      <c r="BZQ65" s="140"/>
      <c r="BZR65" s="140"/>
      <c r="BZS65" s="140"/>
      <c r="BZT65" s="140"/>
      <c r="BZU65" s="140"/>
      <c r="BZV65" s="140"/>
      <c r="BZW65" s="140"/>
      <c r="BZX65" s="140"/>
      <c r="BZY65" s="140"/>
      <c r="BZZ65" s="140"/>
      <c r="CAA65" s="140"/>
      <c r="CAB65" s="140"/>
      <c r="CAC65" s="140"/>
      <c r="CAD65" s="140"/>
      <c r="CAE65" s="140"/>
      <c r="CAF65" s="140"/>
      <c r="CAG65" s="140"/>
      <c r="CAH65" s="140"/>
      <c r="CAI65" s="140"/>
      <c r="CAJ65" s="140"/>
      <c r="CAK65" s="140"/>
      <c r="CAL65" s="140"/>
      <c r="CAM65" s="140"/>
      <c r="CAN65" s="140"/>
      <c r="CAO65" s="140"/>
      <c r="CAP65" s="140"/>
      <c r="CAQ65" s="140"/>
      <c r="CAR65" s="140"/>
      <c r="CAS65" s="140"/>
      <c r="CAT65" s="140"/>
      <c r="CAU65" s="140"/>
      <c r="CAV65" s="140"/>
      <c r="CAW65" s="140"/>
      <c r="CAX65" s="140"/>
      <c r="CAY65" s="140"/>
      <c r="CAZ65" s="140"/>
      <c r="CBA65" s="140"/>
      <c r="CBB65" s="140"/>
      <c r="CBC65" s="140"/>
      <c r="CBD65" s="140"/>
      <c r="CBE65" s="140"/>
      <c r="CBF65" s="140"/>
      <c r="CBG65" s="140"/>
      <c r="CBH65" s="140"/>
      <c r="CBI65" s="140"/>
      <c r="CBJ65" s="140"/>
      <c r="CBK65" s="140"/>
      <c r="CBL65" s="140"/>
      <c r="CBM65" s="140"/>
      <c r="CBN65" s="140"/>
      <c r="CBO65" s="140"/>
      <c r="CBP65" s="140"/>
      <c r="CBQ65" s="140"/>
      <c r="CBR65" s="140"/>
      <c r="CBS65" s="140"/>
      <c r="CBT65" s="140"/>
      <c r="CBU65" s="140"/>
      <c r="CBV65" s="140"/>
      <c r="CBW65" s="140"/>
      <c r="CBX65" s="140"/>
      <c r="CBY65" s="140"/>
      <c r="CBZ65" s="140"/>
      <c r="CCA65" s="140"/>
      <c r="CCB65" s="140"/>
      <c r="CCC65" s="140"/>
      <c r="CCD65" s="140"/>
      <c r="CCE65" s="140"/>
      <c r="CCF65" s="140"/>
      <c r="CCG65" s="140"/>
      <c r="CCH65" s="140"/>
      <c r="CCI65" s="140"/>
      <c r="CCJ65" s="140"/>
      <c r="CCK65" s="140"/>
      <c r="CCL65" s="140"/>
      <c r="CCM65" s="140"/>
      <c r="CCN65" s="140"/>
      <c r="CCO65" s="140"/>
      <c r="CCP65" s="140"/>
      <c r="CCQ65" s="140"/>
      <c r="CCR65" s="140"/>
      <c r="CCS65" s="140"/>
      <c r="CCT65" s="140"/>
      <c r="CCU65" s="140"/>
      <c r="CCV65" s="140"/>
      <c r="CCW65" s="140"/>
      <c r="CCX65" s="140"/>
      <c r="CCY65" s="140"/>
      <c r="CCZ65" s="140"/>
      <c r="CDA65" s="140"/>
      <c r="CDB65" s="140"/>
      <c r="CDC65" s="140"/>
      <c r="CDD65" s="140"/>
      <c r="CDE65" s="140"/>
      <c r="CDF65" s="140"/>
      <c r="CDG65" s="140"/>
      <c r="CDH65" s="140"/>
      <c r="CDI65" s="140"/>
      <c r="CDJ65" s="140"/>
      <c r="CDK65" s="140"/>
      <c r="CDL65" s="140"/>
      <c r="CDM65" s="140"/>
      <c r="CDN65" s="140"/>
      <c r="CDO65" s="140"/>
      <c r="CDP65" s="140"/>
      <c r="CDQ65" s="140"/>
      <c r="CDR65" s="140"/>
      <c r="CDS65" s="140"/>
      <c r="CDT65" s="140"/>
      <c r="CDU65" s="140"/>
      <c r="CDV65" s="140"/>
      <c r="CDW65" s="140"/>
      <c r="CDX65" s="140"/>
      <c r="CDY65" s="140"/>
      <c r="CDZ65" s="140"/>
      <c r="CEA65" s="140"/>
      <c r="CEB65" s="140"/>
      <c r="CEC65" s="140"/>
      <c r="CED65" s="140"/>
      <c r="CEE65" s="140"/>
      <c r="CEF65" s="140"/>
      <c r="CEG65" s="140"/>
      <c r="CEH65" s="140"/>
      <c r="CEI65" s="140"/>
      <c r="CEJ65" s="140"/>
      <c r="CEK65" s="140"/>
      <c r="CEL65" s="140"/>
      <c r="CEM65" s="140"/>
      <c r="CEN65" s="140"/>
      <c r="CEO65" s="140"/>
      <c r="CEP65" s="140"/>
      <c r="CEQ65" s="140"/>
      <c r="CER65" s="140"/>
      <c r="CES65" s="140"/>
      <c r="CET65" s="140"/>
      <c r="CEU65" s="140"/>
      <c r="CEV65" s="140"/>
      <c r="CEW65" s="140"/>
      <c r="CEX65" s="140"/>
      <c r="CEY65" s="140"/>
      <c r="CEZ65" s="140"/>
      <c r="CFA65" s="140"/>
      <c r="CFB65" s="140"/>
      <c r="CFC65" s="140"/>
      <c r="CFD65" s="140"/>
      <c r="CFE65" s="140"/>
      <c r="CFF65" s="140"/>
      <c r="CFG65" s="140"/>
      <c r="CFH65" s="140"/>
      <c r="CFI65" s="140"/>
      <c r="CFJ65" s="140"/>
      <c r="CFK65" s="140"/>
      <c r="CFL65" s="140"/>
      <c r="CFM65" s="140"/>
      <c r="CFN65" s="140"/>
      <c r="CFO65" s="140"/>
      <c r="CFP65" s="140"/>
      <c r="CFQ65" s="140"/>
      <c r="CFR65" s="140"/>
      <c r="CFS65" s="140"/>
      <c r="CFT65" s="140"/>
      <c r="CFU65" s="140"/>
      <c r="CFV65" s="140"/>
      <c r="CFW65" s="140"/>
      <c r="CFX65" s="140"/>
      <c r="CFY65" s="140"/>
      <c r="CFZ65" s="140"/>
      <c r="CGA65" s="140"/>
      <c r="CGB65" s="140"/>
      <c r="CGC65" s="140"/>
      <c r="CGD65" s="140"/>
      <c r="CGE65" s="140"/>
      <c r="CGF65" s="140"/>
      <c r="CGG65" s="140"/>
      <c r="CGH65" s="140"/>
      <c r="CGI65" s="140"/>
      <c r="CGJ65" s="140"/>
      <c r="CGK65" s="140"/>
      <c r="CGL65" s="140"/>
      <c r="CGM65" s="140"/>
      <c r="CGN65" s="140"/>
      <c r="CGO65" s="140"/>
      <c r="CGP65" s="140"/>
      <c r="CGQ65" s="140"/>
      <c r="CGR65" s="140"/>
      <c r="CGS65" s="140"/>
      <c r="CGT65" s="140"/>
      <c r="CGU65" s="140"/>
      <c r="CGV65" s="140"/>
      <c r="CGW65" s="140"/>
      <c r="CGX65" s="140"/>
      <c r="CGY65" s="140"/>
      <c r="CGZ65" s="140"/>
      <c r="CHA65" s="140"/>
      <c r="CHB65" s="140"/>
      <c r="CHC65" s="140"/>
      <c r="CHD65" s="140"/>
      <c r="CHE65" s="140"/>
      <c r="CHF65" s="140"/>
      <c r="CHG65" s="140"/>
      <c r="CHH65" s="140"/>
      <c r="CHI65" s="140"/>
      <c r="CHJ65" s="140"/>
      <c r="CHK65" s="140"/>
      <c r="CHL65" s="140"/>
      <c r="CHM65" s="140"/>
      <c r="CHN65" s="140"/>
      <c r="CHO65" s="140"/>
      <c r="CHP65" s="140"/>
      <c r="CHQ65" s="140"/>
      <c r="CHR65" s="140"/>
      <c r="CHS65" s="140"/>
      <c r="CHT65" s="140"/>
      <c r="CHU65" s="140"/>
      <c r="CHV65" s="140"/>
      <c r="CHW65" s="140"/>
      <c r="CHX65" s="140"/>
      <c r="CHY65" s="140"/>
      <c r="CHZ65" s="140"/>
      <c r="CIA65" s="140"/>
      <c r="CIB65" s="140"/>
      <c r="CIC65" s="140"/>
      <c r="CID65" s="140"/>
      <c r="CIE65" s="140"/>
      <c r="CIF65" s="140"/>
      <c r="CIG65" s="140"/>
      <c r="CIH65" s="140"/>
      <c r="CII65" s="140"/>
      <c r="CIJ65" s="140"/>
      <c r="CIK65" s="140"/>
      <c r="CIL65" s="140"/>
      <c r="CIM65" s="140"/>
      <c r="CIN65" s="140"/>
      <c r="CIO65" s="140"/>
      <c r="CIP65" s="140"/>
      <c r="CIQ65" s="140"/>
      <c r="CIR65" s="140"/>
      <c r="CIS65" s="140"/>
      <c r="CIT65" s="140"/>
      <c r="CIU65" s="140"/>
      <c r="CIV65" s="140"/>
      <c r="CIW65" s="140"/>
      <c r="CIX65" s="140"/>
      <c r="CIY65" s="140"/>
      <c r="CIZ65" s="140"/>
      <c r="CJA65" s="140"/>
      <c r="CJB65" s="140"/>
      <c r="CJC65" s="140"/>
      <c r="CJD65" s="140"/>
      <c r="CJE65" s="140"/>
      <c r="CJF65" s="140"/>
      <c r="CJG65" s="140"/>
      <c r="CJH65" s="140"/>
      <c r="CJI65" s="140"/>
      <c r="CJJ65" s="140"/>
      <c r="CJK65" s="140"/>
      <c r="CJL65" s="140"/>
      <c r="CJM65" s="140"/>
      <c r="CJN65" s="140"/>
      <c r="CJO65" s="140"/>
      <c r="CJP65" s="140"/>
      <c r="CJQ65" s="140"/>
      <c r="CJR65" s="140"/>
      <c r="CJS65" s="140"/>
      <c r="CJT65" s="140"/>
      <c r="CJU65" s="140"/>
      <c r="CJV65" s="140"/>
      <c r="CJW65" s="140"/>
      <c r="CJX65" s="140"/>
      <c r="CJY65" s="140"/>
      <c r="CJZ65" s="140"/>
      <c r="CKA65" s="140"/>
      <c r="CKB65" s="140"/>
      <c r="CKC65" s="140"/>
      <c r="CKD65" s="140"/>
      <c r="CKE65" s="140"/>
      <c r="CKF65" s="140"/>
      <c r="CKG65" s="140"/>
      <c r="CKH65" s="140"/>
      <c r="CKI65" s="140"/>
      <c r="CKJ65" s="140"/>
      <c r="CKK65" s="140"/>
      <c r="CKL65" s="140"/>
      <c r="CKM65" s="140"/>
      <c r="CKN65" s="140"/>
      <c r="CKO65" s="140"/>
      <c r="CKP65" s="140"/>
      <c r="CKQ65" s="140"/>
      <c r="CKR65" s="140"/>
      <c r="CKS65" s="140"/>
      <c r="CKT65" s="140"/>
      <c r="CKU65" s="140"/>
      <c r="CKV65" s="140"/>
      <c r="CKW65" s="140"/>
      <c r="CKX65" s="140"/>
      <c r="CKY65" s="140"/>
      <c r="CKZ65" s="140"/>
      <c r="CLA65" s="140"/>
      <c r="CLB65" s="140"/>
      <c r="CLC65" s="140"/>
      <c r="CLD65" s="140"/>
      <c r="CLE65" s="140"/>
      <c r="CLF65" s="140"/>
      <c r="CLG65" s="140"/>
      <c r="CLH65" s="140"/>
      <c r="CLI65" s="140"/>
      <c r="CLJ65" s="140"/>
      <c r="CLK65" s="140"/>
      <c r="CLL65" s="140"/>
      <c r="CLM65" s="140"/>
      <c r="CLN65" s="140"/>
      <c r="CLO65" s="140"/>
      <c r="CLP65" s="140"/>
      <c r="CLQ65" s="140"/>
      <c r="CLR65" s="140"/>
      <c r="CLS65" s="140"/>
      <c r="CLT65" s="140"/>
      <c r="CLU65" s="140"/>
      <c r="CLV65" s="140"/>
      <c r="CLW65" s="140"/>
      <c r="CLX65" s="140"/>
      <c r="CLY65" s="140"/>
      <c r="CLZ65" s="140"/>
      <c r="CMA65" s="140"/>
      <c r="CMB65" s="140"/>
      <c r="CMC65" s="140"/>
      <c r="CMD65" s="140"/>
      <c r="CME65" s="140"/>
      <c r="CMF65" s="140"/>
      <c r="CMG65" s="140"/>
      <c r="CMH65" s="140"/>
      <c r="CMI65" s="140"/>
      <c r="CMJ65" s="140"/>
      <c r="CMK65" s="140"/>
      <c r="CML65" s="140"/>
      <c r="CMM65" s="140"/>
      <c r="CMN65" s="140"/>
      <c r="CMO65" s="140"/>
      <c r="CMP65" s="140"/>
      <c r="CMQ65" s="140"/>
      <c r="CMR65" s="140"/>
      <c r="CMS65" s="140"/>
      <c r="CMT65" s="140"/>
      <c r="CMU65" s="140"/>
      <c r="CMV65" s="140"/>
      <c r="CMW65" s="140"/>
      <c r="CMX65" s="140"/>
      <c r="CMY65" s="140"/>
      <c r="CMZ65" s="140"/>
      <c r="CNA65" s="140"/>
      <c r="CNB65" s="140"/>
      <c r="CNC65" s="140"/>
      <c r="CND65" s="140"/>
      <c r="CNE65" s="140"/>
      <c r="CNF65" s="140"/>
      <c r="CNG65" s="140"/>
      <c r="CNH65" s="140"/>
      <c r="CNI65" s="140"/>
      <c r="CNJ65" s="140"/>
      <c r="CNK65" s="140"/>
      <c r="CNL65" s="140"/>
      <c r="CNM65" s="140"/>
      <c r="CNN65" s="140"/>
      <c r="CNO65" s="140"/>
      <c r="CNP65" s="140"/>
      <c r="CNQ65" s="140"/>
      <c r="CNR65" s="140"/>
      <c r="CNS65" s="140"/>
      <c r="CNT65" s="140"/>
      <c r="CNU65" s="140"/>
      <c r="CNV65" s="140"/>
      <c r="CNW65" s="140"/>
      <c r="CNX65" s="140"/>
      <c r="CNY65" s="140"/>
      <c r="CNZ65" s="140"/>
      <c r="COA65" s="140"/>
      <c r="COB65" s="140"/>
      <c r="COC65" s="140"/>
      <c r="COD65" s="140"/>
      <c r="COE65" s="140"/>
      <c r="COF65" s="140"/>
      <c r="COG65" s="140"/>
      <c r="COH65" s="140"/>
      <c r="COI65" s="140"/>
      <c r="COJ65" s="140"/>
      <c r="COK65" s="140"/>
      <c r="COL65" s="140"/>
      <c r="COM65" s="140"/>
      <c r="CON65" s="140"/>
      <c r="COO65" s="140"/>
      <c r="COP65" s="140"/>
      <c r="COQ65" s="140"/>
      <c r="COR65" s="140"/>
      <c r="COS65" s="140"/>
      <c r="COT65" s="140"/>
      <c r="COU65" s="140"/>
      <c r="COV65" s="140"/>
      <c r="COW65" s="140"/>
      <c r="COX65" s="140"/>
      <c r="COY65" s="140"/>
      <c r="COZ65" s="140"/>
      <c r="CPA65" s="140"/>
      <c r="CPB65" s="140"/>
      <c r="CPC65" s="140"/>
      <c r="CPD65" s="140"/>
      <c r="CPE65" s="140"/>
      <c r="CPF65" s="140"/>
      <c r="CPG65" s="140"/>
      <c r="CPH65" s="140"/>
      <c r="CPI65" s="140"/>
      <c r="CPJ65" s="140"/>
      <c r="CPK65" s="140"/>
      <c r="CPL65" s="140"/>
      <c r="CPM65" s="140"/>
      <c r="CPN65" s="140"/>
      <c r="CPO65" s="140"/>
      <c r="CPP65" s="140"/>
      <c r="CPQ65" s="140"/>
      <c r="CPR65" s="140"/>
      <c r="CPS65" s="140"/>
      <c r="CPT65" s="140"/>
      <c r="CPU65" s="140"/>
      <c r="CPV65" s="140"/>
      <c r="CPW65" s="140"/>
      <c r="CPX65" s="140"/>
      <c r="CPY65" s="140"/>
      <c r="CPZ65" s="140"/>
      <c r="CQA65" s="140"/>
      <c r="CQB65" s="140"/>
      <c r="CQC65" s="140"/>
      <c r="CQD65" s="140"/>
      <c r="CQE65" s="140"/>
      <c r="CQF65" s="140"/>
      <c r="CQG65" s="140"/>
      <c r="CQH65" s="140"/>
      <c r="CQI65" s="140"/>
      <c r="CQJ65" s="140"/>
      <c r="CQK65" s="140"/>
      <c r="CQL65" s="140"/>
      <c r="CQM65" s="140"/>
      <c r="CQN65" s="140"/>
      <c r="CQO65" s="140"/>
      <c r="CQP65" s="140"/>
      <c r="CQQ65" s="140"/>
      <c r="CQR65" s="140"/>
      <c r="CQS65" s="140"/>
      <c r="CQT65" s="140"/>
      <c r="CQU65" s="140"/>
      <c r="CQV65" s="140"/>
      <c r="CQW65" s="140"/>
      <c r="CQX65" s="140"/>
      <c r="CQY65" s="140"/>
      <c r="CQZ65" s="140"/>
      <c r="CRA65" s="140"/>
      <c r="CRB65" s="140"/>
      <c r="CRC65" s="140"/>
      <c r="CRD65" s="140"/>
      <c r="CRE65" s="140"/>
      <c r="CRF65" s="140"/>
      <c r="CRG65" s="140"/>
      <c r="CRH65" s="140"/>
      <c r="CRI65" s="140"/>
      <c r="CRJ65" s="140"/>
      <c r="CRK65" s="140"/>
      <c r="CRL65" s="140"/>
      <c r="CRM65" s="140"/>
      <c r="CRN65" s="140"/>
      <c r="CRO65" s="140"/>
      <c r="CRP65" s="140"/>
      <c r="CRQ65" s="140"/>
      <c r="CRR65" s="140"/>
      <c r="CRS65" s="140"/>
      <c r="CRT65" s="140"/>
      <c r="CRU65" s="140"/>
      <c r="CRV65" s="140"/>
      <c r="CRW65" s="140"/>
      <c r="CRX65" s="140"/>
      <c r="CRY65" s="140"/>
      <c r="CRZ65" s="140"/>
      <c r="CSA65" s="140"/>
      <c r="CSB65" s="140"/>
      <c r="CSC65" s="140"/>
      <c r="CSD65" s="140"/>
      <c r="CSE65" s="140"/>
      <c r="CSF65" s="140"/>
      <c r="CSG65" s="140"/>
      <c r="CSH65" s="140"/>
      <c r="CSI65" s="140"/>
      <c r="CSJ65" s="140"/>
      <c r="CSK65" s="140"/>
      <c r="CSL65" s="140"/>
      <c r="CSM65" s="140"/>
      <c r="CSN65" s="140"/>
      <c r="CSO65" s="140"/>
      <c r="CSP65" s="140"/>
      <c r="CSQ65" s="140"/>
      <c r="CSR65" s="140"/>
      <c r="CSS65" s="140"/>
      <c r="CST65" s="140"/>
      <c r="CSU65" s="140"/>
      <c r="CSV65" s="140"/>
      <c r="CSW65" s="140"/>
      <c r="CSX65" s="140"/>
      <c r="CSY65" s="140"/>
      <c r="CSZ65" s="140"/>
      <c r="CTA65" s="140"/>
      <c r="CTB65" s="140"/>
      <c r="CTC65" s="140"/>
      <c r="CTD65" s="140"/>
      <c r="CTE65" s="140"/>
      <c r="CTF65" s="140"/>
      <c r="CTG65" s="140"/>
      <c r="CTH65" s="140"/>
      <c r="CTI65" s="140"/>
      <c r="CTJ65" s="140"/>
      <c r="CTK65" s="140"/>
      <c r="CTL65" s="140"/>
      <c r="CTM65" s="140"/>
      <c r="CTN65" s="140"/>
      <c r="CTO65" s="140"/>
      <c r="CTP65" s="140"/>
      <c r="CTQ65" s="140"/>
      <c r="CTR65" s="140"/>
      <c r="CTS65" s="140"/>
      <c r="CTT65" s="140"/>
      <c r="CTU65" s="140"/>
      <c r="CTV65" s="140"/>
      <c r="CTW65" s="140"/>
      <c r="CTX65" s="140"/>
      <c r="CTY65" s="140"/>
      <c r="CTZ65" s="140"/>
      <c r="CUA65" s="140"/>
      <c r="CUB65" s="140"/>
      <c r="CUC65" s="140"/>
      <c r="CUD65" s="140"/>
      <c r="CUE65" s="140"/>
      <c r="CUF65" s="140"/>
      <c r="CUG65" s="140"/>
      <c r="CUH65" s="140"/>
      <c r="CUI65" s="140"/>
      <c r="CUJ65" s="140"/>
      <c r="CUK65" s="140"/>
      <c r="CUL65" s="140"/>
      <c r="CUM65" s="140"/>
      <c r="CUN65" s="140"/>
      <c r="CUO65" s="140"/>
      <c r="CUP65" s="140"/>
      <c r="CUQ65" s="140"/>
      <c r="CUR65" s="140"/>
      <c r="CUS65" s="140"/>
      <c r="CUT65" s="140"/>
      <c r="CUU65" s="140"/>
      <c r="CUV65" s="140"/>
      <c r="CUW65" s="140"/>
      <c r="CUX65" s="140"/>
      <c r="CUY65" s="140"/>
      <c r="CUZ65" s="140"/>
      <c r="CVA65" s="140"/>
      <c r="CVB65" s="140"/>
      <c r="CVC65" s="140"/>
      <c r="CVD65" s="140"/>
      <c r="CVE65" s="140"/>
      <c r="CVF65" s="140"/>
      <c r="CVG65" s="140"/>
      <c r="CVH65" s="140"/>
      <c r="CVI65" s="140"/>
      <c r="CVJ65" s="140"/>
      <c r="CVK65" s="140"/>
      <c r="CVL65" s="140"/>
      <c r="CVM65" s="140"/>
      <c r="CVN65" s="140"/>
      <c r="CVO65" s="140"/>
      <c r="CVP65" s="140"/>
      <c r="CVQ65" s="140"/>
      <c r="CVR65" s="140"/>
      <c r="CVS65" s="140"/>
      <c r="CVT65" s="140"/>
      <c r="CVU65" s="140"/>
      <c r="CVV65" s="140"/>
      <c r="CVW65" s="140"/>
      <c r="CVX65" s="140"/>
      <c r="CVY65" s="140"/>
      <c r="CVZ65" s="140"/>
      <c r="CWA65" s="140"/>
      <c r="CWB65" s="140"/>
      <c r="CWC65" s="140"/>
      <c r="CWD65" s="140"/>
      <c r="CWE65" s="140"/>
      <c r="CWF65" s="140"/>
      <c r="CWG65" s="140"/>
      <c r="CWH65" s="140"/>
      <c r="CWI65" s="140"/>
      <c r="CWJ65" s="140"/>
      <c r="CWK65" s="140"/>
      <c r="CWL65" s="140"/>
      <c r="CWM65" s="140"/>
      <c r="CWN65" s="140"/>
      <c r="CWO65" s="140"/>
      <c r="CWP65" s="140"/>
      <c r="CWQ65" s="140"/>
      <c r="CWR65" s="140"/>
      <c r="CWS65" s="140"/>
      <c r="CWT65" s="140"/>
      <c r="CWU65" s="140"/>
      <c r="CWV65" s="140"/>
      <c r="CWW65" s="140"/>
      <c r="CWX65" s="140"/>
      <c r="CWY65" s="140"/>
      <c r="CWZ65" s="140"/>
      <c r="CXA65" s="140"/>
      <c r="CXB65" s="140"/>
      <c r="CXC65" s="140"/>
      <c r="CXD65" s="140"/>
      <c r="CXE65" s="140"/>
      <c r="CXF65" s="140"/>
      <c r="CXG65" s="140"/>
      <c r="CXH65" s="140"/>
      <c r="CXI65" s="140"/>
      <c r="CXJ65" s="140"/>
      <c r="CXK65" s="140"/>
      <c r="CXL65" s="140"/>
      <c r="CXM65" s="140"/>
      <c r="CXN65" s="140"/>
      <c r="CXO65" s="140"/>
      <c r="CXP65" s="140"/>
      <c r="CXQ65" s="140"/>
      <c r="CXR65" s="140"/>
      <c r="CXS65" s="140"/>
      <c r="CXT65" s="140"/>
      <c r="CXU65" s="140"/>
      <c r="CXV65" s="140"/>
      <c r="CXW65" s="140"/>
      <c r="CXX65" s="140"/>
      <c r="CXY65" s="140"/>
      <c r="CXZ65" s="140"/>
      <c r="CYA65" s="140"/>
      <c r="CYB65" s="140"/>
      <c r="CYC65" s="140"/>
      <c r="CYD65" s="140"/>
      <c r="CYE65" s="140"/>
      <c r="CYF65" s="140"/>
      <c r="CYG65" s="140"/>
      <c r="CYH65" s="140"/>
      <c r="CYI65" s="140"/>
      <c r="CYJ65" s="140"/>
      <c r="CYK65" s="140"/>
      <c r="CYL65" s="140"/>
      <c r="CYM65" s="140"/>
      <c r="CYN65" s="140"/>
      <c r="CYO65" s="140"/>
      <c r="CYP65" s="140"/>
      <c r="CYQ65" s="140"/>
      <c r="CYR65" s="140"/>
      <c r="CYS65" s="140"/>
      <c r="CYT65" s="140"/>
      <c r="CYU65" s="140"/>
      <c r="CYV65" s="140"/>
      <c r="CYW65" s="140"/>
      <c r="CYX65" s="140"/>
      <c r="CYY65" s="140"/>
      <c r="CYZ65" s="140"/>
      <c r="CZA65" s="140"/>
      <c r="CZB65" s="140"/>
      <c r="CZC65" s="140"/>
      <c r="CZD65" s="140"/>
      <c r="CZE65" s="140"/>
      <c r="CZF65" s="140"/>
      <c r="CZG65" s="140"/>
      <c r="CZH65" s="140"/>
      <c r="CZI65" s="140"/>
      <c r="CZJ65" s="140"/>
      <c r="CZK65" s="140"/>
      <c r="CZL65" s="140"/>
      <c r="CZM65" s="140"/>
      <c r="CZN65" s="140"/>
      <c r="CZO65" s="140"/>
      <c r="CZP65" s="140"/>
      <c r="CZQ65" s="140"/>
      <c r="CZR65" s="140"/>
      <c r="CZS65" s="140"/>
      <c r="CZT65" s="140"/>
      <c r="CZU65" s="140"/>
      <c r="CZV65" s="140"/>
      <c r="CZW65" s="140"/>
      <c r="CZX65" s="140"/>
      <c r="CZY65" s="140"/>
      <c r="CZZ65" s="140"/>
      <c r="DAA65" s="140"/>
      <c r="DAB65" s="140"/>
      <c r="DAC65" s="140"/>
      <c r="DAD65" s="140"/>
      <c r="DAE65" s="140"/>
      <c r="DAF65" s="140"/>
      <c r="DAG65" s="140"/>
      <c r="DAH65" s="140"/>
      <c r="DAI65" s="140"/>
      <c r="DAJ65" s="140"/>
      <c r="DAK65" s="140"/>
      <c r="DAL65" s="140"/>
      <c r="DAM65" s="140"/>
      <c r="DAN65" s="140"/>
      <c r="DAO65" s="140"/>
      <c r="DAP65" s="140"/>
      <c r="DAQ65" s="140"/>
      <c r="DAR65" s="140"/>
      <c r="DAS65" s="140"/>
      <c r="DAT65" s="140"/>
      <c r="DAU65" s="140"/>
      <c r="DAV65" s="140"/>
      <c r="DAW65" s="140"/>
      <c r="DAX65" s="140"/>
      <c r="DAY65" s="140"/>
      <c r="DAZ65" s="140"/>
      <c r="DBA65" s="140"/>
      <c r="DBB65" s="140"/>
      <c r="DBC65" s="140"/>
      <c r="DBD65" s="140"/>
      <c r="DBE65" s="140"/>
      <c r="DBF65" s="140"/>
      <c r="DBG65" s="140"/>
      <c r="DBH65" s="140"/>
      <c r="DBI65" s="140"/>
      <c r="DBJ65" s="140"/>
      <c r="DBK65" s="140"/>
      <c r="DBL65" s="140"/>
      <c r="DBM65" s="140"/>
      <c r="DBN65" s="140"/>
      <c r="DBO65" s="140"/>
      <c r="DBP65" s="140"/>
      <c r="DBQ65" s="140"/>
      <c r="DBR65" s="140"/>
      <c r="DBS65" s="140"/>
      <c r="DBT65" s="140"/>
      <c r="DBU65" s="140"/>
      <c r="DBV65" s="140"/>
      <c r="DBW65" s="140"/>
      <c r="DBX65" s="140"/>
      <c r="DBY65" s="140"/>
      <c r="DBZ65" s="140"/>
      <c r="DCA65" s="140"/>
      <c r="DCB65" s="140"/>
      <c r="DCC65" s="140"/>
      <c r="DCD65" s="140"/>
      <c r="DCE65" s="140"/>
      <c r="DCF65" s="140"/>
      <c r="DCG65" s="140"/>
      <c r="DCH65" s="140"/>
      <c r="DCI65" s="140"/>
      <c r="DCJ65" s="140"/>
      <c r="DCK65" s="140"/>
      <c r="DCL65" s="140"/>
      <c r="DCM65" s="140"/>
      <c r="DCN65" s="140"/>
      <c r="DCO65" s="140"/>
      <c r="DCP65" s="140"/>
      <c r="DCQ65" s="140"/>
      <c r="DCR65" s="140"/>
      <c r="DCS65" s="140"/>
      <c r="DCT65" s="140"/>
      <c r="DCU65" s="140"/>
      <c r="DCV65" s="140"/>
      <c r="DCW65" s="140"/>
      <c r="DCX65" s="140"/>
      <c r="DCY65" s="140"/>
      <c r="DCZ65" s="140"/>
      <c r="DDA65" s="140"/>
      <c r="DDB65" s="140"/>
      <c r="DDC65" s="140"/>
      <c r="DDD65" s="140"/>
      <c r="DDE65" s="140"/>
      <c r="DDF65" s="140"/>
      <c r="DDG65" s="140"/>
      <c r="DDH65" s="140"/>
      <c r="DDI65" s="140"/>
      <c r="DDJ65" s="140"/>
      <c r="DDK65" s="140"/>
      <c r="DDL65" s="140"/>
      <c r="DDM65" s="140"/>
      <c r="DDN65" s="140"/>
      <c r="DDO65" s="140"/>
      <c r="DDP65" s="140"/>
      <c r="DDQ65" s="140"/>
      <c r="DDR65" s="140"/>
      <c r="DDS65" s="140"/>
      <c r="DDT65" s="140"/>
      <c r="DDU65" s="140"/>
      <c r="DDV65" s="140"/>
      <c r="DDW65" s="140"/>
      <c r="DDX65" s="140"/>
      <c r="DDY65" s="140"/>
      <c r="DDZ65" s="140"/>
      <c r="DEA65" s="140"/>
      <c r="DEB65" s="140"/>
      <c r="DEC65" s="140"/>
      <c r="DED65" s="140"/>
      <c r="DEE65" s="140"/>
      <c r="DEF65" s="140"/>
      <c r="DEG65" s="140"/>
      <c r="DEH65" s="140"/>
      <c r="DEI65" s="140"/>
      <c r="DEJ65" s="140"/>
      <c r="DEK65" s="140"/>
      <c r="DEL65" s="140"/>
      <c r="DEM65" s="140"/>
      <c r="DEN65" s="140"/>
      <c r="DEO65" s="140"/>
      <c r="DEP65" s="140"/>
      <c r="DEQ65" s="140"/>
      <c r="DER65" s="140"/>
      <c r="DES65" s="140"/>
      <c r="DET65" s="140"/>
      <c r="DEU65" s="140"/>
      <c r="DEV65" s="140"/>
      <c r="DEW65" s="140"/>
      <c r="DEX65" s="140"/>
      <c r="DEY65" s="140"/>
      <c r="DEZ65" s="140"/>
      <c r="DFA65" s="140"/>
      <c r="DFB65" s="140"/>
      <c r="DFC65" s="140"/>
      <c r="DFD65" s="140"/>
      <c r="DFE65" s="140"/>
      <c r="DFF65" s="140"/>
      <c r="DFG65" s="140"/>
      <c r="DFH65" s="140"/>
      <c r="DFI65" s="140"/>
      <c r="DFJ65" s="140"/>
      <c r="DFK65" s="140"/>
      <c r="DFL65" s="140"/>
      <c r="DFM65" s="140"/>
      <c r="DFN65" s="140"/>
      <c r="DFO65" s="140"/>
      <c r="DFP65" s="140"/>
      <c r="DFQ65" s="140"/>
      <c r="DFR65" s="140"/>
      <c r="DFS65" s="140"/>
      <c r="DFT65" s="140"/>
      <c r="DFU65" s="140"/>
      <c r="DFV65" s="140"/>
      <c r="DFW65" s="140"/>
      <c r="DFX65" s="140"/>
      <c r="DFY65" s="140"/>
      <c r="DFZ65" s="140"/>
      <c r="DGA65" s="140"/>
      <c r="DGB65" s="140"/>
      <c r="DGC65" s="140"/>
      <c r="DGD65" s="140"/>
      <c r="DGE65" s="140"/>
      <c r="DGF65" s="140"/>
      <c r="DGG65" s="140"/>
      <c r="DGH65" s="140"/>
      <c r="DGI65" s="140"/>
      <c r="DGJ65" s="140"/>
      <c r="DGK65" s="140"/>
      <c r="DGL65" s="140"/>
      <c r="DGM65" s="140"/>
      <c r="DGN65" s="140"/>
      <c r="DGO65" s="140"/>
      <c r="DGP65" s="140"/>
      <c r="DGQ65" s="140"/>
      <c r="DGR65" s="140"/>
      <c r="DGS65" s="140"/>
      <c r="DGT65" s="140"/>
      <c r="DGU65" s="140"/>
      <c r="DGV65" s="140"/>
      <c r="DGW65" s="140"/>
      <c r="DGX65" s="140"/>
      <c r="DGY65" s="140"/>
      <c r="DGZ65" s="140"/>
      <c r="DHA65" s="140"/>
      <c r="DHB65" s="140"/>
      <c r="DHC65" s="140"/>
      <c r="DHD65" s="140"/>
      <c r="DHE65" s="140"/>
      <c r="DHF65" s="140"/>
      <c r="DHG65" s="140"/>
      <c r="DHH65" s="140"/>
      <c r="DHI65" s="140"/>
      <c r="DHJ65" s="140"/>
      <c r="DHK65" s="140"/>
      <c r="DHL65" s="140"/>
      <c r="DHM65" s="140"/>
      <c r="DHN65" s="140"/>
      <c r="DHO65" s="140"/>
      <c r="DHP65" s="140"/>
      <c r="DHQ65" s="140"/>
      <c r="DHR65" s="140"/>
      <c r="DHS65" s="140"/>
      <c r="DHT65" s="140"/>
      <c r="DHU65" s="140"/>
      <c r="DHV65" s="140"/>
      <c r="DHW65" s="140"/>
      <c r="DHX65" s="140"/>
      <c r="DHY65" s="140"/>
      <c r="DHZ65" s="140"/>
      <c r="DIA65" s="140"/>
      <c r="DIB65" s="140"/>
      <c r="DIC65" s="140"/>
      <c r="DID65" s="140"/>
      <c r="DIE65" s="140"/>
      <c r="DIF65" s="140"/>
      <c r="DIG65" s="140"/>
      <c r="DIH65" s="140"/>
      <c r="DII65" s="140"/>
      <c r="DIJ65" s="140"/>
      <c r="DIK65" s="140"/>
      <c r="DIL65" s="140"/>
      <c r="DIM65" s="140"/>
      <c r="DIN65" s="140"/>
      <c r="DIO65" s="140"/>
      <c r="DIP65" s="140"/>
      <c r="DIQ65" s="140"/>
      <c r="DIR65" s="140"/>
      <c r="DIS65" s="140"/>
      <c r="DIT65" s="140"/>
      <c r="DIU65" s="140"/>
      <c r="DIV65" s="140"/>
      <c r="DIW65" s="140"/>
      <c r="DIX65" s="140"/>
      <c r="DIY65" s="140"/>
      <c r="DIZ65" s="140"/>
      <c r="DJA65" s="140"/>
      <c r="DJB65" s="140"/>
      <c r="DJC65" s="140"/>
      <c r="DJD65" s="140"/>
      <c r="DJE65" s="140"/>
      <c r="DJF65" s="140"/>
      <c r="DJG65" s="140"/>
      <c r="DJH65" s="140"/>
      <c r="DJI65" s="140"/>
      <c r="DJJ65" s="140"/>
      <c r="DJK65" s="140"/>
      <c r="DJL65" s="140"/>
      <c r="DJM65" s="140"/>
      <c r="DJN65" s="140"/>
      <c r="DJO65" s="140"/>
      <c r="DJP65" s="140"/>
      <c r="DJQ65" s="140"/>
      <c r="DJR65" s="140"/>
      <c r="DJS65" s="140"/>
      <c r="DJT65" s="140"/>
      <c r="DJU65" s="140"/>
      <c r="DJV65" s="140"/>
      <c r="DJW65" s="140"/>
      <c r="DJX65" s="140"/>
      <c r="DJY65" s="140"/>
      <c r="DJZ65" s="140"/>
      <c r="DKA65" s="140"/>
      <c r="DKB65" s="140"/>
      <c r="DKC65" s="140"/>
      <c r="DKD65" s="140"/>
      <c r="DKE65" s="140"/>
      <c r="DKF65" s="140"/>
      <c r="DKG65" s="140"/>
      <c r="DKH65" s="140"/>
      <c r="DKI65" s="140"/>
      <c r="DKJ65" s="140"/>
      <c r="DKK65" s="140"/>
      <c r="DKL65" s="140"/>
      <c r="DKM65" s="140"/>
      <c r="DKN65" s="140"/>
      <c r="DKO65" s="140"/>
      <c r="DKP65" s="140"/>
      <c r="DKQ65" s="140"/>
      <c r="DKR65" s="140"/>
      <c r="DKS65" s="140"/>
      <c r="DKT65" s="140"/>
      <c r="DKU65" s="140"/>
      <c r="DKV65" s="140"/>
      <c r="DKW65" s="140"/>
      <c r="DKX65" s="140"/>
      <c r="DKY65" s="140"/>
      <c r="DKZ65" s="140"/>
      <c r="DLA65" s="140"/>
      <c r="DLB65" s="140"/>
      <c r="DLC65" s="140"/>
      <c r="DLD65" s="140"/>
      <c r="DLE65" s="140"/>
      <c r="DLF65" s="140"/>
      <c r="DLG65" s="140"/>
      <c r="DLH65" s="140"/>
      <c r="DLI65" s="140"/>
      <c r="DLJ65" s="140"/>
      <c r="DLK65" s="140"/>
      <c r="DLL65" s="140"/>
      <c r="DLM65" s="140"/>
      <c r="DLN65" s="140"/>
      <c r="DLO65" s="140"/>
      <c r="DLP65" s="140"/>
      <c r="DLQ65" s="140"/>
      <c r="DLR65" s="140"/>
      <c r="DLS65" s="140"/>
      <c r="DLT65" s="140"/>
      <c r="DLU65" s="140"/>
      <c r="DLV65" s="140"/>
      <c r="DLW65" s="140"/>
      <c r="DLX65" s="140"/>
      <c r="DLY65" s="140"/>
      <c r="DLZ65" s="140"/>
      <c r="DMA65" s="140"/>
      <c r="DMB65" s="140"/>
      <c r="DMC65" s="140"/>
      <c r="DMD65" s="140"/>
      <c r="DME65" s="140"/>
      <c r="DMF65" s="140"/>
      <c r="DMG65" s="140"/>
      <c r="DMH65" s="140"/>
      <c r="DMI65" s="140"/>
      <c r="DMJ65" s="140"/>
      <c r="DMK65" s="140"/>
      <c r="DML65" s="140"/>
      <c r="DMM65" s="140"/>
      <c r="DMN65" s="140"/>
      <c r="DMO65" s="140"/>
      <c r="DMP65" s="140"/>
      <c r="DMQ65" s="140"/>
      <c r="DMR65" s="140"/>
      <c r="DMS65" s="140"/>
      <c r="DMT65" s="140"/>
      <c r="DMU65" s="140"/>
      <c r="DMV65" s="140"/>
      <c r="DMW65" s="140"/>
      <c r="DMX65" s="140"/>
      <c r="DMY65" s="140"/>
      <c r="DMZ65" s="140"/>
      <c r="DNA65" s="140"/>
      <c r="DNB65" s="140"/>
      <c r="DNC65" s="140"/>
      <c r="DND65" s="140"/>
      <c r="DNE65" s="140"/>
      <c r="DNF65" s="140"/>
      <c r="DNG65" s="140"/>
      <c r="DNH65" s="140"/>
      <c r="DNI65" s="140"/>
      <c r="DNJ65" s="140"/>
      <c r="DNK65" s="140"/>
      <c r="DNL65" s="140"/>
      <c r="DNM65" s="140"/>
      <c r="DNN65" s="140"/>
      <c r="DNO65" s="140"/>
      <c r="DNP65" s="140"/>
      <c r="DNQ65" s="140"/>
      <c r="DNR65" s="140"/>
      <c r="DNS65" s="140"/>
      <c r="DNT65" s="140"/>
      <c r="DNU65" s="140"/>
      <c r="DNV65" s="140"/>
      <c r="DNW65" s="140"/>
      <c r="DNX65" s="140"/>
      <c r="DNY65" s="140"/>
      <c r="DNZ65" s="140"/>
      <c r="DOA65" s="140"/>
      <c r="DOB65" s="140"/>
      <c r="DOC65" s="140"/>
      <c r="DOD65" s="140"/>
      <c r="DOE65" s="140"/>
      <c r="DOF65" s="140"/>
      <c r="DOG65" s="140"/>
      <c r="DOH65" s="140"/>
      <c r="DOI65" s="140"/>
      <c r="DOJ65" s="140"/>
      <c r="DOK65" s="140"/>
      <c r="DOL65" s="140"/>
      <c r="DOM65" s="140"/>
      <c r="DON65" s="140"/>
      <c r="DOO65" s="140"/>
      <c r="DOP65" s="140"/>
      <c r="DOQ65" s="140"/>
      <c r="DOR65" s="140"/>
      <c r="DOS65" s="140"/>
      <c r="DOT65" s="140"/>
      <c r="DOU65" s="140"/>
      <c r="DOV65" s="140"/>
      <c r="DOW65" s="140"/>
      <c r="DOX65" s="140"/>
      <c r="DOY65" s="140"/>
      <c r="DOZ65" s="140"/>
      <c r="DPA65" s="140"/>
      <c r="DPB65" s="140"/>
      <c r="DPC65" s="140"/>
      <c r="DPD65" s="140"/>
      <c r="DPE65" s="140"/>
      <c r="DPF65" s="140"/>
      <c r="DPG65" s="140"/>
      <c r="DPH65" s="140"/>
      <c r="DPI65" s="140"/>
      <c r="DPJ65" s="140"/>
      <c r="DPK65" s="140"/>
      <c r="DPL65" s="140"/>
      <c r="DPM65" s="140"/>
      <c r="DPN65" s="140"/>
      <c r="DPO65" s="140"/>
      <c r="DPP65" s="140"/>
      <c r="DPQ65" s="140"/>
      <c r="DPR65" s="140"/>
      <c r="DPS65" s="140"/>
      <c r="DPT65" s="140"/>
      <c r="DPU65" s="140"/>
      <c r="DPV65" s="140"/>
      <c r="DPW65" s="140"/>
      <c r="DPX65" s="140"/>
      <c r="DPY65" s="140"/>
      <c r="DPZ65" s="140"/>
      <c r="DQA65" s="140"/>
      <c r="DQB65" s="140"/>
      <c r="DQC65" s="140"/>
      <c r="DQD65" s="140"/>
      <c r="DQE65" s="140"/>
      <c r="DQF65" s="140"/>
      <c r="DQG65" s="140"/>
      <c r="DQH65" s="140"/>
      <c r="DQI65" s="140"/>
      <c r="DQJ65" s="140"/>
      <c r="DQK65" s="140"/>
      <c r="DQL65" s="140"/>
      <c r="DQM65" s="140"/>
      <c r="DQN65" s="140"/>
      <c r="DQO65" s="140"/>
      <c r="DQP65" s="140"/>
      <c r="DQQ65" s="140"/>
      <c r="DQR65" s="140"/>
      <c r="DQS65" s="140"/>
      <c r="DQT65" s="140"/>
      <c r="DQU65" s="140"/>
      <c r="DQV65" s="140"/>
      <c r="DQW65" s="140"/>
      <c r="DQX65" s="140"/>
      <c r="DQY65" s="140"/>
      <c r="DQZ65" s="140"/>
      <c r="DRA65" s="140"/>
      <c r="DRB65" s="140"/>
      <c r="DRC65" s="140"/>
      <c r="DRD65" s="140"/>
      <c r="DRE65" s="140"/>
      <c r="DRF65" s="140"/>
      <c r="DRG65" s="140"/>
      <c r="DRH65" s="140"/>
      <c r="DRI65" s="140"/>
      <c r="DRJ65" s="140"/>
      <c r="DRK65" s="140"/>
      <c r="DRL65" s="140"/>
      <c r="DRM65" s="140"/>
      <c r="DRN65" s="140"/>
      <c r="DRO65" s="140"/>
      <c r="DRP65" s="140"/>
      <c r="DRQ65" s="140"/>
      <c r="DRR65" s="140"/>
      <c r="DRS65" s="140"/>
      <c r="DRT65" s="140"/>
      <c r="DRU65" s="140"/>
      <c r="DRV65" s="140"/>
      <c r="DRW65" s="140"/>
      <c r="DRX65" s="140"/>
      <c r="DRY65" s="140"/>
      <c r="DRZ65" s="140"/>
      <c r="DSA65" s="140"/>
      <c r="DSB65" s="140"/>
      <c r="DSC65" s="140"/>
      <c r="DSD65" s="140"/>
      <c r="DSE65" s="140"/>
      <c r="DSF65" s="140"/>
      <c r="DSG65" s="140"/>
      <c r="DSH65" s="140"/>
      <c r="DSI65" s="140"/>
      <c r="DSJ65" s="140"/>
      <c r="DSK65" s="140"/>
      <c r="DSL65" s="140"/>
      <c r="DSM65" s="140"/>
      <c r="DSN65" s="140"/>
      <c r="DSO65" s="140"/>
      <c r="DSP65" s="140"/>
      <c r="DSQ65" s="140"/>
      <c r="DSR65" s="140"/>
      <c r="DSS65" s="140"/>
      <c r="DST65" s="140"/>
      <c r="DSU65" s="140"/>
      <c r="DSV65" s="140"/>
      <c r="DSW65" s="140"/>
      <c r="DSX65" s="140"/>
      <c r="DSY65" s="140"/>
      <c r="DSZ65" s="140"/>
      <c r="DTA65" s="140"/>
      <c r="DTB65" s="140"/>
      <c r="DTC65" s="140"/>
      <c r="DTD65" s="140"/>
      <c r="DTE65" s="140"/>
      <c r="DTF65" s="140"/>
      <c r="DTG65" s="140"/>
      <c r="DTH65" s="140"/>
      <c r="DTI65" s="140"/>
      <c r="DTJ65" s="140"/>
      <c r="DTK65" s="140"/>
      <c r="DTL65" s="140"/>
      <c r="DTM65" s="140"/>
      <c r="DTN65" s="140"/>
      <c r="DTO65" s="140"/>
      <c r="DTP65" s="140"/>
      <c r="DTQ65" s="140"/>
      <c r="DTR65" s="140"/>
      <c r="DTS65" s="140"/>
      <c r="DTT65" s="140"/>
      <c r="DTU65" s="140"/>
      <c r="DTV65" s="140"/>
      <c r="DTW65" s="140"/>
      <c r="DTX65" s="140"/>
      <c r="DTY65" s="140"/>
      <c r="DTZ65" s="140"/>
      <c r="DUA65" s="140"/>
      <c r="DUB65" s="140"/>
      <c r="DUC65" s="140"/>
      <c r="DUD65" s="140"/>
      <c r="DUE65" s="140"/>
      <c r="DUF65" s="140"/>
      <c r="DUG65" s="140"/>
      <c r="DUH65" s="140"/>
      <c r="DUI65" s="140"/>
      <c r="DUJ65" s="140"/>
      <c r="DUK65" s="140"/>
      <c r="DUL65" s="140"/>
      <c r="DUM65" s="140"/>
      <c r="DUN65" s="140"/>
      <c r="DUO65" s="140"/>
      <c r="DUP65" s="140"/>
      <c r="DUQ65" s="140"/>
      <c r="DUR65" s="140"/>
      <c r="DUS65" s="140"/>
      <c r="DUT65" s="140"/>
      <c r="DUU65" s="140"/>
      <c r="DUV65" s="140"/>
      <c r="DUW65" s="140"/>
      <c r="DUX65" s="140"/>
      <c r="DUY65" s="140"/>
      <c r="DUZ65" s="140"/>
      <c r="DVA65" s="140"/>
      <c r="DVB65" s="140"/>
      <c r="DVC65" s="140"/>
      <c r="DVD65" s="140"/>
      <c r="DVE65" s="140"/>
      <c r="DVF65" s="140"/>
      <c r="DVG65" s="140"/>
      <c r="DVH65" s="140"/>
      <c r="DVI65" s="140"/>
      <c r="DVJ65" s="140"/>
      <c r="DVK65" s="140"/>
      <c r="DVL65" s="140"/>
      <c r="DVM65" s="140"/>
      <c r="DVN65" s="140"/>
      <c r="DVO65" s="140"/>
      <c r="DVP65" s="140"/>
      <c r="DVQ65" s="140"/>
      <c r="DVR65" s="140"/>
      <c r="DVS65" s="140"/>
      <c r="DVT65" s="140"/>
      <c r="DVU65" s="140"/>
      <c r="DVV65" s="140"/>
      <c r="DVW65" s="140"/>
      <c r="DVX65" s="140"/>
      <c r="DVY65" s="140"/>
      <c r="DVZ65" s="140"/>
      <c r="DWA65" s="140"/>
      <c r="DWB65" s="140"/>
      <c r="DWC65" s="140"/>
      <c r="DWD65" s="140"/>
      <c r="DWE65" s="140"/>
      <c r="DWF65" s="140"/>
      <c r="DWG65" s="140"/>
      <c r="DWH65" s="140"/>
      <c r="DWI65" s="140"/>
      <c r="DWJ65" s="140"/>
      <c r="DWK65" s="140"/>
      <c r="DWL65" s="140"/>
      <c r="DWM65" s="140"/>
      <c r="DWN65" s="140"/>
      <c r="DWO65" s="140"/>
      <c r="DWP65" s="140"/>
      <c r="DWQ65" s="140"/>
      <c r="DWR65" s="140"/>
      <c r="DWS65" s="140"/>
      <c r="DWT65" s="140"/>
      <c r="DWU65" s="140"/>
      <c r="DWV65" s="140"/>
      <c r="DWW65" s="140"/>
      <c r="DWX65" s="140"/>
      <c r="DWY65" s="140"/>
      <c r="DWZ65" s="140"/>
      <c r="DXA65" s="140"/>
      <c r="DXB65" s="140"/>
      <c r="DXC65" s="140"/>
      <c r="DXD65" s="140"/>
      <c r="DXE65" s="140"/>
      <c r="DXF65" s="140"/>
      <c r="DXG65" s="140"/>
      <c r="DXH65" s="140"/>
      <c r="DXI65" s="140"/>
      <c r="DXJ65" s="140"/>
      <c r="DXK65" s="140"/>
      <c r="DXL65" s="140"/>
      <c r="DXM65" s="140"/>
      <c r="DXN65" s="140"/>
      <c r="DXO65" s="140"/>
      <c r="DXP65" s="140"/>
      <c r="DXQ65" s="140"/>
      <c r="DXR65" s="140"/>
      <c r="DXS65" s="140"/>
      <c r="DXT65" s="140"/>
      <c r="DXU65" s="140"/>
      <c r="DXV65" s="140"/>
      <c r="DXW65" s="140"/>
      <c r="DXX65" s="140"/>
      <c r="DXY65" s="140"/>
      <c r="DXZ65" s="140"/>
      <c r="DYA65" s="140"/>
      <c r="DYB65" s="140"/>
      <c r="DYC65" s="140"/>
      <c r="DYD65" s="140"/>
      <c r="DYE65" s="140"/>
      <c r="DYF65" s="140"/>
      <c r="DYG65" s="140"/>
      <c r="DYH65" s="140"/>
      <c r="DYI65" s="140"/>
      <c r="DYJ65" s="140"/>
      <c r="DYK65" s="140"/>
      <c r="DYL65" s="140"/>
      <c r="DYM65" s="140"/>
      <c r="DYN65" s="140"/>
      <c r="DYO65" s="140"/>
      <c r="DYP65" s="140"/>
      <c r="DYQ65" s="140"/>
      <c r="DYR65" s="140"/>
      <c r="DYS65" s="140"/>
      <c r="DYT65" s="140"/>
      <c r="DYU65" s="140"/>
      <c r="DYV65" s="140"/>
      <c r="DYW65" s="140"/>
      <c r="DYX65" s="140"/>
      <c r="DYY65" s="140"/>
      <c r="DYZ65" s="140"/>
      <c r="DZA65" s="140"/>
      <c r="DZB65" s="140"/>
      <c r="DZC65" s="140"/>
      <c r="DZD65" s="140"/>
      <c r="DZE65" s="140"/>
      <c r="DZF65" s="140"/>
      <c r="DZG65" s="140"/>
      <c r="DZH65" s="140"/>
      <c r="DZI65" s="140"/>
      <c r="DZJ65" s="140"/>
      <c r="DZK65" s="140"/>
      <c r="DZL65" s="140"/>
      <c r="DZM65" s="140"/>
      <c r="DZN65" s="140"/>
      <c r="DZO65" s="140"/>
      <c r="DZP65" s="140"/>
      <c r="DZQ65" s="140"/>
      <c r="DZR65" s="140"/>
      <c r="DZS65" s="140"/>
      <c r="DZT65" s="140"/>
      <c r="DZU65" s="140"/>
      <c r="DZV65" s="140"/>
      <c r="DZW65" s="140"/>
      <c r="DZX65" s="140"/>
      <c r="DZY65" s="140"/>
      <c r="DZZ65" s="140"/>
      <c r="EAA65" s="140"/>
      <c r="EAB65" s="140"/>
      <c r="EAC65" s="140"/>
      <c r="EAD65" s="140"/>
      <c r="EAE65" s="140"/>
      <c r="EAF65" s="140"/>
      <c r="EAG65" s="140"/>
      <c r="EAH65" s="140"/>
      <c r="EAI65" s="140"/>
      <c r="EAJ65" s="140"/>
      <c r="EAK65" s="140"/>
      <c r="EAL65" s="140"/>
      <c r="EAM65" s="140"/>
      <c r="EAN65" s="140"/>
      <c r="EAO65" s="140"/>
      <c r="EAP65" s="140"/>
      <c r="EAQ65" s="140"/>
      <c r="EAR65" s="140"/>
      <c r="EAS65" s="140"/>
      <c r="EAT65" s="140"/>
      <c r="EAU65" s="140"/>
      <c r="EAV65" s="140"/>
      <c r="EAW65" s="140"/>
      <c r="EAX65" s="140"/>
      <c r="EAY65" s="140"/>
      <c r="EAZ65" s="140"/>
      <c r="EBA65" s="140"/>
      <c r="EBB65" s="140"/>
      <c r="EBC65" s="140"/>
      <c r="EBD65" s="140"/>
      <c r="EBE65" s="140"/>
      <c r="EBF65" s="140"/>
      <c r="EBG65" s="140"/>
      <c r="EBH65" s="140"/>
      <c r="EBI65" s="140"/>
      <c r="EBJ65" s="140"/>
      <c r="EBK65" s="140"/>
      <c r="EBL65" s="140"/>
      <c r="EBM65" s="140"/>
      <c r="EBN65" s="140"/>
      <c r="EBO65" s="140"/>
      <c r="EBP65" s="140"/>
      <c r="EBQ65" s="140"/>
      <c r="EBR65" s="140"/>
      <c r="EBS65" s="140"/>
      <c r="EBT65" s="140"/>
      <c r="EBU65" s="140"/>
      <c r="EBV65" s="140"/>
      <c r="EBW65" s="140"/>
      <c r="EBX65" s="140"/>
      <c r="EBY65" s="140"/>
      <c r="EBZ65" s="140"/>
      <c r="ECA65" s="140"/>
      <c r="ECB65" s="140"/>
      <c r="ECC65" s="140"/>
      <c r="ECD65" s="140"/>
      <c r="ECE65" s="140"/>
      <c r="ECF65" s="140"/>
      <c r="ECG65" s="140"/>
      <c r="ECH65" s="140"/>
      <c r="ECI65" s="140"/>
      <c r="ECJ65" s="140"/>
      <c r="ECK65" s="140"/>
      <c r="ECL65" s="140"/>
      <c r="ECM65" s="140"/>
      <c r="ECN65" s="140"/>
      <c r="ECO65" s="140"/>
      <c r="ECP65" s="140"/>
      <c r="ECQ65" s="140"/>
      <c r="ECR65" s="140"/>
      <c r="ECS65" s="140"/>
      <c r="ECT65" s="140"/>
      <c r="ECU65" s="140"/>
      <c r="ECV65" s="140"/>
      <c r="ECW65" s="140"/>
      <c r="ECX65" s="140"/>
      <c r="ECY65" s="140"/>
      <c r="ECZ65" s="140"/>
      <c r="EDA65" s="140"/>
      <c r="EDB65" s="140"/>
      <c r="EDC65" s="140"/>
      <c r="EDD65" s="140"/>
      <c r="EDE65" s="140"/>
      <c r="EDF65" s="140"/>
      <c r="EDG65" s="140"/>
      <c r="EDH65" s="140"/>
      <c r="EDI65" s="140"/>
      <c r="EDJ65" s="140"/>
      <c r="EDK65" s="140"/>
      <c r="EDL65" s="140"/>
      <c r="EDM65" s="140"/>
      <c r="EDN65" s="140"/>
      <c r="EDO65" s="140"/>
      <c r="EDP65" s="140"/>
      <c r="EDQ65" s="140"/>
      <c r="EDR65" s="140"/>
      <c r="EDS65" s="140"/>
      <c r="EDT65" s="140"/>
      <c r="EDU65" s="140"/>
      <c r="EDV65" s="140"/>
      <c r="EDW65" s="140"/>
      <c r="EDX65" s="140"/>
      <c r="EDY65" s="140"/>
      <c r="EDZ65" s="140"/>
      <c r="EEA65" s="140"/>
      <c r="EEB65" s="140"/>
      <c r="EEC65" s="140"/>
      <c r="EED65" s="140"/>
      <c r="EEE65" s="140"/>
      <c r="EEF65" s="140"/>
      <c r="EEG65" s="140"/>
      <c r="EEH65" s="140"/>
      <c r="EEI65" s="140"/>
      <c r="EEJ65" s="140"/>
      <c r="EEK65" s="140"/>
      <c r="EEL65" s="140"/>
      <c r="EEM65" s="140"/>
      <c r="EEN65" s="140"/>
      <c r="EEO65" s="140"/>
      <c r="EEP65" s="140"/>
      <c r="EEQ65" s="140"/>
      <c r="EER65" s="140"/>
      <c r="EES65" s="140"/>
      <c r="EET65" s="140"/>
      <c r="EEU65" s="140"/>
      <c r="EEV65" s="140"/>
      <c r="EEW65" s="140"/>
      <c r="EEX65" s="140"/>
      <c r="EEY65" s="140"/>
      <c r="EEZ65" s="140"/>
      <c r="EFA65" s="140"/>
      <c r="EFB65" s="140"/>
      <c r="EFC65" s="140"/>
      <c r="EFD65" s="140"/>
      <c r="EFE65" s="140"/>
      <c r="EFF65" s="140"/>
      <c r="EFG65" s="140"/>
      <c r="EFH65" s="140"/>
      <c r="EFI65" s="140"/>
      <c r="EFJ65" s="140"/>
      <c r="EFK65" s="140"/>
      <c r="EFL65" s="140"/>
      <c r="EFM65" s="140"/>
      <c r="EFN65" s="140"/>
      <c r="EFO65" s="140"/>
      <c r="EFP65" s="140"/>
      <c r="EFQ65" s="140"/>
      <c r="EFR65" s="140"/>
      <c r="EFS65" s="140"/>
      <c r="EFT65" s="140"/>
      <c r="EFU65" s="140"/>
      <c r="EFV65" s="140"/>
      <c r="EFW65" s="140"/>
      <c r="EFX65" s="140"/>
      <c r="EFY65" s="140"/>
      <c r="EFZ65" s="140"/>
      <c r="EGA65" s="140"/>
      <c r="EGB65" s="140"/>
      <c r="EGC65" s="140"/>
      <c r="EGD65" s="140"/>
      <c r="EGE65" s="140"/>
      <c r="EGF65" s="140"/>
      <c r="EGG65" s="140"/>
      <c r="EGH65" s="140"/>
      <c r="EGI65" s="140"/>
      <c r="EGJ65" s="140"/>
      <c r="EGK65" s="140"/>
      <c r="EGL65" s="140"/>
      <c r="EGM65" s="140"/>
      <c r="EGN65" s="140"/>
      <c r="EGO65" s="140"/>
      <c r="EGP65" s="140"/>
      <c r="EGQ65" s="140"/>
      <c r="EGR65" s="140"/>
      <c r="EGS65" s="140"/>
      <c r="EGT65" s="140"/>
      <c r="EGU65" s="140"/>
      <c r="EGV65" s="140"/>
      <c r="EGW65" s="140"/>
      <c r="EGX65" s="140"/>
      <c r="EGY65" s="140"/>
      <c r="EGZ65" s="140"/>
      <c r="EHA65" s="140"/>
      <c r="EHB65" s="140"/>
      <c r="EHC65" s="140"/>
      <c r="EHD65" s="140"/>
      <c r="EHE65" s="140"/>
      <c r="EHF65" s="140"/>
      <c r="EHG65" s="140"/>
      <c r="EHH65" s="140"/>
      <c r="EHI65" s="140"/>
      <c r="EHJ65" s="140"/>
      <c r="EHK65" s="140"/>
      <c r="EHL65" s="140"/>
      <c r="EHM65" s="140"/>
      <c r="EHN65" s="140"/>
      <c r="EHO65" s="140"/>
      <c r="EHP65" s="140"/>
      <c r="EHQ65" s="140"/>
      <c r="EHR65" s="140"/>
      <c r="EHS65" s="140"/>
      <c r="EHT65" s="140"/>
      <c r="EHU65" s="140"/>
      <c r="EHV65" s="140"/>
      <c r="EHW65" s="140"/>
      <c r="EHX65" s="140"/>
      <c r="EHY65" s="140"/>
      <c r="EHZ65" s="140"/>
      <c r="EIA65" s="140"/>
      <c r="EIB65" s="140"/>
      <c r="EIC65" s="140"/>
      <c r="EID65" s="140"/>
      <c r="EIE65" s="140"/>
      <c r="EIF65" s="140"/>
      <c r="EIG65" s="140"/>
      <c r="EIH65" s="140"/>
      <c r="EII65" s="140"/>
      <c r="EIJ65" s="140"/>
      <c r="EIK65" s="140"/>
      <c r="EIL65" s="140"/>
      <c r="EIM65" s="140"/>
      <c r="EIN65" s="140"/>
      <c r="EIO65" s="140"/>
      <c r="EIP65" s="140"/>
      <c r="EIQ65" s="140"/>
      <c r="EIR65" s="140"/>
      <c r="EIS65" s="140"/>
      <c r="EIT65" s="140"/>
      <c r="EIU65" s="140"/>
      <c r="EIV65" s="140"/>
      <c r="EIW65" s="140"/>
      <c r="EIX65" s="140"/>
      <c r="EIY65" s="140"/>
      <c r="EIZ65" s="140"/>
      <c r="EJA65" s="140"/>
      <c r="EJB65" s="140"/>
      <c r="EJC65" s="140"/>
      <c r="EJD65" s="140"/>
      <c r="EJE65" s="140"/>
      <c r="EJF65" s="140"/>
      <c r="EJG65" s="140"/>
      <c r="EJH65" s="140"/>
      <c r="EJI65" s="140"/>
      <c r="EJJ65" s="140"/>
      <c r="EJK65" s="140"/>
      <c r="EJL65" s="140"/>
      <c r="EJM65" s="140"/>
      <c r="EJN65" s="140"/>
      <c r="EJO65" s="140"/>
      <c r="EJP65" s="140"/>
      <c r="EJQ65" s="140"/>
      <c r="EJR65" s="140"/>
      <c r="EJS65" s="140"/>
      <c r="EJT65" s="140"/>
      <c r="EJU65" s="140"/>
      <c r="EJV65" s="140"/>
      <c r="EJW65" s="140"/>
      <c r="EJX65" s="140"/>
      <c r="EJY65" s="140"/>
      <c r="EJZ65" s="140"/>
      <c r="EKA65" s="140"/>
      <c r="EKB65" s="140"/>
      <c r="EKC65" s="140"/>
      <c r="EKD65" s="140"/>
      <c r="EKE65" s="140"/>
      <c r="EKF65" s="140"/>
      <c r="EKG65" s="140"/>
      <c r="EKH65" s="140"/>
      <c r="EKI65" s="140"/>
      <c r="EKJ65" s="140"/>
      <c r="EKK65" s="140"/>
      <c r="EKL65" s="140"/>
      <c r="EKM65" s="140"/>
      <c r="EKN65" s="140"/>
      <c r="EKO65" s="140"/>
      <c r="EKP65" s="140"/>
      <c r="EKQ65" s="140"/>
      <c r="EKR65" s="140"/>
      <c r="EKS65" s="140"/>
      <c r="EKT65" s="140"/>
      <c r="EKU65" s="140"/>
      <c r="EKV65" s="140"/>
      <c r="EKW65" s="140"/>
      <c r="EKX65" s="140"/>
      <c r="EKY65" s="140"/>
      <c r="EKZ65" s="140"/>
      <c r="ELA65" s="140"/>
      <c r="ELB65" s="140"/>
      <c r="ELC65" s="140"/>
      <c r="ELD65" s="140"/>
      <c r="ELE65" s="140"/>
      <c r="ELF65" s="140"/>
      <c r="ELG65" s="140"/>
      <c r="ELH65" s="140"/>
      <c r="ELI65" s="140"/>
      <c r="ELJ65" s="140"/>
      <c r="ELK65" s="140"/>
      <c r="ELL65" s="140"/>
      <c r="ELM65" s="140"/>
      <c r="ELN65" s="140"/>
      <c r="ELO65" s="140"/>
      <c r="ELP65" s="140"/>
      <c r="ELQ65" s="140"/>
      <c r="ELR65" s="140"/>
      <c r="ELS65" s="140"/>
      <c r="ELT65" s="140"/>
      <c r="ELU65" s="140"/>
      <c r="ELV65" s="140"/>
      <c r="ELW65" s="140"/>
      <c r="ELX65" s="140"/>
      <c r="ELY65" s="140"/>
      <c r="ELZ65" s="140"/>
      <c r="EMA65" s="140"/>
      <c r="EMB65" s="140"/>
      <c r="EMC65" s="140"/>
      <c r="EMD65" s="140"/>
      <c r="EME65" s="140"/>
      <c r="EMF65" s="140"/>
      <c r="EMG65" s="140"/>
      <c r="EMH65" s="140"/>
      <c r="EMI65" s="140"/>
      <c r="EMJ65" s="140"/>
      <c r="EMK65" s="140"/>
      <c r="EML65" s="140"/>
      <c r="EMM65" s="140"/>
      <c r="EMN65" s="140"/>
      <c r="EMO65" s="140"/>
      <c r="EMP65" s="140"/>
      <c r="EMQ65" s="140"/>
      <c r="EMR65" s="140"/>
      <c r="EMS65" s="140"/>
      <c r="EMT65" s="140"/>
      <c r="EMU65" s="140"/>
      <c r="EMV65" s="140"/>
      <c r="EMW65" s="140"/>
      <c r="EMX65" s="140"/>
      <c r="EMY65" s="140"/>
      <c r="EMZ65" s="140"/>
      <c r="ENA65" s="140"/>
      <c r="ENB65" s="140"/>
      <c r="ENC65" s="140"/>
      <c r="END65" s="140"/>
      <c r="ENE65" s="140"/>
      <c r="ENF65" s="140"/>
      <c r="ENG65" s="140"/>
      <c r="ENH65" s="140"/>
      <c r="ENI65" s="140"/>
      <c r="ENJ65" s="140"/>
      <c r="ENK65" s="140"/>
      <c r="ENL65" s="140"/>
      <c r="ENM65" s="140"/>
      <c r="ENN65" s="140"/>
      <c r="ENO65" s="140"/>
      <c r="ENP65" s="140"/>
      <c r="ENQ65" s="140"/>
      <c r="ENR65" s="140"/>
      <c r="ENS65" s="140"/>
      <c r="ENT65" s="140"/>
      <c r="ENU65" s="140"/>
      <c r="ENV65" s="140"/>
      <c r="ENW65" s="140"/>
      <c r="ENX65" s="140"/>
      <c r="ENY65" s="140"/>
      <c r="ENZ65" s="140"/>
      <c r="EOA65" s="140"/>
      <c r="EOB65" s="140"/>
      <c r="EOC65" s="140"/>
      <c r="EOD65" s="140"/>
      <c r="EOE65" s="140"/>
      <c r="EOF65" s="140"/>
      <c r="EOG65" s="140"/>
      <c r="EOH65" s="140"/>
      <c r="EOI65" s="140"/>
      <c r="EOJ65" s="140"/>
      <c r="EOK65" s="140"/>
      <c r="EOL65" s="140"/>
      <c r="EOM65" s="140"/>
      <c r="EON65" s="140"/>
      <c r="EOO65" s="140"/>
      <c r="EOP65" s="140"/>
      <c r="EOQ65" s="140"/>
      <c r="EOR65" s="140"/>
      <c r="EOS65" s="140"/>
      <c r="EOT65" s="140"/>
      <c r="EOU65" s="140"/>
      <c r="EOV65" s="140"/>
      <c r="EOW65" s="140"/>
      <c r="EOX65" s="140"/>
      <c r="EOY65" s="140"/>
      <c r="EOZ65" s="140"/>
      <c r="EPA65" s="140"/>
      <c r="EPB65" s="140"/>
      <c r="EPC65" s="140"/>
      <c r="EPD65" s="140"/>
      <c r="EPE65" s="140"/>
      <c r="EPF65" s="140"/>
      <c r="EPG65" s="140"/>
      <c r="EPH65" s="140"/>
      <c r="EPI65" s="140"/>
      <c r="EPJ65" s="140"/>
      <c r="EPK65" s="140"/>
      <c r="EPL65" s="140"/>
      <c r="EPM65" s="140"/>
      <c r="EPN65" s="140"/>
      <c r="EPO65" s="140"/>
      <c r="EPP65" s="140"/>
      <c r="EPQ65" s="140"/>
      <c r="EPR65" s="140"/>
      <c r="EPS65" s="140"/>
      <c r="EPT65" s="140"/>
      <c r="EPU65" s="140"/>
      <c r="EPV65" s="140"/>
      <c r="EPW65" s="140"/>
      <c r="EPX65" s="140"/>
      <c r="EPY65" s="140"/>
      <c r="EPZ65" s="140"/>
      <c r="EQA65" s="140"/>
      <c r="EQB65" s="140"/>
      <c r="EQC65" s="140"/>
      <c r="EQD65" s="140"/>
      <c r="EQE65" s="140"/>
      <c r="EQF65" s="140"/>
      <c r="EQG65" s="140"/>
      <c r="EQH65" s="140"/>
      <c r="EQI65" s="140"/>
      <c r="EQJ65" s="140"/>
      <c r="EQK65" s="140"/>
      <c r="EQL65" s="140"/>
      <c r="EQM65" s="140"/>
      <c r="EQN65" s="140"/>
      <c r="EQO65" s="140"/>
      <c r="EQP65" s="140"/>
      <c r="EQQ65" s="140"/>
      <c r="EQR65" s="140"/>
      <c r="EQS65" s="140"/>
      <c r="EQT65" s="140"/>
      <c r="EQU65" s="140"/>
      <c r="EQV65" s="140"/>
      <c r="EQW65" s="140"/>
      <c r="EQX65" s="140"/>
      <c r="EQY65" s="140"/>
      <c r="EQZ65" s="140"/>
      <c r="ERA65" s="140"/>
      <c r="ERB65" s="140"/>
      <c r="ERC65" s="140"/>
      <c r="ERD65" s="140"/>
      <c r="ERE65" s="140"/>
      <c r="ERF65" s="140"/>
      <c r="ERG65" s="140"/>
      <c r="ERH65" s="140"/>
      <c r="ERI65" s="140"/>
      <c r="ERJ65" s="140"/>
      <c r="ERK65" s="140"/>
      <c r="ERL65" s="140"/>
      <c r="ERM65" s="140"/>
      <c r="ERN65" s="140"/>
      <c r="ERO65" s="140"/>
      <c r="ERP65" s="140"/>
      <c r="ERQ65" s="140"/>
      <c r="ERR65" s="140"/>
      <c r="ERS65" s="140"/>
      <c r="ERT65" s="140"/>
      <c r="ERU65" s="140"/>
      <c r="ERV65" s="140"/>
      <c r="ERW65" s="140"/>
      <c r="ERX65" s="140"/>
      <c r="ERY65" s="140"/>
      <c r="ERZ65" s="140"/>
      <c r="ESA65" s="140"/>
      <c r="ESB65" s="140"/>
      <c r="ESC65" s="140"/>
      <c r="ESD65" s="140"/>
      <c r="ESE65" s="140"/>
      <c r="ESF65" s="140"/>
      <c r="ESG65" s="140"/>
      <c r="ESH65" s="140"/>
      <c r="ESI65" s="140"/>
      <c r="ESJ65" s="140"/>
      <c r="ESK65" s="140"/>
      <c r="ESL65" s="140"/>
      <c r="ESM65" s="140"/>
      <c r="ESN65" s="140"/>
      <c r="ESO65" s="140"/>
      <c r="ESP65" s="140"/>
      <c r="ESQ65" s="140"/>
      <c r="ESR65" s="140"/>
      <c r="ESS65" s="140"/>
      <c r="EST65" s="140"/>
      <c r="ESU65" s="140"/>
      <c r="ESV65" s="140"/>
      <c r="ESW65" s="140"/>
      <c r="ESX65" s="140"/>
      <c r="ESY65" s="140"/>
      <c r="ESZ65" s="140"/>
      <c r="ETA65" s="140"/>
      <c r="ETB65" s="140"/>
      <c r="ETC65" s="140"/>
      <c r="ETD65" s="140"/>
      <c r="ETE65" s="140"/>
      <c r="ETF65" s="140"/>
      <c r="ETG65" s="140"/>
      <c r="ETH65" s="140"/>
      <c r="ETI65" s="140"/>
      <c r="ETJ65" s="140"/>
      <c r="ETK65" s="140"/>
      <c r="ETL65" s="140"/>
      <c r="ETM65" s="140"/>
      <c r="ETN65" s="140"/>
      <c r="ETO65" s="140"/>
      <c r="ETP65" s="140"/>
      <c r="ETQ65" s="140"/>
      <c r="ETR65" s="140"/>
      <c r="ETS65" s="140"/>
      <c r="ETT65" s="140"/>
      <c r="ETU65" s="140"/>
      <c r="ETV65" s="140"/>
      <c r="ETW65" s="140"/>
      <c r="ETX65" s="140"/>
      <c r="ETY65" s="140"/>
      <c r="ETZ65" s="140"/>
      <c r="EUA65" s="140"/>
      <c r="EUB65" s="140"/>
      <c r="EUC65" s="140"/>
      <c r="EUD65" s="140"/>
      <c r="EUE65" s="140"/>
      <c r="EUF65" s="140"/>
      <c r="EUG65" s="140"/>
      <c r="EUH65" s="140"/>
      <c r="EUI65" s="140"/>
      <c r="EUJ65" s="140"/>
      <c r="EUK65" s="140"/>
      <c r="EUL65" s="140"/>
      <c r="EUM65" s="140"/>
      <c r="EUN65" s="140"/>
      <c r="EUO65" s="140"/>
      <c r="EUP65" s="140"/>
      <c r="EUQ65" s="140"/>
      <c r="EUR65" s="140"/>
      <c r="EUS65" s="140"/>
      <c r="EUT65" s="140"/>
      <c r="EUU65" s="140"/>
      <c r="EUV65" s="140"/>
      <c r="EUW65" s="140"/>
      <c r="EUX65" s="140"/>
      <c r="EUY65" s="140"/>
      <c r="EUZ65" s="140"/>
      <c r="EVA65" s="140"/>
      <c r="EVB65" s="140"/>
      <c r="EVC65" s="140"/>
      <c r="EVD65" s="140"/>
      <c r="EVE65" s="140"/>
      <c r="EVF65" s="140"/>
      <c r="EVG65" s="140"/>
      <c r="EVH65" s="140"/>
      <c r="EVI65" s="140"/>
      <c r="EVJ65" s="140"/>
      <c r="EVK65" s="140"/>
      <c r="EVL65" s="140"/>
      <c r="EVM65" s="140"/>
      <c r="EVN65" s="140"/>
      <c r="EVO65" s="140"/>
      <c r="EVP65" s="140"/>
      <c r="EVQ65" s="140"/>
      <c r="EVR65" s="140"/>
      <c r="EVS65" s="140"/>
      <c r="EVT65" s="140"/>
      <c r="EVU65" s="140"/>
      <c r="EVV65" s="140"/>
      <c r="EVW65" s="140"/>
      <c r="EVX65" s="140"/>
      <c r="EVY65" s="140"/>
      <c r="EVZ65" s="140"/>
      <c r="EWA65" s="140"/>
      <c r="EWB65" s="140"/>
      <c r="EWC65" s="140"/>
      <c r="EWD65" s="140"/>
      <c r="EWE65" s="140"/>
      <c r="EWF65" s="140"/>
      <c r="EWG65" s="140"/>
      <c r="EWH65" s="140"/>
      <c r="EWI65" s="140"/>
      <c r="EWJ65" s="140"/>
      <c r="EWK65" s="140"/>
      <c r="EWL65" s="140"/>
      <c r="EWM65" s="140"/>
      <c r="EWN65" s="140"/>
      <c r="EWO65" s="140"/>
      <c r="EWP65" s="140"/>
      <c r="EWQ65" s="140"/>
      <c r="EWR65" s="140"/>
      <c r="EWS65" s="140"/>
      <c r="EWT65" s="140"/>
      <c r="EWU65" s="140"/>
      <c r="EWV65" s="140"/>
      <c r="EWW65" s="140"/>
      <c r="EWX65" s="140"/>
      <c r="EWY65" s="140"/>
      <c r="EWZ65" s="140"/>
      <c r="EXA65" s="140"/>
      <c r="EXB65" s="140"/>
      <c r="EXC65" s="140"/>
      <c r="EXD65" s="140"/>
      <c r="EXE65" s="140"/>
      <c r="EXF65" s="140"/>
      <c r="EXG65" s="140"/>
      <c r="EXH65" s="140"/>
      <c r="EXI65" s="140"/>
      <c r="EXJ65" s="140"/>
      <c r="EXK65" s="140"/>
      <c r="EXL65" s="140"/>
      <c r="EXM65" s="140"/>
      <c r="EXN65" s="140"/>
      <c r="EXO65" s="140"/>
      <c r="EXP65" s="140"/>
      <c r="EXQ65" s="140"/>
      <c r="EXR65" s="140"/>
      <c r="EXS65" s="140"/>
      <c r="EXT65" s="140"/>
      <c r="EXU65" s="140"/>
      <c r="EXV65" s="140"/>
      <c r="EXW65" s="140"/>
      <c r="EXX65" s="140"/>
      <c r="EXY65" s="140"/>
      <c r="EXZ65" s="140"/>
      <c r="EYA65" s="140"/>
      <c r="EYB65" s="140"/>
      <c r="EYC65" s="140"/>
      <c r="EYD65" s="140"/>
      <c r="EYE65" s="140"/>
      <c r="EYF65" s="140"/>
      <c r="EYG65" s="140"/>
      <c r="EYH65" s="140"/>
      <c r="EYI65" s="140"/>
      <c r="EYJ65" s="140"/>
      <c r="EYK65" s="140"/>
      <c r="EYL65" s="140"/>
      <c r="EYM65" s="140"/>
      <c r="EYN65" s="140"/>
      <c r="EYO65" s="140"/>
      <c r="EYP65" s="140"/>
      <c r="EYQ65" s="140"/>
      <c r="EYR65" s="140"/>
      <c r="EYS65" s="140"/>
      <c r="EYT65" s="140"/>
      <c r="EYU65" s="140"/>
      <c r="EYV65" s="140"/>
      <c r="EYW65" s="140"/>
      <c r="EYX65" s="140"/>
      <c r="EYY65" s="140"/>
      <c r="EYZ65" s="140"/>
      <c r="EZA65" s="140"/>
      <c r="EZB65" s="140"/>
      <c r="EZC65" s="140"/>
      <c r="EZD65" s="140"/>
      <c r="EZE65" s="140"/>
      <c r="EZF65" s="140"/>
      <c r="EZG65" s="140"/>
      <c r="EZH65" s="140"/>
      <c r="EZI65" s="140"/>
      <c r="EZJ65" s="140"/>
      <c r="EZK65" s="140"/>
      <c r="EZL65" s="140"/>
      <c r="EZM65" s="140"/>
      <c r="EZN65" s="140"/>
      <c r="EZO65" s="140"/>
      <c r="EZP65" s="140"/>
      <c r="EZQ65" s="140"/>
      <c r="EZR65" s="140"/>
      <c r="EZS65" s="140"/>
      <c r="EZT65" s="140"/>
      <c r="EZU65" s="140"/>
      <c r="EZV65" s="140"/>
      <c r="EZW65" s="140"/>
      <c r="EZX65" s="140"/>
      <c r="EZY65" s="140"/>
      <c r="EZZ65" s="140"/>
      <c r="FAA65" s="140"/>
      <c r="FAB65" s="140"/>
      <c r="FAC65" s="140"/>
      <c r="FAD65" s="140"/>
      <c r="FAE65" s="140"/>
      <c r="FAF65" s="140"/>
      <c r="FAG65" s="140"/>
      <c r="FAH65" s="140"/>
      <c r="FAI65" s="140"/>
      <c r="FAJ65" s="140"/>
      <c r="FAK65" s="140"/>
      <c r="FAL65" s="140"/>
      <c r="FAM65" s="140"/>
      <c r="FAN65" s="140"/>
      <c r="FAO65" s="140"/>
      <c r="FAP65" s="140"/>
      <c r="FAQ65" s="140"/>
      <c r="FAR65" s="140"/>
      <c r="FAS65" s="140"/>
      <c r="FAT65" s="140"/>
      <c r="FAU65" s="140"/>
      <c r="FAV65" s="140"/>
      <c r="FAW65" s="140"/>
      <c r="FAX65" s="140"/>
      <c r="FAY65" s="140"/>
      <c r="FAZ65" s="140"/>
      <c r="FBA65" s="140"/>
      <c r="FBB65" s="140"/>
      <c r="FBC65" s="140"/>
      <c r="FBD65" s="140"/>
      <c r="FBE65" s="140"/>
      <c r="FBF65" s="140"/>
      <c r="FBG65" s="140"/>
      <c r="FBH65" s="140"/>
      <c r="FBI65" s="140"/>
      <c r="FBJ65" s="140"/>
      <c r="FBK65" s="140"/>
      <c r="FBL65" s="140"/>
      <c r="FBM65" s="140"/>
      <c r="FBN65" s="140"/>
      <c r="FBO65" s="140"/>
      <c r="FBP65" s="140"/>
      <c r="FBQ65" s="140"/>
      <c r="FBR65" s="140"/>
      <c r="FBS65" s="140"/>
      <c r="FBT65" s="140"/>
      <c r="FBU65" s="140"/>
      <c r="FBV65" s="140"/>
      <c r="FBW65" s="140"/>
      <c r="FBX65" s="140"/>
      <c r="FBY65" s="140"/>
      <c r="FBZ65" s="140"/>
      <c r="FCA65" s="140"/>
      <c r="FCB65" s="140"/>
      <c r="FCC65" s="140"/>
      <c r="FCD65" s="140"/>
      <c r="FCE65" s="140"/>
      <c r="FCF65" s="140"/>
      <c r="FCG65" s="140"/>
      <c r="FCH65" s="140"/>
      <c r="FCI65" s="140"/>
      <c r="FCJ65" s="140"/>
      <c r="FCK65" s="140"/>
      <c r="FCL65" s="140"/>
      <c r="FCM65" s="140"/>
      <c r="FCN65" s="140"/>
      <c r="FCO65" s="140"/>
      <c r="FCP65" s="140"/>
      <c r="FCQ65" s="140"/>
      <c r="FCR65" s="140"/>
      <c r="FCS65" s="140"/>
      <c r="FCT65" s="140"/>
      <c r="FCU65" s="140"/>
      <c r="FCV65" s="140"/>
      <c r="FCW65" s="140"/>
      <c r="FCX65" s="140"/>
      <c r="FCY65" s="140"/>
      <c r="FCZ65" s="140"/>
      <c r="FDA65" s="140"/>
      <c r="FDB65" s="140"/>
      <c r="FDC65" s="140"/>
      <c r="FDD65" s="140"/>
      <c r="FDE65" s="140"/>
      <c r="FDF65" s="140"/>
      <c r="FDG65" s="140"/>
      <c r="FDH65" s="140"/>
      <c r="FDI65" s="140"/>
      <c r="FDJ65" s="140"/>
      <c r="FDK65" s="140"/>
      <c r="FDL65" s="140"/>
      <c r="FDM65" s="140"/>
      <c r="FDN65" s="140"/>
      <c r="FDO65" s="140"/>
      <c r="FDP65" s="140"/>
      <c r="FDQ65" s="140"/>
      <c r="FDR65" s="140"/>
      <c r="FDS65" s="140"/>
      <c r="FDT65" s="140"/>
      <c r="FDU65" s="140"/>
      <c r="FDV65" s="140"/>
      <c r="FDW65" s="140"/>
      <c r="FDX65" s="140"/>
      <c r="FDY65" s="140"/>
      <c r="FDZ65" s="140"/>
      <c r="FEA65" s="140"/>
      <c r="FEB65" s="140"/>
      <c r="FEC65" s="140"/>
      <c r="FED65" s="140"/>
      <c r="FEE65" s="140"/>
      <c r="FEF65" s="140"/>
      <c r="FEG65" s="140"/>
      <c r="FEH65" s="140"/>
      <c r="FEI65" s="140"/>
      <c r="FEJ65" s="140"/>
      <c r="FEK65" s="140"/>
      <c r="FEL65" s="140"/>
      <c r="FEM65" s="140"/>
      <c r="FEN65" s="140"/>
      <c r="FEO65" s="140"/>
      <c r="FEP65" s="140"/>
      <c r="FEQ65" s="140"/>
      <c r="FER65" s="140"/>
      <c r="FES65" s="140"/>
      <c r="FET65" s="140"/>
      <c r="FEU65" s="140"/>
      <c r="FEV65" s="140"/>
      <c r="FEW65" s="140"/>
      <c r="FEX65" s="140"/>
      <c r="FEY65" s="140"/>
      <c r="FEZ65" s="140"/>
      <c r="FFA65" s="140"/>
      <c r="FFB65" s="140"/>
      <c r="FFC65" s="140"/>
      <c r="FFD65" s="140"/>
      <c r="FFE65" s="140"/>
      <c r="FFF65" s="140"/>
      <c r="FFG65" s="140"/>
      <c r="FFH65" s="140"/>
      <c r="FFI65" s="140"/>
      <c r="FFJ65" s="140"/>
      <c r="FFK65" s="140"/>
      <c r="FFL65" s="140"/>
      <c r="FFM65" s="140"/>
      <c r="FFN65" s="140"/>
      <c r="FFO65" s="140"/>
      <c r="FFP65" s="140"/>
      <c r="FFQ65" s="140"/>
      <c r="FFR65" s="140"/>
      <c r="FFS65" s="140"/>
      <c r="FFT65" s="140"/>
      <c r="FFU65" s="140"/>
      <c r="FFV65" s="140"/>
      <c r="FFW65" s="140"/>
      <c r="FFX65" s="140"/>
      <c r="FFY65" s="140"/>
      <c r="FFZ65" s="140"/>
      <c r="FGA65" s="140"/>
      <c r="FGB65" s="140"/>
      <c r="FGC65" s="140"/>
      <c r="FGD65" s="140"/>
      <c r="FGE65" s="140"/>
      <c r="FGF65" s="140"/>
      <c r="FGG65" s="140"/>
      <c r="FGH65" s="140"/>
      <c r="FGI65" s="140"/>
      <c r="FGJ65" s="140"/>
      <c r="FGK65" s="140"/>
      <c r="FGL65" s="140"/>
      <c r="FGM65" s="140"/>
      <c r="FGN65" s="140"/>
      <c r="FGO65" s="140"/>
      <c r="FGP65" s="140"/>
      <c r="FGQ65" s="140"/>
      <c r="FGR65" s="140"/>
      <c r="FGS65" s="140"/>
      <c r="FGT65" s="140"/>
      <c r="FGU65" s="140"/>
      <c r="FGV65" s="140"/>
      <c r="FGW65" s="140"/>
      <c r="FGX65" s="140"/>
      <c r="FGY65" s="140"/>
      <c r="FGZ65" s="140"/>
      <c r="FHA65" s="140"/>
      <c r="FHB65" s="140"/>
      <c r="FHC65" s="140"/>
      <c r="FHD65" s="140"/>
      <c r="FHE65" s="140"/>
      <c r="FHF65" s="140"/>
      <c r="FHG65" s="140"/>
      <c r="FHH65" s="140"/>
      <c r="FHI65" s="140"/>
      <c r="FHJ65" s="140"/>
      <c r="FHK65" s="140"/>
      <c r="FHL65" s="140"/>
      <c r="FHM65" s="140"/>
      <c r="FHN65" s="140"/>
      <c r="FHO65" s="140"/>
      <c r="FHP65" s="140"/>
      <c r="FHQ65" s="140"/>
      <c r="FHR65" s="140"/>
      <c r="FHS65" s="140"/>
      <c r="FHT65" s="140"/>
      <c r="FHU65" s="140"/>
      <c r="FHV65" s="140"/>
      <c r="FHW65" s="140"/>
      <c r="FHX65" s="140"/>
      <c r="FHY65" s="140"/>
      <c r="FHZ65" s="140"/>
      <c r="FIA65" s="140"/>
      <c r="FIB65" s="140"/>
      <c r="FIC65" s="140"/>
      <c r="FID65" s="140"/>
      <c r="FIE65" s="140"/>
      <c r="FIF65" s="140"/>
      <c r="FIG65" s="140"/>
      <c r="FIH65" s="140"/>
      <c r="FII65" s="140"/>
      <c r="FIJ65" s="140"/>
      <c r="FIK65" s="140"/>
      <c r="FIL65" s="140"/>
      <c r="FIM65" s="140"/>
      <c r="FIN65" s="140"/>
      <c r="FIO65" s="140"/>
      <c r="FIP65" s="140"/>
      <c r="FIQ65" s="140"/>
      <c r="FIR65" s="140"/>
      <c r="FIS65" s="140"/>
      <c r="FIT65" s="140"/>
      <c r="FIU65" s="140"/>
      <c r="FIV65" s="140"/>
      <c r="FIW65" s="140"/>
      <c r="FIX65" s="140"/>
      <c r="FIY65" s="140"/>
      <c r="FIZ65" s="140"/>
      <c r="FJA65" s="140"/>
      <c r="FJB65" s="140"/>
      <c r="FJC65" s="140"/>
      <c r="FJD65" s="140"/>
      <c r="FJE65" s="140"/>
      <c r="FJF65" s="140"/>
      <c r="FJG65" s="140"/>
      <c r="FJH65" s="140"/>
      <c r="FJI65" s="140"/>
      <c r="FJJ65" s="140"/>
      <c r="FJK65" s="140"/>
      <c r="FJL65" s="140"/>
      <c r="FJM65" s="140"/>
      <c r="FJN65" s="140"/>
      <c r="FJO65" s="140"/>
      <c r="FJP65" s="140"/>
      <c r="FJQ65" s="140"/>
      <c r="FJR65" s="140"/>
      <c r="FJS65" s="140"/>
      <c r="FJT65" s="140"/>
      <c r="FJU65" s="140"/>
      <c r="FJV65" s="140"/>
      <c r="FJW65" s="140"/>
      <c r="FJX65" s="140"/>
      <c r="FJY65" s="140"/>
      <c r="FJZ65" s="140"/>
      <c r="FKA65" s="140"/>
      <c r="FKB65" s="140"/>
      <c r="FKC65" s="140"/>
      <c r="FKD65" s="140"/>
      <c r="FKE65" s="140"/>
      <c r="FKF65" s="140"/>
      <c r="FKG65" s="140"/>
      <c r="FKH65" s="140"/>
      <c r="FKI65" s="140"/>
      <c r="FKJ65" s="140"/>
      <c r="FKK65" s="140"/>
      <c r="FKL65" s="140"/>
      <c r="FKM65" s="140"/>
      <c r="FKN65" s="140"/>
      <c r="FKO65" s="140"/>
      <c r="FKP65" s="140"/>
      <c r="FKQ65" s="140"/>
      <c r="FKR65" s="140"/>
      <c r="FKS65" s="140"/>
      <c r="FKT65" s="140"/>
      <c r="FKU65" s="140"/>
      <c r="FKV65" s="140"/>
      <c r="FKW65" s="140"/>
      <c r="FKX65" s="140"/>
      <c r="FKY65" s="140"/>
      <c r="FKZ65" s="140"/>
      <c r="FLA65" s="140"/>
      <c r="FLB65" s="140"/>
      <c r="FLC65" s="140"/>
      <c r="FLD65" s="140"/>
      <c r="FLE65" s="140"/>
      <c r="FLF65" s="140"/>
      <c r="FLG65" s="140"/>
      <c r="FLH65" s="140"/>
      <c r="FLI65" s="140"/>
      <c r="FLJ65" s="140"/>
      <c r="FLK65" s="140"/>
      <c r="FLL65" s="140"/>
      <c r="FLM65" s="140"/>
      <c r="FLN65" s="140"/>
      <c r="FLO65" s="140"/>
      <c r="FLP65" s="140"/>
      <c r="FLQ65" s="140"/>
      <c r="FLR65" s="140"/>
      <c r="FLS65" s="140"/>
      <c r="FLT65" s="140"/>
      <c r="FLU65" s="140"/>
      <c r="FLV65" s="140"/>
      <c r="FLW65" s="140"/>
      <c r="FLX65" s="140"/>
      <c r="FLY65" s="140"/>
      <c r="FLZ65" s="140"/>
      <c r="FMA65" s="140"/>
      <c r="FMB65" s="140"/>
      <c r="FMC65" s="140"/>
      <c r="FMD65" s="140"/>
      <c r="FME65" s="140"/>
      <c r="FMF65" s="140"/>
      <c r="FMG65" s="140"/>
      <c r="FMH65" s="140"/>
      <c r="FMI65" s="140"/>
      <c r="FMJ65" s="140"/>
      <c r="FMK65" s="140"/>
      <c r="FML65" s="140"/>
      <c r="FMM65" s="140"/>
      <c r="FMN65" s="140"/>
      <c r="FMO65" s="140"/>
      <c r="FMP65" s="140"/>
      <c r="FMQ65" s="140"/>
      <c r="FMR65" s="140"/>
      <c r="FMS65" s="140"/>
      <c r="FMT65" s="140"/>
      <c r="FMU65" s="140"/>
      <c r="FMV65" s="140"/>
      <c r="FMW65" s="140"/>
      <c r="FMX65" s="140"/>
      <c r="FMY65" s="140"/>
      <c r="FMZ65" s="140"/>
      <c r="FNA65" s="140"/>
      <c r="FNB65" s="140"/>
      <c r="FNC65" s="140"/>
      <c r="FND65" s="140"/>
      <c r="FNE65" s="140"/>
      <c r="FNF65" s="140"/>
      <c r="FNG65" s="140"/>
      <c r="FNH65" s="140"/>
      <c r="FNI65" s="140"/>
      <c r="FNJ65" s="140"/>
      <c r="FNK65" s="140"/>
      <c r="FNL65" s="140"/>
      <c r="FNM65" s="140"/>
      <c r="FNN65" s="140"/>
      <c r="FNO65" s="140"/>
      <c r="FNP65" s="140"/>
      <c r="FNQ65" s="140"/>
      <c r="FNR65" s="140"/>
      <c r="FNS65" s="140"/>
      <c r="FNT65" s="140"/>
      <c r="FNU65" s="140"/>
      <c r="FNV65" s="140"/>
      <c r="FNW65" s="140"/>
      <c r="FNX65" s="140"/>
      <c r="FNY65" s="140"/>
      <c r="FNZ65" s="140"/>
      <c r="FOA65" s="140"/>
      <c r="FOB65" s="140"/>
      <c r="FOC65" s="140"/>
      <c r="FOD65" s="140"/>
      <c r="FOE65" s="140"/>
      <c r="FOF65" s="140"/>
      <c r="FOG65" s="140"/>
      <c r="FOH65" s="140"/>
      <c r="FOI65" s="140"/>
      <c r="FOJ65" s="140"/>
      <c r="FOK65" s="140"/>
      <c r="FOL65" s="140"/>
      <c r="FOM65" s="140"/>
      <c r="FON65" s="140"/>
      <c r="FOO65" s="140"/>
      <c r="FOP65" s="140"/>
      <c r="FOQ65" s="140"/>
      <c r="FOR65" s="140"/>
      <c r="FOS65" s="140"/>
      <c r="FOT65" s="140"/>
      <c r="FOU65" s="140"/>
      <c r="FOV65" s="140"/>
      <c r="FOW65" s="140"/>
      <c r="FOX65" s="140"/>
      <c r="FOY65" s="140"/>
      <c r="FOZ65" s="140"/>
      <c r="FPA65" s="140"/>
      <c r="FPB65" s="140"/>
      <c r="FPC65" s="140"/>
      <c r="FPD65" s="140"/>
      <c r="FPE65" s="140"/>
      <c r="FPF65" s="140"/>
      <c r="FPG65" s="140"/>
      <c r="FPH65" s="140"/>
      <c r="FPI65" s="140"/>
      <c r="FPJ65" s="140"/>
      <c r="FPK65" s="140"/>
      <c r="FPL65" s="140"/>
      <c r="FPM65" s="140"/>
      <c r="FPN65" s="140"/>
      <c r="FPO65" s="140"/>
      <c r="FPP65" s="140"/>
      <c r="FPQ65" s="140"/>
      <c r="FPR65" s="140"/>
      <c r="FPS65" s="140"/>
      <c r="FPT65" s="140"/>
      <c r="FPU65" s="140"/>
      <c r="FPV65" s="140"/>
      <c r="FPW65" s="140"/>
      <c r="FPX65" s="140"/>
      <c r="FPY65" s="140"/>
      <c r="FPZ65" s="140"/>
      <c r="FQA65" s="140"/>
      <c r="FQB65" s="140"/>
      <c r="FQC65" s="140"/>
      <c r="FQD65" s="140"/>
      <c r="FQE65" s="140"/>
      <c r="FQF65" s="140"/>
      <c r="FQG65" s="140"/>
      <c r="FQH65" s="140"/>
      <c r="FQI65" s="140"/>
      <c r="FQJ65" s="140"/>
      <c r="FQK65" s="140"/>
      <c r="FQL65" s="140"/>
      <c r="FQM65" s="140"/>
      <c r="FQN65" s="140"/>
      <c r="FQO65" s="140"/>
      <c r="FQP65" s="140"/>
      <c r="FQQ65" s="140"/>
      <c r="FQR65" s="140"/>
      <c r="FQS65" s="140"/>
      <c r="FQT65" s="140"/>
      <c r="FQU65" s="140"/>
      <c r="FQV65" s="140"/>
      <c r="FQW65" s="140"/>
      <c r="FQX65" s="140"/>
      <c r="FQY65" s="140"/>
      <c r="FQZ65" s="140"/>
      <c r="FRA65" s="140"/>
      <c r="FRB65" s="140"/>
      <c r="FRC65" s="140"/>
      <c r="FRD65" s="140"/>
      <c r="FRE65" s="140"/>
      <c r="FRF65" s="140"/>
      <c r="FRG65" s="140"/>
      <c r="FRH65" s="140"/>
      <c r="FRI65" s="140"/>
      <c r="FRJ65" s="140"/>
      <c r="FRK65" s="140"/>
      <c r="FRL65" s="140"/>
      <c r="FRM65" s="140"/>
      <c r="FRN65" s="140"/>
      <c r="FRO65" s="140"/>
      <c r="FRP65" s="140"/>
      <c r="FRQ65" s="140"/>
      <c r="FRR65" s="140"/>
      <c r="FRS65" s="140"/>
      <c r="FRT65" s="140"/>
      <c r="FRU65" s="140"/>
      <c r="FRV65" s="140"/>
      <c r="FRW65" s="140"/>
      <c r="FRX65" s="140"/>
      <c r="FRY65" s="140"/>
      <c r="FRZ65" s="140"/>
      <c r="FSA65" s="140"/>
      <c r="FSB65" s="140"/>
      <c r="FSC65" s="140"/>
      <c r="FSD65" s="140"/>
      <c r="FSE65" s="140"/>
      <c r="FSF65" s="140"/>
      <c r="FSG65" s="140"/>
      <c r="FSH65" s="140"/>
      <c r="FSI65" s="140"/>
      <c r="FSJ65" s="140"/>
      <c r="FSK65" s="140"/>
      <c r="FSL65" s="140"/>
      <c r="FSM65" s="140"/>
      <c r="FSN65" s="140"/>
      <c r="FSO65" s="140"/>
      <c r="FSP65" s="140"/>
      <c r="FSQ65" s="140"/>
      <c r="FSR65" s="140"/>
      <c r="FSS65" s="140"/>
      <c r="FST65" s="140"/>
      <c r="FSU65" s="140"/>
      <c r="FSV65" s="140"/>
      <c r="FSW65" s="140"/>
      <c r="FSX65" s="140"/>
      <c r="FSY65" s="140"/>
      <c r="FSZ65" s="140"/>
      <c r="FTA65" s="140"/>
      <c r="FTB65" s="140"/>
      <c r="FTC65" s="140"/>
      <c r="FTD65" s="140"/>
      <c r="FTE65" s="140"/>
      <c r="FTF65" s="140"/>
      <c r="FTG65" s="140"/>
      <c r="FTH65" s="140"/>
      <c r="FTI65" s="140"/>
      <c r="FTJ65" s="140"/>
      <c r="FTK65" s="140"/>
      <c r="FTL65" s="140"/>
      <c r="FTM65" s="140"/>
      <c r="FTN65" s="140"/>
      <c r="FTO65" s="140"/>
      <c r="FTP65" s="140"/>
      <c r="FTQ65" s="140"/>
      <c r="FTR65" s="140"/>
      <c r="FTS65" s="140"/>
      <c r="FTT65" s="140"/>
      <c r="FTU65" s="140"/>
      <c r="FTV65" s="140"/>
      <c r="FTW65" s="140"/>
      <c r="FTX65" s="140"/>
      <c r="FTY65" s="140"/>
      <c r="FTZ65" s="140"/>
      <c r="FUA65" s="140"/>
      <c r="FUB65" s="140"/>
      <c r="FUC65" s="140"/>
      <c r="FUD65" s="140"/>
      <c r="FUE65" s="140"/>
      <c r="FUF65" s="140"/>
      <c r="FUG65" s="140"/>
      <c r="FUH65" s="140"/>
      <c r="FUI65" s="140"/>
      <c r="FUJ65" s="140"/>
      <c r="FUK65" s="140"/>
      <c r="FUL65" s="140"/>
      <c r="FUM65" s="140"/>
      <c r="FUN65" s="140"/>
      <c r="FUO65" s="140"/>
      <c r="FUP65" s="140"/>
      <c r="FUQ65" s="140"/>
      <c r="FUR65" s="140"/>
      <c r="FUS65" s="140"/>
      <c r="FUT65" s="140"/>
      <c r="FUU65" s="140"/>
      <c r="FUV65" s="140"/>
      <c r="FUW65" s="140"/>
      <c r="FUX65" s="140"/>
      <c r="FUY65" s="140"/>
      <c r="FUZ65" s="140"/>
      <c r="FVA65" s="140"/>
      <c r="FVB65" s="140"/>
      <c r="FVC65" s="140"/>
      <c r="FVD65" s="140"/>
      <c r="FVE65" s="140"/>
      <c r="FVF65" s="140"/>
      <c r="FVG65" s="140"/>
      <c r="FVH65" s="140"/>
      <c r="FVI65" s="140"/>
      <c r="FVJ65" s="140"/>
      <c r="FVK65" s="140"/>
      <c r="FVL65" s="140"/>
      <c r="FVM65" s="140"/>
      <c r="FVN65" s="140"/>
      <c r="FVO65" s="140"/>
      <c r="FVP65" s="140"/>
      <c r="FVQ65" s="140"/>
      <c r="FVR65" s="140"/>
      <c r="FVS65" s="140"/>
      <c r="FVT65" s="140"/>
      <c r="FVU65" s="140"/>
      <c r="FVV65" s="140"/>
      <c r="FVW65" s="140"/>
      <c r="FVX65" s="140"/>
      <c r="FVY65" s="140"/>
      <c r="FVZ65" s="140"/>
      <c r="FWA65" s="140"/>
      <c r="FWB65" s="140"/>
      <c r="FWC65" s="140"/>
      <c r="FWD65" s="140"/>
      <c r="FWE65" s="140"/>
      <c r="FWF65" s="140"/>
      <c r="FWG65" s="140"/>
      <c r="FWH65" s="140"/>
      <c r="FWI65" s="140"/>
      <c r="FWJ65" s="140"/>
      <c r="FWK65" s="140"/>
      <c r="FWL65" s="140"/>
      <c r="FWM65" s="140"/>
      <c r="FWN65" s="140"/>
      <c r="FWO65" s="140"/>
      <c r="FWP65" s="140"/>
      <c r="FWQ65" s="140"/>
      <c r="FWR65" s="140"/>
      <c r="FWS65" s="140"/>
      <c r="FWT65" s="140"/>
      <c r="FWU65" s="140"/>
      <c r="FWV65" s="140"/>
      <c r="FWW65" s="140"/>
      <c r="FWX65" s="140"/>
      <c r="FWY65" s="140"/>
      <c r="FWZ65" s="140"/>
      <c r="FXA65" s="140"/>
      <c r="FXB65" s="140"/>
      <c r="FXC65" s="140"/>
      <c r="FXD65" s="140"/>
      <c r="FXE65" s="140"/>
      <c r="FXF65" s="140"/>
      <c r="FXG65" s="140"/>
      <c r="FXH65" s="140"/>
      <c r="FXI65" s="140"/>
      <c r="FXJ65" s="140"/>
      <c r="FXK65" s="140"/>
      <c r="FXL65" s="140"/>
      <c r="FXM65" s="140"/>
      <c r="FXN65" s="140"/>
      <c r="FXO65" s="140"/>
      <c r="FXP65" s="140"/>
      <c r="FXQ65" s="140"/>
      <c r="FXR65" s="140"/>
      <c r="FXS65" s="140"/>
      <c r="FXT65" s="140"/>
      <c r="FXU65" s="140"/>
      <c r="FXV65" s="140"/>
      <c r="FXW65" s="140"/>
      <c r="FXX65" s="140"/>
      <c r="FXY65" s="140"/>
      <c r="FXZ65" s="140"/>
      <c r="FYA65" s="140"/>
      <c r="FYB65" s="140"/>
      <c r="FYC65" s="140"/>
      <c r="FYD65" s="140"/>
      <c r="FYE65" s="140"/>
      <c r="FYF65" s="140"/>
      <c r="FYG65" s="140"/>
      <c r="FYH65" s="140"/>
      <c r="FYI65" s="140"/>
      <c r="FYJ65" s="140"/>
      <c r="FYK65" s="140"/>
      <c r="FYL65" s="140"/>
      <c r="FYM65" s="140"/>
      <c r="FYN65" s="140"/>
      <c r="FYO65" s="140"/>
      <c r="FYP65" s="140"/>
      <c r="FYQ65" s="140"/>
      <c r="FYR65" s="140"/>
      <c r="FYS65" s="140"/>
      <c r="FYT65" s="140"/>
      <c r="FYU65" s="140"/>
      <c r="FYV65" s="140"/>
      <c r="FYW65" s="140"/>
      <c r="FYX65" s="140"/>
      <c r="FYY65" s="140"/>
      <c r="FYZ65" s="140"/>
      <c r="FZA65" s="140"/>
      <c r="FZB65" s="140"/>
      <c r="FZC65" s="140"/>
      <c r="FZD65" s="140"/>
      <c r="FZE65" s="140"/>
      <c r="FZF65" s="140"/>
      <c r="FZG65" s="140"/>
      <c r="FZH65" s="140"/>
      <c r="FZI65" s="140"/>
      <c r="FZJ65" s="140"/>
      <c r="FZK65" s="140"/>
      <c r="FZL65" s="140"/>
      <c r="FZM65" s="140"/>
      <c r="FZN65" s="140"/>
      <c r="FZO65" s="140"/>
      <c r="FZP65" s="140"/>
      <c r="FZQ65" s="140"/>
      <c r="FZR65" s="140"/>
      <c r="FZS65" s="140"/>
      <c r="FZT65" s="140"/>
      <c r="FZU65" s="140"/>
      <c r="FZV65" s="140"/>
      <c r="FZW65" s="140"/>
      <c r="FZX65" s="140"/>
      <c r="FZY65" s="140"/>
      <c r="FZZ65" s="140"/>
      <c r="GAA65" s="140"/>
      <c r="GAB65" s="140"/>
      <c r="GAC65" s="140"/>
      <c r="GAD65" s="140"/>
      <c r="GAE65" s="140"/>
      <c r="GAF65" s="140"/>
      <c r="GAG65" s="140"/>
      <c r="GAH65" s="140"/>
      <c r="GAI65" s="140"/>
      <c r="GAJ65" s="140"/>
      <c r="GAK65" s="140"/>
      <c r="GAL65" s="140"/>
      <c r="GAM65" s="140"/>
      <c r="GAN65" s="140"/>
      <c r="GAO65" s="140"/>
      <c r="GAP65" s="140"/>
      <c r="GAQ65" s="140"/>
      <c r="GAR65" s="140"/>
      <c r="GAS65" s="140"/>
      <c r="GAT65" s="140"/>
      <c r="GAU65" s="140"/>
      <c r="GAV65" s="140"/>
      <c r="GAW65" s="140"/>
      <c r="GAX65" s="140"/>
      <c r="GAY65" s="140"/>
      <c r="GAZ65" s="140"/>
      <c r="GBA65" s="140"/>
      <c r="GBB65" s="140"/>
      <c r="GBC65" s="140"/>
      <c r="GBD65" s="140"/>
      <c r="GBE65" s="140"/>
      <c r="GBF65" s="140"/>
      <c r="GBG65" s="140"/>
      <c r="GBH65" s="140"/>
      <c r="GBI65" s="140"/>
      <c r="GBJ65" s="140"/>
      <c r="GBK65" s="140"/>
      <c r="GBL65" s="140"/>
      <c r="GBM65" s="140"/>
      <c r="GBN65" s="140"/>
      <c r="GBO65" s="140"/>
      <c r="GBP65" s="140"/>
      <c r="GBQ65" s="140"/>
      <c r="GBR65" s="140"/>
      <c r="GBS65" s="140"/>
      <c r="GBT65" s="140"/>
      <c r="GBU65" s="140"/>
      <c r="GBV65" s="140"/>
      <c r="GBW65" s="140"/>
      <c r="GBX65" s="140"/>
      <c r="GBY65" s="140"/>
      <c r="GBZ65" s="140"/>
      <c r="GCA65" s="140"/>
      <c r="GCB65" s="140"/>
      <c r="GCC65" s="140"/>
      <c r="GCD65" s="140"/>
      <c r="GCE65" s="140"/>
      <c r="GCF65" s="140"/>
      <c r="GCG65" s="140"/>
      <c r="GCH65" s="140"/>
      <c r="GCI65" s="140"/>
      <c r="GCJ65" s="140"/>
      <c r="GCK65" s="140"/>
      <c r="GCL65" s="140"/>
      <c r="GCM65" s="140"/>
      <c r="GCN65" s="140"/>
      <c r="GCO65" s="140"/>
      <c r="GCP65" s="140"/>
      <c r="GCQ65" s="140"/>
      <c r="GCR65" s="140"/>
      <c r="GCS65" s="140"/>
      <c r="GCT65" s="140"/>
      <c r="GCU65" s="140"/>
      <c r="GCV65" s="140"/>
      <c r="GCW65" s="140"/>
      <c r="GCX65" s="140"/>
      <c r="GCY65" s="140"/>
      <c r="GCZ65" s="140"/>
      <c r="GDA65" s="140"/>
      <c r="GDB65" s="140"/>
      <c r="GDC65" s="140"/>
      <c r="GDD65" s="140"/>
      <c r="GDE65" s="140"/>
      <c r="GDF65" s="140"/>
      <c r="GDG65" s="140"/>
      <c r="GDH65" s="140"/>
      <c r="GDI65" s="140"/>
      <c r="GDJ65" s="140"/>
      <c r="GDK65" s="140"/>
      <c r="GDL65" s="140"/>
      <c r="GDM65" s="140"/>
      <c r="GDN65" s="140"/>
      <c r="GDO65" s="140"/>
      <c r="GDP65" s="140"/>
      <c r="GDQ65" s="140"/>
      <c r="GDR65" s="140"/>
      <c r="GDS65" s="140"/>
      <c r="GDT65" s="140"/>
      <c r="GDU65" s="140"/>
      <c r="GDV65" s="140"/>
      <c r="GDW65" s="140"/>
      <c r="GDX65" s="140"/>
      <c r="GDY65" s="140"/>
      <c r="GDZ65" s="140"/>
      <c r="GEA65" s="140"/>
      <c r="GEB65" s="140"/>
      <c r="GEC65" s="140"/>
      <c r="GED65" s="140"/>
      <c r="GEE65" s="140"/>
      <c r="GEF65" s="140"/>
      <c r="GEG65" s="140"/>
      <c r="GEH65" s="140"/>
      <c r="GEI65" s="140"/>
      <c r="GEJ65" s="140"/>
      <c r="GEK65" s="140"/>
      <c r="GEL65" s="140"/>
      <c r="GEM65" s="140"/>
      <c r="GEN65" s="140"/>
      <c r="GEO65" s="140"/>
      <c r="GEP65" s="140"/>
      <c r="GEQ65" s="140"/>
      <c r="GER65" s="140"/>
      <c r="GES65" s="140"/>
      <c r="GET65" s="140"/>
      <c r="GEU65" s="140"/>
      <c r="GEV65" s="140"/>
      <c r="GEW65" s="140"/>
      <c r="GEX65" s="140"/>
      <c r="GEY65" s="140"/>
      <c r="GEZ65" s="140"/>
      <c r="GFA65" s="140"/>
      <c r="GFB65" s="140"/>
      <c r="GFC65" s="140"/>
      <c r="GFD65" s="140"/>
      <c r="GFE65" s="140"/>
      <c r="GFF65" s="140"/>
      <c r="GFG65" s="140"/>
      <c r="GFH65" s="140"/>
      <c r="GFI65" s="140"/>
      <c r="GFJ65" s="140"/>
      <c r="GFK65" s="140"/>
      <c r="GFL65" s="140"/>
      <c r="GFM65" s="140"/>
      <c r="GFN65" s="140"/>
      <c r="GFO65" s="140"/>
      <c r="GFP65" s="140"/>
      <c r="GFQ65" s="140"/>
      <c r="GFR65" s="140"/>
      <c r="GFS65" s="140"/>
      <c r="GFT65" s="140"/>
      <c r="GFU65" s="140"/>
      <c r="GFV65" s="140"/>
      <c r="GFW65" s="140"/>
      <c r="GFX65" s="140"/>
      <c r="GFY65" s="140"/>
      <c r="GFZ65" s="140"/>
      <c r="GGA65" s="140"/>
      <c r="GGB65" s="140"/>
      <c r="GGC65" s="140"/>
      <c r="GGD65" s="140"/>
      <c r="GGE65" s="140"/>
      <c r="GGF65" s="140"/>
      <c r="GGG65" s="140"/>
      <c r="GGH65" s="140"/>
      <c r="GGI65" s="140"/>
      <c r="GGJ65" s="140"/>
      <c r="GGK65" s="140"/>
      <c r="GGL65" s="140"/>
      <c r="GGM65" s="140"/>
      <c r="GGN65" s="140"/>
      <c r="GGO65" s="140"/>
      <c r="GGP65" s="140"/>
      <c r="GGQ65" s="140"/>
      <c r="GGR65" s="140"/>
      <c r="GGS65" s="140"/>
      <c r="GGT65" s="140"/>
      <c r="GGU65" s="140"/>
      <c r="GGV65" s="140"/>
      <c r="GGW65" s="140"/>
      <c r="GGX65" s="140"/>
      <c r="GGY65" s="140"/>
      <c r="GGZ65" s="140"/>
      <c r="GHA65" s="140"/>
      <c r="GHB65" s="140"/>
      <c r="GHC65" s="140"/>
      <c r="GHD65" s="140"/>
      <c r="GHE65" s="140"/>
      <c r="GHF65" s="140"/>
      <c r="GHG65" s="140"/>
      <c r="GHH65" s="140"/>
      <c r="GHI65" s="140"/>
      <c r="GHJ65" s="140"/>
      <c r="GHK65" s="140"/>
      <c r="GHL65" s="140"/>
      <c r="GHM65" s="140"/>
      <c r="GHN65" s="140"/>
      <c r="GHO65" s="140"/>
      <c r="GHP65" s="140"/>
      <c r="GHQ65" s="140"/>
      <c r="GHR65" s="140"/>
      <c r="GHS65" s="140"/>
      <c r="GHT65" s="140"/>
      <c r="GHU65" s="140"/>
      <c r="GHV65" s="140"/>
      <c r="GHW65" s="140"/>
      <c r="GHX65" s="140"/>
      <c r="GHY65" s="140"/>
      <c r="GHZ65" s="140"/>
      <c r="GIA65" s="140"/>
      <c r="GIB65" s="140"/>
      <c r="GIC65" s="140"/>
      <c r="GID65" s="140"/>
      <c r="GIE65" s="140"/>
      <c r="GIF65" s="140"/>
      <c r="GIG65" s="140"/>
      <c r="GIH65" s="140"/>
      <c r="GII65" s="140"/>
      <c r="GIJ65" s="140"/>
      <c r="GIK65" s="140"/>
      <c r="GIL65" s="140"/>
      <c r="GIM65" s="140"/>
      <c r="GIN65" s="140"/>
      <c r="GIO65" s="140"/>
      <c r="GIP65" s="140"/>
      <c r="GIQ65" s="140"/>
      <c r="GIR65" s="140"/>
      <c r="GIS65" s="140"/>
      <c r="GIT65" s="140"/>
      <c r="GIU65" s="140"/>
      <c r="GIV65" s="140"/>
      <c r="GIW65" s="140"/>
      <c r="GIX65" s="140"/>
      <c r="GIY65" s="140"/>
      <c r="GIZ65" s="140"/>
      <c r="GJA65" s="140"/>
      <c r="GJB65" s="140"/>
      <c r="GJC65" s="140"/>
      <c r="GJD65" s="140"/>
      <c r="GJE65" s="140"/>
      <c r="GJF65" s="140"/>
      <c r="GJG65" s="140"/>
      <c r="GJH65" s="140"/>
      <c r="GJI65" s="140"/>
      <c r="GJJ65" s="140"/>
      <c r="GJK65" s="140"/>
      <c r="GJL65" s="140"/>
      <c r="GJM65" s="140"/>
      <c r="GJN65" s="140"/>
      <c r="GJO65" s="140"/>
      <c r="GJP65" s="140"/>
      <c r="GJQ65" s="140"/>
      <c r="GJR65" s="140"/>
      <c r="GJS65" s="140"/>
      <c r="GJT65" s="140"/>
      <c r="GJU65" s="140"/>
      <c r="GJV65" s="140"/>
      <c r="GJW65" s="140"/>
      <c r="GJX65" s="140"/>
      <c r="GJY65" s="140"/>
      <c r="GJZ65" s="140"/>
      <c r="GKA65" s="140"/>
      <c r="GKB65" s="140"/>
      <c r="GKC65" s="140"/>
      <c r="GKD65" s="140"/>
      <c r="GKE65" s="140"/>
      <c r="GKF65" s="140"/>
      <c r="GKG65" s="140"/>
      <c r="GKH65" s="140"/>
      <c r="GKI65" s="140"/>
      <c r="GKJ65" s="140"/>
      <c r="GKK65" s="140"/>
      <c r="GKL65" s="140"/>
      <c r="GKM65" s="140"/>
      <c r="GKN65" s="140"/>
      <c r="GKO65" s="140"/>
      <c r="GKP65" s="140"/>
      <c r="GKQ65" s="140"/>
      <c r="GKR65" s="140"/>
      <c r="GKS65" s="140"/>
      <c r="GKT65" s="140"/>
      <c r="GKU65" s="140"/>
      <c r="GKV65" s="140"/>
      <c r="GKW65" s="140"/>
      <c r="GKX65" s="140"/>
      <c r="GKY65" s="140"/>
      <c r="GKZ65" s="140"/>
      <c r="GLA65" s="140"/>
      <c r="GLB65" s="140"/>
      <c r="GLC65" s="140"/>
      <c r="GLD65" s="140"/>
      <c r="GLE65" s="140"/>
      <c r="GLF65" s="140"/>
      <c r="GLG65" s="140"/>
      <c r="GLH65" s="140"/>
      <c r="GLI65" s="140"/>
      <c r="GLJ65" s="140"/>
      <c r="GLK65" s="140"/>
      <c r="GLL65" s="140"/>
      <c r="GLM65" s="140"/>
      <c r="GLN65" s="140"/>
      <c r="GLO65" s="140"/>
      <c r="GLP65" s="140"/>
      <c r="GLQ65" s="140"/>
      <c r="GLR65" s="140"/>
      <c r="GLS65" s="140"/>
      <c r="GLT65" s="140"/>
      <c r="GLU65" s="140"/>
      <c r="GLV65" s="140"/>
      <c r="GLW65" s="140"/>
      <c r="GLX65" s="140"/>
      <c r="GLY65" s="140"/>
      <c r="GLZ65" s="140"/>
      <c r="GMA65" s="140"/>
      <c r="GMB65" s="140"/>
      <c r="GMC65" s="140"/>
      <c r="GMD65" s="140"/>
      <c r="GME65" s="140"/>
      <c r="GMF65" s="140"/>
      <c r="GMG65" s="140"/>
      <c r="GMH65" s="140"/>
      <c r="GMI65" s="140"/>
      <c r="GMJ65" s="140"/>
      <c r="GMK65" s="140"/>
      <c r="GML65" s="140"/>
      <c r="GMM65" s="140"/>
      <c r="GMN65" s="140"/>
      <c r="GMO65" s="140"/>
      <c r="GMP65" s="140"/>
      <c r="GMQ65" s="140"/>
      <c r="GMR65" s="140"/>
      <c r="GMS65" s="140"/>
      <c r="GMT65" s="140"/>
      <c r="GMU65" s="140"/>
      <c r="GMV65" s="140"/>
      <c r="GMW65" s="140"/>
      <c r="GMX65" s="140"/>
      <c r="GMY65" s="140"/>
      <c r="GMZ65" s="140"/>
      <c r="GNA65" s="140"/>
      <c r="GNB65" s="140"/>
      <c r="GNC65" s="140"/>
      <c r="GND65" s="140"/>
      <c r="GNE65" s="140"/>
      <c r="GNF65" s="140"/>
      <c r="GNG65" s="140"/>
      <c r="GNH65" s="140"/>
      <c r="GNI65" s="140"/>
      <c r="GNJ65" s="140"/>
      <c r="GNK65" s="140"/>
      <c r="GNL65" s="140"/>
      <c r="GNM65" s="140"/>
      <c r="GNN65" s="140"/>
      <c r="GNO65" s="140"/>
      <c r="GNP65" s="140"/>
      <c r="GNQ65" s="140"/>
      <c r="GNR65" s="140"/>
      <c r="GNS65" s="140"/>
      <c r="GNT65" s="140"/>
      <c r="GNU65" s="140"/>
      <c r="GNV65" s="140"/>
      <c r="GNW65" s="140"/>
      <c r="GNX65" s="140"/>
      <c r="GNY65" s="140"/>
      <c r="GNZ65" s="140"/>
      <c r="GOA65" s="140"/>
      <c r="GOB65" s="140"/>
      <c r="GOC65" s="140"/>
      <c r="GOD65" s="140"/>
      <c r="GOE65" s="140"/>
      <c r="GOF65" s="140"/>
      <c r="GOG65" s="140"/>
      <c r="GOH65" s="140"/>
      <c r="GOI65" s="140"/>
      <c r="GOJ65" s="140"/>
      <c r="GOK65" s="140"/>
      <c r="GOL65" s="140"/>
      <c r="GOM65" s="140"/>
      <c r="GON65" s="140"/>
      <c r="GOO65" s="140"/>
      <c r="GOP65" s="140"/>
      <c r="GOQ65" s="140"/>
      <c r="GOR65" s="140"/>
      <c r="GOS65" s="140"/>
      <c r="GOT65" s="140"/>
      <c r="GOU65" s="140"/>
      <c r="GOV65" s="140"/>
      <c r="GOW65" s="140"/>
      <c r="GOX65" s="140"/>
      <c r="GOY65" s="140"/>
      <c r="GOZ65" s="140"/>
      <c r="GPA65" s="140"/>
      <c r="GPB65" s="140"/>
      <c r="GPC65" s="140"/>
      <c r="GPD65" s="140"/>
      <c r="GPE65" s="140"/>
      <c r="GPF65" s="140"/>
      <c r="GPG65" s="140"/>
      <c r="GPH65" s="140"/>
      <c r="GPI65" s="140"/>
      <c r="GPJ65" s="140"/>
      <c r="GPK65" s="140"/>
      <c r="GPL65" s="140"/>
      <c r="GPM65" s="140"/>
      <c r="GPN65" s="140"/>
      <c r="GPO65" s="140"/>
      <c r="GPP65" s="140"/>
      <c r="GPQ65" s="140"/>
      <c r="GPR65" s="140"/>
      <c r="GPS65" s="140"/>
      <c r="GPT65" s="140"/>
      <c r="GPU65" s="140"/>
      <c r="GPV65" s="140"/>
      <c r="GPW65" s="140"/>
      <c r="GPX65" s="140"/>
      <c r="GPY65" s="140"/>
      <c r="GPZ65" s="140"/>
      <c r="GQA65" s="140"/>
      <c r="GQB65" s="140"/>
      <c r="GQC65" s="140"/>
      <c r="GQD65" s="140"/>
      <c r="GQE65" s="140"/>
      <c r="GQF65" s="140"/>
      <c r="GQG65" s="140"/>
      <c r="GQH65" s="140"/>
      <c r="GQI65" s="140"/>
      <c r="GQJ65" s="140"/>
      <c r="GQK65" s="140"/>
      <c r="GQL65" s="140"/>
      <c r="GQM65" s="140"/>
      <c r="GQN65" s="140"/>
      <c r="GQO65" s="140"/>
      <c r="GQP65" s="140"/>
      <c r="GQQ65" s="140"/>
      <c r="GQR65" s="140"/>
      <c r="GQS65" s="140"/>
      <c r="GQT65" s="140"/>
      <c r="GQU65" s="140"/>
      <c r="GQV65" s="140"/>
      <c r="GQW65" s="140"/>
      <c r="GQX65" s="140"/>
      <c r="GQY65" s="140"/>
      <c r="GQZ65" s="140"/>
      <c r="GRA65" s="140"/>
      <c r="GRB65" s="140"/>
      <c r="GRC65" s="140"/>
      <c r="GRD65" s="140"/>
      <c r="GRE65" s="140"/>
      <c r="GRF65" s="140"/>
      <c r="GRG65" s="140"/>
      <c r="GRH65" s="140"/>
      <c r="GRI65" s="140"/>
      <c r="GRJ65" s="140"/>
      <c r="GRK65" s="140"/>
      <c r="GRL65" s="140"/>
      <c r="GRM65" s="140"/>
      <c r="GRN65" s="140"/>
      <c r="GRO65" s="140"/>
      <c r="GRP65" s="140"/>
      <c r="GRQ65" s="140"/>
      <c r="GRR65" s="140"/>
      <c r="GRS65" s="140"/>
      <c r="GRT65" s="140"/>
      <c r="GRU65" s="140"/>
      <c r="GRV65" s="140"/>
      <c r="GRW65" s="140"/>
      <c r="GRX65" s="140"/>
      <c r="GRY65" s="140"/>
      <c r="GRZ65" s="140"/>
      <c r="GSA65" s="140"/>
      <c r="GSB65" s="140"/>
      <c r="GSC65" s="140"/>
      <c r="GSD65" s="140"/>
      <c r="GSE65" s="140"/>
      <c r="GSF65" s="140"/>
      <c r="GSG65" s="140"/>
      <c r="GSH65" s="140"/>
      <c r="GSI65" s="140"/>
      <c r="GSJ65" s="140"/>
      <c r="GSK65" s="140"/>
      <c r="GSL65" s="140"/>
      <c r="GSM65" s="140"/>
      <c r="GSN65" s="140"/>
      <c r="GSO65" s="140"/>
      <c r="GSP65" s="140"/>
      <c r="GSQ65" s="140"/>
      <c r="GSR65" s="140"/>
      <c r="GSS65" s="140"/>
      <c r="GST65" s="140"/>
      <c r="GSU65" s="140"/>
      <c r="GSV65" s="140"/>
      <c r="GSW65" s="140"/>
      <c r="GSX65" s="140"/>
      <c r="GSY65" s="140"/>
      <c r="GSZ65" s="140"/>
      <c r="GTA65" s="140"/>
      <c r="GTB65" s="140"/>
      <c r="GTC65" s="140"/>
      <c r="GTD65" s="140"/>
      <c r="GTE65" s="140"/>
      <c r="GTF65" s="140"/>
      <c r="GTG65" s="140"/>
      <c r="GTH65" s="140"/>
      <c r="GTI65" s="140"/>
      <c r="GTJ65" s="140"/>
      <c r="GTK65" s="140"/>
      <c r="GTL65" s="140"/>
      <c r="GTM65" s="140"/>
      <c r="GTN65" s="140"/>
      <c r="GTO65" s="140"/>
      <c r="GTP65" s="140"/>
      <c r="GTQ65" s="140"/>
      <c r="GTR65" s="140"/>
      <c r="GTS65" s="140"/>
      <c r="GTT65" s="140"/>
      <c r="GTU65" s="140"/>
      <c r="GTV65" s="140"/>
      <c r="GTW65" s="140"/>
      <c r="GTX65" s="140"/>
      <c r="GTY65" s="140"/>
      <c r="GTZ65" s="140"/>
      <c r="GUA65" s="140"/>
      <c r="GUB65" s="140"/>
      <c r="GUC65" s="140"/>
      <c r="GUD65" s="140"/>
      <c r="GUE65" s="140"/>
      <c r="GUF65" s="140"/>
      <c r="GUG65" s="140"/>
      <c r="GUH65" s="140"/>
      <c r="GUI65" s="140"/>
      <c r="GUJ65" s="140"/>
      <c r="GUK65" s="140"/>
      <c r="GUL65" s="140"/>
      <c r="GUM65" s="140"/>
      <c r="GUN65" s="140"/>
      <c r="GUO65" s="140"/>
      <c r="GUP65" s="140"/>
      <c r="GUQ65" s="140"/>
      <c r="GUR65" s="140"/>
      <c r="GUS65" s="140"/>
      <c r="GUT65" s="140"/>
      <c r="GUU65" s="140"/>
      <c r="GUV65" s="140"/>
      <c r="GUW65" s="140"/>
      <c r="GUX65" s="140"/>
      <c r="GUY65" s="140"/>
      <c r="GUZ65" s="140"/>
      <c r="GVA65" s="140"/>
      <c r="GVB65" s="140"/>
      <c r="GVC65" s="140"/>
      <c r="GVD65" s="140"/>
      <c r="GVE65" s="140"/>
      <c r="GVF65" s="140"/>
      <c r="GVG65" s="140"/>
      <c r="GVH65" s="140"/>
      <c r="GVI65" s="140"/>
      <c r="GVJ65" s="140"/>
      <c r="GVK65" s="140"/>
      <c r="GVL65" s="140"/>
      <c r="GVM65" s="140"/>
      <c r="GVN65" s="140"/>
      <c r="GVO65" s="140"/>
      <c r="GVP65" s="140"/>
      <c r="GVQ65" s="140"/>
      <c r="GVR65" s="140"/>
      <c r="GVS65" s="140"/>
      <c r="GVT65" s="140"/>
      <c r="GVU65" s="140"/>
      <c r="GVV65" s="140"/>
      <c r="GVW65" s="140"/>
      <c r="GVX65" s="140"/>
      <c r="GVY65" s="140"/>
      <c r="GVZ65" s="140"/>
      <c r="GWA65" s="140"/>
      <c r="GWB65" s="140"/>
      <c r="GWC65" s="140"/>
      <c r="GWD65" s="140"/>
      <c r="GWE65" s="140"/>
      <c r="GWF65" s="140"/>
      <c r="GWG65" s="140"/>
      <c r="GWH65" s="140"/>
      <c r="GWI65" s="140"/>
      <c r="GWJ65" s="140"/>
      <c r="GWK65" s="140"/>
      <c r="GWL65" s="140"/>
      <c r="GWM65" s="140"/>
      <c r="GWN65" s="140"/>
      <c r="GWO65" s="140"/>
      <c r="GWP65" s="140"/>
      <c r="GWQ65" s="140"/>
      <c r="GWR65" s="140"/>
      <c r="GWS65" s="140"/>
      <c r="GWT65" s="140"/>
      <c r="GWU65" s="140"/>
      <c r="GWV65" s="140"/>
      <c r="GWW65" s="140"/>
      <c r="GWX65" s="140"/>
      <c r="GWY65" s="140"/>
      <c r="GWZ65" s="140"/>
      <c r="GXA65" s="140"/>
      <c r="GXB65" s="140"/>
      <c r="GXC65" s="140"/>
      <c r="GXD65" s="140"/>
      <c r="GXE65" s="140"/>
      <c r="GXF65" s="140"/>
      <c r="GXG65" s="140"/>
      <c r="GXH65" s="140"/>
      <c r="GXI65" s="140"/>
      <c r="GXJ65" s="140"/>
      <c r="GXK65" s="140"/>
      <c r="GXL65" s="140"/>
      <c r="GXM65" s="140"/>
      <c r="GXN65" s="140"/>
      <c r="GXO65" s="140"/>
      <c r="GXP65" s="140"/>
      <c r="GXQ65" s="140"/>
      <c r="GXR65" s="140"/>
      <c r="GXS65" s="140"/>
      <c r="GXT65" s="140"/>
      <c r="GXU65" s="140"/>
      <c r="GXV65" s="140"/>
      <c r="GXW65" s="140"/>
      <c r="GXX65" s="140"/>
      <c r="GXY65" s="140"/>
      <c r="GXZ65" s="140"/>
      <c r="GYA65" s="140"/>
      <c r="GYB65" s="140"/>
      <c r="GYC65" s="140"/>
      <c r="GYD65" s="140"/>
      <c r="GYE65" s="140"/>
      <c r="GYF65" s="140"/>
      <c r="GYG65" s="140"/>
      <c r="GYH65" s="140"/>
      <c r="GYI65" s="140"/>
      <c r="GYJ65" s="140"/>
      <c r="GYK65" s="140"/>
      <c r="GYL65" s="140"/>
      <c r="GYM65" s="140"/>
      <c r="GYN65" s="140"/>
      <c r="GYO65" s="140"/>
      <c r="GYP65" s="140"/>
      <c r="GYQ65" s="140"/>
      <c r="GYR65" s="140"/>
      <c r="GYS65" s="140"/>
      <c r="GYT65" s="140"/>
      <c r="GYU65" s="140"/>
      <c r="GYV65" s="140"/>
      <c r="GYW65" s="140"/>
      <c r="GYX65" s="140"/>
      <c r="GYY65" s="140"/>
      <c r="GYZ65" s="140"/>
      <c r="GZA65" s="140"/>
      <c r="GZB65" s="140"/>
      <c r="GZC65" s="140"/>
      <c r="GZD65" s="140"/>
      <c r="GZE65" s="140"/>
      <c r="GZF65" s="140"/>
      <c r="GZG65" s="140"/>
      <c r="GZH65" s="140"/>
      <c r="GZI65" s="140"/>
      <c r="GZJ65" s="140"/>
      <c r="GZK65" s="140"/>
      <c r="GZL65" s="140"/>
      <c r="GZM65" s="140"/>
      <c r="GZN65" s="140"/>
      <c r="GZO65" s="140"/>
      <c r="GZP65" s="140"/>
      <c r="GZQ65" s="140"/>
      <c r="GZR65" s="140"/>
      <c r="GZS65" s="140"/>
      <c r="GZT65" s="140"/>
      <c r="GZU65" s="140"/>
      <c r="GZV65" s="140"/>
      <c r="GZW65" s="140"/>
      <c r="GZX65" s="140"/>
      <c r="GZY65" s="140"/>
      <c r="GZZ65" s="140"/>
      <c r="HAA65" s="140"/>
      <c r="HAB65" s="140"/>
      <c r="HAC65" s="140"/>
      <c r="HAD65" s="140"/>
      <c r="HAE65" s="140"/>
      <c r="HAF65" s="140"/>
      <c r="HAG65" s="140"/>
      <c r="HAH65" s="140"/>
      <c r="HAI65" s="140"/>
      <c r="HAJ65" s="140"/>
      <c r="HAK65" s="140"/>
      <c r="HAL65" s="140"/>
      <c r="HAM65" s="140"/>
      <c r="HAN65" s="140"/>
      <c r="HAO65" s="140"/>
      <c r="HAP65" s="140"/>
      <c r="HAQ65" s="140"/>
      <c r="HAR65" s="140"/>
      <c r="HAS65" s="140"/>
      <c r="HAT65" s="140"/>
      <c r="HAU65" s="140"/>
      <c r="HAV65" s="140"/>
      <c r="HAW65" s="140"/>
      <c r="HAX65" s="140"/>
      <c r="HAY65" s="140"/>
      <c r="HAZ65" s="140"/>
      <c r="HBA65" s="140"/>
      <c r="HBB65" s="140"/>
      <c r="HBC65" s="140"/>
      <c r="HBD65" s="140"/>
      <c r="HBE65" s="140"/>
      <c r="HBF65" s="140"/>
      <c r="HBG65" s="140"/>
      <c r="HBH65" s="140"/>
      <c r="HBI65" s="140"/>
      <c r="HBJ65" s="140"/>
      <c r="HBK65" s="140"/>
      <c r="HBL65" s="140"/>
      <c r="HBM65" s="140"/>
      <c r="HBN65" s="140"/>
      <c r="HBO65" s="140"/>
      <c r="HBP65" s="140"/>
      <c r="HBQ65" s="140"/>
      <c r="HBR65" s="140"/>
      <c r="HBS65" s="140"/>
      <c r="HBT65" s="140"/>
      <c r="HBU65" s="140"/>
      <c r="HBV65" s="140"/>
      <c r="HBW65" s="140"/>
      <c r="HBX65" s="140"/>
      <c r="HBY65" s="140"/>
      <c r="HBZ65" s="140"/>
      <c r="HCA65" s="140"/>
      <c r="HCB65" s="140"/>
      <c r="HCC65" s="140"/>
      <c r="HCD65" s="140"/>
      <c r="HCE65" s="140"/>
      <c r="HCF65" s="140"/>
      <c r="HCG65" s="140"/>
      <c r="HCH65" s="140"/>
      <c r="HCI65" s="140"/>
      <c r="HCJ65" s="140"/>
      <c r="HCK65" s="140"/>
      <c r="HCL65" s="140"/>
      <c r="HCM65" s="140"/>
      <c r="HCN65" s="140"/>
      <c r="HCO65" s="140"/>
      <c r="HCP65" s="140"/>
      <c r="HCQ65" s="140"/>
      <c r="HCR65" s="140"/>
      <c r="HCS65" s="140"/>
      <c r="HCT65" s="140"/>
      <c r="HCU65" s="140"/>
      <c r="HCV65" s="140"/>
      <c r="HCW65" s="140"/>
      <c r="HCX65" s="140"/>
      <c r="HCY65" s="140"/>
      <c r="HCZ65" s="140"/>
      <c r="HDA65" s="140"/>
      <c r="HDB65" s="140"/>
      <c r="HDC65" s="140"/>
      <c r="HDD65" s="140"/>
      <c r="HDE65" s="140"/>
      <c r="HDF65" s="140"/>
      <c r="HDG65" s="140"/>
      <c r="HDH65" s="140"/>
      <c r="HDI65" s="140"/>
      <c r="HDJ65" s="140"/>
      <c r="HDK65" s="140"/>
      <c r="HDL65" s="140"/>
      <c r="HDM65" s="140"/>
      <c r="HDN65" s="140"/>
      <c r="HDO65" s="140"/>
      <c r="HDP65" s="140"/>
      <c r="HDQ65" s="140"/>
      <c r="HDR65" s="140"/>
      <c r="HDS65" s="140"/>
      <c r="HDT65" s="140"/>
      <c r="HDU65" s="140"/>
      <c r="HDV65" s="140"/>
      <c r="HDW65" s="140"/>
      <c r="HDX65" s="140"/>
      <c r="HDY65" s="140"/>
      <c r="HDZ65" s="140"/>
      <c r="HEA65" s="140"/>
      <c r="HEB65" s="140"/>
      <c r="HEC65" s="140"/>
      <c r="HED65" s="140"/>
      <c r="HEE65" s="140"/>
      <c r="HEF65" s="140"/>
      <c r="HEG65" s="140"/>
      <c r="HEH65" s="140"/>
      <c r="HEI65" s="140"/>
      <c r="HEJ65" s="140"/>
      <c r="HEK65" s="140"/>
      <c r="HEL65" s="140"/>
      <c r="HEM65" s="140"/>
      <c r="HEN65" s="140"/>
      <c r="HEO65" s="140"/>
      <c r="HEP65" s="140"/>
      <c r="HEQ65" s="140"/>
      <c r="HER65" s="140"/>
      <c r="HES65" s="140"/>
      <c r="HET65" s="140"/>
      <c r="HEU65" s="140"/>
      <c r="HEV65" s="140"/>
      <c r="HEW65" s="140"/>
      <c r="HEX65" s="140"/>
      <c r="HEY65" s="140"/>
      <c r="HEZ65" s="140"/>
      <c r="HFA65" s="140"/>
      <c r="HFB65" s="140"/>
      <c r="HFC65" s="140"/>
      <c r="HFD65" s="140"/>
      <c r="HFE65" s="140"/>
      <c r="HFF65" s="140"/>
      <c r="HFG65" s="140"/>
      <c r="HFH65" s="140"/>
      <c r="HFI65" s="140"/>
      <c r="HFJ65" s="140"/>
      <c r="HFK65" s="140"/>
      <c r="HFL65" s="140"/>
      <c r="HFM65" s="140"/>
      <c r="HFN65" s="140"/>
      <c r="HFO65" s="140"/>
      <c r="HFP65" s="140"/>
      <c r="HFQ65" s="140"/>
      <c r="HFR65" s="140"/>
      <c r="HFS65" s="140"/>
      <c r="HFT65" s="140"/>
      <c r="HFU65" s="140"/>
      <c r="HFV65" s="140"/>
      <c r="HFW65" s="140"/>
      <c r="HFX65" s="140"/>
      <c r="HFY65" s="140"/>
      <c r="HFZ65" s="140"/>
      <c r="HGA65" s="140"/>
      <c r="HGB65" s="140"/>
      <c r="HGC65" s="140"/>
      <c r="HGD65" s="140"/>
      <c r="HGE65" s="140"/>
      <c r="HGF65" s="140"/>
      <c r="HGG65" s="140"/>
      <c r="HGH65" s="140"/>
      <c r="HGI65" s="140"/>
      <c r="HGJ65" s="140"/>
      <c r="HGK65" s="140"/>
      <c r="HGL65" s="140"/>
      <c r="HGM65" s="140"/>
      <c r="HGN65" s="140"/>
      <c r="HGO65" s="140"/>
      <c r="HGP65" s="140"/>
      <c r="HGQ65" s="140"/>
      <c r="HGR65" s="140"/>
      <c r="HGS65" s="140"/>
      <c r="HGT65" s="140"/>
      <c r="HGU65" s="140"/>
      <c r="HGV65" s="140"/>
      <c r="HGW65" s="140"/>
      <c r="HGX65" s="140"/>
      <c r="HGY65" s="140"/>
      <c r="HGZ65" s="140"/>
      <c r="HHA65" s="140"/>
      <c r="HHB65" s="140"/>
      <c r="HHC65" s="140"/>
      <c r="HHD65" s="140"/>
      <c r="HHE65" s="140"/>
      <c r="HHF65" s="140"/>
      <c r="HHG65" s="140"/>
      <c r="HHH65" s="140"/>
      <c r="HHI65" s="140"/>
      <c r="HHJ65" s="140"/>
      <c r="HHK65" s="140"/>
      <c r="HHL65" s="140"/>
      <c r="HHM65" s="140"/>
      <c r="HHN65" s="140"/>
      <c r="HHO65" s="140"/>
      <c r="HHP65" s="140"/>
      <c r="HHQ65" s="140"/>
      <c r="HHR65" s="140"/>
      <c r="HHS65" s="140"/>
      <c r="HHT65" s="140"/>
      <c r="HHU65" s="140"/>
      <c r="HHV65" s="140"/>
      <c r="HHW65" s="140"/>
      <c r="HHX65" s="140"/>
      <c r="HHY65" s="140"/>
      <c r="HHZ65" s="140"/>
      <c r="HIA65" s="140"/>
      <c r="HIB65" s="140"/>
      <c r="HIC65" s="140"/>
      <c r="HID65" s="140"/>
      <c r="HIE65" s="140"/>
      <c r="HIF65" s="140"/>
      <c r="HIG65" s="140"/>
      <c r="HIH65" s="140"/>
      <c r="HII65" s="140"/>
      <c r="HIJ65" s="140"/>
      <c r="HIK65" s="140"/>
      <c r="HIL65" s="140"/>
      <c r="HIM65" s="140"/>
      <c r="HIN65" s="140"/>
      <c r="HIO65" s="140"/>
      <c r="HIP65" s="140"/>
      <c r="HIQ65" s="140"/>
      <c r="HIR65" s="140"/>
      <c r="HIS65" s="140"/>
      <c r="HIT65" s="140"/>
      <c r="HIU65" s="140"/>
      <c r="HIV65" s="140"/>
      <c r="HIW65" s="140"/>
      <c r="HIX65" s="140"/>
      <c r="HIY65" s="140"/>
      <c r="HIZ65" s="140"/>
      <c r="HJA65" s="140"/>
      <c r="HJB65" s="140"/>
      <c r="HJC65" s="140"/>
      <c r="HJD65" s="140"/>
      <c r="HJE65" s="140"/>
      <c r="HJF65" s="140"/>
      <c r="HJG65" s="140"/>
      <c r="HJH65" s="140"/>
      <c r="HJI65" s="140"/>
      <c r="HJJ65" s="140"/>
      <c r="HJK65" s="140"/>
      <c r="HJL65" s="140"/>
      <c r="HJM65" s="140"/>
      <c r="HJN65" s="140"/>
      <c r="HJO65" s="140"/>
      <c r="HJP65" s="140"/>
      <c r="HJQ65" s="140"/>
      <c r="HJR65" s="140"/>
      <c r="HJS65" s="140"/>
      <c r="HJT65" s="140"/>
      <c r="HJU65" s="140"/>
      <c r="HJV65" s="140"/>
      <c r="HJW65" s="140"/>
      <c r="HJX65" s="140"/>
      <c r="HJY65" s="140"/>
      <c r="HJZ65" s="140"/>
      <c r="HKA65" s="140"/>
      <c r="HKB65" s="140"/>
      <c r="HKC65" s="140"/>
      <c r="HKD65" s="140"/>
      <c r="HKE65" s="140"/>
      <c r="HKF65" s="140"/>
      <c r="HKG65" s="140"/>
      <c r="HKH65" s="140"/>
      <c r="HKI65" s="140"/>
      <c r="HKJ65" s="140"/>
      <c r="HKK65" s="140"/>
      <c r="HKL65" s="140"/>
      <c r="HKM65" s="140"/>
      <c r="HKN65" s="140"/>
      <c r="HKO65" s="140"/>
      <c r="HKP65" s="140"/>
      <c r="HKQ65" s="140"/>
      <c r="HKR65" s="140"/>
      <c r="HKS65" s="140"/>
      <c r="HKT65" s="140"/>
      <c r="HKU65" s="140"/>
      <c r="HKV65" s="140"/>
      <c r="HKW65" s="140"/>
      <c r="HKX65" s="140"/>
      <c r="HKY65" s="140"/>
      <c r="HKZ65" s="140"/>
      <c r="HLA65" s="140"/>
      <c r="HLB65" s="140"/>
      <c r="HLC65" s="140"/>
      <c r="HLD65" s="140"/>
      <c r="HLE65" s="140"/>
      <c r="HLF65" s="140"/>
      <c r="HLG65" s="140"/>
      <c r="HLH65" s="140"/>
      <c r="HLI65" s="140"/>
      <c r="HLJ65" s="140"/>
      <c r="HLK65" s="140"/>
      <c r="HLL65" s="140"/>
      <c r="HLM65" s="140"/>
      <c r="HLN65" s="140"/>
      <c r="HLO65" s="140"/>
      <c r="HLP65" s="140"/>
      <c r="HLQ65" s="140"/>
      <c r="HLR65" s="140"/>
      <c r="HLS65" s="140"/>
      <c r="HLT65" s="140"/>
      <c r="HLU65" s="140"/>
      <c r="HLV65" s="140"/>
      <c r="HLW65" s="140"/>
      <c r="HLX65" s="140"/>
      <c r="HLY65" s="140"/>
      <c r="HLZ65" s="140"/>
      <c r="HMA65" s="140"/>
      <c r="HMB65" s="140"/>
      <c r="HMC65" s="140"/>
      <c r="HMD65" s="140"/>
      <c r="HME65" s="140"/>
      <c r="HMF65" s="140"/>
      <c r="HMG65" s="140"/>
      <c r="HMH65" s="140"/>
      <c r="HMI65" s="140"/>
      <c r="HMJ65" s="140"/>
      <c r="HMK65" s="140"/>
      <c r="HML65" s="140"/>
      <c r="HMM65" s="140"/>
      <c r="HMN65" s="140"/>
      <c r="HMO65" s="140"/>
      <c r="HMP65" s="140"/>
      <c r="HMQ65" s="140"/>
      <c r="HMR65" s="140"/>
      <c r="HMS65" s="140"/>
      <c r="HMT65" s="140"/>
      <c r="HMU65" s="140"/>
      <c r="HMV65" s="140"/>
      <c r="HMW65" s="140"/>
      <c r="HMX65" s="140"/>
      <c r="HMY65" s="140"/>
      <c r="HMZ65" s="140"/>
      <c r="HNA65" s="140"/>
      <c r="HNB65" s="140"/>
      <c r="HNC65" s="140"/>
      <c r="HND65" s="140"/>
      <c r="HNE65" s="140"/>
      <c r="HNF65" s="140"/>
      <c r="HNG65" s="140"/>
      <c r="HNH65" s="140"/>
      <c r="HNI65" s="140"/>
      <c r="HNJ65" s="140"/>
      <c r="HNK65" s="140"/>
      <c r="HNL65" s="140"/>
      <c r="HNM65" s="140"/>
      <c r="HNN65" s="140"/>
      <c r="HNO65" s="140"/>
      <c r="HNP65" s="140"/>
      <c r="HNQ65" s="140"/>
      <c r="HNR65" s="140"/>
      <c r="HNS65" s="140"/>
      <c r="HNT65" s="140"/>
      <c r="HNU65" s="140"/>
      <c r="HNV65" s="140"/>
      <c r="HNW65" s="140"/>
      <c r="HNX65" s="140"/>
      <c r="HNY65" s="140"/>
      <c r="HNZ65" s="140"/>
      <c r="HOA65" s="140"/>
      <c r="HOB65" s="140"/>
      <c r="HOC65" s="140"/>
      <c r="HOD65" s="140"/>
      <c r="HOE65" s="140"/>
      <c r="HOF65" s="140"/>
      <c r="HOG65" s="140"/>
      <c r="HOH65" s="140"/>
      <c r="HOI65" s="140"/>
      <c r="HOJ65" s="140"/>
      <c r="HOK65" s="140"/>
      <c r="HOL65" s="140"/>
      <c r="HOM65" s="140"/>
      <c r="HON65" s="140"/>
      <c r="HOO65" s="140"/>
      <c r="HOP65" s="140"/>
      <c r="HOQ65" s="140"/>
      <c r="HOR65" s="140"/>
      <c r="HOS65" s="140"/>
      <c r="HOT65" s="140"/>
      <c r="HOU65" s="140"/>
      <c r="HOV65" s="140"/>
      <c r="HOW65" s="140"/>
      <c r="HOX65" s="140"/>
      <c r="HOY65" s="140"/>
      <c r="HOZ65" s="140"/>
      <c r="HPA65" s="140"/>
      <c r="HPB65" s="140"/>
      <c r="HPC65" s="140"/>
      <c r="HPD65" s="140"/>
      <c r="HPE65" s="140"/>
      <c r="HPF65" s="140"/>
      <c r="HPG65" s="140"/>
      <c r="HPH65" s="140"/>
      <c r="HPI65" s="140"/>
      <c r="HPJ65" s="140"/>
      <c r="HPK65" s="140"/>
      <c r="HPL65" s="140"/>
      <c r="HPM65" s="140"/>
      <c r="HPN65" s="140"/>
      <c r="HPO65" s="140"/>
      <c r="HPP65" s="140"/>
      <c r="HPQ65" s="140"/>
      <c r="HPR65" s="140"/>
      <c r="HPS65" s="140"/>
      <c r="HPT65" s="140"/>
      <c r="HPU65" s="140"/>
      <c r="HPV65" s="140"/>
      <c r="HPW65" s="140"/>
      <c r="HPX65" s="140"/>
      <c r="HPY65" s="140"/>
      <c r="HPZ65" s="140"/>
      <c r="HQA65" s="140"/>
      <c r="HQB65" s="140"/>
      <c r="HQC65" s="140"/>
      <c r="HQD65" s="140"/>
      <c r="HQE65" s="140"/>
      <c r="HQF65" s="140"/>
      <c r="HQG65" s="140"/>
      <c r="HQH65" s="140"/>
      <c r="HQI65" s="140"/>
      <c r="HQJ65" s="140"/>
      <c r="HQK65" s="140"/>
      <c r="HQL65" s="140"/>
      <c r="HQM65" s="140"/>
      <c r="HQN65" s="140"/>
      <c r="HQO65" s="140"/>
      <c r="HQP65" s="140"/>
      <c r="HQQ65" s="140"/>
      <c r="HQR65" s="140"/>
      <c r="HQS65" s="140"/>
      <c r="HQT65" s="140"/>
      <c r="HQU65" s="140"/>
      <c r="HQV65" s="140"/>
      <c r="HQW65" s="140"/>
      <c r="HQX65" s="140"/>
      <c r="HQY65" s="140"/>
      <c r="HQZ65" s="140"/>
      <c r="HRA65" s="140"/>
      <c r="HRB65" s="140"/>
      <c r="HRC65" s="140"/>
      <c r="HRD65" s="140"/>
      <c r="HRE65" s="140"/>
      <c r="HRF65" s="140"/>
      <c r="HRG65" s="140"/>
      <c r="HRH65" s="140"/>
      <c r="HRI65" s="140"/>
      <c r="HRJ65" s="140"/>
      <c r="HRK65" s="140"/>
      <c r="HRL65" s="140"/>
      <c r="HRM65" s="140"/>
      <c r="HRN65" s="140"/>
      <c r="HRO65" s="140"/>
      <c r="HRP65" s="140"/>
      <c r="HRQ65" s="140"/>
      <c r="HRR65" s="140"/>
      <c r="HRS65" s="140"/>
      <c r="HRT65" s="140"/>
      <c r="HRU65" s="140"/>
      <c r="HRV65" s="140"/>
      <c r="HRW65" s="140"/>
      <c r="HRX65" s="140"/>
      <c r="HRY65" s="140"/>
      <c r="HRZ65" s="140"/>
      <c r="HSA65" s="140"/>
      <c r="HSB65" s="140"/>
      <c r="HSC65" s="140"/>
      <c r="HSD65" s="140"/>
      <c r="HSE65" s="140"/>
      <c r="HSF65" s="140"/>
      <c r="HSG65" s="140"/>
      <c r="HSH65" s="140"/>
      <c r="HSI65" s="140"/>
      <c r="HSJ65" s="140"/>
      <c r="HSK65" s="140"/>
      <c r="HSL65" s="140"/>
      <c r="HSM65" s="140"/>
      <c r="HSN65" s="140"/>
      <c r="HSO65" s="140"/>
      <c r="HSP65" s="140"/>
      <c r="HSQ65" s="140"/>
      <c r="HSR65" s="140"/>
      <c r="HSS65" s="140"/>
      <c r="HST65" s="140"/>
      <c r="HSU65" s="140"/>
      <c r="HSV65" s="140"/>
      <c r="HSW65" s="140"/>
      <c r="HSX65" s="140"/>
      <c r="HSY65" s="140"/>
      <c r="HSZ65" s="140"/>
      <c r="HTA65" s="140"/>
      <c r="HTB65" s="140"/>
      <c r="HTC65" s="140"/>
      <c r="HTD65" s="140"/>
      <c r="HTE65" s="140"/>
      <c r="HTF65" s="140"/>
      <c r="HTG65" s="140"/>
      <c r="HTH65" s="140"/>
      <c r="HTI65" s="140"/>
      <c r="HTJ65" s="140"/>
      <c r="HTK65" s="140"/>
      <c r="HTL65" s="140"/>
      <c r="HTM65" s="140"/>
      <c r="HTN65" s="140"/>
      <c r="HTO65" s="140"/>
      <c r="HTP65" s="140"/>
      <c r="HTQ65" s="140"/>
      <c r="HTR65" s="140"/>
      <c r="HTS65" s="140"/>
      <c r="HTT65" s="140"/>
      <c r="HTU65" s="140"/>
      <c r="HTV65" s="140"/>
      <c r="HTW65" s="140"/>
      <c r="HTX65" s="140"/>
      <c r="HTY65" s="140"/>
      <c r="HTZ65" s="140"/>
      <c r="HUA65" s="140"/>
      <c r="HUB65" s="140"/>
      <c r="HUC65" s="140"/>
      <c r="HUD65" s="140"/>
      <c r="HUE65" s="140"/>
      <c r="HUF65" s="140"/>
      <c r="HUG65" s="140"/>
      <c r="HUH65" s="140"/>
      <c r="HUI65" s="140"/>
      <c r="HUJ65" s="140"/>
      <c r="HUK65" s="140"/>
      <c r="HUL65" s="140"/>
      <c r="HUM65" s="140"/>
      <c r="HUN65" s="140"/>
      <c r="HUO65" s="140"/>
      <c r="HUP65" s="140"/>
      <c r="HUQ65" s="140"/>
      <c r="HUR65" s="140"/>
      <c r="HUS65" s="140"/>
      <c r="HUT65" s="140"/>
      <c r="HUU65" s="140"/>
      <c r="HUV65" s="140"/>
      <c r="HUW65" s="140"/>
      <c r="HUX65" s="140"/>
      <c r="HUY65" s="140"/>
      <c r="HUZ65" s="140"/>
      <c r="HVA65" s="140"/>
      <c r="HVB65" s="140"/>
      <c r="HVC65" s="140"/>
      <c r="HVD65" s="140"/>
      <c r="HVE65" s="140"/>
      <c r="HVF65" s="140"/>
      <c r="HVG65" s="140"/>
      <c r="HVH65" s="140"/>
      <c r="HVI65" s="140"/>
      <c r="HVJ65" s="140"/>
      <c r="HVK65" s="140"/>
      <c r="HVL65" s="140"/>
      <c r="HVM65" s="140"/>
      <c r="HVN65" s="140"/>
      <c r="HVO65" s="140"/>
      <c r="HVP65" s="140"/>
      <c r="HVQ65" s="140"/>
      <c r="HVR65" s="140"/>
      <c r="HVS65" s="140"/>
      <c r="HVT65" s="140"/>
      <c r="HVU65" s="140"/>
      <c r="HVV65" s="140"/>
      <c r="HVW65" s="140"/>
      <c r="HVX65" s="140"/>
      <c r="HVY65" s="140"/>
      <c r="HVZ65" s="140"/>
      <c r="HWA65" s="140"/>
      <c r="HWB65" s="140"/>
      <c r="HWC65" s="140"/>
      <c r="HWD65" s="140"/>
      <c r="HWE65" s="140"/>
      <c r="HWF65" s="140"/>
      <c r="HWG65" s="140"/>
      <c r="HWH65" s="140"/>
      <c r="HWI65" s="140"/>
      <c r="HWJ65" s="140"/>
      <c r="HWK65" s="140"/>
      <c r="HWL65" s="140"/>
      <c r="HWM65" s="140"/>
      <c r="HWN65" s="140"/>
      <c r="HWO65" s="140"/>
      <c r="HWP65" s="140"/>
      <c r="HWQ65" s="140"/>
      <c r="HWR65" s="140"/>
      <c r="HWS65" s="140"/>
      <c r="HWT65" s="140"/>
      <c r="HWU65" s="140"/>
      <c r="HWV65" s="140"/>
      <c r="HWW65" s="140"/>
      <c r="HWX65" s="140"/>
      <c r="HWY65" s="140"/>
      <c r="HWZ65" s="140"/>
      <c r="HXA65" s="140"/>
      <c r="HXB65" s="140"/>
      <c r="HXC65" s="140"/>
      <c r="HXD65" s="140"/>
      <c r="HXE65" s="140"/>
      <c r="HXF65" s="140"/>
      <c r="HXG65" s="140"/>
      <c r="HXH65" s="140"/>
      <c r="HXI65" s="140"/>
      <c r="HXJ65" s="140"/>
      <c r="HXK65" s="140"/>
      <c r="HXL65" s="140"/>
      <c r="HXM65" s="140"/>
      <c r="HXN65" s="140"/>
      <c r="HXO65" s="140"/>
      <c r="HXP65" s="140"/>
      <c r="HXQ65" s="140"/>
      <c r="HXR65" s="140"/>
      <c r="HXS65" s="140"/>
      <c r="HXT65" s="140"/>
      <c r="HXU65" s="140"/>
      <c r="HXV65" s="140"/>
      <c r="HXW65" s="140"/>
      <c r="HXX65" s="140"/>
      <c r="HXY65" s="140"/>
      <c r="HXZ65" s="140"/>
      <c r="HYA65" s="140"/>
      <c r="HYB65" s="140"/>
      <c r="HYC65" s="140"/>
      <c r="HYD65" s="140"/>
      <c r="HYE65" s="140"/>
      <c r="HYF65" s="140"/>
      <c r="HYG65" s="140"/>
      <c r="HYH65" s="140"/>
      <c r="HYI65" s="140"/>
      <c r="HYJ65" s="140"/>
      <c r="HYK65" s="140"/>
      <c r="HYL65" s="140"/>
      <c r="HYM65" s="140"/>
      <c r="HYN65" s="140"/>
      <c r="HYO65" s="140"/>
      <c r="HYP65" s="140"/>
      <c r="HYQ65" s="140"/>
      <c r="HYR65" s="140"/>
      <c r="HYS65" s="140"/>
      <c r="HYT65" s="140"/>
      <c r="HYU65" s="140"/>
      <c r="HYV65" s="140"/>
      <c r="HYW65" s="140"/>
      <c r="HYX65" s="140"/>
      <c r="HYY65" s="140"/>
      <c r="HYZ65" s="140"/>
      <c r="HZA65" s="140"/>
      <c r="HZB65" s="140"/>
      <c r="HZC65" s="140"/>
      <c r="HZD65" s="140"/>
      <c r="HZE65" s="140"/>
      <c r="HZF65" s="140"/>
      <c r="HZG65" s="140"/>
      <c r="HZH65" s="140"/>
      <c r="HZI65" s="140"/>
      <c r="HZJ65" s="140"/>
      <c r="HZK65" s="140"/>
      <c r="HZL65" s="140"/>
      <c r="HZM65" s="140"/>
      <c r="HZN65" s="140"/>
      <c r="HZO65" s="140"/>
      <c r="HZP65" s="140"/>
      <c r="HZQ65" s="140"/>
      <c r="HZR65" s="140"/>
      <c r="HZS65" s="140"/>
      <c r="HZT65" s="140"/>
      <c r="HZU65" s="140"/>
      <c r="HZV65" s="140"/>
      <c r="HZW65" s="140"/>
      <c r="HZX65" s="140"/>
      <c r="HZY65" s="140"/>
      <c r="HZZ65" s="140"/>
      <c r="IAA65" s="140"/>
      <c r="IAB65" s="140"/>
      <c r="IAC65" s="140"/>
      <c r="IAD65" s="140"/>
      <c r="IAE65" s="140"/>
      <c r="IAF65" s="140"/>
      <c r="IAG65" s="140"/>
      <c r="IAH65" s="140"/>
      <c r="IAI65" s="140"/>
      <c r="IAJ65" s="140"/>
      <c r="IAK65" s="140"/>
      <c r="IAL65" s="140"/>
      <c r="IAM65" s="140"/>
      <c r="IAN65" s="140"/>
      <c r="IAO65" s="140"/>
      <c r="IAP65" s="140"/>
      <c r="IAQ65" s="140"/>
      <c r="IAR65" s="140"/>
      <c r="IAS65" s="140"/>
      <c r="IAT65" s="140"/>
      <c r="IAU65" s="140"/>
      <c r="IAV65" s="140"/>
      <c r="IAW65" s="140"/>
      <c r="IAX65" s="140"/>
      <c r="IAY65" s="140"/>
      <c r="IAZ65" s="140"/>
      <c r="IBA65" s="140"/>
      <c r="IBB65" s="140"/>
      <c r="IBC65" s="140"/>
      <c r="IBD65" s="140"/>
      <c r="IBE65" s="140"/>
      <c r="IBF65" s="140"/>
      <c r="IBG65" s="140"/>
      <c r="IBH65" s="140"/>
      <c r="IBI65" s="140"/>
      <c r="IBJ65" s="140"/>
      <c r="IBK65" s="140"/>
      <c r="IBL65" s="140"/>
      <c r="IBM65" s="140"/>
      <c r="IBN65" s="140"/>
      <c r="IBO65" s="140"/>
      <c r="IBP65" s="140"/>
      <c r="IBQ65" s="140"/>
      <c r="IBR65" s="140"/>
      <c r="IBS65" s="140"/>
      <c r="IBT65" s="140"/>
      <c r="IBU65" s="140"/>
      <c r="IBV65" s="140"/>
      <c r="IBW65" s="140"/>
      <c r="IBX65" s="140"/>
      <c r="IBY65" s="140"/>
      <c r="IBZ65" s="140"/>
      <c r="ICA65" s="140"/>
      <c r="ICB65" s="140"/>
      <c r="ICC65" s="140"/>
      <c r="ICD65" s="140"/>
      <c r="ICE65" s="140"/>
      <c r="ICF65" s="140"/>
      <c r="ICG65" s="140"/>
      <c r="ICH65" s="140"/>
      <c r="ICI65" s="140"/>
      <c r="ICJ65" s="140"/>
      <c r="ICK65" s="140"/>
      <c r="ICL65" s="140"/>
      <c r="ICM65" s="140"/>
      <c r="ICN65" s="140"/>
      <c r="ICO65" s="140"/>
      <c r="ICP65" s="140"/>
      <c r="ICQ65" s="140"/>
      <c r="ICR65" s="140"/>
      <c r="ICS65" s="140"/>
      <c r="ICT65" s="140"/>
      <c r="ICU65" s="140"/>
      <c r="ICV65" s="140"/>
      <c r="ICW65" s="140"/>
      <c r="ICX65" s="140"/>
      <c r="ICY65" s="140"/>
      <c r="ICZ65" s="140"/>
      <c r="IDA65" s="140"/>
      <c r="IDB65" s="140"/>
      <c r="IDC65" s="140"/>
      <c r="IDD65" s="140"/>
      <c r="IDE65" s="140"/>
      <c r="IDF65" s="140"/>
      <c r="IDG65" s="140"/>
      <c r="IDH65" s="140"/>
      <c r="IDI65" s="140"/>
      <c r="IDJ65" s="140"/>
      <c r="IDK65" s="140"/>
      <c r="IDL65" s="140"/>
      <c r="IDM65" s="140"/>
      <c r="IDN65" s="140"/>
      <c r="IDO65" s="140"/>
      <c r="IDP65" s="140"/>
      <c r="IDQ65" s="140"/>
      <c r="IDR65" s="140"/>
      <c r="IDS65" s="140"/>
      <c r="IDT65" s="140"/>
      <c r="IDU65" s="140"/>
      <c r="IDV65" s="140"/>
      <c r="IDW65" s="140"/>
      <c r="IDX65" s="140"/>
      <c r="IDY65" s="140"/>
      <c r="IDZ65" s="140"/>
      <c r="IEA65" s="140"/>
      <c r="IEB65" s="140"/>
      <c r="IEC65" s="140"/>
      <c r="IED65" s="140"/>
      <c r="IEE65" s="140"/>
      <c r="IEF65" s="140"/>
      <c r="IEG65" s="140"/>
      <c r="IEH65" s="140"/>
      <c r="IEI65" s="140"/>
      <c r="IEJ65" s="140"/>
      <c r="IEK65" s="140"/>
      <c r="IEL65" s="140"/>
      <c r="IEM65" s="140"/>
      <c r="IEN65" s="140"/>
      <c r="IEO65" s="140"/>
      <c r="IEP65" s="140"/>
      <c r="IEQ65" s="140"/>
      <c r="IER65" s="140"/>
      <c r="IES65" s="140"/>
      <c r="IET65" s="140"/>
      <c r="IEU65" s="140"/>
      <c r="IEV65" s="140"/>
      <c r="IEW65" s="140"/>
      <c r="IEX65" s="140"/>
      <c r="IEY65" s="140"/>
      <c r="IEZ65" s="140"/>
      <c r="IFA65" s="140"/>
      <c r="IFB65" s="140"/>
      <c r="IFC65" s="140"/>
      <c r="IFD65" s="140"/>
      <c r="IFE65" s="140"/>
      <c r="IFF65" s="140"/>
      <c r="IFG65" s="140"/>
      <c r="IFH65" s="140"/>
      <c r="IFI65" s="140"/>
      <c r="IFJ65" s="140"/>
      <c r="IFK65" s="140"/>
      <c r="IFL65" s="140"/>
      <c r="IFM65" s="140"/>
      <c r="IFN65" s="140"/>
      <c r="IFO65" s="140"/>
      <c r="IFP65" s="140"/>
      <c r="IFQ65" s="140"/>
      <c r="IFR65" s="140"/>
      <c r="IFS65" s="140"/>
      <c r="IFT65" s="140"/>
      <c r="IFU65" s="140"/>
      <c r="IFV65" s="140"/>
      <c r="IFW65" s="140"/>
      <c r="IFX65" s="140"/>
      <c r="IFY65" s="140"/>
      <c r="IFZ65" s="140"/>
      <c r="IGA65" s="140"/>
      <c r="IGB65" s="140"/>
      <c r="IGC65" s="140"/>
      <c r="IGD65" s="140"/>
      <c r="IGE65" s="140"/>
      <c r="IGF65" s="140"/>
      <c r="IGG65" s="140"/>
      <c r="IGH65" s="140"/>
      <c r="IGI65" s="140"/>
      <c r="IGJ65" s="140"/>
      <c r="IGK65" s="140"/>
      <c r="IGL65" s="140"/>
      <c r="IGM65" s="140"/>
      <c r="IGN65" s="140"/>
      <c r="IGO65" s="140"/>
      <c r="IGP65" s="140"/>
      <c r="IGQ65" s="140"/>
      <c r="IGR65" s="140"/>
      <c r="IGS65" s="140"/>
      <c r="IGT65" s="140"/>
      <c r="IGU65" s="140"/>
      <c r="IGV65" s="140"/>
      <c r="IGW65" s="140"/>
      <c r="IGX65" s="140"/>
      <c r="IGY65" s="140"/>
      <c r="IGZ65" s="140"/>
      <c r="IHA65" s="140"/>
      <c r="IHB65" s="140"/>
      <c r="IHC65" s="140"/>
      <c r="IHD65" s="140"/>
      <c r="IHE65" s="140"/>
      <c r="IHF65" s="140"/>
      <c r="IHG65" s="140"/>
      <c r="IHH65" s="140"/>
      <c r="IHI65" s="140"/>
      <c r="IHJ65" s="140"/>
      <c r="IHK65" s="140"/>
      <c r="IHL65" s="140"/>
      <c r="IHM65" s="140"/>
      <c r="IHN65" s="140"/>
      <c r="IHO65" s="140"/>
      <c r="IHP65" s="140"/>
      <c r="IHQ65" s="140"/>
      <c r="IHR65" s="140"/>
      <c r="IHS65" s="140"/>
      <c r="IHT65" s="140"/>
      <c r="IHU65" s="140"/>
      <c r="IHV65" s="140"/>
      <c r="IHW65" s="140"/>
      <c r="IHX65" s="140"/>
      <c r="IHY65" s="140"/>
      <c r="IHZ65" s="140"/>
      <c r="IIA65" s="140"/>
      <c r="IIB65" s="140"/>
      <c r="IIC65" s="140"/>
      <c r="IID65" s="140"/>
      <c r="IIE65" s="140"/>
      <c r="IIF65" s="140"/>
      <c r="IIG65" s="140"/>
      <c r="IIH65" s="140"/>
      <c r="III65" s="140"/>
      <c r="IIJ65" s="140"/>
      <c r="IIK65" s="140"/>
      <c r="IIL65" s="140"/>
      <c r="IIM65" s="140"/>
      <c r="IIN65" s="140"/>
      <c r="IIO65" s="140"/>
      <c r="IIP65" s="140"/>
      <c r="IIQ65" s="140"/>
      <c r="IIR65" s="140"/>
      <c r="IIS65" s="140"/>
      <c r="IIT65" s="140"/>
      <c r="IIU65" s="140"/>
      <c r="IIV65" s="140"/>
      <c r="IIW65" s="140"/>
      <c r="IIX65" s="140"/>
      <c r="IIY65" s="140"/>
      <c r="IIZ65" s="140"/>
      <c r="IJA65" s="140"/>
      <c r="IJB65" s="140"/>
      <c r="IJC65" s="140"/>
      <c r="IJD65" s="140"/>
      <c r="IJE65" s="140"/>
      <c r="IJF65" s="140"/>
      <c r="IJG65" s="140"/>
      <c r="IJH65" s="140"/>
      <c r="IJI65" s="140"/>
      <c r="IJJ65" s="140"/>
      <c r="IJK65" s="140"/>
      <c r="IJL65" s="140"/>
      <c r="IJM65" s="140"/>
      <c r="IJN65" s="140"/>
      <c r="IJO65" s="140"/>
      <c r="IJP65" s="140"/>
      <c r="IJQ65" s="140"/>
      <c r="IJR65" s="140"/>
      <c r="IJS65" s="140"/>
      <c r="IJT65" s="140"/>
      <c r="IJU65" s="140"/>
      <c r="IJV65" s="140"/>
      <c r="IJW65" s="140"/>
      <c r="IJX65" s="140"/>
      <c r="IJY65" s="140"/>
      <c r="IJZ65" s="140"/>
      <c r="IKA65" s="140"/>
      <c r="IKB65" s="140"/>
      <c r="IKC65" s="140"/>
      <c r="IKD65" s="140"/>
      <c r="IKE65" s="140"/>
      <c r="IKF65" s="140"/>
      <c r="IKG65" s="140"/>
      <c r="IKH65" s="140"/>
      <c r="IKI65" s="140"/>
      <c r="IKJ65" s="140"/>
      <c r="IKK65" s="140"/>
      <c r="IKL65" s="140"/>
      <c r="IKM65" s="140"/>
      <c r="IKN65" s="140"/>
      <c r="IKO65" s="140"/>
      <c r="IKP65" s="140"/>
      <c r="IKQ65" s="140"/>
      <c r="IKR65" s="140"/>
      <c r="IKS65" s="140"/>
      <c r="IKT65" s="140"/>
      <c r="IKU65" s="140"/>
      <c r="IKV65" s="140"/>
      <c r="IKW65" s="140"/>
      <c r="IKX65" s="140"/>
      <c r="IKY65" s="140"/>
      <c r="IKZ65" s="140"/>
      <c r="ILA65" s="140"/>
      <c r="ILB65" s="140"/>
      <c r="ILC65" s="140"/>
      <c r="ILD65" s="140"/>
      <c r="ILE65" s="140"/>
      <c r="ILF65" s="140"/>
      <c r="ILG65" s="140"/>
      <c r="ILH65" s="140"/>
      <c r="ILI65" s="140"/>
      <c r="ILJ65" s="140"/>
      <c r="ILK65" s="140"/>
      <c r="ILL65" s="140"/>
      <c r="ILM65" s="140"/>
      <c r="ILN65" s="140"/>
      <c r="ILO65" s="140"/>
      <c r="ILP65" s="140"/>
      <c r="ILQ65" s="140"/>
      <c r="ILR65" s="140"/>
      <c r="ILS65" s="140"/>
      <c r="ILT65" s="140"/>
      <c r="ILU65" s="140"/>
      <c r="ILV65" s="140"/>
      <c r="ILW65" s="140"/>
      <c r="ILX65" s="140"/>
      <c r="ILY65" s="140"/>
      <c r="ILZ65" s="140"/>
      <c r="IMA65" s="140"/>
      <c r="IMB65" s="140"/>
      <c r="IMC65" s="140"/>
      <c r="IMD65" s="140"/>
      <c r="IME65" s="140"/>
      <c r="IMF65" s="140"/>
      <c r="IMG65" s="140"/>
      <c r="IMH65" s="140"/>
      <c r="IMI65" s="140"/>
      <c r="IMJ65" s="140"/>
      <c r="IMK65" s="140"/>
      <c r="IML65" s="140"/>
      <c r="IMM65" s="140"/>
      <c r="IMN65" s="140"/>
      <c r="IMO65" s="140"/>
      <c r="IMP65" s="140"/>
      <c r="IMQ65" s="140"/>
      <c r="IMR65" s="140"/>
      <c r="IMS65" s="140"/>
      <c r="IMT65" s="140"/>
      <c r="IMU65" s="140"/>
      <c r="IMV65" s="140"/>
      <c r="IMW65" s="140"/>
      <c r="IMX65" s="140"/>
      <c r="IMY65" s="140"/>
      <c r="IMZ65" s="140"/>
      <c r="INA65" s="140"/>
      <c r="INB65" s="140"/>
      <c r="INC65" s="140"/>
      <c r="IND65" s="140"/>
      <c r="INE65" s="140"/>
      <c r="INF65" s="140"/>
      <c r="ING65" s="140"/>
      <c r="INH65" s="140"/>
      <c r="INI65" s="140"/>
      <c r="INJ65" s="140"/>
      <c r="INK65" s="140"/>
      <c r="INL65" s="140"/>
      <c r="INM65" s="140"/>
      <c r="INN65" s="140"/>
      <c r="INO65" s="140"/>
      <c r="INP65" s="140"/>
      <c r="INQ65" s="140"/>
      <c r="INR65" s="140"/>
      <c r="INS65" s="140"/>
      <c r="INT65" s="140"/>
      <c r="INU65" s="140"/>
      <c r="INV65" s="140"/>
      <c r="INW65" s="140"/>
      <c r="INX65" s="140"/>
      <c r="INY65" s="140"/>
      <c r="INZ65" s="140"/>
      <c r="IOA65" s="140"/>
      <c r="IOB65" s="140"/>
      <c r="IOC65" s="140"/>
      <c r="IOD65" s="140"/>
      <c r="IOE65" s="140"/>
      <c r="IOF65" s="140"/>
      <c r="IOG65" s="140"/>
      <c r="IOH65" s="140"/>
      <c r="IOI65" s="140"/>
      <c r="IOJ65" s="140"/>
      <c r="IOK65" s="140"/>
      <c r="IOL65" s="140"/>
      <c r="IOM65" s="140"/>
      <c r="ION65" s="140"/>
      <c r="IOO65" s="140"/>
      <c r="IOP65" s="140"/>
      <c r="IOQ65" s="140"/>
      <c r="IOR65" s="140"/>
      <c r="IOS65" s="140"/>
      <c r="IOT65" s="140"/>
      <c r="IOU65" s="140"/>
      <c r="IOV65" s="140"/>
      <c r="IOW65" s="140"/>
      <c r="IOX65" s="140"/>
      <c r="IOY65" s="140"/>
      <c r="IOZ65" s="140"/>
      <c r="IPA65" s="140"/>
      <c r="IPB65" s="140"/>
      <c r="IPC65" s="140"/>
      <c r="IPD65" s="140"/>
      <c r="IPE65" s="140"/>
      <c r="IPF65" s="140"/>
      <c r="IPG65" s="140"/>
      <c r="IPH65" s="140"/>
      <c r="IPI65" s="140"/>
      <c r="IPJ65" s="140"/>
      <c r="IPK65" s="140"/>
      <c r="IPL65" s="140"/>
      <c r="IPM65" s="140"/>
      <c r="IPN65" s="140"/>
      <c r="IPO65" s="140"/>
      <c r="IPP65" s="140"/>
      <c r="IPQ65" s="140"/>
      <c r="IPR65" s="140"/>
      <c r="IPS65" s="140"/>
      <c r="IPT65" s="140"/>
      <c r="IPU65" s="140"/>
      <c r="IPV65" s="140"/>
      <c r="IPW65" s="140"/>
      <c r="IPX65" s="140"/>
      <c r="IPY65" s="140"/>
      <c r="IPZ65" s="140"/>
      <c r="IQA65" s="140"/>
      <c r="IQB65" s="140"/>
      <c r="IQC65" s="140"/>
      <c r="IQD65" s="140"/>
      <c r="IQE65" s="140"/>
      <c r="IQF65" s="140"/>
      <c r="IQG65" s="140"/>
      <c r="IQH65" s="140"/>
      <c r="IQI65" s="140"/>
      <c r="IQJ65" s="140"/>
      <c r="IQK65" s="140"/>
      <c r="IQL65" s="140"/>
      <c r="IQM65" s="140"/>
      <c r="IQN65" s="140"/>
      <c r="IQO65" s="140"/>
      <c r="IQP65" s="140"/>
      <c r="IQQ65" s="140"/>
      <c r="IQR65" s="140"/>
      <c r="IQS65" s="140"/>
      <c r="IQT65" s="140"/>
      <c r="IQU65" s="140"/>
      <c r="IQV65" s="140"/>
      <c r="IQW65" s="140"/>
      <c r="IQX65" s="140"/>
      <c r="IQY65" s="140"/>
      <c r="IQZ65" s="140"/>
      <c r="IRA65" s="140"/>
      <c r="IRB65" s="140"/>
      <c r="IRC65" s="140"/>
      <c r="IRD65" s="140"/>
      <c r="IRE65" s="140"/>
      <c r="IRF65" s="140"/>
      <c r="IRG65" s="140"/>
      <c r="IRH65" s="140"/>
      <c r="IRI65" s="140"/>
      <c r="IRJ65" s="140"/>
      <c r="IRK65" s="140"/>
      <c r="IRL65" s="140"/>
      <c r="IRM65" s="140"/>
      <c r="IRN65" s="140"/>
      <c r="IRO65" s="140"/>
      <c r="IRP65" s="140"/>
      <c r="IRQ65" s="140"/>
      <c r="IRR65" s="140"/>
      <c r="IRS65" s="140"/>
      <c r="IRT65" s="140"/>
      <c r="IRU65" s="140"/>
      <c r="IRV65" s="140"/>
      <c r="IRW65" s="140"/>
      <c r="IRX65" s="140"/>
      <c r="IRY65" s="140"/>
      <c r="IRZ65" s="140"/>
      <c r="ISA65" s="140"/>
      <c r="ISB65" s="140"/>
      <c r="ISC65" s="140"/>
      <c r="ISD65" s="140"/>
      <c r="ISE65" s="140"/>
      <c r="ISF65" s="140"/>
      <c r="ISG65" s="140"/>
      <c r="ISH65" s="140"/>
      <c r="ISI65" s="140"/>
      <c r="ISJ65" s="140"/>
      <c r="ISK65" s="140"/>
      <c r="ISL65" s="140"/>
      <c r="ISM65" s="140"/>
      <c r="ISN65" s="140"/>
      <c r="ISO65" s="140"/>
      <c r="ISP65" s="140"/>
      <c r="ISQ65" s="140"/>
      <c r="ISR65" s="140"/>
      <c r="ISS65" s="140"/>
      <c r="IST65" s="140"/>
      <c r="ISU65" s="140"/>
      <c r="ISV65" s="140"/>
      <c r="ISW65" s="140"/>
      <c r="ISX65" s="140"/>
      <c r="ISY65" s="140"/>
      <c r="ISZ65" s="140"/>
      <c r="ITA65" s="140"/>
      <c r="ITB65" s="140"/>
      <c r="ITC65" s="140"/>
      <c r="ITD65" s="140"/>
      <c r="ITE65" s="140"/>
      <c r="ITF65" s="140"/>
      <c r="ITG65" s="140"/>
      <c r="ITH65" s="140"/>
      <c r="ITI65" s="140"/>
      <c r="ITJ65" s="140"/>
      <c r="ITK65" s="140"/>
      <c r="ITL65" s="140"/>
      <c r="ITM65" s="140"/>
      <c r="ITN65" s="140"/>
      <c r="ITO65" s="140"/>
      <c r="ITP65" s="140"/>
      <c r="ITQ65" s="140"/>
      <c r="ITR65" s="140"/>
      <c r="ITS65" s="140"/>
      <c r="ITT65" s="140"/>
      <c r="ITU65" s="140"/>
      <c r="ITV65" s="140"/>
      <c r="ITW65" s="140"/>
      <c r="ITX65" s="140"/>
      <c r="ITY65" s="140"/>
      <c r="ITZ65" s="140"/>
      <c r="IUA65" s="140"/>
      <c r="IUB65" s="140"/>
      <c r="IUC65" s="140"/>
      <c r="IUD65" s="140"/>
      <c r="IUE65" s="140"/>
      <c r="IUF65" s="140"/>
      <c r="IUG65" s="140"/>
      <c r="IUH65" s="140"/>
      <c r="IUI65" s="140"/>
      <c r="IUJ65" s="140"/>
      <c r="IUK65" s="140"/>
      <c r="IUL65" s="140"/>
      <c r="IUM65" s="140"/>
      <c r="IUN65" s="140"/>
      <c r="IUO65" s="140"/>
      <c r="IUP65" s="140"/>
      <c r="IUQ65" s="140"/>
      <c r="IUR65" s="140"/>
      <c r="IUS65" s="140"/>
      <c r="IUT65" s="140"/>
      <c r="IUU65" s="140"/>
      <c r="IUV65" s="140"/>
      <c r="IUW65" s="140"/>
      <c r="IUX65" s="140"/>
      <c r="IUY65" s="140"/>
      <c r="IUZ65" s="140"/>
      <c r="IVA65" s="140"/>
      <c r="IVB65" s="140"/>
      <c r="IVC65" s="140"/>
      <c r="IVD65" s="140"/>
      <c r="IVE65" s="140"/>
      <c r="IVF65" s="140"/>
      <c r="IVG65" s="140"/>
      <c r="IVH65" s="140"/>
      <c r="IVI65" s="140"/>
      <c r="IVJ65" s="140"/>
      <c r="IVK65" s="140"/>
      <c r="IVL65" s="140"/>
      <c r="IVM65" s="140"/>
      <c r="IVN65" s="140"/>
      <c r="IVO65" s="140"/>
      <c r="IVP65" s="140"/>
      <c r="IVQ65" s="140"/>
      <c r="IVR65" s="140"/>
      <c r="IVS65" s="140"/>
      <c r="IVT65" s="140"/>
      <c r="IVU65" s="140"/>
      <c r="IVV65" s="140"/>
      <c r="IVW65" s="140"/>
      <c r="IVX65" s="140"/>
      <c r="IVY65" s="140"/>
      <c r="IVZ65" s="140"/>
      <c r="IWA65" s="140"/>
      <c r="IWB65" s="140"/>
      <c r="IWC65" s="140"/>
      <c r="IWD65" s="140"/>
      <c r="IWE65" s="140"/>
      <c r="IWF65" s="140"/>
      <c r="IWG65" s="140"/>
      <c r="IWH65" s="140"/>
      <c r="IWI65" s="140"/>
      <c r="IWJ65" s="140"/>
      <c r="IWK65" s="140"/>
      <c r="IWL65" s="140"/>
      <c r="IWM65" s="140"/>
      <c r="IWN65" s="140"/>
      <c r="IWO65" s="140"/>
      <c r="IWP65" s="140"/>
      <c r="IWQ65" s="140"/>
      <c r="IWR65" s="140"/>
      <c r="IWS65" s="140"/>
      <c r="IWT65" s="140"/>
      <c r="IWU65" s="140"/>
      <c r="IWV65" s="140"/>
      <c r="IWW65" s="140"/>
      <c r="IWX65" s="140"/>
      <c r="IWY65" s="140"/>
      <c r="IWZ65" s="140"/>
      <c r="IXA65" s="140"/>
      <c r="IXB65" s="140"/>
      <c r="IXC65" s="140"/>
      <c r="IXD65" s="140"/>
      <c r="IXE65" s="140"/>
      <c r="IXF65" s="140"/>
      <c r="IXG65" s="140"/>
      <c r="IXH65" s="140"/>
      <c r="IXI65" s="140"/>
      <c r="IXJ65" s="140"/>
      <c r="IXK65" s="140"/>
      <c r="IXL65" s="140"/>
      <c r="IXM65" s="140"/>
      <c r="IXN65" s="140"/>
      <c r="IXO65" s="140"/>
      <c r="IXP65" s="140"/>
      <c r="IXQ65" s="140"/>
      <c r="IXR65" s="140"/>
      <c r="IXS65" s="140"/>
      <c r="IXT65" s="140"/>
      <c r="IXU65" s="140"/>
      <c r="IXV65" s="140"/>
      <c r="IXW65" s="140"/>
      <c r="IXX65" s="140"/>
      <c r="IXY65" s="140"/>
      <c r="IXZ65" s="140"/>
      <c r="IYA65" s="140"/>
      <c r="IYB65" s="140"/>
      <c r="IYC65" s="140"/>
      <c r="IYD65" s="140"/>
      <c r="IYE65" s="140"/>
      <c r="IYF65" s="140"/>
      <c r="IYG65" s="140"/>
      <c r="IYH65" s="140"/>
      <c r="IYI65" s="140"/>
      <c r="IYJ65" s="140"/>
      <c r="IYK65" s="140"/>
      <c r="IYL65" s="140"/>
      <c r="IYM65" s="140"/>
      <c r="IYN65" s="140"/>
      <c r="IYO65" s="140"/>
      <c r="IYP65" s="140"/>
      <c r="IYQ65" s="140"/>
      <c r="IYR65" s="140"/>
      <c r="IYS65" s="140"/>
      <c r="IYT65" s="140"/>
      <c r="IYU65" s="140"/>
      <c r="IYV65" s="140"/>
      <c r="IYW65" s="140"/>
      <c r="IYX65" s="140"/>
      <c r="IYY65" s="140"/>
      <c r="IYZ65" s="140"/>
      <c r="IZA65" s="140"/>
      <c r="IZB65" s="140"/>
      <c r="IZC65" s="140"/>
      <c r="IZD65" s="140"/>
      <c r="IZE65" s="140"/>
      <c r="IZF65" s="140"/>
      <c r="IZG65" s="140"/>
      <c r="IZH65" s="140"/>
      <c r="IZI65" s="140"/>
      <c r="IZJ65" s="140"/>
      <c r="IZK65" s="140"/>
      <c r="IZL65" s="140"/>
      <c r="IZM65" s="140"/>
      <c r="IZN65" s="140"/>
      <c r="IZO65" s="140"/>
      <c r="IZP65" s="140"/>
      <c r="IZQ65" s="140"/>
      <c r="IZR65" s="140"/>
      <c r="IZS65" s="140"/>
      <c r="IZT65" s="140"/>
      <c r="IZU65" s="140"/>
      <c r="IZV65" s="140"/>
      <c r="IZW65" s="140"/>
      <c r="IZX65" s="140"/>
      <c r="IZY65" s="140"/>
      <c r="IZZ65" s="140"/>
      <c r="JAA65" s="140"/>
      <c r="JAB65" s="140"/>
      <c r="JAC65" s="140"/>
      <c r="JAD65" s="140"/>
      <c r="JAE65" s="140"/>
      <c r="JAF65" s="140"/>
      <c r="JAG65" s="140"/>
      <c r="JAH65" s="140"/>
      <c r="JAI65" s="140"/>
      <c r="JAJ65" s="140"/>
      <c r="JAK65" s="140"/>
      <c r="JAL65" s="140"/>
      <c r="JAM65" s="140"/>
      <c r="JAN65" s="140"/>
      <c r="JAO65" s="140"/>
      <c r="JAP65" s="140"/>
      <c r="JAQ65" s="140"/>
      <c r="JAR65" s="140"/>
      <c r="JAS65" s="140"/>
      <c r="JAT65" s="140"/>
      <c r="JAU65" s="140"/>
      <c r="JAV65" s="140"/>
      <c r="JAW65" s="140"/>
      <c r="JAX65" s="140"/>
      <c r="JAY65" s="140"/>
      <c r="JAZ65" s="140"/>
      <c r="JBA65" s="140"/>
      <c r="JBB65" s="140"/>
      <c r="JBC65" s="140"/>
      <c r="JBD65" s="140"/>
      <c r="JBE65" s="140"/>
      <c r="JBF65" s="140"/>
      <c r="JBG65" s="140"/>
      <c r="JBH65" s="140"/>
      <c r="JBI65" s="140"/>
      <c r="JBJ65" s="140"/>
      <c r="JBK65" s="140"/>
      <c r="JBL65" s="140"/>
      <c r="JBM65" s="140"/>
      <c r="JBN65" s="140"/>
      <c r="JBO65" s="140"/>
      <c r="JBP65" s="140"/>
      <c r="JBQ65" s="140"/>
      <c r="JBR65" s="140"/>
      <c r="JBS65" s="140"/>
      <c r="JBT65" s="140"/>
      <c r="JBU65" s="140"/>
      <c r="JBV65" s="140"/>
      <c r="JBW65" s="140"/>
      <c r="JBX65" s="140"/>
      <c r="JBY65" s="140"/>
      <c r="JBZ65" s="140"/>
      <c r="JCA65" s="140"/>
      <c r="JCB65" s="140"/>
      <c r="JCC65" s="140"/>
      <c r="JCD65" s="140"/>
      <c r="JCE65" s="140"/>
      <c r="JCF65" s="140"/>
      <c r="JCG65" s="140"/>
      <c r="JCH65" s="140"/>
      <c r="JCI65" s="140"/>
      <c r="JCJ65" s="140"/>
      <c r="JCK65" s="140"/>
      <c r="JCL65" s="140"/>
      <c r="JCM65" s="140"/>
      <c r="JCN65" s="140"/>
      <c r="JCO65" s="140"/>
      <c r="JCP65" s="140"/>
      <c r="JCQ65" s="140"/>
      <c r="JCR65" s="140"/>
      <c r="JCS65" s="140"/>
      <c r="JCT65" s="140"/>
      <c r="JCU65" s="140"/>
      <c r="JCV65" s="140"/>
      <c r="JCW65" s="140"/>
      <c r="JCX65" s="140"/>
      <c r="JCY65" s="140"/>
      <c r="JCZ65" s="140"/>
      <c r="JDA65" s="140"/>
      <c r="JDB65" s="140"/>
      <c r="JDC65" s="140"/>
      <c r="JDD65" s="140"/>
      <c r="JDE65" s="140"/>
      <c r="JDF65" s="140"/>
      <c r="JDG65" s="140"/>
      <c r="JDH65" s="140"/>
      <c r="JDI65" s="140"/>
      <c r="JDJ65" s="140"/>
      <c r="JDK65" s="140"/>
      <c r="JDL65" s="140"/>
      <c r="JDM65" s="140"/>
      <c r="JDN65" s="140"/>
      <c r="JDO65" s="140"/>
      <c r="JDP65" s="140"/>
      <c r="JDQ65" s="140"/>
      <c r="JDR65" s="140"/>
      <c r="JDS65" s="140"/>
      <c r="JDT65" s="140"/>
      <c r="JDU65" s="140"/>
      <c r="JDV65" s="140"/>
      <c r="JDW65" s="140"/>
      <c r="JDX65" s="140"/>
      <c r="JDY65" s="140"/>
      <c r="JDZ65" s="140"/>
      <c r="JEA65" s="140"/>
      <c r="JEB65" s="140"/>
      <c r="JEC65" s="140"/>
      <c r="JED65" s="140"/>
      <c r="JEE65" s="140"/>
      <c r="JEF65" s="140"/>
      <c r="JEG65" s="140"/>
      <c r="JEH65" s="140"/>
      <c r="JEI65" s="140"/>
      <c r="JEJ65" s="140"/>
      <c r="JEK65" s="140"/>
      <c r="JEL65" s="140"/>
      <c r="JEM65" s="140"/>
      <c r="JEN65" s="140"/>
      <c r="JEO65" s="140"/>
      <c r="JEP65" s="140"/>
      <c r="JEQ65" s="140"/>
      <c r="JER65" s="140"/>
      <c r="JES65" s="140"/>
      <c r="JET65" s="140"/>
      <c r="JEU65" s="140"/>
      <c r="JEV65" s="140"/>
      <c r="JEW65" s="140"/>
      <c r="JEX65" s="140"/>
      <c r="JEY65" s="140"/>
      <c r="JEZ65" s="140"/>
      <c r="JFA65" s="140"/>
      <c r="JFB65" s="140"/>
      <c r="JFC65" s="140"/>
      <c r="JFD65" s="140"/>
      <c r="JFE65" s="140"/>
      <c r="JFF65" s="140"/>
      <c r="JFG65" s="140"/>
      <c r="JFH65" s="140"/>
      <c r="JFI65" s="140"/>
      <c r="JFJ65" s="140"/>
      <c r="JFK65" s="140"/>
      <c r="JFL65" s="140"/>
      <c r="JFM65" s="140"/>
      <c r="JFN65" s="140"/>
      <c r="JFO65" s="140"/>
      <c r="JFP65" s="140"/>
      <c r="JFQ65" s="140"/>
      <c r="JFR65" s="140"/>
      <c r="JFS65" s="140"/>
      <c r="JFT65" s="140"/>
      <c r="JFU65" s="140"/>
      <c r="JFV65" s="140"/>
      <c r="JFW65" s="140"/>
      <c r="JFX65" s="140"/>
      <c r="JFY65" s="140"/>
      <c r="JFZ65" s="140"/>
      <c r="JGA65" s="140"/>
      <c r="JGB65" s="140"/>
      <c r="JGC65" s="140"/>
      <c r="JGD65" s="140"/>
      <c r="JGE65" s="140"/>
      <c r="JGF65" s="140"/>
      <c r="JGG65" s="140"/>
      <c r="JGH65" s="140"/>
      <c r="JGI65" s="140"/>
      <c r="JGJ65" s="140"/>
      <c r="JGK65" s="140"/>
      <c r="JGL65" s="140"/>
      <c r="JGM65" s="140"/>
      <c r="JGN65" s="140"/>
      <c r="JGO65" s="140"/>
      <c r="JGP65" s="140"/>
      <c r="JGQ65" s="140"/>
      <c r="JGR65" s="140"/>
      <c r="JGS65" s="140"/>
      <c r="JGT65" s="140"/>
      <c r="JGU65" s="140"/>
      <c r="JGV65" s="140"/>
      <c r="JGW65" s="140"/>
      <c r="JGX65" s="140"/>
      <c r="JGY65" s="140"/>
      <c r="JGZ65" s="140"/>
      <c r="JHA65" s="140"/>
      <c r="JHB65" s="140"/>
      <c r="JHC65" s="140"/>
      <c r="JHD65" s="140"/>
      <c r="JHE65" s="140"/>
      <c r="JHF65" s="140"/>
      <c r="JHG65" s="140"/>
      <c r="JHH65" s="140"/>
      <c r="JHI65" s="140"/>
      <c r="JHJ65" s="140"/>
      <c r="JHK65" s="140"/>
      <c r="JHL65" s="140"/>
      <c r="JHM65" s="140"/>
      <c r="JHN65" s="140"/>
      <c r="JHO65" s="140"/>
      <c r="JHP65" s="140"/>
      <c r="JHQ65" s="140"/>
      <c r="JHR65" s="140"/>
      <c r="JHS65" s="140"/>
      <c r="JHT65" s="140"/>
      <c r="JHU65" s="140"/>
      <c r="JHV65" s="140"/>
      <c r="JHW65" s="140"/>
      <c r="JHX65" s="140"/>
      <c r="JHY65" s="140"/>
      <c r="JHZ65" s="140"/>
      <c r="JIA65" s="140"/>
      <c r="JIB65" s="140"/>
      <c r="JIC65" s="140"/>
      <c r="JID65" s="140"/>
      <c r="JIE65" s="140"/>
      <c r="JIF65" s="140"/>
      <c r="JIG65" s="140"/>
      <c r="JIH65" s="140"/>
      <c r="JII65" s="140"/>
      <c r="JIJ65" s="140"/>
      <c r="JIK65" s="140"/>
      <c r="JIL65" s="140"/>
      <c r="JIM65" s="140"/>
      <c r="JIN65" s="140"/>
      <c r="JIO65" s="140"/>
      <c r="JIP65" s="140"/>
      <c r="JIQ65" s="140"/>
      <c r="JIR65" s="140"/>
      <c r="JIS65" s="140"/>
      <c r="JIT65" s="140"/>
      <c r="JIU65" s="140"/>
      <c r="JIV65" s="140"/>
      <c r="JIW65" s="140"/>
      <c r="JIX65" s="140"/>
      <c r="JIY65" s="140"/>
      <c r="JIZ65" s="140"/>
      <c r="JJA65" s="140"/>
      <c r="JJB65" s="140"/>
      <c r="JJC65" s="140"/>
      <c r="JJD65" s="140"/>
      <c r="JJE65" s="140"/>
      <c r="JJF65" s="140"/>
      <c r="JJG65" s="140"/>
      <c r="JJH65" s="140"/>
      <c r="JJI65" s="140"/>
      <c r="JJJ65" s="140"/>
      <c r="JJK65" s="140"/>
      <c r="JJL65" s="140"/>
      <c r="JJM65" s="140"/>
      <c r="JJN65" s="140"/>
      <c r="JJO65" s="140"/>
      <c r="JJP65" s="140"/>
      <c r="JJQ65" s="140"/>
      <c r="JJR65" s="140"/>
      <c r="JJS65" s="140"/>
      <c r="JJT65" s="140"/>
      <c r="JJU65" s="140"/>
      <c r="JJV65" s="140"/>
      <c r="JJW65" s="140"/>
      <c r="JJX65" s="140"/>
      <c r="JJY65" s="140"/>
      <c r="JJZ65" s="140"/>
      <c r="JKA65" s="140"/>
      <c r="JKB65" s="140"/>
      <c r="JKC65" s="140"/>
      <c r="JKD65" s="140"/>
      <c r="JKE65" s="140"/>
      <c r="JKF65" s="140"/>
      <c r="JKG65" s="140"/>
      <c r="JKH65" s="140"/>
      <c r="JKI65" s="140"/>
      <c r="JKJ65" s="140"/>
      <c r="JKK65" s="140"/>
      <c r="JKL65" s="140"/>
      <c r="JKM65" s="140"/>
      <c r="JKN65" s="140"/>
      <c r="JKO65" s="140"/>
      <c r="JKP65" s="140"/>
      <c r="JKQ65" s="140"/>
      <c r="JKR65" s="140"/>
      <c r="JKS65" s="140"/>
      <c r="JKT65" s="140"/>
      <c r="JKU65" s="140"/>
      <c r="JKV65" s="140"/>
      <c r="JKW65" s="140"/>
      <c r="JKX65" s="140"/>
      <c r="JKY65" s="140"/>
      <c r="JKZ65" s="140"/>
      <c r="JLA65" s="140"/>
      <c r="JLB65" s="140"/>
      <c r="JLC65" s="140"/>
      <c r="JLD65" s="140"/>
      <c r="JLE65" s="140"/>
      <c r="JLF65" s="140"/>
      <c r="JLG65" s="140"/>
      <c r="JLH65" s="140"/>
      <c r="JLI65" s="140"/>
      <c r="JLJ65" s="140"/>
      <c r="JLK65" s="140"/>
      <c r="JLL65" s="140"/>
      <c r="JLM65" s="140"/>
      <c r="JLN65" s="140"/>
      <c r="JLO65" s="140"/>
      <c r="JLP65" s="140"/>
      <c r="JLQ65" s="140"/>
      <c r="JLR65" s="140"/>
      <c r="JLS65" s="140"/>
      <c r="JLT65" s="140"/>
      <c r="JLU65" s="140"/>
      <c r="JLV65" s="140"/>
      <c r="JLW65" s="140"/>
      <c r="JLX65" s="140"/>
      <c r="JLY65" s="140"/>
      <c r="JLZ65" s="140"/>
      <c r="JMA65" s="140"/>
      <c r="JMB65" s="140"/>
      <c r="JMC65" s="140"/>
      <c r="JMD65" s="140"/>
      <c r="JME65" s="140"/>
      <c r="JMF65" s="140"/>
      <c r="JMG65" s="140"/>
      <c r="JMH65" s="140"/>
      <c r="JMI65" s="140"/>
      <c r="JMJ65" s="140"/>
      <c r="JMK65" s="140"/>
      <c r="JML65" s="140"/>
      <c r="JMM65" s="140"/>
      <c r="JMN65" s="140"/>
      <c r="JMO65" s="140"/>
      <c r="JMP65" s="140"/>
      <c r="JMQ65" s="140"/>
      <c r="JMR65" s="140"/>
      <c r="JMS65" s="140"/>
      <c r="JMT65" s="140"/>
      <c r="JMU65" s="140"/>
      <c r="JMV65" s="140"/>
      <c r="JMW65" s="140"/>
      <c r="JMX65" s="140"/>
      <c r="JMY65" s="140"/>
      <c r="JMZ65" s="140"/>
      <c r="JNA65" s="140"/>
      <c r="JNB65" s="140"/>
      <c r="JNC65" s="140"/>
      <c r="JND65" s="140"/>
      <c r="JNE65" s="140"/>
      <c r="JNF65" s="140"/>
      <c r="JNG65" s="140"/>
      <c r="JNH65" s="140"/>
      <c r="JNI65" s="140"/>
      <c r="JNJ65" s="140"/>
      <c r="JNK65" s="140"/>
      <c r="JNL65" s="140"/>
      <c r="JNM65" s="140"/>
      <c r="JNN65" s="140"/>
      <c r="JNO65" s="140"/>
      <c r="JNP65" s="140"/>
      <c r="JNQ65" s="140"/>
      <c r="JNR65" s="140"/>
      <c r="JNS65" s="140"/>
      <c r="JNT65" s="140"/>
      <c r="JNU65" s="140"/>
      <c r="JNV65" s="140"/>
      <c r="JNW65" s="140"/>
      <c r="JNX65" s="140"/>
      <c r="JNY65" s="140"/>
      <c r="JNZ65" s="140"/>
      <c r="JOA65" s="140"/>
      <c r="JOB65" s="140"/>
      <c r="JOC65" s="140"/>
      <c r="JOD65" s="140"/>
      <c r="JOE65" s="140"/>
      <c r="JOF65" s="140"/>
      <c r="JOG65" s="140"/>
      <c r="JOH65" s="140"/>
      <c r="JOI65" s="140"/>
      <c r="JOJ65" s="140"/>
      <c r="JOK65" s="140"/>
      <c r="JOL65" s="140"/>
      <c r="JOM65" s="140"/>
      <c r="JON65" s="140"/>
      <c r="JOO65" s="140"/>
      <c r="JOP65" s="140"/>
      <c r="JOQ65" s="140"/>
      <c r="JOR65" s="140"/>
      <c r="JOS65" s="140"/>
      <c r="JOT65" s="140"/>
      <c r="JOU65" s="140"/>
      <c r="JOV65" s="140"/>
      <c r="JOW65" s="140"/>
      <c r="JOX65" s="140"/>
      <c r="JOY65" s="140"/>
      <c r="JOZ65" s="140"/>
      <c r="JPA65" s="140"/>
      <c r="JPB65" s="140"/>
      <c r="JPC65" s="140"/>
      <c r="JPD65" s="140"/>
      <c r="JPE65" s="140"/>
      <c r="JPF65" s="140"/>
      <c r="JPG65" s="140"/>
      <c r="JPH65" s="140"/>
      <c r="JPI65" s="140"/>
      <c r="JPJ65" s="140"/>
      <c r="JPK65" s="140"/>
      <c r="JPL65" s="140"/>
      <c r="JPM65" s="140"/>
      <c r="JPN65" s="140"/>
      <c r="JPO65" s="140"/>
      <c r="JPP65" s="140"/>
      <c r="JPQ65" s="140"/>
      <c r="JPR65" s="140"/>
      <c r="JPS65" s="140"/>
      <c r="JPT65" s="140"/>
      <c r="JPU65" s="140"/>
      <c r="JPV65" s="140"/>
      <c r="JPW65" s="140"/>
      <c r="JPX65" s="140"/>
      <c r="JPY65" s="140"/>
      <c r="JPZ65" s="140"/>
      <c r="JQA65" s="140"/>
      <c r="JQB65" s="140"/>
      <c r="JQC65" s="140"/>
      <c r="JQD65" s="140"/>
      <c r="JQE65" s="140"/>
      <c r="JQF65" s="140"/>
      <c r="JQG65" s="140"/>
      <c r="JQH65" s="140"/>
      <c r="JQI65" s="140"/>
      <c r="JQJ65" s="140"/>
      <c r="JQK65" s="140"/>
      <c r="JQL65" s="140"/>
      <c r="JQM65" s="140"/>
      <c r="JQN65" s="140"/>
      <c r="JQO65" s="140"/>
      <c r="JQP65" s="140"/>
      <c r="JQQ65" s="140"/>
      <c r="JQR65" s="140"/>
      <c r="JQS65" s="140"/>
      <c r="JQT65" s="140"/>
      <c r="JQU65" s="140"/>
      <c r="JQV65" s="140"/>
      <c r="JQW65" s="140"/>
      <c r="JQX65" s="140"/>
      <c r="JQY65" s="140"/>
      <c r="JQZ65" s="140"/>
      <c r="JRA65" s="140"/>
      <c r="JRB65" s="140"/>
      <c r="JRC65" s="140"/>
      <c r="JRD65" s="140"/>
      <c r="JRE65" s="140"/>
      <c r="JRF65" s="140"/>
      <c r="JRG65" s="140"/>
      <c r="JRH65" s="140"/>
      <c r="JRI65" s="140"/>
      <c r="JRJ65" s="140"/>
      <c r="JRK65" s="140"/>
      <c r="JRL65" s="140"/>
      <c r="JRM65" s="140"/>
      <c r="JRN65" s="140"/>
      <c r="JRO65" s="140"/>
      <c r="JRP65" s="140"/>
      <c r="JRQ65" s="140"/>
      <c r="JRR65" s="140"/>
      <c r="JRS65" s="140"/>
      <c r="JRT65" s="140"/>
      <c r="JRU65" s="140"/>
      <c r="JRV65" s="140"/>
      <c r="JRW65" s="140"/>
      <c r="JRX65" s="140"/>
      <c r="JRY65" s="140"/>
      <c r="JRZ65" s="140"/>
      <c r="JSA65" s="140"/>
      <c r="JSB65" s="140"/>
      <c r="JSC65" s="140"/>
      <c r="JSD65" s="140"/>
      <c r="JSE65" s="140"/>
      <c r="JSF65" s="140"/>
      <c r="JSG65" s="140"/>
      <c r="JSH65" s="140"/>
      <c r="JSI65" s="140"/>
      <c r="JSJ65" s="140"/>
      <c r="JSK65" s="140"/>
      <c r="JSL65" s="140"/>
      <c r="JSM65" s="140"/>
      <c r="JSN65" s="140"/>
      <c r="JSO65" s="140"/>
      <c r="JSP65" s="140"/>
      <c r="JSQ65" s="140"/>
      <c r="JSR65" s="140"/>
      <c r="JSS65" s="140"/>
      <c r="JST65" s="140"/>
      <c r="JSU65" s="140"/>
      <c r="JSV65" s="140"/>
      <c r="JSW65" s="140"/>
      <c r="JSX65" s="140"/>
      <c r="JSY65" s="140"/>
      <c r="JSZ65" s="140"/>
      <c r="JTA65" s="140"/>
      <c r="JTB65" s="140"/>
      <c r="JTC65" s="140"/>
      <c r="JTD65" s="140"/>
      <c r="JTE65" s="140"/>
      <c r="JTF65" s="140"/>
      <c r="JTG65" s="140"/>
      <c r="JTH65" s="140"/>
      <c r="JTI65" s="140"/>
      <c r="JTJ65" s="140"/>
      <c r="JTK65" s="140"/>
      <c r="JTL65" s="140"/>
      <c r="JTM65" s="140"/>
      <c r="JTN65" s="140"/>
      <c r="JTO65" s="140"/>
      <c r="JTP65" s="140"/>
      <c r="JTQ65" s="140"/>
      <c r="JTR65" s="140"/>
      <c r="JTS65" s="140"/>
      <c r="JTT65" s="140"/>
      <c r="JTU65" s="140"/>
      <c r="JTV65" s="140"/>
      <c r="JTW65" s="140"/>
      <c r="JTX65" s="140"/>
      <c r="JTY65" s="140"/>
      <c r="JTZ65" s="140"/>
      <c r="JUA65" s="140"/>
      <c r="JUB65" s="140"/>
      <c r="JUC65" s="140"/>
      <c r="JUD65" s="140"/>
      <c r="JUE65" s="140"/>
      <c r="JUF65" s="140"/>
      <c r="JUG65" s="140"/>
      <c r="JUH65" s="140"/>
      <c r="JUI65" s="140"/>
      <c r="JUJ65" s="140"/>
      <c r="JUK65" s="140"/>
      <c r="JUL65" s="140"/>
      <c r="JUM65" s="140"/>
      <c r="JUN65" s="140"/>
      <c r="JUO65" s="140"/>
      <c r="JUP65" s="140"/>
      <c r="JUQ65" s="140"/>
      <c r="JUR65" s="140"/>
      <c r="JUS65" s="140"/>
      <c r="JUT65" s="140"/>
      <c r="JUU65" s="140"/>
      <c r="JUV65" s="140"/>
      <c r="JUW65" s="140"/>
      <c r="JUX65" s="140"/>
      <c r="JUY65" s="140"/>
      <c r="JUZ65" s="140"/>
      <c r="JVA65" s="140"/>
      <c r="JVB65" s="140"/>
      <c r="JVC65" s="140"/>
      <c r="JVD65" s="140"/>
      <c r="JVE65" s="140"/>
      <c r="JVF65" s="140"/>
      <c r="JVG65" s="140"/>
      <c r="JVH65" s="140"/>
      <c r="JVI65" s="140"/>
      <c r="JVJ65" s="140"/>
      <c r="JVK65" s="140"/>
      <c r="JVL65" s="140"/>
      <c r="JVM65" s="140"/>
      <c r="JVN65" s="140"/>
      <c r="JVO65" s="140"/>
      <c r="JVP65" s="140"/>
      <c r="JVQ65" s="140"/>
      <c r="JVR65" s="140"/>
      <c r="JVS65" s="140"/>
      <c r="JVT65" s="140"/>
      <c r="JVU65" s="140"/>
      <c r="JVV65" s="140"/>
      <c r="JVW65" s="140"/>
      <c r="JVX65" s="140"/>
      <c r="JVY65" s="140"/>
      <c r="JVZ65" s="140"/>
      <c r="JWA65" s="140"/>
      <c r="JWB65" s="140"/>
      <c r="JWC65" s="140"/>
      <c r="JWD65" s="140"/>
      <c r="JWE65" s="140"/>
      <c r="JWF65" s="140"/>
      <c r="JWG65" s="140"/>
      <c r="JWH65" s="140"/>
      <c r="JWI65" s="140"/>
      <c r="JWJ65" s="140"/>
      <c r="JWK65" s="140"/>
      <c r="JWL65" s="140"/>
      <c r="JWM65" s="140"/>
      <c r="JWN65" s="140"/>
      <c r="JWO65" s="140"/>
      <c r="JWP65" s="140"/>
      <c r="JWQ65" s="140"/>
      <c r="JWR65" s="140"/>
      <c r="JWS65" s="140"/>
      <c r="JWT65" s="140"/>
      <c r="JWU65" s="140"/>
      <c r="JWV65" s="140"/>
      <c r="JWW65" s="140"/>
      <c r="JWX65" s="140"/>
      <c r="JWY65" s="140"/>
      <c r="JWZ65" s="140"/>
      <c r="JXA65" s="140"/>
      <c r="JXB65" s="140"/>
      <c r="JXC65" s="140"/>
      <c r="JXD65" s="140"/>
      <c r="JXE65" s="140"/>
      <c r="JXF65" s="140"/>
      <c r="JXG65" s="140"/>
      <c r="JXH65" s="140"/>
      <c r="JXI65" s="140"/>
      <c r="JXJ65" s="140"/>
      <c r="JXK65" s="140"/>
      <c r="JXL65" s="140"/>
      <c r="JXM65" s="140"/>
      <c r="JXN65" s="140"/>
      <c r="JXO65" s="140"/>
      <c r="JXP65" s="140"/>
      <c r="JXQ65" s="140"/>
      <c r="JXR65" s="140"/>
      <c r="JXS65" s="140"/>
      <c r="JXT65" s="140"/>
      <c r="JXU65" s="140"/>
      <c r="JXV65" s="140"/>
      <c r="JXW65" s="140"/>
      <c r="JXX65" s="140"/>
      <c r="JXY65" s="140"/>
      <c r="JXZ65" s="140"/>
      <c r="JYA65" s="140"/>
      <c r="JYB65" s="140"/>
      <c r="JYC65" s="140"/>
      <c r="JYD65" s="140"/>
      <c r="JYE65" s="140"/>
      <c r="JYF65" s="140"/>
      <c r="JYG65" s="140"/>
      <c r="JYH65" s="140"/>
      <c r="JYI65" s="140"/>
      <c r="JYJ65" s="140"/>
      <c r="JYK65" s="140"/>
      <c r="JYL65" s="140"/>
      <c r="JYM65" s="140"/>
      <c r="JYN65" s="140"/>
      <c r="JYO65" s="140"/>
      <c r="JYP65" s="140"/>
      <c r="JYQ65" s="140"/>
      <c r="JYR65" s="140"/>
      <c r="JYS65" s="140"/>
      <c r="JYT65" s="140"/>
      <c r="JYU65" s="140"/>
      <c r="JYV65" s="140"/>
      <c r="JYW65" s="140"/>
      <c r="JYX65" s="140"/>
      <c r="JYY65" s="140"/>
      <c r="JYZ65" s="140"/>
      <c r="JZA65" s="140"/>
      <c r="JZB65" s="140"/>
      <c r="JZC65" s="140"/>
      <c r="JZD65" s="140"/>
      <c r="JZE65" s="140"/>
      <c r="JZF65" s="140"/>
      <c r="JZG65" s="140"/>
      <c r="JZH65" s="140"/>
      <c r="JZI65" s="140"/>
      <c r="JZJ65" s="140"/>
      <c r="JZK65" s="140"/>
      <c r="JZL65" s="140"/>
      <c r="JZM65" s="140"/>
      <c r="JZN65" s="140"/>
      <c r="JZO65" s="140"/>
      <c r="JZP65" s="140"/>
      <c r="JZQ65" s="140"/>
      <c r="JZR65" s="140"/>
      <c r="JZS65" s="140"/>
      <c r="JZT65" s="140"/>
      <c r="JZU65" s="140"/>
      <c r="JZV65" s="140"/>
      <c r="JZW65" s="140"/>
      <c r="JZX65" s="140"/>
      <c r="JZY65" s="140"/>
      <c r="JZZ65" s="140"/>
      <c r="KAA65" s="140"/>
      <c r="KAB65" s="140"/>
      <c r="KAC65" s="140"/>
      <c r="KAD65" s="140"/>
      <c r="KAE65" s="140"/>
      <c r="KAF65" s="140"/>
      <c r="KAG65" s="140"/>
      <c r="KAH65" s="140"/>
      <c r="KAI65" s="140"/>
      <c r="KAJ65" s="140"/>
      <c r="KAK65" s="140"/>
      <c r="KAL65" s="140"/>
      <c r="KAM65" s="140"/>
      <c r="KAN65" s="140"/>
      <c r="KAO65" s="140"/>
      <c r="KAP65" s="140"/>
      <c r="KAQ65" s="140"/>
      <c r="KAR65" s="140"/>
      <c r="KAS65" s="140"/>
      <c r="KAT65" s="140"/>
      <c r="KAU65" s="140"/>
      <c r="KAV65" s="140"/>
      <c r="KAW65" s="140"/>
      <c r="KAX65" s="140"/>
      <c r="KAY65" s="140"/>
      <c r="KAZ65" s="140"/>
      <c r="KBA65" s="140"/>
      <c r="KBB65" s="140"/>
      <c r="KBC65" s="140"/>
      <c r="KBD65" s="140"/>
      <c r="KBE65" s="140"/>
      <c r="KBF65" s="140"/>
      <c r="KBG65" s="140"/>
      <c r="KBH65" s="140"/>
      <c r="KBI65" s="140"/>
      <c r="KBJ65" s="140"/>
      <c r="KBK65" s="140"/>
      <c r="KBL65" s="140"/>
      <c r="KBM65" s="140"/>
      <c r="KBN65" s="140"/>
      <c r="KBO65" s="140"/>
      <c r="KBP65" s="140"/>
      <c r="KBQ65" s="140"/>
      <c r="KBR65" s="140"/>
      <c r="KBS65" s="140"/>
      <c r="KBT65" s="140"/>
      <c r="KBU65" s="140"/>
      <c r="KBV65" s="140"/>
      <c r="KBW65" s="140"/>
      <c r="KBX65" s="140"/>
      <c r="KBY65" s="140"/>
      <c r="KBZ65" s="140"/>
      <c r="KCA65" s="140"/>
      <c r="KCB65" s="140"/>
      <c r="KCC65" s="140"/>
      <c r="KCD65" s="140"/>
      <c r="KCE65" s="140"/>
      <c r="KCF65" s="140"/>
      <c r="KCG65" s="140"/>
      <c r="KCH65" s="140"/>
      <c r="KCI65" s="140"/>
      <c r="KCJ65" s="140"/>
      <c r="KCK65" s="140"/>
      <c r="KCL65" s="140"/>
      <c r="KCM65" s="140"/>
      <c r="KCN65" s="140"/>
      <c r="KCO65" s="140"/>
      <c r="KCP65" s="140"/>
      <c r="KCQ65" s="140"/>
      <c r="KCR65" s="140"/>
      <c r="KCS65" s="140"/>
      <c r="KCT65" s="140"/>
      <c r="KCU65" s="140"/>
      <c r="KCV65" s="140"/>
      <c r="KCW65" s="140"/>
      <c r="KCX65" s="140"/>
      <c r="KCY65" s="140"/>
      <c r="KCZ65" s="140"/>
      <c r="KDA65" s="140"/>
      <c r="KDB65" s="140"/>
      <c r="KDC65" s="140"/>
      <c r="KDD65" s="140"/>
      <c r="KDE65" s="140"/>
      <c r="KDF65" s="140"/>
      <c r="KDG65" s="140"/>
      <c r="KDH65" s="140"/>
      <c r="KDI65" s="140"/>
      <c r="KDJ65" s="140"/>
      <c r="KDK65" s="140"/>
      <c r="KDL65" s="140"/>
      <c r="KDM65" s="140"/>
      <c r="KDN65" s="140"/>
      <c r="KDO65" s="140"/>
      <c r="KDP65" s="140"/>
      <c r="KDQ65" s="140"/>
      <c r="KDR65" s="140"/>
      <c r="KDS65" s="140"/>
      <c r="KDT65" s="140"/>
      <c r="KDU65" s="140"/>
      <c r="KDV65" s="140"/>
      <c r="KDW65" s="140"/>
      <c r="KDX65" s="140"/>
      <c r="KDY65" s="140"/>
      <c r="KDZ65" s="140"/>
      <c r="KEA65" s="140"/>
      <c r="KEB65" s="140"/>
      <c r="KEC65" s="140"/>
      <c r="KED65" s="140"/>
      <c r="KEE65" s="140"/>
      <c r="KEF65" s="140"/>
      <c r="KEG65" s="140"/>
      <c r="KEH65" s="140"/>
      <c r="KEI65" s="140"/>
      <c r="KEJ65" s="140"/>
      <c r="KEK65" s="140"/>
      <c r="KEL65" s="140"/>
      <c r="KEM65" s="140"/>
      <c r="KEN65" s="140"/>
      <c r="KEO65" s="140"/>
      <c r="KEP65" s="140"/>
      <c r="KEQ65" s="140"/>
      <c r="KER65" s="140"/>
      <c r="KES65" s="140"/>
      <c r="KET65" s="140"/>
      <c r="KEU65" s="140"/>
      <c r="KEV65" s="140"/>
      <c r="KEW65" s="140"/>
      <c r="KEX65" s="140"/>
      <c r="KEY65" s="140"/>
      <c r="KEZ65" s="140"/>
      <c r="KFA65" s="140"/>
      <c r="KFB65" s="140"/>
      <c r="KFC65" s="140"/>
      <c r="KFD65" s="140"/>
      <c r="KFE65" s="140"/>
      <c r="KFF65" s="140"/>
      <c r="KFG65" s="140"/>
      <c r="KFH65" s="140"/>
      <c r="KFI65" s="140"/>
      <c r="KFJ65" s="140"/>
      <c r="KFK65" s="140"/>
      <c r="KFL65" s="140"/>
      <c r="KFM65" s="140"/>
      <c r="KFN65" s="140"/>
      <c r="KFO65" s="140"/>
      <c r="KFP65" s="140"/>
      <c r="KFQ65" s="140"/>
      <c r="KFR65" s="140"/>
      <c r="KFS65" s="140"/>
      <c r="KFT65" s="140"/>
      <c r="KFU65" s="140"/>
      <c r="KFV65" s="140"/>
      <c r="KFW65" s="140"/>
      <c r="KFX65" s="140"/>
      <c r="KFY65" s="140"/>
      <c r="KFZ65" s="140"/>
      <c r="KGA65" s="140"/>
      <c r="KGB65" s="140"/>
      <c r="KGC65" s="140"/>
      <c r="KGD65" s="140"/>
      <c r="KGE65" s="140"/>
      <c r="KGF65" s="140"/>
      <c r="KGG65" s="140"/>
      <c r="KGH65" s="140"/>
      <c r="KGI65" s="140"/>
      <c r="KGJ65" s="140"/>
      <c r="KGK65" s="140"/>
      <c r="KGL65" s="140"/>
      <c r="KGM65" s="140"/>
      <c r="KGN65" s="140"/>
      <c r="KGO65" s="140"/>
      <c r="KGP65" s="140"/>
      <c r="KGQ65" s="140"/>
      <c r="KGR65" s="140"/>
      <c r="KGS65" s="140"/>
      <c r="KGT65" s="140"/>
      <c r="KGU65" s="140"/>
      <c r="KGV65" s="140"/>
      <c r="KGW65" s="140"/>
      <c r="KGX65" s="140"/>
      <c r="KGY65" s="140"/>
      <c r="KGZ65" s="140"/>
      <c r="KHA65" s="140"/>
      <c r="KHB65" s="140"/>
      <c r="KHC65" s="140"/>
      <c r="KHD65" s="140"/>
      <c r="KHE65" s="140"/>
      <c r="KHF65" s="140"/>
      <c r="KHG65" s="140"/>
      <c r="KHH65" s="140"/>
      <c r="KHI65" s="140"/>
      <c r="KHJ65" s="140"/>
      <c r="KHK65" s="140"/>
      <c r="KHL65" s="140"/>
      <c r="KHM65" s="140"/>
      <c r="KHN65" s="140"/>
      <c r="KHO65" s="140"/>
      <c r="KHP65" s="140"/>
      <c r="KHQ65" s="140"/>
      <c r="KHR65" s="140"/>
      <c r="KHS65" s="140"/>
      <c r="KHT65" s="140"/>
      <c r="KHU65" s="140"/>
      <c r="KHV65" s="140"/>
      <c r="KHW65" s="140"/>
      <c r="KHX65" s="140"/>
      <c r="KHY65" s="140"/>
      <c r="KHZ65" s="140"/>
      <c r="KIA65" s="140"/>
      <c r="KIB65" s="140"/>
      <c r="KIC65" s="140"/>
      <c r="KID65" s="140"/>
      <c r="KIE65" s="140"/>
      <c r="KIF65" s="140"/>
      <c r="KIG65" s="140"/>
      <c r="KIH65" s="140"/>
      <c r="KII65" s="140"/>
      <c r="KIJ65" s="140"/>
      <c r="KIK65" s="140"/>
      <c r="KIL65" s="140"/>
      <c r="KIM65" s="140"/>
      <c r="KIN65" s="140"/>
      <c r="KIO65" s="140"/>
      <c r="KIP65" s="140"/>
      <c r="KIQ65" s="140"/>
      <c r="KIR65" s="140"/>
      <c r="KIS65" s="140"/>
      <c r="KIT65" s="140"/>
      <c r="KIU65" s="140"/>
      <c r="KIV65" s="140"/>
      <c r="KIW65" s="140"/>
      <c r="KIX65" s="140"/>
      <c r="KIY65" s="140"/>
      <c r="KIZ65" s="140"/>
      <c r="KJA65" s="140"/>
      <c r="KJB65" s="140"/>
      <c r="KJC65" s="140"/>
      <c r="KJD65" s="140"/>
      <c r="KJE65" s="140"/>
      <c r="KJF65" s="140"/>
      <c r="KJG65" s="140"/>
      <c r="KJH65" s="140"/>
      <c r="KJI65" s="140"/>
      <c r="KJJ65" s="140"/>
      <c r="KJK65" s="140"/>
      <c r="KJL65" s="140"/>
      <c r="KJM65" s="140"/>
      <c r="KJN65" s="140"/>
      <c r="KJO65" s="140"/>
      <c r="KJP65" s="140"/>
      <c r="KJQ65" s="140"/>
      <c r="KJR65" s="140"/>
      <c r="KJS65" s="140"/>
      <c r="KJT65" s="140"/>
      <c r="KJU65" s="140"/>
      <c r="KJV65" s="140"/>
      <c r="KJW65" s="140"/>
      <c r="KJX65" s="140"/>
      <c r="KJY65" s="140"/>
      <c r="KJZ65" s="140"/>
      <c r="KKA65" s="140"/>
      <c r="KKB65" s="140"/>
      <c r="KKC65" s="140"/>
      <c r="KKD65" s="140"/>
      <c r="KKE65" s="140"/>
      <c r="KKF65" s="140"/>
      <c r="KKG65" s="140"/>
      <c r="KKH65" s="140"/>
      <c r="KKI65" s="140"/>
      <c r="KKJ65" s="140"/>
      <c r="KKK65" s="140"/>
      <c r="KKL65" s="140"/>
      <c r="KKM65" s="140"/>
      <c r="KKN65" s="140"/>
      <c r="KKO65" s="140"/>
      <c r="KKP65" s="140"/>
      <c r="KKQ65" s="140"/>
      <c r="KKR65" s="140"/>
      <c r="KKS65" s="140"/>
      <c r="KKT65" s="140"/>
      <c r="KKU65" s="140"/>
      <c r="KKV65" s="140"/>
      <c r="KKW65" s="140"/>
      <c r="KKX65" s="140"/>
      <c r="KKY65" s="140"/>
      <c r="KKZ65" s="140"/>
      <c r="KLA65" s="140"/>
      <c r="KLB65" s="140"/>
      <c r="KLC65" s="140"/>
      <c r="KLD65" s="140"/>
      <c r="KLE65" s="140"/>
      <c r="KLF65" s="140"/>
      <c r="KLG65" s="140"/>
      <c r="KLH65" s="140"/>
      <c r="KLI65" s="140"/>
      <c r="KLJ65" s="140"/>
      <c r="KLK65" s="140"/>
      <c r="KLL65" s="140"/>
      <c r="KLM65" s="140"/>
      <c r="KLN65" s="140"/>
      <c r="KLO65" s="140"/>
      <c r="KLP65" s="140"/>
      <c r="KLQ65" s="140"/>
      <c r="KLR65" s="140"/>
      <c r="KLS65" s="140"/>
      <c r="KLT65" s="140"/>
      <c r="KLU65" s="140"/>
      <c r="KLV65" s="140"/>
      <c r="KLW65" s="140"/>
      <c r="KLX65" s="140"/>
      <c r="KLY65" s="140"/>
      <c r="KLZ65" s="140"/>
      <c r="KMA65" s="140"/>
      <c r="KMB65" s="140"/>
      <c r="KMC65" s="140"/>
      <c r="KMD65" s="140"/>
      <c r="KME65" s="140"/>
      <c r="KMF65" s="140"/>
      <c r="KMG65" s="140"/>
      <c r="KMH65" s="140"/>
      <c r="KMI65" s="140"/>
      <c r="KMJ65" s="140"/>
      <c r="KMK65" s="140"/>
      <c r="KML65" s="140"/>
      <c r="KMM65" s="140"/>
      <c r="KMN65" s="140"/>
      <c r="KMO65" s="140"/>
      <c r="KMP65" s="140"/>
      <c r="KMQ65" s="140"/>
      <c r="KMR65" s="140"/>
      <c r="KMS65" s="140"/>
      <c r="KMT65" s="140"/>
      <c r="KMU65" s="140"/>
      <c r="KMV65" s="140"/>
      <c r="KMW65" s="140"/>
      <c r="KMX65" s="140"/>
      <c r="KMY65" s="140"/>
      <c r="KMZ65" s="140"/>
      <c r="KNA65" s="140"/>
      <c r="KNB65" s="140"/>
      <c r="KNC65" s="140"/>
      <c r="KND65" s="140"/>
      <c r="KNE65" s="140"/>
      <c r="KNF65" s="140"/>
      <c r="KNG65" s="140"/>
      <c r="KNH65" s="140"/>
      <c r="KNI65" s="140"/>
      <c r="KNJ65" s="140"/>
      <c r="KNK65" s="140"/>
      <c r="KNL65" s="140"/>
      <c r="KNM65" s="140"/>
      <c r="KNN65" s="140"/>
      <c r="KNO65" s="140"/>
      <c r="KNP65" s="140"/>
      <c r="KNQ65" s="140"/>
      <c r="KNR65" s="140"/>
      <c r="KNS65" s="140"/>
      <c r="KNT65" s="140"/>
      <c r="KNU65" s="140"/>
      <c r="KNV65" s="140"/>
      <c r="KNW65" s="140"/>
      <c r="KNX65" s="140"/>
      <c r="KNY65" s="140"/>
      <c r="KNZ65" s="140"/>
      <c r="KOA65" s="140"/>
      <c r="KOB65" s="140"/>
      <c r="KOC65" s="140"/>
      <c r="KOD65" s="140"/>
      <c r="KOE65" s="140"/>
      <c r="KOF65" s="140"/>
      <c r="KOG65" s="140"/>
      <c r="KOH65" s="140"/>
      <c r="KOI65" s="140"/>
      <c r="KOJ65" s="140"/>
      <c r="KOK65" s="140"/>
      <c r="KOL65" s="140"/>
      <c r="KOM65" s="140"/>
      <c r="KON65" s="140"/>
      <c r="KOO65" s="140"/>
      <c r="KOP65" s="140"/>
      <c r="KOQ65" s="140"/>
      <c r="KOR65" s="140"/>
      <c r="KOS65" s="140"/>
      <c r="KOT65" s="140"/>
      <c r="KOU65" s="140"/>
      <c r="KOV65" s="140"/>
      <c r="KOW65" s="140"/>
      <c r="KOX65" s="140"/>
      <c r="KOY65" s="140"/>
      <c r="KOZ65" s="140"/>
      <c r="KPA65" s="140"/>
      <c r="KPB65" s="140"/>
      <c r="KPC65" s="140"/>
      <c r="KPD65" s="140"/>
      <c r="KPE65" s="140"/>
      <c r="KPF65" s="140"/>
      <c r="KPG65" s="140"/>
      <c r="KPH65" s="140"/>
      <c r="KPI65" s="140"/>
      <c r="KPJ65" s="140"/>
      <c r="KPK65" s="140"/>
      <c r="KPL65" s="140"/>
      <c r="KPM65" s="140"/>
      <c r="KPN65" s="140"/>
      <c r="KPO65" s="140"/>
      <c r="KPP65" s="140"/>
      <c r="KPQ65" s="140"/>
      <c r="KPR65" s="140"/>
      <c r="KPS65" s="140"/>
      <c r="KPT65" s="140"/>
      <c r="KPU65" s="140"/>
      <c r="KPV65" s="140"/>
      <c r="KPW65" s="140"/>
      <c r="KPX65" s="140"/>
      <c r="KPY65" s="140"/>
      <c r="KPZ65" s="140"/>
      <c r="KQA65" s="140"/>
      <c r="KQB65" s="140"/>
      <c r="KQC65" s="140"/>
      <c r="KQD65" s="140"/>
      <c r="KQE65" s="140"/>
      <c r="KQF65" s="140"/>
      <c r="KQG65" s="140"/>
      <c r="KQH65" s="140"/>
      <c r="KQI65" s="140"/>
      <c r="KQJ65" s="140"/>
      <c r="KQK65" s="140"/>
      <c r="KQL65" s="140"/>
      <c r="KQM65" s="140"/>
      <c r="KQN65" s="140"/>
      <c r="KQO65" s="140"/>
      <c r="KQP65" s="140"/>
      <c r="KQQ65" s="140"/>
      <c r="KQR65" s="140"/>
      <c r="KQS65" s="140"/>
      <c r="KQT65" s="140"/>
      <c r="KQU65" s="140"/>
      <c r="KQV65" s="140"/>
      <c r="KQW65" s="140"/>
      <c r="KQX65" s="140"/>
      <c r="KQY65" s="140"/>
      <c r="KQZ65" s="140"/>
      <c r="KRA65" s="140"/>
      <c r="KRB65" s="140"/>
      <c r="KRC65" s="140"/>
      <c r="KRD65" s="140"/>
      <c r="KRE65" s="140"/>
      <c r="KRF65" s="140"/>
      <c r="KRG65" s="140"/>
      <c r="KRH65" s="140"/>
      <c r="KRI65" s="140"/>
      <c r="KRJ65" s="140"/>
      <c r="KRK65" s="140"/>
      <c r="KRL65" s="140"/>
      <c r="KRM65" s="140"/>
      <c r="KRN65" s="140"/>
      <c r="KRO65" s="140"/>
      <c r="KRP65" s="140"/>
      <c r="KRQ65" s="140"/>
      <c r="KRR65" s="140"/>
      <c r="KRS65" s="140"/>
      <c r="KRT65" s="140"/>
      <c r="KRU65" s="140"/>
      <c r="KRV65" s="140"/>
      <c r="KRW65" s="140"/>
      <c r="KRX65" s="140"/>
      <c r="KRY65" s="140"/>
      <c r="KRZ65" s="140"/>
      <c r="KSA65" s="140"/>
      <c r="KSB65" s="140"/>
      <c r="KSC65" s="140"/>
      <c r="KSD65" s="140"/>
      <c r="KSE65" s="140"/>
      <c r="KSF65" s="140"/>
      <c r="KSG65" s="140"/>
      <c r="KSH65" s="140"/>
      <c r="KSI65" s="140"/>
      <c r="KSJ65" s="140"/>
      <c r="KSK65" s="140"/>
      <c r="KSL65" s="140"/>
      <c r="KSM65" s="140"/>
      <c r="KSN65" s="140"/>
      <c r="KSO65" s="140"/>
      <c r="KSP65" s="140"/>
      <c r="KSQ65" s="140"/>
      <c r="KSR65" s="140"/>
      <c r="KSS65" s="140"/>
      <c r="KST65" s="140"/>
      <c r="KSU65" s="140"/>
      <c r="KSV65" s="140"/>
      <c r="KSW65" s="140"/>
      <c r="KSX65" s="140"/>
      <c r="KSY65" s="140"/>
      <c r="KSZ65" s="140"/>
      <c r="KTA65" s="140"/>
      <c r="KTB65" s="140"/>
      <c r="KTC65" s="140"/>
      <c r="KTD65" s="140"/>
      <c r="KTE65" s="140"/>
      <c r="KTF65" s="140"/>
      <c r="KTG65" s="140"/>
      <c r="KTH65" s="140"/>
      <c r="KTI65" s="140"/>
      <c r="KTJ65" s="140"/>
      <c r="KTK65" s="140"/>
      <c r="KTL65" s="140"/>
      <c r="KTM65" s="140"/>
      <c r="KTN65" s="140"/>
      <c r="KTO65" s="140"/>
      <c r="KTP65" s="140"/>
      <c r="KTQ65" s="140"/>
      <c r="KTR65" s="140"/>
      <c r="KTS65" s="140"/>
      <c r="KTT65" s="140"/>
      <c r="KTU65" s="140"/>
      <c r="KTV65" s="140"/>
      <c r="KTW65" s="140"/>
      <c r="KTX65" s="140"/>
      <c r="KTY65" s="140"/>
      <c r="KTZ65" s="140"/>
      <c r="KUA65" s="140"/>
      <c r="KUB65" s="140"/>
      <c r="KUC65" s="140"/>
      <c r="KUD65" s="140"/>
      <c r="KUE65" s="140"/>
      <c r="KUF65" s="140"/>
      <c r="KUG65" s="140"/>
      <c r="KUH65" s="140"/>
      <c r="KUI65" s="140"/>
      <c r="KUJ65" s="140"/>
      <c r="KUK65" s="140"/>
      <c r="KUL65" s="140"/>
      <c r="KUM65" s="140"/>
      <c r="KUN65" s="140"/>
      <c r="KUO65" s="140"/>
      <c r="KUP65" s="140"/>
      <c r="KUQ65" s="140"/>
      <c r="KUR65" s="140"/>
      <c r="KUS65" s="140"/>
      <c r="KUT65" s="140"/>
      <c r="KUU65" s="140"/>
      <c r="KUV65" s="140"/>
      <c r="KUW65" s="140"/>
      <c r="KUX65" s="140"/>
      <c r="KUY65" s="140"/>
      <c r="KUZ65" s="140"/>
      <c r="KVA65" s="140"/>
      <c r="KVB65" s="140"/>
      <c r="KVC65" s="140"/>
      <c r="KVD65" s="140"/>
      <c r="KVE65" s="140"/>
      <c r="KVF65" s="140"/>
      <c r="KVG65" s="140"/>
      <c r="KVH65" s="140"/>
      <c r="KVI65" s="140"/>
      <c r="KVJ65" s="140"/>
      <c r="KVK65" s="140"/>
      <c r="KVL65" s="140"/>
      <c r="KVM65" s="140"/>
      <c r="KVN65" s="140"/>
      <c r="KVO65" s="140"/>
      <c r="KVP65" s="140"/>
      <c r="KVQ65" s="140"/>
      <c r="KVR65" s="140"/>
      <c r="KVS65" s="140"/>
      <c r="KVT65" s="140"/>
      <c r="KVU65" s="140"/>
      <c r="KVV65" s="140"/>
      <c r="KVW65" s="140"/>
      <c r="KVX65" s="140"/>
      <c r="KVY65" s="140"/>
      <c r="KVZ65" s="140"/>
      <c r="KWA65" s="140"/>
      <c r="KWB65" s="140"/>
      <c r="KWC65" s="140"/>
      <c r="KWD65" s="140"/>
      <c r="KWE65" s="140"/>
      <c r="KWF65" s="140"/>
      <c r="KWG65" s="140"/>
      <c r="KWH65" s="140"/>
      <c r="KWI65" s="140"/>
      <c r="KWJ65" s="140"/>
      <c r="KWK65" s="140"/>
      <c r="KWL65" s="140"/>
      <c r="KWM65" s="140"/>
      <c r="KWN65" s="140"/>
      <c r="KWO65" s="140"/>
      <c r="KWP65" s="140"/>
      <c r="KWQ65" s="140"/>
      <c r="KWR65" s="140"/>
      <c r="KWS65" s="140"/>
      <c r="KWT65" s="140"/>
      <c r="KWU65" s="140"/>
      <c r="KWV65" s="140"/>
      <c r="KWW65" s="140"/>
      <c r="KWX65" s="140"/>
      <c r="KWY65" s="140"/>
      <c r="KWZ65" s="140"/>
      <c r="KXA65" s="140"/>
      <c r="KXB65" s="140"/>
      <c r="KXC65" s="140"/>
      <c r="KXD65" s="140"/>
      <c r="KXE65" s="140"/>
      <c r="KXF65" s="140"/>
      <c r="KXG65" s="140"/>
      <c r="KXH65" s="140"/>
      <c r="KXI65" s="140"/>
      <c r="KXJ65" s="140"/>
      <c r="KXK65" s="140"/>
      <c r="KXL65" s="140"/>
      <c r="KXM65" s="140"/>
      <c r="KXN65" s="140"/>
      <c r="KXO65" s="140"/>
      <c r="KXP65" s="140"/>
      <c r="KXQ65" s="140"/>
      <c r="KXR65" s="140"/>
      <c r="KXS65" s="140"/>
      <c r="KXT65" s="140"/>
      <c r="KXU65" s="140"/>
      <c r="KXV65" s="140"/>
      <c r="KXW65" s="140"/>
      <c r="KXX65" s="140"/>
      <c r="KXY65" s="140"/>
      <c r="KXZ65" s="140"/>
      <c r="KYA65" s="140"/>
      <c r="KYB65" s="140"/>
      <c r="KYC65" s="140"/>
      <c r="KYD65" s="140"/>
      <c r="KYE65" s="140"/>
      <c r="KYF65" s="140"/>
      <c r="KYG65" s="140"/>
      <c r="KYH65" s="140"/>
      <c r="KYI65" s="140"/>
      <c r="KYJ65" s="140"/>
      <c r="KYK65" s="140"/>
      <c r="KYL65" s="140"/>
      <c r="KYM65" s="140"/>
      <c r="KYN65" s="140"/>
      <c r="KYO65" s="140"/>
      <c r="KYP65" s="140"/>
      <c r="KYQ65" s="140"/>
      <c r="KYR65" s="140"/>
      <c r="KYS65" s="140"/>
      <c r="KYT65" s="140"/>
      <c r="KYU65" s="140"/>
      <c r="KYV65" s="140"/>
      <c r="KYW65" s="140"/>
      <c r="KYX65" s="140"/>
      <c r="KYY65" s="140"/>
      <c r="KYZ65" s="140"/>
      <c r="KZA65" s="140"/>
      <c r="KZB65" s="140"/>
      <c r="KZC65" s="140"/>
      <c r="KZD65" s="140"/>
      <c r="KZE65" s="140"/>
      <c r="KZF65" s="140"/>
      <c r="KZG65" s="140"/>
      <c r="KZH65" s="140"/>
      <c r="KZI65" s="140"/>
      <c r="KZJ65" s="140"/>
      <c r="KZK65" s="140"/>
      <c r="KZL65" s="140"/>
      <c r="KZM65" s="140"/>
      <c r="KZN65" s="140"/>
      <c r="KZO65" s="140"/>
      <c r="KZP65" s="140"/>
      <c r="KZQ65" s="140"/>
      <c r="KZR65" s="140"/>
      <c r="KZS65" s="140"/>
      <c r="KZT65" s="140"/>
      <c r="KZU65" s="140"/>
      <c r="KZV65" s="140"/>
      <c r="KZW65" s="140"/>
      <c r="KZX65" s="140"/>
      <c r="KZY65" s="140"/>
      <c r="KZZ65" s="140"/>
      <c r="LAA65" s="140"/>
      <c r="LAB65" s="140"/>
      <c r="LAC65" s="140"/>
      <c r="LAD65" s="140"/>
      <c r="LAE65" s="140"/>
      <c r="LAF65" s="140"/>
      <c r="LAG65" s="140"/>
      <c r="LAH65" s="140"/>
      <c r="LAI65" s="140"/>
      <c r="LAJ65" s="140"/>
      <c r="LAK65" s="140"/>
      <c r="LAL65" s="140"/>
      <c r="LAM65" s="140"/>
      <c r="LAN65" s="140"/>
      <c r="LAO65" s="140"/>
      <c r="LAP65" s="140"/>
      <c r="LAQ65" s="140"/>
      <c r="LAR65" s="140"/>
      <c r="LAS65" s="140"/>
      <c r="LAT65" s="140"/>
      <c r="LAU65" s="140"/>
      <c r="LAV65" s="140"/>
      <c r="LAW65" s="140"/>
      <c r="LAX65" s="140"/>
      <c r="LAY65" s="140"/>
      <c r="LAZ65" s="140"/>
      <c r="LBA65" s="140"/>
      <c r="LBB65" s="140"/>
      <c r="LBC65" s="140"/>
      <c r="LBD65" s="140"/>
      <c r="LBE65" s="140"/>
      <c r="LBF65" s="140"/>
      <c r="LBG65" s="140"/>
      <c r="LBH65" s="140"/>
      <c r="LBI65" s="140"/>
      <c r="LBJ65" s="140"/>
      <c r="LBK65" s="140"/>
      <c r="LBL65" s="140"/>
      <c r="LBM65" s="140"/>
      <c r="LBN65" s="140"/>
      <c r="LBO65" s="140"/>
      <c r="LBP65" s="140"/>
      <c r="LBQ65" s="140"/>
      <c r="LBR65" s="140"/>
      <c r="LBS65" s="140"/>
      <c r="LBT65" s="140"/>
      <c r="LBU65" s="140"/>
      <c r="LBV65" s="140"/>
      <c r="LBW65" s="140"/>
      <c r="LBX65" s="140"/>
      <c r="LBY65" s="140"/>
      <c r="LBZ65" s="140"/>
      <c r="LCA65" s="140"/>
      <c r="LCB65" s="140"/>
      <c r="LCC65" s="140"/>
      <c r="LCD65" s="140"/>
      <c r="LCE65" s="140"/>
      <c r="LCF65" s="140"/>
      <c r="LCG65" s="140"/>
      <c r="LCH65" s="140"/>
      <c r="LCI65" s="140"/>
      <c r="LCJ65" s="140"/>
      <c r="LCK65" s="140"/>
      <c r="LCL65" s="140"/>
      <c r="LCM65" s="140"/>
      <c r="LCN65" s="140"/>
      <c r="LCO65" s="140"/>
      <c r="LCP65" s="140"/>
      <c r="LCQ65" s="140"/>
      <c r="LCR65" s="140"/>
      <c r="LCS65" s="140"/>
      <c r="LCT65" s="140"/>
      <c r="LCU65" s="140"/>
      <c r="LCV65" s="140"/>
      <c r="LCW65" s="140"/>
      <c r="LCX65" s="140"/>
      <c r="LCY65" s="140"/>
      <c r="LCZ65" s="140"/>
      <c r="LDA65" s="140"/>
      <c r="LDB65" s="140"/>
      <c r="LDC65" s="140"/>
      <c r="LDD65" s="140"/>
      <c r="LDE65" s="140"/>
      <c r="LDF65" s="140"/>
      <c r="LDG65" s="140"/>
      <c r="LDH65" s="140"/>
      <c r="LDI65" s="140"/>
      <c r="LDJ65" s="140"/>
      <c r="LDK65" s="140"/>
      <c r="LDL65" s="140"/>
      <c r="LDM65" s="140"/>
      <c r="LDN65" s="140"/>
      <c r="LDO65" s="140"/>
      <c r="LDP65" s="140"/>
      <c r="LDQ65" s="140"/>
      <c r="LDR65" s="140"/>
      <c r="LDS65" s="140"/>
      <c r="LDT65" s="140"/>
      <c r="LDU65" s="140"/>
      <c r="LDV65" s="140"/>
      <c r="LDW65" s="140"/>
      <c r="LDX65" s="140"/>
      <c r="LDY65" s="140"/>
      <c r="LDZ65" s="140"/>
      <c r="LEA65" s="140"/>
      <c r="LEB65" s="140"/>
      <c r="LEC65" s="140"/>
      <c r="LED65" s="140"/>
      <c r="LEE65" s="140"/>
      <c r="LEF65" s="140"/>
      <c r="LEG65" s="140"/>
      <c r="LEH65" s="140"/>
      <c r="LEI65" s="140"/>
      <c r="LEJ65" s="140"/>
      <c r="LEK65" s="140"/>
      <c r="LEL65" s="140"/>
      <c r="LEM65" s="140"/>
      <c r="LEN65" s="140"/>
      <c r="LEO65" s="140"/>
      <c r="LEP65" s="140"/>
      <c r="LEQ65" s="140"/>
      <c r="LER65" s="140"/>
      <c r="LES65" s="140"/>
      <c r="LET65" s="140"/>
      <c r="LEU65" s="140"/>
      <c r="LEV65" s="140"/>
      <c r="LEW65" s="140"/>
      <c r="LEX65" s="140"/>
      <c r="LEY65" s="140"/>
      <c r="LEZ65" s="140"/>
      <c r="LFA65" s="140"/>
      <c r="LFB65" s="140"/>
      <c r="LFC65" s="140"/>
      <c r="LFD65" s="140"/>
      <c r="LFE65" s="140"/>
      <c r="LFF65" s="140"/>
      <c r="LFG65" s="140"/>
      <c r="LFH65" s="140"/>
      <c r="LFI65" s="140"/>
      <c r="LFJ65" s="140"/>
      <c r="LFK65" s="140"/>
      <c r="LFL65" s="140"/>
      <c r="LFM65" s="140"/>
      <c r="LFN65" s="140"/>
      <c r="LFO65" s="140"/>
      <c r="LFP65" s="140"/>
      <c r="LFQ65" s="140"/>
      <c r="LFR65" s="140"/>
      <c r="LFS65" s="140"/>
      <c r="LFT65" s="140"/>
      <c r="LFU65" s="140"/>
      <c r="LFV65" s="140"/>
      <c r="LFW65" s="140"/>
      <c r="LFX65" s="140"/>
      <c r="LFY65" s="140"/>
      <c r="LFZ65" s="140"/>
      <c r="LGA65" s="140"/>
      <c r="LGB65" s="140"/>
      <c r="LGC65" s="140"/>
      <c r="LGD65" s="140"/>
      <c r="LGE65" s="140"/>
      <c r="LGF65" s="140"/>
      <c r="LGG65" s="140"/>
      <c r="LGH65" s="140"/>
      <c r="LGI65" s="140"/>
      <c r="LGJ65" s="140"/>
      <c r="LGK65" s="140"/>
      <c r="LGL65" s="140"/>
      <c r="LGM65" s="140"/>
      <c r="LGN65" s="140"/>
      <c r="LGO65" s="140"/>
      <c r="LGP65" s="140"/>
      <c r="LGQ65" s="140"/>
      <c r="LGR65" s="140"/>
      <c r="LGS65" s="140"/>
      <c r="LGT65" s="140"/>
      <c r="LGU65" s="140"/>
      <c r="LGV65" s="140"/>
      <c r="LGW65" s="140"/>
      <c r="LGX65" s="140"/>
      <c r="LGY65" s="140"/>
      <c r="LGZ65" s="140"/>
      <c r="LHA65" s="140"/>
      <c r="LHB65" s="140"/>
      <c r="LHC65" s="140"/>
      <c r="LHD65" s="140"/>
      <c r="LHE65" s="140"/>
      <c r="LHF65" s="140"/>
      <c r="LHG65" s="140"/>
      <c r="LHH65" s="140"/>
      <c r="LHI65" s="140"/>
      <c r="LHJ65" s="140"/>
      <c r="LHK65" s="140"/>
      <c r="LHL65" s="140"/>
      <c r="LHM65" s="140"/>
      <c r="LHN65" s="140"/>
      <c r="LHO65" s="140"/>
      <c r="LHP65" s="140"/>
      <c r="LHQ65" s="140"/>
      <c r="LHR65" s="140"/>
      <c r="LHS65" s="140"/>
      <c r="LHT65" s="140"/>
      <c r="LHU65" s="140"/>
      <c r="LHV65" s="140"/>
      <c r="LHW65" s="140"/>
      <c r="LHX65" s="140"/>
      <c r="LHY65" s="140"/>
      <c r="LHZ65" s="140"/>
      <c r="LIA65" s="140"/>
      <c r="LIB65" s="140"/>
      <c r="LIC65" s="140"/>
      <c r="LID65" s="140"/>
      <c r="LIE65" s="140"/>
      <c r="LIF65" s="140"/>
      <c r="LIG65" s="140"/>
      <c r="LIH65" s="140"/>
      <c r="LII65" s="140"/>
      <c r="LIJ65" s="140"/>
      <c r="LIK65" s="140"/>
      <c r="LIL65" s="140"/>
      <c r="LIM65" s="140"/>
      <c r="LIN65" s="140"/>
      <c r="LIO65" s="140"/>
      <c r="LIP65" s="140"/>
      <c r="LIQ65" s="140"/>
      <c r="LIR65" s="140"/>
      <c r="LIS65" s="140"/>
      <c r="LIT65" s="140"/>
      <c r="LIU65" s="140"/>
      <c r="LIV65" s="140"/>
      <c r="LIW65" s="140"/>
      <c r="LIX65" s="140"/>
      <c r="LIY65" s="140"/>
      <c r="LIZ65" s="140"/>
      <c r="LJA65" s="140"/>
      <c r="LJB65" s="140"/>
      <c r="LJC65" s="140"/>
      <c r="LJD65" s="140"/>
      <c r="LJE65" s="140"/>
      <c r="LJF65" s="140"/>
      <c r="LJG65" s="140"/>
      <c r="LJH65" s="140"/>
      <c r="LJI65" s="140"/>
      <c r="LJJ65" s="140"/>
      <c r="LJK65" s="140"/>
      <c r="LJL65" s="140"/>
      <c r="LJM65" s="140"/>
      <c r="LJN65" s="140"/>
      <c r="LJO65" s="140"/>
      <c r="LJP65" s="140"/>
      <c r="LJQ65" s="140"/>
      <c r="LJR65" s="140"/>
      <c r="LJS65" s="140"/>
      <c r="LJT65" s="140"/>
      <c r="LJU65" s="140"/>
      <c r="LJV65" s="140"/>
      <c r="LJW65" s="140"/>
      <c r="LJX65" s="140"/>
      <c r="LJY65" s="140"/>
      <c r="LJZ65" s="140"/>
      <c r="LKA65" s="140"/>
      <c r="LKB65" s="140"/>
      <c r="LKC65" s="140"/>
      <c r="LKD65" s="140"/>
      <c r="LKE65" s="140"/>
      <c r="LKF65" s="140"/>
      <c r="LKG65" s="140"/>
      <c r="LKH65" s="140"/>
      <c r="LKI65" s="140"/>
      <c r="LKJ65" s="140"/>
      <c r="LKK65" s="140"/>
      <c r="LKL65" s="140"/>
      <c r="LKM65" s="140"/>
      <c r="LKN65" s="140"/>
      <c r="LKO65" s="140"/>
      <c r="LKP65" s="140"/>
      <c r="LKQ65" s="140"/>
      <c r="LKR65" s="140"/>
      <c r="LKS65" s="140"/>
      <c r="LKT65" s="140"/>
      <c r="LKU65" s="140"/>
      <c r="LKV65" s="140"/>
      <c r="LKW65" s="140"/>
      <c r="LKX65" s="140"/>
      <c r="LKY65" s="140"/>
      <c r="LKZ65" s="140"/>
      <c r="LLA65" s="140"/>
      <c r="LLB65" s="140"/>
      <c r="LLC65" s="140"/>
      <c r="LLD65" s="140"/>
      <c r="LLE65" s="140"/>
      <c r="LLF65" s="140"/>
      <c r="LLG65" s="140"/>
      <c r="LLH65" s="140"/>
      <c r="LLI65" s="140"/>
      <c r="LLJ65" s="140"/>
      <c r="LLK65" s="140"/>
      <c r="LLL65" s="140"/>
      <c r="LLM65" s="140"/>
      <c r="LLN65" s="140"/>
      <c r="LLO65" s="140"/>
      <c r="LLP65" s="140"/>
      <c r="LLQ65" s="140"/>
      <c r="LLR65" s="140"/>
      <c r="LLS65" s="140"/>
      <c r="LLT65" s="140"/>
      <c r="LLU65" s="140"/>
      <c r="LLV65" s="140"/>
      <c r="LLW65" s="140"/>
      <c r="LLX65" s="140"/>
      <c r="LLY65" s="140"/>
      <c r="LLZ65" s="140"/>
      <c r="LMA65" s="140"/>
      <c r="LMB65" s="140"/>
      <c r="LMC65" s="140"/>
      <c r="LMD65" s="140"/>
      <c r="LME65" s="140"/>
      <c r="LMF65" s="140"/>
      <c r="LMG65" s="140"/>
      <c r="LMH65" s="140"/>
      <c r="LMI65" s="140"/>
      <c r="LMJ65" s="140"/>
      <c r="LMK65" s="140"/>
      <c r="LML65" s="140"/>
      <c r="LMM65" s="140"/>
      <c r="LMN65" s="140"/>
      <c r="LMO65" s="140"/>
      <c r="LMP65" s="140"/>
      <c r="LMQ65" s="140"/>
      <c r="LMR65" s="140"/>
      <c r="LMS65" s="140"/>
      <c r="LMT65" s="140"/>
      <c r="LMU65" s="140"/>
      <c r="LMV65" s="140"/>
      <c r="LMW65" s="140"/>
      <c r="LMX65" s="140"/>
      <c r="LMY65" s="140"/>
      <c r="LMZ65" s="140"/>
      <c r="LNA65" s="140"/>
      <c r="LNB65" s="140"/>
      <c r="LNC65" s="140"/>
      <c r="LND65" s="140"/>
      <c r="LNE65" s="140"/>
      <c r="LNF65" s="140"/>
      <c r="LNG65" s="140"/>
      <c r="LNH65" s="140"/>
      <c r="LNI65" s="140"/>
      <c r="LNJ65" s="140"/>
      <c r="LNK65" s="140"/>
      <c r="LNL65" s="140"/>
      <c r="LNM65" s="140"/>
      <c r="LNN65" s="140"/>
      <c r="LNO65" s="140"/>
      <c r="LNP65" s="140"/>
      <c r="LNQ65" s="140"/>
      <c r="LNR65" s="140"/>
      <c r="LNS65" s="140"/>
      <c r="LNT65" s="140"/>
      <c r="LNU65" s="140"/>
      <c r="LNV65" s="140"/>
      <c r="LNW65" s="140"/>
      <c r="LNX65" s="140"/>
      <c r="LNY65" s="140"/>
      <c r="LNZ65" s="140"/>
      <c r="LOA65" s="140"/>
      <c r="LOB65" s="140"/>
      <c r="LOC65" s="140"/>
      <c r="LOD65" s="140"/>
      <c r="LOE65" s="140"/>
      <c r="LOF65" s="140"/>
      <c r="LOG65" s="140"/>
      <c r="LOH65" s="140"/>
      <c r="LOI65" s="140"/>
      <c r="LOJ65" s="140"/>
      <c r="LOK65" s="140"/>
      <c r="LOL65" s="140"/>
      <c r="LOM65" s="140"/>
      <c r="LON65" s="140"/>
      <c r="LOO65" s="140"/>
      <c r="LOP65" s="140"/>
      <c r="LOQ65" s="140"/>
      <c r="LOR65" s="140"/>
      <c r="LOS65" s="140"/>
      <c r="LOT65" s="140"/>
      <c r="LOU65" s="140"/>
      <c r="LOV65" s="140"/>
      <c r="LOW65" s="140"/>
      <c r="LOX65" s="140"/>
      <c r="LOY65" s="140"/>
      <c r="LOZ65" s="140"/>
      <c r="LPA65" s="140"/>
      <c r="LPB65" s="140"/>
      <c r="LPC65" s="140"/>
      <c r="LPD65" s="140"/>
      <c r="LPE65" s="140"/>
      <c r="LPF65" s="140"/>
      <c r="LPG65" s="140"/>
      <c r="LPH65" s="140"/>
      <c r="LPI65" s="140"/>
      <c r="LPJ65" s="140"/>
      <c r="LPK65" s="140"/>
      <c r="LPL65" s="140"/>
      <c r="LPM65" s="140"/>
      <c r="LPN65" s="140"/>
      <c r="LPO65" s="140"/>
      <c r="LPP65" s="140"/>
      <c r="LPQ65" s="140"/>
      <c r="LPR65" s="140"/>
      <c r="LPS65" s="140"/>
      <c r="LPT65" s="140"/>
      <c r="LPU65" s="140"/>
      <c r="LPV65" s="140"/>
      <c r="LPW65" s="140"/>
      <c r="LPX65" s="140"/>
      <c r="LPY65" s="140"/>
      <c r="LPZ65" s="140"/>
      <c r="LQA65" s="140"/>
      <c r="LQB65" s="140"/>
      <c r="LQC65" s="140"/>
      <c r="LQD65" s="140"/>
      <c r="LQE65" s="140"/>
      <c r="LQF65" s="140"/>
      <c r="LQG65" s="140"/>
      <c r="LQH65" s="140"/>
      <c r="LQI65" s="140"/>
      <c r="LQJ65" s="140"/>
      <c r="LQK65" s="140"/>
      <c r="LQL65" s="140"/>
      <c r="LQM65" s="140"/>
      <c r="LQN65" s="140"/>
      <c r="LQO65" s="140"/>
      <c r="LQP65" s="140"/>
      <c r="LQQ65" s="140"/>
      <c r="LQR65" s="140"/>
      <c r="LQS65" s="140"/>
      <c r="LQT65" s="140"/>
      <c r="LQU65" s="140"/>
      <c r="LQV65" s="140"/>
      <c r="LQW65" s="140"/>
      <c r="LQX65" s="140"/>
      <c r="LQY65" s="140"/>
      <c r="LQZ65" s="140"/>
      <c r="LRA65" s="140"/>
      <c r="LRB65" s="140"/>
      <c r="LRC65" s="140"/>
      <c r="LRD65" s="140"/>
      <c r="LRE65" s="140"/>
      <c r="LRF65" s="140"/>
      <c r="LRG65" s="140"/>
      <c r="LRH65" s="140"/>
      <c r="LRI65" s="140"/>
      <c r="LRJ65" s="140"/>
      <c r="LRK65" s="140"/>
      <c r="LRL65" s="140"/>
      <c r="LRM65" s="140"/>
      <c r="LRN65" s="140"/>
      <c r="LRO65" s="140"/>
      <c r="LRP65" s="140"/>
      <c r="LRQ65" s="140"/>
      <c r="LRR65" s="140"/>
      <c r="LRS65" s="140"/>
      <c r="LRT65" s="140"/>
      <c r="LRU65" s="140"/>
      <c r="LRV65" s="140"/>
      <c r="LRW65" s="140"/>
      <c r="LRX65" s="140"/>
      <c r="LRY65" s="140"/>
      <c r="LRZ65" s="140"/>
      <c r="LSA65" s="140"/>
      <c r="LSB65" s="140"/>
      <c r="LSC65" s="140"/>
      <c r="LSD65" s="140"/>
      <c r="LSE65" s="140"/>
      <c r="LSF65" s="140"/>
      <c r="LSG65" s="140"/>
      <c r="LSH65" s="140"/>
      <c r="LSI65" s="140"/>
      <c r="LSJ65" s="140"/>
      <c r="LSK65" s="140"/>
      <c r="LSL65" s="140"/>
      <c r="LSM65" s="140"/>
      <c r="LSN65" s="140"/>
      <c r="LSO65" s="140"/>
      <c r="LSP65" s="140"/>
      <c r="LSQ65" s="140"/>
      <c r="LSR65" s="140"/>
      <c r="LSS65" s="140"/>
      <c r="LST65" s="140"/>
      <c r="LSU65" s="140"/>
      <c r="LSV65" s="140"/>
      <c r="LSW65" s="140"/>
      <c r="LSX65" s="140"/>
      <c r="LSY65" s="140"/>
      <c r="LSZ65" s="140"/>
      <c r="LTA65" s="140"/>
      <c r="LTB65" s="140"/>
      <c r="LTC65" s="140"/>
      <c r="LTD65" s="140"/>
      <c r="LTE65" s="140"/>
      <c r="LTF65" s="140"/>
      <c r="LTG65" s="140"/>
      <c r="LTH65" s="140"/>
      <c r="LTI65" s="140"/>
      <c r="LTJ65" s="140"/>
      <c r="LTK65" s="140"/>
      <c r="LTL65" s="140"/>
      <c r="LTM65" s="140"/>
      <c r="LTN65" s="140"/>
      <c r="LTO65" s="140"/>
      <c r="LTP65" s="140"/>
      <c r="LTQ65" s="140"/>
      <c r="LTR65" s="140"/>
      <c r="LTS65" s="140"/>
      <c r="LTT65" s="140"/>
      <c r="LTU65" s="140"/>
      <c r="LTV65" s="140"/>
      <c r="LTW65" s="140"/>
      <c r="LTX65" s="140"/>
      <c r="LTY65" s="140"/>
      <c r="LTZ65" s="140"/>
      <c r="LUA65" s="140"/>
      <c r="LUB65" s="140"/>
      <c r="LUC65" s="140"/>
      <c r="LUD65" s="140"/>
      <c r="LUE65" s="140"/>
      <c r="LUF65" s="140"/>
      <c r="LUG65" s="140"/>
      <c r="LUH65" s="140"/>
      <c r="LUI65" s="140"/>
      <c r="LUJ65" s="140"/>
      <c r="LUK65" s="140"/>
      <c r="LUL65" s="140"/>
      <c r="LUM65" s="140"/>
      <c r="LUN65" s="140"/>
      <c r="LUO65" s="140"/>
      <c r="LUP65" s="140"/>
      <c r="LUQ65" s="140"/>
      <c r="LUR65" s="140"/>
      <c r="LUS65" s="140"/>
      <c r="LUT65" s="140"/>
      <c r="LUU65" s="140"/>
      <c r="LUV65" s="140"/>
      <c r="LUW65" s="140"/>
      <c r="LUX65" s="140"/>
      <c r="LUY65" s="140"/>
      <c r="LUZ65" s="140"/>
      <c r="LVA65" s="140"/>
      <c r="LVB65" s="140"/>
      <c r="LVC65" s="140"/>
      <c r="LVD65" s="140"/>
      <c r="LVE65" s="140"/>
      <c r="LVF65" s="140"/>
      <c r="LVG65" s="140"/>
      <c r="LVH65" s="140"/>
      <c r="LVI65" s="140"/>
      <c r="LVJ65" s="140"/>
      <c r="LVK65" s="140"/>
      <c r="LVL65" s="140"/>
      <c r="LVM65" s="140"/>
      <c r="LVN65" s="140"/>
      <c r="LVO65" s="140"/>
      <c r="LVP65" s="140"/>
      <c r="LVQ65" s="140"/>
      <c r="LVR65" s="140"/>
      <c r="LVS65" s="140"/>
      <c r="LVT65" s="140"/>
      <c r="LVU65" s="140"/>
      <c r="LVV65" s="140"/>
      <c r="LVW65" s="140"/>
      <c r="LVX65" s="140"/>
      <c r="LVY65" s="140"/>
      <c r="LVZ65" s="140"/>
      <c r="LWA65" s="140"/>
      <c r="LWB65" s="140"/>
      <c r="LWC65" s="140"/>
      <c r="LWD65" s="140"/>
      <c r="LWE65" s="140"/>
      <c r="LWF65" s="140"/>
      <c r="LWG65" s="140"/>
      <c r="LWH65" s="140"/>
      <c r="LWI65" s="140"/>
      <c r="LWJ65" s="140"/>
      <c r="LWK65" s="140"/>
      <c r="LWL65" s="140"/>
      <c r="LWM65" s="140"/>
      <c r="LWN65" s="140"/>
      <c r="LWO65" s="140"/>
      <c r="LWP65" s="140"/>
      <c r="LWQ65" s="140"/>
      <c r="LWR65" s="140"/>
      <c r="LWS65" s="140"/>
      <c r="LWT65" s="140"/>
      <c r="LWU65" s="140"/>
      <c r="LWV65" s="140"/>
      <c r="LWW65" s="140"/>
      <c r="LWX65" s="140"/>
      <c r="LWY65" s="140"/>
      <c r="LWZ65" s="140"/>
      <c r="LXA65" s="140"/>
      <c r="LXB65" s="140"/>
      <c r="LXC65" s="140"/>
      <c r="LXD65" s="140"/>
      <c r="LXE65" s="140"/>
      <c r="LXF65" s="140"/>
      <c r="LXG65" s="140"/>
      <c r="LXH65" s="140"/>
      <c r="LXI65" s="140"/>
      <c r="LXJ65" s="140"/>
      <c r="LXK65" s="140"/>
      <c r="LXL65" s="140"/>
      <c r="LXM65" s="140"/>
      <c r="LXN65" s="140"/>
      <c r="LXO65" s="140"/>
      <c r="LXP65" s="140"/>
      <c r="LXQ65" s="140"/>
      <c r="LXR65" s="140"/>
      <c r="LXS65" s="140"/>
      <c r="LXT65" s="140"/>
      <c r="LXU65" s="140"/>
      <c r="LXV65" s="140"/>
      <c r="LXW65" s="140"/>
      <c r="LXX65" s="140"/>
      <c r="LXY65" s="140"/>
      <c r="LXZ65" s="140"/>
      <c r="LYA65" s="140"/>
      <c r="LYB65" s="140"/>
      <c r="LYC65" s="140"/>
      <c r="LYD65" s="140"/>
      <c r="LYE65" s="140"/>
      <c r="LYF65" s="140"/>
      <c r="LYG65" s="140"/>
      <c r="LYH65" s="140"/>
      <c r="LYI65" s="140"/>
      <c r="LYJ65" s="140"/>
      <c r="LYK65" s="140"/>
      <c r="LYL65" s="140"/>
      <c r="LYM65" s="140"/>
      <c r="LYN65" s="140"/>
      <c r="LYO65" s="140"/>
      <c r="LYP65" s="140"/>
      <c r="LYQ65" s="140"/>
      <c r="LYR65" s="140"/>
      <c r="LYS65" s="140"/>
      <c r="LYT65" s="140"/>
      <c r="LYU65" s="140"/>
      <c r="LYV65" s="140"/>
      <c r="LYW65" s="140"/>
      <c r="LYX65" s="140"/>
      <c r="LYY65" s="140"/>
      <c r="LYZ65" s="140"/>
      <c r="LZA65" s="140"/>
      <c r="LZB65" s="140"/>
      <c r="LZC65" s="140"/>
      <c r="LZD65" s="140"/>
      <c r="LZE65" s="140"/>
      <c r="LZF65" s="140"/>
      <c r="LZG65" s="140"/>
      <c r="LZH65" s="140"/>
      <c r="LZI65" s="140"/>
      <c r="LZJ65" s="140"/>
      <c r="LZK65" s="140"/>
      <c r="LZL65" s="140"/>
      <c r="LZM65" s="140"/>
      <c r="LZN65" s="140"/>
      <c r="LZO65" s="140"/>
      <c r="LZP65" s="140"/>
      <c r="LZQ65" s="140"/>
      <c r="LZR65" s="140"/>
      <c r="LZS65" s="140"/>
      <c r="LZT65" s="140"/>
      <c r="LZU65" s="140"/>
      <c r="LZV65" s="140"/>
      <c r="LZW65" s="140"/>
      <c r="LZX65" s="140"/>
      <c r="LZY65" s="140"/>
      <c r="LZZ65" s="140"/>
      <c r="MAA65" s="140"/>
      <c r="MAB65" s="140"/>
      <c r="MAC65" s="140"/>
      <c r="MAD65" s="140"/>
      <c r="MAE65" s="140"/>
      <c r="MAF65" s="140"/>
      <c r="MAG65" s="140"/>
      <c r="MAH65" s="140"/>
      <c r="MAI65" s="140"/>
      <c r="MAJ65" s="140"/>
      <c r="MAK65" s="140"/>
      <c r="MAL65" s="140"/>
      <c r="MAM65" s="140"/>
      <c r="MAN65" s="140"/>
      <c r="MAO65" s="140"/>
      <c r="MAP65" s="140"/>
      <c r="MAQ65" s="140"/>
      <c r="MAR65" s="140"/>
      <c r="MAS65" s="140"/>
      <c r="MAT65" s="140"/>
      <c r="MAU65" s="140"/>
      <c r="MAV65" s="140"/>
      <c r="MAW65" s="140"/>
      <c r="MAX65" s="140"/>
      <c r="MAY65" s="140"/>
      <c r="MAZ65" s="140"/>
      <c r="MBA65" s="140"/>
      <c r="MBB65" s="140"/>
      <c r="MBC65" s="140"/>
      <c r="MBD65" s="140"/>
      <c r="MBE65" s="140"/>
      <c r="MBF65" s="140"/>
      <c r="MBG65" s="140"/>
      <c r="MBH65" s="140"/>
      <c r="MBI65" s="140"/>
      <c r="MBJ65" s="140"/>
      <c r="MBK65" s="140"/>
      <c r="MBL65" s="140"/>
      <c r="MBM65" s="140"/>
      <c r="MBN65" s="140"/>
      <c r="MBO65" s="140"/>
      <c r="MBP65" s="140"/>
      <c r="MBQ65" s="140"/>
      <c r="MBR65" s="140"/>
      <c r="MBS65" s="140"/>
      <c r="MBT65" s="140"/>
      <c r="MBU65" s="140"/>
      <c r="MBV65" s="140"/>
      <c r="MBW65" s="140"/>
      <c r="MBX65" s="140"/>
      <c r="MBY65" s="140"/>
      <c r="MBZ65" s="140"/>
      <c r="MCA65" s="140"/>
      <c r="MCB65" s="140"/>
      <c r="MCC65" s="140"/>
      <c r="MCD65" s="140"/>
      <c r="MCE65" s="140"/>
      <c r="MCF65" s="140"/>
      <c r="MCG65" s="140"/>
      <c r="MCH65" s="140"/>
      <c r="MCI65" s="140"/>
      <c r="MCJ65" s="140"/>
      <c r="MCK65" s="140"/>
      <c r="MCL65" s="140"/>
      <c r="MCM65" s="140"/>
      <c r="MCN65" s="140"/>
      <c r="MCO65" s="140"/>
      <c r="MCP65" s="140"/>
      <c r="MCQ65" s="140"/>
      <c r="MCR65" s="140"/>
      <c r="MCS65" s="140"/>
      <c r="MCT65" s="140"/>
      <c r="MCU65" s="140"/>
      <c r="MCV65" s="140"/>
      <c r="MCW65" s="140"/>
      <c r="MCX65" s="140"/>
      <c r="MCY65" s="140"/>
      <c r="MCZ65" s="140"/>
      <c r="MDA65" s="140"/>
      <c r="MDB65" s="140"/>
      <c r="MDC65" s="140"/>
      <c r="MDD65" s="140"/>
      <c r="MDE65" s="140"/>
      <c r="MDF65" s="140"/>
      <c r="MDG65" s="140"/>
      <c r="MDH65" s="140"/>
      <c r="MDI65" s="140"/>
      <c r="MDJ65" s="140"/>
      <c r="MDK65" s="140"/>
      <c r="MDL65" s="140"/>
      <c r="MDM65" s="140"/>
      <c r="MDN65" s="140"/>
      <c r="MDO65" s="140"/>
      <c r="MDP65" s="140"/>
      <c r="MDQ65" s="140"/>
      <c r="MDR65" s="140"/>
      <c r="MDS65" s="140"/>
      <c r="MDT65" s="140"/>
      <c r="MDU65" s="140"/>
      <c r="MDV65" s="140"/>
      <c r="MDW65" s="140"/>
      <c r="MDX65" s="140"/>
      <c r="MDY65" s="140"/>
      <c r="MDZ65" s="140"/>
      <c r="MEA65" s="140"/>
      <c r="MEB65" s="140"/>
      <c r="MEC65" s="140"/>
      <c r="MED65" s="140"/>
      <c r="MEE65" s="140"/>
      <c r="MEF65" s="140"/>
      <c r="MEG65" s="140"/>
      <c r="MEH65" s="140"/>
      <c r="MEI65" s="140"/>
      <c r="MEJ65" s="140"/>
      <c r="MEK65" s="140"/>
      <c r="MEL65" s="140"/>
      <c r="MEM65" s="140"/>
      <c r="MEN65" s="140"/>
      <c r="MEO65" s="140"/>
      <c r="MEP65" s="140"/>
      <c r="MEQ65" s="140"/>
      <c r="MER65" s="140"/>
      <c r="MES65" s="140"/>
      <c r="MET65" s="140"/>
      <c r="MEU65" s="140"/>
      <c r="MEV65" s="140"/>
      <c r="MEW65" s="140"/>
      <c r="MEX65" s="140"/>
      <c r="MEY65" s="140"/>
      <c r="MEZ65" s="140"/>
      <c r="MFA65" s="140"/>
      <c r="MFB65" s="140"/>
      <c r="MFC65" s="140"/>
      <c r="MFD65" s="140"/>
      <c r="MFE65" s="140"/>
      <c r="MFF65" s="140"/>
      <c r="MFG65" s="140"/>
      <c r="MFH65" s="140"/>
      <c r="MFI65" s="140"/>
      <c r="MFJ65" s="140"/>
      <c r="MFK65" s="140"/>
      <c r="MFL65" s="140"/>
      <c r="MFM65" s="140"/>
      <c r="MFN65" s="140"/>
      <c r="MFO65" s="140"/>
      <c r="MFP65" s="140"/>
      <c r="MFQ65" s="140"/>
      <c r="MFR65" s="140"/>
      <c r="MFS65" s="140"/>
      <c r="MFT65" s="140"/>
      <c r="MFU65" s="140"/>
      <c r="MFV65" s="140"/>
      <c r="MFW65" s="140"/>
      <c r="MFX65" s="140"/>
      <c r="MFY65" s="140"/>
      <c r="MFZ65" s="140"/>
      <c r="MGA65" s="140"/>
      <c r="MGB65" s="140"/>
      <c r="MGC65" s="140"/>
      <c r="MGD65" s="140"/>
      <c r="MGE65" s="140"/>
      <c r="MGF65" s="140"/>
      <c r="MGG65" s="140"/>
      <c r="MGH65" s="140"/>
      <c r="MGI65" s="140"/>
      <c r="MGJ65" s="140"/>
      <c r="MGK65" s="140"/>
      <c r="MGL65" s="140"/>
      <c r="MGM65" s="140"/>
      <c r="MGN65" s="140"/>
      <c r="MGO65" s="140"/>
      <c r="MGP65" s="140"/>
      <c r="MGQ65" s="140"/>
      <c r="MGR65" s="140"/>
      <c r="MGS65" s="140"/>
      <c r="MGT65" s="140"/>
      <c r="MGU65" s="140"/>
      <c r="MGV65" s="140"/>
      <c r="MGW65" s="140"/>
      <c r="MGX65" s="140"/>
      <c r="MGY65" s="140"/>
      <c r="MGZ65" s="140"/>
      <c r="MHA65" s="140"/>
      <c r="MHB65" s="140"/>
      <c r="MHC65" s="140"/>
      <c r="MHD65" s="140"/>
      <c r="MHE65" s="140"/>
      <c r="MHF65" s="140"/>
      <c r="MHG65" s="140"/>
      <c r="MHH65" s="140"/>
      <c r="MHI65" s="140"/>
      <c r="MHJ65" s="140"/>
      <c r="MHK65" s="140"/>
      <c r="MHL65" s="140"/>
      <c r="MHM65" s="140"/>
      <c r="MHN65" s="140"/>
      <c r="MHO65" s="140"/>
      <c r="MHP65" s="140"/>
      <c r="MHQ65" s="140"/>
      <c r="MHR65" s="140"/>
      <c r="MHS65" s="140"/>
      <c r="MHT65" s="140"/>
      <c r="MHU65" s="140"/>
      <c r="MHV65" s="140"/>
      <c r="MHW65" s="140"/>
      <c r="MHX65" s="140"/>
      <c r="MHY65" s="140"/>
      <c r="MHZ65" s="140"/>
      <c r="MIA65" s="140"/>
      <c r="MIB65" s="140"/>
      <c r="MIC65" s="140"/>
      <c r="MID65" s="140"/>
      <c r="MIE65" s="140"/>
      <c r="MIF65" s="140"/>
      <c r="MIG65" s="140"/>
      <c r="MIH65" s="140"/>
      <c r="MII65" s="140"/>
      <c r="MIJ65" s="140"/>
      <c r="MIK65" s="140"/>
      <c r="MIL65" s="140"/>
      <c r="MIM65" s="140"/>
      <c r="MIN65" s="140"/>
      <c r="MIO65" s="140"/>
      <c r="MIP65" s="140"/>
      <c r="MIQ65" s="140"/>
      <c r="MIR65" s="140"/>
      <c r="MIS65" s="140"/>
      <c r="MIT65" s="140"/>
      <c r="MIU65" s="140"/>
      <c r="MIV65" s="140"/>
      <c r="MIW65" s="140"/>
      <c r="MIX65" s="140"/>
      <c r="MIY65" s="140"/>
      <c r="MIZ65" s="140"/>
      <c r="MJA65" s="140"/>
      <c r="MJB65" s="140"/>
      <c r="MJC65" s="140"/>
      <c r="MJD65" s="140"/>
      <c r="MJE65" s="140"/>
      <c r="MJF65" s="140"/>
      <c r="MJG65" s="140"/>
      <c r="MJH65" s="140"/>
      <c r="MJI65" s="140"/>
      <c r="MJJ65" s="140"/>
      <c r="MJK65" s="140"/>
      <c r="MJL65" s="140"/>
      <c r="MJM65" s="140"/>
      <c r="MJN65" s="140"/>
      <c r="MJO65" s="140"/>
      <c r="MJP65" s="140"/>
      <c r="MJQ65" s="140"/>
      <c r="MJR65" s="140"/>
      <c r="MJS65" s="140"/>
      <c r="MJT65" s="140"/>
      <c r="MJU65" s="140"/>
      <c r="MJV65" s="140"/>
      <c r="MJW65" s="140"/>
      <c r="MJX65" s="140"/>
      <c r="MJY65" s="140"/>
      <c r="MJZ65" s="140"/>
      <c r="MKA65" s="140"/>
      <c r="MKB65" s="140"/>
      <c r="MKC65" s="140"/>
      <c r="MKD65" s="140"/>
      <c r="MKE65" s="140"/>
      <c r="MKF65" s="140"/>
      <c r="MKG65" s="140"/>
      <c r="MKH65" s="140"/>
      <c r="MKI65" s="140"/>
      <c r="MKJ65" s="140"/>
      <c r="MKK65" s="140"/>
      <c r="MKL65" s="140"/>
      <c r="MKM65" s="140"/>
      <c r="MKN65" s="140"/>
      <c r="MKO65" s="140"/>
      <c r="MKP65" s="140"/>
      <c r="MKQ65" s="140"/>
      <c r="MKR65" s="140"/>
      <c r="MKS65" s="140"/>
      <c r="MKT65" s="140"/>
      <c r="MKU65" s="140"/>
      <c r="MKV65" s="140"/>
      <c r="MKW65" s="140"/>
      <c r="MKX65" s="140"/>
      <c r="MKY65" s="140"/>
      <c r="MKZ65" s="140"/>
      <c r="MLA65" s="140"/>
      <c r="MLB65" s="140"/>
      <c r="MLC65" s="140"/>
      <c r="MLD65" s="140"/>
      <c r="MLE65" s="140"/>
      <c r="MLF65" s="140"/>
      <c r="MLG65" s="140"/>
      <c r="MLH65" s="140"/>
      <c r="MLI65" s="140"/>
      <c r="MLJ65" s="140"/>
      <c r="MLK65" s="140"/>
      <c r="MLL65" s="140"/>
      <c r="MLM65" s="140"/>
      <c r="MLN65" s="140"/>
      <c r="MLO65" s="140"/>
      <c r="MLP65" s="140"/>
      <c r="MLQ65" s="140"/>
      <c r="MLR65" s="140"/>
      <c r="MLS65" s="140"/>
      <c r="MLT65" s="140"/>
      <c r="MLU65" s="140"/>
      <c r="MLV65" s="140"/>
      <c r="MLW65" s="140"/>
      <c r="MLX65" s="140"/>
      <c r="MLY65" s="140"/>
      <c r="MLZ65" s="140"/>
      <c r="MMA65" s="140"/>
      <c r="MMB65" s="140"/>
      <c r="MMC65" s="140"/>
      <c r="MMD65" s="140"/>
      <c r="MME65" s="140"/>
      <c r="MMF65" s="140"/>
      <c r="MMG65" s="140"/>
      <c r="MMH65" s="140"/>
      <c r="MMI65" s="140"/>
      <c r="MMJ65" s="140"/>
      <c r="MMK65" s="140"/>
      <c r="MML65" s="140"/>
      <c r="MMM65" s="140"/>
      <c r="MMN65" s="140"/>
      <c r="MMO65" s="140"/>
      <c r="MMP65" s="140"/>
      <c r="MMQ65" s="140"/>
      <c r="MMR65" s="140"/>
      <c r="MMS65" s="140"/>
      <c r="MMT65" s="140"/>
      <c r="MMU65" s="140"/>
      <c r="MMV65" s="140"/>
      <c r="MMW65" s="140"/>
      <c r="MMX65" s="140"/>
      <c r="MMY65" s="140"/>
      <c r="MMZ65" s="140"/>
      <c r="MNA65" s="140"/>
      <c r="MNB65" s="140"/>
      <c r="MNC65" s="140"/>
      <c r="MND65" s="140"/>
      <c r="MNE65" s="140"/>
      <c r="MNF65" s="140"/>
      <c r="MNG65" s="140"/>
      <c r="MNH65" s="140"/>
      <c r="MNI65" s="140"/>
      <c r="MNJ65" s="140"/>
      <c r="MNK65" s="140"/>
      <c r="MNL65" s="140"/>
      <c r="MNM65" s="140"/>
      <c r="MNN65" s="140"/>
      <c r="MNO65" s="140"/>
      <c r="MNP65" s="140"/>
      <c r="MNQ65" s="140"/>
      <c r="MNR65" s="140"/>
      <c r="MNS65" s="140"/>
      <c r="MNT65" s="140"/>
      <c r="MNU65" s="140"/>
      <c r="MNV65" s="140"/>
      <c r="MNW65" s="140"/>
      <c r="MNX65" s="140"/>
      <c r="MNY65" s="140"/>
      <c r="MNZ65" s="140"/>
      <c r="MOA65" s="140"/>
      <c r="MOB65" s="140"/>
      <c r="MOC65" s="140"/>
      <c r="MOD65" s="140"/>
      <c r="MOE65" s="140"/>
      <c r="MOF65" s="140"/>
      <c r="MOG65" s="140"/>
      <c r="MOH65" s="140"/>
      <c r="MOI65" s="140"/>
      <c r="MOJ65" s="140"/>
      <c r="MOK65" s="140"/>
      <c r="MOL65" s="140"/>
      <c r="MOM65" s="140"/>
      <c r="MON65" s="140"/>
      <c r="MOO65" s="140"/>
      <c r="MOP65" s="140"/>
      <c r="MOQ65" s="140"/>
      <c r="MOR65" s="140"/>
      <c r="MOS65" s="140"/>
      <c r="MOT65" s="140"/>
      <c r="MOU65" s="140"/>
      <c r="MOV65" s="140"/>
      <c r="MOW65" s="140"/>
      <c r="MOX65" s="140"/>
      <c r="MOY65" s="140"/>
      <c r="MOZ65" s="140"/>
      <c r="MPA65" s="140"/>
      <c r="MPB65" s="140"/>
      <c r="MPC65" s="140"/>
      <c r="MPD65" s="140"/>
      <c r="MPE65" s="140"/>
      <c r="MPF65" s="140"/>
      <c r="MPG65" s="140"/>
      <c r="MPH65" s="140"/>
      <c r="MPI65" s="140"/>
      <c r="MPJ65" s="140"/>
      <c r="MPK65" s="140"/>
      <c r="MPL65" s="140"/>
      <c r="MPM65" s="140"/>
      <c r="MPN65" s="140"/>
      <c r="MPO65" s="140"/>
      <c r="MPP65" s="140"/>
      <c r="MPQ65" s="140"/>
      <c r="MPR65" s="140"/>
      <c r="MPS65" s="140"/>
      <c r="MPT65" s="140"/>
      <c r="MPU65" s="140"/>
      <c r="MPV65" s="140"/>
      <c r="MPW65" s="140"/>
      <c r="MPX65" s="140"/>
      <c r="MPY65" s="140"/>
      <c r="MPZ65" s="140"/>
      <c r="MQA65" s="140"/>
      <c r="MQB65" s="140"/>
      <c r="MQC65" s="140"/>
      <c r="MQD65" s="140"/>
      <c r="MQE65" s="140"/>
      <c r="MQF65" s="140"/>
      <c r="MQG65" s="140"/>
      <c r="MQH65" s="140"/>
      <c r="MQI65" s="140"/>
      <c r="MQJ65" s="140"/>
      <c r="MQK65" s="140"/>
      <c r="MQL65" s="140"/>
      <c r="MQM65" s="140"/>
      <c r="MQN65" s="140"/>
      <c r="MQO65" s="140"/>
      <c r="MQP65" s="140"/>
      <c r="MQQ65" s="140"/>
      <c r="MQR65" s="140"/>
      <c r="MQS65" s="140"/>
      <c r="MQT65" s="140"/>
      <c r="MQU65" s="140"/>
      <c r="MQV65" s="140"/>
      <c r="MQW65" s="140"/>
      <c r="MQX65" s="140"/>
      <c r="MQY65" s="140"/>
      <c r="MQZ65" s="140"/>
      <c r="MRA65" s="140"/>
      <c r="MRB65" s="140"/>
      <c r="MRC65" s="140"/>
      <c r="MRD65" s="140"/>
      <c r="MRE65" s="140"/>
      <c r="MRF65" s="140"/>
      <c r="MRG65" s="140"/>
      <c r="MRH65" s="140"/>
      <c r="MRI65" s="140"/>
      <c r="MRJ65" s="140"/>
      <c r="MRK65" s="140"/>
      <c r="MRL65" s="140"/>
      <c r="MRM65" s="140"/>
      <c r="MRN65" s="140"/>
      <c r="MRO65" s="140"/>
      <c r="MRP65" s="140"/>
      <c r="MRQ65" s="140"/>
      <c r="MRR65" s="140"/>
      <c r="MRS65" s="140"/>
      <c r="MRT65" s="140"/>
      <c r="MRU65" s="140"/>
      <c r="MRV65" s="140"/>
      <c r="MRW65" s="140"/>
      <c r="MRX65" s="140"/>
      <c r="MRY65" s="140"/>
      <c r="MRZ65" s="140"/>
      <c r="MSA65" s="140"/>
      <c r="MSB65" s="140"/>
      <c r="MSC65" s="140"/>
      <c r="MSD65" s="140"/>
      <c r="MSE65" s="140"/>
      <c r="MSF65" s="140"/>
      <c r="MSG65" s="140"/>
      <c r="MSH65" s="140"/>
      <c r="MSI65" s="140"/>
      <c r="MSJ65" s="140"/>
      <c r="MSK65" s="140"/>
      <c r="MSL65" s="140"/>
      <c r="MSM65" s="140"/>
      <c r="MSN65" s="140"/>
      <c r="MSO65" s="140"/>
      <c r="MSP65" s="140"/>
      <c r="MSQ65" s="140"/>
      <c r="MSR65" s="140"/>
      <c r="MSS65" s="140"/>
      <c r="MST65" s="140"/>
      <c r="MSU65" s="140"/>
      <c r="MSV65" s="140"/>
      <c r="MSW65" s="140"/>
      <c r="MSX65" s="140"/>
      <c r="MSY65" s="140"/>
      <c r="MSZ65" s="140"/>
      <c r="MTA65" s="140"/>
      <c r="MTB65" s="140"/>
      <c r="MTC65" s="140"/>
      <c r="MTD65" s="140"/>
      <c r="MTE65" s="140"/>
      <c r="MTF65" s="140"/>
      <c r="MTG65" s="140"/>
      <c r="MTH65" s="140"/>
      <c r="MTI65" s="140"/>
      <c r="MTJ65" s="140"/>
      <c r="MTK65" s="140"/>
      <c r="MTL65" s="140"/>
      <c r="MTM65" s="140"/>
      <c r="MTN65" s="140"/>
      <c r="MTO65" s="140"/>
      <c r="MTP65" s="140"/>
      <c r="MTQ65" s="140"/>
      <c r="MTR65" s="140"/>
      <c r="MTS65" s="140"/>
      <c r="MTT65" s="140"/>
      <c r="MTU65" s="140"/>
      <c r="MTV65" s="140"/>
      <c r="MTW65" s="140"/>
      <c r="MTX65" s="140"/>
      <c r="MTY65" s="140"/>
      <c r="MTZ65" s="140"/>
      <c r="MUA65" s="140"/>
      <c r="MUB65" s="140"/>
      <c r="MUC65" s="140"/>
      <c r="MUD65" s="140"/>
      <c r="MUE65" s="140"/>
      <c r="MUF65" s="140"/>
      <c r="MUG65" s="140"/>
      <c r="MUH65" s="140"/>
      <c r="MUI65" s="140"/>
      <c r="MUJ65" s="140"/>
      <c r="MUK65" s="140"/>
      <c r="MUL65" s="140"/>
      <c r="MUM65" s="140"/>
      <c r="MUN65" s="140"/>
      <c r="MUO65" s="140"/>
      <c r="MUP65" s="140"/>
      <c r="MUQ65" s="140"/>
      <c r="MUR65" s="140"/>
      <c r="MUS65" s="140"/>
      <c r="MUT65" s="140"/>
      <c r="MUU65" s="140"/>
      <c r="MUV65" s="140"/>
      <c r="MUW65" s="140"/>
      <c r="MUX65" s="140"/>
      <c r="MUY65" s="140"/>
      <c r="MUZ65" s="140"/>
      <c r="MVA65" s="140"/>
      <c r="MVB65" s="140"/>
      <c r="MVC65" s="140"/>
      <c r="MVD65" s="140"/>
      <c r="MVE65" s="140"/>
      <c r="MVF65" s="140"/>
      <c r="MVG65" s="140"/>
      <c r="MVH65" s="140"/>
      <c r="MVI65" s="140"/>
      <c r="MVJ65" s="140"/>
      <c r="MVK65" s="140"/>
      <c r="MVL65" s="140"/>
      <c r="MVM65" s="140"/>
      <c r="MVN65" s="140"/>
      <c r="MVO65" s="140"/>
      <c r="MVP65" s="140"/>
      <c r="MVQ65" s="140"/>
      <c r="MVR65" s="140"/>
      <c r="MVS65" s="140"/>
      <c r="MVT65" s="140"/>
      <c r="MVU65" s="140"/>
      <c r="MVV65" s="140"/>
      <c r="MVW65" s="140"/>
      <c r="MVX65" s="140"/>
      <c r="MVY65" s="140"/>
      <c r="MVZ65" s="140"/>
      <c r="MWA65" s="140"/>
      <c r="MWB65" s="140"/>
      <c r="MWC65" s="140"/>
      <c r="MWD65" s="140"/>
      <c r="MWE65" s="140"/>
      <c r="MWF65" s="140"/>
      <c r="MWG65" s="140"/>
      <c r="MWH65" s="140"/>
      <c r="MWI65" s="140"/>
      <c r="MWJ65" s="140"/>
      <c r="MWK65" s="140"/>
      <c r="MWL65" s="140"/>
      <c r="MWM65" s="140"/>
      <c r="MWN65" s="140"/>
      <c r="MWO65" s="140"/>
      <c r="MWP65" s="140"/>
      <c r="MWQ65" s="140"/>
      <c r="MWR65" s="140"/>
      <c r="MWS65" s="140"/>
      <c r="MWT65" s="140"/>
      <c r="MWU65" s="140"/>
      <c r="MWV65" s="140"/>
      <c r="MWW65" s="140"/>
      <c r="MWX65" s="140"/>
      <c r="MWY65" s="140"/>
      <c r="MWZ65" s="140"/>
      <c r="MXA65" s="140"/>
      <c r="MXB65" s="140"/>
      <c r="MXC65" s="140"/>
      <c r="MXD65" s="140"/>
      <c r="MXE65" s="140"/>
      <c r="MXF65" s="140"/>
      <c r="MXG65" s="140"/>
      <c r="MXH65" s="140"/>
      <c r="MXI65" s="140"/>
      <c r="MXJ65" s="140"/>
      <c r="MXK65" s="140"/>
      <c r="MXL65" s="140"/>
      <c r="MXM65" s="140"/>
      <c r="MXN65" s="140"/>
      <c r="MXO65" s="140"/>
      <c r="MXP65" s="140"/>
      <c r="MXQ65" s="140"/>
      <c r="MXR65" s="140"/>
      <c r="MXS65" s="140"/>
      <c r="MXT65" s="140"/>
      <c r="MXU65" s="140"/>
      <c r="MXV65" s="140"/>
      <c r="MXW65" s="140"/>
      <c r="MXX65" s="140"/>
      <c r="MXY65" s="140"/>
      <c r="MXZ65" s="140"/>
      <c r="MYA65" s="140"/>
      <c r="MYB65" s="140"/>
      <c r="MYC65" s="140"/>
      <c r="MYD65" s="140"/>
      <c r="MYE65" s="140"/>
      <c r="MYF65" s="140"/>
      <c r="MYG65" s="140"/>
      <c r="MYH65" s="140"/>
      <c r="MYI65" s="140"/>
      <c r="MYJ65" s="140"/>
      <c r="MYK65" s="140"/>
      <c r="MYL65" s="140"/>
      <c r="MYM65" s="140"/>
      <c r="MYN65" s="140"/>
      <c r="MYO65" s="140"/>
      <c r="MYP65" s="140"/>
      <c r="MYQ65" s="140"/>
      <c r="MYR65" s="140"/>
      <c r="MYS65" s="140"/>
      <c r="MYT65" s="140"/>
      <c r="MYU65" s="140"/>
      <c r="MYV65" s="140"/>
      <c r="MYW65" s="140"/>
      <c r="MYX65" s="140"/>
      <c r="MYY65" s="140"/>
      <c r="MYZ65" s="140"/>
      <c r="MZA65" s="140"/>
      <c r="MZB65" s="140"/>
      <c r="MZC65" s="140"/>
      <c r="MZD65" s="140"/>
      <c r="MZE65" s="140"/>
      <c r="MZF65" s="140"/>
      <c r="MZG65" s="140"/>
      <c r="MZH65" s="140"/>
      <c r="MZI65" s="140"/>
      <c r="MZJ65" s="140"/>
      <c r="MZK65" s="140"/>
      <c r="MZL65" s="140"/>
      <c r="MZM65" s="140"/>
      <c r="MZN65" s="140"/>
      <c r="MZO65" s="140"/>
      <c r="MZP65" s="140"/>
      <c r="MZQ65" s="140"/>
      <c r="MZR65" s="140"/>
      <c r="MZS65" s="140"/>
      <c r="MZT65" s="140"/>
      <c r="MZU65" s="140"/>
      <c r="MZV65" s="140"/>
      <c r="MZW65" s="140"/>
      <c r="MZX65" s="140"/>
      <c r="MZY65" s="140"/>
      <c r="MZZ65" s="140"/>
      <c r="NAA65" s="140"/>
      <c r="NAB65" s="140"/>
      <c r="NAC65" s="140"/>
      <c r="NAD65" s="140"/>
      <c r="NAE65" s="140"/>
      <c r="NAF65" s="140"/>
      <c r="NAG65" s="140"/>
      <c r="NAH65" s="140"/>
      <c r="NAI65" s="140"/>
      <c r="NAJ65" s="140"/>
      <c r="NAK65" s="140"/>
      <c r="NAL65" s="140"/>
      <c r="NAM65" s="140"/>
      <c r="NAN65" s="140"/>
      <c r="NAO65" s="140"/>
      <c r="NAP65" s="140"/>
      <c r="NAQ65" s="140"/>
      <c r="NAR65" s="140"/>
      <c r="NAS65" s="140"/>
      <c r="NAT65" s="140"/>
      <c r="NAU65" s="140"/>
      <c r="NAV65" s="140"/>
      <c r="NAW65" s="140"/>
      <c r="NAX65" s="140"/>
      <c r="NAY65" s="140"/>
      <c r="NAZ65" s="140"/>
      <c r="NBA65" s="140"/>
      <c r="NBB65" s="140"/>
      <c r="NBC65" s="140"/>
      <c r="NBD65" s="140"/>
      <c r="NBE65" s="140"/>
      <c r="NBF65" s="140"/>
      <c r="NBG65" s="140"/>
      <c r="NBH65" s="140"/>
      <c r="NBI65" s="140"/>
      <c r="NBJ65" s="140"/>
      <c r="NBK65" s="140"/>
      <c r="NBL65" s="140"/>
      <c r="NBM65" s="140"/>
      <c r="NBN65" s="140"/>
      <c r="NBO65" s="140"/>
      <c r="NBP65" s="140"/>
      <c r="NBQ65" s="140"/>
      <c r="NBR65" s="140"/>
      <c r="NBS65" s="140"/>
      <c r="NBT65" s="140"/>
      <c r="NBU65" s="140"/>
      <c r="NBV65" s="140"/>
      <c r="NBW65" s="140"/>
      <c r="NBX65" s="140"/>
      <c r="NBY65" s="140"/>
      <c r="NBZ65" s="140"/>
      <c r="NCA65" s="140"/>
      <c r="NCB65" s="140"/>
      <c r="NCC65" s="140"/>
      <c r="NCD65" s="140"/>
      <c r="NCE65" s="140"/>
      <c r="NCF65" s="140"/>
      <c r="NCG65" s="140"/>
      <c r="NCH65" s="140"/>
      <c r="NCI65" s="140"/>
      <c r="NCJ65" s="140"/>
      <c r="NCK65" s="140"/>
      <c r="NCL65" s="140"/>
      <c r="NCM65" s="140"/>
      <c r="NCN65" s="140"/>
      <c r="NCO65" s="140"/>
      <c r="NCP65" s="140"/>
      <c r="NCQ65" s="140"/>
      <c r="NCR65" s="140"/>
      <c r="NCS65" s="140"/>
      <c r="NCT65" s="140"/>
      <c r="NCU65" s="140"/>
      <c r="NCV65" s="140"/>
      <c r="NCW65" s="140"/>
      <c r="NCX65" s="140"/>
      <c r="NCY65" s="140"/>
      <c r="NCZ65" s="140"/>
      <c r="NDA65" s="140"/>
      <c r="NDB65" s="140"/>
      <c r="NDC65" s="140"/>
      <c r="NDD65" s="140"/>
      <c r="NDE65" s="140"/>
      <c r="NDF65" s="140"/>
      <c r="NDG65" s="140"/>
      <c r="NDH65" s="140"/>
      <c r="NDI65" s="140"/>
      <c r="NDJ65" s="140"/>
      <c r="NDK65" s="140"/>
      <c r="NDL65" s="140"/>
      <c r="NDM65" s="140"/>
      <c r="NDN65" s="140"/>
      <c r="NDO65" s="140"/>
      <c r="NDP65" s="140"/>
      <c r="NDQ65" s="140"/>
      <c r="NDR65" s="140"/>
      <c r="NDS65" s="140"/>
      <c r="NDT65" s="140"/>
      <c r="NDU65" s="140"/>
      <c r="NDV65" s="140"/>
      <c r="NDW65" s="140"/>
      <c r="NDX65" s="140"/>
      <c r="NDY65" s="140"/>
      <c r="NDZ65" s="140"/>
      <c r="NEA65" s="140"/>
      <c r="NEB65" s="140"/>
      <c r="NEC65" s="140"/>
      <c r="NED65" s="140"/>
      <c r="NEE65" s="140"/>
      <c r="NEF65" s="140"/>
      <c r="NEG65" s="140"/>
      <c r="NEH65" s="140"/>
      <c r="NEI65" s="140"/>
      <c r="NEJ65" s="140"/>
      <c r="NEK65" s="140"/>
      <c r="NEL65" s="140"/>
      <c r="NEM65" s="140"/>
      <c r="NEN65" s="140"/>
      <c r="NEO65" s="140"/>
      <c r="NEP65" s="140"/>
      <c r="NEQ65" s="140"/>
      <c r="NER65" s="140"/>
      <c r="NES65" s="140"/>
      <c r="NET65" s="140"/>
      <c r="NEU65" s="140"/>
      <c r="NEV65" s="140"/>
      <c r="NEW65" s="140"/>
      <c r="NEX65" s="140"/>
      <c r="NEY65" s="140"/>
      <c r="NEZ65" s="140"/>
      <c r="NFA65" s="140"/>
      <c r="NFB65" s="140"/>
      <c r="NFC65" s="140"/>
      <c r="NFD65" s="140"/>
      <c r="NFE65" s="140"/>
      <c r="NFF65" s="140"/>
      <c r="NFG65" s="140"/>
      <c r="NFH65" s="140"/>
      <c r="NFI65" s="140"/>
      <c r="NFJ65" s="140"/>
      <c r="NFK65" s="140"/>
      <c r="NFL65" s="140"/>
      <c r="NFM65" s="140"/>
      <c r="NFN65" s="140"/>
      <c r="NFO65" s="140"/>
      <c r="NFP65" s="140"/>
      <c r="NFQ65" s="140"/>
      <c r="NFR65" s="140"/>
      <c r="NFS65" s="140"/>
      <c r="NFT65" s="140"/>
      <c r="NFU65" s="140"/>
      <c r="NFV65" s="140"/>
      <c r="NFW65" s="140"/>
      <c r="NFX65" s="140"/>
      <c r="NFY65" s="140"/>
      <c r="NFZ65" s="140"/>
      <c r="NGA65" s="140"/>
      <c r="NGB65" s="140"/>
      <c r="NGC65" s="140"/>
      <c r="NGD65" s="140"/>
      <c r="NGE65" s="140"/>
      <c r="NGF65" s="140"/>
      <c r="NGG65" s="140"/>
      <c r="NGH65" s="140"/>
      <c r="NGI65" s="140"/>
      <c r="NGJ65" s="140"/>
      <c r="NGK65" s="140"/>
      <c r="NGL65" s="140"/>
      <c r="NGM65" s="140"/>
      <c r="NGN65" s="140"/>
      <c r="NGO65" s="140"/>
      <c r="NGP65" s="140"/>
      <c r="NGQ65" s="140"/>
      <c r="NGR65" s="140"/>
      <c r="NGS65" s="140"/>
      <c r="NGT65" s="140"/>
      <c r="NGU65" s="140"/>
      <c r="NGV65" s="140"/>
      <c r="NGW65" s="140"/>
      <c r="NGX65" s="140"/>
      <c r="NGY65" s="140"/>
      <c r="NGZ65" s="140"/>
      <c r="NHA65" s="140"/>
      <c r="NHB65" s="140"/>
      <c r="NHC65" s="140"/>
      <c r="NHD65" s="140"/>
      <c r="NHE65" s="140"/>
      <c r="NHF65" s="140"/>
      <c r="NHG65" s="140"/>
      <c r="NHH65" s="140"/>
      <c r="NHI65" s="140"/>
      <c r="NHJ65" s="140"/>
      <c r="NHK65" s="140"/>
      <c r="NHL65" s="140"/>
      <c r="NHM65" s="140"/>
      <c r="NHN65" s="140"/>
      <c r="NHO65" s="140"/>
      <c r="NHP65" s="140"/>
      <c r="NHQ65" s="140"/>
      <c r="NHR65" s="140"/>
      <c r="NHS65" s="140"/>
      <c r="NHT65" s="140"/>
      <c r="NHU65" s="140"/>
      <c r="NHV65" s="140"/>
      <c r="NHW65" s="140"/>
      <c r="NHX65" s="140"/>
      <c r="NHY65" s="140"/>
      <c r="NHZ65" s="140"/>
      <c r="NIA65" s="140"/>
      <c r="NIB65" s="140"/>
      <c r="NIC65" s="140"/>
      <c r="NID65" s="140"/>
      <c r="NIE65" s="140"/>
      <c r="NIF65" s="140"/>
      <c r="NIG65" s="140"/>
      <c r="NIH65" s="140"/>
      <c r="NII65" s="140"/>
      <c r="NIJ65" s="140"/>
      <c r="NIK65" s="140"/>
      <c r="NIL65" s="140"/>
      <c r="NIM65" s="140"/>
      <c r="NIN65" s="140"/>
      <c r="NIO65" s="140"/>
      <c r="NIP65" s="140"/>
      <c r="NIQ65" s="140"/>
      <c r="NIR65" s="140"/>
      <c r="NIS65" s="140"/>
      <c r="NIT65" s="140"/>
      <c r="NIU65" s="140"/>
      <c r="NIV65" s="140"/>
      <c r="NIW65" s="140"/>
      <c r="NIX65" s="140"/>
      <c r="NIY65" s="140"/>
      <c r="NIZ65" s="140"/>
      <c r="NJA65" s="140"/>
      <c r="NJB65" s="140"/>
      <c r="NJC65" s="140"/>
      <c r="NJD65" s="140"/>
      <c r="NJE65" s="140"/>
      <c r="NJF65" s="140"/>
      <c r="NJG65" s="140"/>
      <c r="NJH65" s="140"/>
      <c r="NJI65" s="140"/>
      <c r="NJJ65" s="140"/>
      <c r="NJK65" s="140"/>
      <c r="NJL65" s="140"/>
      <c r="NJM65" s="140"/>
      <c r="NJN65" s="140"/>
      <c r="NJO65" s="140"/>
      <c r="NJP65" s="140"/>
      <c r="NJQ65" s="140"/>
      <c r="NJR65" s="140"/>
      <c r="NJS65" s="140"/>
      <c r="NJT65" s="140"/>
      <c r="NJU65" s="140"/>
      <c r="NJV65" s="140"/>
      <c r="NJW65" s="140"/>
      <c r="NJX65" s="140"/>
      <c r="NJY65" s="140"/>
      <c r="NJZ65" s="140"/>
      <c r="NKA65" s="140"/>
      <c r="NKB65" s="140"/>
      <c r="NKC65" s="140"/>
      <c r="NKD65" s="140"/>
      <c r="NKE65" s="140"/>
      <c r="NKF65" s="140"/>
      <c r="NKG65" s="140"/>
      <c r="NKH65" s="140"/>
      <c r="NKI65" s="140"/>
      <c r="NKJ65" s="140"/>
      <c r="NKK65" s="140"/>
      <c r="NKL65" s="140"/>
      <c r="NKM65" s="140"/>
      <c r="NKN65" s="140"/>
      <c r="NKO65" s="140"/>
      <c r="NKP65" s="140"/>
      <c r="NKQ65" s="140"/>
      <c r="NKR65" s="140"/>
      <c r="NKS65" s="140"/>
      <c r="NKT65" s="140"/>
      <c r="NKU65" s="140"/>
      <c r="NKV65" s="140"/>
      <c r="NKW65" s="140"/>
      <c r="NKX65" s="140"/>
      <c r="NKY65" s="140"/>
      <c r="NKZ65" s="140"/>
      <c r="NLA65" s="140"/>
      <c r="NLB65" s="140"/>
      <c r="NLC65" s="140"/>
      <c r="NLD65" s="140"/>
      <c r="NLE65" s="140"/>
      <c r="NLF65" s="140"/>
      <c r="NLG65" s="140"/>
      <c r="NLH65" s="140"/>
      <c r="NLI65" s="140"/>
      <c r="NLJ65" s="140"/>
      <c r="NLK65" s="140"/>
      <c r="NLL65" s="140"/>
      <c r="NLM65" s="140"/>
      <c r="NLN65" s="140"/>
      <c r="NLO65" s="140"/>
      <c r="NLP65" s="140"/>
      <c r="NLQ65" s="140"/>
      <c r="NLR65" s="140"/>
      <c r="NLS65" s="140"/>
      <c r="NLT65" s="140"/>
      <c r="NLU65" s="140"/>
      <c r="NLV65" s="140"/>
      <c r="NLW65" s="140"/>
      <c r="NLX65" s="140"/>
      <c r="NLY65" s="140"/>
      <c r="NLZ65" s="140"/>
      <c r="NMA65" s="140"/>
      <c r="NMB65" s="140"/>
      <c r="NMC65" s="140"/>
      <c r="NMD65" s="140"/>
      <c r="NME65" s="140"/>
      <c r="NMF65" s="140"/>
      <c r="NMG65" s="140"/>
      <c r="NMH65" s="140"/>
      <c r="NMI65" s="140"/>
      <c r="NMJ65" s="140"/>
      <c r="NMK65" s="140"/>
      <c r="NML65" s="140"/>
      <c r="NMM65" s="140"/>
      <c r="NMN65" s="140"/>
      <c r="NMO65" s="140"/>
      <c r="NMP65" s="140"/>
      <c r="NMQ65" s="140"/>
      <c r="NMR65" s="140"/>
      <c r="NMS65" s="140"/>
      <c r="NMT65" s="140"/>
      <c r="NMU65" s="140"/>
      <c r="NMV65" s="140"/>
      <c r="NMW65" s="140"/>
      <c r="NMX65" s="140"/>
      <c r="NMY65" s="140"/>
      <c r="NMZ65" s="140"/>
      <c r="NNA65" s="140"/>
      <c r="NNB65" s="140"/>
      <c r="NNC65" s="140"/>
      <c r="NND65" s="140"/>
      <c r="NNE65" s="140"/>
      <c r="NNF65" s="140"/>
      <c r="NNG65" s="140"/>
      <c r="NNH65" s="140"/>
      <c r="NNI65" s="140"/>
      <c r="NNJ65" s="140"/>
      <c r="NNK65" s="140"/>
      <c r="NNL65" s="140"/>
      <c r="NNM65" s="140"/>
      <c r="NNN65" s="140"/>
      <c r="NNO65" s="140"/>
      <c r="NNP65" s="140"/>
      <c r="NNQ65" s="140"/>
      <c r="NNR65" s="140"/>
      <c r="NNS65" s="140"/>
      <c r="NNT65" s="140"/>
      <c r="NNU65" s="140"/>
      <c r="NNV65" s="140"/>
      <c r="NNW65" s="140"/>
      <c r="NNX65" s="140"/>
      <c r="NNY65" s="140"/>
      <c r="NNZ65" s="140"/>
      <c r="NOA65" s="140"/>
      <c r="NOB65" s="140"/>
      <c r="NOC65" s="140"/>
      <c r="NOD65" s="140"/>
      <c r="NOE65" s="140"/>
      <c r="NOF65" s="140"/>
      <c r="NOG65" s="140"/>
      <c r="NOH65" s="140"/>
      <c r="NOI65" s="140"/>
      <c r="NOJ65" s="140"/>
      <c r="NOK65" s="140"/>
      <c r="NOL65" s="140"/>
      <c r="NOM65" s="140"/>
      <c r="NON65" s="140"/>
      <c r="NOO65" s="140"/>
      <c r="NOP65" s="140"/>
      <c r="NOQ65" s="140"/>
      <c r="NOR65" s="140"/>
      <c r="NOS65" s="140"/>
      <c r="NOT65" s="140"/>
      <c r="NOU65" s="140"/>
      <c r="NOV65" s="140"/>
      <c r="NOW65" s="140"/>
      <c r="NOX65" s="140"/>
      <c r="NOY65" s="140"/>
      <c r="NOZ65" s="140"/>
      <c r="NPA65" s="140"/>
      <c r="NPB65" s="140"/>
      <c r="NPC65" s="140"/>
      <c r="NPD65" s="140"/>
      <c r="NPE65" s="140"/>
      <c r="NPF65" s="140"/>
      <c r="NPG65" s="140"/>
      <c r="NPH65" s="140"/>
      <c r="NPI65" s="140"/>
      <c r="NPJ65" s="140"/>
      <c r="NPK65" s="140"/>
      <c r="NPL65" s="140"/>
      <c r="NPM65" s="140"/>
      <c r="NPN65" s="140"/>
      <c r="NPO65" s="140"/>
      <c r="NPP65" s="140"/>
      <c r="NPQ65" s="140"/>
      <c r="NPR65" s="140"/>
      <c r="NPS65" s="140"/>
      <c r="NPT65" s="140"/>
      <c r="NPU65" s="140"/>
      <c r="NPV65" s="140"/>
      <c r="NPW65" s="140"/>
      <c r="NPX65" s="140"/>
      <c r="NPY65" s="140"/>
      <c r="NPZ65" s="140"/>
      <c r="NQA65" s="140"/>
      <c r="NQB65" s="140"/>
      <c r="NQC65" s="140"/>
      <c r="NQD65" s="140"/>
      <c r="NQE65" s="140"/>
      <c r="NQF65" s="140"/>
      <c r="NQG65" s="140"/>
      <c r="NQH65" s="140"/>
      <c r="NQI65" s="140"/>
      <c r="NQJ65" s="140"/>
      <c r="NQK65" s="140"/>
      <c r="NQL65" s="140"/>
      <c r="NQM65" s="140"/>
      <c r="NQN65" s="140"/>
      <c r="NQO65" s="140"/>
      <c r="NQP65" s="140"/>
      <c r="NQQ65" s="140"/>
      <c r="NQR65" s="140"/>
      <c r="NQS65" s="140"/>
      <c r="NQT65" s="140"/>
      <c r="NQU65" s="140"/>
      <c r="NQV65" s="140"/>
      <c r="NQW65" s="140"/>
      <c r="NQX65" s="140"/>
      <c r="NQY65" s="140"/>
      <c r="NQZ65" s="140"/>
      <c r="NRA65" s="140"/>
      <c r="NRB65" s="140"/>
      <c r="NRC65" s="140"/>
      <c r="NRD65" s="140"/>
      <c r="NRE65" s="140"/>
      <c r="NRF65" s="140"/>
      <c r="NRG65" s="140"/>
      <c r="NRH65" s="140"/>
      <c r="NRI65" s="140"/>
      <c r="NRJ65" s="140"/>
      <c r="NRK65" s="140"/>
      <c r="NRL65" s="140"/>
      <c r="NRM65" s="140"/>
      <c r="NRN65" s="140"/>
      <c r="NRO65" s="140"/>
      <c r="NRP65" s="140"/>
      <c r="NRQ65" s="140"/>
      <c r="NRR65" s="140"/>
      <c r="NRS65" s="140"/>
      <c r="NRT65" s="140"/>
      <c r="NRU65" s="140"/>
      <c r="NRV65" s="140"/>
      <c r="NRW65" s="140"/>
      <c r="NRX65" s="140"/>
      <c r="NRY65" s="140"/>
      <c r="NRZ65" s="140"/>
      <c r="NSA65" s="140"/>
      <c r="NSB65" s="140"/>
      <c r="NSC65" s="140"/>
      <c r="NSD65" s="140"/>
      <c r="NSE65" s="140"/>
      <c r="NSF65" s="140"/>
      <c r="NSG65" s="140"/>
      <c r="NSH65" s="140"/>
      <c r="NSI65" s="140"/>
      <c r="NSJ65" s="140"/>
      <c r="NSK65" s="140"/>
      <c r="NSL65" s="140"/>
      <c r="NSM65" s="140"/>
      <c r="NSN65" s="140"/>
      <c r="NSO65" s="140"/>
      <c r="NSP65" s="140"/>
      <c r="NSQ65" s="140"/>
      <c r="NSR65" s="140"/>
      <c r="NSS65" s="140"/>
      <c r="NST65" s="140"/>
      <c r="NSU65" s="140"/>
      <c r="NSV65" s="140"/>
      <c r="NSW65" s="140"/>
      <c r="NSX65" s="140"/>
      <c r="NSY65" s="140"/>
      <c r="NSZ65" s="140"/>
      <c r="NTA65" s="140"/>
      <c r="NTB65" s="140"/>
      <c r="NTC65" s="140"/>
      <c r="NTD65" s="140"/>
      <c r="NTE65" s="140"/>
      <c r="NTF65" s="140"/>
      <c r="NTG65" s="140"/>
      <c r="NTH65" s="140"/>
      <c r="NTI65" s="140"/>
      <c r="NTJ65" s="140"/>
      <c r="NTK65" s="140"/>
      <c r="NTL65" s="140"/>
      <c r="NTM65" s="140"/>
      <c r="NTN65" s="140"/>
      <c r="NTO65" s="140"/>
      <c r="NTP65" s="140"/>
      <c r="NTQ65" s="140"/>
      <c r="NTR65" s="140"/>
      <c r="NTS65" s="140"/>
      <c r="NTT65" s="140"/>
      <c r="NTU65" s="140"/>
      <c r="NTV65" s="140"/>
      <c r="NTW65" s="140"/>
      <c r="NTX65" s="140"/>
      <c r="NTY65" s="140"/>
      <c r="NTZ65" s="140"/>
      <c r="NUA65" s="140"/>
      <c r="NUB65" s="140"/>
      <c r="NUC65" s="140"/>
      <c r="NUD65" s="140"/>
      <c r="NUE65" s="140"/>
      <c r="NUF65" s="140"/>
      <c r="NUG65" s="140"/>
      <c r="NUH65" s="140"/>
      <c r="NUI65" s="140"/>
      <c r="NUJ65" s="140"/>
      <c r="NUK65" s="140"/>
      <c r="NUL65" s="140"/>
      <c r="NUM65" s="140"/>
      <c r="NUN65" s="140"/>
      <c r="NUO65" s="140"/>
      <c r="NUP65" s="140"/>
      <c r="NUQ65" s="140"/>
      <c r="NUR65" s="140"/>
      <c r="NUS65" s="140"/>
      <c r="NUT65" s="140"/>
      <c r="NUU65" s="140"/>
      <c r="NUV65" s="140"/>
      <c r="NUW65" s="140"/>
      <c r="NUX65" s="140"/>
      <c r="NUY65" s="140"/>
      <c r="NUZ65" s="140"/>
      <c r="NVA65" s="140"/>
      <c r="NVB65" s="140"/>
      <c r="NVC65" s="140"/>
      <c r="NVD65" s="140"/>
      <c r="NVE65" s="140"/>
      <c r="NVF65" s="140"/>
      <c r="NVG65" s="140"/>
      <c r="NVH65" s="140"/>
      <c r="NVI65" s="140"/>
      <c r="NVJ65" s="140"/>
      <c r="NVK65" s="140"/>
      <c r="NVL65" s="140"/>
      <c r="NVM65" s="140"/>
      <c r="NVN65" s="140"/>
      <c r="NVO65" s="140"/>
      <c r="NVP65" s="140"/>
      <c r="NVQ65" s="140"/>
      <c r="NVR65" s="140"/>
      <c r="NVS65" s="140"/>
      <c r="NVT65" s="140"/>
      <c r="NVU65" s="140"/>
      <c r="NVV65" s="140"/>
      <c r="NVW65" s="140"/>
      <c r="NVX65" s="140"/>
      <c r="NVY65" s="140"/>
      <c r="NVZ65" s="140"/>
      <c r="NWA65" s="140"/>
      <c r="NWB65" s="140"/>
      <c r="NWC65" s="140"/>
      <c r="NWD65" s="140"/>
      <c r="NWE65" s="140"/>
      <c r="NWF65" s="140"/>
      <c r="NWG65" s="140"/>
      <c r="NWH65" s="140"/>
      <c r="NWI65" s="140"/>
      <c r="NWJ65" s="140"/>
      <c r="NWK65" s="140"/>
      <c r="NWL65" s="140"/>
      <c r="NWM65" s="140"/>
      <c r="NWN65" s="140"/>
      <c r="NWO65" s="140"/>
      <c r="NWP65" s="140"/>
      <c r="NWQ65" s="140"/>
      <c r="NWR65" s="140"/>
      <c r="NWS65" s="140"/>
      <c r="NWT65" s="140"/>
      <c r="NWU65" s="140"/>
      <c r="NWV65" s="140"/>
      <c r="NWW65" s="140"/>
      <c r="NWX65" s="140"/>
      <c r="NWY65" s="140"/>
      <c r="NWZ65" s="140"/>
      <c r="NXA65" s="140"/>
      <c r="NXB65" s="140"/>
      <c r="NXC65" s="140"/>
      <c r="NXD65" s="140"/>
      <c r="NXE65" s="140"/>
      <c r="NXF65" s="140"/>
      <c r="NXG65" s="140"/>
      <c r="NXH65" s="140"/>
      <c r="NXI65" s="140"/>
      <c r="NXJ65" s="140"/>
      <c r="NXK65" s="140"/>
      <c r="NXL65" s="140"/>
      <c r="NXM65" s="140"/>
      <c r="NXN65" s="140"/>
      <c r="NXO65" s="140"/>
      <c r="NXP65" s="140"/>
      <c r="NXQ65" s="140"/>
      <c r="NXR65" s="140"/>
      <c r="NXS65" s="140"/>
      <c r="NXT65" s="140"/>
      <c r="NXU65" s="140"/>
      <c r="NXV65" s="140"/>
      <c r="NXW65" s="140"/>
      <c r="NXX65" s="140"/>
      <c r="NXY65" s="140"/>
      <c r="NXZ65" s="140"/>
      <c r="NYA65" s="140"/>
      <c r="NYB65" s="140"/>
      <c r="NYC65" s="140"/>
      <c r="NYD65" s="140"/>
      <c r="NYE65" s="140"/>
      <c r="NYF65" s="140"/>
      <c r="NYG65" s="140"/>
      <c r="NYH65" s="140"/>
      <c r="NYI65" s="140"/>
      <c r="NYJ65" s="140"/>
      <c r="NYK65" s="140"/>
      <c r="NYL65" s="140"/>
      <c r="NYM65" s="140"/>
      <c r="NYN65" s="140"/>
      <c r="NYO65" s="140"/>
      <c r="NYP65" s="140"/>
      <c r="NYQ65" s="140"/>
      <c r="NYR65" s="140"/>
      <c r="NYS65" s="140"/>
      <c r="NYT65" s="140"/>
      <c r="NYU65" s="140"/>
      <c r="NYV65" s="140"/>
      <c r="NYW65" s="140"/>
      <c r="NYX65" s="140"/>
      <c r="NYY65" s="140"/>
      <c r="NYZ65" s="140"/>
      <c r="NZA65" s="140"/>
      <c r="NZB65" s="140"/>
      <c r="NZC65" s="140"/>
      <c r="NZD65" s="140"/>
      <c r="NZE65" s="140"/>
      <c r="NZF65" s="140"/>
      <c r="NZG65" s="140"/>
      <c r="NZH65" s="140"/>
      <c r="NZI65" s="140"/>
      <c r="NZJ65" s="140"/>
      <c r="NZK65" s="140"/>
      <c r="NZL65" s="140"/>
      <c r="NZM65" s="140"/>
      <c r="NZN65" s="140"/>
      <c r="NZO65" s="140"/>
      <c r="NZP65" s="140"/>
      <c r="NZQ65" s="140"/>
      <c r="NZR65" s="140"/>
      <c r="NZS65" s="140"/>
      <c r="NZT65" s="140"/>
      <c r="NZU65" s="140"/>
      <c r="NZV65" s="140"/>
      <c r="NZW65" s="140"/>
      <c r="NZX65" s="140"/>
      <c r="NZY65" s="140"/>
      <c r="NZZ65" s="140"/>
      <c r="OAA65" s="140"/>
      <c r="OAB65" s="140"/>
      <c r="OAC65" s="140"/>
      <c r="OAD65" s="140"/>
      <c r="OAE65" s="140"/>
      <c r="OAF65" s="140"/>
      <c r="OAG65" s="140"/>
      <c r="OAH65" s="140"/>
      <c r="OAI65" s="140"/>
      <c r="OAJ65" s="140"/>
      <c r="OAK65" s="140"/>
      <c r="OAL65" s="140"/>
      <c r="OAM65" s="140"/>
      <c r="OAN65" s="140"/>
      <c r="OAO65" s="140"/>
      <c r="OAP65" s="140"/>
      <c r="OAQ65" s="140"/>
      <c r="OAR65" s="140"/>
      <c r="OAS65" s="140"/>
      <c r="OAT65" s="140"/>
      <c r="OAU65" s="140"/>
      <c r="OAV65" s="140"/>
      <c r="OAW65" s="140"/>
      <c r="OAX65" s="140"/>
      <c r="OAY65" s="140"/>
      <c r="OAZ65" s="140"/>
      <c r="OBA65" s="140"/>
      <c r="OBB65" s="140"/>
      <c r="OBC65" s="140"/>
      <c r="OBD65" s="140"/>
      <c r="OBE65" s="140"/>
      <c r="OBF65" s="140"/>
      <c r="OBG65" s="140"/>
      <c r="OBH65" s="140"/>
      <c r="OBI65" s="140"/>
      <c r="OBJ65" s="140"/>
      <c r="OBK65" s="140"/>
      <c r="OBL65" s="140"/>
      <c r="OBM65" s="140"/>
      <c r="OBN65" s="140"/>
      <c r="OBO65" s="140"/>
      <c r="OBP65" s="140"/>
      <c r="OBQ65" s="140"/>
      <c r="OBR65" s="140"/>
      <c r="OBS65" s="140"/>
      <c r="OBT65" s="140"/>
      <c r="OBU65" s="140"/>
      <c r="OBV65" s="140"/>
      <c r="OBW65" s="140"/>
      <c r="OBX65" s="140"/>
      <c r="OBY65" s="140"/>
      <c r="OBZ65" s="140"/>
      <c r="OCA65" s="140"/>
      <c r="OCB65" s="140"/>
      <c r="OCC65" s="140"/>
      <c r="OCD65" s="140"/>
      <c r="OCE65" s="140"/>
      <c r="OCF65" s="140"/>
      <c r="OCG65" s="140"/>
      <c r="OCH65" s="140"/>
      <c r="OCI65" s="140"/>
      <c r="OCJ65" s="140"/>
      <c r="OCK65" s="140"/>
      <c r="OCL65" s="140"/>
      <c r="OCM65" s="140"/>
      <c r="OCN65" s="140"/>
      <c r="OCO65" s="140"/>
      <c r="OCP65" s="140"/>
      <c r="OCQ65" s="140"/>
      <c r="OCR65" s="140"/>
      <c r="OCS65" s="140"/>
      <c r="OCT65" s="140"/>
      <c r="OCU65" s="140"/>
      <c r="OCV65" s="140"/>
      <c r="OCW65" s="140"/>
      <c r="OCX65" s="140"/>
      <c r="OCY65" s="140"/>
      <c r="OCZ65" s="140"/>
      <c r="ODA65" s="140"/>
      <c r="ODB65" s="140"/>
      <c r="ODC65" s="140"/>
      <c r="ODD65" s="140"/>
      <c r="ODE65" s="140"/>
      <c r="ODF65" s="140"/>
      <c r="ODG65" s="140"/>
      <c r="ODH65" s="140"/>
      <c r="ODI65" s="140"/>
      <c r="ODJ65" s="140"/>
      <c r="ODK65" s="140"/>
      <c r="ODL65" s="140"/>
      <c r="ODM65" s="140"/>
      <c r="ODN65" s="140"/>
      <c r="ODO65" s="140"/>
      <c r="ODP65" s="140"/>
      <c r="ODQ65" s="140"/>
      <c r="ODR65" s="140"/>
      <c r="ODS65" s="140"/>
      <c r="ODT65" s="140"/>
      <c r="ODU65" s="140"/>
      <c r="ODV65" s="140"/>
      <c r="ODW65" s="140"/>
      <c r="ODX65" s="140"/>
      <c r="ODY65" s="140"/>
      <c r="ODZ65" s="140"/>
      <c r="OEA65" s="140"/>
      <c r="OEB65" s="140"/>
      <c r="OEC65" s="140"/>
      <c r="OED65" s="140"/>
      <c r="OEE65" s="140"/>
      <c r="OEF65" s="140"/>
      <c r="OEG65" s="140"/>
      <c r="OEH65" s="140"/>
      <c r="OEI65" s="140"/>
      <c r="OEJ65" s="140"/>
      <c r="OEK65" s="140"/>
      <c r="OEL65" s="140"/>
      <c r="OEM65" s="140"/>
      <c r="OEN65" s="140"/>
      <c r="OEO65" s="140"/>
      <c r="OEP65" s="140"/>
      <c r="OEQ65" s="140"/>
      <c r="OER65" s="140"/>
      <c r="OES65" s="140"/>
      <c r="OET65" s="140"/>
      <c r="OEU65" s="140"/>
      <c r="OEV65" s="140"/>
      <c r="OEW65" s="140"/>
      <c r="OEX65" s="140"/>
      <c r="OEY65" s="140"/>
      <c r="OEZ65" s="140"/>
      <c r="OFA65" s="140"/>
      <c r="OFB65" s="140"/>
      <c r="OFC65" s="140"/>
      <c r="OFD65" s="140"/>
      <c r="OFE65" s="140"/>
      <c r="OFF65" s="140"/>
      <c r="OFG65" s="140"/>
      <c r="OFH65" s="140"/>
      <c r="OFI65" s="140"/>
      <c r="OFJ65" s="140"/>
      <c r="OFK65" s="140"/>
      <c r="OFL65" s="140"/>
      <c r="OFM65" s="140"/>
      <c r="OFN65" s="140"/>
      <c r="OFO65" s="140"/>
      <c r="OFP65" s="140"/>
      <c r="OFQ65" s="140"/>
      <c r="OFR65" s="140"/>
      <c r="OFS65" s="140"/>
      <c r="OFT65" s="140"/>
      <c r="OFU65" s="140"/>
      <c r="OFV65" s="140"/>
      <c r="OFW65" s="140"/>
      <c r="OFX65" s="140"/>
      <c r="OFY65" s="140"/>
      <c r="OFZ65" s="140"/>
      <c r="OGA65" s="140"/>
      <c r="OGB65" s="140"/>
      <c r="OGC65" s="140"/>
      <c r="OGD65" s="140"/>
      <c r="OGE65" s="140"/>
      <c r="OGF65" s="140"/>
      <c r="OGG65" s="140"/>
      <c r="OGH65" s="140"/>
      <c r="OGI65" s="140"/>
      <c r="OGJ65" s="140"/>
      <c r="OGK65" s="140"/>
      <c r="OGL65" s="140"/>
      <c r="OGM65" s="140"/>
      <c r="OGN65" s="140"/>
      <c r="OGO65" s="140"/>
      <c r="OGP65" s="140"/>
      <c r="OGQ65" s="140"/>
      <c r="OGR65" s="140"/>
      <c r="OGS65" s="140"/>
      <c r="OGT65" s="140"/>
      <c r="OGU65" s="140"/>
      <c r="OGV65" s="140"/>
      <c r="OGW65" s="140"/>
      <c r="OGX65" s="140"/>
      <c r="OGY65" s="140"/>
      <c r="OGZ65" s="140"/>
      <c r="OHA65" s="140"/>
      <c r="OHB65" s="140"/>
      <c r="OHC65" s="140"/>
      <c r="OHD65" s="140"/>
      <c r="OHE65" s="140"/>
      <c r="OHF65" s="140"/>
      <c r="OHG65" s="140"/>
      <c r="OHH65" s="140"/>
      <c r="OHI65" s="140"/>
      <c r="OHJ65" s="140"/>
      <c r="OHK65" s="140"/>
      <c r="OHL65" s="140"/>
      <c r="OHM65" s="140"/>
      <c r="OHN65" s="140"/>
      <c r="OHO65" s="140"/>
      <c r="OHP65" s="140"/>
      <c r="OHQ65" s="140"/>
      <c r="OHR65" s="140"/>
      <c r="OHS65" s="140"/>
      <c r="OHT65" s="140"/>
      <c r="OHU65" s="140"/>
      <c r="OHV65" s="140"/>
      <c r="OHW65" s="140"/>
      <c r="OHX65" s="140"/>
      <c r="OHY65" s="140"/>
      <c r="OHZ65" s="140"/>
      <c r="OIA65" s="140"/>
      <c r="OIB65" s="140"/>
      <c r="OIC65" s="140"/>
      <c r="OID65" s="140"/>
      <c r="OIE65" s="140"/>
      <c r="OIF65" s="140"/>
      <c r="OIG65" s="140"/>
      <c r="OIH65" s="140"/>
      <c r="OII65" s="140"/>
      <c r="OIJ65" s="140"/>
      <c r="OIK65" s="140"/>
      <c r="OIL65" s="140"/>
      <c r="OIM65" s="140"/>
      <c r="OIN65" s="140"/>
      <c r="OIO65" s="140"/>
      <c r="OIP65" s="140"/>
      <c r="OIQ65" s="140"/>
      <c r="OIR65" s="140"/>
      <c r="OIS65" s="140"/>
      <c r="OIT65" s="140"/>
      <c r="OIU65" s="140"/>
      <c r="OIV65" s="140"/>
      <c r="OIW65" s="140"/>
      <c r="OIX65" s="140"/>
      <c r="OIY65" s="140"/>
      <c r="OIZ65" s="140"/>
      <c r="OJA65" s="140"/>
      <c r="OJB65" s="140"/>
      <c r="OJC65" s="140"/>
      <c r="OJD65" s="140"/>
      <c r="OJE65" s="140"/>
      <c r="OJF65" s="140"/>
      <c r="OJG65" s="140"/>
      <c r="OJH65" s="140"/>
      <c r="OJI65" s="140"/>
      <c r="OJJ65" s="140"/>
      <c r="OJK65" s="140"/>
      <c r="OJL65" s="140"/>
      <c r="OJM65" s="140"/>
      <c r="OJN65" s="140"/>
      <c r="OJO65" s="140"/>
      <c r="OJP65" s="140"/>
      <c r="OJQ65" s="140"/>
      <c r="OJR65" s="140"/>
      <c r="OJS65" s="140"/>
      <c r="OJT65" s="140"/>
      <c r="OJU65" s="140"/>
      <c r="OJV65" s="140"/>
      <c r="OJW65" s="140"/>
      <c r="OJX65" s="140"/>
      <c r="OJY65" s="140"/>
      <c r="OJZ65" s="140"/>
      <c r="OKA65" s="140"/>
      <c r="OKB65" s="140"/>
      <c r="OKC65" s="140"/>
      <c r="OKD65" s="140"/>
      <c r="OKE65" s="140"/>
      <c r="OKF65" s="140"/>
      <c r="OKG65" s="140"/>
      <c r="OKH65" s="140"/>
      <c r="OKI65" s="140"/>
      <c r="OKJ65" s="140"/>
      <c r="OKK65" s="140"/>
      <c r="OKL65" s="140"/>
      <c r="OKM65" s="140"/>
      <c r="OKN65" s="140"/>
      <c r="OKO65" s="140"/>
      <c r="OKP65" s="140"/>
      <c r="OKQ65" s="140"/>
      <c r="OKR65" s="140"/>
      <c r="OKS65" s="140"/>
      <c r="OKT65" s="140"/>
      <c r="OKU65" s="140"/>
      <c r="OKV65" s="140"/>
      <c r="OKW65" s="140"/>
      <c r="OKX65" s="140"/>
      <c r="OKY65" s="140"/>
      <c r="OKZ65" s="140"/>
      <c r="OLA65" s="140"/>
      <c r="OLB65" s="140"/>
      <c r="OLC65" s="140"/>
      <c r="OLD65" s="140"/>
      <c r="OLE65" s="140"/>
      <c r="OLF65" s="140"/>
      <c r="OLG65" s="140"/>
      <c r="OLH65" s="140"/>
      <c r="OLI65" s="140"/>
      <c r="OLJ65" s="140"/>
      <c r="OLK65" s="140"/>
      <c r="OLL65" s="140"/>
      <c r="OLM65" s="140"/>
      <c r="OLN65" s="140"/>
      <c r="OLO65" s="140"/>
      <c r="OLP65" s="140"/>
      <c r="OLQ65" s="140"/>
      <c r="OLR65" s="140"/>
      <c r="OLS65" s="140"/>
      <c r="OLT65" s="140"/>
      <c r="OLU65" s="140"/>
      <c r="OLV65" s="140"/>
      <c r="OLW65" s="140"/>
      <c r="OLX65" s="140"/>
      <c r="OLY65" s="140"/>
      <c r="OLZ65" s="140"/>
      <c r="OMA65" s="140"/>
      <c r="OMB65" s="140"/>
      <c r="OMC65" s="140"/>
      <c r="OMD65" s="140"/>
      <c r="OME65" s="140"/>
      <c r="OMF65" s="140"/>
      <c r="OMG65" s="140"/>
      <c r="OMH65" s="140"/>
      <c r="OMI65" s="140"/>
      <c r="OMJ65" s="140"/>
      <c r="OMK65" s="140"/>
      <c r="OML65" s="140"/>
      <c r="OMM65" s="140"/>
      <c r="OMN65" s="140"/>
      <c r="OMO65" s="140"/>
      <c r="OMP65" s="140"/>
      <c r="OMQ65" s="140"/>
      <c r="OMR65" s="140"/>
      <c r="OMS65" s="140"/>
      <c r="OMT65" s="140"/>
      <c r="OMU65" s="140"/>
      <c r="OMV65" s="140"/>
      <c r="OMW65" s="140"/>
      <c r="OMX65" s="140"/>
      <c r="OMY65" s="140"/>
      <c r="OMZ65" s="140"/>
      <c r="ONA65" s="140"/>
      <c r="ONB65" s="140"/>
      <c r="ONC65" s="140"/>
      <c r="OND65" s="140"/>
      <c r="ONE65" s="140"/>
      <c r="ONF65" s="140"/>
      <c r="ONG65" s="140"/>
      <c r="ONH65" s="140"/>
      <c r="ONI65" s="140"/>
      <c r="ONJ65" s="140"/>
      <c r="ONK65" s="140"/>
      <c r="ONL65" s="140"/>
      <c r="ONM65" s="140"/>
      <c r="ONN65" s="140"/>
      <c r="ONO65" s="140"/>
      <c r="ONP65" s="140"/>
      <c r="ONQ65" s="140"/>
      <c r="ONR65" s="140"/>
      <c r="ONS65" s="140"/>
      <c r="ONT65" s="140"/>
      <c r="ONU65" s="140"/>
      <c r="ONV65" s="140"/>
      <c r="ONW65" s="140"/>
      <c r="ONX65" s="140"/>
      <c r="ONY65" s="140"/>
      <c r="ONZ65" s="140"/>
      <c r="OOA65" s="140"/>
      <c r="OOB65" s="140"/>
      <c r="OOC65" s="140"/>
      <c r="OOD65" s="140"/>
      <c r="OOE65" s="140"/>
      <c r="OOF65" s="140"/>
      <c r="OOG65" s="140"/>
      <c r="OOH65" s="140"/>
      <c r="OOI65" s="140"/>
      <c r="OOJ65" s="140"/>
      <c r="OOK65" s="140"/>
      <c r="OOL65" s="140"/>
      <c r="OOM65" s="140"/>
      <c r="OON65" s="140"/>
      <c r="OOO65" s="140"/>
      <c r="OOP65" s="140"/>
      <c r="OOQ65" s="140"/>
      <c r="OOR65" s="140"/>
      <c r="OOS65" s="140"/>
      <c r="OOT65" s="140"/>
      <c r="OOU65" s="140"/>
      <c r="OOV65" s="140"/>
      <c r="OOW65" s="140"/>
      <c r="OOX65" s="140"/>
      <c r="OOY65" s="140"/>
      <c r="OOZ65" s="140"/>
      <c r="OPA65" s="140"/>
      <c r="OPB65" s="140"/>
      <c r="OPC65" s="140"/>
      <c r="OPD65" s="140"/>
      <c r="OPE65" s="140"/>
      <c r="OPF65" s="140"/>
      <c r="OPG65" s="140"/>
      <c r="OPH65" s="140"/>
      <c r="OPI65" s="140"/>
      <c r="OPJ65" s="140"/>
      <c r="OPK65" s="140"/>
      <c r="OPL65" s="140"/>
      <c r="OPM65" s="140"/>
      <c r="OPN65" s="140"/>
      <c r="OPO65" s="140"/>
      <c r="OPP65" s="140"/>
      <c r="OPQ65" s="140"/>
      <c r="OPR65" s="140"/>
      <c r="OPS65" s="140"/>
      <c r="OPT65" s="140"/>
      <c r="OPU65" s="140"/>
      <c r="OPV65" s="140"/>
      <c r="OPW65" s="140"/>
      <c r="OPX65" s="140"/>
      <c r="OPY65" s="140"/>
      <c r="OPZ65" s="140"/>
      <c r="OQA65" s="140"/>
      <c r="OQB65" s="140"/>
      <c r="OQC65" s="140"/>
      <c r="OQD65" s="140"/>
      <c r="OQE65" s="140"/>
      <c r="OQF65" s="140"/>
      <c r="OQG65" s="140"/>
      <c r="OQH65" s="140"/>
      <c r="OQI65" s="140"/>
      <c r="OQJ65" s="140"/>
      <c r="OQK65" s="140"/>
      <c r="OQL65" s="140"/>
      <c r="OQM65" s="140"/>
      <c r="OQN65" s="140"/>
      <c r="OQO65" s="140"/>
      <c r="OQP65" s="140"/>
      <c r="OQQ65" s="140"/>
      <c r="OQR65" s="140"/>
      <c r="OQS65" s="140"/>
      <c r="OQT65" s="140"/>
      <c r="OQU65" s="140"/>
      <c r="OQV65" s="140"/>
      <c r="OQW65" s="140"/>
      <c r="OQX65" s="140"/>
      <c r="OQY65" s="140"/>
      <c r="OQZ65" s="140"/>
      <c r="ORA65" s="140"/>
      <c r="ORB65" s="140"/>
      <c r="ORC65" s="140"/>
      <c r="ORD65" s="140"/>
      <c r="ORE65" s="140"/>
      <c r="ORF65" s="140"/>
      <c r="ORG65" s="140"/>
      <c r="ORH65" s="140"/>
      <c r="ORI65" s="140"/>
      <c r="ORJ65" s="140"/>
      <c r="ORK65" s="140"/>
      <c r="ORL65" s="140"/>
      <c r="ORM65" s="140"/>
      <c r="ORN65" s="140"/>
      <c r="ORO65" s="140"/>
      <c r="ORP65" s="140"/>
      <c r="ORQ65" s="140"/>
      <c r="ORR65" s="140"/>
      <c r="ORS65" s="140"/>
      <c r="ORT65" s="140"/>
      <c r="ORU65" s="140"/>
      <c r="ORV65" s="140"/>
      <c r="ORW65" s="140"/>
      <c r="ORX65" s="140"/>
      <c r="ORY65" s="140"/>
      <c r="ORZ65" s="140"/>
      <c r="OSA65" s="140"/>
      <c r="OSB65" s="140"/>
      <c r="OSC65" s="140"/>
      <c r="OSD65" s="140"/>
      <c r="OSE65" s="140"/>
      <c r="OSF65" s="140"/>
      <c r="OSG65" s="140"/>
      <c r="OSH65" s="140"/>
      <c r="OSI65" s="140"/>
      <c r="OSJ65" s="140"/>
      <c r="OSK65" s="140"/>
      <c r="OSL65" s="140"/>
      <c r="OSM65" s="140"/>
      <c r="OSN65" s="140"/>
      <c r="OSO65" s="140"/>
      <c r="OSP65" s="140"/>
      <c r="OSQ65" s="140"/>
      <c r="OSR65" s="140"/>
      <c r="OSS65" s="140"/>
      <c r="OST65" s="140"/>
      <c r="OSU65" s="140"/>
      <c r="OSV65" s="140"/>
      <c r="OSW65" s="140"/>
      <c r="OSX65" s="140"/>
      <c r="OSY65" s="140"/>
      <c r="OSZ65" s="140"/>
      <c r="OTA65" s="140"/>
      <c r="OTB65" s="140"/>
      <c r="OTC65" s="140"/>
      <c r="OTD65" s="140"/>
      <c r="OTE65" s="140"/>
      <c r="OTF65" s="140"/>
      <c r="OTG65" s="140"/>
      <c r="OTH65" s="140"/>
      <c r="OTI65" s="140"/>
      <c r="OTJ65" s="140"/>
      <c r="OTK65" s="140"/>
      <c r="OTL65" s="140"/>
      <c r="OTM65" s="140"/>
      <c r="OTN65" s="140"/>
      <c r="OTO65" s="140"/>
      <c r="OTP65" s="140"/>
      <c r="OTQ65" s="140"/>
      <c r="OTR65" s="140"/>
      <c r="OTS65" s="140"/>
      <c r="OTT65" s="140"/>
      <c r="OTU65" s="140"/>
      <c r="OTV65" s="140"/>
      <c r="OTW65" s="140"/>
      <c r="OTX65" s="140"/>
      <c r="OTY65" s="140"/>
      <c r="OTZ65" s="140"/>
      <c r="OUA65" s="140"/>
      <c r="OUB65" s="140"/>
      <c r="OUC65" s="140"/>
      <c r="OUD65" s="140"/>
      <c r="OUE65" s="140"/>
      <c r="OUF65" s="140"/>
      <c r="OUG65" s="140"/>
      <c r="OUH65" s="140"/>
      <c r="OUI65" s="140"/>
      <c r="OUJ65" s="140"/>
      <c r="OUK65" s="140"/>
      <c r="OUL65" s="140"/>
      <c r="OUM65" s="140"/>
      <c r="OUN65" s="140"/>
      <c r="OUO65" s="140"/>
      <c r="OUP65" s="140"/>
      <c r="OUQ65" s="140"/>
      <c r="OUR65" s="140"/>
      <c r="OUS65" s="140"/>
      <c r="OUT65" s="140"/>
      <c r="OUU65" s="140"/>
      <c r="OUV65" s="140"/>
      <c r="OUW65" s="140"/>
      <c r="OUX65" s="140"/>
      <c r="OUY65" s="140"/>
      <c r="OUZ65" s="140"/>
      <c r="OVA65" s="140"/>
      <c r="OVB65" s="140"/>
      <c r="OVC65" s="140"/>
      <c r="OVD65" s="140"/>
      <c r="OVE65" s="140"/>
      <c r="OVF65" s="140"/>
      <c r="OVG65" s="140"/>
      <c r="OVH65" s="140"/>
      <c r="OVI65" s="140"/>
      <c r="OVJ65" s="140"/>
      <c r="OVK65" s="140"/>
      <c r="OVL65" s="140"/>
      <c r="OVM65" s="140"/>
      <c r="OVN65" s="140"/>
      <c r="OVO65" s="140"/>
      <c r="OVP65" s="140"/>
      <c r="OVQ65" s="140"/>
      <c r="OVR65" s="140"/>
      <c r="OVS65" s="140"/>
      <c r="OVT65" s="140"/>
      <c r="OVU65" s="140"/>
      <c r="OVV65" s="140"/>
      <c r="OVW65" s="140"/>
      <c r="OVX65" s="140"/>
      <c r="OVY65" s="140"/>
      <c r="OVZ65" s="140"/>
      <c r="OWA65" s="140"/>
      <c r="OWB65" s="140"/>
      <c r="OWC65" s="140"/>
      <c r="OWD65" s="140"/>
      <c r="OWE65" s="140"/>
      <c r="OWF65" s="140"/>
      <c r="OWG65" s="140"/>
      <c r="OWH65" s="140"/>
      <c r="OWI65" s="140"/>
      <c r="OWJ65" s="140"/>
      <c r="OWK65" s="140"/>
      <c r="OWL65" s="140"/>
      <c r="OWM65" s="140"/>
      <c r="OWN65" s="140"/>
      <c r="OWO65" s="140"/>
      <c r="OWP65" s="140"/>
      <c r="OWQ65" s="140"/>
      <c r="OWR65" s="140"/>
      <c r="OWS65" s="140"/>
      <c r="OWT65" s="140"/>
      <c r="OWU65" s="140"/>
      <c r="OWV65" s="140"/>
      <c r="OWW65" s="140"/>
      <c r="OWX65" s="140"/>
      <c r="OWY65" s="140"/>
      <c r="OWZ65" s="140"/>
      <c r="OXA65" s="140"/>
      <c r="OXB65" s="140"/>
      <c r="OXC65" s="140"/>
      <c r="OXD65" s="140"/>
      <c r="OXE65" s="140"/>
      <c r="OXF65" s="140"/>
      <c r="OXG65" s="140"/>
      <c r="OXH65" s="140"/>
      <c r="OXI65" s="140"/>
      <c r="OXJ65" s="140"/>
      <c r="OXK65" s="140"/>
      <c r="OXL65" s="140"/>
      <c r="OXM65" s="140"/>
      <c r="OXN65" s="140"/>
      <c r="OXO65" s="140"/>
      <c r="OXP65" s="140"/>
      <c r="OXQ65" s="140"/>
      <c r="OXR65" s="140"/>
      <c r="OXS65" s="140"/>
      <c r="OXT65" s="140"/>
      <c r="OXU65" s="140"/>
      <c r="OXV65" s="140"/>
      <c r="OXW65" s="140"/>
      <c r="OXX65" s="140"/>
      <c r="OXY65" s="140"/>
      <c r="OXZ65" s="140"/>
      <c r="OYA65" s="140"/>
      <c r="OYB65" s="140"/>
      <c r="OYC65" s="140"/>
      <c r="OYD65" s="140"/>
      <c r="OYE65" s="140"/>
      <c r="OYF65" s="140"/>
      <c r="OYG65" s="140"/>
      <c r="OYH65" s="140"/>
      <c r="OYI65" s="140"/>
      <c r="OYJ65" s="140"/>
      <c r="OYK65" s="140"/>
      <c r="OYL65" s="140"/>
      <c r="OYM65" s="140"/>
      <c r="OYN65" s="140"/>
      <c r="OYO65" s="140"/>
      <c r="OYP65" s="140"/>
      <c r="OYQ65" s="140"/>
      <c r="OYR65" s="140"/>
      <c r="OYS65" s="140"/>
      <c r="OYT65" s="140"/>
      <c r="OYU65" s="140"/>
      <c r="OYV65" s="140"/>
      <c r="OYW65" s="140"/>
      <c r="OYX65" s="140"/>
      <c r="OYY65" s="140"/>
      <c r="OYZ65" s="140"/>
      <c r="OZA65" s="140"/>
      <c r="OZB65" s="140"/>
      <c r="OZC65" s="140"/>
      <c r="OZD65" s="140"/>
      <c r="OZE65" s="140"/>
      <c r="OZF65" s="140"/>
      <c r="OZG65" s="140"/>
      <c r="OZH65" s="140"/>
      <c r="OZI65" s="140"/>
      <c r="OZJ65" s="140"/>
      <c r="OZK65" s="140"/>
      <c r="OZL65" s="140"/>
      <c r="OZM65" s="140"/>
      <c r="OZN65" s="140"/>
      <c r="OZO65" s="140"/>
      <c r="OZP65" s="140"/>
      <c r="OZQ65" s="140"/>
      <c r="OZR65" s="140"/>
      <c r="OZS65" s="140"/>
      <c r="OZT65" s="140"/>
      <c r="OZU65" s="140"/>
      <c r="OZV65" s="140"/>
      <c r="OZW65" s="140"/>
      <c r="OZX65" s="140"/>
      <c r="OZY65" s="140"/>
      <c r="OZZ65" s="140"/>
      <c r="PAA65" s="140"/>
      <c r="PAB65" s="140"/>
      <c r="PAC65" s="140"/>
      <c r="PAD65" s="140"/>
      <c r="PAE65" s="140"/>
      <c r="PAF65" s="140"/>
      <c r="PAG65" s="140"/>
      <c r="PAH65" s="140"/>
      <c r="PAI65" s="140"/>
      <c r="PAJ65" s="140"/>
      <c r="PAK65" s="140"/>
      <c r="PAL65" s="140"/>
      <c r="PAM65" s="140"/>
      <c r="PAN65" s="140"/>
      <c r="PAO65" s="140"/>
      <c r="PAP65" s="140"/>
      <c r="PAQ65" s="140"/>
      <c r="PAR65" s="140"/>
      <c r="PAS65" s="140"/>
      <c r="PAT65" s="140"/>
      <c r="PAU65" s="140"/>
      <c r="PAV65" s="140"/>
      <c r="PAW65" s="140"/>
      <c r="PAX65" s="140"/>
      <c r="PAY65" s="140"/>
      <c r="PAZ65" s="140"/>
      <c r="PBA65" s="140"/>
      <c r="PBB65" s="140"/>
      <c r="PBC65" s="140"/>
      <c r="PBD65" s="140"/>
      <c r="PBE65" s="140"/>
      <c r="PBF65" s="140"/>
      <c r="PBG65" s="140"/>
      <c r="PBH65" s="140"/>
      <c r="PBI65" s="140"/>
      <c r="PBJ65" s="140"/>
      <c r="PBK65" s="140"/>
      <c r="PBL65" s="140"/>
      <c r="PBM65" s="140"/>
      <c r="PBN65" s="140"/>
      <c r="PBO65" s="140"/>
      <c r="PBP65" s="140"/>
      <c r="PBQ65" s="140"/>
      <c r="PBR65" s="140"/>
      <c r="PBS65" s="140"/>
      <c r="PBT65" s="140"/>
      <c r="PBU65" s="140"/>
      <c r="PBV65" s="140"/>
      <c r="PBW65" s="140"/>
      <c r="PBX65" s="140"/>
      <c r="PBY65" s="140"/>
      <c r="PBZ65" s="140"/>
      <c r="PCA65" s="140"/>
      <c r="PCB65" s="140"/>
      <c r="PCC65" s="140"/>
      <c r="PCD65" s="140"/>
      <c r="PCE65" s="140"/>
      <c r="PCF65" s="140"/>
      <c r="PCG65" s="140"/>
      <c r="PCH65" s="140"/>
      <c r="PCI65" s="140"/>
      <c r="PCJ65" s="140"/>
      <c r="PCK65" s="140"/>
      <c r="PCL65" s="140"/>
      <c r="PCM65" s="140"/>
      <c r="PCN65" s="140"/>
      <c r="PCO65" s="140"/>
      <c r="PCP65" s="140"/>
      <c r="PCQ65" s="140"/>
      <c r="PCR65" s="140"/>
      <c r="PCS65" s="140"/>
      <c r="PCT65" s="140"/>
      <c r="PCU65" s="140"/>
      <c r="PCV65" s="140"/>
      <c r="PCW65" s="140"/>
      <c r="PCX65" s="140"/>
      <c r="PCY65" s="140"/>
      <c r="PCZ65" s="140"/>
      <c r="PDA65" s="140"/>
      <c r="PDB65" s="140"/>
      <c r="PDC65" s="140"/>
      <c r="PDD65" s="140"/>
      <c r="PDE65" s="140"/>
      <c r="PDF65" s="140"/>
      <c r="PDG65" s="140"/>
      <c r="PDH65" s="140"/>
      <c r="PDI65" s="140"/>
      <c r="PDJ65" s="140"/>
      <c r="PDK65" s="140"/>
      <c r="PDL65" s="140"/>
      <c r="PDM65" s="140"/>
      <c r="PDN65" s="140"/>
      <c r="PDO65" s="140"/>
      <c r="PDP65" s="140"/>
      <c r="PDQ65" s="140"/>
      <c r="PDR65" s="140"/>
      <c r="PDS65" s="140"/>
      <c r="PDT65" s="140"/>
      <c r="PDU65" s="140"/>
      <c r="PDV65" s="140"/>
      <c r="PDW65" s="140"/>
      <c r="PDX65" s="140"/>
      <c r="PDY65" s="140"/>
      <c r="PDZ65" s="140"/>
      <c r="PEA65" s="140"/>
      <c r="PEB65" s="140"/>
      <c r="PEC65" s="140"/>
      <c r="PED65" s="140"/>
      <c r="PEE65" s="140"/>
      <c r="PEF65" s="140"/>
      <c r="PEG65" s="140"/>
      <c r="PEH65" s="140"/>
      <c r="PEI65" s="140"/>
      <c r="PEJ65" s="140"/>
      <c r="PEK65" s="140"/>
      <c r="PEL65" s="140"/>
      <c r="PEM65" s="140"/>
      <c r="PEN65" s="140"/>
      <c r="PEO65" s="140"/>
      <c r="PEP65" s="140"/>
      <c r="PEQ65" s="140"/>
      <c r="PER65" s="140"/>
      <c r="PES65" s="140"/>
      <c r="PET65" s="140"/>
      <c r="PEU65" s="140"/>
      <c r="PEV65" s="140"/>
      <c r="PEW65" s="140"/>
      <c r="PEX65" s="140"/>
      <c r="PEY65" s="140"/>
      <c r="PEZ65" s="140"/>
      <c r="PFA65" s="140"/>
      <c r="PFB65" s="140"/>
      <c r="PFC65" s="140"/>
      <c r="PFD65" s="140"/>
      <c r="PFE65" s="140"/>
      <c r="PFF65" s="140"/>
      <c r="PFG65" s="140"/>
      <c r="PFH65" s="140"/>
      <c r="PFI65" s="140"/>
      <c r="PFJ65" s="140"/>
      <c r="PFK65" s="140"/>
      <c r="PFL65" s="140"/>
      <c r="PFM65" s="140"/>
      <c r="PFN65" s="140"/>
      <c r="PFO65" s="140"/>
      <c r="PFP65" s="140"/>
      <c r="PFQ65" s="140"/>
      <c r="PFR65" s="140"/>
      <c r="PFS65" s="140"/>
      <c r="PFT65" s="140"/>
      <c r="PFU65" s="140"/>
      <c r="PFV65" s="140"/>
      <c r="PFW65" s="140"/>
      <c r="PFX65" s="140"/>
      <c r="PFY65" s="140"/>
      <c r="PFZ65" s="140"/>
      <c r="PGA65" s="140"/>
      <c r="PGB65" s="140"/>
      <c r="PGC65" s="140"/>
      <c r="PGD65" s="140"/>
      <c r="PGE65" s="140"/>
      <c r="PGF65" s="140"/>
      <c r="PGG65" s="140"/>
      <c r="PGH65" s="140"/>
      <c r="PGI65" s="140"/>
      <c r="PGJ65" s="140"/>
      <c r="PGK65" s="140"/>
      <c r="PGL65" s="140"/>
      <c r="PGM65" s="140"/>
      <c r="PGN65" s="140"/>
      <c r="PGO65" s="140"/>
      <c r="PGP65" s="140"/>
      <c r="PGQ65" s="140"/>
      <c r="PGR65" s="140"/>
      <c r="PGS65" s="140"/>
      <c r="PGT65" s="140"/>
      <c r="PGU65" s="140"/>
      <c r="PGV65" s="140"/>
      <c r="PGW65" s="140"/>
      <c r="PGX65" s="140"/>
      <c r="PGY65" s="140"/>
      <c r="PGZ65" s="140"/>
      <c r="PHA65" s="140"/>
      <c r="PHB65" s="140"/>
      <c r="PHC65" s="140"/>
      <c r="PHD65" s="140"/>
      <c r="PHE65" s="140"/>
      <c r="PHF65" s="140"/>
      <c r="PHG65" s="140"/>
      <c r="PHH65" s="140"/>
      <c r="PHI65" s="140"/>
      <c r="PHJ65" s="140"/>
      <c r="PHK65" s="140"/>
      <c r="PHL65" s="140"/>
      <c r="PHM65" s="140"/>
      <c r="PHN65" s="140"/>
      <c r="PHO65" s="140"/>
      <c r="PHP65" s="140"/>
      <c r="PHQ65" s="140"/>
      <c r="PHR65" s="140"/>
      <c r="PHS65" s="140"/>
      <c r="PHT65" s="140"/>
      <c r="PHU65" s="140"/>
      <c r="PHV65" s="140"/>
      <c r="PHW65" s="140"/>
      <c r="PHX65" s="140"/>
      <c r="PHY65" s="140"/>
      <c r="PHZ65" s="140"/>
      <c r="PIA65" s="140"/>
      <c r="PIB65" s="140"/>
      <c r="PIC65" s="140"/>
      <c r="PID65" s="140"/>
      <c r="PIE65" s="140"/>
      <c r="PIF65" s="140"/>
      <c r="PIG65" s="140"/>
      <c r="PIH65" s="140"/>
      <c r="PII65" s="140"/>
      <c r="PIJ65" s="140"/>
      <c r="PIK65" s="140"/>
      <c r="PIL65" s="140"/>
      <c r="PIM65" s="140"/>
      <c r="PIN65" s="140"/>
      <c r="PIO65" s="140"/>
      <c r="PIP65" s="140"/>
      <c r="PIQ65" s="140"/>
      <c r="PIR65" s="140"/>
      <c r="PIS65" s="140"/>
      <c r="PIT65" s="140"/>
      <c r="PIU65" s="140"/>
      <c r="PIV65" s="140"/>
      <c r="PIW65" s="140"/>
      <c r="PIX65" s="140"/>
      <c r="PIY65" s="140"/>
      <c r="PIZ65" s="140"/>
      <c r="PJA65" s="140"/>
      <c r="PJB65" s="140"/>
      <c r="PJC65" s="140"/>
      <c r="PJD65" s="140"/>
      <c r="PJE65" s="140"/>
      <c r="PJF65" s="140"/>
      <c r="PJG65" s="140"/>
      <c r="PJH65" s="140"/>
      <c r="PJI65" s="140"/>
      <c r="PJJ65" s="140"/>
      <c r="PJK65" s="140"/>
      <c r="PJL65" s="140"/>
      <c r="PJM65" s="140"/>
      <c r="PJN65" s="140"/>
      <c r="PJO65" s="140"/>
      <c r="PJP65" s="140"/>
      <c r="PJQ65" s="140"/>
      <c r="PJR65" s="140"/>
      <c r="PJS65" s="140"/>
      <c r="PJT65" s="140"/>
      <c r="PJU65" s="140"/>
      <c r="PJV65" s="140"/>
      <c r="PJW65" s="140"/>
      <c r="PJX65" s="140"/>
      <c r="PJY65" s="140"/>
      <c r="PJZ65" s="140"/>
      <c r="PKA65" s="140"/>
      <c r="PKB65" s="140"/>
      <c r="PKC65" s="140"/>
      <c r="PKD65" s="140"/>
      <c r="PKE65" s="140"/>
      <c r="PKF65" s="140"/>
      <c r="PKG65" s="140"/>
      <c r="PKH65" s="140"/>
      <c r="PKI65" s="140"/>
      <c r="PKJ65" s="140"/>
      <c r="PKK65" s="140"/>
      <c r="PKL65" s="140"/>
      <c r="PKM65" s="140"/>
      <c r="PKN65" s="140"/>
      <c r="PKO65" s="140"/>
      <c r="PKP65" s="140"/>
      <c r="PKQ65" s="140"/>
      <c r="PKR65" s="140"/>
      <c r="PKS65" s="140"/>
      <c r="PKT65" s="140"/>
      <c r="PKU65" s="140"/>
      <c r="PKV65" s="140"/>
      <c r="PKW65" s="140"/>
      <c r="PKX65" s="140"/>
      <c r="PKY65" s="140"/>
      <c r="PKZ65" s="140"/>
      <c r="PLA65" s="140"/>
      <c r="PLB65" s="140"/>
      <c r="PLC65" s="140"/>
      <c r="PLD65" s="140"/>
      <c r="PLE65" s="140"/>
      <c r="PLF65" s="140"/>
      <c r="PLG65" s="140"/>
      <c r="PLH65" s="140"/>
      <c r="PLI65" s="140"/>
      <c r="PLJ65" s="140"/>
      <c r="PLK65" s="140"/>
      <c r="PLL65" s="140"/>
      <c r="PLM65" s="140"/>
      <c r="PLN65" s="140"/>
      <c r="PLO65" s="140"/>
      <c r="PLP65" s="140"/>
      <c r="PLQ65" s="140"/>
      <c r="PLR65" s="140"/>
      <c r="PLS65" s="140"/>
      <c r="PLT65" s="140"/>
      <c r="PLU65" s="140"/>
      <c r="PLV65" s="140"/>
      <c r="PLW65" s="140"/>
      <c r="PLX65" s="140"/>
      <c r="PLY65" s="140"/>
      <c r="PLZ65" s="140"/>
      <c r="PMA65" s="140"/>
      <c r="PMB65" s="140"/>
      <c r="PMC65" s="140"/>
      <c r="PMD65" s="140"/>
      <c r="PME65" s="140"/>
      <c r="PMF65" s="140"/>
      <c r="PMG65" s="140"/>
      <c r="PMH65" s="140"/>
      <c r="PMI65" s="140"/>
      <c r="PMJ65" s="140"/>
      <c r="PMK65" s="140"/>
      <c r="PML65" s="140"/>
      <c r="PMM65" s="140"/>
      <c r="PMN65" s="140"/>
      <c r="PMO65" s="140"/>
      <c r="PMP65" s="140"/>
      <c r="PMQ65" s="140"/>
      <c r="PMR65" s="140"/>
      <c r="PMS65" s="140"/>
      <c r="PMT65" s="140"/>
      <c r="PMU65" s="140"/>
      <c r="PMV65" s="140"/>
      <c r="PMW65" s="140"/>
      <c r="PMX65" s="140"/>
      <c r="PMY65" s="140"/>
      <c r="PMZ65" s="140"/>
      <c r="PNA65" s="140"/>
      <c r="PNB65" s="140"/>
      <c r="PNC65" s="140"/>
      <c r="PND65" s="140"/>
      <c r="PNE65" s="140"/>
      <c r="PNF65" s="140"/>
      <c r="PNG65" s="140"/>
      <c r="PNH65" s="140"/>
      <c r="PNI65" s="140"/>
      <c r="PNJ65" s="140"/>
      <c r="PNK65" s="140"/>
      <c r="PNL65" s="140"/>
      <c r="PNM65" s="140"/>
      <c r="PNN65" s="140"/>
      <c r="PNO65" s="140"/>
      <c r="PNP65" s="140"/>
      <c r="PNQ65" s="140"/>
      <c r="PNR65" s="140"/>
      <c r="PNS65" s="140"/>
      <c r="PNT65" s="140"/>
      <c r="PNU65" s="140"/>
      <c r="PNV65" s="140"/>
      <c r="PNW65" s="140"/>
      <c r="PNX65" s="140"/>
      <c r="PNY65" s="140"/>
      <c r="PNZ65" s="140"/>
      <c r="POA65" s="140"/>
      <c r="POB65" s="140"/>
      <c r="POC65" s="140"/>
      <c r="POD65" s="140"/>
      <c r="POE65" s="140"/>
      <c r="POF65" s="140"/>
      <c r="POG65" s="140"/>
      <c r="POH65" s="140"/>
      <c r="POI65" s="140"/>
      <c r="POJ65" s="140"/>
      <c r="POK65" s="140"/>
      <c r="POL65" s="140"/>
      <c r="POM65" s="140"/>
      <c r="PON65" s="140"/>
      <c r="POO65" s="140"/>
      <c r="POP65" s="140"/>
      <c r="POQ65" s="140"/>
      <c r="POR65" s="140"/>
      <c r="POS65" s="140"/>
      <c r="POT65" s="140"/>
      <c r="POU65" s="140"/>
      <c r="POV65" s="140"/>
      <c r="POW65" s="140"/>
      <c r="POX65" s="140"/>
      <c r="POY65" s="140"/>
      <c r="POZ65" s="140"/>
      <c r="PPA65" s="140"/>
      <c r="PPB65" s="140"/>
      <c r="PPC65" s="140"/>
      <c r="PPD65" s="140"/>
      <c r="PPE65" s="140"/>
      <c r="PPF65" s="140"/>
      <c r="PPG65" s="140"/>
      <c r="PPH65" s="140"/>
      <c r="PPI65" s="140"/>
      <c r="PPJ65" s="140"/>
      <c r="PPK65" s="140"/>
      <c r="PPL65" s="140"/>
      <c r="PPM65" s="140"/>
      <c r="PPN65" s="140"/>
      <c r="PPO65" s="140"/>
      <c r="PPP65" s="140"/>
      <c r="PPQ65" s="140"/>
      <c r="PPR65" s="140"/>
      <c r="PPS65" s="140"/>
      <c r="PPT65" s="140"/>
      <c r="PPU65" s="140"/>
      <c r="PPV65" s="140"/>
      <c r="PPW65" s="140"/>
      <c r="PPX65" s="140"/>
      <c r="PPY65" s="140"/>
      <c r="PPZ65" s="140"/>
      <c r="PQA65" s="140"/>
      <c r="PQB65" s="140"/>
      <c r="PQC65" s="140"/>
      <c r="PQD65" s="140"/>
      <c r="PQE65" s="140"/>
      <c r="PQF65" s="140"/>
      <c r="PQG65" s="140"/>
      <c r="PQH65" s="140"/>
      <c r="PQI65" s="140"/>
      <c r="PQJ65" s="140"/>
      <c r="PQK65" s="140"/>
      <c r="PQL65" s="140"/>
      <c r="PQM65" s="140"/>
      <c r="PQN65" s="140"/>
      <c r="PQO65" s="140"/>
      <c r="PQP65" s="140"/>
      <c r="PQQ65" s="140"/>
      <c r="PQR65" s="140"/>
      <c r="PQS65" s="140"/>
      <c r="PQT65" s="140"/>
      <c r="PQU65" s="140"/>
      <c r="PQV65" s="140"/>
      <c r="PQW65" s="140"/>
      <c r="PQX65" s="140"/>
      <c r="PQY65" s="140"/>
      <c r="PQZ65" s="140"/>
      <c r="PRA65" s="140"/>
      <c r="PRB65" s="140"/>
      <c r="PRC65" s="140"/>
      <c r="PRD65" s="140"/>
      <c r="PRE65" s="140"/>
      <c r="PRF65" s="140"/>
      <c r="PRG65" s="140"/>
      <c r="PRH65" s="140"/>
      <c r="PRI65" s="140"/>
      <c r="PRJ65" s="140"/>
      <c r="PRK65" s="140"/>
      <c r="PRL65" s="140"/>
      <c r="PRM65" s="140"/>
      <c r="PRN65" s="140"/>
      <c r="PRO65" s="140"/>
      <c r="PRP65" s="140"/>
      <c r="PRQ65" s="140"/>
      <c r="PRR65" s="140"/>
      <c r="PRS65" s="140"/>
      <c r="PRT65" s="140"/>
      <c r="PRU65" s="140"/>
      <c r="PRV65" s="140"/>
      <c r="PRW65" s="140"/>
      <c r="PRX65" s="140"/>
      <c r="PRY65" s="140"/>
      <c r="PRZ65" s="140"/>
      <c r="PSA65" s="140"/>
      <c r="PSB65" s="140"/>
      <c r="PSC65" s="140"/>
      <c r="PSD65" s="140"/>
      <c r="PSE65" s="140"/>
      <c r="PSF65" s="140"/>
      <c r="PSG65" s="140"/>
      <c r="PSH65" s="140"/>
      <c r="PSI65" s="140"/>
      <c r="PSJ65" s="140"/>
      <c r="PSK65" s="140"/>
      <c r="PSL65" s="140"/>
      <c r="PSM65" s="140"/>
      <c r="PSN65" s="140"/>
      <c r="PSO65" s="140"/>
      <c r="PSP65" s="140"/>
      <c r="PSQ65" s="140"/>
      <c r="PSR65" s="140"/>
      <c r="PSS65" s="140"/>
      <c r="PST65" s="140"/>
      <c r="PSU65" s="140"/>
      <c r="PSV65" s="140"/>
      <c r="PSW65" s="140"/>
      <c r="PSX65" s="140"/>
      <c r="PSY65" s="140"/>
      <c r="PSZ65" s="140"/>
      <c r="PTA65" s="140"/>
      <c r="PTB65" s="140"/>
      <c r="PTC65" s="140"/>
      <c r="PTD65" s="140"/>
      <c r="PTE65" s="140"/>
      <c r="PTF65" s="140"/>
      <c r="PTG65" s="140"/>
      <c r="PTH65" s="140"/>
      <c r="PTI65" s="140"/>
      <c r="PTJ65" s="140"/>
      <c r="PTK65" s="140"/>
      <c r="PTL65" s="140"/>
      <c r="PTM65" s="140"/>
      <c r="PTN65" s="140"/>
      <c r="PTO65" s="140"/>
      <c r="PTP65" s="140"/>
      <c r="PTQ65" s="140"/>
      <c r="PTR65" s="140"/>
      <c r="PTS65" s="140"/>
      <c r="PTT65" s="140"/>
      <c r="PTU65" s="140"/>
      <c r="PTV65" s="140"/>
      <c r="PTW65" s="140"/>
      <c r="PTX65" s="140"/>
      <c r="PTY65" s="140"/>
      <c r="PTZ65" s="140"/>
      <c r="PUA65" s="140"/>
      <c r="PUB65" s="140"/>
      <c r="PUC65" s="140"/>
      <c r="PUD65" s="140"/>
      <c r="PUE65" s="140"/>
      <c r="PUF65" s="140"/>
      <c r="PUG65" s="140"/>
      <c r="PUH65" s="140"/>
      <c r="PUI65" s="140"/>
      <c r="PUJ65" s="140"/>
      <c r="PUK65" s="140"/>
      <c r="PUL65" s="140"/>
      <c r="PUM65" s="140"/>
      <c r="PUN65" s="140"/>
      <c r="PUO65" s="140"/>
      <c r="PUP65" s="140"/>
      <c r="PUQ65" s="140"/>
      <c r="PUR65" s="140"/>
      <c r="PUS65" s="140"/>
      <c r="PUT65" s="140"/>
      <c r="PUU65" s="140"/>
      <c r="PUV65" s="140"/>
      <c r="PUW65" s="140"/>
      <c r="PUX65" s="140"/>
      <c r="PUY65" s="140"/>
      <c r="PUZ65" s="140"/>
      <c r="PVA65" s="140"/>
      <c r="PVB65" s="140"/>
      <c r="PVC65" s="140"/>
      <c r="PVD65" s="140"/>
      <c r="PVE65" s="140"/>
      <c r="PVF65" s="140"/>
      <c r="PVG65" s="140"/>
      <c r="PVH65" s="140"/>
      <c r="PVI65" s="140"/>
      <c r="PVJ65" s="140"/>
      <c r="PVK65" s="140"/>
      <c r="PVL65" s="140"/>
      <c r="PVM65" s="140"/>
      <c r="PVN65" s="140"/>
      <c r="PVO65" s="140"/>
      <c r="PVP65" s="140"/>
      <c r="PVQ65" s="140"/>
      <c r="PVR65" s="140"/>
      <c r="PVS65" s="140"/>
      <c r="PVT65" s="140"/>
      <c r="PVU65" s="140"/>
      <c r="PVV65" s="140"/>
      <c r="PVW65" s="140"/>
      <c r="PVX65" s="140"/>
      <c r="PVY65" s="140"/>
      <c r="PVZ65" s="140"/>
      <c r="PWA65" s="140"/>
      <c r="PWB65" s="140"/>
      <c r="PWC65" s="140"/>
      <c r="PWD65" s="140"/>
      <c r="PWE65" s="140"/>
      <c r="PWF65" s="140"/>
      <c r="PWG65" s="140"/>
      <c r="PWH65" s="140"/>
      <c r="PWI65" s="140"/>
      <c r="PWJ65" s="140"/>
      <c r="PWK65" s="140"/>
      <c r="PWL65" s="140"/>
      <c r="PWM65" s="140"/>
      <c r="PWN65" s="140"/>
      <c r="PWO65" s="140"/>
      <c r="PWP65" s="140"/>
      <c r="PWQ65" s="140"/>
      <c r="PWR65" s="140"/>
      <c r="PWS65" s="140"/>
      <c r="PWT65" s="140"/>
      <c r="PWU65" s="140"/>
      <c r="PWV65" s="140"/>
      <c r="PWW65" s="140"/>
      <c r="PWX65" s="140"/>
      <c r="PWY65" s="140"/>
      <c r="PWZ65" s="140"/>
      <c r="PXA65" s="140"/>
      <c r="PXB65" s="140"/>
      <c r="PXC65" s="140"/>
      <c r="PXD65" s="140"/>
      <c r="PXE65" s="140"/>
      <c r="PXF65" s="140"/>
      <c r="PXG65" s="140"/>
      <c r="PXH65" s="140"/>
      <c r="PXI65" s="140"/>
      <c r="PXJ65" s="140"/>
      <c r="PXK65" s="140"/>
      <c r="PXL65" s="140"/>
      <c r="PXM65" s="140"/>
      <c r="PXN65" s="140"/>
      <c r="PXO65" s="140"/>
      <c r="PXP65" s="140"/>
      <c r="PXQ65" s="140"/>
      <c r="PXR65" s="140"/>
      <c r="PXS65" s="140"/>
      <c r="PXT65" s="140"/>
      <c r="PXU65" s="140"/>
      <c r="PXV65" s="140"/>
      <c r="PXW65" s="140"/>
      <c r="PXX65" s="140"/>
      <c r="PXY65" s="140"/>
      <c r="PXZ65" s="140"/>
      <c r="PYA65" s="140"/>
      <c r="PYB65" s="140"/>
      <c r="PYC65" s="140"/>
      <c r="PYD65" s="140"/>
      <c r="PYE65" s="140"/>
      <c r="PYF65" s="140"/>
      <c r="PYG65" s="140"/>
      <c r="PYH65" s="140"/>
      <c r="PYI65" s="140"/>
      <c r="PYJ65" s="140"/>
      <c r="PYK65" s="140"/>
      <c r="PYL65" s="140"/>
      <c r="PYM65" s="140"/>
      <c r="PYN65" s="140"/>
      <c r="PYO65" s="140"/>
      <c r="PYP65" s="140"/>
      <c r="PYQ65" s="140"/>
      <c r="PYR65" s="140"/>
      <c r="PYS65" s="140"/>
      <c r="PYT65" s="140"/>
      <c r="PYU65" s="140"/>
      <c r="PYV65" s="140"/>
      <c r="PYW65" s="140"/>
      <c r="PYX65" s="140"/>
      <c r="PYY65" s="140"/>
      <c r="PYZ65" s="140"/>
      <c r="PZA65" s="140"/>
      <c r="PZB65" s="140"/>
      <c r="PZC65" s="140"/>
      <c r="PZD65" s="140"/>
      <c r="PZE65" s="140"/>
      <c r="PZF65" s="140"/>
      <c r="PZG65" s="140"/>
      <c r="PZH65" s="140"/>
      <c r="PZI65" s="140"/>
      <c r="PZJ65" s="140"/>
      <c r="PZK65" s="140"/>
      <c r="PZL65" s="140"/>
      <c r="PZM65" s="140"/>
      <c r="PZN65" s="140"/>
      <c r="PZO65" s="140"/>
      <c r="PZP65" s="140"/>
      <c r="PZQ65" s="140"/>
      <c r="PZR65" s="140"/>
      <c r="PZS65" s="140"/>
      <c r="PZT65" s="140"/>
      <c r="PZU65" s="140"/>
      <c r="PZV65" s="140"/>
      <c r="PZW65" s="140"/>
      <c r="PZX65" s="140"/>
      <c r="PZY65" s="140"/>
      <c r="PZZ65" s="140"/>
      <c r="QAA65" s="140"/>
      <c r="QAB65" s="140"/>
      <c r="QAC65" s="140"/>
      <c r="QAD65" s="140"/>
      <c r="QAE65" s="140"/>
      <c r="QAF65" s="140"/>
      <c r="QAG65" s="140"/>
      <c r="QAH65" s="140"/>
      <c r="QAI65" s="140"/>
      <c r="QAJ65" s="140"/>
      <c r="QAK65" s="140"/>
      <c r="QAL65" s="140"/>
      <c r="QAM65" s="140"/>
      <c r="QAN65" s="140"/>
      <c r="QAO65" s="140"/>
      <c r="QAP65" s="140"/>
      <c r="QAQ65" s="140"/>
      <c r="QAR65" s="140"/>
      <c r="QAS65" s="140"/>
      <c r="QAT65" s="140"/>
      <c r="QAU65" s="140"/>
      <c r="QAV65" s="140"/>
      <c r="QAW65" s="140"/>
      <c r="QAX65" s="140"/>
      <c r="QAY65" s="140"/>
      <c r="QAZ65" s="140"/>
      <c r="QBA65" s="140"/>
      <c r="QBB65" s="140"/>
      <c r="QBC65" s="140"/>
      <c r="QBD65" s="140"/>
      <c r="QBE65" s="140"/>
      <c r="QBF65" s="140"/>
      <c r="QBG65" s="140"/>
      <c r="QBH65" s="140"/>
      <c r="QBI65" s="140"/>
      <c r="QBJ65" s="140"/>
      <c r="QBK65" s="140"/>
      <c r="QBL65" s="140"/>
      <c r="QBM65" s="140"/>
      <c r="QBN65" s="140"/>
      <c r="QBO65" s="140"/>
      <c r="QBP65" s="140"/>
      <c r="QBQ65" s="140"/>
      <c r="QBR65" s="140"/>
      <c r="QBS65" s="140"/>
      <c r="QBT65" s="140"/>
      <c r="QBU65" s="140"/>
      <c r="QBV65" s="140"/>
      <c r="QBW65" s="140"/>
      <c r="QBX65" s="140"/>
      <c r="QBY65" s="140"/>
      <c r="QBZ65" s="140"/>
      <c r="QCA65" s="140"/>
      <c r="QCB65" s="140"/>
      <c r="QCC65" s="140"/>
      <c r="QCD65" s="140"/>
      <c r="QCE65" s="140"/>
      <c r="QCF65" s="140"/>
      <c r="QCG65" s="140"/>
      <c r="QCH65" s="140"/>
      <c r="QCI65" s="140"/>
      <c r="QCJ65" s="140"/>
      <c r="QCK65" s="140"/>
      <c r="QCL65" s="140"/>
      <c r="QCM65" s="140"/>
      <c r="QCN65" s="140"/>
      <c r="QCO65" s="140"/>
      <c r="QCP65" s="140"/>
      <c r="QCQ65" s="140"/>
      <c r="QCR65" s="140"/>
      <c r="QCS65" s="140"/>
      <c r="QCT65" s="140"/>
      <c r="QCU65" s="140"/>
      <c r="QCV65" s="140"/>
      <c r="QCW65" s="140"/>
      <c r="QCX65" s="140"/>
      <c r="QCY65" s="140"/>
      <c r="QCZ65" s="140"/>
      <c r="QDA65" s="140"/>
      <c r="QDB65" s="140"/>
      <c r="QDC65" s="140"/>
      <c r="QDD65" s="140"/>
      <c r="QDE65" s="140"/>
      <c r="QDF65" s="140"/>
      <c r="QDG65" s="140"/>
      <c r="QDH65" s="140"/>
      <c r="QDI65" s="140"/>
      <c r="QDJ65" s="140"/>
      <c r="QDK65" s="140"/>
      <c r="QDL65" s="140"/>
      <c r="QDM65" s="140"/>
      <c r="QDN65" s="140"/>
      <c r="QDO65" s="140"/>
      <c r="QDP65" s="140"/>
      <c r="QDQ65" s="140"/>
      <c r="QDR65" s="140"/>
      <c r="QDS65" s="140"/>
      <c r="QDT65" s="140"/>
      <c r="QDU65" s="140"/>
      <c r="QDV65" s="140"/>
      <c r="QDW65" s="140"/>
      <c r="QDX65" s="140"/>
      <c r="QDY65" s="140"/>
      <c r="QDZ65" s="140"/>
      <c r="QEA65" s="140"/>
      <c r="QEB65" s="140"/>
      <c r="QEC65" s="140"/>
      <c r="QED65" s="140"/>
      <c r="QEE65" s="140"/>
      <c r="QEF65" s="140"/>
      <c r="QEG65" s="140"/>
      <c r="QEH65" s="140"/>
      <c r="QEI65" s="140"/>
      <c r="QEJ65" s="140"/>
      <c r="QEK65" s="140"/>
      <c r="QEL65" s="140"/>
      <c r="QEM65" s="140"/>
      <c r="QEN65" s="140"/>
      <c r="QEO65" s="140"/>
      <c r="QEP65" s="140"/>
      <c r="QEQ65" s="140"/>
      <c r="QER65" s="140"/>
      <c r="QES65" s="140"/>
      <c r="QET65" s="140"/>
      <c r="QEU65" s="140"/>
      <c r="QEV65" s="140"/>
      <c r="QEW65" s="140"/>
      <c r="QEX65" s="140"/>
      <c r="QEY65" s="140"/>
      <c r="QEZ65" s="140"/>
      <c r="QFA65" s="140"/>
      <c r="QFB65" s="140"/>
      <c r="QFC65" s="140"/>
      <c r="QFD65" s="140"/>
      <c r="QFE65" s="140"/>
      <c r="QFF65" s="140"/>
      <c r="QFG65" s="140"/>
      <c r="QFH65" s="140"/>
      <c r="QFI65" s="140"/>
      <c r="QFJ65" s="140"/>
      <c r="QFK65" s="140"/>
      <c r="QFL65" s="140"/>
      <c r="QFM65" s="140"/>
      <c r="QFN65" s="140"/>
      <c r="QFO65" s="140"/>
      <c r="QFP65" s="140"/>
      <c r="QFQ65" s="140"/>
      <c r="QFR65" s="140"/>
      <c r="QFS65" s="140"/>
      <c r="QFT65" s="140"/>
      <c r="QFU65" s="140"/>
      <c r="QFV65" s="140"/>
      <c r="QFW65" s="140"/>
      <c r="QFX65" s="140"/>
      <c r="QFY65" s="140"/>
      <c r="QFZ65" s="140"/>
      <c r="QGA65" s="140"/>
      <c r="QGB65" s="140"/>
      <c r="QGC65" s="140"/>
      <c r="QGD65" s="140"/>
      <c r="QGE65" s="140"/>
      <c r="QGF65" s="140"/>
      <c r="QGG65" s="140"/>
      <c r="QGH65" s="140"/>
      <c r="QGI65" s="140"/>
      <c r="QGJ65" s="140"/>
      <c r="QGK65" s="140"/>
      <c r="QGL65" s="140"/>
      <c r="QGM65" s="140"/>
      <c r="QGN65" s="140"/>
      <c r="QGO65" s="140"/>
      <c r="QGP65" s="140"/>
      <c r="QGQ65" s="140"/>
      <c r="QGR65" s="140"/>
      <c r="QGS65" s="140"/>
      <c r="QGT65" s="140"/>
      <c r="QGU65" s="140"/>
      <c r="QGV65" s="140"/>
      <c r="QGW65" s="140"/>
      <c r="QGX65" s="140"/>
      <c r="QGY65" s="140"/>
      <c r="QGZ65" s="140"/>
      <c r="QHA65" s="140"/>
      <c r="QHB65" s="140"/>
      <c r="QHC65" s="140"/>
      <c r="QHD65" s="140"/>
      <c r="QHE65" s="140"/>
      <c r="QHF65" s="140"/>
      <c r="QHG65" s="140"/>
      <c r="QHH65" s="140"/>
      <c r="QHI65" s="140"/>
      <c r="QHJ65" s="140"/>
      <c r="QHK65" s="140"/>
      <c r="QHL65" s="140"/>
      <c r="QHM65" s="140"/>
      <c r="QHN65" s="140"/>
      <c r="QHO65" s="140"/>
      <c r="QHP65" s="140"/>
      <c r="QHQ65" s="140"/>
      <c r="QHR65" s="140"/>
      <c r="QHS65" s="140"/>
      <c r="QHT65" s="140"/>
      <c r="QHU65" s="140"/>
      <c r="QHV65" s="140"/>
      <c r="QHW65" s="140"/>
      <c r="QHX65" s="140"/>
      <c r="QHY65" s="140"/>
      <c r="QHZ65" s="140"/>
      <c r="QIA65" s="140"/>
      <c r="QIB65" s="140"/>
      <c r="QIC65" s="140"/>
      <c r="QID65" s="140"/>
      <c r="QIE65" s="140"/>
      <c r="QIF65" s="140"/>
      <c r="QIG65" s="140"/>
      <c r="QIH65" s="140"/>
      <c r="QII65" s="140"/>
      <c r="QIJ65" s="140"/>
      <c r="QIK65" s="140"/>
      <c r="QIL65" s="140"/>
      <c r="QIM65" s="140"/>
      <c r="QIN65" s="140"/>
      <c r="QIO65" s="140"/>
      <c r="QIP65" s="140"/>
      <c r="QIQ65" s="140"/>
      <c r="QIR65" s="140"/>
      <c r="QIS65" s="140"/>
      <c r="QIT65" s="140"/>
      <c r="QIU65" s="140"/>
      <c r="QIV65" s="140"/>
      <c r="QIW65" s="140"/>
      <c r="QIX65" s="140"/>
      <c r="QIY65" s="140"/>
      <c r="QIZ65" s="140"/>
      <c r="QJA65" s="140"/>
      <c r="QJB65" s="140"/>
      <c r="QJC65" s="140"/>
      <c r="QJD65" s="140"/>
      <c r="QJE65" s="140"/>
      <c r="QJF65" s="140"/>
      <c r="QJG65" s="140"/>
      <c r="QJH65" s="140"/>
      <c r="QJI65" s="140"/>
      <c r="QJJ65" s="140"/>
      <c r="QJK65" s="140"/>
      <c r="QJL65" s="140"/>
      <c r="QJM65" s="140"/>
      <c r="QJN65" s="140"/>
      <c r="QJO65" s="140"/>
      <c r="QJP65" s="140"/>
      <c r="QJQ65" s="140"/>
      <c r="QJR65" s="140"/>
      <c r="QJS65" s="140"/>
      <c r="QJT65" s="140"/>
      <c r="QJU65" s="140"/>
      <c r="QJV65" s="140"/>
      <c r="QJW65" s="140"/>
      <c r="QJX65" s="140"/>
      <c r="QJY65" s="140"/>
      <c r="QJZ65" s="140"/>
      <c r="QKA65" s="140"/>
      <c r="QKB65" s="140"/>
      <c r="QKC65" s="140"/>
      <c r="QKD65" s="140"/>
      <c r="QKE65" s="140"/>
      <c r="QKF65" s="140"/>
      <c r="QKG65" s="140"/>
      <c r="QKH65" s="140"/>
      <c r="QKI65" s="140"/>
      <c r="QKJ65" s="140"/>
      <c r="QKK65" s="140"/>
      <c r="QKL65" s="140"/>
      <c r="QKM65" s="140"/>
      <c r="QKN65" s="140"/>
      <c r="QKO65" s="140"/>
      <c r="QKP65" s="140"/>
      <c r="QKQ65" s="140"/>
      <c r="QKR65" s="140"/>
      <c r="QKS65" s="140"/>
      <c r="QKT65" s="140"/>
      <c r="QKU65" s="140"/>
      <c r="QKV65" s="140"/>
      <c r="QKW65" s="140"/>
      <c r="QKX65" s="140"/>
      <c r="QKY65" s="140"/>
      <c r="QKZ65" s="140"/>
      <c r="QLA65" s="140"/>
      <c r="QLB65" s="140"/>
      <c r="QLC65" s="140"/>
      <c r="QLD65" s="140"/>
      <c r="QLE65" s="140"/>
      <c r="QLF65" s="140"/>
      <c r="QLG65" s="140"/>
      <c r="QLH65" s="140"/>
      <c r="QLI65" s="140"/>
      <c r="QLJ65" s="140"/>
      <c r="QLK65" s="140"/>
      <c r="QLL65" s="140"/>
      <c r="QLM65" s="140"/>
      <c r="QLN65" s="140"/>
      <c r="QLO65" s="140"/>
      <c r="QLP65" s="140"/>
      <c r="QLQ65" s="140"/>
      <c r="QLR65" s="140"/>
      <c r="QLS65" s="140"/>
      <c r="QLT65" s="140"/>
      <c r="QLU65" s="140"/>
      <c r="QLV65" s="140"/>
      <c r="QLW65" s="140"/>
      <c r="QLX65" s="140"/>
      <c r="QLY65" s="140"/>
      <c r="QLZ65" s="140"/>
      <c r="QMA65" s="140"/>
      <c r="QMB65" s="140"/>
      <c r="QMC65" s="140"/>
      <c r="QMD65" s="140"/>
      <c r="QME65" s="140"/>
      <c r="QMF65" s="140"/>
      <c r="QMG65" s="140"/>
      <c r="QMH65" s="140"/>
      <c r="QMI65" s="140"/>
      <c r="QMJ65" s="140"/>
      <c r="QMK65" s="140"/>
      <c r="QML65" s="140"/>
      <c r="QMM65" s="140"/>
      <c r="QMN65" s="140"/>
      <c r="QMO65" s="140"/>
      <c r="QMP65" s="140"/>
      <c r="QMQ65" s="140"/>
      <c r="QMR65" s="140"/>
      <c r="QMS65" s="140"/>
      <c r="QMT65" s="140"/>
      <c r="QMU65" s="140"/>
      <c r="QMV65" s="140"/>
      <c r="QMW65" s="140"/>
      <c r="QMX65" s="140"/>
      <c r="QMY65" s="140"/>
      <c r="QMZ65" s="140"/>
      <c r="QNA65" s="140"/>
      <c r="QNB65" s="140"/>
      <c r="QNC65" s="140"/>
      <c r="QND65" s="140"/>
      <c r="QNE65" s="140"/>
      <c r="QNF65" s="140"/>
      <c r="QNG65" s="140"/>
      <c r="QNH65" s="140"/>
      <c r="QNI65" s="140"/>
      <c r="QNJ65" s="140"/>
      <c r="QNK65" s="140"/>
      <c r="QNL65" s="140"/>
      <c r="QNM65" s="140"/>
      <c r="QNN65" s="140"/>
      <c r="QNO65" s="140"/>
      <c r="QNP65" s="140"/>
      <c r="QNQ65" s="140"/>
      <c r="QNR65" s="140"/>
      <c r="QNS65" s="140"/>
      <c r="QNT65" s="140"/>
      <c r="QNU65" s="140"/>
      <c r="QNV65" s="140"/>
      <c r="QNW65" s="140"/>
      <c r="QNX65" s="140"/>
      <c r="QNY65" s="140"/>
      <c r="QNZ65" s="140"/>
      <c r="QOA65" s="140"/>
      <c r="QOB65" s="140"/>
      <c r="QOC65" s="140"/>
      <c r="QOD65" s="140"/>
      <c r="QOE65" s="140"/>
      <c r="QOF65" s="140"/>
      <c r="QOG65" s="140"/>
      <c r="QOH65" s="140"/>
      <c r="QOI65" s="140"/>
      <c r="QOJ65" s="140"/>
      <c r="QOK65" s="140"/>
      <c r="QOL65" s="140"/>
      <c r="QOM65" s="140"/>
      <c r="QON65" s="140"/>
      <c r="QOO65" s="140"/>
      <c r="QOP65" s="140"/>
      <c r="QOQ65" s="140"/>
      <c r="QOR65" s="140"/>
      <c r="QOS65" s="140"/>
      <c r="QOT65" s="140"/>
      <c r="QOU65" s="140"/>
      <c r="QOV65" s="140"/>
      <c r="QOW65" s="140"/>
      <c r="QOX65" s="140"/>
      <c r="QOY65" s="140"/>
      <c r="QOZ65" s="140"/>
      <c r="QPA65" s="140"/>
      <c r="QPB65" s="140"/>
      <c r="QPC65" s="140"/>
      <c r="QPD65" s="140"/>
      <c r="QPE65" s="140"/>
      <c r="QPF65" s="140"/>
      <c r="QPG65" s="140"/>
      <c r="QPH65" s="140"/>
      <c r="QPI65" s="140"/>
      <c r="QPJ65" s="140"/>
      <c r="QPK65" s="140"/>
      <c r="QPL65" s="140"/>
      <c r="QPM65" s="140"/>
      <c r="QPN65" s="140"/>
      <c r="QPO65" s="140"/>
      <c r="QPP65" s="140"/>
      <c r="QPQ65" s="140"/>
      <c r="QPR65" s="140"/>
      <c r="QPS65" s="140"/>
      <c r="QPT65" s="140"/>
      <c r="QPU65" s="140"/>
      <c r="QPV65" s="140"/>
      <c r="QPW65" s="140"/>
      <c r="QPX65" s="140"/>
      <c r="QPY65" s="140"/>
      <c r="QPZ65" s="140"/>
      <c r="QQA65" s="140"/>
      <c r="QQB65" s="140"/>
      <c r="QQC65" s="140"/>
      <c r="QQD65" s="140"/>
      <c r="QQE65" s="140"/>
      <c r="QQF65" s="140"/>
      <c r="QQG65" s="140"/>
      <c r="QQH65" s="140"/>
      <c r="QQI65" s="140"/>
      <c r="QQJ65" s="140"/>
      <c r="QQK65" s="140"/>
      <c r="QQL65" s="140"/>
      <c r="QQM65" s="140"/>
      <c r="QQN65" s="140"/>
      <c r="QQO65" s="140"/>
      <c r="QQP65" s="140"/>
      <c r="QQQ65" s="140"/>
      <c r="QQR65" s="140"/>
      <c r="QQS65" s="140"/>
      <c r="QQT65" s="140"/>
      <c r="QQU65" s="140"/>
      <c r="QQV65" s="140"/>
      <c r="QQW65" s="140"/>
      <c r="QQX65" s="140"/>
      <c r="QQY65" s="140"/>
      <c r="QQZ65" s="140"/>
      <c r="QRA65" s="140"/>
      <c r="QRB65" s="140"/>
      <c r="QRC65" s="140"/>
      <c r="QRD65" s="140"/>
      <c r="QRE65" s="140"/>
      <c r="QRF65" s="140"/>
      <c r="QRG65" s="140"/>
      <c r="QRH65" s="140"/>
      <c r="QRI65" s="140"/>
      <c r="QRJ65" s="140"/>
      <c r="QRK65" s="140"/>
      <c r="QRL65" s="140"/>
      <c r="QRM65" s="140"/>
      <c r="QRN65" s="140"/>
      <c r="QRO65" s="140"/>
      <c r="QRP65" s="140"/>
      <c r="QRQ65" s="140"/>
      <c r="QRR65" s="140"/>
      <c r="QRS65" s="140"/>
      <c r="QRT65" s="140"/>
      <c r="QRU65" s="140"/>
      <c r="QRV65" s="140"/>
      <c r="QRW65" s="140"/>
      <c r="QRX65" s="140"/>
      <c r="QRY65" s="140"/>
      <c r="QRZ65" s="140"/>
      <c r="QSA65" s="140"/>
      <c r="QSB65" s="140"/>
      <c r="QSC65" s="140"/>
      <c r="QSD65" s="140"/>
      <c r="QSE65" s="140"/>
      <c r="QSF65" s="140"/>
      <c r="QSG65" s="140"/>
      <c r="QSH65" s="140"/>
      <c r="QSI65" s="140"/>
      <c r="QSJ65" s="140"/>
      <c r="QSK65" s="140"/>
      <c r="QSL65" s="140"/>
      <c r="QSM65" s="140"/>
      <c r="QSN65" s="140"/>
      <c r="QSO65" s="140"/>
      <c r="QSP65" s="140"/>
      <c r="QSQ65" s="140"/>
      <c r="QSR65" s="140"/>
      <c r="QSS65" s="140"/>
      <c r="QST65" s="140"/>
      <c r="QSU65" s="140"/>
      <c r="QSV65" s="140"/>
      <c r="QSW65" s="140"/>
      <c r="QSX65" s="140"/>
      <c r="QSY65" s="140"/>
      <c r="QSZ65" s="140"/>
      <c r="QTA65" s="140"/>
      <c r="QTB65" s="140"/>
      <c r="QTC65" s="140"/>
      <c r="QTD65" s="140"/>
      <c r="QTE65" s="140"/>
      <c r="QTF65" s="140"/>
      <c r="QTG65" s="140"/>
      <c r="QTH65" s="140"/>
      <c r="QTI65" s="140"/>
      <c r="QTJ65" s="140"/>
      <c r="QTK65" s="140"/>
      <c r="QTL65" s="140"/>
      <c r="QTM65" s="140"/>
      <c r="QTN65" s="140"/>
      <c r="QTO65" s="140"/>
      <c r="QTP65" s="140"/>
      <c r="QTQ65" s="140"/>
      <c r="QTR65" s="140"/>
      <c r="QTS65" s="140"/>
      <c r="QTT65" s="140"/>
      <c r="QTU65" s="140"/>
      <c r="QTV65" s="140"/>
      <c r="QTW65" s="140"/>
      <c r="QTX65" s="140"/>
      <c r="QTY65" s="140"/>
      <c r="QTZ65" s="140"/>
      <c r="QUA65" s="140"/>
      <c r="QUB65" s="140"/>
      <c r="QUC65" s="140"/>
      <c r="QUD65" s="140"/>
      <c r="QUE65" s="140"/>
      <c r="QUF65" s="140"/>
      <c r="QUG65" s="140"/>
      <c r="QUH65" s="140"/>
      <c r="QUI65" s="140"/>
      <c r="QUJ65" s="140"/>
      <c r="QUK65" s="140"/>
      <c r="QUL65" s="140"/>
      <c r="QUM65" s="140"/>
      <c r="QUN65" s="140"/>
      <c r="QUO65" s="140"/>
      <c r="QUP65" s="140"/>
      <c r="QUQ65" s="140"/>
      <c r="QUR65" s="140"/>
      <c r="QUS65" s="140"/>
      <c r="QUT65" s="140"/>
      <c r="QUU65" s="140"/>
      <c r="QUV65" s="140"/>
      <c r="QUW65" s="140"/>
      <c r="QUX65" s="140"/>
      <c r="QUY65" s="140"/>
      <c r="QUZ65" s="140"/>
      <c r="QVA65" s="140"/>
      <c r="QVB65" s="140"/>
      <c r="QVC65" s="140"/>
      <c r="QVD65" s="140"/>
      <c r="QVE65" s="140"/>
      <c r="QVF65" s="140"/>
      <c r="QVG65" s="140"/>
      <c r="QVH65" s="140"/>
      <c r="QVI65" s="140"/>
      <c r="QVJ65" s="140"/>
      <c r="QVK65" s="140"/>
      <c r="QVL65" s="140"/>
      <c r="QVM65" s="140"/>
      <c r="QVN65" s="140"/>
      <c r="QVO65" s="140"/>
      <c r="QVP65" s="140"/>
      <c r="QVQ65" s="140"/>
      <c r="QVR65" s="140"/>
      <c r="QVS65" s="140"/>
      <c r="QVT65" s="140"/>
      <c r="QVU65" s="140"/>
      <c r="QVV65" s="140"/>
      <c r="QVW65" s="140"/>
      <c r="QVX65" s="140"/>
      <c r="QVY65" s="140"/>
      <c r="QVZ65" s="140"/>
      <c r="QWA65" s="140"/>
      <c r="QWB65" s="140"/>
      <c r="QWC65" s="140"/>
      <c r="QWD65" s="140"/>
      <c r="QWE65" s="140"/>
      <c r="QWF65" s="140"/>
      <c r="QWG65" s="140"/>
      <c r="QWH65" s="140"/>
      <c r="QWI65" s="140"/>
      <c r="QWJ65" s="140"/>
      <c r="QWK65" s="140"/>
      <c r="QWL65" s="140"/>
      <c r="QWM65" s="140"/>
      <c r="QWN65" s="140"/>
      <c r="QWO65" s="140"/>
      <c r="QWP65" s="140"/>
      <c r="QWQ65" s="140"/>
      <c r="QWR65" s="140"/>
      <c r="QWS65" s="140"/>
      <c r="QWT65" s="140"/>
      <c r="QWU65" s="140"/>
      <c r="QWV65" s="140"/>
      <c r="QWW65" s="140"/>
      <c r="QWX65" s="140"/>
      <c r="QWY65" s="140"/>
      <c r="QWZ65" s="140"/>
      <c r="QXA65" s="140"/>
      <c r="QXB65" s="140"/>
      <c r="QXC65" s="140"/>
      <c r="QXD65" s="140"/>
      <c r="QXE65" s="140"/>
      <c r="QXF65" s="140"/>
      <c r="QXG65" s="140"/>
      <c r="QXH65" s="140"/>
      <c r="QXI65" s="140"/>
      <c r="QXJ65" s="140"/>
      <c r="QXK65" s="140"/>
      <c r="QXL65" s="140"/>
      <c r="QXM65" s="140"/>
      <c r="QXN65" s="140"/>
      <c r="QXO65" s="140"/>
      <c r="QXP65" s="140"/>
      <c r="QXQ65" s="140"/>
      <c r="QXR65" s="140"/>
      <c r="QXS65" s="140"/>
      <c r="QXT65" s="140"/>
      <c r="QXU65" s="140"/>
      <c r="QXV65" s="140"/>
      <c r="QXW65" s="140"/>
      <c r="QXX65" s="140"/>
      <c r="QXY65" s="140"/>
      <c r="QXZ65" s="140"/>
      <c r="QYA65" s="140"/>
      <c r="QYB65" s="140"/>
      <c r="QYC65" s="140"/>
      <c r="QYD65" s="140"/>
      <c r="QYE65" s="140"/>
      <c r="QYF65" s="140"/>
      <c r="QYG65" s="140"/>
      <c r="QYH65" s="140"/>
      <c r="QYI65" s="140"/>
      <c r="QYJ65" s="140"/>
      <c r="QYK65" s="140"/>
      <c r="QYL65" s="140"/>
      <c r="QYM65" s="140"/>
      <c r="QYN65" s="140"/>
      <c r="QYO65" s="140"/>
      <c r="QYP65" s="140"/>
      <c r="QYQ65" s="140"/>
      <c r="QYR65" s="140"/>
      <c r="QYS65" s="140"/>
      <c r="QYT65" s="140"/>
      <c r="QYU65" s="140"/>
      <c r="QYV65" s="140"/>
      <c r="QYW65" s="140"/>
      <c r="QYX65" s="140"/>
      <c r="QYY65" s="140"/>
      <c r="QYZ65" s="140"/>
      <c r="QZA65" s="140"/>
      <c r="QZB65" s="140"/>
      <c r="QZC65" s="140"/>
      <c r="QZD65" s="140"/>
      <c r="QZE65" s="140"/>
      <c r="QZF65" s="140"/>
      <c r="QZG65" s="140"/>
      <c r="QZH65" s="140"/>
      <c r="QZI65" s="140"/>
      <c r="QZJ65" s="140"/>
      <c r="QZK65" s="140"/>
      <c r="QZL65" s="140"/>
      <c r="QZM65" s="140"/>
      <c r="QZN65" s="140"/>
      <c r="QZO65" s="140"/>
      <c r="QZP65" s="140"/>
      <c r="QZQ65" s="140"/>
      <c r="QZR65" s="140"/>
      <c r="QZS65" s="140"/>
      <c r="QZT65" s="140"/>
      <c r="QZU65" s="140"/>
      <c r="QZV65" s="140"/>
      <c r="QZW65" s="140"/>
      <c r="QZX65" s="140"/>
      <c r="QZY65" s="140"/>
      <c r="QZZ65" s="140"/>
      <c r="RAA65" s="140"/>
      <c r="RAB65" s="140"/>
      <c r="RAC65" s="140"/>
      <c r="RAD65" s="140"/>
      <c r="RAE65" s="140"/>
      <c r="RAF65" s="140"/>
      <c r="RAG65" s="140"/>
      <c r="RAH65" s="140"/>
      <c r="RAI65" s="140"/>
      <c r="RAJ65" s="140"/>
      <c r="RAK65" s="140"/>
      <c r="RAL65" s="140"/>
      <c r="RAM65" s="140"/>
      <c r="RAN65" s="140"/>
      <c r="RAO65" s="140"/>
      <c r="RAP65" s="140"/>
      <c r="RAQ65" s="140"/>
      <c r="RAR65" s="140"/>
      <c r="RAS65" s="140"/>
      <c r="RAT65" s="140"/>
      <c r="RAU65" s="140"/>
      <c r="RAV65" s="140"/>
      <c r="RAW65" s="140"/>
      <c r="RAX65" s="140"/>
      <c r="RAY65" s="140"/>
      <c r="RAZ65" s="140"/>
      <c r="RBA65" s="140"/>
      <c r="RBB65" s="140"/>
      <c r="RBC65" s="140"/>
      <c r="RBD65" s="140"/>
      <c r="RBE65" s="140"/>
      <c r="RBF65" s="140"/>
      <c r="RBG65" s="140"/>
      <c r="RBH65" s="140"/>
      <c r="RBI65" s="140"/>
      <c r="RBJ65" s="140"/>
      <c r="RBK65" s="140"/>
      <c r="RBL65" s="140"/>
      <c r="RBM65" s="140"/>
      <c r="RBN65" s="140"/>
      <c r="RBO65" s="140"/>
      <c r="RBP65" s="140"/>
      <c r="RBQ65" s="140"/>
      <c r="RBR65" s="140"/>
      <c r="RBS65" s="140"/>
      <c r="RBT65" s="140"/>
      <c r="RBU65" s="140"/>
      <c r="RBV65" s="140"/>
      <c r="RBW65" s="140"/>
      <c r="RBX65" s="140"/>
      <c r="RBY65" s="140"/>
      <c r="RBZ65" s="140"/>
      <c r="RCA65" s="140"/>
      <c r="RCB65" s="140"/>
      <c r="RCC65" s="140"/>
      <c r="RCD65" s="140"/>
      <c r="RCE65" s="140"/>
      <c r="RCF65" s="140"/>
      <c r="RCG65" s="140"/>
      <c r="RCH65" s="140"/>
      <c r="RCI65" s="140"/>
      <c r="RCJ65" s="140"/>
      <c r="RCK65" s="140"/>
      <c r="RCL65" s="140"/>
      <c r="RCM65" s="140"/>
      <c r="RCN65" s="140"/>
      <c r="RCO65" s="140"/>
      <c r="RCP65" s="140"/>
      <c r="RCQ65" s="140"/>
      <c r="RCR65" s="140"/>
      <c r="RCS65" s="140"/>
      <c r="RCT65" s="140"/>
      <c r="RCU65" s="140"/>
      <c r="RCV65" s="140"/>
      <c r="RCW65" s="140"/>
      <c r="RCX65" s="140"/>
      <c r="RCY65" s="140"/>
      <c r="RCZ65" s="140"/>
      <c r="RDA65" s="140"/>
      <c r="RDB65" s="140"/>
      <c r="RDC65" s="140"/>
      <c r="RDD65" s="140"/>
      <c r="RDE65" s="140"/>
      <c r="RDF65" s="140"/>
      <c r="RDG65" s="140"/>
      <c r="RDH65" s="140"/>
      <c r="RDI65" s="140"/>
      <c r="RDJ65" s="140"/>
      <c r="RDK65" s="140"/>
      <c r="RDL65" s="140"/>
      <c r="RDM65" s="140"/>
      <c r="RDN65" s="140"/>
      <c r="RDO65" s="140"/>
      <c r="RDP65" s="140"/>
      <c r="RDQ65" s="140"/>
      <c r="RDR65" s="140"/>
      <c r="RDS65" s="140"/>
      <c r="RDT65" s="140"/>
      <c r="RDU65" s="140"/>
      <c r="RDV65" s="140"/>
      <c r="RDW65" s="140"/>
      <c r="RDX65" s="140"/>
      <c r="RDY65" s="140"/>
      <c r="RDZ65" s="140"/>
      <c r="REA65" s="140"/>
      <c r="REB65" s="140"/>
      <c r="REC65" s="140"/>
      <c r="RED65" s="140"/>
      <c r="REE65" s="140"/>
      <c r="REF65" s="140"/>
      <c r="REG65" s="140"/>
      <c r="REH65" s="140"/>
      <c r="REI65" s="140"/>
      <c r="REJ65" s="140"/>
      <c r="REK65" s="140"/>
      <c r="REL65" s="140"/>
      <c r="REM65" s="140"/>
      <c r="REN65" s="140"/>
      <c r="REO65" s="140"/>
      <c r="REP65" s="140"/>
      <c r="REQ65" s="140"/>
      <c r="RER65" s="140"/>
      <c r="RES65" s="140"/>
      <c r="RET65" s="140"/>
      <c r="REU65" s="140"/>
      <c r="REV65" s="140"/>
      <c r="REW65" s="140"/>
      <c r="REX65" s="140"/>
      <c r="REY65" s="140"/>
      <c r="REZ65" s="140"/>
      <c r="RFA65" s="140"/>
      <c r="RFB65" s="140"/>
      <c r="RFC65" s="140"/>
      <c r="RFD65" s="140"/>
      <c r="RFE65" s="140"/>
      <c r="RFF65" s="140"/>
      <c r="RFG65" s="140"/>
      <c r="RFH65" s="140"/>
      <c r="RFI65" s="140"/>
      <c r="RFJ65" s="140"/>
      <c r="RFK65" s="140"/>
      <c r="RFL65" s="140"/>
      <c r="RFM65" s="140"/>
      <c r="RFN65" s="140"/>
      <c r="RFO65" s="140"/>
      <c r="RFP65" s="140"/>
      <c r="RFQ65" s="140"/>
      <c r="RFR65" s="140"/>
      <c r="RFS65" s="140"/>
      <c r="RFT65" s="140"/>
      <c r="RFU65" s="140"/>
      <c r="RFV65" s="140"/>
      <c r="RFW65" s="140"/>
      <c r="RFX65" s="140"/>
      <c r="RFY65" s="140"/>
      <c r="RFZ65" s="140"/>
      <c r="RGA65" s="140"/>
      <c r="RGB65" s="140"/>
      <c r="RGC65" s="140"/>
      <c r="RGD65" s="140"/>
      <c r="RGE65" s="140"/>
      <c r="RGF65" s="140"/>
      <c r="RGG65" s="140"/>
      <c r="RGH65" s="140"/>
      <c r="RGI65" s="140"/>
      <c r="RGJ65" s="140"/>
      <c r="RGK65" s="140"/>
      <c r="RGL65" s="140"/>
      <c r="RGM65" s="140"/>
      <c r="RGN65" s="140"/>
      <c r="RGO65" s="140"/>
      <c r="RGP65" s="140"/>
      <c r="RGQ65" s="140"/>
      <c r="RGR65" s="140"/>
      <c r="RGS65" s="140"/>
      <c r="RGT65" s="140"/>
      <c r="RGU65" s="140"/>
      <c r="RGV65" s="140"/>
      <c r="RGW65" s="140"/>
      <c r="RGX65" s="140"/>
      <c r="RGY65" s="140"/>
      <c r="RGZ65" s="140"/>
      <c r="RHA65" s="140"/>
      <c r="RHB65" s="140"/>
      <c r="RHC65" s="140"/>
      <c r="RHD65" s="140"/>
      <c r="RHE65" s="140"/>
      <c r="RHF65" s="140"/>
      <c r="RHG65" s="140"/>
      <c r="RHH65" s="140"/>
      <c r="RHI65" s="140"/>
      <c r="RHJ65" s="140"/>
      <c r="RHK65" s="140"/>
      <c r="RHL65" s="140"/>
      <c r="RHM65" s="140"/>
      <c r="RHN65" s="140"/>
      <c r="RHO65" s="140"/>
      <c r="RHP65" s="140"/>
      <c r="RHQ65" s="140"/>
      <c r="RHR65" s="140"/>
      <c r="RHS65" s="140"/>
      <c r="RHT65" s="140"/>
      <c r="RHU65" s="140"/>
      <c r="RHV65" s="140"/>
      <c r="RHW65" s="140"/>
      <c r="RHX65" s="140"/>
      <c r="RHY65" s="140"/>
      <c r="RHZ65" s="140"/>
      <c r="RIA65" s="140"/>
      <c r="RIB65" s="140"/>
      <c r="RIC65" s="140"/>
      <c r="RID65" s="140"/>
      <c r="RIE65" s="140"/>
      <c r="RIF65" s="140"/>
      <c r="RIG65" s="140"/>
      <c r="RIH65" s="140"/>
      <c r="RII65" s="140"/>
      <c r="RIJ65" s="140"/>
      <c r="RIK65" s="140"/>
      <c r="RIL65" s="140"/>
      <c r="RIM65" s="140"/>
      <c r="RIN65" s="140"/>
      <c r="RIO65" s="140"/>
      <c r="RIP65" s="140"/>
      <c r="RIQ65" s="140"/>
      <c r="RIR65" s="140"/>
      <c r="RIS65" s="140"/>
      <c r="RIT65" s="140"/>
      <c r="RIU65" s="140"/>
      <c r="RIV65" s="140"/>
      <c r="RIW65" s="140"/>
      <c r="RIX65" s="140"/>
      <c r="RIY65" s="140"/>
      <c r="RIZ65" s="140"/>
      <c r="RJA65" s="140"/>
      <c r="RJB65" s="140"/>
      <c r="RJC65" s="140"/>
      <c r="RJD65" s="140"/>
      <c r="RJE65" s="140"/>
      <c r="RJF65" s="140"/>
      <c r="RJG65" s="140"/>
      <c r="RJH65" s="140"/>
      <c r="RJI65" s="140"/>
      <c r="RJJ65" s="140"/>
      <c r="RJK65" s="140"/>
      <c r="RJL65" s="140"/>
      <c r="RJM65" s="140"/>
      <c r="RJN65" s="140"/>
      <c r="RJO65" s="140"/>
      <c r="RJP65" s="140"/>
      <c r="RJQ65" s="140"/>
      <c r="RJR65" s="140"/>
      <c r="RJS65" s="140"/>
      <c r="RJT65" s="140"/>
      <c r="RJU65" s="140"/>
      <c r="RJV65" s="140"/>
      <c r="RJW65" s="140"/>
      <c r="RJX65" s="140"/>
      <c r="RJY65" s="140"/>
      <c r="RJZ65" s="140"/>
      <c r="RKA65" s="140"/>
      <c r="RKB65" s="140"/>
      <c r="RKC65" s="140"/>
      <c r="RKD65" s="140"/>
      <c r="RKE65" s="140"/>
      <c r="RKF65" s="140"/>
      <c r="RKG65" s="140"/>
      <c r="RKH65" s="140"/>
      <c r="RKI65" s="140"/>
      <c r="RKJ65" s="140"/>
      <c r="RKK65" s="140"/>
      <c r="RKL65" s="140"/>
      <c r="RKM65" s="140"/>
      <c r="RKN65" s="140"/>
      <c r="RKO65" s="140"/>
      <c r="RKP65" s="140"/>
      <c r="RKQ65" s="140"/>
      <c r="RKR65" s="140"/>
      <c r="RKS65" s="140"/>
      <c r="RKT65" s="140"/>
      <c r="RKU65" s="140"/>
      <c r="RKV65" s="140"/>
      <c r="RKW65" s="140"/>
      <c r="RKX65" s="140"/>
      <c r="RKY65" s="140"/>
      <c r="RKZ65" s="140"/>
      <c r="RLA65" s="140"/>
      <c r="RLB65" s="140"/>
      <c r="RLC65" s="140"/>
      <c r="RLD65" s="140"/>
      <c r="RLE65" s="140"/>
      <c r="RLF65" s="140"/>
      <c r="RLG65" s="140"/>
      <c r="RLH65" s="140"/>
      <c r="RLI65" s="140"/>
      <c r="RLJ65" s="140"/>
      <c r="RLK65" s="140"/>
      <c r="RLL65" s="140"/>
      <c r="RLM65" s="140"/>
      <c r="RLN65" s="140"/>
      <c r="RLO65" s="140"/>
      <c r="RLP65" s="140"/>
      <c r="RLQ65" s="140"/>
      <c r="RLR65" s="140"/>
      <c r="RLS65" s="140"/>
      <c r="RLT65" s="140"/>
      <c r="RLU65" s="140"/>
      <c r="RLV65" s="140"/>
      <c r="RLW65" s="140"/>
      <c r="RLX65" s="140"/>
      <c r="RLY65" s="140"/>
      <c r="RLZ65" s="140"/>
      <c r="RMA65" s="140"/>
      <c r="RMB65" s="140"/>
      <c r="RMC65" s="140"/>
      <c r="RMD65" s="140"/>
      <c r="RME65" s="140"/>
      <c r="RMF65" s="140"/>
      <c r="RMG65" s="140"/>
      <c r="RMH65" s="140"/>
      <c r="RMI65" s="140"/>
      <c r="RMJ65" s="140"/>
      <c r="RMK65" s="140"/>
      <c r="RML65" s="140"/>
      <c r="RMM65" s="140"/>
      <c r="RMN65" s="140"/>
      <c r="RMO65" s="140"/>
      <c r="RMP65" s="140"/>
      <c r="RMQ65" s="140"/>
      <c r="RMR65" s="140"/>
      <c r="RMS65" s="140"/>
      <c r="RMT65" s="140"/>
      <c r="RMU65" s="140"/>
      <c r="RMV65" s="140"/>
      <c r="RMW65" s="140"/>
      <c r="RMX65" s="140"/>
      <c r="RMY65" s="140"/>
      <c r="RMZ65" s="140"/>
      <c r="RNA65" s="140"/>
      <c r="RNB65" s="140"/>
      <c r="RNC65" s="140"/>
      <c r="RND65" s="140"/>
      <c r="RNE65" s="140"/>
      <c r="RNF65" s="140"/>
      <c r="RNG65" s="140"/>
      <c r="RNH65" s="140"/>
      <c r="RNI65" s="140"/>
      <c r="RNJ65" s="140"/>
      <c r="RNK65" s="140"/>
      <c r="RNL65" s="140"/>
      <c r="RNM65" s="140"/>
      <c r="RNN65" s="140"/>
      <c r="RNO65" s="140"/>
      <c r="RNP65" s="140"/>
      <c r="RNQ65" s="140"/>
      <c r="RNR65" s="140"/>
      <c r="RNS65" s="140"/>
      <c r="RNT65" s="140"/>
      <c r="RNU65" s="140"/>
      <c r="RNV65" s="140"/>
      <c r="RNW65" s="140"/>
      <c r="RNX65" s="140"/>
      <c r="RNY65" s="140"/>
      <c r="RNZ65" s="140"/>
      <c r="ROA65" s="140"/>
      <c r="ROB65" s="140"/>
      <c r="ROC65" s="140"/>
      <c r="ROD65" s="140"/>
      <c r="ROE65" s="140"/>
      <c r="ROF65" s="140"/>
      <c r="ROG65" s="140"/>
      <c r="ROH65" s="140"/>
      <c r="ROI65" s="140"/>
      <c r="ROJ65" s="140"/>
      <c r="ROK65" s="140"/>
      <c r="ROL65" s="140"/>
      <c r="ROM65" s="140"/>
      <c r="RON65" s="140"/>
      <c r="ROO65" s="140"/>
      <c r="ROP65" s="140"/>
      <c r="ROQ65" s="140"/>
      <c r="ROR65" s="140"/>
      <c r="ROS65" s="140"/>
      <c r="ROT65" s="140"/>
      <c r="ROU65" s="140"/>
      <c r="ROV65" s="140"/>
      <c r="ROW65" s="140"/>
      <c r="ROX65" s="140"/>
      <c r="ROY65" s="140"/>
      <c r="ROZ65" s="140"/>
      <c r="RPA65" s="140"/>
      <c r="RPB65" s="140"/>
      <c r="RPC65" s="140"/>
      <c r="RPD65" s="140"/>
      <c r="RPE65" s="140"/>
      <c r="RPF65" s="140"/>
      <c r="RPG65" s="140"/>
      <c r="RPH65" s="140"/>
      <c r="RPI65" s="140"/>
      <c r="RPJ65" s="140"/>
      <c r="RPK65" s="140"/>
      <c r="RPL65" s="140"/>
      <c r="RPM65" s="140"/>
      <c r="RPN65" s="140"/>
      <c r="RPO65" s="140"/>
      <c r="RPP65" s="140"/>
      <c r="RPQ65" s="140"/>
      <c r="RPR65" s="140"/>
      <c r="RPS65" s="140"/>
      <c r="RPT65" s="140"/>
      <c r="RPU65" s="140"/>
      <c r="RPV65" s="140"/>
      <c r="RPW65" s="140"/>
      <c r="RPX65" s="140"/>
      <c r="RPY65" s="140"/>
      <c r="RPZ65" s="140"/>
      <c r="RQA65" s="140"/>
      <c r="RQB65" s="140"/>
      <c r="RQC65" s="140"/>
      <c r="RQD65" s="140"/>
      <c r="RQE65" s="140"/>
      <c r="RQF65" s="140"/>
      <c r="RQG65" s="140"/>
      <c r="RQH65" s="140"/>
      <c r="RQI65" s="140"/>
      <c r="RQJ65" s="140"/>
      <c r="RQK65" s="140"/>
      <c r="RQL65" s="140"/>
      <c r="RQM65" s="140"/>
      <c r="RQN65" s="140"/>
      <c r="RQO65" s="140"/>
      <c r="RQP65" s="140"/>
      <c r="RQQ65" s="140"/>
      <c r="RQR65" s="140"/>
      <c r="RQS65" s="140"/>
      <c r="RQT65" s="140"/>
      <c r="RQU65" s="140"/>
      <c r="RQV65" s="140"/>
      <c r="RQW65" s="140"/>
      <c r="RQX65" s="140"/>
      <c r="RQY65" s="140"/>
      <c r="RQZ65" s="140"/>
      <c r="RRA65" s="140"/>
      <c r="RRB65" s="140"/>
      <c r="RRC65" s="140"/>
      <c r="RRD65" s="140"/>
      <c r="RRE65" s="140"/>
      <c r="RRF65" s="140"/>
      <c r="RRG65" s="140"/>
      <c r="RRH65" s="140"/>
      <c r="RRI65" s="140"/>
      <c r="RRJ65" s="140"/>
      <c r="RRK65" s="140"/>
      <c r="RRL65" s="140"/>
      <c r="RRM65" s="140"/>
      <c r="RRN65" s="140"/>
      <c r="RRO65" s="140"/>
      <c r="RRP65" s="140"/>
      <c r="RRQ65" s="140"/>
      <c r="RRR65" s="140"/>
      <c r="RRS65" s="140"/>
      <c r="RRT65" s="140"/>
      <c r="RRU65" s="140"/>
      <c r="RRV65" s="140"/>
      <c r="RRW65" s="140"/>
      <c r="RRX65" s="140"/>
      <c r="RRY65" s="140"/>
      <c r="RRZ65" s="140"/>
      <c r="RSA65" s="140"/>
      <c r="RSB65" s="140"/>
      <c r="RSC65" s="140"/>
      <c r="RSD65" s="140"/>
      <c r="RSE65" s="140"/>
      <c r="RSF65" s="140"/>
      <c r="RSG65" s="140"/>
      <c r="RSH65" s="140"/>
      <c r="RSI65" s="140"/>
      <c r="RSJ65" s="140"/>
      <c r="RSK65" s="140"/>
      <c r="RSL65" s="140"/>
      <c r="RSM65" s="140"/>
      <c r="RSN65" s="140"/>
      <c r="RSO65" s="140"/>
      <c r="RSP65" s="140"/>
      <c r="RSQ65" s="140"/>
      <c r="RSR65" s="140"/>
      <c r="RSS65" s="140"/>
      <c r="RST65" s="140"/>
      <c r="RSU65" s="140"/>
      <c r="RSV65" s="140"/>
      <c r="RSW65" s="140"/>
      <c r="RSX65" s="140"/>
      <c r="RSY65" s="140"/>
      <c r="RSZ65" s="140"/>
      <c r="RTA65" s="140"/>
      <c r="RTB65" s="140"/>
      <c r="RTC65" s="140"/>
      <c r="RTD65" s="140"/>
      <c r="RTE65" s="140"/>
      <c r="RTF65" s="140"/>
      <c r="RTG65" s="140"/>
      <c r="RTH65" s="140"/>
      <c r="RTI65" s="140"/>
      <c r="RTJ65" s="140"/>
      <c r="RTK65" s="140"/>
      <c r="RTL65" s="140"/>
      <c r="RTM65" s="140"/>
      <c r="RTN65" s="140"/>
      <c r="RTO65" s="140"/>
      <c r="RTP65" s="140"/>
      <c r="RTQ65" s="140"/>
      <c r="RTR65" s="140"/>
      <c r="RTS65" s="140"/>
      <c r="RTT65" s="140"/>
      <c r="RTU65" s="140"/>
      <c r="RTV65" s="140"/>
      <c r="RTW65" s="140"/>
      <c r="RTX65" s="140"/>
      <c r="RTY65" s="140"/>
      <c r="RTZ65" s="140"/>
      <c r="RUA65" s="140"/>
      <c r="RUB65" s="140"/>
      <c r="RUC65" s="140"/>
      <c r="RUD65" s="140"/>
      <c r="RUE65" s="140"/>
      <c r="RUF65" s="140"/>
      <c r="RUG65" s="140"/>
      <c r="RUH65" s="140"/>
      <c r="RUI65" s="140"/>
      <c r="RUJ65" s="140"/>
      <c r="RUK65" s="140"/>
      <c r="RUL65" s="140"/>
      <c r="RUM65" s="140"/>
      <c r="RUN65" s="140"/>
      <c r="RUO65" s="140"/>
      <c r="RUP65" s="140"/>
      <c r="RUQ65" s="140"/>
      <c r="RUR65" s="140"/>
      <c r="RUS65" s="140"/>
      <c r="RUT65" s="140"/>
      <c r="RUU65" s="140"/>
      <c r="RUV65" s="140"/>
      <c r="RUW65" s="140"/>
      <c r="RUX65" s="140"/>
      <c r="RUY65" s="140"/>
      <c r="RUZ65" s="140"/>
      <c r="RVA65" s="140"/>
      <c r="RVB65" s="140"/>
      <c r="RVC65" s="140"/>
      <c r="RVD65" s="140"/>
      <c r="RVE65" s="140"/>
      <c r="RVF65" s="140"/>
      <c r="RVG65" s="140"/>
      <c r="RVH65" s="140"/>
      <c r="RVI65" s="140"/>
      <c r="RVJ65" s="140"/>
      <c r="RVK65" s="140"/>
      <c r="RVL65" s="140"/>
      <c r="RVM65" s="140"/>
      <c r="RVN65" s="140"/>
      <c r="RVO65" s="140"/>
      <c r="RVP65" s="140"/>
      <c r="RVQ65" s="140"/>
      <c r="RVR65" s="140"/>
      <c r="RVS65" s="140"/>
      <c r="RVT65" s="140"/>
      <c r="RVU65" s="140"/>
      <c r="RVV65" s="140"/>
      <c r="RVW65" s="140"/>
      <c r="RVX65" s="140"/>
      <c r="RVY65" s="140"/>
      <c r="RVZ65" s="140"/>
      <c r="RWA65" s="140"/>
      <c r="RWB65" s="140"/>
      <c r="RWC65" s="140"/>
      <c r="RWD65" s="140"/>
      <c r="RWE65" s="140"/>
      <c r="RWF65" s="140"/>
      <c r="RWG65" s="140"/>
      <c r="RWH65" s="140"/>
      <c r="RWI65" s="140"/>
      <c r="RWJ65" s="140"/>
      <c r="RWK65" s="140"/>
      <c r="RWL65" s="140"/>
      <c r="RWM65" s="140"/>
      <c r="RWN65" s="140"/>
      <c r="RWO65" s="140"/>
      <c r="RWP65" s="140"/>
      <c r="RWQ65" s="140"/>
      <c r="RWR65" s="140"/>
      <c r="RWS65" s="140"/>
      <c r="RWT65" s="140"/>
      <c r="RWU65" s="140"/>
      <c r="RWV65" s="140"/>
      <c r="RWW65" s="140"/>
      <c r="RWX65" s="140"/>
      <c r="RWY65" s="140"/>
      <c r="RWZ65" s="140"/>
      <c r="RXA65" s="140"/>
      <c r="RXB65" s="140"/>
      <c r="RXC65" s="140"/>
      <c r="RXD65" s="140"/>
      <c r="RXE65" s="140"/>
      <c r="RXF65" s="140"/>
      <c r="RXG65" s="140"/>
      <c r="RXH65" s="140"/>
      <c r="RXI65" s="140"/>
      <c r="RXJ65" s="140"/>
      <c r="RXK65" s="140"/>
      <c r="RXL65" s="140"/>
      <c r="RXM65" s="140"/>
      <c r="RXN65" s="140"/>
      <c r="RXO65" s="140"/>
      <c r="RXP65" s="140"/>
      <c r="RXQ65" s="140"/>
      <c r="RXR65" s="140"/>
      <c r="RXS65" s="140"/>
      <c r="RXT65" s="140"/>
      <c r="RXU65" s="140"/>
      <c r="RXV65" s="140"/>
      <c r="RXW65" s="140"/>
      <c r="RXX65" s="140"/>
      <c r="RXY65" s="140"/>
      <c r="RXZ65" s="140"/>
      <c r="RYA65" s="140"/>
      <c r="RYB65" s="140"/>
      <c r="RYC65" s="140"/>
      <c r="RYD65" s="140"/>
      <c r="RYE65" s="140"/>
      <c r="RYF65" s="140"/>
      <c r="RYG65" s="140"/>
      <c r="RYH65" s="140"/>
      <c r="RYI65" s="140"/>
      <c r="RYJ65" s="140"/>
      <c r="RYK65" s="140"/>
      <c r="RYL65" s="140"/>
      <c r="RYM65" s="140"/>
      <c r="RYN65" s="140"/>
      <c r="RYO65" s="140"/>
      <c r="RYP65" s="140"/>
      <c r="RYQ65" s="140"/>
      <c r="RYR65" s="140"/>
      <c r="RYS65" s="140"/>
      <c r="RYT65" s="140"/>
      <c r="RYU65" s="140"/>
      <c r="RYV65" s="140"/>
      <c r="RYW65" s="140"/>
      <c r="RYX65" s="140"/>
      <c r="RYY65" s="140"/>
      <c r="RYZ65" s="140"/>
      <c r="RZA65" s="140"/>
      <c r="RZB65" s="140"/>
      <c r="RZC65" s="140"/>
      <c r="RZD65" s="140"/>
      <c r="RZE65" s="140"/>
      <c r="RZF65" s="140"/>
      <c r="RZG65" s="140"/>
      <c r="RZH65" s="140"/>
      <c r="RZI65" s="140"/>
      <c r="RZJ65" s="140"/>
      <c r="RZK65" s="140"/>
      <c r="RZL65" s="140"/>
      <c r="RZM65" s="140"/>
      <c r="RZN65" s="140"/>
      <c r="RZO65" s="140"/>
      <c r="RZP65" s="140"/>
      <c r="RZQ65" s="140"/>
      <c r="RZR65" s="140"/>
      <c r="RZS65" s="140"/>
      <c r="RZT65" s="140"/>
      <c r="RZU65" s="140"/>
      <c r="RZV65" s="140"/>
      <c r="RZW65" s="140"/>
      <c r="RZX65" s="140"/>
      <c r="RZY65" s="140"/>
      <c r="RZZ65" s="140"/>
      <c r="SAA65" s="140"/>
      <c r="SAB65" s="140"/>
      <c r="SAC65" s="140"/>
      <c r="SAD65" s="140"/>
      <c r="SAE65" s="140"/>
      <c r="SAF65" s="140"/>
      <c r="SAG65" s="140"/>
      <c r="SAH65" s="140"/>
      <c r="SAI65" s="140"/>
      <c r="SAJ65" s="140"/>
      <c r="SAK65" s="140"/>
      <c r="SAL65" s="140"/>
      <c r="SAM65" s="140"/>
      <c r="SAN65" s="140"/>
      <c r="SAO65" s="140"/>
      <c r="SAP65" s="140"/>
      <c r="SAQ65" s="140"/>
      <c r="SAR65" s="140"/>
      <c r="SAS65" s="140"/>
      <c r="SAT65" s="140"/>
      <c r="SAU65" s="140"/>
      <c r="SAV65" s="140"/>
      <c r="SAW65" s="140"/>
      <c r="SAX65" s="140"/>
      <c r="SAY65" s="140"/>
      <c r="SAZ65" s="140"/>
      <c r="SBA65" s="140"/>
      <c r="SBB65" s="140"/>
      <c r="SBC65" s="140"/>
      <c r="SBD65" s="140"/>
      <c r="SBE65" s="140"/>
      <c r="SBF65" s="140"/>
      <c r="SBG65" s="140"/>
      <c r="SBH65" s="140"/>
      <c r="SBI65" s="140"/>
      <c r="SBJ65" s="140"/>
      <c r="SBK65" s="140"/>
      <c r="SBL65" s="140"/>
      <c r="SBM65" s="140"/>
      <c r="SBN65" s="140"/>
      <c r="SBO65" s="140"/>
      <c r="SBP65" s="140"/>
      <c r="SBQ65" s="140"/>
      <c r="SBR65" s="140"/>
      <c r="SBS65" s="140"/>
      <c r="SBT65" s="140"/>
      <c r="SBU65" s="140"/>
      <c r="SBV65" s="140"/>
      <c r="SBW65" s="140"/>
      <c r="SBX65" s="140"/>
      <c r="SBY65" s="140"/>
      <c r="SBZ65" s="140"/>
      <c r="SCA65" s="140"/>
      <c r="SCB65" s="140"/>
      <c r="SCC65" s="140"/>
      <c r="SCD65" s="140"/>
      <c r="SCE65" s="140"/>
      <c r="SCF65" s="140"/>
      <c r="SCG65" s="140"/>
      <c r="SCH65" s="140"/>
      <c r="SCI65" s="140"/>
      <c r="SCJ65" s="140"/>
      <c r="SCK65" s="140"/>
      <c r="SCL65" s="140"/>
      <c r="SCM65" s="140"/>
      <c r="SCN65" s="140"/>
      <c r="SCO65" s="140"/>
      <c r="SCP65" s="140"/>
      <c r="SCQ65" s="140"/>
      <c r="SCR65" s="140"/>
      <c r="SCS65" s="140"/>
      <c r="SCT65" s="140"/>
      <c r="SCU65" s="140"/>
      <c r="SCV65" s="140"/>
      <c r="SCW65" s="140"/>
      <c r="SCX65" s="140"/>
      <c r="SCY65" s="140"/>
      <c r="SCZ65" s="140"/>
      <c r="SDA65" s="140"/>
      <c r="SDB65" s="140"/>
      <c r="SDC65" s="140"/>
      <c r="SDD65" s="140"/>
      <c r="SDE65" s="140"/>
      <c r="SDF65" s="140"/>
      <c r="SDG65" s="140"/>
      <c r="SDH65" s="140"/>
      <c r="SDI65" s="140"/>
      <c r="SDJ65" s="140"/>
      <c r="SDK65" s="140"/>
      <c r="SDL65" s="140"/>
      <c r="SDM65" s="140"/>
      <c r="SDN65" s="140"/>
      <c r="SDO65" s="140"/>
      <c r="SDP65" s="140"/>
      <c r="SDQ65" s="140"/>
      <c r="SDR65" s="140"/>
      <c r="SDS65" s="140"/>
      <c r="SDT65" s="140"/>
      <c r="SDU65" s="140"/>
      <c r="SDV65" s="140"/>
      <c r="SDW65" s="140"/>
      <c r="SDX65" s="140"/>
      <c r="SDY65" s="140"/>
      <c r="SDZ65" s="140"/>
      <c r="SEA65" s="140"/>
      <c r="SEB65" s="140"/>
      <c r="SEC65" s="140"/>
      <c r="SED65" s="140"/>
      <c r="SEE65" s="140"/>
      <c r="SEF65" s="140"/>
      <c r="SEG65" s="140"/>
      <c r="SEH65" s="140"/>
      <c r="SEI65" s="140"/>
      <c r="SEJ65" s="140"/>
      <c r="SEK65" s="140"/>
      <c r="SEL65" s="140"/>
      <c r="SEM65" s="140"/>
      <c r="SEN65" s="140"/>
      <c r="SEO65" s="140"/>
      <c r="SEP65" s="140"/>
      <c r="SEQ65" s="140"/>
      <c r="SER65" s="140"/>
      <c r="SES65" s="140"/>
      <c r="SET65" s="140"/>
      <c r="SEU65" s="140"/>
      <c r="SEV65" s="140"/>
      <c r="SEW65" s="140"/>
      <c r="SEX65" s="140"/>
      <c r="SEY65" s="140"/>
      <c r="SEZ65" s="140"/>
      <c r="SFA65" s="140"/>
      <c r="SFB65" s="140"/>
      <c r="SFC65" s="140"/>
      <c r="SFD65" s="140"/>
      <c r="SFE65" s="140"/>
      <c r="SFF65" s="140"/>
      <c r="SFG65" s="140"/>
      <c r="SFH65" s="140"/>
      <c r="SFI65" s="140"/>
      <c r="SFJ65" s="140"/>
      <c r="SFK65" s="140"/>
      <c r="SFL65" s="140"/>
      <c r="SFM65" s="140"/>
      <c r="SFN65" s="140"/>
      <c r="SFO65" s="140"/>
      <c r="SFP65" s="140"/>
      <c r="SFQ65" s="140"/>
      <c r="SFR65" s="140"/>
      <c r="SFS65" s="140"/>
      <c r="SFT65" s="140"/>
      <c r="SFU65" s="140"/>
      <c r="SFV65" s="140"/>
      <c r="SFW65" s="140"/>
      <c r="SFX65" s="140"/>
      <c r="SFY65" s="140"/>
      <c r="SFZ65" s="140"/>
      <c r="SGA65" s="140"/>
      <c r="SGB65" s="140"/>
      <c r="SGC65" s="140"/>
      <c r="SGD65" s="140"/>
      <c r="SGE65" s="140"/>
      <c r="SGF65" s="140"/>
      <c r="SGG65" s="140"/>
      <c r="SGH65" s="140"/>
      <c r="SGI65" s="140"/>
      <c r="SGJ65" s="140"/>
      <c r="SGK65" s="140"/>
      <c r="SGL65" s="140"/>
      <c r="SGM65" s="140"/>
      <c r="SGN65" s="140"/>
      <c r="SGO65" s="140"/>
      <c r="SGP65" s="140"/>
      <c r="SGQ65" s="140"/>
      <c r="SGR65" s="140"/>
      <c r="SGS65" s="140"/>
      <c r="SGT65" s="140"/>
      <c r="SGU65" s="140"/>
      <c r="SGV65" s="140"/>
      <c r="SGW65" s="140"/>
      <c r="SGX65" s="140"/>
      <c r="SGY65" s="140"/>
      <c r="SGZ65" s="140"/>
      <c r="SHA65" s="140"/>
      <c r="SHB65" s="140"/>
      <c r="SHC65" s="140"/>
      <c r="SHD65" s="140"/>
      <c r="SHE65" s="140"/>
      <c r="SHF65" s="140"/>
      <c r="SHG65" s="140"/>
      <c r="SHH65" s="140"/>
      <c r="SHI65" s="140"/>
      <c r="SHJ65" s="140"/>
      <c r="SHK65" s="140"/>
      <c r="SHL65" s="140"/>
      <c r="SHM65" s="140"/>
      <c r="SHN65" s="140"/>
      <c r="SHO65" s="140"/>
      <c r="SHP65" s="140"/>
      <c r="SHQ65" s="140"/>
      <c r="SHR65" s="140"/>
      <c r="SHS65" s="140"/>
      <c r="SHT65" s="140"/>
      <c r="SHU65" s="140"/>
      <c r="SHV65" s="140"/>
      <c r="SHW65" s="140"/>
      <c r="SHX65" s="140"/>
      <c r="SHY65" s="140"/>
      <c r="SHZ65" s="140"/>
      <c r="SIA65" s="140"/>
      <c r="SIB65" s="140"/>
      <c r="SIC65" s="140"/>
      <c r="SID65" s="140"/>
      <c r="SIE65" s="140"/>
      <c r="SIF65" s="140"/>
      <c r="SIG65" s="140"/>
      <c r="SIH65" s="140"/>
      <c r="SII65" s="140"/>
      <c r="SIJ65" s="140"/>
      <c r="SIK65" s="140"/>
      <c r="SIL65" s="140"/>
      <c r="SIM65" s="140"/>
      <c r="SIN65" s="140"/>
      <c r="SIO65" s="140"/>
      <c r="SIP65" s="140"/>
      <c r="SIQ65" s="140"/>
      <c r="SIR65" s="140"/>
      <c r="SIS65" s="140"/>
      <c r="SIT65" s="140"/>
      <c r="SIU65" s="140"/>
      <c r="SIV65" s="140"/>
      <c r="SIW65" s="140"/>
      <c r="SIX65" s="140"/>
      <c r="SIY65" s="140"/>
      <c r="SIZ65" s="140"/>
      <c r="SJA65" s="140"/>
      <c r="SJB65" s="140"/>
      <c r="SJC65" s="140"/>
      <c r="SJD65" s="140"/>
      <c r="SJE65" s="140"/>
      <c r="SJF65" s="140"/>
      <c r="SJG65" s="140"/>
      <c r="SJH65" s="140"/>
      <c r="SJI65" s="140"/>
      <c r="SJJ65" s="140"/>
      <c r="SJK65" s="140"/>
      <c r="SJL65" s="140"/>
      <c r="SJM65" s="140"/>
      <c r="SJN65" s="140"/>
      <c r="SJO65" s="140"/>
      <c r="SJP65" s="140"/>
      <c r="SJQ65" s="140"/>
      <c r="SJR65" s="140"/>
      <c r="SJS65" s="140"/>
      <c r="SJT65" s="140"/>
      <c r="SJU65" s="140"/>
      <c r="SJV65" s="140"/>
      <c r="SJW65" s="140"/>
      <c r="SJX65" s="140"/>
      <c r="SJY65" s="140"/>
      <c r="SJZ65" s="140"/>
      <c r="SKA65" s="140"/>
      <c r="SKB65" s="140"/>
      <c r="SKC65" s="140"/>
      <c r="SKD65" s="140"/>
      <c r="SKE65" s="140"/>
      <c r="SKF65" s="140"/>
      <c r="SKG65" s="140"/>
      <c r="SKH65" s="140"/>
      <c r="SKI65" s="140"/>
      <c r="SKJ65" s="140"/>
      <c r="SKK65" s="140"/>
      <c r="SKL65" s="140"/>
      <c r="SKM65" s="140"/>
      <c r="SKN65" s="140"/>
      <c r="SKO65" s="140"/>
      <c r="SKP65" s="140"/>
      <c r="SKQ65" s="140"/>
      <c r="SKR65" s="140"/>
      <c r="SKS65" s="140"/>
      <c r="SKT65" s="140"/>
      <c r="SKU65" s="140"/>
      <c r="SKV65" s="140"/>
      <c r="SKW65" s="140"/>
      <c r="SKX65" s="140"/>
      <c r="SKY65" s="140"/>
      <c r="SKZ65" s="140"/>
      <c r="SLA65" s="140"/>
      <c r="SLB65" s="140"/>
      <c r="SLC65" s="140"/>
      <c r="SLD65" s="140"/>
      <c r="SLE65" s="140"/>
      <c r="SLF65" s="140"/>
      <c r="SLG65" s="140"/>
      <c r="SLH65" s="140"/>
      <c r="SLI65" s="140"/>
      <c r="SLJ65" s="140"/>
      <c r="SLK65" s="140"/>
      <c r="SLL65" s="140"/>
      <c r="SLM65" s="140"/>
      <c r="SLN65" s="140"/>
      <c r="SLO65" s="140"/>
      <c r="SLP65" s="140"/>
      <c r="SLQ65" s="140"/>
      <c r="SLR65" s="140"/>
      <c r="SLS65" s="140"/>
      <c r="SLT65" s="140"/>
      <c r="SLU65" s="140"/>
      <c r="SLV65" s="140"/>
      <c r="SLW65" s="140"/>
      <c r="SLX65" s="140"/>
      <c r="SLY65" s="140"/>
      <c r="SLZ65" s="140"/>
      <c r="SMA65" s="140"/>
      <c r="SMB65" s="140"/>
      <c r="SMC65" s="140"/>
      <c r="SMD65" s="140"/>
      <c r="SME65" s="140"/>
      <c r="SMF65" s="140"/>
      <c r="SMG65" s="140"/>
      <c r="SMH65" s="140"/>
      <c r="SMI65" s="140"/>
      <c r="SMJ65" s="140"/>
      <c r="SMK65" s="140"/>
      <c r="SML65" s="140"/>
      <c r="SMM65" s="140"/>
      <c r="SMN65" s="140"/>
      <c r="SMO65" s="140"/>
      <c r="SMP65" s="140"/>
      <c r="SMQ65" s="140"/>
      <c r="SMR65" s="140"/>
      <c r="SMS65" s="140"/>
      <c r="SMT65" s="140"/>
      <c r="SMU65" s="140"/>
      <c r="SMV65" s="140"/>
      <c r="SMW65" s="140"/>
      <c r="SMX65" s="140"/>
      <c r="SMY65" s="140"/>
      <c r="SMZ65" s="140"/>
      <c r="SNA65" s="140"/>
      <c r="SNB65" s="140"/>
      <c r="SNC65" s="140"/>
      <c r="SND65" s="140"/>
      <c r="SNE65" s="140"/>
      <c r="SNF65" s="140"/>
      <c r="SNG65" s="140"/>
      <c r="SNH65" s="140"/>
      <c r="SNI65" s="140"/>
      <c r="SNJ65" s="140"/>
      <c r="SNK65" s="140"/>
      <c r="SNL65" s="140"/>
      <c r="SNM65" s="140"/>
      <c r="SNN65" s="140"/>
      <c r="SNO65" s="140"/>
      <c r="SNP65" s="140"/>
      <c r="SNQ65" s="140"/>
      <c r="SNR65" s="140"/>
      <c r="SNS65" s="140"/>
      <c r="SNT65" s="140"/>
      <c r="SNU65" s="140"/>
      <c r="SNV65" s="140"/>
      <c r="SNW65" s="140"/>
      <c r="SNX65" s="140"/>
      <c r="SNY65" s="140"/>
      <c r="SNZ65" s="140"/>
      <c r="SOA65" s="140"/>
      <c r="SOB65" s="140"/>
      <c r="SOC65" s="140"/>
      <c r="SOD65" s="140"/>
      <c r="SOE65" s="140"/>
      <c r="SOF65" s="140"/>
      <c r="SOG65" s="140"/>
      <c r="SOH65" s="140"/>
      <c r="SOI65" s="140"/>
      <c r="SOJ65" s="140"/>
      <c r="SOK65" s="140"/>
      <c r="SOL65" s="140"/>
      <c r="SOM65" s="140"/>
      <c r="SON65" s="140"/>
      <c r="SOO65" s="140"/>
      <c r="SOP65" s="140"/>
      <c r="SOQ65" s="140"/>
      <c r="SOR65" s="140"/>
      <c r="SOS65" s="140"/>
      <c r="SOT65" s="140"/>
      <c r="SOU65" s="140"/>
      <c r="SOV65" s="140"/>
      <c r="SOW65" s="140"/>
      <c r="SOX65" s="140"/>
      <c r="SOY65" s="140"/>
      <c r="SOZ65" s="140"/>
      <c r="SPA65" s="140"/>
      <c r="SPB65" s="140"/>
      <c r="SPC65" s="140"/>
      <c r="SPD65" s="140"/>
      <c r="SPE65" s="140"/>
      <c r="SPF65" s="140"/>
      <c r="SPG65" s="140"/>
      <c r="SPH65" s="140"/>
      <c r="SPI65" s="140"/>
      <c r="SPJ65" s="140"/>
      <c r="SPK65" s="140"/>
      <c r="SPL65" s="140"/>
      <c r="SPM65" s="140"/>
      <c r="SPN65" s="140"/>
      <c r="SPO65" s="140"/>
      <c r="SPP65" s="140"/>
      <c r="SPQ65" s="140"/>
      <c r="SPR65" s="140"/>
      <c r="SPS65" s="140"/>
      <c r="SPT65" s="140"/>
      <c r="SPU65" s="140"/>
      <c r="SPV65" s="140"/>
      <c r="SPW65" s="140"/>
      <c r="SPX65" s="140"/>
      <c r="SPY65" s="140"/>
      <c r="SPZ65" s="140"/>
      <c r="SQA65" s="140"/>
      <c r="SQB65" s="140"/>
      <c r="SQC65" s="140"/>
      <c r="SQD65" s="140"/>
      <c r="SQE65" s="140"/>
      <c r="SQF65" s="140"/>
      <c r="SQG65" s="140"/>
      <c r="SQH65" s="140"/>
      <c r="SQI65" s="140"/>
      <c r="SQJ65" s="140"/>
      <c r="SQK65" s="140"/>
      <c r="SQL65" s="140"/>
      <c r="SQM65" s="140"/>
      <c r="SQN65" s="140"/>
      <c r="SQO65" s="140"/>
      <c r="SQP65" s="140"/>
      <c r="SQQ65" s="140"/>
      <c r="SQR65" s="140"/>
      <c r="SQS65" s="140"/>
      <c r="SQT65" s="140"/>
      <c r="SQU65" s="140"/>
      <c r="SQV65" s="140"/>
      <c r="SQW65" s="140"/>
      <c r="SQX65" s="140"/>
      <c r="SQY65" s="140"/>
      <c r="SQZ65" s="140"/>
      <c r="SRA65" s="140"/>
      <c r="SRB65" s="140"/>
      <c r="SRC65" s="140"/>
      <c r="SRD65" s="140"/>
      <c r="SRE65" s="140"/>
      <c r="SRF65" s="140"/>
      <c r="SRG65" s="140"/>
      <c r="SRH65" s="140"/>
      <c r="SRI65" s="140"/>
      <c r="SRJ65" s="140"/>
      <c r="SRK65" s="140"/>
      <c r="SRL65" s="140"/>
      <c r="SRM65" s="140"/>
      <c r="SRN65" s="140"/>
      <c r="SRO65" s="140"/>
      <c r="SRP65" s="140"/>
      <c r="SRQ65" s="140"/>
      <c r="SRR65" s="140"/>
      <c r="SRS65" s="140"/>
      <c r="SRT65" s="140"/>
      <c r="SRU65" s="140"/>
      <c r="SRV65" s="140"/>
      <c r="SRW65" s="140"/>
      <c r="SRX65" s="140"/>
      <c r="SRY65" s="140"/>
      <c r="SRZ65" s="140"/>
      <c r="SSA65" s="140"/>
      <c r="SSB65" s="140"/>
      <c r="SSC65" s="140"/>
      <c r="SSD65" s="140"/>
      <c r="SSE65" s="140"/>
      <c r="SSF65" s="140"/>
      <c r="SSG65" s="140"/>
      <c r="SSH65" s="140"/>
      <c r="SSI65" s="140"/>
      <c r="SSJ65" s="140"/>
      <c r="SSK65" s="140"/>
      <c r="SSL65" s="140"/>
      <c r="SSM65" s="140"/>
      <c r="SSN65" s="140"/>
      <c r="SSO65" s="140"/>
      <c r="SSP65" s="140"/>
      <c r="SSQ65" s="140"/>
      <c r="SSR65" s="140"/>
      <c r="SSS65" s="140"/>
      <c r="SST65" s="140"/>
      <c r="SSU65" s="140"/>
      <c r="SSV65" s="140"/>
      <c r="SSW65" s="140"/>
      <c r="SSX65" s="140"/>
      <c r="SSY65" s="140"/>
      <c r="SSZ65" s="140"/>
      <c r="STA65" s="140"/>
      <c r="STB65" s="140"/>
      <c r="STC65" s="140"/>
      <c r="STD65" s="140"/>
      <c r="STE65" s="140"/>
      <c r="STF65" s="140"/>
      <c r="STG65" s="140"/>
      <c r="STH65" s="140"/>
      <c r="STI65" s="140"/>
      <c r="STJ65" s="140"/>
      <c r="STK65" s="140"/>
      <c r="STL65" s="140"/>
      <c r="STM65" s="140"/>
      <c r="STN65" s="140"/>
      <c r="STO65" s="140"/>
      <c r="STP65" s="140"/>
      <c r="STQ65" s="140"/>
      <c r="STR65" s="140"/>
      <c r="STS65" s="140"/>
      <c r="STT65" s="140"/>
      <c r="STU65" s="140"/>
      <c r="STV65" s="140"/>
      <c r="STW65" s="140"/>
      <c r="STX65" s="140"/>
      <c r="STY65" s="140"/>
      <c r="STZ65" s="140"/>
      <c r="SUA65" s="140"/>
      <c r="SUB65" s="140"/>
      <c r="SUC65" s="140"/>
      <c r="SUD65" s="140"/>
      <c r="SUE65" s="140"/>
      <c r="SUF65" s="140"/>
      <c r="SUG65" s="140"/>
      <c r="SUH65" s="140"/>
      <c r="SUI65" s="140"/>
      <c r="SUJ65" s="140"/>
      <c r="SUK65" s="140"/>
      <c r="SUL65" s="140"/>
      <c r="SUM65" s="140"/>
      <c r="SUN65" s="140"/>
      <c r="SUO65" s="140"/>
      <c r="SUP65" s="140"/>
      <c r="SUQ65" s="140"/>
      <c r="SUR65" s="140"/>
      <c r="SUS65" s="140"/>
      <c r="SUT65" s="140"/>
      <c r="SUU65" s="140"/>
      <c r="SUV65" s="140"/>
      <c r="SUW65" s="140"/>
      <c r="SUX65" s="140"/>
      <c r="SUY65" s="140"/>
      <c r="SUZ65" s="140"/>
      <c r="SVA65" s="140"/>
      <c r="SVB65" s="140"/>
      <c r="SVC65" s="140"/>
      <c r="SVD65" s="140"/>
      <c r="SVE65" s="140"/>
      <c r="SVF65" s="140"/>
      <c r="SVG65" s="140"/>
      <c r="SVH65" s="140"/>
      <c r="SVI65" s="140"/>
      <c r="SVJ65" s="140"/>
      <c r="SVK65" s="140"/>
      <c r="SVL65" s="140"/>
      <c r="SVM65" s="140"/>
      <c r="SVN65" s="140"/>
      <c r="SVO65" s="140"/>
      <c r="SVP65" s="140"/>
      <c r="SVQ65" s="140"/>
      <c r="SVR65" s="140"/>
      <c r="SVS65" s="140"/>
      <c r="SVT65" s="140"/>
      <c r="SVU65" s="140"/>
      <c r="SVV65" s="140"/>
      <c r="SVW65" s="140"/>
      <c r="SVX65" s="140"/>
      <c r="SVY65" s="140"/>
      <c r="SVZ65" s="140"/>
      <c r="SWA65" s="140"/>
      <c r="SWB65" s="140"/>
      <c r="SWC65" s="140"/>
      <c r="SWD65" s="140"/>
      <c r="SWE65" s="140"/>
      <c r="SWF65" s="140"/>
      <c r="SWG65" s="140"/>
      <c r="SWH65" s="140"/>
      <c r="SWI65" s="140"/>
      <c r="SWJ65" s="140"/>
      <c r="SWK65" s="140"/>
      <c r="SWL65" s="140"/>
      <c r="SWM65" s="140"/>
      <c r="SWN65" s="140"/>
      <c r="SWO65" s="140"/>
      <c r="SWP65" s="140"/>
      <c r="SWQ65" s="140"/>
      <c r="SWR65" s="140"/>
      <c r="SWS65" s="140"/>
      <c r="SWT65" s="140"/>
      <c r="SWU65" s="140"/>
      <c r="SWV65" s="140"/>
      <c r="SWW65" s="140"/>
      <c r="SWX65" s="140"/>
      <c r="SWY65" s="140"/>
      <c r="SWZ65" s="140"/>
      <c r="SXA65" s="140"/>
      <c r="SXB65" s="140"/>
      <c r="SXC65" s="140"/>
      <c r="SXD65" s="140"/>
      <c r="SXE65" s="140"/>
      <c r="SXF65" s="140"/>
      <c r="SXG65" s="140"/>
      <c r="SXH65" s="140"/>
      <c r="SXI65" s="140"/>
      <c r="SXJ65" s="140"/>
      <c r="SXK65" s="140"/>
      <c r="SXL65" s="140"/>
      <c r="SXM65" s="140"/>
      <c r="SXN65" s="140"/>
      <c r="SXO65" s="140"/>
      <c r="SXP65" s="140"/>
      <c r="SXQ65" s="140"/>
      <c r="SXR65" s="140"/>
      <c r="SXS65" s="140"/>
      <c r="SXT65" s="140"/>
      <c r="SXU65" s="140"/>
      <c r="SXV65" s="140"/>
      <c r="SXW65" s="140"/>
      <c r="SXX65" s="140"/>
      <c r="SXY65" s="140"/>
      <c r="SXZ65" s="140"/>
      <c r="SYA65" s="140"/>
      <c r="SYB65" s="140"/>
      <c r="SYC65" s="140"/>
      <c r="SYD65" s="140"/>
      <c r="SYE65" s="140"/>
      <c r="SYF65" s="140"/>
      <c r="SYG65" s="140"/>
      <c r="SYH65" s="140"/>
      <c r="SYI65" s="140"/>
      <c r="SYJ65" s="140"/>
      <c r="SYK65" s="140"/>
      <c r="SYL65" s="140"/>
      <c r="SYM65" s="140"/>
      <c r="SYN65" s="140"/>
      <c r="SYO65" s="140"/>
      <c r="SYP65" s="140"/>
      <c r="SYQ65" s="140"/>
      <c r="SYR65" s="140"/>
      <c r="SYS65" s="140"/>
      <c r="SYT65" s="140"/>
      <c r="SYU65" s="140"/>
      <c r="SYV65" s="140"/>
      <c r="SYW65" s="140"/>
      <c r="SYX65" s="140"/>
      <c r="SYY65" s="140"/>
      <c r="SYZ65" s="140"/>
      <c r="SZA65" s="140"/>
      <c r="SZB65" s="140"/>
      <c r="SZC65" s="140"/>
      <c r="SZD65" s="140"/>
      <c r="SZE65" s="140"/>
      <c r="SZF65" s="140"/>
      <c r="SZG65" s="140"/>
      <c r="SZH65" s="140"/>
      <c r="SZI65" s="140"/>
      <c r="SZJ65" s="140"/>
      <c r="SZK65" s="140"/>
      <c r="SZL65" s="140"/>
      <c r="SZM65" s="140"/>
      <c r="SZN65" s="140"/>
      <c r="SZO65" s="140"/>
      <c r="SZP65" s="140"/>
      <c r="SZQ65" s="140"/>
      <c r="SZR65" s="140"/>
      <c r="SZS65" s="140"/>
      <c r="SZT65" s="140"/>
      <c r="SZU65" s="140"/>
      <c r="SZV65" s="140"/>
      <c r="SZW65" s="140"/>
      <c r="SZX65" s="140"/>
      <c r="SZY65" s="140"/>
      <c r="SZZ65" s="140"/>
      <c r="TAA65" s="140"/>
      <c r="TAB65" s="140"/>
      <c r="TAC65" s="140"/>
      <c r="TAD65" s="140"/>
      <c r="TAE65" s="140"/>
      <c r="TAF65" s="140"/>
      <c r="TAG65" s="140"/>
      <c r="TAH65" s="140"/>
      <c r="TAI65" s="140"/>
      <c r="TAJ65" s="140"/>
      <c r="TAK65" s="140"/>
      <c r="TAL65" s="140"/>
      <c r="TAM65" s="140"/>
      <c r="TAN65" s="140"/>
      <c r="TAO65" s="140"/>
      <c r="TAP65" s="140"/>
      <c r="TAQ65" s="140"/>
      <c r="TAR65" s="140"/>
      <c r="TAS65" s="140"/>
      <c r="TAT65" s="140"/>
      <c r="TAU65" s="140"/>
      <c r="TAV65" s="140"/>
      <c r="TAW65" s="140"/>
      <c r="TAX65" s="140"/>
      <c r="TAY65" s="140"/>
      <c r="TAZ65" s="140"/>
      <c r="TBA65" s="140"/>
      <c r="TBB65" s="140"/>
      <c r="TBC65" s="140"/>
      <c r="TBD65" s="140"/>
      <c r="TBE65" s="140"/>
      <c r="TBF65" s="140"/>
      <c r="TBG65" s="140"/>
      <c r="TBH65" s="140"/>
      <c r="TBI65" s="140"/>
      <c r="TBJ65" s="140"/>
      <c r="TBK65" s="140"/>
      <c r="TBL65" s="140"/>
      <c r="TBM65" s="140"/>
      <c r="TBN65" s="140"/>
      <c r="TBO65" s="140"/>
      <c r="TBP65" s="140"/>
      <c r="TBQ65" s="140"/>
      <c r="TBR65" s="140"/>
      <c r="TBS65" s="140"/>
      <c r="TBT65" s="140"/>
      <c r="TBU65" s="140"/>
      <c r="TBV65" s="140"/>
      <c r="TBW65" s="140"/>
      <c r="TBX65" s="140"/>
      <c r="TBY65" s="140"/>
      <c r="TBZ65" s="140"/>
      <c r="TCA65" s="140"/>
      <c r="TCB65" s="140"/>
      <c r="TCC65" s="140"/>
      <c r="TCD65" s="140"/>
      <c r="TCE65" s="140"/>
      <c r="TCF65" s="140"/>
      <c r="TCG65" s="140"/>
      <c r="TCH65" s="140"/>
      <c r="TCI65" s="140"/>
      <c r="TCJ65" s="140"/>
      <c r="TCK65" s="140"/>
      <c r="TCL65" s="140"/>
      <c r="TCM65" s="140"/>
      <c r="TCN65" s="140"/>
      <c r="TCO65" s="140"/>
      <c r="TCP65" s="140"/>
      <c r="TCQ65" s="140"/>
      <c r="TCR65" s="140"/>
      <c r="TCS65" s="140"/>
      <c r="TCT65" s="140"/>
      <c r="TCU65" s="140"/>
      <c r="TCV65" s="140"/>
      <c r="TCW65" s="140"/>
      <c r="TCX65" s="140"/>
      <c r="TCY65" s="140"/>
      <c r="TCZ65" s="140"/>
      <c r="TDA65" s="140"/>
      <c r="TDB65" s="140"/>
      <c r="TDC65" s="140"/>
      <c r="TDD65" s="140"/>
      <c r="TDE65" s="140"/>
      <c r="TDF65" s="140"/>
      <c r="TDG65" s="140"/>
      <c r="TDH65" s="140"/>
      <c r="TDI65" s="140"/>
      <c r="TDJ65" s="140"/>
      <c r="TDK65" s="140"/>
      <c r="TDL65" s="140"/>
      <c r="TDM65" s="140"/>
      <c r="TDN65" s="140"/>
      <c r="TDO65" s="140"/>
      <c r="TDP65" s="140"/>
      <c r="TDQ65" s="140"/>
      <c r="TDR65" s="140"/>
      <c r="TDS65" s="140"/>
      <c r="TDT65" s="140"/>
      <c r="TDU65" s="140"/>
      <c r="TDV65" s="140"/>
      <c r="TDW65" s="140"/>
      <c r="TDX65" s="140"/>
      <c r="TDY65" s="140"/>
      <c r="TDZ65" s="140"/>
      <c r="TEA65" s="140"/>
      <c r="TEB65" s="140"/>
      <c r="TEC65" s="140"/>
      <c r="TED65" s="140"/>
      <c r="TEE65" s="140"/>
      <c r="TEF65" s="140"/>
      <c r="TEG65" s="140"/>
      <c r="TEH65" s="140"/>
      <c r="TEI65" s="140"/>
      <c r="TEJ65" s="140"/>
      <c r="TEK65" s="140"/>
      <c r="TEL65" s="140"/>
      <c r="TEM65" s="140"/>
      <c r="TEN65" s="140"/>
      <c r="TEO65" s="140"/>
      <c r="TEP65" s="140"/>
      <c r="TEQ65" s="140"/>
      <c r="TER65" s="140"/>
      <c r="TES65" s="140"/>
      <c r="TET65" s="140"/>
      <c r="TEU65" s="140"/>
      <c r="TEV65" s="140"/>
      <c r="TEW65" s="140"/>
      <c r="TEX65" s="140"/>
      <c r="TEY65" s="140"/>
      <c r="TEZ65" s="140"/>
      <c r="TFA65" s="140"/>
      <c r="TFB65" s="140"/>
      <c r="TFC65" s="140"/>
      <c r="TFD65" s="140"/>
      <c r="TFE65" s="140"/>
      <c r="TFF65" s="140"/>
      <c r="TFG65" s="140"/>
      <c r="TFH65" s="140"/>
      <c r="TFI65" s="140"/>
      <c r="TFJ65" s="140"/>
      <c r="TFK65" s="140"/>
      <c r="TFL65" s="140"/>
      <c r="TFM65" s="140"/>
      <c r="TFN65" s="140"/>
      <c r="TFO65" s="140"/>
      <c r="TFP65" s="140"/>
      <c r="TFQ65" s="140"/>
      <c r="TFR65" s="140"/>
      <c r="TFS65" s="140"/>
      <c r="TFT65" s="140"/>
      <c r="TFU65" s="140"/>
      <c r="TFV65" s="140"/>
      <c r="TFW65" s="140"/>
      <c r="TFX65" s="140"/>
      <c r="TFY65" s="140"/>
      <c r="TFZ65" s="140"/>
      <c r="TGA65" s="140"/>
      <c r="TGB65" s="140"/>
      <c r="TGC65" s="140"/>
      <c r="TGD65" s="140"/>
      <c r="TGE65" s="140"/>
      <c r="TGF65" s="140"/>
      <c r="TGG65" s="140"/>
      <c r="TGH65" s="140"/>
      <c r="TGI65" s="140"/>
      <c r="TGJ65" s="140"/>
      <c r="TGK65" s="140"/>
      <c r="TGL65" s="140"/>
      <c r="TGM65" s="140"/>
      <c r="TGN65" s="140"/>
      <c r="TGO65" s="140"/>
      <c r="TGP65" s="140"/>
      <c r="TGQ65" s="140"/>
      <c r="TGR65" s="140"/>
      <c r="TGS65" s="140"/>
      <c r="TGT65" s="140"/>
      <c r="TGU65" s="140"/>
      <c r="TGV65" s="140"/>
      <c r="TGW65" s="140"/>
      <c r="TGX65" s="140"/>
      <c r="TGY65" s="140"/>
      <c r="TGZ65" s="140"/>
      <c r="THA65" s="140"/>
      <c r="THB65" s="140"/>
      <c r="THC65" s="140"/>
      <c r="THD65" s="140"/>
      <c r="THE65" s="140"/>
      <c r="THF65" s="140"/>
      <c r="THG65" s="140"/>
      <c r="THH65" s="140"/>
      <c r="THI65" s="140"/>
      <c r="THJ65" s="140"/>
      <c r="THK65" s="140"/>
      <c r="THL65" s="140"/>
      <c r="THM65" s="140"/>
      <c r="THN65" s="140"/>
      <c r="THO65" s="140"/>
      <c r="THP65" s="140"/>
      <c r="THQ65" s="140"/>
      <c r="THR65" s="140"/>
      <c r="THS65" s="140"/>
      <c r="THT65" s="140"/>
      <c r="THU65" s="140"/>
      <c r="THV65" s="140"/>
      <c r="THW65" s="140"/>
      <c r="THX65" s="140"/>
      <c r="THY65" s="140"/>
      <c r="THZ65" s="140"/>
      <c r="TIA65" s="140"/>
      <c r="TIB65" s="140"/>
      <c r="TIC65" s="140"/>
      <c r="TID65" s="140"/>
      <c r="TIE65" s="140"/>
      <c r="TIF65" s="140"/>
      <c r="TIG65" s="140"/>
      <c r="TIH65" s="140"/>
      <c r="TII65" s="140"/>
      <c r="TIJ65" s="140"/>
      <c r="TIK65" s="140"/>
      <c r="TIL65" s="140"/>
      <c r="TIM65" s="140"/>
      <c r="TIN65" s="140"/>
      <c r="TIO65" s="140"/>
      <c r="TIP65" s="140"/>
      <c r="TIQ65" s="140"/>
      <c r="TIR65" s="140"/>
      <c r="TIS65" s="140"/>
      <c r="TIT65" s="140"/>
      <c r="TIU65" s="140"/>
      <c r="TIV65" s="140"/>
      <c r="TIW65" s="140"/>
      <c r="TIX65" s="140"/>
      <c r="TIY65" s="140"/>
      <c r="TIZ65" s="140"/>
      <c r="TJA65" s="140"/>
      <c r="TJB65" s="140"/>
      <c r="TJC65" s="140"/>
      <c r="TJD65" s="140"/>
      <c r="TJE65" s="140"/>
      <c r="TJF65" s="140"/>
      <c r="TJG65" s="140"/>
      <c r="TJH65" s="140"/>
      <c r="TJI65" s="140"/>
      <c r="TJJ65" s="140"/>
      <c r="TJK65" s="140"/>
      <c r="TJL65" s="140"/>
      <c r="TJM65" s="140"/>
      <c r="TJN65" s="140"/>
      <c r="TJO65" s="140"/>
      <c r="TJP65" s="140"/>
      <c r="TJQ65" s="140"/>
      <c r="TJR65" s="140"/>
      <c r="TJS65" s="140"/>
      <c r="TJT65" s="140"/>
      <c r="TJU65" s="140"/>
      <c r="TJV65" s="140"/>
      <c r="TJW65" s="140"/>
      <c r="TJX65" s="140"/>
      <c r="TJY65" s="140"/>
      <c r="TJZ65" s="140"/>
      <c r="TKA65" s="140"/>
      <c r="TKB65" s="140"/>
      <c r="TKC65" s="140"/>
      <c r="TKD65" s="140"/>
      <c r="TKE65" s="140"/>
      <c r="TKF65" s="140"/>
      <c r="TKG65" s="140"/>
      <c r="TKH65" s="140"/>
      <c r="TKI65" s="140"/>
      <c r="TKJ65" s="140"/>
      <c r="TKK65" s="140"/>
      <c r="TKL65" s="140"/>
      <c r="TKM65" s="140"/>
      <c r="TKN65" s="140"/>
      <c r="TKO65" s="140"/>
      <c r="TKP65" s="140"/>
      <c r="TKQ65" s="140"/>
      <c r="TKR65" s="140"/>
      <c r="TKS65" s="140"/>
      <c r="TKT65" s="140"/>
      <c r="TKU65" s="140"/>
      <c r="TKV65" s="140"/>
      <c r="TKW65" s="140"/>
      <c r="TKX65" s="140"/>
      <c r="TKY65" s="140"/>
      <c r="TKZ65" s="140"/>
      <c r="TLA65" s="140"/>
      <c r="TLB65" s="140"/>
      <c r="TLC65" s="140"/>
      <c r="TLD65" s="140"/>
      <c r="TLE65" s="140"/>
      <c r="TLF65" s="140"/>
      <c r="TLG65" s="140"/>
      <c r="TLH65" s="140"/>
      <c r="TLI65" s="140"/>
      <c r="TLJ65" s="140"/>
      <c r="TLK65" s="140"/>
      <c r="TLL65" s="140"/>
      <c r="TLM65" s="140"/>
      <c r="TLN65" s="140"/>
      <c r="TLO65" s="140"/>
      <c r="TLP65" s="140"/>
      <c r="TLQ65" s="140"/>
      <c r="TLR65" s="140"/>
      <c r="TLS65" s="140"/>
      <c r="TLT65" s="140"/>
      <c r="TLU65" s="140"/>
      <c r="TLV65" s="140"/>
      <c r="TLW65" s="140"/>
      <c r="TLX65" s="140"/>
      <c r="TLY65" s="140"/>
      <c r="TLZ65" s="140"/>
      <c r="TMA65" s="140"/>
      <c r="TMB65" s="140"/>
      <c r="TMC65" s="140"/>
      <c r="TMD65" s="140"/>
      <c r="TME65" s="140"/>
      <c r="TMF65" s="140"/>
      <c r="TMG65" s="140"/>
      <c r="TMH65" s="140"/>
      <c r="TMI65" s="140"/>
      <c r="TMJ65" s="140"/>
      <c r="TMK65" s="140"/>
      <c r="TML65" s="140"/>
      <c r="TMM65" s="140"/>
      <c r="TMN65" s="140"/>
      <c r="TMO65" s="140"/>
      <c r="TMP65" s="140"/>
      <c r="TMQ65" s="140"/>
      <c r="TMR65" s="140"/>
      <c r="TMS65" s="140"/>
      <c r="TMT65" s="140"/>
      <c r="TMU65" s="140"/>
      <c r="TMV65" s="140"/>
      <c r="TMW65" s="140"/>
      <c r="TMX65" s="140"/>
      <c r="TMY65" s="140"/>
      <c r="TMZ65" s="140"/>
      <c r="TNA65" s="140"/>
      <c r="TNB65" s="140"/>
      <c r="TNC65" s="140"/>
      <c r="TND65" s="140"/>
      <c r="TNE65" s="140"/>
      <c r="TNF65" s="140"/>
      <c r="TNG65" s="140"/>
      <c r="TNH65" s="140"/>
      <c r="TNI65" s="140"/>
      <c r="TNJ65" s="140"/>
      <c r="TNK65" s="140"/>
      <c r="TNL65" s="140"/>
      <c r="TNM65" s="140"/>
      <c r="TNN65" s="140"/>
      <c r="TNO65" s="140"/>
      <c r="TNP65" s="140"/>
      <c r="TNQ65" s="140"/>
      <c r="TNR65" s="140"/>
      <c r="TNS65" s="140"/>
      <c r="TNT65" s="140"/>
      <c r="TNU65" s="140"/>
      <c r="TNV65" s="140"/>
      <c r="TNW65" s="140"/>
      <c r="TNX65" s="140"/>
      <c r="TNY65" s="140"/>
      <c r="TNZ65" s="140"/>
      <c r="TOA65" s="140"/>
      <c r="TOB65" s="140"/>
      <c r="TOC65" s="140"/>
      <c r="TOD65" s="140"/>
      <c r="TOE65" s="140"/>
      <c r="TOF65" s="140"/>
      <c r="TOG65" s="140"/>
      <c r="TOH65" s="140"/>
      <c r="TOI65" s="140"/>
      <c r="TOJ65" s="140"/>
      <c r="TOK65" s="140"/>
      <c r="TOL65" s="140"/>
      <c r="TOM65" s="140"/>
      <c r="TON65" s="140"/>
      <c r="TOO65" s="140"/>
      <c r="TOP65" s="140"/>
      <c r="TOQ65" s="140"/>
      <c r="TOR65" s="140"/>
      <c r="TOS65" s="140"/>
      <c r="TOT65" s="140"/>
      <c r="TOU65" s="140"/>
      <c r="TOV65" s="140"/>
      <c r="TOW65" s="140"/>
      <c r="TOX65" s="140"/>
      <c r="TOY65" s="140"/>
      <c r="TOZ65" s="140"/>
      <c r="TPA65" s="140"/>
      <c r="TPB65" s="140"/>
      <c r="TPC65" s="140"/>
      <c r="TPD65" s="140"/>
      <c r="TPE65" s="140"/>
      <c r="TPF65" s="140"/>
      <c r="TPG65" s="140"/>
      <c r="TPH65" s="140"/>
      <c r="TPI65" s="140"/>
      <c r="TPJ65" s="140"/>
      <c r="TPK65" s="140"/>
      <c r="TPL65" s="140"/>
      <c r="TPM65" s="140"/>
      <c r="TPN65" s="140"/>
      <c r="TPO65" s="140"/>
      <c r="TPP65" s="140"/>
      <c r="TPQ65" s="140"/>
      <c r="TPR65" s="140"/>
      <c r="TPS65" s="140"/>
      <c r="TPT65" s="140"/>
      <c r="TPU65" s="140"/>
      <c r="TPV65" s="140"/>
      <c r="TPW65" s="140"/>
      <c r="TPX65" s="140"/>
      <c r="TPY65" s="140"/>
      <c r="TPZ65" s="140"/>
      <c r="TQA65" s="140"/>
      <c r="TQB65" s="140"/>
      <c r="TQC65" s="140"/>
      <c r="TQD65" s="140"/>
      <c r="TQE65" s="140"/>
      <c r="TQF65" s="140"/>
      <c r="TQG65" s="140"/>
      <c r="TQH65" s="140"/>
      <c r="TQI65" s="140"/>
      <c r="TQJ65" s="140"/>
      <c r="TQK65" s="140"/>
      <c r="TQL65" s="140"/>
      <c r="TQM65" s="140"/>
      <c r="TQN65" s="140"/>
      <c r="TQO65" s="140"/>
      <c r="TQP65" s="140"/>
      <c r="TQQ65" s="140"/>
      <c r="TQR65" s="140"/>
      <c r="TQS65" s="140"/>
      <c r="TQT65" s="140"/>
      <c r="TQU65" s="140"/>
      <c r="TQV65" s="140"/>
      <c r="TQW65" s="140"/>
      <c r="TQX65" s="140"/>
      <c r="TQY65" s="140"/>
      <c r="TQZ65" s="140"/>
      <c r="TRA65" s="140"/>
      <c r="TRB65" s="140"/>
      <c r="TRC65" s="140"/>
      <c r="TRD65" s="140"/>
      <c r="TRE65" s="140"/>
      <c r="TRF65" s="140"/>
      <c r="TRG65" s="140"/>
      <c r="TRH65" s="140"/>
      <c r="TRI65" s="140"/>
      <c r="TRJ65" s="140"/>
      <c r="TRK65" s="140"/>
      <c r="TRL65" s="140"/>
      <c r="TRM65" s="140"/>
      <c r="TRN65" s="140"/>
      <c r="TRO65" s="140"/>
      <c r="TRP65" s="140"/>
      <c r="TRQ65" s="140"/>
      <c r="TRR65" s="140"/>
      <c r="TRS65" s="140"/>
      <c r="TRT65" s="140"/>
      <c r="TRU65" s="140"/>
      <c r="TRV65" s="140"/>
      <c r="TRW65" s="140"/>
      <c r="TRX65" s="140"/>
      <c r="TRY65" s="140"/>
      <c r="TRZ65" s="140"/>
      <c r="TSA65" s="140"/>
      <c r="TSB65" s="140"/>
      <c r="TSC65" s="140"/>
      <c r="TSD65" s="140"/>
      <c r="TSE65" s="140"/>
      <c r="TSF65" s="140"/>
      <c r="TSG65" s="140"/>
      <c r="TSH65" s="140"/>
      <c r="TSI65" s="140"/>
      <c r="TSJ65" s="140"/>
      <c r="TSK65" s="140"/>
      <c r="TSL65" s="140"/>
      <c r="TSM65" s="140"/>
      <c r="TSN65" s="140"/>
      <c r="TSO65" s="140"/>
      <c r="TSP65" s="140"/>
      <c r="TSQ65" s="140"/>
      <c r="TSR65" s="140"/>
      <c r="TSS65" s="140"/>
      <c r="TST65" s="140"/>
      <c r="TSU65" s="140"/>
      <c r="TSV65" s="140"/>
      <c r="TSW65" s="140"/>
      <c r="TSX65" s="140"/>
      <c r="TSY65" s="140"/>
      <c r="TSZ65" s="140"/>
      <c r="TTA65" s="140"/>
      <c r="TTB65" s="140"/>
      <c r="TTC65" s="140"/>
      <c r="TTD65" s="140"/>
      <c r="TTE65" s="140"/>
      <c r="TTF65" s="140"/>
      <c r="TTG65" s="140"/>
      <c r="TTH65" s="140"/>
      <c r="TTI65" s="140"/>
      <c r="TTJ65" s="140"/>
      <c r="TTK65" s="140"/>
      <c r="TTL65" s="140"/>
      <c r="TTM65" s="140"/>
      <c r="TTN65" s="140"/>
      <c r="TTO65" s="140"/>
      <c r="TTP65" s="140"/>
      <c r="TTQ65" s="140"/>
      <c r="TTR65" s="140"/>
      <c r="TTS65" s="140"/>
      <c r="TTT65" s="140"/>
      <c r="TTU65" s="140"/>
      <c r="TTV65" s="140"/>
      <c r="TTW65" s="140"/>
      <c r="TTX65" s="140"/>
      <c r="TTY65" s="140"/>
      <c r="TTZ65" s="140"/>
      <c r="TUA65" s="140"/>
      <c r="TUB65" s="140"/>
      <c r="TUC65" s="140"/>
      <c r="TUD65" s="140"/>
      <c r="TUE65" s="140"/>
      <c r="TUF65" s="140"/>
      <c r="TUG65" s="140"/>
      <c r="TUH65" s="140"/>
      <c r="TUI65" s="140"/>
      <c r="TUJ65" s="140"/>
      <c r="TUK65" s="140"/>
      <c r="TUL65" s="140"/>
      <c r="TUM65" s="140"/>
      <c r="TUN65" s="140"/>
      <c r="TUO65" s="140"/>
      <c r="TUP65" s="140"/>
      <c r="TUQ65" s="140"/>
      <c r="TUR65" s="140"/>
      <c r="TUS65" s="140"/>
      <c r="TUT65" s="140"/>
      <c r="TUU65" s="140"/>
      <c r="TUV65" s="140"/>
      <c r="TUW65" s="140"/>
      <c r="TUX65" s="140"/>
      <c r="TUY65" s="140"/>
      <c r="TUZ65" s="140"/>
      <c r="TVA65" s="140"/>
      <c r="TVB65" s="140"/>
      <c r="TVC65" s="140"/>
      <c r="TVD65" s="140"/>
      <c r="TVE65" s="140"/>
      <c r="TVF65" s="140"/>
      <c r="TVG65" s="140"/>
      <c r="TVH65" s="140"/>
      <c r="TVI65" s="140"/>
      <c r="TVJ65" s="140"/>
      <c r="TVK65" s="140"/>
      <c r="TVL65" s="140"/>
      <c r="TVM65" s="140"/>
      <c r="TVN65" s="140"/>
      <c r="TVO65" s="140"/>
      <c r="TVP65" s="140"/>
      <c r="TVQ65" s="140"/>
      <c r="TVR65" s="140"/>
      <c r="TVS65" s="140"/>
      <c r="TVT65" s="140"/>
      <c r="TVU65" s="140"/>
      <c r="TVV65" s="140"/>
      <c r="TVW65" s="140"/>
      <c r="TVX65" s="140"/>
      <c r="TVY65" s="140"/>
      <c r="TVZ65" s="140"/>
      <c r="TWA65" s="140"/>
      <c r="TWB65" s="140"/>
      <c r="TWC65" s="140"/>
      <c r="TWD65" s="140"/>
      <c r="TWE65" s="140"/>
      <c r="TWF65" s="140"/>
      <c r="TWG65" s="140"/>
      <c r="TWH65" s="140"/>
      <c r="TWI65" s="140"/>
      <c r="TWJ65" s="140"/>
      <c r="TWK65" s="140"/>
      <c r="TWL65" s="140"/>
      <c r="TWM65" s="140"/>
      <c r="TWN65" s="140"/>
      <c r="TWO65" s="140"/>
      <c r="TWP65" s="140"/>
      <c r="TWQ65" s="140"/>
      <c r="TWR65" s="140"/>
      <c r="TWS65" s="140"/>
      <c r="TWT65" s="140"/>
      <c r="TWU65" s="140"/>
      <c r="TWV65" s="140"/>
      <c r="TWW65" s="140"/>
      <c r="TWX65" s="140"/>
      <c r="TWY65" s="140"/>
      <c r="TWZ65" s="140"/>
      <c r="TXA65" s="140"/>
      <c r="TXB65" s="140"/>
      <c r="TXC65" s="140"/>
      <c r="TXD65" s="140"/>
      <c r="TXE65" s="140"/>
      <c r="TXF65" s="140"/>
      <c r="TXG65" s="140"/>
      <c r="TXH65" s="140"/>
      <c r="TXI65" s="140"/>
      <c r="TXJ65" s="140"/>
      <c r="TXK65" s="140"/>
      <c r="TXL65" s="140"/>
      <c r="TXM65" s="140"/>
      <c r="TXN65" s="140"/>
      <c r="TXO65" s="140"/>
      <c r="TXP65" s="140"/>
      <c r="TXQ65" s="140"/>
      <c r="TXR65" s="140"/>
      <c r="TXS65" s="140"/>
      <c r="TXT65" s="140"/>
      <c r="TXU65" s="140"/>
      <c r="TXV65" s="140"/>
      <c r="TXW65" s="140"/>
      <c r="TXX65" s="140"/>
      <c r="TXY65" s="140"/>
      <c r="TXZ65" s="140"/>
      <c r="TYA65" s="140"/>
      <c r="TYB65" s="140"/>
      <c r="TYC65" s="140"/>
      <c r="TYD65" s="140"/>
      <c r="TYE65" s="140"/>
      <c r="TYF65" s="140"/>
      <c r="TYG65" s="140"/>
      <c r="TYH65" s="140"/>
      <c r="TYI65" s="140"/>
      <c r="TYJ65" s="140"/>
      <c r="TYK65" s="140"/>
      <c r="TYL65" s="140"/>
      <c r="TYM65" s="140"/>
      <c r="TYN65" s="140"/>
      <c r="TYO65" s="140"/>
      <c r="TYP65" s="140"/>
      <c r="TYQ65" s="140"/>
      <c r="TYR65" s="140"/>
      <c r="TYS65" s="140"/>
      <c r="TYT65" s="140"/>
      <c r="TYU65" s="140"/>
      <c r="TYV65" s="140"/>
      <c r="TYW65" s="140"/>
      <c r="TYX65" s="140"/>
      <c r="TYY65" s="140"/>
      <c r="TYZ65" s="140"/>
      <c r="TZA65" s="140"/>
      <c r="TZB65" s="140"/>
      <c r="TZC65" s="140"/>
      <c r="TZD65" s="140"/>
      <c r="TZE65" s="140"/>
      <c r="TZF65" s="140"/>
      <c r="TZG65" s="140"/>
      <c r="TZH65" s="140"/>
      <c r="TZI65" s="140"/>
      <c r="TZJ65" s="140"/>
      <c r="TZK65" s="140"/>
      <c r="TZL65" s="140"/>
      <c r="TZM65" s="140"/>
      <c r="TZN65" s="140"/>
      <c r="TZO65" s="140"/>
      <c r="TZP65" s="140"/>
      <c r="TZQ65" s="140"/>
      <c r="TZR65" s="140"/>
      <c r="TZS65" s="140"/>
      <c r="TZT65" s="140"/>
      <c r="TZU65" s="140"/>
      <c r="TZV65" s="140"/>
      <c r="TZW65" s="140"/>
      <c r="TZX65" s="140"/>
      <c r="TZY65" s="140"/>
      <c r="TZZ65" s="140"/>
      <c r="UAA65" s="140"/>
      <c r="UAB65" s="140"/>
      <c r="UAC65" s="140"/>
      <c r="UAD65" s="140"/>
      <c r="UAE65" s="140"/>
      <c r="UAF65" s="140"/>
      <c r="UAG65" s="140"/>
      <c r="UAH65" s="140"/>
      <c r="UAI65" s="140"/>
      <c r="UAJ65" s="140"/>
      <c r="UAK65" s="140"/>
      <c r="UAL65" s="140"/>
      <c r="UAM65" s="140"/>
      <c r="UAN65" s="140"/>
      <c r="UAO65" s="140"/>
      <c r="UAP65" s="140"/>
      <c r="UAQ65" s="140"/>
      <c r="UAR65" s="140"/>
      <c r="UAS65" s="140"/>
      <c r="UAT65" s="140"/>
      <c r="UAU65" s="140"/>
      <c r="UAV65" s="140"/>
      <c r="UAW65" s="140"/>
      <c r="UAX65" s="140"/>
      <c r="UAY65" s="140"/>
      <c r="UAZ65" s="140"/>
      <c r="UBA65" s="140"/>
      <c r="UBB65" s="140"/>
      <c r="UBC65" s="140"/>
      <c r="UBD65" s="140"/>
      <c r="UBE65" s="140"/>
      <c r="UBF65" s="140"/>
      <c r="UBG65" s="140"/>
      <c r="UBH65" s="140"/>
      <c r="UBI65" s="140"/>
      <c r="UBJ65" s="140"/>
      <c r="UBK65" s="140"/>
      <c r="UBL65" s="140"/>
      <c r="UBM65" s="140"/>
      <c r="UBN65" s="140"/>
      <c r="UBO65" s="140"/>
      <c r="UBP65" s="140"/>
      <c r="UBQ65" s="140"/>
      <c r="UBR65" s="140"/>
      <c r="UBS65" s="140"/>
      <c r="UBT65" s="140"/>
      <c r="UBU65" s="140"/>
      <c r="UBV65" s="140"/>
      <c r="UBW65" s="140"/>
      <c r="UBX65" s="140"/>
      <c r="UBY65" s="140"/>
      <c r="UBZ65" s="140"/>
      <c r="UCA65" s="140"/>
      <c r="UCB65" s="140"/>
      <c r="UCC65" s="140"/>
      <c r="UCD65" s="140"/>
      <c r="UCE65" s="140"/>
      <c r="UCF65" s="140"/>
      <c r="UCG65" s="140"/>
      <c r="UCH65" s="140"/>
      <c r="UCI65" s="140"/>
      <c r="UCJ65" s="140"/>
      <c r="UCK65" s="140"/>
      <c r="UCL65" s="140"/>
      <c r="UCM65" s="140"/>
      <c r="UCN65" s="140"/>
      <c r="UCO65" s="140"/>
      <c r="UCP65" s="140"/>
      <c r="UCQ65" s="140"/>
      <c r="UCR65" s="140"/>
      <c r="UCS65" s="140"/>
      <c r="UCT65" s="140"/>
      <c r="UCU65" s="140"/>
      <c r="UCV65" s="140"/>
      <c r="UCW65" s="140"/>
      <c r="UCX65" s="140"/>
      <c r="UCY65" s="140"/>
      <c r="UCZ65" s="140"/>
      <c r="UDA65" s="140"/>
      <c r="UDB65" s="140"/>
      <c r="UDC65" s="140"/>
      <c r="UDD65" s="140"/>
      <c r="UDE65" s="140"/>
      <c r="UDF65" s="140"/>
      <c r="UDG65" s="140"/>
      <c r="UDH65" s="140"/>
      <c r="UDI65" s="140"/>
      <c r="UDJ65" s="140"/>
      <c r="UDK65" s="140"/>
      <c r="UDL65" s="140"/>
      <c r="UDM65" s="140"/>
      <c r="UDN65" s="140"/>
      <c r="UDO65" s="140"/>
      <c r="UDP65" s="140"/>
      <c r="UDQ65" s="140"/>
      <c r="UDR65" s="140"/>
      <c r="UDS65" s="140"/>
      <c r="UDT65" s="140"/>
      <c r="UDU65" s="140"/>
      <c r="UDV65" s="140"/>
      <c r="UDW65" s="140"/>
      <c r="UDX65" s="140"/>
      <c r="UDY65" s="140"/>
      <c r="UDZ65" s="140"/>
      <c r="UEA65" s="140"/>
      <c r="UEB65" s="140"/>
      <c r="UEC65" s="140"/>
      <c r="UED65" s="140"/>
      <c r="UEE65" s="140"/>
      <c r="UEF65" s="140"/>
      <c r="UEG65" s="140"/>
      <c r="UEH65" s="140"/>
      <c r="UEI65" s="140"/>
      <c r="UEJ65" s="140"/>
      <c r="UEK65" s="140"/>
      <c r="UEL65" s="140"/>
      <c r="UEM65" s="140"/>
      <c r="UEN65" s="140"/>
      <c r="UEO65" s="140"/>
      <c r="UEP65" s="140"/>
      <c r="UEQ65" s="140"/>
      <c r="UER65" s="140"/>
      <c r="UES65" s="140"/>
      <c r="UET65" s="140"/>
      <c r="UEU65" s="140"/>
      <c r="UEV65" s="140"/>
      <c r="UEW65" s="140"/>
      <c r="UEX65" s="140"/>
      <c r="UEY65" s="140"/>
      <c r="UEZ65" s="140"/>
      <c r="UFA65" s="140"/>
      <c r="UFB65" s="140"/>
      <c r="UFC65" s="140"/>
      <c r="UFD65" s="140"/>
      <c r="UFE65" s="140"/>
      <c r="UFF65" s="140"/>
      <c r="UFG65" s="140"/>
      <c r="UFH65" s="140"/>
      <c r="UFI65" s="140"/>
      <c r="UFJ65" s="140"/>
      <c r="UFK65" s="140"/>
      <c r="UFL65" s="140"/>
      <c r="UFM65" s="140"/>
      <c r="UFN65" s="140"/>
      <c r="UFO65" s="140"/>
      <c r="UFP65" s="140"/>
      <c r="UFQ65" s="140"/>
      <c r="UFR65" s="140"/>
      <c r="UFS65" s="140"/>
      <c r="UFT65" s="140"/>
      <c r="UFU65" s="140"/>
      <c r="UFV65" s="140"/>
      <c r="UFW65" s="140"/>
      <c r="UFX65" s="140"/>
      <c r="UFY65" s="140"/>
      <c r="UFZ65" s="140"/>
      <c r="UGA65" s="140"/>
      <c r="UGB65" s="140"/>
      <c r="UGC65" s="140"/>
      <c r="UGD65" s="140"/>
      <c r="UGE65" s="140"/>
      <c r="UGF65" s="140"/>
      <c r="UGG65" s="140"/>
      <c r="UGH65" s="140"/>
      <c r="UGI65" s="140"/>
      <c r="UGJ65" s="140"/>
      <c r="UGK65" s="140"/>
      <c r="UGL65" s="140"/>
      <c r="UGM65" s="140"/>
      <c r="UGN65" s="140"/>
      <c r="UGO65" s="140"/>
      <c r="UGP65" s="140"/>
      <c r="UGQ65" s="140"/>
      <c r="UGR65" s="140"/>
      <c r="UGS65" s="140"/>
      <c r="UGT65" s="140"/>
      <c r="UGU65" s="140"/>
      <c r="UGV65" s="140"/>
      <c r="UGW65" s="140"/>
      <c r="UGX65" s="140"/>
      <c r="UGY65" s="140"/>
      <c r="UGZ65" s="140"/>
      <c r="UHA65" s="140"/>
      <c r="UHB65" s="140"/>
      <c r="UHC65" s="140"/>
      <c r="UHD65" s="140"/>
      <c r="UHE65" s="140"/>
      <c r="UHF65" s="140"/>
      <c r="UHG65" s="140"/>
      <c r="UHH65" s="140"/>
      <c r="UHI65" s="140"/>
      <c r="UHJ65" s="140"/>
      <c r="UHK65" s="140"/>
      <c r="UHL65" s="140"/>
      <c r="UHM65" s="140"/>
      <c r="UHN65" s="140"/>
      <c r="UHO65" s="140"/>
      <c r="UHP65" s="140"/>
      <c r="UHQ65" s="140"/>
      <c r="UHR65" s="140"/>
      <c r="UHS65" s="140"/>
      <c r="UHT65" s="140"/>
      <c r="UHU65" s="140"/>
      <c r="UHV65" s="140"/>
      <c r="UHW65" s="140"/>
      <c r="UHX65" s="140"/>
      <c r="UHY65" s="140"/>
      <c r="UHZ65" s="140"/>
      <c r="UIA65" s="140"/>
      <c r="UIB65" s="140"/>
      <c r="UIC65" s="140"/>
      <c r="UID65" s="140"/>
      <c r="UIE65" s="140"/>
      <c r="UIF65" s="140"/>
      <c r="UIG65" s="140"/>
      <c r="UIH65" s="140"/>
      <c r="UII65" s="140"/>
      <c r="UIJ65" s="140"/>
      <c r="UIK65" s="140"/>
      <c r="UIL65" s="140"/>
      <c r="UIM65" s="140"/>
      <c r="UIN65" s="140"/>
      <c r="UIO65" s="140"/>
      <c r="UIP65" s="140"/>
      <c r="UIQ65" s="140"/>
      <c r="UIR65" s="140"/>
      <c r="UIS65" s="140"/>
      <c r="UIT65" s="140"/>
      <c r="UIU65" s="140"/>
      <c r="UIV65" s="140"/>
      <c r="UIW65" s="140"/>
      <c r="UIX65" s="140"/>
      <c r="UIY65" s="140"/>
      <c r="UIZ65" s="140"/>
      <c r="UJA65" s="140"/>
      <c r="UJB65" s="140"/>
      <c r="UJC65" s="140"/>
      <c r="UJD65" s="140"/>
      <c r="UJE65" s="140"/>
      <c r="UJF65" s="140"/>
      <c r="UJG65" s="140"/>
      <c r="UJH65" s="140"/>
      <c r="UJI65" s="140"/>
      <c r="UJJ65" s="140"/>
      <c r="UJK65" s="140"/>
      <c r="UJL65" s="140"/>
      <c r="UJM65" s="140"/>
      <c r="UJN65" s="140"/>
      <c r="UJO65" s="140"/>
      <c r="UJP65" s="140"/>
      <c r="UJQ65" s="140"/>
      <c r="UJR65" s="140"/>
      <c r="UJS65" s="140"/>
      <c r="UJT65" s="140"/>
      <c r="UJU65" s="140"/>
      <c r="UJV65" s="140"/>
      <c r="UJW65" s="140"/>
      <c r="UJX65" s="140"/>
      <c r="UJY65" s="140"/>
      <c r="UJZ65" s="140"/>
      <c r="UKA65" s="140"/>
      <c r="UKB65" s="140"/>
      <c r="UKC65" s="140"/>
      <c r="UKD65" s="140"/>
      <c r="UKE65" s="140"/>
      <c r="UKF65" s="140"/>
      <c r="UKG65" s="140"/>
      <c r="UKH65" s="140"/>
      <c r="UKI65" s="140"/>
      <c r="UKJ65" s="140"/>
      <c r="UKK65" s="140"/>
      <c r="UKL65" s="140"/>
      <c r="UKM65" s="140"/>
      <c r="UKN65" s="140"/>
      <c r="UKO65" s="140"/>
      <c r="UKP65" s="140"/>
      <c r="UKQ65" s="140"/>
      <c r="UKR65" s="140"/>
      <c r="UKS65" s="140"/>
      <c r="UKT65" s="140"/>
      <c r="UKU65" s="140"/>
      <c r="UKV65" s="140"/>
      <c r="UKW65" s="140"/>
      <c r="UKX65" s="140"/>
      <c r="UKY65" s="140"/>
      <c r="UKZ65" s="140"/>
      <c r="ULA65" s="140"/>
      <c r="ULB65" s="140"/>
      <c r="ULC65" s="140"/>
      <c r="ULD65" s="140"/>
      <c r="ULE65" s="140"/>
      <c r="ULF65" s="140"/>
      <c r="ULG65" s="140"/>
      <c r="ULH65" s="140"/>
      <c r="ULI65" s="140"/>
      <c r="ULJ65" s="140"/>
      <c r="ULK65" s="140"/>
      <c r="ULL65" s="140"/>
      <c r="ULM65" s="140"/>
      <c r="ULN65" s="140"/>
      <c r="ULO65" s="140"/>
      <c r="ULP65" s="140"/>
      <c r="ULQ65" s="140"/>
      <c r="ULR65" s="140"/>
      <c r="ULS65" s="140"/>
      <c r="ULT65" s="140"/>
      <c r="ULU65" s="140"/>
      <c r="ULV65" s="140"/>
      <c r="ULW65" s="140"/>
      <c r="ULX65" s="140"/>
      <c r="ULY65" s="140"/>
      <c r="ULZ65" s="140"/>
      <c r="UMA65" s="140"/>
      <c r="UMB65" s="140"/>
      <c r="UMC65" s="140"/>
      <c r="UMD65" s="140"/>
      <c r="UME65" s="140"/>
      <c r="UMF65" s="140"/>
      <c r="UMG65" s="140"/>
      <c r="UMH65" s="140"/>
      <c r="UMI65" s="140"/>
      <c r="UMJ65" s="140"/>
      <c r="UMK65" s="140"/>
      <c r="UML65" s="140"/>
      <c r="UMM65" s="140"/>
      <c r="UMN65" s="140"/>
      <c r="UMO65" s="140"/>
      <c r="UMP65" s="140"/>
      <c r="UMQ65" s="140"/>
      <c r="UMR65" s="140"/>
      <c r="UMS65" s="140"/>
      <c r="UMT65" s="140"/>
      <c r="UMU65" s="140"/>
      <c r="UMV65" s="140"/>
      <c r="UMW65" s="140"/>
      <c r="UMX65" s="140"/>
      <c r="UMY65" s="140"/>
      <c r="UMZ65" s="140"/>
      <c r="UNA65" s="140"/>
      <c r="UNB65" s="140"/>
      <c r="UNC65" s="140"/>
      <c r="UND65" s="140"/>
      <c r="UNE65" s="140"/>
      <c r="UNF65" s="140"/>
      <c r="UNG65" s="140"/>
      <c r="UNH65" s="140"/>
      <c r="UNI65" s="140"/>
      <c r="UNJ65" s="140"/>
      <c r="UNK65" s="140"/>
      <c r="UNL65" s="140"/>
      <c r="UNM65" s="140"/>
      <c r="UNN65" s="140"/>
      <c r="UNO65" s="140"/>
      <c r="UNP65" s="140"/>
      <c r="UNQ65" s="140"/>
      <c r="UNR65" s="140"/>
      <c r="UNS65" s="140"/>
      <c r="UNT65" s="140"/>
      <c r="UNU65" s="140"/>
      <c r="UNV65" s="140"/>
      <c r="UNW65" s="140"/>
      <c r="UNX65" s="140"/>
      <c r="UNY65" s="140"/>
      <c r="UNZ65" s="140"/>
      <c r="UOA65" s="140"/>
      <c r="UOB65" s="140"/>
      <c r="UOC65" s="140"/>
      <c r="UOD65" s="140"/>
      <c r="UOE65" s="140"/>
      <c r="UOF65" s="140"/>
      <c r="UOG65" s="140"/>
      <c r="UOH65" s="140"/>
      <c r="UOI65" s="140"/>
      <c r="UOJ65" s="140"/>
      <c r="UOK65" s="140"/>
      <c r="UOL65" s="140"/>
      <c r="UOM65" s="140"/>
      <c r="UON65" s="140"/>
      <c r="UOO65" s="140"/>
      <c r="UOP65" s="140"/>
      <c r="UOQ65" s="140"/>
      <c r="UOR65" s="140"/>
      <c r="UOS65" s="140"/>
      <c r="UOT65" s="140"/>
      <c r="UOU65" s="140"/>
      <c r="UOV65" s="140"/>
      <c r="UOW65" s="140"/>
      <c r="UOX65" s="140"/>
      <c r="UOY65" s="140"/>
      <c r="UOZ65" s="140"/>
      <c r="UPA65" s="140"/>
      <c r="UPB65" s="140"/>
      <c r="UPC65" s="140"/>
      <c r="UPD65" s="140"/>
      <c r="UPE65" s="140"/>
      <c r="UPF65" s="140"/>
      <c r="UPG65" s="140"/>
      <c r="UPH65" s="140"/>
      <c r="UPI65" s="140"/>
      <c r="UPJ65" s="140"/>
      <c r="UPK65" s="140"/>
      <c r="UPL65" s="140"/>
      <c r="UPM65" s="140"/>
      <c r="UPN65" s="140"/>
      <c r="UPO65" s="140"/>
      <c r="UPP65" s="140"/>
      <c r="UPQ65" s="140"/>
      <c r="UPR65" s="140"/>
      <c r="UPS65" s="140"/>
      <c r="UPT65" s="140"/>
      <c r="UPU65" s="140"/>
      <c r="UPV65" s="140"/>
      <c r="UPW65" s="140"/>
      <c r="UPX65" s="140"/>
      <c r="UPY65" s="140"/>
      <c r="UPZ65" s="140"/>
      <c r="UQA65" s="140"/>
      <c r="UQB65" s="140"/>
      <c r="UQC65" s="140"/>
      <c r="UQD65" s="140"/>
      <c r="UQE65" s="140"/>
      <c r="UQF65" s="140"/>
      <c r="UQG65" s="140"/>
      <c r="UQH65" s="140"/>
      <c r="UQI65" s="140"/>
      <c r="UQJ65" s="140"/>
      <c r="UQK65" s="140"/>
      <c r="UQL65" s="140"/>
      <c r="UQM65" s="140"/>
      <c r="UQN65" s="140"/>
      <c r="UQO65" s="140"/>
      <c r="UQP65" s="140"/>
      <c r="UQQ65" s="140"/>
      <c r="UQR65" s="140"/>
      <c r="UQS65" s="140"/>
      <c r="UQT65" s="140"/>
      <c r="UQU65" s="140"/>
      <c r="UQV65" s="140"/>
      <c r="UQW65" s="140"/>
      <c r="UQX65" s="140"/>
      <c r="UQY65" s="140"/>
      <c r="UQZ65" s="140"/>
      <c r="URA65" s="140"/>
      <c r="URB65" s="140"/>
      <c r="URC65" s="140"/>
      <c r="URD65" s="140"/>
      <c r="URE65" s="140"/>
      <c r="URF65" s="140"/>
      <c r="URG65" s="140"/>
      <c r="URH65" s="140"/>
      <c r="URI65" s="140"/>
      <c r="URJ65" s="140"/>
      <c r="URK65" s="140"/>
      <c r="URL65" s="140"/>
      <c r="URM65" s="140"/>
      <c r="URN65" s="140"/>
      <c r="URO65" s="140"/>
      <c r="URP65" s="140"/>
      <c r="URQ65" s="140"/>
      <c r="URR65" s="140"/>
      <c r="URS65" s="140"/>
      <c r="URT65" s="140"/>
      <c r="URU65" s="140"/>
      <c r="URV65" s="140"/>
      <c r="URW65" s="140"/>
      <c r="URX65" s="140"/>
      <c r="URY65" s="140"/>
      <c r="URZ65" s="140"/>
      <c r="USA65" s="140"/>
      <c r="USB65" s="140"/>
      <c r="USC65" s="140"/>
      <c r="USD65" s="140"/>
      <c r="USE65" s="140"/>
      <c r="USF65" s="140"/>
      <c r="USG65" s="140"/>
      <c r="USH65" s="140"/>
      <c r="USI65" s="140"/>
      <c r="USJ65" s="140"/>
      <c r="USK65" s="140"/>
      <c r="USL65" s="140"/>
      <c r="USM65" s="140"/>
      <c r="USN65" s="140"/>
      <c r="USO65" s="140"/>
      <c r="USP65" s="140"/>
      <c r="USQ65" s="140"/>
      <c r="USR65" s="140"/>
      <c r="USS65" s="140"/>
      <c r="UST65" s="140"/>
      <c r="USU65" s="140"/>
      <c r="USV65" s="140"/>
      <c r="USW65" s="140"/>
      <c r="USX65" s="140"/>
      <c r="USY65" s="140"/>
      <c r="USZ65" s="140"/>
      <c r="UTA65" s="140"/>
      <c r="UTB65" s="140"/>
      <c r="UTC65" s="140"/>
      <c r="UTD65" s="140"/>
      <c r="UTE65" s="140"/>
      <c r="UTF65" s="140"/>
      <c r="UTG65" s="140"/>
      <c r="UTH65" s="140"/>
      <c r="UTI65" s="140"/>
      <c r="UTJ65" s="140"/>
      <c r="UTK65" s="140"/>
      <c r="UTL65" s="140"/>
      <c r="UTM65" s="140"/>
      <c r="UTN65" s="140"/>
      <c r="UTO65" s="140"/>
      <c r="UTP65" s="140"/>
      <c r="UTQ65" s="140"/>
      <c r="UTR65" s="140"/>
      <c r="UTS65" s="140"/>
      <c r="UTT65" s="140"/>
      <c r="UTU65" s="140"/>
      <c r="UTV65" s="140"/>
      <c r="UTW65" s="140"/>
      <c r="UTX65" s="140"/>
      <c r="UTY65" s="140"/>
      <c r="UTZ65" s="140"/>
      <c r="UUA65" s="140"/>
      <c r="UUB65" s="140"/>
      <c r="UUC65" s="140"/>
      <c r="UUD65" s="140"/>
      <c r="UUE65" s="140"/>
      <c r="UUF65" s="140"/>
      <c r="UUG65" s="140"/>
      <c r="UUH65" s="140"/>
      <c r="UUI65" s="140"/>
      <c r="UUJ65" s="140"/>
      <c r="UUK65" s="140"/>
      <c r="UUL65" s="140"/>
      <c r="UUM65" s="140"/>
      <c r="UUN65" s="140"/>
      <c r="UUO65" s="140"/>
      <c r="UUP65" s="140"/>
      <c r="UUQ65" s="140"/>
      <c r="UUR65" s="140"/>
      <c r="UUS65" s="140"/>
      <c r="UUT65" s="140"/>
      <c r="UUU65" s="140"/>
      <c r="UUV65" s="140"/>
      <c r="UUW65" s="140"/>
      <c r="UUX65" s="140"/>
      <c r="UUY65" s="140"/>
      <c r="UUZ65" s="140"/>
      <c r="UVA65" s="140"/>
      <c r="UVB65" s="140"/>
      <c r="UVC65" s="140"/>
      <c r="UVD65" s="140"/>
      <c r="UVE65" s="140"/>
      <c r="UVF65" s="140"/>
      <c r="UVG65" s="140"/>
      <c r="UVH65" s="140"/>
      <c r="UVI65" s="140"/>
      <c r="UVJ65" s="140"/>
      <c r="UVK65" s="140"/>
      <c r="UVL65" s="140"/>
      <c r="UVM65" s="140"/>
      <c r="UVN65" s="140"/>
      <c r="UVO65" s="140"/>
      <c r="UVP65" s="140"/>
      <c r="UVQ65" s="140"/>
      <c r="UVR65" s="140"/>
      <c r="UVS65" s="140"/>
      <c r="UVT65" s="140"/>
      <c r="UVU65" s="140"/>
      <c r="UVV65" s="140"/>
      <c r="UVW65" s="140"/>
      <c r="UVX65" s="140"/>
      <c r="UVY65" s="140"/>
      <c r="UVZ65" s="140"/>
      <c r="UWA65" s="140"/>
      <c r="UWB65" s="140"/>
      <c r="UWC65" s="140"/>
      <c r="UWD65" s="140"/>
      <c r="UWE65" s="140"/>
      <c r="UWF65" s="140"/>
      <c r="UWG65" s="140"/>
      <c r="UWH65" s="140"/>
      <c r="UWI65" s="140"/>
      <c r="UWJ65" s="140"/>
      <c r="UWK65" s="140"/>
      <c r="UWL65" s="140"/>
      <c r="UWM65" s="140"/>
      <c r="UWN65" s="140"/>
      <c r="UWO65" s="140"/>
      <c r="UWP65" s="140"/>
      <c r="UWQ65" s="140"/>
      <c r="UWR65" s="140"/>
      <c r="UWS65" s="140"/>
      <c r="UWT65" s="140"/>
      <c r="UWU65" s="140"/>
      <c r="UWV65" s="140"/>
      <c r="UWW65" s="140"/>
      <c r="UWX65" s="140"/>
      <c r="UWY65" s="140"/>
      <c r="UWZ65" s="140"/>
      <c r="UXA65" s="140"/>
      <c r="UXB65" s="140"/>
      <c r="UXC65" s="140"/>
      <c r="UXD65" s="140"/>
      <c r="UXE65" s="140"/>
      <c r="UXF65" s="140"/>
      <c r="UXG65" s="140"/>
      <c r="UXH65" s="140"/>
      <c r="UXI65" s="140"/>
      <c r="UXJ65" s="140"/>
      <c r="UXK65" s="140"/>
      <c r="UXL65" s="140"/>
      <c r="UXM65" s="140"/>
      <c r="UXN65" s="140"/>
      <c r="UXO65" s="140"/>
      <c r="UXP65" s="140"/>
      <c r="UXQ65" s="140"/>
      <c r="UXR65" s="140"/>
      <c r="UXS65" s="140"/>
      <c r="UXT65" s="140"/>
      <c r="UXU65" s="140"/>
      <c r="UXV65" s="140"/>
      <c r="UXW65" s="140"/>
      <c r="UXX65" s="140"/>
      <c r="UXY65" s="140"/>
      <c r="UXZ65" s="140"/>
      <c r="UYA65" s="140"/>
      <c r="UYB65" s="140"/>
      <c r="UYC65" s="140"/>
      <c r="UYD65" s="140"/>
      <c r="UYE65" s="140"/>
      <c r="UYF65" s="140"/>
      <c r="UYG65" s="140"/>
      <c r="UYH65" s="140"/>
      <c r="UYI65" s="140"/>
      <c r="UYJ65" s="140"/>
      <c r="UYK65" s="140"/>
      <c r="UYL65" s="140"/>
      <c r="UYM65" s="140"/>
      <c r="UYN65" s="140"/>
      <c r="UYO65" s="140"/>
      <c r="UYP65" s="140"/>
      <c r="UYQ65" s="140"/>
      <c r="UYR65" s="140"/>
      <c r="UYS65" s="140"/>
      <c r="UYT65" s="140"/>
      <c r="UYU65" s="140"/>
      <c r="UYV65" s="140"/>
      <c r="UYW65" s="140"/>
      <c r="UYX65" s="140"/>
      <c r="UYY65" s="140"/>
      <c r="UYZ65" s="140"/>
      <c r="UZA65" s="140"/>
      <c r="UZB65" s="140"/>
      <c r="UZC65" s="140"/>
      <c r="UZD65" s="140"/>
      <c r="UZE65" s="140"/>
      <c r="UZF65" s="140"/>
      <c r="UZG65" s="140"/>
      <c r="UZH65" s="140"/>
      <c r="UZI65" s="140"/>
      <c r="UZJ65" s="140"/>
      <c r="UZK65" s="140"/>
      <c r="UZL65" s="140"/>
      <c r="UZM65" s="140"/>
      <c r="UZN65" s="140"/>
      <c r="UZO65" s="140"/>
      <c r="UZP65" s="140"/>
      <c r="UZQ65" s="140"/>
      <c r="UZR65" s="140"/>
      <c r="UZS65" s="140"/>
      <c r="UZT65" s="140"/>
      <c r="UZU65" s="140"/>
      <c r="UZV65" s="140"/>
      <c r="UZW65" s="140"/>
      <c r="UZX65" s="140"/>
      <c r="UZY65" s="140"/>
      <c r="UZZ65" s="140"/>
      <c r="VAA65" s="140"/>
      <c r="VAB65" s="140"/>
      <c r="VAC65" s="140"/>
      <c r="VAD65" s="140"/>
      <c r="VAE65" s="140"/>
      <c r="VAF65" s="140"/>
      <c r="VAG65" s="140"/>
      <c r="VAH65" s="140"/>
      <c r="VAI65" s="140"/>
      <c r="VAJ65" s="140"/>
      <c r="VAK65" s="140"/>
      <c r="VAL65" s="140"/>
      <c r="VAM65" s="140"/>
      <c r="VAN65" s="140"/>
      <c r="VAO65" s="140"/>
      <c r="VAP65" s="140"/>
      <c r="VAQ65" s="140"/>
      <c r="VAR65" s="140"/>
      <c r="VAS65" s="140"/>
      <c r="VAT65" s="140"/>
      <c r="VAU65" s="140"/>
      <c r="VAV65" s="140"/>
      <c r="VAW65" s="140"/>
      <c r="VAX65" s="140"/>
      <c r="VAY65" s="140"/>
      <c r="VAZ65" s="140"/>
      <c r="VBA65" s="140"/>
      <c r="VBB65" s="140"/>
      <c r="VBC65" s="140"/>
      <c r="VBD65" s="140"/>
      <c r="VBE65" s="140"/>
      <c r="VBF65" s="140"/>
      <c r="VBG65" s="140"/>
      <c r="VBH65" s="140"/>
      <c r="VBI65" s="140"/>
      <c r="VBJ65" s="140"/>
      <c r="VBK65" s="140"/>
      <c r="VBL65" s="140"/>
      <c r="VBM65" s="140"/>
      <c r="VBN65" s="140"/>
      <c r="VBO65" s="140"/>
      <c r="VBP65" s="140"/>
      <c r="VBQ65" s="140"/>
      <c r="VBR65" s="140"/>
      <c r="VBS65" s="140"/>
      <c r="VBT65" s="140"/>
      <c r="VBU65" s="140"/>
      <c r="VBV65" s="140"/>
      <c r="VBW65" s="140"/>
      <c r="VBX65" s="140"/>
      <c r="VBY65" s="140"/>
      <c r="VBZ65" s="140"/>
      <c r="VCA65" s="140"/>
      <c r="VCB65" s="140"/>
      <c r="VCC65" s="140"/>
      <c r="VCD65" s="140"/>
      <c r="VCE65" s="140"/>
      <c r="VCF65" s="140"/>
      <c r="VCG65" s="140"/>
      <c r="VCH65" s="140"/>
      <c r="VCI65" s="140"/>
      <c r="VCJ65" s="140"/>
      <c r="VCK65" s="140"/>
      <c r="VCL65" s="140"/>
      <c r="VCM65" s="140"/>
      <c r="VCN65" s="140"/>
      <c r="VCO65" s="140"/>
      <c r="VCP65" s="140"/>
      <c r="VCQ65" s="140"/>
      <c r="VCR65" s="140"/>
      <c r="VCS65" s="140"/>
      <c r="VCT65" s="140"/>
      <c r="VCU65" s="140"/>
      <c r="VCV65" s="140"/>
      <c r="VCW65" s="140"/>
      <c r="VCX65" s="140"/>
      <c r="VCY65" s="140"/>
      <c r="VCZ65" s="140"/>
      <c r="VDA65" s="140"/>
      <c r="VDB65" s="140"/>
      <c r="VDC65" s="140"/>
      <c r="VDD65" s="140"/>
      <c r="VDE65" s="140"/>
      <c r="VDF65" s="140"/>
      <c r="VDG65" s="140"/>
      <c r="VDH65" s="140"/>
      <c r="VDI65" s="140"/>
      <c r="VDJ65" s="140"/>
      <c r="VDK65" s="140"/>
      <c r="VDL65" s="140"/>
      <c r="VDM65" s="140"/>
      <c r="VDN65" s="140"/>
      <c r="VDO65" s="140"/>
      <c r="VDP65" s="140"/>
      <c r="VDQ65" s="140"/>
      <c r="VDR65" s="140"/>
      <c r="VDS65" s="140"/>
      <c r="VDT65" s="140"/>
      <c r="VDU65" s="140"/>
      <c r="VDV65" s="140"/>
      <c r="VDW65" s="140"/>
      <c r="VDX65" s="140"/>
      <c r="VDY65" s="140"/>
      <c r="VDZ65" s="140"/>
      <c r="VEA65" s="140"/>
      <c r="VEB65" s="140"/>
      <c r="VEC65" s="140"/>
      <c r="VED65" s="140"/>
      <c r="VEE65" s="140"/>
      <c r="VEF65" s="140"/>
      <c r="VEG65" s="140"/>
      <c r="VEH65" s="140"/>
      <c r="VEI65" s="140"/>
      <c r="VEJ65" s="140"/>
      <c r="VEK65" s="140"/>
      <c r="VEL65" s="140"/>
      <c r="VEM65" s="140"/>
      <c r="VEN65" s="140"/>
      <c r="VEO65" s="140"/>
      <c r="VEP65" s="140"/>
      <c r="VEQ65" s="140"/>
      <c r="VER65" s="140"/>
      <c r="VES65" s="140"/>
      <c r="VET65" s="140"/>
      <c r="VEU65" s="140"/>
      <c r="VEV65" s="140"/>
      <c r="VEW65" s="140"/>
      <c r="VEX65" s="140"/>
      <c r="VEY65" s="140"/>
      <c r="VEZ65" s="140"/>
      <c r="VFA65" s="140"/>
      <c r="VFB65" s="140"/>
      <c r="VFC65" s="140"/>
      <c r="VFD65" s="140"/>
      <c r="VFE65" s="140"/>
      <c r="VFF65" s="140"/>
      <c r="VFG65" s="140"/>
      <c r="VFH65" s="140"/>
      <c r="VFI65" s="140"/>
      <c r="VFJ65" s="140"/>
      <c r="VFK65" s="140"/>
      <c r="VFL65" s="140"/>
      <c r="VFM65" s="140"/>
      <c r="VFN65" s="140"/>
      <c r="VFO65" s="140"/>
      <c r="VFP65" s="140"/>
      <c r="VFQ65" s="140"/>
      <c r="VFR65" s="140"/>
      <c r="VFS65" s="140"/>
      <c r="VFT65" s="140"/>
      <c r="VFU65" s="140"/>
      <c r="VFV65" s="140"/>
      <c r="VFW65" s="140"/>
      <c r="VFX65" s="140"/>
      <c r="VFY65" s="140"/>
      <c r="VFZ65" s="140"/>
      <c r="VGA65" s="140"/>
      <c r="VGB65" s="140"/>
      <c r="VGC65" s="140"/>
      <c r="VGD65" s="140"/>
      <c r="VGE65" s="140"/>
      <c r="VGF65" s="140"/>
      <c r="VGG65" s="140"/>
      <c r="VGH65" s="140"/>
      <c r="VGI65" s="140"/>
      <c r="VGJ65" s="140"/>
      <c r="VGK65" s="140"/>
      <c r="VGL65" s="140"/>
      <c r="VGM65" s="140"/>
      <c r="VGN65" s="140"/>
      <c r="VGO65" s="140"/>
      <c r="VGP65" s="140"/>
      <c r="VGQ65" s="140"/>
      <c r="VGR65" s="140"/>
      <c r="VGS65" s="140"/>
      <c r="VGT65" s="140"/>
      <c r="VGU65" s="140"/>
      <c r="VGV65" s="140"/>
      <c r="VGW65" s="140"/>
      <c r="VGX65" s="140"/>
      <c r="VGY65" s="140"/>
      <c r="VGZ65" s="140"/>
      <c r="VHA65" s="140"/>
      <c r="VHB65" s="140"/>
      <c r="VHC65" s="140"/>
      <c r="VHD65" s="140"/>
      <c r="VHE65" s="140"/>
      <c r="VHF65" s="140"/>
      <c r="VHG65" s="140"/>
      <c r="VHH65" s="140"/>
      <c r="VHI65" s="140"/>
      <c r="VHJ65" s="140"/>
      <c r="VHK65" s="140"/>
      <c r="VHL65" s="140"/>
      <c r="VHM65" s="140"/>
      <c r="VHN65" s="140"/>
      <c r="VHO65" s="140"/>
      <c r="VHP65" s="140"/>
      <c r="VHQ65" s="140"/>
      <c r="VHR65" s="140"/>
      <c r="VHS65" s="140"/>
      <c r="VHT65" s="140"/>
      <c r="VHU65" s="140"/>
      <c r="VHV65" s="140"/>
      <c r="VHW65" s="140"/>
      <c r="VHX65" s="140"/>
      <c r="VHY65" s="140"/>
      <c r="VHZ65" s="140"/>
      <c r="VIA65" s="140"/>
      <c r="VIB65" s="140"/>
      <c r="VIC65" s="140"/>
      <c r="VID65" s="140"/>
      <c r="VIE65" s="140"/>
      <c r="VIF65" s="140"/>
      <c r="VIG65" s="140"/>
      <c r="VIH65" s="140"/>
      <c r="VII65" s="140"/>
      <c r="VIJ65" s="140"/>
      <c r="VIK65" s="140"/>
      <c r="VIL65" s="140"/>
      <c r="VIM65" s="140"/>
      <c r="VIN65" s="140"/>
      <c r="VIO65" s="140"/>
      <c r="VIP65" s="140"/>
      <c r="VIQ65" s="140"/>
      <c r="VIR65" s="140"/>
      <c r="VIS65" s="140"/>
      <c r="VIT65" s="140"/>
      <c r="VIU65" s="140"/>
      <c r="VIV65" s="140"/>
      <c r="VIW65" s="140"/>
      <c r="VIX65" s="140"/>
      <c r="VIY65" s="140"/>
      <c r="VIZ65" s="140"/>
      <c r="VJA65" s="140"/>
      <c r="VJB65" s="140"/>
      <c r="VJC65" s="140"/>
      <c r="VJD65" s="140"/>
      <c r="VJE65" s="140"/>
      <c r="VJF65" s="140"/>
      <c r="VJG65" s="140"/>
      <c r="VJH65" s="140"/>
      <c r="VJI65" s="140"/>
      <c r="VJJ65" s="140"/>
      <c r="VJK65" s="140"/>
      <c r="VJL65" s="140"/>
      <c r="VJM65" s="140"/>
      <c r="VJN65" s="140"/>
      <c r="VJO65" s="140"/>
      <c r="VJP65" s="140"/>
      <c r="VJQ65" s="140"/>
      <c r="VJR65" s="140"/>
      <c r="VJS65" s="140"/>
      <c r="VJT65" s="140"/>
      <c r="VJU65" s="140"/>
      <c r="VJV65" s="140"/>
      <c r="VJW65" s="140"/>
      <c r="VJX65" s="140"/>
      <c r="VJY65" s="140"/>
      <c r="VJZ65" s="140"/>
      <c r="VKA65" s="140"/>
      <c r="VKB65" s="140"/>
      <c r="VKC65" s="140"/>
      <c r="VKD65" s="140"/>
      <c r="VKE65" s="140"/>
      <c r="VKF65" s="140"/>
      <c r="VKG65" s="140"/>
      <c r="VKH65" s="140"/>
      <c r="VKI65" s="140"/>
      <c r="VKJ65" s="140"/>
      <c r="VKK65" s="140"/>
      <c r="VKL65" s="140"/>
      <c r="VKM65" s="140"/>
      <c r="VKN65" s="140"/>
      <c r="VKO65" s="140"/>
      <c r="VKP65" s="140"/>
      <c r="VKQ65" s="140"/>
      <c r="VKR65" s="140"/>
      <c r="VKS65" s="140"/>
      <c r="VKT65" s="140"/>
      <c r="VKU65" s="140"/>
      <c r="VKV65" s="140"/>
      <c r="VKW65" s="140"/>
      <c r="VKX65" s="140"/>
      <c r="VKY65" s="140"/>
      <c r="VKZ65" s="140"/>
      <c r="VLA65" s="140"/>
      <c r="VLB65" s="140"/>
      <c r="VLC65" s="140"/>
      <c r="VLD65" s="140"/>
      <c r="VLE65" s="140"/>
      <c r="VLF65" s="140"/>
      <c r="VLG65" s="140"/>
      <c r="VLH65" s="140"/>
      <c r="VLI65" s="140"/>
      <c r="VLJ65" s="140"/>
      <c r="VLK65" s="140"/>
      <c r="VLL65" s="140"/>
      <c r="VLM65" s="140"/>
      <c r="VLN65" s="140"/>
      <c r="VLO65" s="140"/>
      <c r="VLP65" s="140"/>
      <c r="VLQ65" s="140"/>
      <c r="VLR65" s="140"/>
      <c r="VLS65" s="140"/>
      <c r="VLT65" s="140"/>
      <c r="VLU65" s="140"/>
      <c r="VLV65" s="140"/>
      <c r="VLW65" s="140"/>
      <c r="VLX65" s="140"/>
      <c r="VLY65" s="140"/>
      <c r="VLZ65" s="140"/>
      <c r="VMA65" s="140"/>
      <c r="VMB65" s="140"/>
      <c r="VMC65" s="140"/>
      <c r="VMD65" s="140"/>
      <c r="VME65" s="140"/>
      <c r="VMF65" s="140"/>
      <c r="VMG65" s="140"/>
      <c r="VMH65" s="140"/>
      <c r="VMI65" s="140"/>
      <c r="VMJ65" s="140"/>
      <c r="VMK65" s="140"/>
      <c r="VML65" s="140"/>
      <c r="VMM65" s="140"/>
      <c r="VMN65" s="140"/>
      <c r="VMO65" s="140"/>
      <c r="VMP65" s="140"/>
      <c r="VMQ65" s="140"/>
      <c r="VMR65" s="140"/>
      <c r="VMS65" s="140"/>
      <c r="VMT65" s="140"/>
      <c r="VMU65" s="140"/>
      <c r="VMV65" s="140"/>
      <c r="VMW65" s="140"/>
      <c r="VMX65" s="140"/>
      <c r="VMY65" s="140"/>
      <c r="VMZ65" s="140"/>
      <c r="VNA65" s="140"/>
      <c r="VNB65" s="140"/>
      <c r="VNC65" s="140"/>
      <c r="VND65" s="140"/>
      <c r="VNE65" s="140"/>
      <c r="VNF65" s="140"/>
      <c r="VNG65" s="140"/>
      <c r="VNH65" s="140"/>
      <c r="VNI65" s="140"/>
      <c r="VNJ65" s="140"/>
      <c r="VNK65" s="140"/>
      <c r="VNL65" s="140"/>
      <c r="VNM65" s="140"/>
      <c r="VNN65" s="140"/>
      <c r="VNO65" s="140"/>
      <c r="VNP65" s="140"/>
      <c r="VNQ65" s="140"/>
      <c r="VNR65" s="140"/>
      <c r="VNS65" s="140"/>
      <c r="VNT65" s="140"/>
      <c r="VNU65" s="140"/>
      <c r="VNV65" s="140"/>
      <c r="VNW65" s="140"/>
      <c r="VNX65" s="140"/>
      <c r="VNY65" s="140"/>
      <c r="VNZ65" s="140"/>
      <c r="VOA65" s="140"/>
      <c r="VOB65" s="140"/>
      <c r="VOC65" s="140"/>
      <c r="VOD65" s="140"/>
      <c r="VOE65" s="140"/>
      <c r="VOF65" s="140"/>
      <c r="VOG65" s="140"/>
      <c r="VOH65" s="140"/>
      <c r="VOI65" s="140"/>
      <c r="VOJ65" s="140"/>
      <c r="VOK65" s="140"/>
      <c r="VOL65" s="140"/>
      <c r="VOM65" s="140"/>
      <c r="VON65" s="140"/>
      <c r="VOO65" s="140"/>
      <c r="VOP65" s="140"/>
      <c r="VOQ65" s="140"/>
      <c r="VOR65" s="140"/>
      <c r="VOS65" s="140"/>
      <c r="VOT65" s="140"/>
      <c r="VOU65" s="140"/>
      <c r="VOV65" s="140"/>
      <c r="VOW65" s="140"/>
      <c r="VOX65" s="140"/>
      <c r="VOY65" s="140"/>
      <c r="VOZ65" s="140"/>
      <c r="VPA65" s="140"/>
      <c r="VPB65" s="140"/>
      <c r="VPC65" s="140"/>
      <c r="VPD65" s="140"/>
      <c r="VPE65" s="140"/>
      <c r="VPF65" s="140"/>
      <c r="VPG65" s="140"/>
      <c r="VPH65" s="140"/>
      <c r="VPI65" s="140"/>
      <c r="VPJ65" s="140"/>
      <c r="VPK65" s="140"/>
      <c r="VPL65" s="140"/>
      <c r="VPM65" s="140"/>
      <c r="VPN65" s="140"/>
      <c r="VPO65" s="140"/>
      <c r="VPP65" s="140"/>
      <c r="VPQ65" s="140"/>
      <c r="VPR65" s="140"/>
      <c r="VPS65" s="140"/>
      <c r="VPT65" s="140"/>
      <c r="VPU65" s="140"/>
      <c r="VPV65" s="140"/>
      <c r="VPW65" s="140"/>
      <c r="VPX65" s="140"/>
      <c r="VPY65" s="140"/>
      <c r="VPZ65" s="140"/>
      <c r="VQA65" s="140"/>
      <c r="VQB65" s="140"/>
      <c r="VQC65" s="140"/>
      <c r="VQD65" s="140"/>
      <c r="VQE65" s="140"/>
      <c r="VQF65" s="140"/>
      <c r="VQG65" s="140"/>
      <c r="VQH65" s="140"/>
      <c r="VQI65" s="140"/>
      <c r="VQJ65" s="140"/>
      <c r="VQK65" s="140"/>
      <c r="VQL65" s="140"/>
      <c r="VQM65" s="140"/>
      <c r="VQN65" s="140"/>
      <c r="VQO65" s="140"/>
      <c r="VQP65" s="140"/>
      <c r="VQQ65" s="140"/>
      <c r="VQR65" s="140"/>
      <c r="VQS65" s="140"/>
      <c r="VQT65" s="140"/>
      <c r="VQU65" s="140"/>
      <c r="VQV65" s="140"/>
      <c r="VQW65" s="140"/>
      <c r="VQX65" s="140"/>
      <c r="VQY65" s="140"/>
      <c r="VQZ65" s="140"/>
      <c r="VRA65" s="140"/>
      <c r="VRB65" s="140"/>
      <c r="VRC65" s="140"/>
      <c r="VRD65" s="140"/>
      <c r="VRE65" s="140"/>
      <c r="VRF65" s="140"/>
      <c r="VRG65" s="140"/>
      <c r="VRH65" s="140"/>
      <c r="VRI65" s="140"/>
      <c r="VRJ65" s="140"/>
      <c r="VRK65" s="140"/>
      <c r="VRL65" s="140"/>
      <c r="VRM65" s="140"/>
      <c r="VRN65" s="140"/>
      <c r="VRO65" s="140"/>
      <c r="VRP65" s="140"/>
      <c r="VRQ65" s="140"/>
      <c r="VRR65" s="140"/>
      <c r="VRS65" s="140"/>
      <c r="VRT65" s="140"/>
      <c r="VRU65" s="140"/>
      <c r="VRV65" s="140"/>
      <c r="VRW65" s="140"/>
      <c r="VRX65" s="140"/>
      <c r="VRY65" s="140"/>
      <c r="VRZ65" s="140"/>
      <c r="VSA65" s="140"/>
      <c r="VSB65" s="140"/>
      <c r="VSC65" s="140"/>
      <c r="VSD65" s="140"/>
      <c r="VSE65" s="140"/>
      <c r="VSF65" s="140"/>
      <c r="VSG65" s="140"/>
      <c r="VSH65" s="140"/>
      <c r="VSI65" s="140"/>
      <c r="VSJ65" s="140"/>
      <c r="VSK65" s="140"/>
      <c r="VSL65" s="140"/>
      <c r="VSM65" s="140"/>
      <c r="VSN65" s="140"/>
      <c r="VSO65" s="140"/>
      <c r="VSP65" s="140"/>
      <c r="VSQ65" s="140"/>
      <c r="VSR65" s="140"/>
      <c r="VSS65" s="140"/>
      <c r="VST65" s="140"/>
      <c r="VSU65" s="140"/>
      <c r="VSV65" s="140"/>
      <c r="VSW65" s="140"/>
      <c r="VSX65" s="140"/>
      <c r="VSY65" s="140"/>
      <c r="VSZ65" s="140"/>
      <c r="VTA65" s="140"/>
      <c r="VTB65" s="140"/>
      <c r="VTC65" s="140"/>
      <c r="VTD65" s="140"/>
      <c r="VTE65" s="140"/>
      <c r="VTF65" s="140"/>
      <c r="VTG65" s="140"/>
      <c r="VTH65" s="140"/>
      <c r="VTI65" s="140"/>
      <c r="VTJ65" s="140"/>
      <c r="VTK65" s="140"/>
      <c r="VTL65" s="140"/>
      <c r="VTM65" s="140"/>
      <c r="VTN65" s="140"/>
      <c r="VTO65" s="140"/>
      <c r="VTP65" s="140"/>
      <c r="VTQ65" s="140"/>
      <c r="VTR65" s="140"/>
      <c r="VTS65" s="140"/>
      <c r="VTT65" s="140"/>
      <c r="VTU65" s="140"/>
      <c r="VTV65" s="140"/>
      <c r="VTW65" s="140"/>
      <c r="VTX65" s="140"/>
      <c r="VTY65" s="140"/>
      <c r="VTZ65" s="140"/>
      <c r="VUA65" s="140"/>
      <c r="VUB65" s="140"/>
      <c r="VUC65" s="140"/>
      <c r="VUD65" s="140"/>
      <c r="VUE65" s="140"/>
      <c r="VUF65" s="140"/>
      <c r="VUG65" s="140"/>
      <c r="VUH65" s="140"/>
      <c r="VUI65" s="140"/>
      <c r="VUJ65" s="140"/>
      <c r="VUK65" s="140"/>
      <c r="VUL65" s="140"/>
      <c r="VUM65" s="140"/>
      <c r="VUN65" s="140"/>
      <c r="VUO65" s="140"/>
      <c r="VUP65" s="140"/>
      <c r="VUQ65" s="140"/>
      <c r="VUR65" s="140"/>
      <c r="VUS65" s="140"/>
      <c r="VUT65" s="140"/>
      <c r="VUU65" s="140"/>
      <c r="VUV65" s="140"/>
      <c r="VUW65" s="140"/>
      <c r="VUX65" s="140"/>
      <c r="VUY65" s="140"/>
      <c r="VUZ65" s="140"/>
      <c r="VVA65" s="140"/>
      <c r="VVB65" s="140"/>
      <c r="VVC65" s="140"/>
      <c r="VVD65" s="140"/>
      <c r="VVE65" s="140"/>
      <c r="VVF65" s="140"/>
      <c r="VVG65" s="140"/>
      <c r="VVH65" s="140"/>
      <c r="VVI65" s="140"/>
      <c r="VVJ65" s="140"/>
      <c r="VVK65" s="140"/>
      <c r="VVL65" s="140"/>
      <c r="VVM65" s="140"/>
      <c r="VVN65" s="140"/>
      <c r="VVO65" s="140"/>
      <c r="VVP65" s="140"/>
      <c r="VVQ65" s="140"/>
      <c r="VVR65" s="140"/>
      <c r="VVS65" s="140"/>
      <c r="VVT65" s="140"/>
      <c r="VVU65" s="140"/>
      <c r="VVV65" s="140"/>
      <c r="VVW65" s="140"/>
      <c r="VVX65" s="140"/>
      <c r="VVY65" s="140"/>
      <c r="VVZ65" s="140"/>
      <c r="VWA65" s="140"/>
      <c r="VWB65" s="140"/>
      <c r="VWC65" s="140"/>
      <c r="VWD65" s="140"/>
      <c r="VWE65" s="140"/>
      <c r="VWF65" s="140"/>
      <c r="VWG65" s="140"/>
      <c r="VWH65" s="140"/>
      <c r="VWI65" s="140"/>
      <c r="VWJ65" s="140"/>
      <c r="VWK65" s="140"/>
      <c r="VWL65" s="140"/>
      <c r="VWM65" s="140"/>
      <c r="VWN65" s="140"/>
      <c r="VWO65" s="140"/>
      <c r="VWP65" s="140"/>
      <c r="VWQ65" s="140"/>
      <c r="VWR65" s="140"/>
      <c r="VWS65" s="140"/>
      <c r="VWT65" s="140"/>
      <c r="VWU65" s="140"/>
      <c r="VWV65" s="140"/>
      <c r="VWW65" s="140"/>
      <c r="VWX65" s="140"/>
      <c r="VWY65" s="140"/>
      <c r="VWZ65" s="140"/>
      <c r="VXA65" s="140"/>
      <c r="VXB65" s="140"/>
      <c r="VXC65" s="140"/>
      <c r="VXD65" s="140"/>
      <c r="VXE65" s="140"/>
      <c r="VXF65" s="140"/>
      <c r="VXG65" s="140"/>
      <c r="VXH65" s="140"/>
      <c r="VXI65" s="140"/>
      <c r="VXJ65" s="140"/>
      <c r="VXK65" s="140"/>
      <c r="VXL65" s="140"/>
      <c r="VXM65" s="140"/>
      <c r="VXN65" s="140"/>
      <c r="VXO65" s="140"/>
      <c r="VXP65" s="140"/>
      <c r="VXQ65" s="140"/>
      <c r="VXR65" s="140"/>
      <c r="VXS65" s="140"/>
      <c r="VXT65" s="140"/>
      <c r="VXU65" s="140"/>
      <c r="VXV65" s="140"/>
      <c r="VXW65" s="140"/>
      <c r="VXX65" s="140"/>
      <c r="VXY65" s="140"/>
      <c r="VXZ65" s="140"/>
      <c r="VYA65" s="140"/>
      <c r="VYB65" s="140"/>
      <c r="VYC65" s="140"/>
      <c r="VYD65" s="140"/>
      <c r="VYE65" s="140"/>
      <c r="VYF65" s="140"/>
      <c r="VYG65" s="140"/>
      <c r="VYH65" s="140"/>
      <c r="VYI65" s="140"/>
      <c r="VYJ65" s="140"/>
      <c r="VYK65" s="140"/>
      <c r="VYL65" s="140"/>
      <c r="VYM65" s="140"/>
      <c r="VYN65" s="140"/>
      <c r="VYO65" s="140"/>
      <c r="VYP65" s="140"/>
      <c r="VYQ65" s="140"/>
      <c r="VYR65" s="140"/>
      <c r="VYS65" s="140"/>
      <c r="VYT65" s="140"/>
      <c r="VYU65" s="140"/>
      <c r="VYV65" s="140"/>
      <c r="VYW65" s="140"/>
      <c r="VYX65" s="140"/>
      <c r="VYY65" s="140"/>
      <c r="VYZ65" s="140"/>
      <c r="VZA65" s="140"/>
      <c r="VZB65" s="140"/>
      <c r="VZC65" s="140"/>
      <c r="VZD65" s="140"/>
      <c r="VZE65" s="140"/>
      <c r="VZF65" s="140"/>
      <c r="VZG65" s="140"/>
      <c r="VZH65" s="140"/>
      <c r="VZI65" s="140"/>
      <c r="VZJ65" s="140"/>
      <c r="VZK65" s="140"/>
      <c r="VZL65" s="140"/>
      <c r="VZM65" s="140"/>
      <c r="VZN65" s="140"/>
      <c r="VZO65" s="140"/>
      <c r="VZP65" s="140"/>
      <c r="VZQ65" s="140"/>
      <c r="VZR65" s="140"/>
      <c r="VZS65" s="140"/>
      <c r="VZT65" s="140"/>
      <c r="VZU65" s="140"/>
      <c r="VZV65" s="140"/>
      <c r="VZW65" s="140"/>
      <c r="VZX65" s="140"/>
      <c r="VZY65" s="140"/>
      <c r="VZZ65" s="140"/>
      <c r="WAA65" s="140"/>
      <c r="WAB65" s="140"/>
      <c r="WAC65" s="140"/>
      <c r="WAD65" s="140"/>
      <c r="WAE65" s="140"/>
      <c r="WAF65" s="140"/>
      <c r="WAG65" s="140"/>
      <c r="WAH65" s="140"/>
      <c r="WAI65" s="140"/>
      <c r="WAJ65" s="140"/>
      <c r="WAK65" s="140"/>
      <c r="WAL65" s="140"/>
      <c r="WAM65" s="140"/>
      <c r="WAN65" s="140"/>
      <c r="WAO65" s="140"/>
      <c r="WAP65" s="140"/>
      <c r="WAQ65" s="140"/>
      <c r="WAR65" s="140"/>
      <c r="WAS65" s="140"/>
      <c r="WAT65" s="140"/>
      <c r="WAU65" s="140"/>
      <c r="WAV65" s="140"/>
      <c r="WAW65" s="140"/>
      <c r="WAX65" s="140"/>
      <c r="WAY65" s="140"/>
      <c r="WAZ65" s="140"/>
      <c r="WBA65" s="140"/>
      <c r="WBB65" s="140"/>
      <c r="WBC65" s="140"/>
      <c r="WBD65" s="140"/>
      <c r="WBE65" s="140"/>
      <c r="WBF65" s="140"/>
      <c r="WBG65" s="140"/>
      <c r="WBH65" s="140"/>
      <c r="WBI65" s="140"/>
      <c r="WBJ65" s="140"/>
      <c r="WBK65" s="140"/>
      <c r="WBL65" s="140"/>
      <c r="WBM65" s="140"/>
      <c r="WBN65" s="140"/>
      <c r="WBO65" s="140"/>
      <c r="WBP65" s="140"/>
      <c r="WBQ65" s="140"/>
      <c r="WBR65" s="140"/>
      <c r="WBS65" s="140"/>
      <c r="WBT65" s="140"/>
      <c r="WBU65" s="140"/>
      <c r="WBV65" s="140"/>
      <c r="WBW65" s="140"/>
      <c r="WBX65" s="140"/>
      <c r="WBY65" s="140"/>
      <c r="WBZ65" s="140"/>
      <c r="WCA65" s="140"/>
      <c r="WCB65" s="140"/>
      <c r="WCC65" s="140"/>
      <c r="WCD65" s="140"/>
      <c r="WCE65" s="140"/>
      <c r="WCF65" s="140"/>
      <c r="WCG65" s="140"/>
      <c r="WCH65" s="140"/>
      <c r="WCI65" s="140"/>
      <c r="WCJ65" s="140"/>
      <c r="WCK65" s="140"/>
      <c r="WCL65" s="140"/>
      <c r="WCM65" s="140"/>
      <c r="WCN65" s="140"/>
      <c r="WCO65" s="140"/>
      <c r="WCP65" s="140"/>
      <c r="WCQ65" s="140"/>
      <c r="WCR65" s="140"/>
      <c r="WCS65" s="140"/>
      <c r="WCT65" s="140"/>
      <c r="WCU65" s="140"/>
      <c r="WCV65" s="140"/>
      <c r="WCW65" s="140"/>
      <c r="WCX65" s="140"/>
      <c r="WCY65" s="140"/>
      <c r="WCZ65" s="140"/>
      <c r="WDA65" s="140"/>
      <c r="WDB65" s="140"/>
      <c r="WDC65" s="140"/>
      <c r="WDD65" s="140"/>
      <c r="WDE65" s="140"/>
      <c r="WDF65" s="140"/>
      <c r="WDG65" s="140"/>
      <c r="WDH65" s="140"/>
      <c r="WDI65" s="140"/>
      <c r="WDJ65" s="140"/>
      <c r="WDK65" s="140"/>
      <c r="WDL65" s="140"/>
      <c r="WDM65" s="140"/>
      <c r="WDN65" s="140"/>
      <c r="WDO65" s="140"/>
      <c r="WDP65" s="140"/>
      <c r="WDQ65" s="140"/>
      <c r="WDR65" s="140"/>
      <c r="WDS65" s="140"/>
      <c r="WDT65" s="140"/>
      <c r="WDU65" s="140"/>
      <c r="WDV65" s="140"/>
      <c r="WDW65" s="140"/>
      <c r="WDX65" s="140"/>
      <c r="WDY65" s="140"/>
      <c r="WDZ65" s="140"/>
      <c r="WEA65" s="140"/>
      <c r="WEB65" s="140"/>
      <c r="WEC65" s="140"/>
      <c r="WED65" s="140"/>
      <c r="WEE65" s="140"/>
      <c r="WEF65" s="140"/>
      <c r="WEG65" s="140"/>
      <c r="WEH65" s="140"/>
      <c r="WEI65" s="140"/>
      <c r="WEJ65" s="140"/>
      <c r="WEK65" s="140"/>
      <c r="WEL65" s="140"/>
      <c r="WEM65" s="140"/>
      <c r="WEN65" s="140"/>
      <c r="WEO65" s="140"/>
      <c r="WEP65" s="140"/>
      <c r="WEQ65" s="140"/>
      <c r="WER65" s="140"/>
      <c r="WES65" s="140"/>
      <c r="WET65" s="140"/>
      <c r="WEU65" s="140"/>
      <c r="WEV65" s="140"/>
      <c r="WEW65" s="140"/>
      <c r="WEX65" s="140"/>
      <c r="WEY65" s="140"/>
      <c r="WEZ65" s="140"/>
      <c r="WFA65" s="140"/>
      <c r="WFB65" s="140"/>
      <c r="WFC65" s="140"/>
      <c r="WFD65" s="140"/>
      <c r="WFE65" s="140"/>
      <c r="WFF65" s="140"/>
      <c r="WFG65" s="140"/>
      <c r="WFH65" s="140"/>
      <c r="WFI65" s="140"/>
      <c r="WFJ65" s="140"/>
      <c r="WFK65" s="140"/>
      <c r="WFL65" s="140"/>
      <c r="WFM65" s="140"/>
      <c r="WFN65" s="140"/>
      <c r="WFO65" s="140"/>
      <c r="WFP65" s="140"/>
      <c r="WFQ65" s="140"/>
      <c r="WFR65" s="140"/>
      <c r="WFS65" s="140"/>
      <c r="WFT65" s="140"/>
      <c r="WFU65" s="140"/>
      <c r="WFV65" s="140"/>
      <c r="WFW65" s="140"/>
      <c r="WFX65" s="140"/>
      <c r="WFY65" s="140"/>
      <c r="WFZ65" s="140"/>
      <c r="WGA65" s="140"/>
      <c r="WGB65" s="140"/>
      <c r="WGC65" s="140"/>
      <c r="WGD65" s="140"/>
      <c r="WGE65" s="140"/>
      <c r="WGF65" s="140"/>
      <c r="WGG65" s="140"/>
      <c r="WGH65" s="140"/>
      <c r="WGI65" s="140"/>
      <c r="WGJ65" s="140"/>
      <c r="WGK65" s="140"/>
      <c r="WGL65" s="140"/>
      <c r="WGM65" s="140"/>
      <c r="WGN65" s="140"/>
      <c r="WGO65" s="140"/>
      <c r="WGP65" s="140"/>
      <c r="WGQ65" s="140"/>
      <c r="WGR65" s="140"/>
      <c r="WGS65" s="140"/>
      <c r="WGT65" s="140"/>
      <c r="WGU65" s="140"/>
      <c r="WGV65" s="140"/>
      <c r="WGW65" s="140"/>
      <c r="WGX65" s="140"/>
      <c r="WGY65" s="140"/>
      <c r="WGZ65" s="140"/>
      <c r="WHA65" s="140"/>
      <c r="WHB65" s="140"/>
      <c r="WHC65" s="140"/>
      <c r="WHD65" s="140"/>
      <c r="WHE65" s="140"/>
      <c r="WHF65" s="140"/>
      <c r="WHG65" s="140"/>
      <c r="WHH65" s="140"/>
      <c r="WHI65" s="140"/>
      <c r="WHJ65" s="140"/>
      <c r="WHK65" s="140"/>
      <c r="WHL65" s="140"/>
      <c r="WHM65" s="140"/>
      <c r="WHN65" s="140"/>
      <c r="WHO65" s="140"/>
      <c r="WHP65" s="140"/>
      <c r="WHQ65" s="140"/>
      <c r="WHR65" s="140"/>
      <c r="WHS65" s="140"/>
      <c r="WHT65" s="140"/>
      <c r="WHU65" s="140"/>
      <c r="WHV65" s="140"/>
      <c r="WHW65" s="140"/>
      <c r="WHX65" s="140"/>
      <c r="WHY65" s="140"/>
      <c r="WHZ65" s="140"/>
      <c r="WIA65" s="140"/>
      <c r="WIB65" s="140"/>
      <c r="WIC65" s="140"/>
      <c r="WID65" s="140"/>
      <c r="WIE65" s="140"/>
      <c r="WIF65" s="140"/>
      <c r="WIG65" s="140"/>
      <c r="WIH65" s="140"/>
      <c r="WII65" s="140"/>
      <c r="WIJ65" s="140"/>
      <c r="WIK65" s="140"/>
      <c r="WIL65" s="140"/>
      <c r="WIM65" s="140"/>
      <c r="WIN65" s="140"/>
      <c r="WIO65" s="140"/>
      <c r="WIP65" s="140"/>
      <c r="WIQ65" s="140"/>
      <c r="WIR65" s="140"/>
      <c r="WIS65" s="140"/>
      <c r="WIT65" s="140"/>
      <c r="WIU65" s="140"/>
      <c r="WIV65" s="140"/>
      <c r="WIW65" s="140"/>
      <c r="WIX65" s="140"/>
      <c r="WIY65" s="140"/>
      <c r="WIZ65" s="140"/>
      <c r="WJA65" s="140"/>
      <c r="WJB65" s="140"/>
      <c r="WJC65" s="140"/>
      <c r="WJD65" s="140"/>
      <c r="WJE65" s="140"/>
      <c r="WJF65" s="140"/>
      <c r="WJG65" s="140"/>
      <c r="WJH65" s="140"/>
      <c r="WJI65" s="140"/>
      <c r="WJJ65" s="140"/>
      <c r="WJK65" s="140"/>
      <c r="WJL65" s="140"/>
      <c r="WJM65" s="140"/>
      <c r="WJN65" s="140"/>
      <c r="WJO65" s="140"/>
      <c r="WJP65" s="140"/>
      <c r="WJQ65" s="140"/>
      <c r="WJR65" s="140"/>
      <c r="WJS65" s="140"/>
      <c r="WJT65" s="140"/>
      <c r="WJU65" s="140"/>
      <c r="WJV65" s="140"/>
      <c r="WJW65" s="140"/>
      <c r="WJX65" s="140"/>
      <c r="WJY65" s="140"/>
      <c r="WJZ65" s="140"/>
      <c r="WKA65" s="140"/>
      <c r="WKB65" s="140"/>
      <c r="WKC65" s="140"/>
      <c r="WKD65" s="140"/>
      <c r="WKE65" s="140"/>
      <c r="WKF65" s="140"/>
      <c r="WKG65" s="140"/>
      <c r="WKH65" s="140"/>
      <c r="WKI65" s="140"/>
      <c r="WKJ65" s="140"/>
      <c r="WKK65" s="140"/>
      <c r="WKL65" s="140"/>
      <c r="WKM65" s="140"/>
      <c r="WKN65" s="140"/>
      <c r="WKO65" s="140"/>
      <c r="WKP65" s="140"/>
      <c r="WKQ65" s="140"/>
      <c r="WKR65" s="140"/>
      <c r="WKS65" s="140"/>
      <c r="WKT65" s="140"/>
      <c r="WKU65" s="140"/>
      <c r="WKV65" s="140"/>
      <c r="WKW65" s="140"/>
      <c r="WKX65" s="140"/>
      <c r="WKY65" s="140"/>
      <c r="WKZ65" s="140"/>
      <c r="WLA65" s="140"/>
      <c r="WLB65" s="140"/>
      <c r="WLC65" s="140"/>
      <c r="WLD65" s="140"/>
      <c r="WLE65" s="140"/>
      <c r="WLF65" s="140"/>
      <c r="WLG65" s="140"/>
      <c r="WLH65" s="140"/>
      <c r="WLI65" s="140"/>
      <c r="WLJ65" s="140"/>
      <c r="WLK65" s="140"/>
      <c r="WLL65" s="140"/>
      <c r="WLM65" s="140"/>
      <c r="WLN65" s="140"/>
      <c r="WLO65" s="140"/>
      <c r="WLP65" s="140"/>
      <c r="WLQ65" s="140"/>
      <c r="WLR65" s="140"/>
      <c r="WLS65" s="140"/>
      <c r="WLT65" s="140"/>
      <c r="WLU65" s="140"/>
      <c r="WLV65" s="140"/>
      <c r="WLW65" s="140"/>
      <c r="WLX65" s="140"/>
      <c r="WLY65" s="140"/>
      <c r="WLZ65" s="140"/>
      <c r="WMA65" s="140"/>
      <c r="WMB65" s="140"/>
      <c r="WMC65" s="140"/>
      <c r="WMD65" s="140"/>
      <c r="WME65" s="140"/>
      <c r="WMF65" s="140"/>
      <c r="WMG65" s="140"/>
      <c r="WMH65" s="140"/>
      <c r="WMI65" s="140"/>
      <c r="WMJ65" s="140"/>
      <c r="WMK65" s="140"/>
      <c r="WML65" s="140"/>
      <c r="WMM65" s="140"/>
      <c r="WMN65" s="140"/>
      <c r="WMO65" s="140"/>
      <c r="WMP65" s="140"/>
      <c r="WMQ65" s="140"/>
      <c r="WMR65" s="140"/>
      <c r="WMS65" s="140"/>
      <c r="WMT65" s="140"/>
      <c r="WMU65" s="140"/>
      <c r="WMV65" s="140"/>
      <c r="WMW65" s="140"/>
      <c r="WMX65" s="140"/>
      <c r="WMY65" s="140"/>
      <c r="WMZ65" s="140"/>
      <c r="WNA65" s="140"/>
      <c r="WNB65" s="140"/>
      <c r="WNC65" s="140"/>
      <c r="WND65" s="140"/>
      <c r="WNE65" s="140"/>
      <c r="WNF65" s="140"/>
      <c r="WNG65" s="140"/>
      <c r="WNH65" s="140"/>
      <c r="WNI65" s="140"/>
      <c r="WNJ65" s="140"/>
      <c r="WNK65" s="140"/>
      <c r="WNL65" s="140"/>
      <c r="WNM65" s="140"/>
      <c r="WNN65" s="140"/>
      <c r="WNO65" s="140"/>
      <c r="WNP65" s="140"/>
      <c r="WNQ65" s="140"/>
      <c r="WNR65" s="140"/>
      <c r="WNS65" s="140"/>
      <c r="WNT65" s="140"/>
      <c r="WNU65" s="140"/>
      <c r="WNV65" s="140"/>
      <c r="WNW65" s="140"/>
      <c r="WNX65" s="140"/>
      <c r="WNY65" s="140"/>
      <c r="WNZ65" s="140"/>
      <c r="WOA65" s="140"/>
      <c r="WOB65" s="140"/>
      <c r="WOC65" s="140"/>
      <c r="WOD65" s="140"/>
      <c r="WOE65" s="140"/>
      <c r="WOF65" s="140"/>
      <c r="WOG65" s="140"/>
      <c r="WOH65" s="140"/>
      <c r="WOI65" s="140"/>
      <c r="WOJ65" s="140"/>
      <c r="WOK65" s="140"/>
      <c r="WOL65" s="140"/>
      <c r="WOM65" s="140"/>
      <c r="WON65" s="140"/>
      <c r="WOO65" s="140"/>
      <c r="WOP65" s="140"/>
      <c r="WOQ65" s="140"/>
      <c r="WOR65" s="140"/>
      <c r="WOS65" s="140"/>
      <c r="WOT65" s="140"/>
      <c r="WOU65" s="140"/>
      <c r="WOV65" s="140"/>
      <c r="WOW65" s="140"/>
      <c r="WOX65" s="140"/>
      <c r="WOY65" s="140"/>
      <c r="WOZ65" s="140"/>
      <c r="WPA65" s="140"/>
      <c r="WPB65" s="140"/>
      <c r="WPC65" s="140"/>
      <c r="WPD65" s="140"/>
      <c r="WPE65" s="140"/>
      <c r="WPF65" s="140"/>
      <c r="WPG65" s="140"/>
      <c r="WPH65" s="140"/>
      <c r="WPI65" s="140"/>
      <c r="WPJ65" s="140"/>
      <c r="WPK65" s="140"/>
      <c r="WPL65" s="140"/>
      <c r="WPM65" s="140"/>
      <c r="WPN65" s="140"/>
      <c r="WPO65" s="140"/>
      <c r="WPP65" s="140"/>
      <c r="WPQ65" s="140"/>
      <c r="WPR65" s="140"/>
      <c r="WPS65" s="140"/>
      <c r="WPT65" s="140"/>
      <c r="WPU65" s="140"/>
      <c r="WPV65" s="140"/>
      <c r="WPW65" s="140"/>
      <c r="WPX65" s="140"/>
      <c r="WPY65" s="140"/>
      <c r="WPZ65" s="140"/>
      <c r="WQA65" s="140"/>
      <c r="WQB65" s="140"/>
      <c r="WQC65" s="140"/>
      <c r="WQD65" s="140"/>
      <c r="WQE65" s="140"/>
      <c r="WQF65" s="140"/>
      <c r="WQG65" s="140"/>
      <c r="WQH65" s="140"/>
      <c r="WQI65" s="140"/>
      <c r="WQJ65" s="140"/>
      <c r="WQK65" s="140"/>
      <c r="WQL65" s="140"/>
      <c r="WQM65" s="140"/>
      <c r="WQN65" s="140"/>
      <c r="WQO65" s="140"/>
      <c r="WQP65" s="140"/>
      <c r="WQQ65" s="140"/>
      <c r="WQR65" s="140"/>
      <c r="WQS65" s="140"/>
      <c r="WQT65" s="140"/>
      <c r="WQU65" s="140"/>
      <c r="WQV65" s="140"/>
      <c r="WQW65" s="140"/>
      <c r="WQX65" s="140"/>
      <c r="WQY65" s="140"/>
      <c r="WQZ65" s="140"/>
      <c r="WRA65" s="140"/>
      <c r="WRB65" s="140"/>
      <c r="WRC65" s="140"/>
      <c r="WRD65" s="140"/>
      <c r="WRE65" s="140"/>
      <c r="WRF65" s="140"/>
      <c r="WRG65" s="140"/>
      <c r="WRH65" s="140"/>
      <c r="WRI65" s="140"/>
      <c r="WRJ65" s="140"/>
      <c r="WRK65" s="140"/>
      <c r="WRL65" s="140"/>
      <c r="WRM65" s="140"/>
      <c r="WRN65" s="140"/>
      <c r="WRO65" s="140"/>
      <c r="WRP65" s="140"/>
      <c r="WRQ65" s="140"/>
      <c r="WRR65" s="140"/>
      <c r="WRS65" s="140"/>
      <c r="WRT65" s="140"/>
      <c r="WRU65" s="140"/>
      <c r="WRV65" s="140"/>
      <c r="WRW65" s="140"/>
      <c r="WRX65" s="140"/>
      <c r="WRY65" s="140"/>
      <c r="WRZ65" s="140"/>
      <c r="WSA65" s="140"/>
      <c r="WSB65" s="140"/>
      <c r="WSC65" s="140"/>
      <c r="WSD65" s="140"/>
      <c r="WSE65" s="140"/>
      <c r="WSF65" s="140"/>
      <c r="WSG65" s="140"/>
      <c r="WSH65" s="140"/>
      <c r="WSI65" s="140"/>
      <c r="WSJ65" s="140"/>
      <c r="WSK65" s="140"/>
      <c r="WSL65" s="140"/>
      <c r="WSM65" s="140"/>
      <c r="WSN65" s="140"/>
      <c r="WSO65" s="140"/>
      <c r="WSP65" s="140"/>
      <c r="WSQ65" s="140"/>
      <c r="WSR65" s="140"/>
      <c r="WSS65" s="140"/>
      <c r="WST65" s="140"/>
      <c r="WSU65" s="140"/>
      <c r="WSV65" s="140"/>
      <c r="WSW65" s="140"/>
      <c r="WSX65" s="140"/>
      <c r="WSY65" s="140"/>
      <c r="WSZ65" s="140"/>
      <c r="WTA65" s="140"/>
      <c r="WTB65" s="140"/>
      <c r="WTC65" s="140"/>
      <c r="WTD65" s="140"/>
      <c r="WTE65" s="140"/>
      <c r="WTF65" s="140"/>
      <c r="WTG65" s="140"/>
      <c r="WTH65" s="140"/>
      <c r="WTI65" s="140"/>
      <c r="WTJ65" s="140"/>
      <c r="WTK65" s="140"/>
      <c r="WTL65" s="140"/>
      <c r="WTM65" s="140"/>
      <c r="WTN65" s="140"/>
      <c r="WTO65" s="140"/>
      <c r="WTP65" s="140"/>
      <c r="WTQ65" s="140"/>
      <c r="WTR65" s="140"/>
      <c r="WTS65" s="140"/>
      <c r="WTT65" s="140"/>
      <c r="WTU65" s="140"/>
      <c r="WTV65" s="140"/>
      <c r="WTW65" s="140"/>
      <c r="WTX65" s="140"/>
      <c r="WTY65" s="140"/>
      <c r="WTZ65" s="140"/>
      <c r="WUA65" s="140"/>
      <c r="WUB65" s="140"/>
      <c r="WUC65" s="140"/>
      <c r="WUD65" s="140"/>
      <c r="WUE65" s="140"/>
      <c r="WUF65" s="140"/>
      <c r="WUG65" s="140"/>
      <c r="WUH65" s="140"/>
      <c r="WUI65" s="140"/>
      <c r="WUJ65" s="140"/>
      <c r="WUK65" s="140"/>
      <c r="WUL65" s="140"/>
      <c r="WUM65" s="140"/>
      <c r="WUN65" s="140"/>
      <c r="WUO65" s="140"/>
      <c r="WUP65" s="140"/>
      <c r="WUQ65" s="140"/>
      <c r="WUR65" s="140"/>
      <c r="WUS65" s="140"/>
      <c r="WUT65" s="140"/>
      <c r="WUU65" s="140"/>
      <c r="WUV65" s="140"/>
      <c r="WUW65" s="140"/>
      <c r="WUX65" s="140"/>
      <c r="WUY65" s="140"/>
      <c r="WUZ65" s="140"/>
      <c r="WVA65" s="140"/>
      <c r="WVB65" s="140"/>
      <c r="WVC65" s="140"/>
      <c r="WVD65" s="140"/>
      <c r="WVE65" s="140"/>
      <c r="WVF65" s="140"/>
      <c r="WVG65" s="140"/>
      <c r="WVH65" s="140"/>
      <c r="WVI65" s="140"/>
      <c r="WVJ65" s="140"/>
      <c r="WVK65" s="140"/>
      <c r="WVL65" s="140"/>
      <c r="WVM65" s="140"/>
      <c r="WVN65" s="140"/>
      <c r="WVO65" s="140"/>
      <c r="WVP65" s="140"/>
      <c r="WVQ65" s="140"/>
      <c r="WVR65" s="140"/>
      <c r="WVS65" s="140"/>
      <c r="WVT65" s="140"/>
      <c r="WVU65" s="140"/>
      <c r="WVV65" s="140"/>
      <c r="WVW65" s="140"/>
      <c r="WVX65" s="140"/>
      <c r="WVY65" s="140"/>
      <c r="WVZ65" s="140"/>
      <c r="WWA65" s="140"/>
      <c r="WWB65" s="140"/>
      <c r="WWC65" s="140"/>
      <c r="WWD65" s="140"/>
      <c r="WWE65" s="140"/>
      <c r="WWF65" s="140"/>
      <c r="WWG65" s="140"/>
      <c r="WWH65" s="140"/>
      <c r="WWI65" s="140"/>
      <c r="WWJ65" s="140"/>
      <c r="WWK65" s="140"/>
      <c r="WWL65" s="140"/>
      <c r="WWM65" s="140"/>
      <c r="WWN65" s="140"/>
      <c r="WWO65" s="140"/>
      <c r="WWP65" s="140"/>
      <c r="WWQ65" s="140"/>
      <c r="WWR65" s="140"/>
      <c r="WWS65" s="140"/>
      <c r="WWT65" s="140"/>
      <c r="WWU65" s="140"/>
      <c r="WWV65" s="140"/>
      <c r="WWW65" s="140"/>
      <c r="WWX65" s="140"/>
      <c r="WWY65" s="140"/>
      <c r="WWZ65" s="140"/>
      <c r="WXA65" s="140"/>
      <c r="WXB65" s="140"/>
      <c r="WXC65" s="140"/>
      <c r="WXD65" s="140"/>
      <c r="WXE65" s="140"/>
      <c r="WXF65" s="140"/>
      <c r="WXG65" s="140"/>
      <c r="WXH65" s="140"/>
      <c r="WXI65" s="140"/>
      <c r="WXJ65" s="140"/>
      <c r="WXK65" s="140"/>
      <c r="WXL65" s="140"/>
      <c r="WXM65" s="140"/>
      <c r="WXN65" s="140"/>
      <c r="WXO65" s="140"/>
      <c r="WXP65" s="140"/>
      <c r="WXQ65" s="140"/>
      <c r="WXR65" s="140"/>
      <c r="WXS65" s="140"/>
      <c r="WXT65" s="140"/>
      <c r="WXU65" s="140"/>
      <c r="WXV65" s="140"/>
      <c r="WXW65" s="140"/>
      <c r="WXX65" s="140"/>
      <c r="WXY65" s="140"/>
      <c r="WXZ65" s="140"/>
      <c r="WYA65" s="140"/>
      <c r="WYB65" s="140"/>
      <c r="WYC65" s="140"/>
      <c r="WYD65" s="140"/>
      <c r="WYE65" s="140"/>
      <c r="WYF65" s="140"/>
      <c r="WYG65" s="140"/>
      <c r="WYH65" s="140"/>
      <c r="WYI65" s="140"/>
      <c r="WYJ65" s="140"/>
      <c r="WYK65" s="140"/>
      <c r="WYL65" s="140"/>
      <c r="WYM65" s="140"/>
      <c r="WYN65" s="140"/>
      <c r="WYO65" s="140"/>
      <c r="WYP65" s="140"/>
      <c r="WYQ65" s="140"/>
      <c r="WYR65" s="140"/>
      <c r="WYS65" s="140"/>
      <c r="WYT65" s="140"/>
      <c r="WYU65" s="140"/>
      <c r="WYV65" s="140"/>
      <c r="WYW65" s="140"/>
      <c r="WYX65" s="140"/>
      <c r="WYY65" s="140"/>
      <c r="WYZ65" s="140"/>
      <c r="WZA65" s="140"/>
      <c r="WZB65" s="140"/>
      <c r="WZC65" s="140"/>
      <c r="WZD65" s="140"/>
      <c r="WZE65" s="140"/>
      <c r="WZF65" s="140"/>
      <c r="WZG65" s="140"/>
      <c r="WZH65" s="140"/>
      <c r="WZI65" s="140"/>
      <c r="WZJ65" s="140"/>
      <c r="WZK65" s="140"/>
      <c r="WZL65" s="140"/>
      <c r="WZM65" s="140"/>
      <c r="WZN65" s="140"/>
      <c r="WZO65" s="140"/>
      <c r="WZP65" s="140"/>
      <c r="WZQ65" s="140"/>
      <c r="WZR65" s="140"/>
      <c r="WZS65" s="140"/>
      <c r="WZT65" s="140"/>
      <c r="WZU65" s="140"/>
      <c r="WZV65" s="140"/>
      <c r="WZW65" s="140"/>
      <c r="WZX65" s="140"/>
      <c r="WZY65" s="140"/>
      <c r="WZZ65" s="140"/>
      <c r="XAA65" s="140"/>
      <c r="XAB65" s="140"/>
      <c r="XAC65" s="140"/>
      <c r="XAD65" s="140"/>
      <c r="XAE65" s="140"/>
      <c r="XAF65" s="140"/>
      <c r="XAG65" s="140"/>
      <c r="XAH65" s="140"/>
      <c r="XAI65" s="140"/>
      <c r="XAJ65" s="140"/>
      <c r="XAK65" s="140"/>
      <c r="XAL65" s="140"/>
      <c r="XAM65" s="140"/>
      <c r="XAN65" s="140"/>
      <c r="XAO65" s="140"/>
      <c r="XAP65" s="140"/>
      <c r="XAQ65" s="140"/>
      <c r="XAR65" s="140"/>
      <c r="XAS65" s="140"/>
      <c r="XAT65" s="140"/>
      <c r="XAU65" s="140"/>
      <c r="XAV65" s="140"/>
      <c r="XAW65" s="140"/>
      <c r="XAX65" s="140"/>
      <c r="XAY65" s="140"/>
      <c r="XAZ65" s="140"/>
      <c r="XBA65" s="140"/>
      <c r="XBB65" s="140"/>
      <c r="XBC65" s="140"/>
      <c r="XBD65" s="140"/>
      <c r="XBE65" s="140"/>
      <c r="XBF65" s="140"/>
      <c r="XBG65" s="140"/>
      <c r="XBH65" s="140"/>
      <c r="XBI65" s="140"/>
      <c r="XBJ65" s="140"/>
      <c r="XBK65" s="140"/>
      <c r="XBL65" s="140"/>
      <c r="XBM65" s="140"/>
      <c r="XBN65" s="140"/>
      <c r="XBO65" s="140"/>
      <c r="XBP65" s="140"/>
      <c r="XBQ65" s="140"/>
      <c r="XBR65" s="140"/>
      <c r="XBS65" s="140"/>
      <c r="XBT65" s="140"/>
      <c r="XBU65" s="140"/>
      <c r="XBV65" s="140"/>
      <c r="XBW65" s="140"/>
      <c r="XBX65" s="140"/>
      <c r="XBY65" s="140"/>
      <c r="XBZ65" s="140"/>
      <c r="XCA65" s="140"/>
      <c r="XCB65" s="140"/>
      <c r="XCC65" s="140"/>
      <c r="XCD65" s="140"/>
      <c r="XCE65" s="140"/>
      <c r="XCF65" s="140"/>
      <c r="XCG65" s="140"/>
      <c r="XCH65" s="140"/>
      <c r="XCI65" s="140"/>
      <c r="XCJ65" s="140"/>
      <c r="XCK65" s="140"/>
      <c r="XCL65" s="140"/>
      <c r="XCM65" s="140"/>
      <c r="XCN65" s="140"/>
      <c r="XCO65" s="140"/>
      <c r="XCP65" s="140"/>
      <c r="XCQ65" s="140"/>
      <c r="XCR65" s="140"/>
      <c r="XCS65" s="140"/>
      <c r="XCT65" s="140"/>
      <c r="XCU65" s="140"/>
      <c r="XCV65" s="140"/>
      <c r="XCW65" s="140"/>
      <c r="XCX65" s="140"/>
      <c r="XCY65" s="140"/>
      <c r="XCZ65" s="140"/>
      <c r="XDA65" s="140"/>
      <c r="XDB65" s="140"/>
      <c r="XDC65" s="140"/>
      <c r="XDD65" s="140"/>
      <c r="XDE65" s="140"/>
      <c r="XDF65" s="140"/>
      <c r="XDG65" s="140"/>
      <c r="XDH65" s="140"/>
      <c r="XDI65" s="140"/>
      <c r="XDJ65" s="140"/>
      <c r="XDK65" s="140"/>
      <c r="XDL65" s="140"/>
      <c r="XDM65" s="140"/>
      <c r="XDN65" s="140"/>
      <c r="XDO65" s="140"/>
      <c r="XDP65" s="140"/>
      <c r="XDQ65" s="140"/>
      <c r="XDR65" s="140"/>
      <c r="XDS65" s="140"/>
      <c r="XDT65" s="140"/>
      <c r="XDU65" s="140"/>
      <c r="XDV65" s="140"/>
      <c r="XDW65" s="140"/>
      <c r="XDX65" s="140"/>
      <c r="XDY65" s="140"/>
      <c r="XDZ65" s="140"/>
      <c r="XEA65" s="140"/>
      <c r="XEB65" s="140"/>
      <c r="XEC65" s="140"/>
      <c r="XED65" s="140"/>
      <c r="XEE65" s="140"/>
      <c r="XEF65" s="140"/>
      <c r="XEG65" s="140"/>
      <c r="XEH65" s="140"/>
      <c r="XEI65" s="140"/>
      <c r="XEJ65" s="140"/>
      <c r="XEK65" s="140"/>
      <c r="XEL65" s="140"/>
      <c r="XEM65" s="140"/>
      <c r="XEN65" s="140"/>
      <c r="XEO65" s="140"/>
      <c r="XEP65" s="140"/>
      <c r="XEQ65" s="140"/>
      <c r="XER65" s="140"/>
      <c r="XES65" s="140"/>
      <c r="XET65" s="140"/>
      <c r="XEU65" s="140"/>
      <c r="XEV65" s="140"/>
      <c r="XEW65" s="140"/>
      <c r="XEX65" s="140"/>
      <c r="XEY65" s="140"/>
      <c r="XEZ65" s="140"/>
      <c r="XFA65" s="140"/>
      <c r="XFB65" s="140"/>
      <c r="XFC65" s="140"/>
      <c r="XFD65" s="140"/>
    </row>
    <row r="66" spans="1:16384" s="139" customFormat="1">
      <c r="A66" s="140"/>
      <c r="B66" s="118" t="s">
        <v>346</v>
      </c>
      <c r="C66" s="140"/>
      <c r="D66" s="140"/>
      <c r="E66" s="139">
        <f>IF('Capital Structure'!$D$17='Capital Structure'!$E$17,E54+E57,E61)</f>
        <v>0</v>
      </c>
      <c r="F66" s="139">
        <f>IF('Capital Structure'!$D$17='Capital Structure'!$E$17,F54+F57,F61)</f>
        <v>0</v>
      </c>
      <c r="G66" s="139">
        <f>IF('Capital Structure'!$D$17='Capital Structure'!$E$17,G54+G57,G61)</f>
        <v>0</v>
      </c>
      <c r="H66" s="139">
        <f>IF('Capital Structure'!$D$17='Capital Structure'!$E$17,H54+H57,H61)</f>
        <v>0</v>
      </c>
      <c r="I66" s="139">
        <f>IF('Capital Structure'!$D$17='Capital Structure'!$E$17,I54+I57,I61)</f>
        <v>0</v>
      </c>
      <c r="J66" s="139">
        <f>IF('Capital Structure'!$D$17='Capital Structure'!$E$17,J54+J57,J61)</f>
        <v>0</v>
      </c>
      <c r="K66" s="139">
        <f>IF('Capital Structure'!$D$17='Capital Structure'!$E$17,K54+K57,K61)</f>
        <v>0</v>
      </c>
      <c r="L66" s="139">
        <f>IF('Capital Structure'!$D$17='Capital Structure'!$E$17,L54+L57,L61)</f>
        <v>0</v>
      </c>
      <c r="M66" s="139">
        <f>IF('Capital Structure'!$D$17='Capital Structure'!$E$17,M54+M57,M61)</f>
        <v>0</v>
      </c>
      <c r="N66" s="139">
        <f>IF('Capital Structure'!$D$17='Capital Structure'!$E$17,N54+N57,N61)</f>
        <v>0</v>
      </c>
      <c r="O66" s="139">
        <f>IF('Capital Structure'!$D$17='Capital Structure'!$E$17,O54+O57,O61)</f>
        <v>0</v>
      </c>
      <c r="P66" s="139">
        <f>IF('Capital Structure'!$D$17='Capital Structure'!$E$17,P54+P57,P61)</f>
        <v>0</v>
      </c>
      <c r="Q66" s="139">
        <f>IF('Capital Structure'!$D$17='Capital Structure'!$E$17,Q54+Q57,Q61)</f>
        <v>0</v>
      </c>
      <c r="R66" s="139">
        <f>IF('Capital Structure'!$D$17='Capital Structure'!$E$17,R54+R57,R61)</f>
        <v>0</v>
      </c>
      <c r="S66" s="139">
        <f>IF('Capital Structure'!$D$17='Capital Structure'!$E$17,S54+S57,S61)</f>
        <v>0</v>
      </c>
      <c r="T66" s="139">
        <f>IF('Capital Structure'!$D$17='Capital Structure'!$E$17,T54+T57,T61)</f>
        <v>0</v>
      </c>
      <c r="U66" s="139">
        <f>IF('Capital Structure'!$D$17='Capital Structure'!$E$17,U54+U57,U61)</f>
        <v>0</v>
      </c>
      <c r="V66" s="139">
        <f>IF('Capital Structure'!$D$17='Capital Structure'!$E$17,V54+V57,V61)</f>
        <v>0</v>
      </c>
      <c r="W66" s="139">
        <f>IF('Capital Structure'!$D$17='Capital Structure'!$E$17,W54+W57,W61)</f>
        <v>0</v>
      </c>
      <c r="X66" s="139">
        <f>IF('Capital Structure'!$D$17='Capital Structure'!$E$17,X54+X57,X61)</f>
        <v>0</v>
      </c>
      <c r="Y66" s="139">
        <f>IF('Capital Structure'!$D$17='Capital Structure'!$E$17,Y54+Y57,Y61)</f>
        <v>0</v>
      </c>
      <c r="Z66" s="139">
        <f>IF('Capital Structure'!$D$17='Capital Structure'!$E$17,Z54+Z57,Z61)</f>
        <v>0</v>
      </c>
      <c r="AA66" s="139">
        <f>IF('Capital Structure'!$D$17='Capital Structure'!$E$17,AA54+AA57,AA61)</f>
        <v>0</v>
      </c>
      <c r="AB66" s="139">
        <f>IF('Capital Structure'!$D$17='Capital Structure'!$E$17,AB54+AB57,AB61)</f>
        <v>0</v>
      </c>
      <c r="AC66" s="139">
        <f>IF('Capital Structure'!$D$17='Capital Structure'!$E$17,AC54+AC57,AC61)</f>
        <v>0</v>
      </c>
      <c r="AD66" s="139">
        <f>IF('Capital Structure'!$D$17='Capital Structure'!$E$17,AD54+AD57,AD61)</f>
        <v>0</v>
      </c>
      <c r="AE66" s="139">
        <f>IF('Capital Structure'!$D$17='Capital Structure'!$E$17,AE54+AE57,AE61)</f>
        <v>0</v>
      </c>
      <c r="AF66" s="139">
        <f>IF('Capital Structure'!$D$17='Capital Structure'!$E$17,AF54+AF57,AF61)</f>
        <v>0</v>
      </c>
      <c r="AG66" s="139">
        <f>IF('Capital Structure'!$D$17='Capital Structure'!$E$17,AG54+AG57,AG61)</f>
        <v>0</v>
      </c>
      <c r="AH66" s="139">
        <f>IF('Capital Structure'!$D$17='Capital Structure'!$E$17,AH54+AH57,AH61)</f>
        <v>0</v>
      </c>
      <c r="AI66" s="139">
        <f>IF('Capital Structure'!$D$17='Capital Structure'!$E$17,AI54+AI57,AI61)</f>
        <v>0</v>
      </c>
      <c r="AJ66" s="139">
        <f>IF('Capital Structure'!$D$17='Capital Structure'!$E$17,AJ54+AJ57,AJ61)</f>
        <v>0</v>
      </c>
      <c r="AK66" s="139">
        <f>IF('Capital Structure'!$D$17='Capital Structure'!$E$17,AK54+AK57,AK61)</f>
        <v>0</v>
      </c>
      <c r="AL66" s="139">
        <f>IF('Capital Structure'!$D$17='Capital Structure'!$E$17,AL54+AL57,AL61)</f>
        <v>0</v>
      </c>
      <c r="AM66" s="139">
        <f>IF('Capital Structure'!$D$17='Capital Structure'!$E$17,AM54+AM57,AM61)</f>
        <v>0</v>
      </c>
      <c r="AN66" s="139">
        <f>IF('Capital Structure'!$D$17='Capital Structure'!$E$17,AN54+AN57,AN61)</f>
        <v>0</v>
      </c>
      <c r="AO66" s="139">
        <f>IF('Capital Structure'!$D$17='Capital Structure'!$E$17,AO54+AO57,AO61)</f>
        <v>0</v>
      </c>
      <c r="AP66" s="139">
        <f>IF('Capital Structure'!$D$17='Capital Structure'!$E$17,AP54+AP57,AP61)</f>
        <v>0</v>
      </c>
      <c r="AQ66" s="139">
        <f>IF('Capital Structure'!$D$17='Capital Structure'!$E$17,AQ54+AQ57,AQ61)</f>
        <v>0</v>
      </c>
      <c r="AR66" s="139">
        <f>IF('Capital Structure'!$D$17='Capital Structure'!$E$17,AR54+AR57,AR61)</f>
        <v>0</v>
      </c>
      <c r="AS66" s="139">
        <f>IF('Capital Structure'!$D$17='Capital Structure'!$E$17,AS54+AS57,AS61)</f>
        <v>0</v>
      </c>
      <c r="AT66" s="139">
        <f>IF('Capital Structure'!$D$17='Capital Structure'!$E$17,AT54+AT57,AT61)</f>
        <v>0</v>
      </c>
      <c r="AU66" s="139">
        <f>IF('Capital Structure'!$D$17='Capital Structure'!$E$17,AU54+AU57,AU61)</f>
        <v>0</v>
      </c>
      <c r="AV66" s="139">
        <f>IF('Capital Structure'!$D$17='Capital Structure'!$E$17,AV54+AV57,AV61)</f>
        <v>0</v>
      </c>
      <c r="AW66" s="139">
        <f>IF('Capital Structure'!$D$17='Capital Structure'!$E$17,AW54+AW57,AW61)</f>
        <v>0</v>
      </c>
      <c r="AX66" s="139">
        <f>IF('Capital Structure'!$D$17='Capital Structure'!$E$17,AX54+AX57,AX61)</f>
        <v>0</v>
      </c>
      <c r="AY66" s="139">
        <f>IF('Capital Structure'!$D$17='Capital Structure'!$E$17,AY54+AY57,AY61)</f>
        <v>0</v>
      </c>
      <c r="AZ66" s="139">
        <f>IF('Capital Structure'!$D$17='Capital Structure'!$E$17,AZ54+AZ57,AZ61)</f>
        <v>0</v>
      </c>
      <c r="BA66" s="139">
        <f>IF('Capital Structure'!$D$17='Capital Structure'!$E$17,BA54+BA57,BA61)</f>
        <v>0</v>
      </c>
      <c r="BB66" s="139">
        <f>IF('Capital Structure'!$D$17='Capital Structure'!$E$17,BB54+BB57,BB61)</f>
        <v>0</v>
      </c>
      <c r="BC66" s="139">
        <f>IF('Capital Structure'!$D$17='Capital Structure'!$E$17,BC54+BC57,BC61)</f>
        <v>0</v>
      </c>
      <c r="BD66" s="139">
        <f>IF('Capital Structure'!$D$17='Capital Structure'!$E$17,BD54+BD57,BD61)</f>
        <v>0</v>
      </c>
      <c r="BE66" s="139">
        <f>IF('Capital Structure'!$D$17='Capital Structure'!$E$17,BE54+BE57,BE61)</f>
        <v>0</v>
      </c>
      <c r="BF66" s="139">
        <f>IF('Capital Structure'!$D$17='Capital Structure'!$E$17,BF54+BF57,BF61)</f>
        <v>0</v>
      </c>
      <c r="BG66" s="139">
        <f>IF('Capital Structure'!$D$17='Capital Structure'!$E$17,BG54+BG57,BG61)</f>
        <v>0</v>
      </c>
      <c r="BH66" s="139">
        <f>IF('Capital Structure'!$D$17='Capital Structure'!$E$17,BH54+BH57,BH61)</f>
        <v>0</v>
      </c>
      <c r="BI66" s="139">
        <f>IF('Capital Structure'!$D$17='Capital Structure'!$E$17,BI54+BI57,BI61)</f>
        <v>0</v>
      </c>
      <c r="BJ66" s="139">
        <f>IF('Capital Structure'!$D$17='Capital Structure'!$E$17,BJ54+BJ57,BJ61)</f>
        <v>0</v>
      </c>
      <c r="BK66" s="139">
        <f>IF('Capital Structure'!$D$17='Capital Structure'!$E$17,BK54+BK57,BK61)</f>
        <v>0</v>
      </c>
      <c r="BL66" s="139">
        <f>IF('Capital Structure'!$D$17='Capital Structure'!$E$17,BL54+BL57,BL61)</f>
        <v>0</v>
      </c>
      <c r="BM66" s="139">
        <f>IF('Capital Structure'!$D$17='Capital Structure'!$E$17,BM54+BM57,BM61)</f>
        <v>0</v>
      </c>
      <c r="BN66" s="139">
        <f>IF('Capital Structure'!$D$17='Capital Structure'!$E$17,BN54+BN57,BN61)</f>
        <v>0</v>
      </c>
      <c r="BO66" s="139">
        <f>IF('Capital Structure'!$D$17='Capital Structure'!$E$17,BO54+BO57,BO61)</f>
        <v>0</v>
      </c>
      <c r="BP66" s="139">
        <f>IF('Capital Structure'!$D$17='Capital Structure'!$E$17,BP54+BP57,BP61)</f>
        <v>0</v>
      </c>
      <c r="BQ66" s="139">
        <f>IF('Capital Structure'!$D$17='Capital Structure'!$E$17,BQ54+BQ57,BQ61)</f>
        <v>0</v>
      </c>
      <c r="BR66" s="139">
        <f>IF('Capital Structure'!$D$17='Capital Structure'!$E$17,BR54+BR57,BR61)</f>
        <v>0</v>
      </c>
      <c r="BS66" s="139">
        <f>IF('Capital Structure'!$D$17='Capital Structure'!$E$17,BS54+BS57,BS61)</f>
        <v>0</v>
      </c>
      <c r="BT66" s="139">
        <f>IF('Capital Structure'!$D$17='Capital Structure'!$E$17,BT54+BT57,BT61)</f>
        <v>0</v>
      </c>
      <c r="BU66" s="139">
        <f>IF('Capital Structure'!$D$17='Capital Structure'!$E$17,BU54+BU57,BU61)</f>
        <v>0</v>
      </c>
      <c r="BV66" s="139">
        <f>IF('Capital Structure'!$D$17='Capital Structure'!$E$17,BV54+BV57,BV61)</f>
        <v>0</v>
      </c>
      <c r="BW66" s="139">
        <f>IF('Capital Structure'!$D$17='Capital Structure'!$E$17,BW54+BW57,BW61)</f>
        <v>0</v>
      </c>
      <c r="BX66" s="139">
        <f>IF('Capital Structure'!$D$17='Capital Structure'!$E$17,BX54+BX57,BX61)</f>
        <v>0</v>
      </c>
      <c r="BY66" s="139">
        <f>IF('Capital Structure'!$D$17='Capital Structure'!$E$17,BY54+BY57,BY61)</f>
        <v>69971512.790242344</v>
      </c>
      <c r="BZ66" s="139">
        <f>IF('Capital Structure'!$D$17='Capital Structure'!$E$17,BZ54+BZ57,BZ61)</f>
        <v>0</v>
      </c>
      <c r="CA66" s="139">
        <f>IF('Capital Structure'!$D$17='Capital Structure'!$E$17,CA54+CA57,CA61)</f>
        <v>0</v>
      </c>
      <c r="CB66" s="139">
        <f>IF('Capital Structure'!$D$17='Capital Structure'!$E$17,CB54+CB57,CB61)</f>
        <v>0</v>
      </c>
      <c r="CC66" s="139">
        <f>IF('Capital Structure'!$D$17='Capital Structure'!$E$17,CC54+CC57,CC61)</f>
        <v>0</v>
      </c>
      <c r="CD66" s="139">
        <f>IF('Capital Structure'!$D$17='Capital Structure'!$E$17,CD54+CD57,CD61)</f>
        <v>0</v>
      </c>
      <c r="CE66" s="139">
        <f>IF('Capital Structure'!$D$17='Capital Structure'!$E$17,CE54+CE57,CE61)</f>
        <v>0</v>
      </c>
      <c r="CF66" s="139">
        <f>IF('Capital Structure'!$D$17='Capital Structure'!$E$17,CF54+CF57,CF61)</f>
        <v>0</v>
      </c>
      <c r="CG66" s="139">
        <f>IF('Capital Structure'!$D$17='Capital Structure'!$E$17,CG54+CG57,CG61)</f>
        <v>0</v>
      </c>
      <c r="CH66" s="139">
        <f>IF('Capital Structure'!$D$17='Capital Structure'!$E$17,CH54+CH57,CH61)</f>
        <v>0</v>
      </c>
      <c r="CI66" s="139">
        <f>IF('Capital Structure'!$D$17='Capital Structure'!$E$17,CI54+CI57,CI61)</f>
        <v>0</v>
      </c>
      <c r="CJ66" s="139">
        <f>IF('Capital Structure'!$D$17='Capital Structure'!$E$17,CJ54+CJ57,CJ61)</f>
        <v>0</v>
      </c>
      <c r="CK66" s="139">
        <f>IF('Capital Structure'!$D$17='Capital Structure'!$E$17,CK54+CK57,CK61)</f>
        <v>0</v>
      </c>
      <c r="CL66" s="139">
        <f>IF('Capital Structure'!$D$17='Capital Structure'!$E$17,CL54+CL57,CL61)</f>
        <v>0</v>
      </c>
      <c r="CM66" s="139">
        <f>IF('Capital Structure'!$D$17='Capital Structure'!$E$17,CM54+CM57,CM61)</f>
        <v>0</v>
      </c>
      <c r="CN66" s="139">
        <f>IF('Capital Structure'!$D$17='Capital Structure'!$E$17,CN54+CN57,CN61)</f>
        <v>0</v>
      </c>
      <c r="CO66" s="139">
        <f>IF('Capital Structure'!$D$17='Capital Structure'!$E$17,CO54+CO57,CO61)</f>
        <v>0</v>
      </c>
      <c r="CP66" s="139">
        <f>IF('Capital Structure'!$D$17='Capital Structure'!$E$17,CP54+CP57,CP61)</f>
        <v>0</v>
      </c>
      <c r="CQ66" s="139">
        <f>IF('Capital Structure'!$D$17='Capital Structure'!$E$17,CQ54+CQ57,CQ61)</f>
        <v>0</v>
      </c>
      <c r="CR66" s="139">
        <f>IF('Capital Structure'!$D$17='Capital Structure'!$E$17,CR54+CR57,CR61)</f>
        <v>0</v>
      </c>
      <c r="CS66" s="139">
        <f>IF('Capital Structure'!$D$17='Capital Structure'!$E$17,CS54+CS57,CS61)</f>
        <v>0</v>
      </c>
      <c r="CT66" s="139">
        <f>IF('Capital Structure'!$D$17='Capital Structure'!$E$17,CT54+CT57,CT61)</f>
        <v>0</v>
      </c>
      <c r="CU66" s="139">
        <f>IF('Capital Structure'!$D$17='Capital Structure'!$E$17,CU54+CU57,CU61)</f>
        <v>0</v>
      </c>
      <c r="CV66" s="139">
        <f>IF('Capital Structure'!$D$17='Capital Structure'!$E$17,CV54+CV57,CV61)</f>
        <v>0</v>
      </c>
      <c r="CW66" s="139">
        <f>IF('Capital Structure'!$D$17='Capital Structure'!$E$17,CW54+CW57,CW61)</f>
        <v>0</v>
      </c>
      <c r="CX66" s="139">
        <f>IF('Capital Structure'!$D$17='Capital Structure'!$E$17,CX54+CX57,CX61)</f>
        <v>0</v>
      </c>
      <c r="CY66" s="139">
        <f>IF('Capital Structure'!$D$17='Capital Structure'!$E$17,CY54+CY57,CY61)</f>
        <v>0</v>
      </c>
      <c r="CZ66" s="139">
        <f>IF('Capital Structure'!$D$17='Capital Structure'!$E$17,CZ54+CZ57,CZ61)</f>
        <v>0</v>
      </c>
      <c r="DA66" s="139">
        <f>IF('Capital Structure'!$D$17='Capital Structure'!$E$17,DA54+DA57,DA61)</f>
        <v>0</v>
      </c>
      <c r="DB66" s="139">
        <f>IF('Capital Structure'!$D$17='Capital Structure'!$E$17,DB54+DB57,DB61)</f>
        <v>0</v>
      </c>
      <c r="DC66" s="139">
        <f>IF('Capital Structure'!$D$17='Capital Structure'!$E$17,DC54+DC57,DC61)</f>
        <v>0</v>
      </c>
      <c r="DD66" s="139">
        <f>IF('Capital Structure'!$D$17='Capital Structure'!$E$17,DD54+DD57,DD61)</f>
        <v>0</v>
      </c>
      <c r="DE66" s="139">
        <f>IF('Capital Structure'!$D$17='Capital Structure'!$E$17,DE54+DE57,DE61)</f>
        <v>0</v>
      </c>
      <c r="DF66" s="139">
        <f>IF('Capital Structure'!$D$17='Capital Structure'!$E$17,DF54+DF57,DF61)</f>
        <v>0</v>
      </c>
      <c r="DG66" s="139">
        <f>IF('Capital Structure'!$D$17='Capital Structure'!$E$17,DG54+DG57,DG61)</f>
        <v>0</v>
      </c>
      <c r="DH66" s="139">
        <f>IF('Capital Structure'!$D$17='Capital Structure'!$E$17,DH54+DH57,DH61)</f>
        <v>0</v>
      </c>
      <c r="DI66" s="139">
        <f>IF('Capital Structure'!$D$17='Capital Structure'!$E$17,DI54+DI57,DI61)</f>
        <v>0</v>
      </c>
      <c r="DJ66" s="139">
        <f>IF('Capital Structure'!$D$17='Capital Structure'!$E$17,DJ54+DJ57,DJ61)</f>
        <v>0</v>
      </c>
      <c r="DK66" s="139">
        <f>IF('Capital Structure'!$D$17='Capital Structure'!$E$17,DK54+DK57,DK61)</f>
        <v>0</v>
      </c>
      <c r="DL66" s="139">
        <f>IF('Capital Structure'!$D$17='Capital Structure'!$E$17,DL54+DL57,DL61)</f>
        <v>0</v>
      </c>
      <c r="DM66" s="139">
        <f>IF('Capital Structure'!$D$17='Capital Structure'!$E$17,DM54+DM57,DM61)</f>
        <v>0</v>
      </c>
      <c r="DN66" s="139">
        <f>IF('Capital Structure'!$D$17='Capital Structure'!$E$17,DN54+DN57,DN61)</f>
        <v>0</v>
      </c>
      <c r="DO66" s="139">
        <f>IF('Capital Structure'!$D$17='Capital Structure'!$E$17,DO54+DO57,DO61)</f>
        <v>0</v>
      </c>
      <c r="DP66" s="139">
        <f>IF('Capital Structure'!$D$17='Capital Structure'!$E$17,DP54+DP57,DP61)</f>
        <v>0</v>
      </c>
      <c r="DQ66" s="139">
        <f>IF('Capital Structure'!$D$17='Capital Structure'!$E$17,DQ54+DQ57,DQ61)</f>
        <v>0</v>
      </c>
      <c r="DR66" s="139">
        <f>IF('Capital Structure'!$D$17='Capital Structure'!$E$17,DR54+DR57,DR61)</f>
        <v>0</v>
      </c>
      <c r="DS66" s="139">
        <f>IF('Capital Structure'!$D$17='Capital Structure'!$E$17,DS54+DS57,DS61)</f>
        <v>0</v>
      </c>
      <c r="DT66" s="139">
        <f>IF('Capital Structure'!$D$17='Capital Structure'!$E$17,DT54+DT57,DT61)</f>
        <v>0</v>
      </c>
      <c r="DU66" s="139">
        <f>IF('Capital Structure'!$D$17='Capital Structure'!$E$17,DU54+DU57,DU61)</f>
        <v>0</v>
      </c>
      <c r="DV66" s="139">
        <f>IF('Capital Structure'!$D$17='Capital Structure'!$E$17,DV54+DV57,DV61)</f>
        <v>0</v>
      </c>
      <c r="DW66" s="139">
        <f>IF('Capital Structure'!$D$17='Capital Structure'!$E$17,DW54+DW57,DW61)</f>
        <v>0</v>
      </c>
      <c r="DX66" s="139">
        <f>IF('Capital Structure'!$D$17='Capital Structure'!$E$17,DX54+DX57,DX61)</f>
        <v>0</v>
      </c>
      <c r="DY66" s="139">
        <f>IF('Capital Structure'!$D$17='Capital Structure'!$E$17,DY54+DY57,DY61)</f>
        <v>0</v>
      </c>
      <c r="DZ66" s="140"/>
      <c r="EA66" s="140"/>
      <c r="EB66" s="140"/>
      <c r="EC66" s="140"/>
      <c r="ED66" s="140"/>
      <c r="EE66" s="140"/>
      <c r="EF66" s="140"/>
      <c r="EG66" s="140"/>
      <c r="EH66" s="140"/>
      <c r="EI66" s="140"/>
      <c r="EJ66" s="140"/>
      <c r="EK66" s="140"/>
      <c r="EL66" s="140"/>
      <c r="EM66" s="140"/>
      <c r="EN66" s="140"/>
      <c r="EO66" s="140"/>
      <c r="EP66" s="140"/>
      <c r="EQ66" s="140"/>
      <c r="ER66" s="140"/>
      <c r="ES66" s="140"/>
      <c r="ET66" s="140"/>
      <c r="EU66" s="140"/>
      <c r="EV66" s="140"/>
      <c r="EW66" s="140"/>
      <c r="EX66" s="140"/>
      <c r="EY66" s="140"/>
      <c r="EZ66" s="140"/>
      <c r="FA66" s="140"/>
      <c r="FB66" s="140"/>
      <c r="FC66" s="140"/>
      <c r="FD66" s="140"/>
      <c r="FE66" s="140"/>
      <c r="FF66" s="140"/>
      <c r="FG66" s="140"/>
      <c r="FH66" s="140"/>
      <c r="FI66" s="140"/>
      <c r="FJ66" s="140"/>
      <c r="FK66" s="140"/>
      <c r="FL66" s="140"/>
      <c r="FM66" s="140"/>
      <c r="FN66" s="140"/>
      <c r="FO66" s="140"/>
      <c r="FP66" s="140"/>
      <c r="FQ66" s="140"/>
      <c r="FR66" s="140"/>
      <c r="FS66" s="140"/>
      <c r="FT66" s="140"/>
      <c r="FU66" s="140"/>
      <c r="FV66" s="140"/>
      <c r="FW66" s="140"/>
      <c r="FX66" s="140"/>
      <c r="FY66" s="140"/>
      <c r="FZ66" s="140"/>
      <c r="GA66" s="140"/>
      <c r="GB66" s="140"/>
      <c r="GC66" s="140"/>
      <c r="GD66" s="140"/>
      <c r="GE66" s="140"/>
      <c r="GF66" s="140"/>
      <c r="GG66" s="140"/>
      <c r="GH66" s="140"/>
      <c r="GI66" s="140"/>
      <c r="GJ66" s="140"/>
      <c r="GK66" s="140"/>
      <c r="GL66" s="140"/>
      <c r="GM66" s="140"/>
      <c r="GN66" s="140"/>
      <c r="GO66" s="140"/>
      <c r="GP66" s="140"/>
      <c r="GQ66" s="140"/>
      <c r="GR66" s="140"/>
      <c r="GS66" s="140"/>
      <c r="GT66" s="140"/>
      <c r="GU66" s="140"/>
      <c r="GV66" s="140"/>
      <c r="GW66" s="140"/>
      <c r="GX66" s="140"/>
      <c r="GY66" s="140"/>
      <c r="GZ66" s="140"/>
      <c r="HA66" s="140"/>
      <c r="HB66" s="140"/>
      <c r="HC66" s="140"/>
      <c r="HD66" s="140"/>
      <c r="HE66" s="140"/>
      <c r="HF66" s="140"/>
      <c r="HG66" s="140"/>
      <c r="HH66" s="140"/>
      <c r="HI66" s="140"/>
      <c r="HJ66" s="140"/>
      <c r="HK66" s="140"/>
      <c r="HL66" s="140"/>
      <c r="HM66" s="140"/>
      <c r="HN66" s="140"/>
      <c r="HO66" s="140"/>
      <c r="HP66" s="140"/>
      <c r="HQ66" s="140"/>
      <c r="HR66" s="140"/>
      <c r="HS66" s="140"/>
      <c r="HT66" s="140"/>
      <c r="HU66" s="140"/>
      <c r="HV66" s="140"/>
      <c r="HW66" s="140"/>
      <c r="HX66" s="140"/>
      <c r="HY66" s="140"/>
      <c r="HZ66" s="140"/>
      <c r="IA66" s="140"/>
      <c r="IB66" s="140"/>
      <c r="IC66" s="140"/>
      <c r="ID66" s="140"/>
      <c r="IE66" s="140"/>
      <c r="IF66" s="140"/>
      <c r="IG66" s="140"/>
      <c r="IH66" s="140"/>
      <c r="II66" s="140"/>
      <c r="IJ66" s="140"/>
      <c r="IK66" s="140"/>
      <c r="IL66" s="140"/>
      <c r="IM66" s="140"/>
      <c r="IN66" s="140"/>
      <c r="IO66" s="140"/>
      <c r="IP66" s="140"/>
      <c r="IQ66" s="140"/>
      <c r="IR66" s="140"/>
      <c r="IS66" s="140"/>
      <c r="IT66" s="140"/>
      <c r="IU66" s="140"/>
      <c r="IV66" s="140"/>
      <c r="IW66" s="140"/>
      <c r="IX66" s="140"/>
      <c r="IY66" s="140"/>
      <c r="IZ66" s="140"/>
      <c r="JA66" s="140"/>
      <c r="JB66" s="140"/>
      <c r="JC66" s="140"/>
      <c r="JD66" s="140"/>
      <c r="JE66" s="140"/>
      <c r="JF66" s="140"/>
      <c r="JG66" s="140"/>
      <c r="JH66" s="140"/>
      <c r="JI66" s="140"/>
      <c r="JJ66" s="140"/>
      <c r="JK66" s="140"/>
      <c r="JL66" s="140"/>
      <c r="JM66" s="140"/>
      <c r="JN66" s="140"/>
      <c r="JO66" s="140"/>
      <c r="JP66" s="140"/>
      <c r="JQ66" s="140"/>
      <c r="JR66" s="140"/>
      <c r="JS66" s="140"/>
      <c r="JT66" s="140"/>
      <c r="JU66" s="140"/>
      <c r="JV66" s="140"/>
      <c r="JW66" s="140"/>
      <c r="JX66" s="140"/>
      <c r="JY66" s="140"/>
      <c r="JZ66" s="140"/>
      <c r="KA66" s="140"/>
      <c r="KB66" s="140"/>
      <c r="KC66" s="140"/>
      <c r="KD66" s="140"/>
      <c r="KE66" s="140"/>
      <c r="KF66" s="140"/>
      <c r="KG66" s="140"/>
      <c r="KH66" s="140"/>
      <c r="KI66" s="140"/>
      <c r="KJ66" s="140"/>
      <c r="KK66" s="140"/>
      <c r="KL66" s="140"/>
      <c r="KM66" s="140"/>
      <c r="KN66" s="140"/>
      <c r="KO66" s="140"/>
      <c r="KP66" s="140"/>
      <c r="KQ66" s="140"/>
      <c r="KR66" s="140"/>
      <c r="KS66" s="140"/>
      <c r="KT66" s="140"/>
      <c r="KU66" s="140"/>
      <c r="KV66" s="140"/>
      <c r="KW66" s="140"/>
      <c r="KX66" s="140"/>
      <c r="KY66" s="140"/>
      <c r="KZ66" s="140"/>
      <c r="LA66" s="140"/>
      <c r="LB66" s="140"/>
      <c r="LC66" s="140"/>
      <c r="LD66" s="140"/>
      <c r="LE66" s="140"/>
      <c r="LF66" s="140"/>
      <c r="LG66" s="140"/>
      <c r="LH66" s="140"/>
      <c r="LI66" s="140"/>
      <c r="LJ66" s="140"/>
      <c r="LK66" s="140"/>
      <c r="LL66" s="140"/>
      <c r="LM66" s="140"/>
      <c r="LN66" s="140"/>
      <c r="LO66" s="140"/>
      <c r="LP66" s="140"/>
      <c r="LQ66" s="140"/>
      <c r="LR66" s="140"/>
      <c r="LS66" s="140"/>
      <c r="LT66" s="140"/>
      <c r="LU66" s="140"/>
      <c r="LV66" s="140"/>
      <c r="LW66" s="140"/>
      <c r="LX66" s="140"/>
      <c r="LY66" s="140"/>
      <c r="LZ66" s="140"/>
      <c r="MA66" s="140"/>
      <c r="MB66" s="140"/>
      <c r="MC66" s="140"/>
      <c r="MD66" s="140"/>
      <c r="ME66" s="140"/>
      <c r="MF66" s="140"/>
      <c r="MG66" s="140"/>
      <c r="MH66" s="140"/>
      <c r="MI66" s="140"/>
      <c r="MJ66" s="140"/>
      <c r="MK66" s="140"/>
      <c r="ML66" s="140"/>
      <c r="MM66" s="140"/>
      <c r="MN66" s="140"/>
      <c r="MO66" s="140"/>
      <c r="MP66" s="140"/>
      <c r="MQ66" s="140"/>
      <c r="MR66" s="140"/>
      <c r="MS66" s="140"/>
      <c r="MT66" s="140"/>
      <c r="MU66" s="140"/>
      <c r="MV66" s="140"/>
      <c r="MW66" s="140"/>
      <c r="MX66" s="140"/>
      <c r="MY66" s="140"/>
      <c r="MZ66" s="140"/>
      <c r="NA66" s="140"/>
      <c r="NB66" s="140"/>
      <c r="NC66" s="140"/>
      <c r="ND66" s="140"/>
      <c r="NE66" s="140"/>
      <c r="NF66" s="140"/>
      <c r="NG66" s="140"/>
      <c r="NH66" s="140"/>
      <c r="NI66" s="140"/>
      <c r="NJ66" s="140"/>
      <c r="NK66" s="140"/>
      <c r="NL66" s="140"/>
      <c r="NM66" s="140"/>
      <c r="NN66" s="140"/>
      <c r="NO66" s="140"/>
      <c r="NP66" s="140"/>
      <c r="NQ66" s="140"/>
      <c r="NR66" s="140"/>
      <c r="NS66" s="140"/>
      <c r="NT66" s="140"/>
      <c r="NU66" s="140"/>
      <c r="NV66" s="140"/>
      <c r="NW66" s="140"/>
      <c r="NX66" s="140"/>
      <c r="NY66" s="140"/>
      <c r="NZ66" s="140"/>
      <c r="OA66" s="140"/>
      <c r="OB66" s="140"/>
      <c r="OC66" s="140"/>
      <c r="OD66" s="140"/>
      <c r="OE66" s="140"/>
      <c r="OF66" s="140"/>
      <c r="OG66" s="140"/>
      <c r="OH66" s="140"/>
      <c r="OI66" s="140"/>
      <c r="OJ66" s="140"/>
      <c r="OK66" s="140"/>
      <c r="OL66" s="140"/>
      <c r="OM66" s="140"/>
      <c r="ON66" s="140"/>
      <c r="OO66" s="140"/>
      <c r="OP66" s="140"/>
      <c r="OQ66" s="140"/>
      <c r="OR66" s="140"/>
      <c r="OS66" s="140"/>
      <c r="OT66" s="140"/>
      <c r="OU66" s="140"/>
      <c r="OV66" s="140"/>
      <c r="OW66" s="140"/>
      <c r="OX66" s="140"/>
      <c r="OY66" s="140"/>
      <c r="OZ66" s="140"/>
      <c r="PA66" s="140"/>
      <c r="PB66" s="140"/>
      <c r="PC66" s="140"/>
      <c r="PD66" s="140"/>
      <c r="PE66" s="140"/>
      <c r="PF66" s="140"/>
      <c r="PG66" s="140"/>
      <c r="PH66" s="140"/>
      <c r="PI66" s="140"/>
      <c r="PJ66" s="140"/>
      <c r="PK66" s="140"/>
      <c r="PL66" s="140"/>
      <c r="PM66" s="140"/>
      <c r="PN66" s="140"/>
      <c r="PO66" s="140"/>
      <c r="PP66" s="140"/>
      <c r="PQ66" s="140"/>
      <c r="PR66" s="140"/>
      <c r="PS66" s="140"/>
      <c r="PT66" s="140"/>
      <c r="PU66" s="140"/>
      <c r="PV66" s="140"/>
      <c r="PW66" s="140"/>
      <c r="PX66" s="140"/>
      <c r="PY66" s="140"/>
      <c r="PZ66" s="140"/>
      <c r="QA66" s="140"/>
      <c r="QB66" s="140"/>
      <c r="QC66" s="140"/>
      <c r="QD66" s="140"/>
      <c r="QE66" s="140"/>
      <c r="QF66" s="140"/>
      <c r="QG66" s="140"/>
      <c r="QH66" s="140"/>
      <c r="QI66" s="140"/>
      <c r="QJ66" s="140"/>
      <c r="QK66" s="140"/>
      <c r="QL66" s="140"/>
      <c r="QM66" s="140"/>
      <c r="QN66" s="140"/>
      <c r="QO66" s="140"/>
      <c r="QP66" s="140"/>
      <c r="QQ66" s="140"/>
      <c r="QR66" s="140"/>
      <c r="QS66" s="140"/>
      <c r="QT66" s="140"/>
      <c r="QU66" s="140"/>
      <c r="QV66" s="140"/>
      <c r="QW66" s="140"/>
      <c r="QX66" s="140"/>
      <c r="QY66" s="140"/>
      <c r="QZ66" s="140"/>
      <c r="RA66" s="140"/>
      <c r="RB66" s="140"/>
      <c r="RC66" s="140"/>
      <c r="RD66" s="140"/>
      <c r="RE66" s="140"/>
      <c r="RF66" s="140"/>
      <c r="RG66" s="140"/>
      <c r="RH66" s="140"/>
      <c r="RI66" s="140"/>
      <c r="RJ66" s="140"/>
      <c r="RK66" s="140"/>
      <c r="RL66" s="140"/>
      <c r="RM66" s="140"/>
      <c r="RN66" s="140"/>
      <c r="RO66" s="140"/>
      <c r="RP66" s="140"/>
      <c r="RQ66" s="140"/>
      <c r="RR66" s="140"/>
      <c r="RS66" s="140"/>
      <c r="RT66" s="140"/>
      <c r="RU66" s="140"/>
      <c r="RV66" s="140"/>
      <c r="RW66" s="140"/>
      <c r="RX66" s="140"/>
      <c r="RY66" s="140"/>
      <c r="RZ66" s="140"/>
      <c r="SA66" s="140"/>
      <c r="SB66" s="140"/>
      <c r="SC66" s="140"/>
      <c r="SD66" s="140"/>
      <c r="SE66" s="140"/>
      <c r="SF66" s="140"/>
      <c r="SG66" s="140"/>
      <c r="SH66" s="140"/>
      <c r="SI66" s="140"/>
      <c r="SJ66" s="140"/>
      <c r="SK66" s="140"/>
      <c r="SL66" s="140"/>
      <c r="SM66" s="140"/>
      <c r="SN66" s="140"/>
      <c r="SO66" s="140"/>
      <c r="SP66" s="140"/>
      <c r="SQ66" s="140"/>
      <c r="SR66" s="140"/>
      <c r="SS66" s="140"/>
      <c r="ST66" s="140"/>
      <c r="SU66" s="140"/>
      <c r="SV66" s="140"/>
      <c r="SW66" s="140"/>
      <c r="SX66" s="140"/>
      <c r="SY66" s="140"/>
      <c r="SZ66" s="140"/>
      <c r="TA66" s="140"/>
      <c r="TB66" s="140"/>
      <c r="TC66" s="140"/>
      <c r="TD66" s="140"/>
      <c r="TE66" s="140"/>
      <c r="TF66" s="140"/>
      <c r="TG66" s="140"/>
      <c r="TH66" s="140"/>
      <c r="TI66" s="140"/>
      <c r="TJ66" s="140"/>
      <c r="TK66" s="140"/>
      <c r="TL66" s="140"/>
      <c r="TM66" s="140"/>
      <c r="TN66" s="140"/>
      <c r="TO66" s="140"/>
      <c r="TP66" s="140"/>
      <c r="TQ66" s="140"/>
      <c r="TR66" s="140"/>
      <c r="TS66" s="140"/>
      <c r="TT66" s="140"/>
      <c r="TU66" s="140"/>
      <c r="TV66" s="140"/>
      <c r="TW66" s="140"/>
      <c r="TX66" s="140"/>
      <c r="TY66" s="140"/>
      <c r="TZ66" s="140"/>
      <c r="UA66" s="140"/>
      <c r="UB66" s="140"/>
      <c r="UC66" s="140"/>
      <c r="UD66" s="140"/>
      <c r="UE66" s="140"/>
      <c r="UF66" s="140"/>
      <c r="UG66" s="140"/>
      <c r="UH66" s="140"/>
      <c r="UI66" s="140"/>
      <c r="UJ66" s="140"/>
      <c r="UK66" s="140"/>
      <c r="UL66" s="140"/>
      <c r="UM66" s="140"/>
      <c r="UN66" s="140"/>
      <c r="UO66" s="140"/>
      <c r="UP66" s="140"/>
      <c r="UQ66" s="140"/>
      <c r="UR66" s="140"/>
      <c r="US66" s="140"/>
      <c r="UT66" s="140"/>
      <c r="UU66" s="140"/>
      <c r="UV66" s="140"/>
      <c r="UW66" s="140"/>
      <c r="UX66" s="140"/>
      <c r="UY66" s="140"/>
      <c r="UZ66" s="140"/>
      <c r="VA66" s="140"/>
      <c r="VB66" s="140"/>
      <c r="VC66" s="140"/>
      <c r="VD66" s="140"/>
      <c r="VE66" s="140"/>
      <c r="VF66" s="140"/>
      <c r="VG66" s="140"/>
      <c r="VH66" s="140"/>
      <c r="VI66" s="140"/>
      <c r="VJ66" s="140"/>
      <c r="VK66" s="140"/>
      <c r="VL66" s="140"/>
      <c r="VM66" s="140"/>
      <c r="VN66" s="140"/>
      <c r="VO66" s="140"/>
      <c r="VP66" s="140"/>
      <c r="VQ66" s="140"/>
      <c r="VR66" s="140"/>
      <c r="VS66" s="140"/>
      <c r="VT66" s="140"/>
      <c r="VU66" s="140"/>
      <c r="VV66" s="140"/>
      <c r="VW66" s="140"/>
      <c r="VX66" s="140"/>
      <c r="VY66" s="140"/>
      <c r="VZ66" s="140"/>
      <c r="WA66" s="140"/>
      <c r="WB66" s="140"/>
      <c r="WC66" s="140"/>
      <c r="WD66" s="140"/>
      <c r="WE66" s="140"/>
      <c r="WF66" s="140"/>
      <c r="WG66" s="140"/>
      <c r="WH66" s="140"/>
      <c r="WI66" s="140"/>
      <c r="WJ66" s="140"/>
      <c r="WK66" s="140"/>
      <c r="WL66" s="140"/>
      <c r="WM66" s="140"/>
      <c r="WN66" s="140"/>
      <c r="WO66" s="140"/>
      <c r="WP66" s="140"/>
      <c r="WQ66" s="140"/>
      <c r="WR66" s="140"/>
      <c r="WS66" s="140"/>
      <c r="WT66" s="140"/>
      <c r="WU66" s="140"/>
      <c r="WV66" s="140"/>
      <c r="WW66" s="140"/>
      <c r="WX66" s="140"/>
      <c r="WY66" s="140"/>
      <c r="WZ66" s="140"/>
      <c r="XA66" s="140"/>
      <c r="XB66" s="140"/>
      <c r="XC66" s="140"/>
      <c r="XD66" s="140"/>
      <c r="XE66" s="140"/>
      <c r="XF66" s="140"/>
      <c r="XG66" s="140"/>
      <c r="XH66" s="140"/>
      <c r="XI66" s="140"/>
      <c r="XJ66" s="140"/>
      <c r="XK66" s="140"/>
      <c r="XL66" s="140"/>
      <c r="XM66" s="140"/>
      <c r="XN66" s="140"/>
      <c r="XO66" s="140"/>
      <c r="XP66" s="140"/>
      <c r="XQ66" s="140"/>
      <c r="XR66" s="140"/>
      <c r="XS66" s="140"/>
      <c r="XT66" s="140"/>
      <c r="XU66" s="140"/>
      <c r="XV66" s="140"/>
      <c r="XW66" s="140"/>
      <c r="XX66" s="140"/>
      <c r="XY66" s="140"/>
      <c r="XZ66" s="140"/>
      <c r="YA66" s="140"/>
      <c r="YB66" s="140"/>
      <c r="YC66" s="140"/>
      <c r="YD66" s="140"/>
      <c r="YE66" s="140"/>
      <c r="YF66" s="140"/>
      <c r="YG66" s="140"/>
      <c r="YH66" s="140"/>
      <c r="YI66" s="140"/>
      <c r="YJ66" s="140"/>
      <c r="YK66" s="140"/>
      <c r="YL66" s="140"/>
      <c r="YM66" s="140"/>
      <c r="YN66" s="140"/>
      <c r="YO66" s="140"/>
      <c r="YP66" s="140"/>
      <c r="YQ66" s="140"/>
      <c r="YR66" s="140"/>
      <c r="YS66" s="140"/>
      <c r="YT66" s="140"/>
      <c r="YU66" s="140"/>
      <c r="YV66" s="140"/>
      <c r="YW66" s="140"/>
      <c r="YX66" s="140"/>
      <c r="YY66" s="140"/>
      <c r="YZ66" s="140"/>
      <c r="ZA66" s="140"/>
      <c r="ZB66" s="140"/>
      <c r="ZC66" s="140"/>
      <c r="ZD66" s="140"/>
      <c r="ZE66" s="140"/>
      <c r="ZF66" s="140"/>
      <c r="ZG66" s="140"/>
      <c r="ZH66" s="140"/>
      <c r="ZI66" s="140"/>
      <c r="ZJ66" s="140"/>
      <c r="ZK66" s="140"/>
      <c r="ZL66" s="140"/>
      <c r="ZM66" s="140"/>
      <c r="ZN66" s="140"/>
      <c r="ZO66" s="140"/>
      <c r="ZP66" s="140"/>
      <c r="ZQ66" s="140"/>
      <c r="ZR66" s="140"/>
      <c r="ZS66" s="140"/>
      <c r="ZT66" s="140"/>
      <c r="ZU66" s="140"/>
      <c r="ZV66" s="140"/>
      <c r="ZW66" s="140"/>
      <c r="ZX66" s="140"/>
      <c r="ZY66" s="140"/>
      <c r="ZZ66" s="140"/>
      <c r="AAA66" s="140"/>
      <c r="AAB66" s="140"/>
      <c r="AAC66" s="140"/>
      <c r="AAD66" s="140"/>
      <c r="AAE66" s="140"/>
      <c r="AAF66" s="140"/>
      <c r="AAG66" s="140"/>
      <c r="AAH66" s="140"/>
      <c r="AAI66" s="140"/>
      <c r="AAJ66" s="140"/>
      <c r="AAK66" s="140"/>
      <c r="AAL66" s="140"/>
      <c r="AAM66" s="140"/>
      <c r="AAN66" s="140"/>
      <c r="AAO66" s="140"/>
      <c r="AAP66" s="140"/>
      <c r="AAQ66" s="140"/>
      <c r="AAR66" s="140"/>
      <c r="AAS66" s="140"/>
      <c r="AAT66" s="140"/>
      <c r="AAU66" s="140"/>
      <c r="AAV66" s="140"/>
      <c r="AAW66" s="140"/>
      <c r="AAX66" s="140"/>
      <c r="AAY66" s="140"/>
      <c r="AAZ66" s="140"/>
      <c r="ABA66" s="140"/>
      <c r="ABB66" s="140"/>
      <c r="ABC66" s="140"/>
      <c r="ABD66" s="140"/>
      <c r="ABE66" s="140"/>
      <c r="ABF66" s="140"/>
      <c r="ABG66" s="140"/>
      <c r="ABH66" s="140"/>
      <c r="ABI66" s="140"/>
      <c r="ABJ66" s="140"/>
      <c r="ABK66" s="140"/>
      <c r="ABL66" s="140"/>
      <c r="ABM66" s="140"/>
      <c r="ABN66" s="140"/>
      <c r="ABO66" s="140"/>
      <c r="ABP66" s="140"/>
      <c r="ABQ66" s="140"/>
      <c r="ABR66" s="140"/>
      <c r="ABS66" s="140"/>
      <c r="ABT66" s="140"/>
      <c r="ABU66" s="140"/>
      <c r="ABV66" s="140"/>
      <c r="ABW66" s="140"/>
      <c r="ABX66" s="140"/>
      <c r="ABY66" s="140"/>
      <c r="ABZ66" s="140"/>
      <c r="ACA66" s="140"/>
      <c r="ACB66" s="140"/>
      <c r="ACC66" s="140"/>
      <c r="ACD66" s="140"/>
      <c r="ACE66" s="140"/>
      <c r="ACF66" s="140"/>
      <c r="ACG66" s="140"/>
      <c r="ACH66" s="140"/>
      <c r="ACI66" s="140"/>
      <c r="ACJ66" s="140"/>
      <c r="ACK66" s="140"/>
      <c r="ACL66" s="140"/>
      <c r="ACM66" s="140"/>
      <c r="ACN66" s="140"/>
      <c r="ACO66" s="140"/>
      <c r="ACP66" s="140"/>
      <c r="ACQ66" s="140"/>
      <c r="ACR66" s="140"/>
      <c r="ACS66" s="140"/>
      <c r="ACT66" s="140"/>
      <c r="ACU66" s="140"/>
      <c r="ACV66" s="140"/>
      <c r="ACW66" s="140"/>
      <c r="ACX66" s="140"/>
      <c r="ACY66" s="140"/>
      <c r="ACZ66" s="140"/>
      <c r="ADA66" s="140"/>
      <c r="ADB66" s="140"/>
      <c r="ADC66" s="140"/>
      <c r="ADD66" s="140"/>
      <c r="ADE66" s="140"/>
      <c r="ADF66" s="140"/>
      <c r="ADG66" s="140"/>
      <c r="ADH66" s="140"/>
      <c r="ADI66" s="140"/>
      <c r="ADJ66" s="140"/>
      <c r="ADK66" s="140"/>
      <c r="ADL66" s="140"/>
      <c r="ADM66" s="140"/>
      <c r="ADN66" s="140"/>
      <c r="ADO66" s="140"/>
      <c r="ADP66" s="140"/>
      <c r="ADQ66" s="140"/>
      <c r="ADR66" s="140"/>
      <c r="ADS66" s="140"/>
      <c r="ADT66" s="140"/>
      <c r="ADU66" s="140"/>
      <c r="ADV66" s="140"/>
      <c r="ADW66" s="140"/>
      <c r="ADX66" s="140"/>
      <c r="ADY66" s="140"/>
      <c r="ADZ66" s="140"/>
      <c r="AEA66" s="140"/>
      <c r="AEB66" s="140"/>
      <c r="AEC66" s="140"/>
      <c r="AED66" s="140"/>
      <c r="AEE66" s="140"/>
      <c r="AEF66" s="140"/>
      <c r="AEG66" s="140"/>
      <c r="AEH66" s="140"/>
      <c r="AEI66" s="140"/>
      <c r="AEJ66" s="140"/>
      <c r="AEK66" s="140"/>
      <c r="AEL66" s="140"/>
      <c r="AEM66" s="140"/>
      <c r="AEN66" s="140"/>
      <c r="AEO66" s="140"/>
      <c r="AEP66" s="140"/>
      <c r="AEQ66" s="140"/>
      <c r="AER66" s="140"/>
      <c r="AES66" s="140"/>
      <c r="AET66" s="140"/>
      <c r="AEU66" s="140"/>
      <c r="AEV66" s="140"/>
      <c r="AEW66" s="140"/>
      <c r="AEX66" s="140"/>
      <c r="AEY66" s="140"/>
      <c r="AEZ66" s="140"/>
      <c r="AFA66" s="140"/>
      <c r="AFB66" s="140"/>
      <c r="AFC66" s="140"/>
      <c r="AFD66" s="140"/>
      <c r="AFE66" s="140"/>
      <c r="AFF66" s="140"/>
      <c r="AFG66" s="140"/>
      <c r="AFH66" s="140"/>
      <c r="AFI66" s="140"/>
      <c r="AFJ66" s="140"/>
      <c r="AFK66" s="140"/>
      <c r="AFL66" s="140"/>
      <c r="AFM66" s="140"/>
      <c r="AFN66" s="140"/>
      <c r="AFO66" s="140"/>
      <c r="AFP66" s="140"/>
      <c r="AFQ66" s="140"/>
      <c r="AFR66" s="140"/>
      <c r="AFS66" s="140"/>
      <c r="AFT66" s="140"/>
      <c r="AFU66" s="140"/>
      <c r="AFV66" s="140"/>
      <c r="AFW66" s="140"/>
      <c r="AFX66" s="140"/>
      <c r="AFY66" s="140"/>
      <c r="AFZ66" s="140"/>
      <c r="AGA66" s="140"/>
      <c r="AGB66" s="140"/>
      <c r="AGC66" s="140"/>
      <c r="AGD66" s="140"/>
      <c r="AGE66" s="140"/>
      <c r="AGF66" s="140"/>
      <c r="AGG66" s="140"/>
      <c r="AGH66" s="140"/>
      <c r="AGI66" s="140"/>
      <c r="AGJ66" s="140"/>
      <c r="AGK66" s="140"/>
      <c r="AGL66" s="140"/>
      <c r="AGM66" s="140"/>
      <c r="AGN66" s="140"/>
      <c r="AGO66" s="140"/>
      <c r="AGP66" s="140"/>
      <c r="AGQ66" s="140"/>
      <c r="AGR66" s="140"/>
      <c r="AGS66" s="140"/>
      <c r="AGT66" s="140"/>
      <c r="AGU66" s="140"/>
      <c r="AGV66" s="140"/>
      <c r="AGW66" s="140"/>
      <c r="AGX66" s="140"/>
      <c r="AGY66" s="140"/>
      <c r="AGZ66" s="140"/>
      <c r="AHA66" s="140"/>
      <c r="AHB66" s="140"/>
      <c r="AHC66" s="140"/>
      <c r="AHD66" s="140"/>
      <c r="AHE66" s="140"/>
      <c r="AHF66" s="140"/>
      <c r="AHG66" s="140"/>
      <c r="AHH66" s="140"/>
      <c r="AHI66" s="140"/>
      <c r="AHJ66" s="140"/>
      <c r="AHK66" s="140"/>
      <c r="AHL66" s="140"/>
      <c r="AHM66" s="140"/>
      <c r="AHN66" s="140"/>
      <c r="AHO66" s="140"/>
      <c r="AHP66" s="140"/>
      <c r="AHQ66" s="140"/>
      <c r="AHR66" s="140"/>
      <c r="AHS66" s="140"/>
      <c r="AHT66" s="140"/>
      <c r="AHU66" s="140"/>
      <c r="AHV66" s="140"/>
      <c r="AHW66" s="140"/>
      <c r="AHX66" s="140"/>
      <c r="AHY66" s="140"/>
      <c r="AHZ66" s="140"/>
      <c r="AIA66" s="140"/>
      <c r="AIB66" s="140"/>
      <c r="AIC66" s="140"/>
      <c r="AID66" s="140"/>
      <c r="AIE66" s="140"/>
      <c r="AIF66" s="140"/>
      <c r="AIG66" s="140"/>
      <c r="AIH66" s="140"/>
      <c r="AII66" s="140"/>
      <c r="AIJ66" s="140"/>
      <c r="AIK66" s="140"/>
      <c r="AIL66" s="140"/>
      <c r="AIM66" s="140"/>
      <c r="AIN66" s="140"/>
      <c r="AIO66" s="140"/>
      <c r="AIP66" s="140"/>
      <c r="AIQ66" s="140"/>
      <c r="AIR66" s="140"/>
      <c r="AIS66" s="140"/>
      <c r="AIT66" s="140"/>
      <c r="AIU66" s="140"/>
      <c r="AIV66" s="140"/>
      <c r="AIW66" s="140"/>
      <c r="AIX66" s="140"/>
      <c r="AIY66" s="140"/>
      <c r="AIZ66" s="140"/>
      <c r="AJA66" s="140"/>
      <c r="AJB66" s="140"/>
      <c r="AJC66" s="140"/>
      <c r="AJD66" s="140"/>
      <c r="AJE66" s="140"/>
      <c r="AJF66" s="140"/>
      <c r="AJG66" s="140"/>
      <c r="AJH66" s="140"/>
      <c r="AJI66" s="140"/>
      <c r="AJJ66" s="140"/>
      <c r="AJK66" s="140"/>
      <c r="AJL66" s="140"/>
      <c r="AJM66" s="140"/>
      <c r="AJN66" s="140"/>
      <c r="AJO66" s="140"/>
      <c r="AJP66" s="140"/>
      <c r="AJQ66" s="140"/>
      <c r="AJR66" s="140"/>
      <c r="AJS66" s="140"/>
      <c r="AJT66" s="140"/>
      <c r="AJU66" s="140"/>
      <c r="AJV66" s="140"/>
      <c r="AJW66" s="140"/>
      <c r="AJX66" s="140"/>
      <c r="AJY66" s="140"/>
      <c r="AJZ66" s="140"/>
      <c r="AKA66" s="140"/>
      <c r="AKB66" s="140"/>
      <c r="AKC66" s="140"/>
      <c r="AKD66" s="140"/>
      <c r="AKE66" s="140"/>
      <c r="AKF66" s="140"/>
      <c r="AKG66" s="140"/>
      <c r="AKH66" s="140"/>
      <c r="AKI66" s="140"/>
      <c r="AKJ66" s="140"/>
      <c r="AKK66" s="140"/>
      <c r="AKL66" s="140"/>
      <c r="AKM66" s="140"/>
      <c r="AKN66" s="140"/>
      <c r="AKO66" s="140"/>
      <c r="AKP66" s="140"/>
      <c r="AKQ66" s="140"/>
      <c r="AKR66" s="140"/>
      <c r="AKS66" s="140"/>
      <c r="AKT66" s="140"/>
      <c r="AKU66" s="140"/>
      <c r="AKV66" s="140"/>
      <c r="AKW66" s="140"/>
      <c r="AKX66" s="140"/>
      <c r="AKY66" s="140"/>
      <c r="AKZ66" s="140"/>
      <c r="ALA66" s="140"/>
      <c r="ALB66" s="140"/>
      <c r="ALC66" s="140"/>
      <c r="ALD66" s="140"/>
      <c r="ALE66" s="140"/>
      <c r="ALF66" s="140"/>
      <c r="ALG66" s="140"/>
      <c r="ALH66" s="140"/>
      <c r="ALI66" s="140"/>
      <c r="ALJ66" s="140"/>
      <c r="ALK66" s="140"/>
      <c r="ALL66" s="140"/>
      <c r="ALM66" s="140"/>
      <c r="ALN66" s="140"/>
      <c r="ALO66" s="140"/>
      <c r="ALP66" s="140"/>
      <c r="ALQ66" s="140"/>
      <c r="ALR66" s="140"/>
      <c r="ALS66" s="140"/>
      <c r="ALT66" s="140"/>
      <c r="ALU66" s="140"/>
      <c r="ALV66" s="140"/>
      <c r="ALW66" s="140"/>
      <c r="ALX66" s="140"/>
      <c r="ALY66" s="140"/>
      <c r="ALZ66" s="140"/>
      <c r="AMA66" s="140"/>
      <c r="AMB66" s="140"/>
      <c r="AMC66" s="140"/>
      <c r="AMD66" s="140"/>
      <c r="AME66" s="140"/>
      <c r="AMF66" s="140"/>
      <c r="AMG66" s="140"/>
      <c r="AMH66" s="140"/>
      <c r="AMI66" s="140"/>
      <c r="AMJ66" s="140"/>
      <c r="AMK66" s="140"/>
      <c r="AML66" s="140"/>
      <c r="AMM66" s="140"/>
      <c r="AMN66" s="140"/>
      <c r="AMO66" s="140"/>
      <c r="AMP66" s="140"/>
      <c r="AMQ66" s="140"/>
      <c r="AMR66" s="140"/>
      <c r="AMS66" s="140"/>
      <c r="AMT66" s="140"/>
      <c r="AMU66" s="140"/>
      <c r="AMV66" s="140"/>
      <c r="AMW66" s="140"/>
      <c r="AMX66" s="140"/>
      <c r="AMY66" s="140"/>
      <c r="AMZ66" s="140"/>
      <c r="ANA66" s="140"/>
      <c r="ANB66" s="140"/>
      <c r="ANC66" s="140"/>
      <c r="AND66" s="140"/>
      <c r="ANE66" s="140"/>
      <c r="ANF66" s="140"/>
      <c r="ANG66" s="140"/>
      <c r="ANH66" s="140"/>
      <c r="ANI66" s="140"/>
      <c r="ANJ66" s="140"/>
      <c r="ANK66" s="140"/>
      <c r="ANL66" s="140"/>
      <c r="ANM66" s="140"/>
      <c r="ANN66" s="140"/>
      <c r="ANO66" s="140"/>
      <c r="ANP66" s="140"/>
      <c r="ANQ66" s="140"/>
      <c r="ANR66" s="140"/>
      <c r="ANS66" s="140"/>
      <c r="ANT66" s="140"/>
      <c r="ANU66" s="140"/>
      <c r="ANV66" s="140"/>
      <c r="ANW66" s="140"/>
      <c r="ANX66" s="140"/>
      <c r="ANY66" s="140"/>
      <c r="ANZ66" s="140"/>
      <c r="AOA66" s="140"/>
      <c r="AOB66" s="140"/>
      <c r="AOC66" s="140"/>
      <c r="AOD66" s="140"/>
      <c r="AOE66" s="140"/>
      <c r="AOF66" s="140"/>
      <c r="AOG66" s="140"/>
      <c r="AOH66" s="140"/>
      <c r="AOI66" s="140"/>
      <c r="AOJ66" s="140"/>
      <c r="AOK66" s="140"/>
      <c r="AOL66" s="140"/>
      <c r="AOM66" s="140"/>
      <c r="AON66" s="140"/>
      <c r="AOO66" s="140"/>
      <c r="AOP66" s="140"/>
      <c r="AOQ66" s="140"/>
      <c r="AOR66" s="140"/>
      <c r="AOS66" s="140"/>
      <c r="AOT66" s="140"/>
      <c r="AOU66" s="140"/>
      <c r="AOV66" s="140"/>
      <c r="AOW66" s="140"/>
      <c r="AOX66" s="140"/>
      <c r="AOY66" s="140"/>
      <c r="AOZ66" s="140"/>
      <c r="APA66" s="140"/>
      <c r="APB66" s="140"/>
      <c r="APC66" s="140"/>
      <c r="APD66" s="140"/>
      <c r="APE66" s="140"/>
      <c r="APF66" s="140"/>
      <c r="APG66" s="140"/>
      <c r="APH66" s="140"/>
      <c r="API66" s="140"/>
      <c r="APJ66" s="140"/>
      <c r="APK66" s="140"/>
      <c r="APL66" s="140"/>
      <c r="APM66" s="140"/>
      <c r="APN66" s="140"/>
      <c r="APO66" s="140"/>
      <c r="APP66" s="140"/>
      <c r="APQ66" s="140"/>
      <c r="APR66" s="140"/>
      <c r="APS66" s="140"/>
      <c r="APT66" s="140"/>
      <c r="APU66" s="140"/>
      <c r="APV66" s="140"/>
      <c r="APW66" s="140"/>
      <c r="APX66" s="140"/>
      <c r="APY66" s="140"/>
      <c r="APZ66" s="140"/>
      <c r="AQA66" s="140"/>
      <c r="AQB66" s="140"/>
      <c r="AQC66" s="140"/>
      <c r="AQD66" s="140"/>
      <c r="AQE66" s="140"/>
      <c r="AQF66" s="140"/>
      <c r="AQG66" s="140"/>
      <c r="AQH66" s="140"/>
      <c r="AQI66" s="140"/>
      <c r="AQJ66" s="140"/>
      <c r="AQK66" s="140"/>
      <c r="AQL66" s="140"/>
      <c r="AQM66" s="140"/>
      <c r="AQN66" s="140"/>
      <c r="AQO66" s="140"/>
      <c r="AQP66" s="140"/>
      <c r="AQQ66" s="140"/>
      <c r="AQR66" s="140"/>
      <c r="AQS66" s="140"/>
      <c r="AQT66" s="140"/>
      <c r="AQU66" s="140"/>
      <c r="AQV66" s="140"/>
      <c r="AQW66" s="140"/>
      <c r="AQX66" s="140"/>
      <c r="AQY66" s="140"/>
      <c r="AQZ66" s="140"/>
      <c r="ARA66" s="140"/>
      <c r="ARB66" s="140"/>
      <c r="ARC66" s="140"/>
      <c r="ARD66" s="140"/>
      <c r="ARE66" s="140"/>
      <c r="ARF66" s="140"/>
      <c r="ARG66" s="140"/>
      <c r="ARH66" s="140"/>
      <c r="ARI66" s="140"/>
      <c r="ARJ66" s="140"/>
      <c r="ARK66" s="140"/>
      <c r="ARL66" s="140"/>
      <c r="ARM66" s="140"/>
      <c r="ARN66" s="140"/>
      <c r="ARO66" s="140"/>
      <c r="ARP66" s="140"/>
      <c r="ARQ66" s="140"/>
      <c r="ARR66" s="140"/>
      <c r="ARS66" s="140"/>
      <c r="ART66" s="140"/>
      <c r="ARU66" s="140"/>
      <c r="ARV66" s="140"/>
      <c r="ARW66" s="140"/>
      <c r="ARX66" s="140"/>
      <c r="ARY66" s="140"/>
      <c r="ARZ66" s="140"/>
      <c r="ASA66" s="140"/>
      <c r="ASB66" s="140"/>
      <c r="ASC66" s="140"/>
      <c r="ASD66" s="140"/>
      <c r="ASE66" s="140"/>
      <c r="ASF66" s="140"/>
      <c r="ASG66" s="140"/>
      <c r="ASH66" s="140"/>
      <c r="ASI66" s="140"/>
      <c r="ASJ66" s="140"/>
      <c r="ASK66" s="140"/>
      <c r="ASL66" s="140"/>
      <c r="ASM66" s="140"/>
      <c r="ASN66" s="140"/>
      <c r="ASO66" s="140"/>
      <c r="ASP66" s="140"/>
      <c r="ASQ66" s="140"/>
      <c r="ASR66" s="140"/>
      <c r="ASS66" s="140"/>
      <c r="AST66" s="140"/>
      <c r="ASU66" s="140"/>
      <c r="ASV66" s="140"/>
      <c r="ASW66" s="140"/>
      <c r="ASX66" s="140"/>
      <c r="ASY66" s="140"/>
      <c r="ASZ66" s="140"/>
      <c r="ATA66" s="140"/>
      <c r="ATB66" s="140"/>
      <c r="ATC66" s="140"/>
      <c r="ATD66" s="140"/>
      <c r="ATE66" s="140"/>
      <c r="ATF66" s="140"/>
      <c r="ATG66" s="140"/>
      <c r="ATH66" s="140"/>
      <c r="ATI66" s="140"/>
      <c r="ATJ66" s="140"/>
      <c r="ATK66" s="140"/>
      <c r="ATL66" s="140"/>
      <c r="ATM66" s="140"/>
      <c r="ATN66" s="140"/>
      <c r="ATO66" s="140"/>
      <c r="ATP66" s="140"/>
      <c r="ATQ66" s="140"/>
      <c r="ATR66" s="140"/>
      <c r="ATS66" s="140"/>
      <c r="ATT66" s="140"/>
      <c r="ATU66" s="140"/>
      <c r="ATV66" s="140"/>
      <c r="ATW66" s="140"/>
      <c r="ATX66" s="140"/>
      <c r="ATY66" s="140"/>
      <c r="ATZ66" s="140"/>
      <c r="AUA66" s="140"/>
      <c r="AUB66" s="140"/>
      <c r="AUC66" s="140"/>
      <c r="AUD66" s="140"/>
      <c r="AUE66" s="140"/>
      <c r="AUF66" s="140"/>
      <c r="AUG66" s="140"/>
      <c r="AUH66" s="140"/>
      <c r="AUI66" s="140"/>
      <c r="AUJ66" s="140"/>
      <c r="AUK66" s="140"/>
      <c r="AUL66" s="140"/>
      <c r="AUM66" s="140"/>
      <c r="AUN66" s="140"/>
      <c r="AUO66" s="140"/>
      <c r="AUP66" s="140"/>
      <c r="AUQ66" s="140"/>
      <c r="AUR66" s="140"/>
      <c r="AUS66" s="140"/>
      <c r="AUT66" s="140"/>
      <c r="AUU66" s="140"/>
      <c r="AUV66" s="140"/>
      <c r="AUW66" s="140"/>
      <c r="AUX66" s="140"/>
      <c r="AUY66" s="140"/>
      <c r="AUZ66" s="140"/>
      <c r="AVA66" s="140"/>
      <c r="AVB66" s="140"/>
      <c r="AVC66" s="140"/>
      <c r="AVD66" s="140"/>
      <c r="AVE66" s="140"/>
      <c r="AVF66" s="140"/>
      <c r="AVG66" s="140"/>
      <c r="AVH66" s="140"/>
      <c r="AVI66" s="140"/>
      <c r="AVJ66" s="140"/>
      <c r="AVK66" s="140"/>
      <c r="AVL66" s="140"/>
      <c r="AVM66" s="140"/>
      <c r="AVN66" s="140"/>
      <c r="AVO66" s="140"/>
      <c r="AVP66" s="140"/>
      <c r="AVQ66" s="140"/>
      <c r="AVR66" s="140"/>
      <c r="AVS66" s="140"/>
      <c r="AVT66" s="140"/>
      <c r="AVU66" s="140"/>
      <c r="AVV66" s="140"/>
      <c r="AVW66" s="140"/>
      <c r="AVX66" s="140"/>
      <c r="AVY66" s="140"/>
      <c r="AVZ66" s="140"/>
      <c r="AWA66" s="140"/>
      <c r="AWB66" s="140"/>
      <c r="AWC66" s="140"/>
      <c r="AWD66" s="140"/>
      <c r="AWE66" s="140"/>
      <c r="AWF66" s="140"/>
      <c r="AWG66" s="140"/>
      <c r="AWH66" s="140"/>
      <c r="AWI66" s="140"/>
      <c r="AWJ66" s="140"/>
      <c r="AWK66" s="140"/>
      <c r="AWL66" s="140"/>
      <c r="AWM66" s="140"/>
      <c r="AWN66" s="140"/>
      <c r="AWO66" s="140"/>
      <c r="AWP66" s="140"/>
      <c r="AWQ66" s="140"/>
      <c r="AWR66" s="140"/>
      <c r="AWS66" s="140"/>
      <c r="AWT66" s="140"/>
      <c r="AWU66" s="140"/>
      <c r="AWV66" s="140"/>
      <c r="AWW66" s="140"/>
      <c r="AWX66" s="140"/>
      <c r="AWY66" s="140"/>
      <c r="AWZ66" s="140"/>
      <c r="AXA66" s="140"/>
      <c r="AXB66" s="140"/>
      <c r="AXC66" s="140"/>
      <c r="AXD66" s="140"/>
      <c r="AXE66" s="140"/>
      <c r="AXF66" s="140"/>
      <c r="AXG66" s="140"/>
      <c r="AXH66" s="140"/>
      <c r="AXI66" s="140"/>
      <c r="AXJ66" s="140"/>
      <c r="AXK66" s="140"/>
      <c r="AXL66" s="140"/>
      <c r="AXM66" s="140"/>
      <c r="AXN66" s="140"/>
      <c r="AXO66" s="140"/>
      <c r="AXP66" s="140"/>
      <c r="AXQ66" s="140"/>
      <c r="AXR66" s="140"/>
      <c r="AXS66" s="140"/>
      <c r="AXT66" s="140"/>
      <c r="AXU66" s="140"/>
      <c r="AXV66" s="140"/>
      <c r="AXW66" s="140"/>
      <c r="AXX66" s="140"/>
      <c r="AXY66" s="140"/>
      <c r="AXZ66" s="140"/>
      <c r="AYA66" s="140"/>
      <c r="AYB66" s="140"/>
      <c r="AYC66" s="140"/>
      <c r="AYD66" s="140"/>
      <c r="AYE66" s="140"/>
      <c r="AYF66" s="140"/>
      <c r="AYG66" s="140"/>
      <c r="AYH66" s="140"/>
      <c r="AYI66" s="140"/>
      <c r="AYJ66" s="140"/>
      <c r="AYK66" s="140"/>
      <c r="AYL66" s="140"/>
      <c r="AYM66" s="140"/>
      <c r="AYN66" s="140"/>
      <c r="AYO66" s="140"/>
      <c r="AYP66" s="140"/>
      <c r="AYQ66" s="140"/>
      <c r="AYR66" s="140"/>
      <c r="AYS66" s="140"/>
      <c r="AYT66" s="140"/>
      <c r="AYU66" s="140"/>
      <c r="AYV66" s="140"/>
      <c r="AYW66" s="140"/>
      <c r="AYX66" s="140"/>
      <c r="AYY66" s="140"/>
      <c r="AYZ66" s="140"/>
      <c r="AZA66" s="140"/>
      <c r="AZB66" s="140"/>
      <c r="AZC66" s="140"/>
      <c r="AZD66" s="140"/>
      <c r="AZE66" s="140"/>
      <c r="AZF66" s="140"/>
      <c r="AZG66" s="140"/>
      <c r="AZH66" s="140"/>
      <c r="AZI66" s="140"/>
      <c r="AZJ66" s="140"/>
      <c r="AZK66" s="140"/>
      <c r="AZL66" s="140"/>
      <c r="AZM66" s="140"/>
      <c r="AZN66" s="140"/>
      <c r="AZO66" s="140"/>
      <c r="AZP66" s="140"/>
      <c r="AZQ66" s="140"/>
      <c r="AZR66" s="140"/>
      <c r="AZS66" s="140"/>
      <c r="AZT66" s="140"/>
      <c r="AZU66" s="140"/>
      <c r="AZV66" s="140"/>
      <c r="AZW66" s="140"/>
      <c r="AZX66" s="140"/>
      <c r="AZY66" s="140"/>
      <c r="AZZ66" s="140"/>
      <c r="BAA66" s="140"/>
      <c r="BAB66" s="140"/>
      <c r="BAC66" s="140"/>
      <c r="BAD66" s="140"/>
      <c r="BAE66" s="140"/>
      <c r="BAF66" s="140"/>
      <c r="BAG66" s="140"/>
      <c r="BAH66" s="140"/>
      <c r="BAI66" s="140"/>
      <c r="BAJ66" s="140"/>
      <c r="BAK66" s="140"/>
      <c r="BAL66" s="140"/>
      <c r="BAM66" s="140"/>
      <c r="BAN66" s="140"/>
      <c r="BAO66" s="140"/>
      <c r="BAP66" s="140"/>
      <c r="BAQ66" s="140"/>
      <c r="BAR66" s="140"/>
      <c r="BAS66" s="140"/>
      <c r="BAT66" s="140"/>
      <c r="BAU66" s="140"/>
      <c r="BAV66" s="140"/>
      <c r="BAW66" s="140"/>
      <c r="BAX66" s="140"/>
      <c r="BAY66" s="140"/>
      <c r="BAZ66" s="140"/>
      <c r="BBA66" s="140"/>
      <c r="BBB66" s="140"/>
      <c r="BBC66" s="140"/>
      <c r="BBD66" s="140"/>
      <c r="BBE66" s="140"/>
      <c r="BBF66" s="140"/>
      <c r="BBG66" s="140"/>
      <c r="BBH66" s="140"/>
      <c r="BBI66" s="140"/>
      <c r="BBJ66" s="140"/>
      <c r="BBK66" s="140"/>
      <c r="BBL66" s="140"/>
      <c r="BBM66" s="140"/>
      <c r="BBN66" s="140"/>
      <c r="BBO66" s="140"/>
      <c r="BBP66" s="140"/>
      <c r="BBQ66" s="140"/>
      <c r="BBR66" s="140"/>
      <c r="BBS66" s="140"/>
      <c r="BBT66" s="140"/>
      <c r="BBU66" s="140"/>
      <c r="BBV66" s="140"/>
      <c r="BBW66" s="140"/>
      <c r="BBX66" s="140"/>
      <c r="BBY66" s="140"/>
      <c r="BBZ66" s="140"/>
      <c r="BCA66" s="140"/>
      <c r="BCB66" s="140"/>
      <c r="BCC66" s="140"/>
      <c r="BCD66" s="140"/>
      <c r="BCE66" s="140"/>
      <c r="BCF66" s="140"/>
      <c r="BCG66" s="140"/>
      <c r="BCH66" s="140"/>
      <c r="BCI66" s="140"/>
      <c r="BCJ66" s="140"/>
      <c r="BCK66" s="140"/>
      <c r="BCL66" s="140"/>
      <c r="BCM66" s="140"/>
      <c r="BCN66" s="140"/>
      <c r="BCO66" s="140"/>
      <c r="BCP66" s="140"/>
      <c r="BCQ66" s="140"/>
      <c r="BCR66" s="140"/>
      <c r="BCS66" s="140"/>
      <c r="BCT66" s="140"/>
      <c r="BCU66" s="140"/>
      <c r="BCV66" s="140"/>
      <c r="BCW66" s="140"/>
      <c r="BCX66" s="140"/>
      <c r="BCY66" s="140"/>
      <c r="BCZ66" s="140"/>
      <c r="BDA66" s="140"/>
      <c r="BDB66" s="140"/>
      <c r="BDC66" s="140"/>
      <c r="BDD66" s="140"/>
      <c r="BDE66" s="140"/>
      <c r="BDF66" s="140"/>
      <c r="BDG66" s="140"/>
      <c r="BDH66" s="140"/>
      <c r="BDI66" s="140"/>
      <c r="BDJ66" s="140"/>
      <c r="BDK66" s="140"/>
      <c r="BDL66" s="140"/>
      <c r="BDM66" s="140"/>
      <c r="BDN66" s="140"/>
      <c r="BDO66" s="140"/>
      <c r="BDP66" s="140"/>
      <c r="BDQ66" s="140"/>
      <c r="BDR66" s="140"/>
      <c r="BDS66" s="140"/>
      <c r="BDT66" s="140"/>
      <c r="BDU66" s="140"/>
      <c r="BDV66" s="140"/>
      <c r="BDW66" s="140"/>
      <c r="BDX66" s="140"/>
      <c r="BDY66" s="140"/>
      <c r="BDZ66" s="140"/>
      <c r="BEA66" s="140"/>
      <c r="BEB66" s="140"/>
      <c r="BEC66" s="140"/>
      <c r="BED66" s="140"/>
      <c r="BEE66" s="140"/>
      <c r="BEF66" s="140"/>
      <c r="BEG66" s="140"/>
      <c r="BEH66" s="140"/>
      <c r="BEI66" s="140"/>
      <c r="BEJ66" s="140"/>
      <c r="BEK66" s="140"/>
      <c r="BEL66" s="140"/>
      <c r="BEM66" s="140"/>
      <c r="BEN66" s="140"/>
      <c r="BEO66" s="140"/>
      <c r="BEP66" s="140"/>
      <c r="BEQ66" s="140"/>
      <c r="BER66" s="140"/>
      <c r="BES66" s="140"/>
      <c r="BET66" s="140"/>
      <c r="BEU66" s="140"/>
      <c r="BEV66" s="140"/>
      <c r="BEW66" s="140"/>
      <c r="BEX66" s="140"/>
      <c r="BEY66" s="140"/>
      <c r="BEZ66" s="140"/>
      <c r="BFA66" s="140"/>
      <c r="BFB66" s="140"/>
      <c r="BFC66" s="140"/>
      <c r="BFD66" s="140"/>
      <c r="BFE66" s="140"/>
      <c r="BFF66" s="140"/>
      <c r="BFG66" s="140"/>
      <c r="BFH66" s="140"/>
      <c r="BFI66" s="140"/>
      <c r="BFJ66" s="140"/>
      <c r="BFK66" s="140"/>
      <c r="BFL66" s="140"/>
      <c r="BFM66" s="140"/>
      <c r="BFN66" s="140"/>
      <c r="BFO66" s="140"/>
      <c r="BFP66" s="140"/>
      <c r="BFQ66" s="140"/>
      <c r="BFR66" s="140"/>
      <c r="BFS66" s="140"/>
      <c r="BFT66" s="140"/>
      <c r="BFU66" s="140"/>
      <c r="BFV66" s="140"/>
      <c r="BFW66" s="140"/>
      <c r="BFX66" s="140"/>
      <c r="BFY66" s="140"/>
      <c r="BFZ66" s="140"/>
      <c r="BGA66" s="140"/>
      <c r="BGB66" s="140"/>
      <c r="BGC66" s="140"/>
      <c r="BGD66" s="140"/>
      <c r="BGE66" s="140"/>
      <c r="BGF66" s="140"/>
      <c r="BGG66" s="140"/>
      <c r="BGH66" s="140"/>
      <c r="BGI66" s="140"/>
      <c r="BGJ66" s="140"/>
      <c r="BGK66" s="140"/>
      <c r="BGL66" s="140"/>
      <c r="BGM66" s="140"/>
      <c r="BGN66" s="140"/>
      <c r="BGO66" s="140"/>
      <c r="BGP66" s="140"/>
      <c r="BGQ66" s="140"/>
      <c r="BGR66" s="140"/>
      <c r="BGS66" s="140"/>
      <c r="BGT66" s="140"/>
      <c r="BGU66" s="140"/>
      <c r="BGV66" s="140"/>
      <c r="BGW66" s="140"/>
      <c r="BGX66" s="140"/>
      <c r="BGY66" s="140"/>
      <c r="BGZ66" s="140"/>
      <c r="BHA66" s="140"/>
      <c r="BHB66" s="140"/>
      <c r="BHC66" s="140"/>
      <c r="BHD66" s="140"/>
      <c r="BHE66" s="140"/>
      <c r="BHF66" s="140"/>
      <c r="BHG66" s="140"/>
      <c r="BHH66" s="140"/>
      <c r="BHI66" s="140"/>
      <c r="BHJ66" s="140"/>
      <c r="BHK66" s="140"/>
      <c r="BHL66" s="140"/>
      <c r="BHM66" s="140"/>
      <c r="BHN66" s="140"/>
      <c r="BHO66" s="140"/>
      <c r="BHP66" s="140"/>
      <c r="BHQ66" s="140"/>
      <c r="BHR66" s="140"/>
      <c r="BHS66" s="140"/>
      <c r="BHT66" s="140"/>
      <c r="BHU66" s="140"/>
      <c r="BHV66" s="140"/>
      <c r="BHW66" s="140"/>
      <c r="BHX66" s="140"/>
      <c r="BHY66" s="140"/>
      <c r="BHZ66" s="140"/>
      <c r="BIA66" s="140"/>
      <c r="BIB66" s="140"/>
      <c r="BIC66" s="140"/>
      <c r="BID66" s="140"/>
      <c r="BIE66" s="140"/>
      <c r="BIF66" s="140"/>
      <c r="BIG66" s="140"/>
      <c r="BIH66" s="140"/>
      <c r="BII66" s="140"/>
      <c r="BIJ66" s="140"/>
      <c r="BIK66" s="140"/>
      <c r="BIL66" s="140"/>
      <c r="BIM66" s="140"/>
      <c r="BIN66" s="140"/>
      <c r="BIO66" s="140"/>
      <c r="BIP66" s="140"/>
      <c r="BIQ66" s="140"/>
      <c r="BIR66" s="140"/>
      <c r="BIS66" s="140"/>
      <c r="BIT66" s="140"/>
      <c r="BIU66" s="140"/>
      <c r="BIV66" s="140"/>
      <c r="BIW66" s="140"/>
      <c r="BIX66" s="140"/>
      <c r="BIY66" s="140"/>
      <c r="BIZ66" s="140"/>
      <c r="BJA66" s="140"/>
      <c r="BJB66" s="140"/>
      <c r="BJC66" s="140"/>
      <c r="BJD66" s="140"/>
      <c r="BJE66" s="140"/>
      <c r="BJF66" s="140"/>
      <c r="BJG66" s="140"/>
      <c r="BJH66" s="140"/>
      <c r="BJI66" s="140"/>
      <c r="BJJ66" s="140"/>
      <c r="BJK66" s="140"/>
      <c r="BJL66" s="140"/>
      <c r="BJM66" s="140"/>
      <c r="BJN66" s="140"/>
      <c r="BJO66" s="140"/>
      <c r="BJP66" s="140"/>
      <c r="BJQ66" s="140"/>
      <c r="BJR66" s="140"/>
      <c r="BJS66" s="140"/>
      <c r="BJT66" s="140"/>
      <c r="BJU66" s="140"/>
      <c r="BJV66" s="140"/>
      <c r="BJW66" s="140"/>
      <c r="BJX66" s="140"/>
      <c r="BJY66" s="140"/>
      <c r="BJZ66" s="140"/>
      <c r="BKA66" s="140"/>
      <c r="BKB66" s="140"/>
      <c r="BKC66" s="140"/>
      <c r="BKD66" s="140"/>
      <c r="BKE66" s="140"/>
      <c r="BKF66" s="140"/>
      <c r="BKG66" s="140"/>
      <c r="BKH66" s="140"/>
      <c r="BKI66" s="140"/>
      <c r="BKJ66" s="140"/>
      <c r="BKK66" s="140"/>
      <c r="BKL66" s="140"/>
      <c r="BKM66" s="140"/>
      <c r="BKN66" s="140"/>
      <c r="BKO66" s="140"/>
      <c r="BKP66" s="140"/>
      <c r="BKQ66" s="140"/>
      <c r="BKR66" s="140"/>
      <c r="BKS66" s="140"/>
      <c r="BKT66" s="140"/>
      <c r="BKU66" s="140"/>
      <c r="BKV66" s="140"/>
      <c r="BKW66" s="140"/>
      <c r="BKX66" s="140"/>
      <c r="BKY66" s="140"/>
      <c r="BKZ66" s="140"/>
      <c r="BLA66" s="140"/>
      <c r="BLB66" s="140"/>
      <c r="BLC66" s="140"/>
      <c r="BLD66" s="140"/>
      <c r="BLE66" s="140"/>
      <c r="BLF66" s="140"/>
      <c r="BLG66" s="140"/>
      <c r="BLH66" s="140"/>
      <c r="BLI66" s="140"/>
      <c r="BLJ66" s="140"/>
      <c r="BLK66" s="140"/>
      <c r="BLL66" s="140"/>
      <c r="BLM66" s="140"/>
      <c r="BLN66" s="140"/>
      <c r="BLO66" s="140"/>
      <c r="BLP66" s="140"/>
      <c r="BLQ66" s="140"/>
      <c r="BLR66" s="140"/>
      <c r="BLS66" s="140"/>
      <c r="BLT66" s="140"/>
      <c r="BLU66" s="140"/>
      <c r="BLV66" s="140"/>
      <c r="BLW66" s="140"/>
      <c r="BLX66" s="140"/>
      <c r="BLY66" s="140"/>
      <c r="BLZ66" s="140"/>
      <c r="BMA66" s="140"/>
      <c r="BMB66" s="140"/>
      <c r="BMC66" s="140"/>
      <c r="BMD66" s="140"/>
      <c r="BME66" s="140"/>
      <c r="BMF66" s="140"/>
      <c r="BMG66" s="140"/>
      <c r="BMH66" s="140"/>
      <c r="BMI66" s="140"/>
      <c r="BMJ66" s="140"/>
      <c r="BMK66" s="140"/>
      <c r="BML66" s="140"/>
      <c r="BMM66" s="140"/>
      <c r="BMN66" s="140"/>
      <c r="BMO66" s="140"/>
      <c r="BMP66" s="140"/>
      <c r="BMQ66" s="140"/>
      <c r="BMR66" s="140"/>
      <c r="BMS66" s="140"/>
      <c r="BMT66" s="140"/>
      <c r="BMU66" s="140"/>
      <c r="BMV66" s="140"/>
      <c r="BMW66" s="140"/>
      <c r="BMX66" s="140"/>
      <c r="BMY66" s="140"/>
      <c r="BMZ66" s="140"/>
      <c r="BNA66" s="140"/>
      <c r="BNB66" s="140"/>
      <c r="BNC66" s="140"/>
      <c r="BND66" s="140"/>
      <c r="BNE66" s="140"/>
      <c r="BNF66" s="140"/>
      <c r="BNG66" s="140"/>
      <c r="BNH66" s="140"/>
      <c r="BNI66" s="140"/>
      <c r="BNJ66" s="140"/>
      <c r="BNK66" s="140"/>
      <c r="BNL66" s="140"/>
      <c r="BNM66" s="140"/>
      <c r="BNN66" s="140"/>
      <c r="BNO66" s="140"/>
      <c r="BNP66" s="140"/>
      <c r="BNQ66" s="140"/>
      <c r="BNR66" s="140"/>
      <c r="BNS66" s="140"/>
      <c r="BNT66" s="140"/>
      <c r="BNU66" s="140"/>
      <c r="BNV66" s="140"/>
      <c r="BNW66" s="140"/>
      <c r="BNX66" s="140"/>
      <c r="BNY66" s="140"/>
      <c r="BNZ66" s="140"/>
      <c r="BOA66" s="140"/>
      <c r="BOB66" s="140"/>
      <c r="BOC66" s="140"/>
      <c r="BOD66" s="140"/>
      <c r="BOE66" s="140"/>
      <c r="BOF66" s="140"/>
      <c r="BOG66" s="140"/>
      <c r="BOH66" s="140"/>
      <c r="BOI66" s="140"/>
      <c r="BOJ66" s="140"/>
      <c r="BOK66" s="140"/>
      <c r="BOL66" s="140"/>
      <c r="BOM66" s="140"/>
      <c r="BON66" s="140"/>
      <c r="BOO66" s="140"/>
      <c r="BOP66" s="140"/>
      <c r="BOQ66" s="140"/>
      <c r="BOR66" s="140"/>
      <c r="BOS66" s="140"/>
      <c r="BOT66" s="140"/>
      <c r="BOU66" s="140"/>
      <c r="BOV66" s="140"/>
      <c r="BOW66" s="140"/>
      <c r="BOX66" s="140"/>
      <c r="BOY66" s="140"/>
      <c r="BOZ66" s="140"/>
      <c r="BPA66" s="140"/>
      <c r="BPB66" s="140"/>
      <c r="BPC66" s="140"/>
      <c r="BPD66" s="140"/>
      <c r="BPE66" s="140"/>
      <c r="BPF66" s="140"/>
      <c r="BPG66" s="140"/>
      <c r="BPH66" s="140"/>
      <c r="BPI66" s="140"/>
      <c r="BPJ66" s="140"/>
      <c r="BPK66" s="140"/>
      <c r="BPL66" s="140"/>
      <c r="BPM66" s="140"/>
      <c r="BPN66" s="140"/>
      <c r="BPO66" s="140"/>
      <c r="BPP66" s="140"/>
      <c r="BPQ66" s="140"/>
      <c r="BPR66" s="140"/>
      <c r="BPS66" s="140"/>
      <c r="BPT66" s="140"/>
      <c r="BPU66" s="140"/>
      <c r="BPV66" s="140"/>
      <c r="BPW66" s="140"/>
      <c r="BPX66" s="140"/>
      <c r="BPY66" s="140"/>
      <c r="BPZ66" s="140"/>
      <c r="BQA66" s="140"/>
      <c r="BQB66" s="140"/>
      <c r="BQC66" s="140"/>
      <c r="BQD66" s="140"/>
      <c r="BQE66" s="140"/>
      <c r="BQF66" s="140"/>
      <c r="BQG66" s="140"/>
      <c r="BQH66" s="140"/>
      <c r="BQI66" s="140"/>
      <c r="BQJ66" s="140"/>
      <c r="BQK66" s="140"/>
      <c r="BQL66" s="140"/>
      <c r="BQM66" s="140"/>
      <c r="BQN66" s="140"/>
      <c r="BQO66" s="140"/>
      <c r="BQP66" s="140"/>
      <c r="BQQ66" s="140"/>
      <c r="BQR66" s="140"/>
      <c r="BQS66" s="140"/>
      <c r="BQT66" s="140"/>
      <c r="BQU66" s="140"/>
      <c r="BQV66" s="140"/>
      <c r="BQW66" s="140"/>
      <c r="BQX66" s="140"/>
      <c r="BQY66" s="140"/>
      <c r="BQZ66" s="140"/>
      <c r="BRA66" s="140"/>
      <c r="BRB66" s="140"/>
      <c r="BRC66" s="140"/>
      <c r="BRD66" s="140"/>
      <c r="BRE66" s="140"/>
      <c r="BRF66" s="140"/>
      <c r="BRG66" s="140"/>
      <c r="BRH66" s="140"/>
      <c r="BRI66" s="140"/>
      <c r="BRJ66" s="140"/>
      <c r="BRK66" s="140"/>
      <c r="BRL66" s="140"/>
      <c r="BRM66" s="140"/>
      <c r="BRN66" s="140"/>
      <c r="BRO66" s="140"/>
      <c r="BRP66" s="140"/>
      <c r="BRQ66" s="140"/>
      <c r="BRR66" s="140"/>
      <c r="BRS66" s="140"/>
      <c r="BRT66" s="140"/>
      <c r="BRU66" s="140"/>
      <c r="BRV66" s="140"/>
      <c r="BRW66" s="140"/>
      <c r="BRX66" s="140"/>
      <c r="BRY66" s="140"/>
      <c r="BRZ66" s="140"/>
      <c r="BSA66" s="140"/>
      <c r="BSB66" s="140"/>
      <c r="BSC66" s="140"/>
      <c r="BSD66" s="140"/>
      <c r="BSE66" s="140"/>
      <c r="BSF66" s="140"/>
      <c r="BSG66" s="140"/>
      <c r="BSH66" s="140"/>
      <c r="BSI66" s="140"/>
      <c r="BSJ66" s="140"/>
      <c r="BSK66" s="140"/>
      <c r="BSL66" s="140"/>
      <c r="BSM66" s="140"/>
      <c r="BSN66" s="140"/>
      <c r="BSO66" s="140"/>
      <c r="BSP66" s="140"/>
      <c r="BSQ66" s="140"/>
      <c r="BSR66" s="140"/>
      <c r="BSS66" s="140"/>
      <c r="BST66" s="140"/>
      <c r="BSU66" s="140"/>
      <c r="BSV66" s="140"/>
      <c r="BSW66" s="140"/>
      <c r="BSX66" s="140"/>
      <c r="BSY66" s="140"/>
      <c r="BSZ66" s="140"/>
      <c r="BTA66" s="140"/>
      <c r="BTB66" s="140"/>
      <c r="BTC66" s="140"/>
      <c r="BTD66" s="140"/>
      <c r="BTE66" s="140"/>
      <c r="BTF66" s="140"/>
      <c r="BTG66" s="140"/>
      <c r="BTH66" s="140"/>
      <c r="BTI66" s="140"/>
      <c r="BTJ66" s="140"/>
      <c r="BTK66" s="140"/>
      <c r="BTL66" s="140"/>
      <c r="BTM66" s="140"/>
      <c r="BTN66" s="140"/>
      <c r="BTO66" s="140"/>
      <c r="BTP66" s="140"/>
      <c r="BTQ66" s="140"/>
      <c r="BTR66" s="140"/>
      <c r="BTS66" s="140"/>
      <c r="BTT66" s="140"/>
      <c r="BTU66" s="140"/>
      <c r="BTV66" s="140"/>
      <c r="BTW66" s="140"/>
      <c r="BTX66" s="140"/>
      <c r="BTY66" s="140"/>
      <c r="BTZ66" s="140"/>
      <c r="BUA66" s="140"/>
      <c r="BUB66" s="140"/>
      <c r="BUC66" s="140"/>
      <c r="BUD66" s="140"/>
      <c r="BUE66" s="140"/>
      <c r="BUF66" s="140"/>
      <c r="BUG66" s="140"/>
      <c r="BUH66" s="140"/>
      <c r="BUI66" s="140"/>
      <c r="BUJ66" s="140"/>
      <c r="BUK66" s="140"/>
      <c r="BUL66" s="140"/>
      <c r="BUM66" s="140"/>
      <c r="BUN66" s="140"/>
      <c r="BUO66" s="140"/>
      <c r="BUP66" s="140"/>
      <c r="BUQ66" s="140"/>
      <c r="BUR66" s="140"/>
      <c r="BUS66" s="140"/>
      <c r="BUT66" s="140"/>
      <c r="BUU66" s="140"/>
      <c r="BUV66" s="140"/>
      <c r="BUW66" s="140"/>
      <c r="BUX66" s="140"/>
      <c r="BUY66" s="140"/>
      <c r="BUZ66" s="140"/>
      <c r="BVA66" s="140"/>
      <c r="BVB66" s="140"/>
      <c r="BVC66" s="140"/>
      <c r="BVD66" s="140"/>
      <c r="BVE66" s="140"/>
      <c r="BVF66" s="140"/>
      <c r="BVG66" s="140"/>
      <c r="BVH66" s="140"/>
      <c r="BVI66" s="140"/>
      <c r="BVJ66" s="140"/>
      <c r="BVK66" s="140"/>
      <c r="BVL66" s="140"/>
      <c r="BVM66" s="140"/>
      <c r="BVN66" s="140"/>
      <c r="BVO66" s="140"/>
      <c r="BVP66" s="140"/>
      <c r="BVQ66" s="140"/>
      <c r="BVR66" s="140"/>
      <c r="BVS66" s="140"/>
      <c r="BVT66" s="140"/>
      <c r="BVU66" s="140"/>
      <c r="BVV66" s="140"/>
      <c r="BVW66" s="140"/>
      <c r="BVX66" s="140"/>
      <c r="BVY66" s="140"/>
      <c r="BVZ66" s="140"/>
      <c r="BWA66" s="140"/>
      <c r="BWB66" s="140"/>
      <c r="BWC66" s="140"/>
      <c r="BWD66" s="140"/>
      <c r="BWE66" s="140"/>
      <c r="BWF66" s="140"/>
      <c r="BWG66" s="140"/>
      <c r="BWH66" s="140"/>
      <c r="BWI66" s="140"/>
      <c r="BWJ66" s="140"/>
      <c r="BWK66" s="140"/>
      <c r="BWL66" s="140"/>
      <c r="BWM66" s="140"/>
      <c r="BWN66" s="140"/>
      <c r="BWO66" s="140"/>
      <c r="BWP66" s="140"/>
      <c r="BWQ66" s="140"/>
      <c r="BWR66" s="140"/>
      <c r="BWS66" s="140"/>
      <c r="BWT66" s="140"/>
      <c r="BWU66" s="140"/>
      <c r="BWV66" s="140"/>
      <c r="BWW66" s="140"/>
      <c r="BWX66" s="140"/>
      <c r="BWY66" s="140"/>
      <c r="BWZ66" s="140"/>
      <c r="BXA66" s="140"/>
      <c r="BXB66" s="140"/>
      <c r="BXC66" s="140"/>
      <c r="BXD66" s="140"/>
      <c r="BXE66" s="140"/>
      <c r="BXF66" s="140"/>
      <c r="BXG66" s="140"/>
      <c r="BXH66" s="140"/>
      <c r="BXI66" s="140"/>
      <c r="BXJ66" s="140"/>
      <c r="BXK66" s="140"/>
      <c r="BXL66" s="140"/>
      <c r="BXM66" s="140"/>
      <c r="BXN66" s="140"/>
      <c r="BXO66" s="140"/>
      <c r="BXP66" s="140"/>
      <c r="BXQ66" s="140"/>
      <c r="BXR66" s="140"/>
      <c r="BXS66" s="140"/>
      <c r="BXT66" s="140"/>
      <c r="BXU66" s="140"/>
      <c r="BXV66" s="140"/>
      <c r="BXW66" s="140"/>
      <c r="BXX66" s="140"/>
      <c r="BXY66" s="140"/>
      <c r="BXZ66" s="140"/>
      <c r="BYA66" s="140"/>
      <c r="BYB66" s="140"/>
      <c r="BYC66" s="140"/>
      <c r="BYD66" s="140"/>
      <c r="BYE66" s="140"/>
      <c r="BYF66" s="140"/>
      <c r="BYG66" s="140"/>
      <c r="BYH66" s="140"/>
      <c r="BYI66" s="140"/>
      <c r="BYJ66" s="140"/>
      <c r="BYK66" s="140"/>
      <c r="BYL66" s="140"/>
      <c r="BYM66" s="140"/>
      <c r="BYN66" s="140"/>
      <c r="BYO66" s="140"/>
      <c r="BYP66" s="140"/>
      <c r="BYQ66" s="140"/>
      <c r="BYR66" s="140"/>
      <c r="BYS66" s="140"/>
      <c r="BYT66" s="140"/>
      <c r="BYU66" s="140"/>
      <c r="BYV66" s="140"/>
      <c r="BYW66" s="140"/>
      <c r="BYX66" s="140"/>
      <c r="BYY66" s="140"/>
      <c r="BYZ66" s="140"/>
      <c r="BZA66" s="140"/>
      <c r="BZB66" s="140"/>
      <c r="BZC66" s="140"/>
      <c r="BZD66" s="140"/>
      <c r="BZE66" s="140"/>
      <c r="BZF66" s="140"/>
      <c r="BZG66" s="140"/>
      <c r="BZH66" s="140"/>
      <c r="BZI66" s="140"/>
      <c r="BZJ66" s="140"/>
      <c r="BZK66" s="140"/>
      <c r="BZL66" s="140"/>
      <c r="BZM66" s="140"/>
      <c r="BZN66" s="140"/>
      <c r="BZO66" s="140"/>
      <c r="BZP66" s="140"/>
      <c r="BZQ66" s="140"/>
      <c r="BZR66" s="140"/>
      <c r="BZS66" s="140"/>
      <c r="BZT66" s="140"/>
      <c r="BZU66" s="140"/>
      <c r="BZV66" s="140"/>
      <c r="BZW66" s="140"/>
      <c r="BZX66" s="140"/>
      <c r="BZY66" s="140"/>
      <c r="BZZ66" s="140"/>
      <c r="CAA66" s="140"/>
      <c r="CAB66" s="140"/>
      <c r="CAC66" s="140"/>
      <c r="CAD66" s="140"/>
      <c r="CAE66" s="140"/>
      <c r="CAF66" s="140"/>
      <c r="CAG66" s="140"/>
      <c r="CAH66" s="140"/>
      <c r="CAI66" s="140"/>
      <c r="CAJ66" s="140"/>
      <c r="CAK66" s="140"/>
      <c r="CAL66" s="140"/>
      <c r="CAM66" s="140"/>
      <c r="CAN66" s="140"/>
      <c r="CAO66" s="140"/>
      <c r="CAP66" s="140"/>
      <c r="CAQ66" s="140"/>
      <c r="CAR66" s="140"/>
      <c r="CAS66" s="140"/>
      <c r="CAT66" s="140"/>
      <c r="CAU66" s="140"/>
      <c r="CAV66" s="140"/>
      <c r="CAW66" s="140"/>
      <c r="CAX66" s="140"/>
      <c r="CAY66" s="140"/>
      <c r="CAZ66" s="140"/>
      <c r="CBA66" s="140"/>
      <c r="CBB66" s="140"/>
      <c r="CBC66" s="140"/>
      <c r="CBD66" s="140"/>
      <c r="CBE66" s="140"/>
      <c r="CBF66" s="140"/>
      <c r="CBG66" s="140"/>
      <c r="CBH66" s="140"/>
      <c r="CBI66" s="140"/>
      <c r="CBJ66" s="140"/>
      <c r="CBK66" s="140"/>
      <c r="CBL66" s="140"/>
      <c r="CBM66" s="140"/>
      <c r="CBN66" s="140"/>
      <c r="CBO66" s="140"/>
      <c r="CBP66" s="140"/>
      <c r="CBQ66" s="140"/>
      <c r="CBR66" s="140"/>
      <c r="CBS66" s="140"/>
      <c r="CBT66" s="140"/>
      <c r="CBU66" s="140"/>
      <c r="CBV66" s="140"/>
      <c r="CBW66" s="140"/>
      <c r="CBX66" s="140"/>
      <c r="CBY66" s="140"/>
      <c r="CBZ66" s="140"/>
      <c r="CCA66" s="140"/>
      <c r="CCB66" s="140"/>
      <c r="CCC66" s="140"/>
      <c r="CCD66" s="140"/>
      <c r="CCE66" s="140"/>
      <c r="CCF66" s="140"/>
      <c r="CCG66" s="140"/>
      <c r="CCH66" s="140"/>
      <c r="CCI66" s="140"/>
      <c r="CCJ66" s="140"/>
      <c r="CCK66" s="140"/>
      <c r="CCL66" s="140"/>
      <c r="CCM66" s="140"/>
      <c r="CCN66" s="140"/>
      <c r="CCO66" s="140"/>
      <c r="CCP66" s="140"/>
      <c r="CCQ66" s="140"/>
      <c r="CCR66" s="140"/>
      <c r="CCS66" s="140"/>
      <c r="CCT66" s="140"/>
      <c r="CCU66" s="140"/>
      <c r="CCV66" s="140"/>
      <c r="CCW66" s="140"/>
      <c r="CCX66" s="140"/>
      <c r="CCY66" s="140"/>
      <c r="CCZ66" s="140"/>
      <c r="CDA66" s="140"/>
      <c r="CDB66" s="140"/>
      <c r="CDC66" s="140"/>
      <c r="CDD66" s="140"/>
      <c r="CDE66" s="140"/>
      <c r="CDF66" s="140"/>
      <c r="CDG66" s="140"/>
      <c r="CDH66" s="140"/>
      <c r="CDI66" s="140"/>
      <c r="CDJ66" s="140"/>
      <c r="CDK66" s="140"/>
      <c r="CDL66" s="140"/>
      <c r="CDM66" s="140"/>
      <c r="CDN66" s="140"/>
      <c r="CDO66" s="140"/>
      <c r="CDP66" s="140"/>
      <c r="CDQ66" s="140"/>
      <c r="CDR66" s="140"/>
      <c r="CDS66" s="140"/>
      <c r="CDT66" s="140"/>
      <c r="CDU66" s="140"/>
      <c r="CDV66" s="140"/>
      <c r="CDW66" s="140"/>
      <c r="CDX66" s="140"/>
      <c r="CDY66" s="140"/>
      <c r="CDZ66" s="140"/>
      <c r="CEA66" s="140"/>
      <c r="CEB66" s="140"/>
      <c r="CEC66" s="140"/>
      <c r="CED66" s="140"/>
      <c r="CEE66" s="140"/>
      <c r="CEF66" s="140"/>
      <c r="CEG66" s="140"/>
      <c r="CEH66" s="140"/>
      <c r="CEI66" s="140"/>
      <c r="CEJ66" s="140"/>
      <c r="CEK66" s="140"/>
      <c r="CEL66" s="140"/>
      <c r="CEM66" s="140"/>
      <c r="CEN66" s="140"/>
      <c r="CEO66" s="140"/>
      <c r="CEP66" s="140"/>
      <c r="CEQ66" s="140"/>
      <c r="CER66" s="140"/>
      <c r="CES66" s="140"/>
      <c r="CET66" s="140"/>
      <c r="CEU66" s="140"/>
      <c r="CEV66" s="140"/>
      <c r="CEW66" s="140"/>
      <c r="CEX66" s="140"/>
      <c r="CEY66" s="140"/>
      <c r="CEZ66" s="140"/>
      <c r="CFA66" s="140"/>
      <c r="CFB66" s="140"/>
      <c r="CFC66" s="140"/>
      <c r="CFD66" s="140"/>
      <c r="CFE66" s="140"/>
      <c r="CFF66" s="140"/>
      <c r="CFG66" s="140"/>
      <c r="CFH66" s="140"/>
      <c r="CFI66" s="140"/>
      <c r="CFJ66" s="140"/>
      <c r="CFK66" s="140"/>
      <c r="CFL66" s="140"/>
      <c r="CFM66" s="140"/>
      <c r="CFN66" s="140"/>
      <c r="CFO66" s="140"/>
      <c r="CFP66" s="140"/>
      <c r="CFQ66" s="140"/>
      <c r="CFR66" s="140"/>
      <c r="CFS66" s="140"/>
      <c r="CFT66" s="140"/>
      <c r="CFU66" s="140"/>
      <c r="CFV66" s="140"/>
      <c r="CFW66" s="140"/>
      <c r="CFX66" s="140"/>
      <c r="CFY66" s="140"/>
      <c r="CFZ66" s="140"/>
      <c r="CGA66" s="140"/>
      <c r="CGB66" s="140"/>
      <c r="CGC66" s="140"/>
      <c r="CGD66" s="140"/>
      <c r="CGE66" s="140"/>
      <c r="CGF66" s="140"/>
      <c r="CGG66" s="140"/>
      <c r="CGH66" s="140"/>
      <c r="CGI66" s="140"/>
      <c r="CGJ66" s="140"/>
      <c r="CGK66" s="140"/>
      <c r="CGL66" s="140"/>
      <c r="CGM66" s="140"/>
      <c r="CGN66" s="140"/>
      <c r="CGO66" s="140"/>
      <c r="CGP66" s="140"/>
      <c r="CGQ66" s="140"/>
      <c r="CGR66" s="140"/>
      <c r="CGS66" s="140"/>
      <c r="CGT66" s="140"/>
      <c r="CGU66" s="140"/>
      <c r="CGV66" s="140"/>
      <c r="CGW66" s="140"/>
      <c r="CGX66" s="140"/>
      <c r="CGY66" s="140"/>
      <c r="CGZ66" s="140"/>
      <c r="CHA66" s="140"/>
      <c r="CHB66" s="140"/>
      <c r="CHC66" s="140"/>
      <c r="CHD66" s="140"/>
      <c r="CHE66" s="140"/>
      <c r="CHF66" s="140"/>
      <c r="CHG66" s="140"/>
      <c r="CHH66" s="140"/>
      <c r="CHI66" s="140"/>
      <c r="CHJ66" s="140"/>
      <c r="CHK66" s="140"/>
      <c r="CHL66" s="140"/>
      <c r="CHM66" s="140"/>
      <c r="CHN66" s="140"/>
      <c r="CHO66" s="140"/>
      <c r="CHP66" s="140"/>
      <c r="CHQ66" s="140"/>
      <c r="CHR66" s="140"/>
      <c r="CHS66" s="140"/>
      <c r="CHT66" s="140"/>
      <c r="CHU66" s="140"/>
      <c r="CHV66" s="140"/>
      <c r="CHW66" s="140"/>
      <c r="CHX66" s="140"/>
      <c r="CHY66" s="140"/>
      <c r="CHZ66" s="140"/>
      <c r="CIA66" s="140"/>
      <c r="CIB66" s="140"/>
      <c r="CIC66" s="140"/>
      <c r="CID66" s="140"/>
      <c r="CIE66" s="140"/>
      <c r="CIF66" s="140"/>
      <c r="CIG66" s="140"/>
      <c r="CIH66" s="140"/>
      <c r="CII66" s="140"/>
      <c r="CIJ66" s="140"/>
      <c r="CIK66" s="140"/>
      <c r="CIL66" s="140"/>
      <c r="CIM66" s="140"/>
      <c r="CIN66" s="140"/>
      <c r="CIO66" s="140"/>
      <c r="CIP66" s="140"/>
      <c r="CIQ66" s="140"/>
      <c r="CIR66" s="140"/>
      <c r="CIS66" s="140"/>
      <c r="CIT66" s="140"/>
      <c r="CIU66" s="140"/>
      <c r="CIV66" s="140"/>
      <c r="CIW66" s="140"/>
      <c r="CIX66" s="140"/>
      <c r="CIY66" s="140"/>
      <c r="CIZ66" s="140"/>
      <c r="CJA66" s="140"/>
      <c r="CJB66" s="140"/>
      <c r="CJC66" s="140"/>
      <c r="CJD66" s="140"/>
      <c r="CJE66" s="140"/>
      <c r="CJF66" s="140"/>
      <c r="CJG66" s="140"/>
      <c r="CJH66" s="140"/>
      <c r="CJI66" s="140"/>
      <c r="CJJ66" s="140"/>
      <c r="CJK66" s="140"/>
      <c r="CJL66" s="140"/>
      <c r="CJM66" s="140"/>
      <c r="CJN66" s="140"/>
      <c r="CJO66" s="140"/>
      <c r="CJP66" s="140"/>
      <c r="CJQ66" s="140"/>
      <c r="CJR66" s="140"/>
      <c r="CJS66" s="140"/>
      <c r="CJT66" s="140"/>
      <c r="CJU66" s="140"/>
      <c r="CJV66" s="140"/>
      <c r="CJW66" s="140"/>
      <c r="CJX66" s="140"/>
      <c r="CJY66" s="140"/>
      <c r="CJZ66" s="140"/>
      <c r="CKA66" s="140"/>
      <c r="CKB66" s="140"/>
      <c r="CKC66" s="140"/>
      <c r="CKD66" s="140"/>
      <c r="CKE66" s="140"/>
      <c r="CKF66" s="140"/>
      <c r="CKG66" s="140"/>
      <c r="CKH66" s="140"/>
      <c r="CKI66" s="140"/>
      <c r="CKJ66" s="140"/>
      <c r="CKK66" s="140"/>
      <c r="CKL66" s="140"/>
      <c r="CKM66" s="140"/>
      <c r="CKN66" s="140"/>
      <c r="CKO66" s="140"/>
      <c r="CKP66" s="140"/>
      <c r="CKQ66" s="140"/>
      <c r="CKR66" s="140"/>
      <c r="CKS66" s="140"/>
      <c r="CKT66" s="140"/>
      <c r="CKU66" s="140"/>
      <c r="CKV66" s="140"/>
      <c r="CKW66" s="140"/>
      <c r="CKX66" s="140"/>
      <c r="CKY66" s="140"/>
      <c r="CKZ66" s="140"/>
      <c r="CLA66" s="140"/>
      <c r="CLB66" s="140"/>
      <c r="CLC66" s="140"/>
      <c r="CLD66" s="140"/>
      <c r="CLE66" s="140"/>
      <c r="CLF66" s="140"/>
      <c r="CLG66" s="140"/>
      <c r="CLH66" s="140"/>
      <c r="CLI66" s="140"/>
      <c r="CLJ66" s="140"/>
      <c r="CLK66" s="140"/>
      <c r="CLL66" s="140"/>
      <c r="CLM66" s="140"/>
      <c r="CLN66" s="140"/>
      <c r="CLO66" s="140"/>
      <c r="CLP66" s="140"/>
      <c r="CLQ66" s="140"/>
      <c r="CLR66" s="140"/>
      <c r="CLS66" s="140"/>
      <c r="CLT66" s="140"/>
      <c r="CLU66" s="140"/>
      <c r="CLV66" s="140"/>
      <c r="CLW66" s="140"/>
      <c r="CLX66" s="140"/>
      <c r="CLY66" s="140"/>
      <c r="CLZ66" s="140"/>
      <c r="CMA66" s="140"/>
      <c r="CMB66" s="140"/>
      <c r="CMC66" s="140"/>
      <c r="CMD66" s="140"/>
      <c r="CME66" s="140"/>
      <c r="CMF66" s="140"/>
      <c r="CMG66" s="140"/>
      <c r="CMH66" s="140"/>
      <c r="CMI66" s="140"/>
      <c r="CMJ66" s="140"/>
      <c r="CMK66" s="140"/>
      <c r="CML66" s="140"/>
      <c r="CMM66" s="140"/>
      <c r="CMN66" s="140"/>
      <c r="CMO66" s="140"/>
      <c r="CMP66" s="140"/>
      <c r="CMQ66" s="140"/>
      <c r="CMR66" s="140"/>
      <c r="CMS66" s="140"/>
      <c r="CMT66" s="140"/>
      <c r="CMU66" s="140"/>
      <c r="CMV66" s="140"/>
      <c r="CMW66" s="140"/>
      <c r="CMX66" s="140"/>
      <c r="CMY66" s="140"/>
      <c r="CMZ66" s="140"/>
      <c r="CNA66" s="140"/>
      <c r="CNB66" s="140"/>
      <c r="CNC66" s="140"/>
      <c r="CND66" s="140"/>
      <c r="CNE66" s="140"/>
      <c r="CNF66" s="140"/>
      <c r="CNG66" s="140"/>
      <c r="CNH66" s="140"/>
      <c r="CNI66" s="140"/>
      <c r="CNJ66" s="140"/>
      <c r="CNK66" s="140"/>
      <c r="CNL66" s="140"/>
      <c r="CNM66" s="140"/>
      <c r="CNN66" s="140"/>
      <c r="CNO66" s="140"/>
      <c r="CNP66" s="140"/>
      <c r="CNQ66" s="140"/>
      <c r="CNR66" s="140"/>
      <c r="CNS66" s="140"/>
      <c r="CNT66" s="140"/>
      <c r="CNU66" s="140"/>
      <c r="CNV66" s="140"/>
      <c r="CNW66" s="140"/>
      <c r="CNX66" s="140"/>
      <c r="CNY66" s="140"/>
      <c r="CNZ66" s="140"/>
      <c r="COA66" s="140"/>
      <c r="COB66" s="140"/>
      <c r="COC66" s="140"/>
      <c r="COD66" s="140"/>
      <c r="COE66" s="140"/>
      <c r="COF66" s="140"/>
      <c r="COG66" s="140"/>
      <c r="COH66" s="140"/>
      <c r="COI66" s="140"/>
      <c r="COJ66" s="140"/>
      <c r="COK66" s="140"/>
      <c r="COL66" s="140"/>
      <c r="COM66" s="140"/>
      <c r="CON66" s="140"/>
      <c r="COO66" s="140"/>
      <c r="COP66" s="140"/>
      <c r="COQ66" s="140"/>
      <c r="COR66" s="140"/>
      <c r="COS66" s="140"/>
      <c r="COT66" s="140"/>
      <c r="COU66" s="140"/>
      <c r="COV66" s="140"/>
      <c r="COW66" s="140"/>
      <c r="COX66" s="140"/>
      <c r="COY66" s="140"/>
      <c r="COZ66" s="140"/>
      <c r="CPA66" s="140"/>
      <c r="CPB66" s="140"/>
      <c r="CPC66" s="140"/>
      <c r="CPD66" s="140"/>
      <c r="CPE66" s="140"/>
      <c r="CPF66" s="140"/>
      <c r="CPG66" s="140"/>
      <c r="CPH66" s="140"/>
      <c r="CPI66" s="140"/>
      <c r="CPJ66" s="140"/>
      <c r="CPK66" s="140"/>
      <c r="CPL66" s="140"/>
      <c r="CPM66" s="140"/>
      <c r="CPN66" s="140"/>
      <c r="CPO66" s="140"/>
      <c r="CPP66" s="140"/>
      <c r="CPQ66" s="140"/>
      <c r="CPR66" s="140"/>
      <c r="CPS66" s="140"/>
      <c r="CPT66" s="140"/>
      <c r="CPU66" s="140"/>
      <c r="CPV66" s="140"/>
      <c r="CPW66" s="140"/>
      <c r="CPX66" s="140"/>
      <c r="CPY66" s="140"/>
      <c r="CPZ66" s="140"/>
      <c r="CQA66" s="140"/>
      <c r="CQB66" s="140"/>
      <c r="CQC66" s="140"/>
      <c r="CQD66" s="140"/>
      <c r="CQE66" s="140"/>
      <c r="CQF66" s="140"/>
      <c r="CQG66" s="140"/>
      <c r="CQH66" s="140"/>
      <c r="CQI66" s="140"/>
      <c r="CQJ66" s="140"/>
      <c r="CQK66" s="140"/>
      <c r="CQL66" s="140"/>
      <c r="CQM66" s="140"/>
      <c r="CQN66" s="140"/>
      <c r="CQO66" s="140"/>
      <c r="CQP66" s="140"/>
      <c r="CQQ66" s="140"/>
      <c r="CQR66" s="140"/>
      <c r="CQS66" s="140"/>
      <c r="CQT66" s="140"/>
      <c r="CQU66" s="140"/>
      <c r="CQV66" s="140"/>
      <c r="CQW66" s="140"/>
      <c r="CQX66" s="140"/>
      <c r="CQY66" s="140"/>
      <c r="CQZ66" s="140"/>
      <c r="CRA66" s="140"/>
      <c r="CRB66" s="140"/>
      <c r="CRC66" s="140"/>
      <c r="CRD66" s="140"/>
      <c r="CRE66" s="140"/>
      <c r="CRF66" s="140"/>
      <c r="CRG66" s="140"/>
      <c r="CRH66" s="140"/>
      <c r="CRI66" s="140"/>
      <c r="CRJ66" s="140"/>
      <c r="CRK66" s="140"/>
      <c r="CRL66" s="140"/>
      <c r="CRM66" s="140"/>
      <c r="CRN66" s="140"/>
      <c r="CRO66" s="140"/>
      <c r="CRP66" s="140"/>
      <c r="CRQ66" s="140"/>
      <c r="CRR66" s="140"/>
      <c r="CRS66" s="140"/>
      <c r="CRT66" s="140"/>
      <c r="CRU66" s="140"/>
      <c r="CRV66" s="140"/>
      <c r="CRW66" s="140"/>
      <c r="CRX66" s="140"/>
      <c r="CRY66" s="140"/>
      <c r="CRZ66" s="140"/>
      <c r="CSA66" s="140"/>
      <c r="CSB66" s="140"/>
      <c r="CSC66" s="140"/>
      <c r="CSD66" s="140"/>
      <c r="CSE66" s="140"/>
      <c r="CSF66" s="140"/>
      <c r="CSG66" s="140"/>
      <c r="CSH66" s="140"/>
      <c r="CSI66" s="140"/>
      <c r="CSJ66" s="140"/>
      <c r="CSK66" s="140"/>
      <c r="CSL66" s="140"/>
      <c r="CSM66" s="140"/>
      <c r="CSN66" s="140"/>
      <c r="CSO66" s="140"/>
      <c r="CSP66" s="140"/>
      <c r="CSQ66" s="140"/>
      <c r="CSR66" s="140"/>
      <c r="CSS66" s="140"/>
      <c r="CST66" s="140"/>
      <c r="CSU66" s="140"/>
      <c r="CSV66" s="140"/>
      <c r="CSW66" s="140"/>
      <c r="CSX66" s="140"/>
      <c r="CSY66" s="140"/>
      <c r="CSZ66" s="140"/>
      <c r="CTA66" s="140"/>
      <c r="CTB66" s="140"/>
      <c r="CTC66" s="140"/>
      <c r="CTD66" s="140"/>
      <c r="CTE66" s="140"/>
      <c r="CTF66" s="140"/>
      <c r="CTG66" s="140"/>
      <c r="CTH66" s="140"/>
      <c r="CTI66" s="140"/>
      <c r="CTJ66" s="140"/>
      <c r="CTK66" s="140"/>
      <c r="CTL66" s="140"/>
      <c r="CTM66" s="140"/>
      <c r="CTN66" s="140"/>
      <c r="CTO66" s="140"/>
      <c r="CTP66" s="140"/>
      <c r="CTQ66" s="140"/>
      <c r="CTR66" s="140"/>
      <c r="CTS66" s="140"/>
      <c r="CTT66" s="140"/>
      <c r="CTU66" s="140"/>
      <c r="CTV66" s="140"/>
      <c r="CTW66" s="140"/>
      <c r="CTX66" s="140"/>
      <c r="CTY66" s="140"/>
      <c r="CTZ66" s="140"/>
      <c r="CUA66" s="140"/>
      <c r="CUB66" s="140"/>
      <c r="CUC66" s="140"/>
      <c r="CUD66" s="140"/>
      <c r="CUE66" s="140"/>
      <c r="CUF66" s="140"/>
      <c r="CUG66" s="140"/>
      <c r="CUH66" s="140"/>
      <c r="CUI66" s="140"/>
      <c r="CUJ66" s="140"/>
      <c r="CUK66" s="140"/>
      <c r="CUL66" s="140"/>
      <c r="CUM66" s="140"/>
      <c r="CUN66" s="140"/>
      <c r="CUO66" s="140"/>
      <c r="CUP66" s="140"/>
      <c r="CUQ66" s="140"/>
      <c r="CUR66" s="140"/>
      <c r="CUS66" s="140"/>
      <c r="CUT66" s="140"/>
      <c r="CUU66" s="140"/>
      <c r="CUV66" s="140"/>
      <c r="CUW66" s="140"/>
      <c r="CUX66" s="140"/>
      <c r="CUY66" s="140"/>
      <c r="CUZ66" s="140"/>
      <c r="CVA66" s="140"/>
      <c r="CVB66" s="140"/>
      <c r="CVC66" s="140"/>
      <c r="CVD66" s="140"/>
      <c r="CVE66" s="140"/>
      <c r="CVF66" s="140"/>
      <c r="CVG66" s="140"/>
      <c r="CVH66" s="140"/>
      <c r="CVI66" s="140"/>
      <c r="CVJ66" s="140"/>
      <c r="CVK66" s="140"/>
      <c r="CVL66" s="140"/>
      <c r="CVM66" s="140"/>
      <c r="CVN66" s="140"/>
      <c r="CVO66" s="140"/>
      <c r="CVP66" s="140"/>
      <c r="CVQ66" s="140"/>
      <c r="CVR66" s="140"/>
      <c r="CVS66" s="140"/>
      <c r="CVT66" s="140"/>
      <c r="CVU66" s="140"/>
      <c r="CVV66" s="140"/>
      <c r="CVW66" s="140"/>
      <c r="CVX66" s="140"/>
      <c r="CVY66" s="140"/>
      <c r="CVZ66" s="140"/>
      <c r="CWA66" s="140"/>
      <c r="CWB66" s="140"/>
      <c r="CWC66" s="140"/>
      <c r="CWD66" s="140"/>
      <c r="CWE66" s="140"/>
      <c r="CWF66" s="140"/>
      <c r="CWG66" s="140"/>
      <c r="CWH66" s="140"/>
      <c r="CWI66" s="140"/>
      <c r="CWJ66" s="140"/>
      <c r="CWK66" s="140"/>
      <c r="CWL66" s="140"/>
      <c r="CWM66" s="140"/>
      <c r="CWN66" s="140"/>
      <c r="CWO66" s="140"/>
      <c r="CWP66" s="140"/>
      <c r="CWQ66" s="140"/>
      <c r="CWR66" s="140"/>
      <c r="CWS66" s="140"/>
      <c r="CWT66" s="140"/>
      <c r="CWU66" s="140"/>
      <c r="CWV66" s="140"/>
      <c r="CWW66" s="140"/>
      <c r="CWX66" s="140"/>
      <c r="CWY66" s="140"/>
      <c r="CWZ66" s="140"/>
      <c r="CXA66" s="140"/>
      <c r="CXB66" s="140"/>
      <c r="CXC66" s="140"/>
      <c r="CXD66" s="140"/>
      <c r="CXE66" s="140"/>
      <c r="CXF66" s="140"/>
      <c r="CXG66" s="140"/>
      <c r="CXH66" s="140"/>
      <c r="CXI66" s="140"/>
      <c r="CXJ66" s="140"/>
      <c r="CXK66" s="140"/>
      <c r="CXL66" s="140"/>
      <c r="CXM66" s="140"/>
      <c r="CXN66" s="140"/>
      <c r="CXO66" s="140"/>
      <c r="CXP66" s="140"/>
      <c r="CXQ66" s="140"/>
      <c r="CXR66" s="140"/>
      <c r="CXS66" s="140"/>
      <c r="CXT66" s="140"/>
      <c r="CXU66" s="140"/>
      <c r="CXV66" s="140"/>
      <c r="CXW66" s="140"/>
      <c r="CXX66" s="140"/>
      <c r="CXY66" s="140"/>
      <c r="CXZ66" s="140"/>
      <c r="CYA66" s="140"/>
      <c r="CYB66" s="140"/>
      <c r="CYC66" s="140"/>
      <c r="CYD66" s="140"/>
      <c r="CYE66" s="140"/>
      <c r="CYF66" s="140"/>
      <c r="CYG66" s="140"/>
      <c r="CYH66" s="140"/>
      <c r="CYI66" s="140"/>
      <c r="CYJ66" s="140"/>
      <c r="CYK66" s="140"/>
      <c r="CYL66" s="140"/>
      <c r="CYM66" s="140"/>
      <c r="CYN66" s="140"/>
      <c r="CYO66" s="140"/>
      <c r="CYP66" s="140"/>
      <c r="CYQ66" s="140"/>
      <c r="CYR66" s="140"/>
      <c r="CYS66" s="140"/>
      <c r="CYT66" s="140"/>
      <c r="CYU66" s="140"/>
      <c r="CYV66" s="140"/>
      <c r="CYW66" s="140"/>
      <c r="CYX66" s="140"/>
      <c r="CYY66" s="140"/>
      <c r="CYZ66" s="140"/>
      <c r="CZA66" s="140"/>
      <c r="CZB66" s="140"/>
      <c r="CZC66" s="140"/>
      <c r="CZD66" s="140"/>
      <c r="CZE66" s="140"/>
      <c r="CZF66" s="140"/>
      <c r="CZG66" s="140"/>
      <c r="CZH66" s="140"/>
      <c r="CZI66" s="140"/>
      <c r="CZJ66" s="140"/>
      <c r="CZK66" s="140"/>
      <c r="CZL66" s="140"/>
      <c r="CZM66" s="140"/>
      <c r="CZN66" s="140"/>
      <c r="CZO66" s="140"/>
      <c r="CZP66" s="140"/>
      <c r="CZQ66" s="140"/>
      <c r="CZR66" s="140"/>
      <c r="CZS66" s="140"/>
      <c r="CZT66" s="140"/>
      <c r="CZU66" s="140"/>
      <c r="CZV66" s="140"/>
      <c r="CZW66" s="140"/>
      <c r="CZX66" s="140"/>
      <c r="CZY66" s="140"/>
      <c r="CZZ66" s="140"/>
      <c r="DAA66" s="140"/>
      <c r="DAB66" s="140"/>
      <c r="DAC66" s="140"/>
      <c r="DAD66" s="140"/>
      <c r="DAE66" s="140"/>
      <c r="DAF66" s="140"/>
      <c r="DAG66" s="140"/>
      <c r="DAH66" s="140"/>
      <c r="DAI66" s="140"/>
      <c r="DAJ66" s="140"/>
      <c r="DAK66" s="140"/>
      <c r="DAL66" s="140"/>
      <c r="DAM66" s="140"/>
      <c r="DAN66" s="140"/>
      <c r="DAO66" s="140"/>
      <c r="DAP66" s="140"/>
      <c r="DAQ66" s="140"/>
      <c r="DAR66" s="140"/>
      <c r="DAS66" s="140"/>
      <c r="DAT66" s="140"/>
      <c r="DAU66" s="140"/>
      <c r="DAV66" s="140"/>
      <c r="DAW66" s="140"/>
      <c r="DAX66" s="140"/>
      <c r="DAY66" s="140"/>
      <c r="DAZ66" s="140"/>
      <c r="DBA66" s="140"/>
      <c r="DBB66" s="140"/>
      <c r="DBC66" s="140"/>
      <c r="DBD66" s="140"/>
      <c r="DBE66" s="140"/>
      <c r="DBF66" s="140"/>
      <c r="DBG66" s="140"/>
      <c r="DBH66" s="140"/>
      <c r="DBI66" s="140"/>
      <c r="DBJ66" s="140"/>
      <c r="DBK66" s="140"/>
      <c r="DBL66" s="140"/>
      <c r="DBM66" s="140"/>
      <c r="DBN66" s="140"/>
      <c r="DBO66" s="140"/>
      <c r="DBP66" s="140"/>
      <c r="DBQ66" s="140"/>
      <c r="DBR66" s="140"/>
      <c r="DBS66" s="140"/>
      <c r="DBT66" s="140"/>
      <c r="DBU66" s="140"/>
      <c r="DBV66" s="140"/>
      <c r="DBW66" s="140"/>
      <c r="DBX66" s="140"/>
      <c r="DBY66" s="140"/>
      <c r="DBZ66" s="140"/>
      <c r="DCA66" s="140"/>
      <c r="DCB66" s="140"/>
      <c r="DCC66" s="140"/>
      <c r="DCD66" s="140"/>
      <c r="DCE66" s="140"/>
      <c r="DCF66" s="140"/>
      <c r="DCG66" s="140"/>
      <c r="DCH66" s="140"/>
      <c r="DCI66" s="140"/>
      <c r="DCJ66" s="140"/>
      <c r="DCK66" s="140"/>
      <c r="DCL66" s="140"/>
      <c r="DCM66" s="140"/>
      <c r="DCN66" s="140"/>
      <c r="DCO66" s="140"/>
      <c r="DCP66" s="140"/>
      <c r="DCQ66" s="140"/>
      <c r="DCR66" s="140"/>
      <c r="DCS66" s="140"/>
      <c r="DCT66" s="140"/>
      <c r="DCU66" s="140"/>
      <c r="DCV66" s="140"/>
      <c r="DCW66" s="140"/>
      <c r="DCX66" s="140"/>
      <c r="DCY66" s="140"/>
      <c r="DCZ66" s="140"/>
      <c r="DDA66" s="140"/>
      <c r="DDB66" s="140"/>
      <c r="DDC66" s="140"/>
      <c r="DDD66" s="140"/>
      <c r="DDE66" s="140"/>
      <c r="DDF66" s="140"/>
      <c r="DDG66" s="140"/>
      <c r="DDH66" s="140"/>
      <c r="DDI66" s="140"/>
      <c r="DDJ66" s="140"/>
      <c r="DDK66" s="140"/>
      <c r="DDL66" s="140"/>
      <c r="DDM66" s="140"/>
      <c r="DDN66" s="140"/>
      <c r="DDO66" s="140"/>
      <c r="DDP66" s="140"/>
      <c r="DDQ66" s="140"/>
      <c r="DDR66" s="140"/>
      <c r="DDS66" s="140"/>
      <c r="DDT66" s="140"/>
      <c r="DDU66" s="140"/>
      <c r="DDV66" s="140"/>
      <c r="DDW66" s="140"/>
      <c r="DDX66" s="140"/>
      <c r="DDY66" s="140"/>
      <c r="DDZ66" s="140"/>
      <c r="DEA66" s="140"/>
      <c r="DEB66" s="140"/>
      <c r="DEC66" s="140"/>
      <c r="DED66" s="140"/>
      <c r="DEE66" s="140"/>
      <c r="DEF66" s="140"/>
      <c r="DEG66" s="140"/>
      <c r="DEH66" s="140"/>
      <c r="DEI66" s="140"/>
      <c r="DEJ66" s="140"/>
      <c r="DEK66" s="140"/>
      <c r="DEL66" s="140"/>
      <c r="DEM66" s="140"/>
      <c r="DEN66" s="140"/>
      <c r="DEO66" s="140"/>
      <c r="DEP66" s="140"/>
      <c r="DEQ66" s="140"/>
      <c r="DER66" s="140"/>
      <c r="DES66" s="140"/>
      <c r="DET66" s="140"/>
      <c r="DEU66" s="140"/>
      <c r="DEV66" s="140"/>
      <c r="DEW66" s="140"/>
      <c r="DEX66" s="140"/>
      <c r="DEY66" s="140"/>
      <c r="DEZ66" s="140"/>
      <c r="DFA66" s="140"/>
      <c r="DFB66" s="140"/>
      <c r="DFC66" s="140"/>
      <c r="DFD66" s="140"/>
      <c r="DFE66" s="140"/>
      <c r="DFF66" s="140"/>
      <c r="DFG66" s="140"/>
      <c r="DFH66" s="140"/>
      <c r="DFI66" s="140"/>
      <c r="DFJ66" s="140"/>
      <c r="DFK66" s="140"/>
      <c r="DFL66" s="140"/>
      <c r="DFM66" s="140"/>
      <c r="DFN66" s="140"/>
      <c r="DFO66" s="140"/>
      <c r="DFP66" s="140"/>
      <c r="DFQ66" s="140"/>
      <c r="DFR66" s="140"/>
      <c r="DFS66" s="140"/>
      <c r="DFT66" s="140"/>
      <c r="DFU66" s="140"/>
      <c r="DFV66" s="140"/>
      <c r="DFW66" s="140"/>
      <c r="DFX66" s="140"/>
      <c r="DFY66" s="140"/>
      <c r="DFZ66" s="140"/>
      <c r="DGA66" s="140"/>
      <c r="DGB66" s="140"/>
      <c r="DGC66" s="140"/>
      <c r="DGD66" s="140"/>
      <c r="DGE66" s="140"/>
      <c r="DGF66" s="140"/>
      <c r="DGG66" s="140"/>
      <c r="DGH66" s="140"/>
      <c r="DGI66" s="140"/>
      <c r="DGJ66" s="140"/>
      <c r="DGK66" s="140"/>
      <c r="DGL66" s="140"/>
      <c r="DGM66" s="140"/>
      <c r="DGN66" s="140"/>
      <c r="DGO66" s="140"/>
      <c r="DGP66" s="140"/>
      <c r="DGQ66" s="140"/>
      <c r="DGR66" s="140"/>
      <c r="DGS66" s="140"/>
      <c r="DGT66" s="140"/>
      <c r="DGU66" s="140"/>
      <c r="DGV66" s="140"/>
      <c r="DGW66" s="140"/>
      <c r="DGX66" s="140"/>
      <c r="DGY66" s="140"/>
      <c r="DGZ66" s="140"/>
      <c r="DHA66" s="140"/>
      <c r="DHB66" s="140"/>
      <c r="DHC66" s="140"/>
      <c r="DHD66" s="140"/>
      <c r="DHE66" s="140"/>
      <c r="DHF66" s="140"/>
      <c r="DHG66" s="140"/>
      <c r="DHH66" s="140"/>
      <c r="DHI66" s="140"/>
      <c r="DHJ66" s="140"/>
      <c r="DHK66" s="140"/>
      <c r="DHL66" s="140"/>
      <c r="DHM66" s="140"/>
      <c r="DHN66" s="140"/>
      <c r="DHO66" s="140"/>
      <c r="DHP66" s="140"/>
      <c r="DHQ66" s="140"/>
      <c r="DHR66" s="140"/>
      <c r="DHS66" s="140"/>
      <c r="DHT66" s="140"/>
      <c r="DHU66" s="140"/>
      <c r="DHV66" s="140"/>
      <c r="DHW66" s="140"/>
      <c r="DHX66" s="140"/>
      <c r="DHY66" s="140"/>
      <c r="DHZ66" s="140"/>
      <c r="DIA66" s="140"/>
      <c r="DIB66" s="140"/>
      <c r="DIC66" s="140"/>
      <c r="DID66" s="140"/>
      <c r="DIE66" s="140"/>
      <c r="DIF66" s="140"/>
      <c r="DIG66" s="140"/>
      <c r="DIH66" s="140"/>
      <c r="DII66" s="140"/>
      <c r="DIJ66" s="140"/>
      <c r="DIK66" s="140"/>
      <c r="DIL66" s="140"/>
      <c r="DIM66" s="140"/>
      <c r="DIN66" s="140"/>
      <c r="DIO66" s="140"/>
      <c r="DIP66" s="140"/>
      <c r="DIQ66" s="140"/>
      <c r="DIR66" s="140"/>
      <c r="DIS66" s="140"/>
      <c r="DIT66" s="140"/>
      <c r="DIU66" s="140"/>
      <c r="DIV66" s="140"/>
      <c r="DIW66" s="140"/>
      <c r="DIX66" s="140"/>
      <c r="DIY66" s="140"/>
      <c r="DIZ66" s="140"/>
      <c r="DJA66" s="140"/>
      <c r="DJB66" s="140"/>
      <c r="DJC66" s="140"/>
      <c r="DJD66" s="140"/>
      <c r="DJE66" s="140"/>
      <c r="DJF66" s="140"/>
      <c r="DJG66" s="140"/>
      <c r="DJH66" s="140"/>
      <c r="DJI66" s="140"/>
      <c r="DJJ66" s="140"/>
      <c r="DJK66" s="140"/>
      <c r="DJL66" s="140"/>
      <c r="DJM66" s="140"/>
      <c r="DJN66" s="140"/>
      <c r="DJO66" s="140"/>
      <c r="DJP66" s="140"/>
      <c r="DJQ66" s="140"/>
      <c r="DJR66" s="140"/>
      <c r="DJS66" s="140"/>
      <c r="DJT66" s="140"/>
      <c r="DJU66" s="140"/>
      <c r="DJV66" s="140"/>
      <c r="DJW66" s="140"/>
      <c r="DJX66" s="140"/>
      <c r="DJY66" s="140"/>
      <c r="DJZ66" s="140"/>
      <c r="DKA66" s="140"/>
      <c r="DKB66" s="140"/>
      <c r="DKC66" s="140"/>
      <c r="DKD66" s="140"/>
      <c r="DKE66" s="140"/>
      <c r="DKF66" s="140"/>
      <c r="DKG66" s="140"/>
      <c r="DKH66" s="140"/>
      <c r="DKI66" s="140"/>
      <c r="DKJ66" s="140"/>
      <c r="DKK66" s="140"/>
      <c r="DKL66" s="140"/>
      <c r="DKM66" s="140"/>
      <c r="DKN66" s="140"/>
      <c r="DKO66" s="140"/>
      <c r="DKP66" s="140"/>
      <c r="DKQ66" s="140"/>
      <c r="DKR66" s="140"/>
      <c r="DKS66" s="140"/>
      <c r="DKT66" s="140"/>
      <c r="DKU66" s="140"/>
      <c r="DKV66" s="140"/>
      <c r="DKW66" s="140"/>
      <c r="DKX66" s="140"/>
      <c r="DKY66" s="140"/>
      <c r="DKZ66" s="140"/>
      <c r="DLA66" s="140"/>
      <c r="DLB66" s="140"/>
      <c r="DLC66" s="140"/>
      <c r="DLD66" s="140"/>
      <c r="DLE66" s="140"/>
      <c r="DLF66" s="140"/>
      <c r="DLG66" s="140"/>
      <c r="DLH66" s="140"/>
      <c r="DLI66" s="140"/>
      <c r="DLJ66" s="140"/>
      <c r="DLK66" s="140"/>
      <c r="DLL66" s="140"/>
      <c r="DLM66" s="140"/>
      <c r="DLN66" s="140"/>
      <c r="DLO66" s="140"/>
      <c r="DLP66" s="140"/>
      <c r="DLQ66" s="140"/>
      <c r="DLR66" s="140"/>
      <c r="DLS66" s="140"/>
      <c r="DLT66" s="140"/>
      <c r="DLU66" s="140"/>
      <c r="DLV66" s="140"/>
      <c r="DLW66" s="140"/>
      <c r="DLX66" s="140"/>
      <c r="DLY66" s="140"/>
      <c r="DLZ66" s="140"/>
      <c r="DMA66" s="140"/>
      <c r="DMB66" s="140"/>
      <c r="DMC66" s="140"/>
      <c r="DMD66" s="140"/>
      <c r="DME66" s="140"/>
      <c r="DMF66" s="140"/>
      <c r="DMG66" s="140"/>
      <c r="DMH66" s="140"/>
      <c r="DMI66" s="140"/>
      <c r="DMJ66" s="140"/>
      <c r="DMK66" s="140"/>
      <c r="DML66" s="140"/>
      <c r="DMM66" s="140"/>
      <c r="DMN66" s="140"/>
      <c r="DMO66" s="140"/>
      <c r="DMP66" s="140"/>
      <c r="DMQ66" s="140"/>
      <c r="DMR66" s="140"/>
      <c r="DMS66" s="140"/>
      <c r="DMT66" s="140"/>
      <c r="DMU66" s="140"/>
      <c r="DMV66" s="140"/>
      <c r="DMW66" s="140"/>
      <c r="DMX66" s="140"/>
      <c r="DMY66" s="140"/>
      <c r="DMZ66" s="140"/>
      <c r="DNA66" s="140"/>
      <c r="DNB66" s="140"/>
      <c r="DNC66" s="140"/>
      <c r="DND66" s="140"/>
      <c r="DNE66" s="140"/>
      <c r="DNF66" s="140"/>
      <c r="DNG66" s="140"/>
      <c r="DNH66" s="140"/>
      <c r="DNI66" s="140"/>
      <c r="DNJ66" s="140"/>
      <c r="DNK66" s="140"/>
      <c r="DNL66" s="140"/>
      <c r="DNM66" s="140"/>
      <c r="DNN66" s="140"/>
      <c r="DNO66" s="140"/>
      <c r="DNP66" s="140"/>
      <c r="DNQ66" s="140"/>
      <c r="DNR66" s="140"/>
      <c r="DNS66" s="140"/>
      <c r="DNT66" s="140"/>
      <c r="DNU66" s="140"/>
      <c r="DNV66" s="140"/>
      <c r="DNW66" s="140"/>
      <c r="DNX66" s="140"/>
      <c r="DNY66" s="140"/>
      <c r="DNZ66" s="140"/>
      <c r="DOA66" s="140"/>
      <c r="DOB66" s="140"/>
      <c r="DOC66" s="140"/>
      <c r="DOD66" s="140"/>
      <c r="DOE66" s="140"/>
      <c r="DOF66" s="140"/>
      <c r="DOG66" s="140"/>
      <c r="DOH66" s="140"/>
      <c r="DOI66" s="140"/>
      <c r="DOJ66" s="140"/>
      <c r="DOK66" s="140"/>
      <c r="DOL66" s="140"/>
      <c r="DOM66" s="140"/>
      <c r="DON66" s="140"/>
      <c r="DOO66" s="140"/>
      <c r="DOP66" s="140"/>
      <c r="DOQ66" s="140"/>
      <c r="DOR66" s="140"/>
      <c r="DOS66" s="140"/>
      <c r="DOT66" s="140"/>
      <c r="DOU66" s="140"/>
      <c r="DOV66" s="140"/>
      <c r="DOW66" s="140"/>
      <c r="DOX66" s="140"/>
      <c r="DOY66" s="140"/>
      <c r="DOZ66" s="140"/>
      <c r="DPA66" s="140"/>
      <c r="DPB66" s="140"/>
      <c r="DPC66" s="140"/>
      <c r="DPD66" s="140"/>
      <c r="DPE66" s="140"/>
      <c r="DPF66" s="140"/>
      <c r="DPG66" s="140"/>
      <c r="DPH66" s="140"/>
      <c r="DPI66" s="140"/>
      <c r="DPJ66" s="140"/>
      <c r="DPK66" s="140"/>
      <c r="DPL66" s="140"/>
      <c r="DPM66" s="140"/>
      <c r="DPN66" s="140"/>
      <c r="DPO66" s="140"/>
      <c r="DPP66" s="140"/>
      <c r="DPQ66" s="140"/>
      <c r="DPR66" s="140"/>
      <c r="DPS66" s="140"/>
      <c r="DPT66" s="140"/>
      <c r="DPU66" s="140"/>
      <c r="DPV66" s="140"/>
      <c r="DPW66" s="140"/>
      <c r="DPX66" s="140"/>
      <c r="DPY66" s="140"/>
      <c r="DPZ66" s="140"/>
      <c r="DQA66" s="140"/>
      <c r="DQB66" s="140"/>
      <c r="DQC66" s="140"/>
      <c r="DQD66" s="140"/>
      <c r="DQE66" s="140"/>
      <c r="DQF66" s="140"/>
      <c r="DQG66" s="140"/>
      <c r="DQH66" s="140"/>
      <c r="DQI66" s="140"/>
      <c r="DQJ66" s="140"/>
      <c r="DQK66" s="140"/>
      <c r="DQL66" s="140"/>
      <c r="DQM66" s="140"/>
      <c r="DQN66" s="140"/>
      <c r="DQO66" s="140"/>
      <c r="DQP66" s="140"/>
      <c r="DQQ66" s="140"/>
      <c r="DQR66" s="140"/>
      <c r="DQS66" s="140"/>
      <c r="DQT66" s="140"/>
      <c r="DQU66" s="140"/>
      <c r="DQV66" s="140"/>
      <c r="DQW66" s="140"/>
      <c r="DQX66" s="140"/>
      <c r="DQY66" s="140"/>
      <c r="DQZ66" s="140"/>
      <c r="DRA66" s="140"/>
      <c r="DRB66" s="140"/>
      <c r="DRC66" s="140"/>
      <c r="DRD66" s="140"/>
      <c r="DRE66" s="140"/>
      <c r="DRF66" s="140"/>
      <c r="DRG66" s="140"/>
      <c r="DRH66" s="140"/>
      <c r="DRI66" s="140"/>
      <c r="DRJ66" s="140"/>
      <c r="DRK66" s="140"/>
      <c r="DRL66" s="140"/>
      <c r="DRM66" s="140"/>
      <c r="DRN66" s="140"/>
      <c r="DRO66" s="140"/>
      <c r="DRP66" s="140"/>
      <c r="DRQ66" s="140"/>
      <c r="DRR66" s="140"/>
      <c r="DRS66" s="140"/>
      <c r="DRT66" s="140"/>
      <c r="DRU66" s="140"/>
      <c r="DRV66" s="140"/>
      <c r="DRW66" s="140"/>
      <c r="DRX66" s="140"/>
      <c r="DRY66" s="140"/>
      <c r="DRZ66" s="140"/>
      <c r="DSA66" s="140"/>
      <c r="DSB66" s="140"/>
      <c r="DSC66" s="140"/>
      <c r="DSD66" s="140"/>
      <c r="DSE66" s="140"/>
      <c r="DSF66" s="140"/>
      <c r="DSG66" s="140"/>
      <c r="DSH66" s="140"/>
      <c r="DSI66" s="140"/>
      <c r="DSJ66" s="140"/>
      <c r="DSK66" s="140"/>
      <c r="DSL66" s="140"/>
      <c r="DSM66" s="140"/>
      <c r="DSN66" s="140"/>
      <c r="DSO66" s="140"/>
      <c r="DSP66" s="140"/>
      <c r="DSQ66" s="140"/>
      <c r="DSR66" s="140"/>
      <c r="DSS66" s="140"/>
      <c r="DST66" s="140"/>
      <c r="DSU66" s="140"/>
      <c r="DSV66" s="140"/>
      <c r="DSW66" s="140"/>
      <c r="DSX66" s="140"/>
      <c r="DSY66" s="140"/>
      <c r="DSZ66" s="140"/>
      <c r="DTA66" s="140"/>
      <c r="DTB66" s="140"/>
      <c r="DTC66" s="140"/>
      <c r="DTD66" s="140"/>
      <c r="DTE66" s="140"/>
      <c r="DTF66" s="140"/>
      <c r="DTG66" s="140"/>
      <c r="DTH66" s="140"/>
      <c r="DTI66" s="140"/>
      <c r="DTJ66" s="140"/>
      <c r="DTK66" s="140"/>
      <c r="DTL66" s="140"/>
      <c r="DTM66" s="140"/>
      <c r="DTN66" s="140"/>
      <c r="DTO66" s="140"/>
      <c r="DTP66" s="140"/>
      <c r="DTQ66" s="140"/>
      <c r="DTR66" s="140"/>
      <c r="DTS66" s="140"/>
      <c r="DTT66" s="140"/>
      <c r="DTU66" s="140"/>
      <c r="DTV66" s="140"/>
      <c r="DTW66" s="140"/>
      <c r="DTX66" s="140"/>
      <c r="DTY66" s="140"/>
      <c r="DTZ66" s="140"/>
      <c r="DUA66" s="140"/>
      <c r="DUB66" s="140"/>
      <c r="DUC66" s="140"/>
      <c r="DUD66" s="140"/>
      <c r="DUE66" s="140"/>
      <c r="DUF66" s="140"/>
      <c r="DUG66" s="140"/>
      <c r="DUH66" s="140"/>
      <c r="DUI66" s="140"/>
      <c r="DUJ66" s="140"/>
      <c r="DUK66" s="140"/>
      <c r="DUL66" s="140"/>
      <c r="DUM66" s="140"/>
      <c r="DUN66" s="140"/>
      <c r="DUO66" s="140"/>
      <c r="DUP66" s="140"/>
      <c r="DUQ66" s="140"/>
      <c r="DUR66" s="140"/>
      <c r="DUS66" s="140"/>
      <c r="DUT66" s="140"/>
      <c r="DUU66" s="140"/>
      <c r="DUV66" s="140"/>
      <c r="DUW66" s="140"/>
      <c r="DUX66" s="140"/>
      <c r="DUY66" s="140"/>
      <c r="DUZ66" s="140"/>
      <c r="DVA66" s="140"/>
      <c r="DVB66" s="140"/>
      <c r="DVC66" s="140"/>
      <c r="DVD66" s="140"/>
      <c r="DVE66" s="140"/>
      <c r="DVF66" s="140"/>
      <c r="DVG66" s="140"/>
      <c r="DVH66" s="140"/>
      <c r="DVI66" s="140"/>
      <c r="DVJ66" s="140"/>
      <c r="DVK66" s="140"/>
      <c r="DVL66" s="140"/>
      <c r="DVM66" s="140"/>
      <c r="DVN66" s="140"/>
      <c r="DVO66" s="140"/>
      <c r="DVP66" s="140"/>
      <c r="DVQ66" s="140"/>
      <c r="DVR66" s="140"/>
      <c r="DVS66" s="140"/>
      <c r="DVT66" s="140"/>
      <c r="DVU66" s="140"/>
      <c r="DVV66" s="140"/>
      <c r="DVW66" s="140"/>
      <c r="DVX66" s="140"/>
      <c r="DVY66" s="140"/>
      <c r="DVZ66" s="140"/>
      <c r="DWA66" s="140"/>
      <c r="DWB66" s="140"/>
      <c r="DWC66" s="140"/>
      <c r="DWD66" s="140"/>
      <c r="DWE66" s="140"/>
      <c r="DWF66" s="140"/>
      <c r="DWG66" s="140"/>
      <c r="DWH66" s="140"/>
      <c r="DWI66" s="140"/>
      <c r="DWJ66" s="140"/>
      <c r="DWK66" s="140"/>
      <c r="DWL66" s="140"/>
      <c r="DWM66" s="140"/>
      <c r="DWN66" s="140"/>
      <c r="DWO66" s="140"/>
      <c r="DWP66" s="140"/>
      <c r="DWQ66" s="140"/>
      <c r="DWR66" s="140"/>
      <c r="DWS66" s="140"/>
      <c r="DWT66" s="140"/>
      <c r="DWU66" s="140"/>
      <c r="DWV66" s="140"/>
      <c r="DWW66" s="140"/>
      <c r="DWX66" s="140"/>
      <c r="DWY66" s="140"/>
      <c r="DWZ66" s="140"/>
      <c r="DXA66" s="140"/>
      <c r="DXB66" s="140"/>
      <c r="DXC66" s="140"/>
      <c r="DXD66" s="140"/>
      <c r="DXE66" s="140"/>
      <c r="DXF66" s="140"/>
      <c r="DXG66" s="140"/>
      <c r="DXH66" s="140"/>
      <c r="DXI66" s="140"/>
      <c r="DXJ66" s="140"/>
      <c r="DXK66" s="140"/>
      <c r="DXL66" s="140"/>
      <c r="DXM66" s="140"/>
      <c r="DXN66" s="140"/>
      <c r="DXO66" s="140"/>
      <c r="DXP66" s="140"/>
      <c r="DXQ66" s="140"/>
      <c r="DXR66" s="140"/>
      <c r="DXS66" s="140"/>
      <c r="DXT66" s="140"/>
      <c r="DXU66" s="140"/>
      <c r="DXV66" s="140"/>
      <c r="DXW66" s="140"/>
      <c r="DXX66" s="140"/>
      <c r="DXY66" s="140"/>
      <c r="DXZ66" s="140"/>
      <c r="DYA66" s="140"/>
      <c r="DYB66" s="140"/>
      <c r="DYC66" s="140"/>
      <c r="DYD66" s="140"/>
      <c r="DYE66" s="140"/>
      <c r="DYF66" s="140"/>
      <c r="DYG66" s="140"/>
      <c r="DYH66" s="140"/>
      <c r="DYI66" s="140"/>
      <c r="DYJ66" s="140"/>
      <c r="DYK66" s="140"/>
      <c r="DYL66" s="140"/>
      <c r="DYM66" s="140"/>
      <c r="DYN66" s="140"/>
      <c r="DYO66" s="140"/>
      <c r="DYP66" s="140"/>
      <c r="DYQ66" s="140"/>
      <c r="DYR66" s="140"/>
      <c r="DYS66" s="140"/>
      <c r="DYT66" s="140"/>
      <c r="DYU66" s="140"/>
      <c r="DYV66" s="140"/>
      <c r="DYW66" s="140"/>
      <c r="DYX66" s="140"/>
      <c r="DYY66" s="140"/>
      <c r="DYZ66" s="140"/>
      <c r="DZA66" s="140"/>
      <c r="DZB66" s="140"/>
      <c r="DZC66" s="140"/>
      <c r="DZD66" s="140"/>
      <c r="DZE66" s="140"/>
      <c r="DZF66" s="140"/>
      <c r="DZG66" s="140"/>
      <c r="DZH66" s="140"/>
      <c r="DZI66" s="140"/>
      <c r="DZJ66" s="140"/>
      <c r="DZK66" s="140"/>
      <c r="DZL66" s="140"/>
      <c r="DZM66" s="140"/>
      <c r="DZN66" s="140"/>
      <c r="DZO66" s="140"/>
      <c r="DZP66" s="140"/>
      <c r="DZQ66" s="140"/>
      <c r="DZR66" s="140"/>
      <c r="DZS66" s="140"/>
      <c r="DZT66" s="140"/>
      <c r="DZU66" s="140"/>
      <c r="DZV66" s="140"/>
      <c r="DZW66" s="140"/>
      <c r="DZX66" s="140"/>
      <c r="DZY66" s="140"/>
      <c r="DZZ66" s="140"/>
      <c r="EAA66" s="140"/>
      <c r="EAB66" s="140"/>
      <c r="EAC66" s="140"/>
      <c r="EAD66" s="140"/>
      <c r="EAE66" s="140"/>
      <c r="EAF66" s="140"/>
      <c r="EAG66" s="140"/>
      <c r="EAH66" s="140"/>
      <c r="EAI66" s="140"/>
      <c r="EAJ66" s="140"/>
      <c r="EAK66" s="140"/>
      <c r="EAL66" s="140"/>
      <c r="EAM66" s="140"/>
      <c r="EAN66" s="140"/>
      <c r="EAO66" s="140"/>
      <c r="EAP66" s="140"/>
      <c r="EAQ66" s="140"/>
      <c r="EAR66" s="140"/>
      <c r="EAS66" s="140"/>
      <c r="EAT66" s="140"/>
      <c r="EAU66" s="140"/>
      <c r="EAV66" s="140"/>
      <c r="EAW66" s="140"/>
      <c r="EAX66" s="140"/>
      <c r="EAY66" s="140"/>
      <c r="EAZ66" s="140"/>
      <c r="EBA66" s="140"/>
      <c r="EBB66" s="140"/>
      <c r="EBC66" s="140"/>
      <c r="EBD66" s="140"/>
      <c r="EBE66" s="140"/>
      <c r="EBF66" s="140"/>
      <c r="EBG66" s="140"/>
      <c r="EBH66" s="140"/>
      <c r="EBI66" s="140"/>
      <c r="EBJ66" s="140"/>
      <c r="EBK66" s="140"/>
      <c r="EBL66" s="140"/>
      <c r="EBM66" s="140"/>
      <c r="EBN66" s="140"/>
      <c r="EBO66" s="140"/>
      <c r="EBP66" s="140"/>
      <c r="EBQ66" s="140"/>
      <c r="EBR66" s="140"/>
      <c r="EBS66" s="140"/>
      <c r="EBT66" s="140"/>
      <c r="EBU66" s="140"/>
      <c r="EBV66" s="140"/>
      <c r="EBW66" s="140"/>
      <c r="EBX66" s="140"/>
      <c r="EBY66" s="140"/>
      <c r="EBZ66" s="140"/>
      <c r="ECA66" s="140"/>
      <c r="ECB66" s="140"/>
      <c r="ECC66" s="140"/>
      <c r="ECD66" s="140"/>
      <c r="ECE66" s="140"/>
      <c r="ECF66" s="140"/>
      <c r="ECG66" s="140"/>
      <c r="ECH66" s="140"/>
      <c r="ECI66" s="140"/>
      <c r="ECJ66" s="140"/>
      <c r="ECK66" s="140"/>
      <c r="ECL66" s="140"/>
      <c r="ECM66" s="140"/>
      <c r="ECN66" s="140"/>
      <c r="ECO66" s="140"/>
      <c r="ECP66" s="140"/>
      <c r="ECQ66" s="140"/>
      <c r="ECR66" s="140"/>
      <c r="ECS66" s="140"/>
      <c r="ECT66" s="140"/>
      <c r="ECU66" s="140"/>
      <c r="ECV66" s="140"/>
      <c r="ECW66" s="140"/>
      <c r="ECX66" s="140"/>
      <c r="ECY66" s="140"/>
      <c r="ECZ66" s="140"/>
      <c r="EDA66" s="140"/>
      <c r="EDB66" s="140"/>
      <c r="EDC66" s="140"/>
      <c r="EDD66" s="140"/>
      <c r="EDE66" s="140"/>
      <c r="EDF66" s="140"/>
      <c r="EDG66" s="140"/>
      <c r="EDH66" s="140"/>
      <c r="EDI66" s="140"/>
      <c r="EDJ66" s="140"/>
      <c r="EDK66" s="140"/>
      <c r="EDL66" s="140"/>
      <c r="EDM66" s="140"/>
      <c r="EDN66" s="140"/>
      <c r="EDO66" s="140"/>
      <c r="EDP66" s="140"/>
      <c r="EDQ66" s="140"/>
      <c r="EDR66" s="140"/>
      <c r="EDS66" s="140"/>
      <c r="EDT66" s="140"/>
      <c r="EDU66" s="140"/>
      <c r="EDV66" s="140"/>
      <c r="EDW66" s="140"/>
      <c r="EDX66" s="140"/>
      <c r="EDY66" s="140"/>
      <c r="EDZ66" s="140"/>
      <c r="EEA66" s="140"/>
      <c r="EEB66" s="140"/>
      <c r="EEC66" s="140"/>
      <c r="EED66" s="140"/>
      <c r="EEE66" s="140"/>
      <c r="EEF66" s="140"/>
      <c r="EEG66" s="140"/>
      <c r="EEH66" s="140"/>
      <c r="EEI66" s="140"/>
      <c r="EEJ66" s="140"/>
      <c r="EEK66" s="140"/>
      <c r="EEL66" s="140"/>
      <c r="EEM66" s="140"/>
      <c r="EEN66" s="140"/>
      <c r="EEO66" s="140"/>
      <c r="EEP66" s="140"/>
      <c r="EEQ66" s="140"/>
      <c r="EER66" s="140"/>
      <c r="EES66" s="140"/>
      <c r="EET66" s="140"/>
      <c r="EEU66" s="140"/>
      <c r="EEV66" s="140"/>
      <c r="EEW66" s="140"/>
      <c r="EEX66" s="140"/>
      <c r="EEY66" s="140"/>
      <c r="EEZ66" s="140"/>
      <c r="EFA66" s="140"/>
      <c r="EFB66" s="140"/>
      <c r="EFC66" s="140"/>
      <c r="EFD66" s="140"/>
      <c r="EFE66" s="140"/>
      <c r="EFF66" s="140"/>
      <c r="EFG66" s="140"/>
      <c r="EFH66" s="140"/>
      <c r="EFI66" s="140"/>
      <c r="EFJ66" s="140"/>
      <c r="EFK66" s="140"/>
      <c r="EFL66" s="140"/>
      <c r="EFM66" s="140"/>
      <c r="EFN66" s="140"/>
      <c r="EFO66" s="140"/>
      <c r="EFP66" s="140"/>
      <c r="EFQ66" s="140"/>
      <c r="EFR66" s="140"/>
      <c r="EFS66" s="140"/>
      <c r="EFT66" s="140"/>
      <c r="EFU66" s="140"/>
      <c r="EFV66" s="140"/>
      <c r="EFW66" s="140"/>
      <c r="EFX66" s="140"/>
      <c r="EFY66" s="140"/>
      <c r="EFZ66" s="140"/>
      <c r="EGA66" s="140"/>
      <c r="EGB66" s="140"/>
      <c r="EGC66" s="140"/>
      <c r="EGD66" s="140"/>
      <c r="EGE66" s="140"/>
      <c r="EGF66" s="140"/>
      <c r="EGG66" s="140"/>
      <c r="EGH66" s="140"/>
      <c r="EGI66" s="140"/>
      <c r="EGJ66" s="140"/>
      <c r="EGK66" s="140"/>
      <c r="EGL66" s="140"/>
      <c r="EGM66" s="140"/>
      <c r="EGN66" s="140"/>
      <c r="EGO66" s="140"/>
      <c r="EGP66" s="140"/>
      <c r="EGQ66" s="140"/>
      <c r="EGR66" s="140"/>
      <c r="EGS66" s="140"/>
      <c r="EGT66" s="140"/>
      <c r="EGU66" s="140"/>
      <c r="EGV66" s="140"/>
      <c r="EGW66" s="140"/>
      <c r="EGX66" s="140"/>
      <c r="EGY66" s="140"/>
      <c r="EGZ66" s="140"/>
      <c r="EHA66" s="140"/>
      <c r="EHB66" s="140"/>
      <c r="EHC66" s="140"/>
      <c r="EHD66" s="140"/>
      <c r="EHE66" s="140"/>
      <c r="EHF66" s="140"/>
      <c r="EHG66" s="140"/>
      <c r="EHH66" s="140"/>
      <c r="EHI66" s="140"/>
      <c r="EHJ66" s="140"/>
      <c r="EHK66" s="140"/>
      <c r="EHL66" s="140"/>
      <c r="EHM66" s="140"/>
      <c r="EHN66" s="140"/>
      <c r="EHO66" s="140"/>
      <c r="EHP66" s="140"/>
      <c r="EHQ66" s="140"/>
      <c r="EHR66" s="140"/>
      <c r="EHS66" s="140"/>
      <c r="EHT66" s="140"/>
      <c r="EHU66" s="140"/>
      <c r="EHV66" s="140"/>
      <c r="EHW66" s="140"/>
      <c r="EHX66" s="140"/>
      <c r="EHY66" s="140"/>
      <c r="EHZ66" s="140"/>
      <c r="EIA66" s="140"/>
      <c r="EIB66" s="140"/>
      <c r="EIC66" s="140"/>
      <c r="EID66" s="140"/>
      <c r="EIE66" s="140"/>
      <c r="EIF66" s="140"/>
      <c r="EIG66" s="140"/>
      <c r="EIH66" s="140"/>
      <c r="EII66" s="140"/>
      <c r="EIJ66" s="140"/>
      <c r="EIK66" s="140"/>
      <c r="EIL66" s="140"/>
      <c r="EIM66" s="140"/>
      <c r="EIN66" s="140"/>
      <c r="EIO66" s="140"/>
      <c r="EIP66" s="140"/>
      <c r="EIQ66" s="140"/>
      <c r="EIR66" s="140"/>
      <c r="EIS66" s="140"/>
      <c r="EIT66" s="140"/>
      <c r="EIU66" s="140"/>
      <c r="EIV66" s="140"/>
      <c r="EIW66" s="140"/>
      <c r="EIX66" s="140"/>
      <c r="EIY66" s="140"/>
      <c r="EIZ66" s="140"/>
      <c r="EJA66" s="140"/>
      <c r="EJB66" s="140"/>
      <c r="EJC66" s="140"/>
      <c r="EJD66" s="140"/>
      <c r="EJE66" s="140"/>
      <c r="EJF66" s="140"/>
      <c r="EJG66" s="140"/>
      <c r="EJH66" s="140"/>
      <c r="EJI66" s="140"/>
      <c r="EJJ66" s="140"/>
      <c r="EJK66" s="140"/>
      <c r="EJL66" s="140"/>
      <c r="EJM66" s="140"/>
      <c r="EJN66" s="140"/>
      <c r="EJO66" s="140"/>
      <c r="EJP66" s="140"/>
      <c r="EJQ66" s="140"/>
      <c r="EJR66" s="140"/>
      <c r="EJS66" s="140"/>
      <c r="EJT66" s="140"/>
      <c r="EJU66" s="140"/>
      <c r="EJV66" s="140"/>
      <c r="EJW66" s="140"/>
      <c r="EJX66" s="140"/>
      <c r="EJY66" s="140"/>
      <c r="EJZ66" s="140"/>
      <c r="EKA66" s="140"/>
      <c r="EKB66" s="140"/>
      <c r="EKC66" s="140"/>
      <c r="EKD66" s="140"/>
      <c r="EKE66" s="140"/>
      <c r="EKF66" s="140"/>
      <c r="EKG66" s="140"/>
      <c r="EKH66" s="140"/>
      <c r="EKI66" s="140"/>
      <c r="EKJ66" s="140"/>
      <c r="EKK66" s="140"/>
      <c r="EKL66" s="140"/>
      <c r="EKM66" s="140"/>
      <c r="EKN66" s="140"/>
      <c r="EKO66" s="140"/>
      <c r="EKP66" s="140"/>
      <c r="EKQ66" s="140"/>
      <c r="EKR66" s="140"/>
      <c r="EKS66" s="140"/>
      <c r="EKT66" s="140"/>
      <c r="EKU66" s="140"/>
      <c r="EKV66" s="140"/>
      <c r="EKW66" s="140"/>
      <c r="EKX66" s="140"/>
      <c r="EKY66" s="140"/>
      <c r="EKZ66" s="140"/>
      <c r="ELA66" s="140"/>
      <c r="ELB66" s="140"/>
      <c r="ELC66" s="140"/>
      <c r="ELD66" s="140"/>
      <c r="ELE66" s="140"/>
      <c r="ELF66" s="140"/>
      <c r="ELG66" s="140"/>
      <c r="ELH66" s="140"/>
      <c r="ELI66" s="140"/>
      <c r="ELJ66" s="140"/>
      <c r="ELK66" s="140"/>
      <c r="ELL66" s="140"/>
      <c r="ELM66" s="140"/>
      <c r="ELN66" s="140"/>
      <c r="ELO66" s="140"/>
      <c r="ELP66" s="140"/>
      <c r="ELQ66" s="140"/>
      <c r="ELR66" s="140"/>
      <c r="ELS66" s="140"/>
      <c r="ELT66" s="140"/>
      <c r="ELU66" s="140"/>
      <c r="ELV66" s="140"/>
      <c r="ELW66" s="140"/>
      <c r="ELX66" s="140"/>
      <c r="ELY66" s="140"/>
      <c r="ELZ66" s="140"/>
      <c r="EMA66" s="140"/>
      <c r="EMB66" s="140"/>
      <c r="EMC66" s="140"/>
      <c r="EMD66" s="140"/>
      <c r="EME66" s="140"/>
      <c r="EMF66" s="140"/>
      <c r="EMG66" s="140"/>
      <c r="EMH66" s="140"/>
      <c r="EMI66" s="140"/>
      <c r="EMJ66" s="140"/>
      <c r="EMK66" s="140"/>
      <c r="EML66" s="140"/>
      <c r="EMM66" s="140"/>
      <c r="EMN66" s="140"/>
      <c r="EMO66" s="140"/>
      <c r="EMP66" s="140"/>
      <c r="EMQ66" s="140"/>
      <c r="EMR66" s="140"/>
      <c r="EMS66" s="140"/>
      <c r="EMT66" s="140"/>
      <c r="EMU66" s="140"/>
      <c r="EMV66" s="140"/>
      <c r="EMW66" s="140"/>
      <c r="EMX66" s="140"/>
      <c r="EMY66" s="140"/>
      <c r="EMZ66" s="140"/>
      <c r="ENA66" s="140"/>
      <c r="ENB66" s="140"/>
      <c r="ENC66" s="140"/>
      <c r="END66" s="140"/>
      <c r="ENE66" s="140"/>
      <c r="ENF66" s="140"/>
      <c r="ENG66" s="140"/>
      <c r="ENH66" s="140"/>
      <c r="ENI66" s="140"/>
      <c r="ENJ66" s="140"/>
      <c r="ENK66" s="140"/>
      <c r="ENL66" s="140"/>
      <c r="ENM66" s="140"/>
      <c r="ENN66" s="140"/>
      <c r="ENO66" s="140"/>
      <c r="ENP66" s="140"/>
      <c r="ENQ66" s="140"/>
      <c r="ENR66" s="140"/>
      <c r="ENS66" s="140"/>
      <c r="ENT66" s="140"/>
      <c r="ENU66" s="140"/>
      <c r="ENV66" s="140"/>
      <c r="ENW66" s="140"/>
      <c r="ENX66" s="140"/>
      <c r="ENY66" s="140"/>
      <c r="ENZ66" s="140"/>
      <c r="EOA66" s="140"/>
      <c r="EOB66" s="140"/>
      <c r="EOC66" s="140"/>
      <c r="EOD66" s="140"/>
      <c r="EOE66" s="140"/>
      <c r="EOF66" s="140"/>
      <c r="EOG66" s="140"/>
      <c r="EOH66" s="140"/>
      <c r="EOI66" s="140"/>
      <c r="EOJ66" s="140"/>
      <c r="EOK66" s="140"/>
      <c r="EOL66" s="140"/>
      <c r="EOM66" s="140"/>
      <c r="EON66" s="140"/>
      <c r="EOO66" s="140"/>
      <c r="EOP66" s="140"/>
      <c r="EOQ66" s="140"/>
      <c r="EOR66" s="140"/>
      <c r="EOS66" s="140"/>
      <c r="EOT66" s="140"/>
      <c r="EOU66" s="140"/>
      <c r="EOV66" s="140"/>
      <c r="EOW66" s="140"/>
      <c r="EOX66" s="140"/>
      <c r="EOY66" s="140"/>
      <c r="EOZ66" s="140"/>
      <c r="EPA66" s="140"/>
      <c r="EPB66" s="140"/>
      <c r="EPC66" s="140"/>
      <c r="EPD66" s="140"/>
      <c r="EPE66" s="140"/>
      <c r="EPF66" s="140"/>
      <c r="EPG66" s="140"/>
      <c r="EPH66" s="140"/>
      <c r="EPI66" s="140"/>
      <c r="EPJ66" s="140"/>
      <c r="EPK66" s="140"/>
      <c r="EPL66" s="140"/>
      <c r="EPM66" s="140"/>
      <c r="EPN66" s="140"/>
      <c r="EPO66" s="140"/>
      <c r="EPP66" s="140"/>
      <c r="EPQ66" s="140"/>
      <c r="EPR66" s="140"/>
      <c r="EPS66" s="140"/>
      <c r="EPT66" s="140"/>
      <c r="EPU66" s="140"/>
      <c r="EPV66" s="140"/>
      <c r="EPW66" s="140"/>
      <c r="EPX66" s="140"/>
      <c r="EPY66" s="140"/>
      <c r="EPZ66" s="140"/>
      <c r="EQA66" s="140"/>
      <c r="EQB66" s="140"/>
      <c r="EQC66" s="140"/>
      <c r="EQD66" s="140"/>
      <c r="EQE66" s="140"/>
      <c r="EQF66" s="140"/>
      <c r="EQG66" s="140"/>
      <c r="EQH66" s="140"/>
      <c r="EQI66" s="140"/>
      <c r="EQJ66" s="140"/>
      <c r="EQK66" s="140"/>
      <c r="EQL66" s="140"/>
      <c r="EQM66" s="140"/>
      <c r="EQN66" s="140"/>
      <c r="EQO66" s="140"/>
      <c r="EQP66" s="140"/>
      <c r="EQQ66" s="140"/>
      <c r="EQR66" s="140"/>
      <c r="EQS66" s="140"/>
      <c r="EQT66" s="140"/>
      <c r="EQU66" s="140"/>
      <c r="EQV66" s="140"/>
      <c r="EQW66" s="140"/>
      <c r="EQX66" s="140"/>
      <c r="EQY66" s="140"/>
      <c r="EQZ66" s="140"/>
      <c r="ERA66" s="140"/>
      <c r="ERB66" s="140"/>
      <c r="ERC66" s="140"/>
      <c r="ERD66" s="140"/>
      <c r="ERE66" s="140"/>
      <c r="ERF66" s="140"/>
      <c r="ERG66" s="140"/>
      <c r="ERH66" s="140"/>
      <c r="ERI66" s="140"/>
      <c r="ERJ66" s="140"/>
      <c r="ERK66" s="140"/>
      <c r="ERL66" s="140"/>
      <c r="ERM66" s="140"/>
      <c r="ERN66" s="140"/>
      <c r="ERO66" s="140"/>
      <c r="ERP66" s="140"/>
      <c r="ERQ66" s="140"/>
      <c r="ERR66" s="140"/>
      <c r="ERS66" s="140"/>
      <c r="ERT66" s="140"/>
      <c r="ERU66" s="140"/>
      <c r="ERV66" s="140"/>
      <c r="ERW66" s="140"/>
      <c r="ERX66" s="140"/>
      <c r="ERY66" s="140"/>
      <c r="ERZ66" s="140"/>
      <c r="ESA66" s="140"/>
      <c r="ESB66" s="140"/>
      <c r="ESC66" s="140"/>
      <c r="ESD66" s="140"/>
      <c r="ESE66" s="140"/>
      <c r="ESF66" s="140"/>
      <c r="ESG66" s="140"/>
      <c r="ESH66" s="140"/>
      <c r="ESI66" s="140"/>
      <c r="ESJ66" s="140"/>
      <c r="ESK66" s="140"/>
      <c r="ESL66" s="140"/>
      <c r="ESM66" s="140"/>
      <c r="ESN66" s="140"/>
      <c r="ESO66" s="140"/>
      <c r="ESP66" s="140"/>
      <c r="ESQ66" s="140"/>
      <c r="ESR66" s="140"/>
      <c r="ESS66" s="140"/>
      <c r="EST66" s="140"/>
      <c r="ESU66" s="140"/>
      <c r="ESV66" s="140"/>
      <c r="ESW66" s="140"/>
      <c r="ESX66" s="140"/>
      <c r="ESY66" s="140"/>
      <c r="ESZ66" s="140"/>
      <c r="ETA66" s="140"/>
      <c r="ETB66" s="140"/>
      <c r="ETC66" s="140"/>
      <c r="ETD66" s="140"/>
      <c r="ETE66" s="140"/>
      <c r="ETF66" s="140"/>
      <c r="ETG66" s="140"/>
      <c r="ETH66" s="140"/>
      <c r="ETI66" s="140"/>
      <c r="ETJ66" s="140"/>
      <c r="ETK66" s="140"/>
      <c r="ETL66" s="140"/>
      <c r="ETM66" s="140"/>
      <c r="ETN66" s="140"/>
      <c r="ETO66" s="140"/>
      <c r="ETP66" s="140"/>
      <c r="ETQ66" s="140"/>
      <c r="ETR66" s="140"/>
      <c r="ETS66" s="140"/>
      <c r="ETT66" s="140"/>
      <c r="ETU66" s="140"/>
      <c r="ETV66" s="140"/>
      <c r="ETW66" s="140"/>
      <c r="ETX66" s="140"/>
      <c r="ETY66" s="140"/>
      <c r="ETZ66" s="140"/>
      <c r="EUA66" s="140"/>
      <c r="EUB66" s="140"/>
      <c r="EUC66" s="140"/>
      <c r="EUD66" s="140"/>
      <c r="EUE66" s="140"/>
      <c r="EUF66" s="140"/>
      <c r="EUG66" s="140"/>
      <c r="EUH66" s="140"/>
      <c r="EUI66" s="140"/>
      <c r="EUJ66" s="140"/>
      <c r="EUK66" s="140"/>
      <c r="EUL66" s="140"/>
      <c r="EUM66" s="140"/>
      <c r="EUN66" s="140"/>
      <c r="EUO66" s="140"/>
      <c r="EUP66" s="140"/>
      <c r="EUQ66" s="140"/>
      <c r="EUR66" s="140"/>
      <c r="EUS66" s="140"/>
      <c r="EUT66" s="140"/>
      <c r="EUU66" s="140"/>
      <c r="EUV66" s="140"/>
      <c r="EUW66" s="140"/>
      <c r="EUX66" s="140"/>
      <c r="EUY66" s="140"/>
      <c r="EUZ66" s="140"/>
      <c r="EVA66" s="140"/>
      <c r="EVB66" s="140"/>
      <c r="EVC66" s="140"/>
      <c r="EVD66" s="140"/>
      <c r="EVE66" s="140"/>
      <c r="EVF66" s="140"/>
      <c r="EVG66" s="140"/>
      <c r="EVH66" s="140"/>
      <c r="EVI66" s="140"/>
      <c r="EVJ66" s="140"/>
      <c r="EVK66" s="140"/>
      <c r="EVL66" s="140"/>
      <c r="EVM66" s="140"/>
      <c r="EVN66" s="140"/>
      <c r="EVO66" s="140"/>
      <c r="EVP66" s="140"/>
      <c r="EVQ66" s="140"/>
      <c r="EVR66" s="140"/>
      <c r="EVS66" s="140"/>
      <c r="EVT66" s="140"/>
      <c r="EVU66" s="140"/>
      <c r="EVV66" s="140"/>
      <c r="EVW66" s="140"/>
      <c r="EVX66" s="140"/>
      <c r="EVY66" s="140"/>
      <c r="EVZ66" s="140"/>
      <c r="EWA66" s="140"/>
      <c r="EWB66" s="140"/>
      <c r="EWC66" s="140"/>
      <c r="EWD66" s="140"/>
      <c r="EWE66" s="140"/>
      <c r="EWF66" s="140"/>
      <c r="EWG66" s="140"/>
      <c r="EWH66" s="140"/>
      <c r="EWI66" s="140"/>
      <c r="EWJ66" s="140"/>
      <c r="EWK66" s="140"/>
      <c r="EWL66" s="140"/>
      <c r="EWM66" s="140"/>
      <c r="EWN66" s="140"/>
      <c r="EWO66" s="140"/>
      <c r="EWP66" s="140"/>
      <c r="EWQ66" s="140"/>
      <c r="EWR66" s="140"/>
      <c r="EWS66" s="140"/>
      <c r="EWT66" s="140"/>
      <c r="EWU66" s="140"/>
      <c r="EWV66" s="140"/>
      <c r="EWW66" s="140"/>
      <c r="EWX66" s="140"/>
      <c r="EWY66" s="140"/>
      <c r="EWZ66" s="140"/>
      <c r="EXA66" s="140"/>
      <c r="EXB66" s="140"/>
      <c r="EXC66" s="140"/>
      <c r="EXD66" s="140"/>
      <c r="EXE66" s="140"/>
      <c r="EXF66" s="140"/>
      <c r="EXG66" s="140"/>
      <c r="EXH66" s="140"/>
      <c r="EXI66" s="140"/>
      <c r="EXJ66" s="140"/>
      <c r="EXK66" s="140"/>
      <c r="EXL66" s="140"/>
      <c r="EXM66" s="140"/>
      <c r="EXN66" s="140"/>
      <c r="EXO66" s="140"/>
      <c r="EXP66" s="140"/>
      <c r="EXQ66" s="140"/>
      <c r="EXR66" s="140"/>
      <c r="EXS66" s="140"/>
      <c r="EXT66" s="140"/>
      <c r="EXU66" s="140"/>
      <c r="EXV66" s="140"/>
      <c r="EXW66" s="140"/>
      <c r="EXX66" s="140"/>
      <c r="EXY66" s="140"/>
      <c r="EXZ66" s="140"/>
      <c r="EYA66" s="140"/>
      <c r="EYB66" s="140"/>
      <c r="EYC66" s="140"/>
      <c r="EYD66" s="140"/>
      <c r="EYE66" s="140"/>
      <c r="EYF66" s="140"/>
      <c r="EYG66" s="140"/>
      <c r="EYH66" s="140"/>
      <c r="EYI66" s="140"/>
      <c r="EYJ66" s="140"/>
      <c r="EYK66" s="140"/>
      <c r="EYL66" s="140"/>
      <c r="EYM66" s="140"/>
      <c r="EYN66" s="140"/>
      <c r="EYO66" s="140"/>
      <c r="EYP66" s="140"/>
      <c r="EYQ66" s="140"/>
      <c r="EYR66" s="140"/>
      <c r="EYS66" s="140"/>
      <c r="EYT66" s="140"/>
      <c r="EYU66" s="140"/>
      <c r="EYV66" s="140"/>
      <c r="EYW66" s="140"/>
      <c r="EYX66" s="140"/>
      <c r="EYY66" s="140"/>
      <c r="EYZ66" s="140"/>
      <c r="EZA66" s="140"/>
      <c r="EZB66" s="140"/>
      <c r="EZC66" s="140"/>
      <c r="EZD66" s="140"/>
      <c r="EZE66" s="140"/>
      <c r="EZF66" s="140"/>
      <c r="EZG66" s="140"/>
      <c r="EZH66" s="140"/>
      <c r="EZI66" s="140"/>
      <c r="EZJ66" s="140"/>
      <c r="EZK66" s="140"/>
      <c r="EZL66" s="140"/>
      <c r="EZM66" s="140"/>
      <c r="EZN66" s="140"/>
      <c r="EZO66" s="140"/>
      <c r="EZP66" s="140"/>
      <c r="EZQ66" s="140"/>
      <c r="EZR66" s="140"/>
      <c r="EZS66" s="140"/>
      <c r="EZT66" s="140"/>
      <c r="EZU66" s="140"/>
      <c r="EZV66" s="140"/>
      <c r="EZW66" s="140"/>
      <c r="EZX66" s="140"/>
      <c r="EZY66" s="140"/>
      <c r="EZZ66" s="140"/>
      <c r="FAA66" s="140"/>
      <c r="FAB66" s="140"/>
      <c r="FAC66" s="140"/>
      <c r="FAD66" s="140"/>
      <c r="FAE66" s="140"/>
      <c r="FAF66" s="140"/>
      <c r="FAG66" s="140"/>
      <c r="FAH66" s="140"/>
      <c r="FAI66" s="140"/>
      <c r="FAJ66" s="140"/>
      <c r="FAK66" s="140"/>
      <c r="FAL66" s="140"/>
      <c r="FAM66" s="140"/>
      <c r="FAN66" s="140"/>
      <c r="FAO66" s="140"/>
      <c r="FAP66" s="140"/>
      <c r="FAQ66" s="140"/>
      <c r="FAR66" s="140"/>
      <c r="FAS66" s="140"/>
      <c r="FAT66" s="140"/>
      <c r="FAU66" s="140"/>
      <c r="FAV66" s="140"/>
      <c r="FAW66" s="140"/>
      <c r="FAX66" s="140"/>
      <c r="FAY66" s="140"/>
      <c r="FAZ66" s="140"/>
      <c r="FBA66" s="140"/>
      <c r="FBB66" s="140"/>
      <c r="FBC66" s="140"/>
      <c r="FBD66" s="140"/>
      <c r="FBE66" s="140"/>
      <c r="FBF66" s="140"/>
      <c r="FBG66" s="140"/>
      <c r="FBH66" s="140"/>
      <c r="FBI66" s="140"/>
      <c r="FBJ66" s="140"/>
      <c r="FBK66" s="140"/>
      <c r="FBL66" s="140"/>
      <c r="FBM66" s="140"/>
      <c r="FBN66" s="140"/>
      <c r="FBO66" s="140"/>
      <c r="FBP66" s="140"/>
      <c r="FBQ66" s="140"/>
      <c r="FBR66" s="140"/>
      <c r="FBS66" s="140"/>
      <c r="FBT66" s="140"/>
      <c r="FBU66" s="140"/>
      <c r="FBV66" s="140"/>
      <c r="FBW66" s="140"/>
      <c r="FBX66" s="140"/>
      <c r="FBY66" s="140"/>
      <c r="FBZ66" s="140"/>
      <c r="FCA66" s="140"/>
      <c r="FCB66" s="140"/>
      <c r="FCC66" s="140"/>
      <c r="FCD66" s="140"/>
      <c r="FCE66" s="140"/>
      <c r="FCF66" s="140"/>
      <c r="FCG66" s="140"/>
      <c r="FCH66" s="140"/>
      <c r="FCI66" s="140"/>
      <c r="FCJ66" s="140"/>
      <c r="FCK66" s="140"/>
      <c r="FCL66" s="140"/>
      <c r="FCM66" s="140"/>
      <c r="FCN66" s="140"/>
      <c r="FCO66" s="140"/>
      <c r="FCP66" s="140"/>
      <c r="FCQ66" s="140"/>
      <c r="FCR66" s="140"/>
      <c r="FCS66" s="140"/>
      <c r="FCT66" s="140"/>
      <c r="FCU66" s="140"/>
      <c r="FCV66" s="140"/>
      <c r="FCW66" s="140"/>
      <c r="FCX66" s="140"/>
      <c r="FCY66" s="140"/>
      <c r="FCZ66" s="140"/>
      <c r="FDA66" s="140"/>
      <c r="FDB66" s="140"/>
      <c r="FDC66" s="140"/>
      <c r="FDD66" s="140"/>
      <c r="FDE66" s="140"/>
      <c r="FDF66" s="140"/>
      <c r="FDG66" s="140"/>
      <c r="FDH66" s="140"/>
      <c r="FDI66" s="140"/>
      <c r="FDJ66" s="140"/>
      <c r="FDK66" s="140"/>
      <c r="FDL66" s="140"/>
      <c r="FDM66" s="140"/>
      <c r="FDN66" s="140"/>
      <c r="FDO66" s="140"/>
      <c r="FDP66" s="140"/>
      <c r="FDQ66" s="140"/>
      <c r="FDR66" s="140"/>
      <c r="FDS66" s="140"/>
      <c r="FDT66" s="140"/>
      <c r="FDU66" s="140"/>
      <c r="FDV66" s="140"/>
      <c r="FDW66" s="140"/>
      <c r="FDX66" s="140"/>
      <c r="FDY66" s="140"/>
      <c r="FDZ66" s="140"/>
      <c r="FEA66" s="140"/>
      <c r="FEB66" s="140"/>
      <c r="FEC66" s="140"/>
      <c r="FED66" s="140"/>
      <c r="FEE66" s="140"/>
      <c r="FEF66" s="140"/>
      <c r="FEG66" s="140"/>
      <c r="FEH66" s="140"/>
      <c r="FEI66" s="140"/>
      <c r="FEJ66" s="140"/>
      <c r="FEK66" s="140"/>
      <c r="FEL66" s="140"/>
      <c r="FEM66" s="140"/>
      <c r="FEN66" s="140"/>
      <c r="FEO66" s="140"/>
      <c r="FEP66" s="140"/>
      <c r="FEQ66" s="140"/>
      <c r="FER66" s="140"/>
      <c r="FES66" s="140"/>
      <c r="FET66" s="140"/>
      <c r="FEU66" s="140"/>
      <c r="FEV66" s="140"/>
      <c r="FEW66" s="140"/>
      <c r="FEX66" s="140"/>
      <c r="FEY66" s="140"/>
      <c r="FEZ66" s="140"/>
      <c r="FFA66" s="140"/>
      <c r="FFB66" s="140"/>
      <c r="FFC66" s="140"/>
      <c r="FFD66" s="140"/>
      <c r="FFE66" s="140"/>
      <c r="FFF66" s="140"/>
      <c r="FFG66" s="140"/>
      <c r="FFH66" s="140"/>
      <c r="FFI66" s="140"/>
      <c r="FFJ66" s="140"/>
      <c r="FFK66" s="140"/>
      <c r="FFL66" s="140"/>
      <c r="FFM66" s="140"/>
      <c r="FFN66" s="140"/>
      <c r="FFO66" s="140"/>
      <c r="FFP66" s="140"/>
      <c r="FFQ66" s="140"/>
      <c r="FFR66" s="140"/>
      <c r="FFS66" s="140"/>
      <c r="FFT66" s="140"/>
      <c r="FFU66" s="140"/>
      <c r="FFV66" s="140"/>
      <c r="FFW66" s="140"/>
      <c r="FFX66" s="140"/>
      <c r="FFY66" s="140"/>
      <c r="FFZ66" s="140"/>
      <c r="FGA66" s="140"/>
      <c r="FGB66" s="140"/>
      <c r="FGC66" s="140"/>
      <c r="FGD66" s="140"/>
      <c r="FGE66" s="140"/>
      <c r="FGF66" s="140"/>
      <c r="FGG66" s="140"/>
      <c r="FGH66" s="140"/>
      <c r="FGI66" s="140"/>
      <c r="FGJ66" s="140"/>
      <c r="FGK66" s="140"/>
      <c r="FGL66" s="140"/>
      <c r="FGM66" s="140"/>
      <c r="FGN66" s="140"/>
      <c r="FGO66" s="140"/>
      <c r="FGP66" s="140"/>
      <c r="FGQ66" s="140"/>
      <c r="FGR66" s="140"/>
      <c r="FGS66" s="140"/>
      <c r="FGT66" s="140"/>
      <c r="FGU66" s="140"/>
      <c r="FGV66" s="140"/>
      <c r="FGW66" s="140"/>
      <c r="FGX66" s="140"/>
      <c r="FGY66" s="140"/>
      <c r="FGZ66" s="140"/>
      <c r="FHA66" s="140"/>
      <c r="FHB66" s="140"/>
      <c r="FHC66" s="140"/>
      <c r="FHD66" s="140"/>
      <c r="FHE66" s="140"/>
      <c r="FHF66" s="140"/>
      <c r="FHG66" s="140"/>
      <c r="FHH66" s="140"/>
      <c r="FHI66" s="140"/>
      <c r="FHJ66" s="140"/>
      <c r="FHK66" s="140"/>
      <c r="FHL66" s="140"/>
      <c r="FHM66" s="140"/>
      <c r="FHN66" s="140"/>
      <c r="FHO66" s="140"/>
      <c r="FHP66" s="140"/>
      <c r="FHQ66" s="140"/>
      <c r="FHR66" s="140"/>
      <c r="FHS66" s="140"/>
      <c r="FHT66" s="140"/>
      <c r="FHU66" s="140"/>
      <c r="FHV66" s="140"/>
      <c r="FHW66" s="140"/>
      <c r="FHX66" s="140"/>
      <c r="FHY66" s="140"/>
      <c r="FHZ66" s="140"/>
      <c r="FIA66" s="140"/>
      <c r="FIB66" s="140"/>
      <c r="FIC66" s="140"/>
      <c r="FID66" s="140"/>
      <c r="FIE66" s="140"/>
      <c r="FIF66" s="140"/>
      <c r="FIG66" s="140"/>
      <c r="FIH66" s="140"/>
      <c r="FII66" s="140"/>
      <c r="FIJ66" s="140"/>
      <c r="FIK66" s="140"/>
      <c r="FIL66" s="140"/>
      <c r="FIM66" s="140"/>
      <c r="FIN66" s="140"/>
      <c r="FIO66" s="140"/>
      <c r="FIP66" s="140"/>
      <c r="FIQ66" s="140"/>
      <c r="FIR66" s="140"/>
      <c r="FIS66" s="140"/>
      <c r="FIT66" s="140"/>
      <c r="FIU66" s="140"/>
      <c r="FIV66" s="140"/>
      <c r="FIW66" s="140"/>
      <c r="FIX66" s="140"/>
      <c r="FIY66" s="140"/>
      <c r="FIZ66" s="140"/>
      <c r="FJA66" s="140"/>
      <c r="FJB66" s="140"/>
      <c r="FJC66" s="140"/>
      <c r="FJD66" s="140"/>
      <c r="FJE66" s="140"/>
      <c r="FJF66" s="140"/>
      <c r="FJG66" s="140"/>
      <c r="FJH66" s="140"/>
      <c r="FJI66" s="140"/>
      <c r="FJJ66" s="140"/>
      <c r="FJK66" s="140"/>
      <c r="FJL66" s="140"/>
      <c r="FJM66" s="140"/>
      <c r="FJN66" s="140"/>
      <c r="FJO66" s="140"/>
      <c r="FJP66" s="140"/>
      <c r="FJQ66" s="140"/>
      <c r="FJR66" s="140"/>
      <c r="FJS66" s="140"/>
      <c r="FJT66" s="140"/>
      <c r="FJU66" s="140"/>
      <c r="FJV66" s="140"/>
      <c r="FJW66" s="140"/>
      <c r="FJX66" s="140"/>
      <c r="FJY66" s="140"/>
      <c r="FJZ66" s="140"/>
      <c r="FKA66" s="140"/>
      <c r="FKB66" s="140"/>
      <c r="FKC66" s="140"/>
      <c r="FKD66" s="140"/>
      <c r="FKE66" s="140"/>
      <c r="FKF66" s="140"/>
      <c r="FKG66" s="140"/>
      <c r="FKH66" s="140"/>
      <c r="FKI66" s="140"/>
      <c r="FKJ66" s="140"/>
      <c r="FKK66" s="140"/>
      <c r="FKL66" s="140"/>
      <c r="FKM66" s="140"/>
      <c r="FKN66" s="140"/>
      <c r="FKO66" s="140"/>
      <c r="FKP66" s="140"/>
      <c r="FKQ66" s="140"/>
      <c r="FKR66" s="140"/>
      <c r="FKS66" s="140"/>
      <c r="FKT66" s="140"/>
      <c r="FKU66" s="140"/>
      <c r="FKV66" s="140"/>
      <c r="FKW66" s="140"/>
      <c r="FKX66" s="140"/>
      <c r="FKY66" s="140"/>
      <c r="FKZ66" s="140"/>
      <c r="FLA66" s="140"/>
      <c r="FLB66" s="140"/>
      <c r="FLC66" s="140"/>
      <c r="FLD66" s="140"/>
      <c r="FLE66" s="140"/>
      <c r="FLF66" s="140"/>
      <c r="FLG66" s="140"/>
      <c r="FLH66" s="140"/>
      <c r="FLI66" s="140"/>
      <c r="FLJ66" s="140"/>
      <c r="FLK66" s="140"/>
      <c r="FLL66" s="140"/>
      <c r="FLM66" s="140"/>
      <c r="FLN66" s="140"/>
      <c r="FLO66" s="140"/>
      <c r="FLP66" s="140"/>
      <c r="FLQ66" s="140"/>
      <c r="FLR66" s="140"/>
      <c r="FLS66" s="140"/>
      <c r="FLT66" s="140"/>
      <c r="FLU66" s="140"/>
      <c r="FLV66" s="140"/>
      <c r="FLW66" s="140"/>
      <c r="FLX66" s="140"/>
      <c r="FLY66" s="140"/>
      <c r="FLZ66" s="140"/>
      <c r="FMA66" s="140"/>
      <c r="FMB66" s="140"/>
      <c r="FMC66" s="140"/>
      <c r="FMD66" s="140"/>
      <c r="FME66" s="140"/>
      <c r="FMF66" s="140"/>
      <c r="FMG66" s="140"/>
      <c r="FMH66" s="140"/>
      <c r="FMI66" s="140"/>
      <c r="FMJ66" s="140"/>
      <c r="FMK66" s="140"/>
      <c r="FML66" s="140"/>
      <c r="FMM66" s="140"/>
      <c r="FMN66" s="140"/>
      <c r="FMO66" s="140"/>
      <c r="FMP66" s="140"/>
      <c r="FMQ66" s="140"/>
      <c r="FMR66" s="140"/>
      <c r="FMS66" s="140"/>
      <c r="FMT66" s="140"/>
      <c r="FMU66" s="140"/>
      <c r="FMV66" s="140"/>
      <c r="FMW66" s="140"/>
      <c r="FMX66" s="140"/>
      <c r="FMY66" s="140"/>
      <c r="FMZ66" s="140"/>
      <c r="FNA66" s="140"/>
      <c r="FNB66" s="140"/>
      <c r="FNC66" s="140"/>
      <c r="FND66" s="140"/>
      <c r="FNE66" s="140"/>
      <c r="FNF66" s="140"/>
      <c r="FNG66" s="140"/>
      <c r="FNH66" s="140"/>
      <c r="FNI66" s="140"/>
      <c r="FNJ66" s="140"/>
      <c r="FNK66" s="140"/>
      <c r="FNL66" s="140"/>
      <c r="FNM66" s="140"/>
      <c r="FNN66" s="140"/>
      <c r="FNO66" s="140"/>
      <c r="FNP66" s="140"/>
      <c r="FNQ66" s="140"/>
      <c r="FNR66" s="140"/>
      <c r="FNS66" s="140"/>
      <c r="FNT66" s="140"/>
      <c r="FNU66" s="140"/>
      <c r="FNV66" s="140"/>
      <c r="FNW66" s="140"/>
      <c r="FNX66" s="140"/>
      <c r="FNY66" s="140"/>
      <c r="FNZ66" s="140"/>
      <c r="FOA66" s="140"/>
      <c r="FOB66" s="140"/>
      <c r="FOC66" s="140"/>
      <c r="FOD66" s="140"/>
      <c r="FOE66" s="140"/>
      <c r="FOF66" s="140"/>
      <c r="FOG66" s="140"/>
      <c r="FOH66" s="140"/>
      <c r="FOI66" s="140"/>
      <c r="FOJ66" s="140"/>
      <c r="FOK66" s="140"/>
      <c r="FOL66" s="140"/>
      <c r="FOM66" s="140"/>
      <c r="FON66" s="140"/>
      <c r="FOO66" s="140"/>
      <c r="FOP66" s="140"/>
      <c r="FOQ66" s="140"/>
      <c r="FOR66" s="140"/>
      <c r="FOS66" s="140"/>
      <c r="FOT66" s="140"/>
      <c r="FOU66" s="140"/>
      <c r="FOV66" s="140"/>
      <c r="FOW66" s="140"/>
      <c r="FOX66" s="140"/>
      <c r="FOY66" s="140"/>
      <c r="FOZ66" s="140"/>
      <c r="FPA66" s="140"/>
      <c r="FPB66" s="140"/>
      <c r="FPC66" s="140"/>
      <c r="FPD66" s="140"/>
      <c r="FPE66" s="140"/>
      <c r="FPF66" s="140"/>
      <c r="FPG66" s="140"/>
      <c r="FPH66" s="140"/>
      <c r="FPI66" s="140"/>
      <c r="FPJ66" s="140"/>
      <c r="FPK66" s="140"/>
      <c r="FPL66" s="140"/>
      <c r="FPM66" s="140"/>
      <c r="FPN66" s="140"/>
      <c r="FPO66" s="140"/>
      <c r="FPP66" s="140"/>
      <c r="FPQ66" s="140"/>
      <c r="FPR66" s="140"/>
      <c r="FPS66" s="140"/>
      <c r="FPT66" s="140"/>
      <c r="FPU66" s="140"/>
      <c r="FPV66" s="140"/>
      <c r="FPW66" s="140"/>
      <c r="FPX66" s="140"/>
      <c r="FPY66" s="140"/>
      <c r="FPZ66" s="140"/>
      <c r="FQA66" s="140"/>
      <c r="FQB66" s="140"/>
      <c r="FQC66" s="140"/>
      <c r="FQD66" s="140"/>
      <c r="FQE66" s="140"/>
      <c r="FQF66" s="140"/>
      <c r="FQG66" s="140"/>
      <c r="FQH66" s="140"/>
      <c r="FQI66" s="140"/>
      <c r="FQJ66" s="140"/>
      <c r="FQK66" s="140"/>
      <c r="FQL66" s="140"/>
      <c r="FQM66" s="140"/>
      <c r="FQN66" s="140"/>
      <c r="FQO66" s="140"/>
      <c r="FQP66" s="140"/>
      <c r="FQQ66" s="140"/>
      <c r="FQR66" s="140"/>
      <c r="FQS66" s="140"/>
      <c r="FQT66" s="140"/>
      <c r="FQU66" s="140"/>
      <c r="FQV66" s="140"/>
      <c r="FQW66" s="140"/>
      <c r="FQX66" s="140"/>
      <c r="FQY66" s="140"/>
      <c r="FQZ66" s="140"/>
      <c r="FRA66" s="140"/>
      <c r="FRB66" s="140"/>
      <c r="FRC66" s="140"/>
      <c r="FRD66" s="140"/>
      <c r="FRE66" s="140"/>
      <c r="FRF66" s="140"/>
      <c r="FRG66" s="140"/>
      <c r="FRH66" s="140"/>
      <c r="FRI66" s="140"/>
      <c r="FRJ66" s="140"/>
      <c r="FRK66" s="140"/>
      <c r="FRL66" s="140"/>
      <c r="FRM66" s="140"/>
      <c r="FRN66" s="140"/>
      <c r="FRO66" s="140"/>
      <c r="FRP66" s="140"/>
      <c r="FRQ66" s="140"/>
      <c r="FRR66" s="140"/>
      <c r="FRS66" s="140"/>
      <c r="FRT66" s="140"/>
      <c r="FRU66" s="140"/>
      <c r="FRV66" s="140"/>
      <c r="FRW66" s="140"/>
      <c r="FRX66" s="140"/>
      <c r="FRY66" s="140"/>
      <c r="FRZ66" s="140"/>
      <c r="FSA66" s="140"/>
      <c r="FSB66" s="140"/>
      <c r="FSC66" s="140"/>
      <c r="FSD66" s="140"/>
      <c r="FSE66" s="140"/>
      <c r="FSF66" s="140"/>
      <c r="FSG66" s="140"/>
      <c r="FSH66" s="140"/>
      <c r="FSI66" s="140"/>
      <c r="FSJ66" s="140"/>
      <c r="FSK66" s="140"/>
      <c r="FSL66" s="140"/>
      <c r="FSM66" s="140"/>
      <c r="FSN66" s="140"/>
      <c r="FSO66" s="140"/>
      <c r="FSP66" s="140"/>
      <c r="FSQ66" s="140"/>
      <c r="FSR66" s="140"/>
      <c r="FSS66" s="140"/>
      <c r="FST66" s="140"/>
      <c r="FSU66" s="140"/>
      <c r="FSV66" s="140"/>
      <c r="FSW66" s="140"/>
      <c r="FSX66" s="140"/>
      <c r="FSY66" s="140"/>
      <c r="FSZ66" s="140"/>
      <c r="FTA66" s="140"/>
      <c r="FTB66" s="140"/>
      <c r="FTC66" s="140"/>
      <c r="FTD66" s="140"/>
      <c r="FTE66" s="140"/>
      <c r="FTF66" s="140"/>
      <c r="FTG66" s="140"/>
      <c r="FTH66" s="140"/>
      <c r="FTI66" s="140"/>
      <c r="FTJ66" s="140"/>
      <c r="FTK66" s="140"/>
      <c r="FTL66" s="140"/>
      <c r="FTM66" s="140"/>
      <c r="FTN66" s="140"/>
      <c r="FTO66" s="140"/>
      <c r="FTP66" s="140"/>
      <c r="FTQ66" s="140"/>
      <c r="FTR66" s="140"/>
      <c r="FTS66" s="140"/>
      <c r="FTT66" s="140"/>
      <c r="FTU66" s="140"/>
      <c r="FTV66" s="140"/>
      <c r="FTW66" s="140"/>
      <c r="FTX66" s="140"/>
      <c r="FTY66" s="140"/>
      <c r="FTZ66" s="140"/>
      <c r="FUA66" s="140"/>
      <c r="FUB66" s="140"/>
      <c r="FUC66" s="140"/>
      <c r="FUD66" s="140"/>
      <c r="FUE66" s="140"/>
      <c r="FUF66" s="140"/>
      <c r="FUG66" s="140"/>
      <c r="FUH66" s="140"/>
      <c r="FUI66" s="140"/>
      <c r="FUJ66" s="140"/>
      <c r="FUK66" s="140"/>
      <c r="FUL66" s="140"/>
      <c r="FUM66" s="140"/>
      <c r="FUN66" s="140"/>
      <c r="FUO66" s="140"/>
      <c r="FUP66" s="140"/>
      <c r="FUQ66" s="140"/>
      <c r="FUR66" s="140"/>
      <c r="FUS66" s="140"/>
      <c r="FUT66" s="140"/>
      <c r="FUU66" s="140"/>
      <c r="FUV66" s="140"/>
      <c r="FUW66" s="140"/>
      <c r="FUX66" s="140"/>
      <c r="FUY66" s="140"/>
      <c r="FUZ66" s="140"/>
      <c r="FVA66" s="140"/>
      <c r="FVB66" s="140"/>
      <c r="FVC66" s="140"/>
      <c r="FVD66" s="140"/>
      <c r="FVE66" s="140"/>
      <c r="FVF66" s="140"/>
      <c r="FVG66" s="140"/>
      <c r="FVH66" s="140"/>
      <c r="FVI66" s="140"/>
      <c r="FVJ66" s="140"/>
      <c r="FVK66" s="140"/>
      <c r="FVL66" s="140"/>
      <c r="FVM66" s="140"/>
      <c r="FVN66" s="140"/>
      <c r="FVO66" s="140"/>
      <c r="FVP66" s="140"/>
      <c r="FVQ66" s="140"/>
      <c r="FVR66" s="140"/>
      <c r="FVS66" s="140"/>
      <c r="FVT66" s="140"/>
      <c r="FVU66" s="140"/>
      <c r="FVV66" s="140"/>
      <c r="FVW66" s="140"/>
      <c r="FVX66" s="140"/>
      <c r="FVY66" s="140"/>
      <c r="FVZ66" s="140"/>
      <c r="FWA66" s="140"/>
      <c r="FWB66" s="140"/>
      <c r="FWC66" s="140"/>
      <c r="FWD66" s="140"/>
      <c r="FWE66" s="140"/>
      <c r="FWF66" s="140"/>
      <c r="FWG66" s="140"/>
      <c r="FWH66" s="140"/>
      <c r="FWI66" s="140"/>
      <c r="FWJ66" s="140"/>
      <c r="FWK66" s="140"/>
      <c r="FWL66" s="140"/>
      <c r="FWM66" s="140"/>
      <c r="FWN66" s="140"/>
      <c r="FWO66" s="140"/>
      <c r="FWP66" s="140"/>
      <c r="FWQ66" s="140"/>
      <c r="FWR66" s="140"/>
      <c r="FWS66" s="140"/>
      <c r="FWT66" s="140"/>
      <c r="FWU66" s="140"/>
      <c r="FWV66" s="140"/>
      <c r="FWW66" s="140"/>
      <c r="FWX66" s="140"/>
      <c r="FWY66" s="140"/>
      <c r="FWZ66" s="140"/>
      <c r="FXA66" s="140"/>
      <c r="FXB66" s="140"/>
      <c r="FXC66" s="140"/>
      <c r="FXD66" s="140"/>
      <c r="FXE66" s="140"/>
      <c r="FXF66" s="140"/>
      <c r="FXG66" s="140"/>
      <c r="FXH66" s="140"/>
      <c r="FXI66" s="140"/>
      <c r="FXJ66" s="140"/>
      <c r="FXK66" s="140"/>
      <c r="FXL66" s="140"/>
      <c r="FXM66" s="140"/>
      <c r="FXN66" s="140"/>
      <c r="FXO66" s="140"/>
      <c r="FXP66" s="140"/>
      <c r="FXQ66" s="140"/>
      <c r="FXR66" s="140"/>
      <c r="FXS66" s="140"/>
      <c r="FXT66" s="140"/>
      <c r="FXU66" s="140"/>
      <c r="FXV66" s="140"/>
      <c r="FXW66" s="140"/>
      <c r="FXX66" s="140"/>
      <c r="FXY66" s="140"/>
      <c r="FXZ66" s="140"/>
      <c r="FYA66" s="140"/>
      <c r="FYB66" s="140"/>
      <c r="FYC66" s="140"/>
      <c r="FYD66" s="140"/>
      <c r="FYE66" s="140"/>
      <c r="FYF66" s="140"/>
      <c r="FYG66" s="140"/>
      <c r="FYH66" s="140"/>
      <c r="FYI66" s="140"/>
      <c r="FYJ66" s="140"/>
      <c r="FYK66" s="140"/>
      <c r="FYL66" s="140"/>
      <c r="FYM66" s="140"/>
      <c r="FYN66" s="140"/>
      <c r="FYO66" s="140"/>
      <c r="FYP66" s="140"/>
      <c r="FYQ66" s="140"/>
      <c r="FYR66" s="140"/>
      <c r="FYS66" s="140"/>
      <c r="FYT66" s="140"/>
      <c r="FYU66" s="140"/>
      <c r="FYV66" s="140"/>
      <c r="FYW66" s="140"/>
      <c r="FYX66" s="140"/>
      <c r="FYY66" s="140"/>
      <c r="FYZ66" s="140"/>
      <c r="FZA66" s="140"/>
      <c r="FZB66" s="140"/>
      <c r="FZC66" s="140"/>
      <c r="FZD66" s="140"/>
      <c r="FZE66" s="140"/>
      <c r="FZF66" s="140"/>
      <c r="FZG66" s="140"/>
      <c r="FZH66" s="140"/>
      <c r="FZI66" s="140"/>
      <c r="FZJ66" s="140"/>
      <c r="FZK66" s="140"/>
      <c r="FZL66" s="140"/>
      <c r="FZM66" s="140"/>
      <c r="FZN66" s="140"/>
      <c r="FZO66" s="140"/>
      <c r="FZP66" s="140"/>
      <c r="FZQ66" s="140"/>
      <c r="FZR66" s="140"/>
      <c r="FZS66" s="140"/>
      <c r="FZT66" s="140"/>
      <c r="FZU66" s="140"/>
      <c r="FZV66" s="140"/>
      <c r="FZW66" s="140"/>
      <c r="FZX66" s="140"/>
      <c r="FZY66" s="140"/>
      <c r="FZZ66" s="140"/>
      <c r="GAA66" s="140"/>
      <c r="GAB66" s="140"/>
      <c r="GAC66" s="140"/>
      <c r="GAD66" s="140"/>
      <c r="GAE66" s="140"/>
      <c r="GAF66" s="140"/>
      <c r="GAG66" s="140"/>
      <c r="GAH66" s="140"/>
      <c r="GAI66" s="140"/>
      <c r="GAJ66" s="140"/>
      <c r="GAK66" s="140"/>
      <c r="GAL66" s="140"/>
      <c r="GAM66" s="140"/>
      <c r="GAN66" s="140"/>
      <c r="GAO66" s="140"/>
      <c r="GAP66" s="140"/>
      <c r="GAQ66" s="140"/>
      <c r="GAR66" s="140"/>
      <c r="GAS66" s="140"/>
      <c r="GAT66" s="140"/>
      <c r="GAU66" s="140"/>
      <c r="GAV66" s="140"/>
      <c r="GAW66" s="140"/>
      <c r="GAX66" s="140"/>
      <c r="GAY66" s="140"/>
      <c r="GAZ66" s="140"/>
      <c r="GBA66" s="140"/>
      <c r="GBB66" s="140"/>
      <c r="GBC66" s="140"/>
      <c r="GBD66" s="140"/>
      <c r="GBE66" s="140"/>
      <c r="GBF66" s="140"/>
      <c r="GBG66" s="140"/>
      <c r="GBH66" s="140"/>
      <c r="GBI66" s="140"/>
      <c r="GBJ66" s="140"/>
      <c r="GBK66" s="140"/>
      <c r="GBL66" s="140"/>
      <c r="GBM66" s="140"/>
      <c r="GBN66" s="140"/>
      <c r="GBO66" s="140"/>
      <c r="GBP66" s="140"/>
      <c r="GBQ66" s="140"/>
      <c r="GBR66" s="140"/>
      <c r="GBS66" s="140"/>
      <c r="GBT66" s="140"/>
      <c r="GBU66" s="140"/>
      <c r="GBV66" s="140"/>
      <c r="GBW66" s="140"/>
      <c r="GBX66" s="140"/>
      <c r="GBY66" s="140"/>
      <c r="GBZ66" s="140"/>
      <c r="GCA66" s="140"/>
      <c r="GCB66" s="140"/>
      <c r="GCC66" s="140"/>
      <c r="GCD66" s="140"/>
      <c r="GCE66" s="140"/>
      <c r="GCF66" s="140"/>
      <c r="GCG66" s="140"/>
      <c r="GCH66" s="140"/>
      <c r="GCI66" s="140"/>
      <c r="GCJ66" s="140"/>
      <c r="GCK66" s="140"/>
      <c r="GCL66" s="140"/>
      <c r="GCM66" s="140"/>
      <c r="GCN66" s="140"/>
      <c r="GCO66" s="140"/>
      <c r="GCP66" s="140"/>
      <c r="GCQ66" s="140"/>
      <c r="GCR66" s="140"/>
      <c r="GCS66" s="140"/>
      <c r="GCT66" s="140"/>
      <c r="GCU66" s="140"/>
      <c r="GCV66" s="140"/>
      <c r="GCW66" s="140"/>
      <c r="GCX66" s="140"/>
      <c r="GCY66" s="140"/>
      <c r="GCZ66" s="140"/>
      <c r="GDA66" s="140"/>
      <c r="GDB66" s="140"/>
      <c r="GDC66" s="140"/>
      <c r="GDD66" s="140"/>
      <c r="GDE66" s="140"/>
      <c r="GDF66" s="140"/>
      <c r="GDG66" s="140"/>
      <c r="GDH66" s="140"/>
      <c r="GDI66" s="140"/>
      <c r="GDJ66" s="140"/>
      <c r="GDK66" s="140"/>
      <c r="GDL66" s="140"/>
      <c r="GDM66" s="140"/>
      <c r="GDN66" s="140"/>
      <c r="GDO66" s="140"/>
      <c r="GDP66" s="140"/>
      <c r="GDQ66" s="140"/>
      <c r="GDR66" s="140"/>
      <c r="GDS66" s="140"/>
      <c r="GDT66" s="140"/>
      <c r="GDU66" s="140"/>
      <c r="GDV66" s="140"/>
      <c r="GDW66" s="140"/>
      <c r="GDX66" s="140"/>
      <c r="GDY66" s="140"/>
      <c r="GDZ66" s="140"/>
      <c r="GEA66" s="140"/>
      <c r="GEB66" s="140"/>
      <c r="GEC66" s="140"/>
      <c r="GED66" s="140"/>
      <c r="GEE66" s="140"/>
      <c r="GEF66" s="140"/>
      <c r="GEG66" s="140"/>
      <c r="GEH66" s="140"/>
      <c r="GEI66" s="140"/>
      <c r="GEJ66" s="140"/>
      <c r="GEK66" s="140"/>
      <c r="GEL66" s="140"/>
      <c r="GEM66" s="140"/>
      <c r="GEN66" s="140"/>
      <c r="GEO66" s="140"/>
      <c r="GEP66" s="140"/>
      <c r="GEQ66" s="140"/>
      <c r="GER66" s="140"/>
      <c r="GES66" s="140"/>
      <c r="GET66" s="140"/>
      <c r="GEU66" s="140"/>
      <c r="GEV66" s="140"/>
      <c r="GEW66" s="140"/>
      <c r="GEX66" s="140"/>
      <c r="GEY66" s="140"/>
      <c r="GEZ66" s="140"/>
      <c r="GFA66" s="140"/>
      <c r="GFB66" s="140"/>
      <c r="GFC66" s="140"/>
      <c r="GFD66" s="140"/>
      <c r="GFE66" s="140"/>
      <c r="GFF66" s="140"/>
      <c r="GFG66" s="140"/>
      <c r="GFH66" s="140"/>
      <c r="GFI66" s="140"/>
      <c r="GFJ66" s="140"/>
      <c r="GFK66" s="140"/>
      <c r="GFL66" s="140"/>
      <c r="GFM66" s="140"/>
      <c r="GFN66" s="140"/>
      <c r="GFO66" s="140"/>
      <c r="GFP66" s="140"/>
      <c r="GFQ66" s="140"/>
      <c r="GFR66" s="140"/>
      <c r="GFS66" s="140"/>
      <c r="GFT66" s="140"/>
      <c r="GFU66" s="140"/>
      <c r="GFV66" s="140"/>
      <c r="GFW66" s="140"/>
      <c r="GFX66" s="140"/>
      <c r="GFY66" s="140"/>
      <c r="GFZ66" s="140"/>
      <c r="GGA66" s="140"/>
      <c r="GGB66" s="140"/>
      <c r="GGC66" s="140"/>
      <c r="GGD66" s="140"/>
      <c r="GGE66" s="140"/>
      <c r="GGF66" s="140"/>
      <c r="GGG66" s="140"/>
      <c r="GGH66" s="140"/>
      <c r="GGI66" s="140"/>
      <c r="GGJ66" s="140"/>
      <c r="GGK66" s="140"/>
      <c r="GGL66" s="140"/>
      <c r="GGM66" s="140"/>
      <c r="GGN66" s="140"/>
      <c r="GGO66" s="140"/>
      <c r="GGP66" s="140"/>
      <c r="GGQ66" s="140"/>
      <c r="GGR66" s="140"/>
      <c r="GGS66" s="140"/>
      <c r="GGT66" s="140"/>
      <c r="GGU66" s="140"/>
      <c r="GGV66" s="140"/>
      <c r="GGW66" s="140"/>
      <c r="GGX66" s="140"/>
      <c r="GGY66" s="140"/>
      <c r="GGZ66" s="140"/>
      <c r="GHA66" s="140"/>
      <c r="GHB66" s="140"/>
      <c r="GHC66" s="140"/>
      <c r="GHD66" s="140"/>
      <c r="GHE66" s="140"/>
      <c r="GHF66" s="140"/>
      <c r="GHG66" s="140"/>
      <c r="GHH66" s="140"/>
      <c r="GHI66" s="140"/>
      <c r="GHJ66" s="140"/>
      <c r="GHK66" s="140"/>
      <c r="GHL66" s="140"/>
      <c r="GHM66" s="140"/>
      <c r="GHN66" s="140"/>
      <c r="GHO66" s="140"/>
      <c r="GHP66" s="140"/>
      <c r="GHQ66" s="140"/>
      <c r="GHR66" s="140"/>
      <c r="GHS66" s="140"/>
      <c r="GHT66" s="140"/>
      <c r="GHU66" s="140"/>
      <c r="GHV66" s="140"/>
      <c r="GHW66" s="140"/>
      <c r="GHX66" s="140"/>
      <c r="GHY66" s="140"/>
      <c r="GHZ66" s="140"/>
      <c r="GIA66" s="140"/>
      <c r="GIB66" s="140"/>
      <c r="GIC66" s="140"/>
      <c r="GID66" s="140"/>
      <c r="GIE66" s="140"/>
      <c r="GIF66" s="140"/>
      <c r="GIG66" s="140"/>
      <c r="GIH66" s="140"/>
      <c r="GII66" s="140"/>
      <c r="GIJ66" s="140"/>
      <c r="GIK66" s="140"/>
      <c r="GIL66" s="140"/>
      <c r="GIM66" s="140"/>
      <c r="GIN66" s="140"/>
      <c r="GIO66" s="140"/>
      <c r="GIP66" s="140"/>
      <c r="GIQ66" s="140"/>
      <c r="GIR66" s="140"/>
      <c r="GIS66" s="140"/>
      <c r="GIT66" s="140"/>
      <c r="GIU66" s="140"/>
      <c r="GIV66" s="140"/>
      <c r="GIW66" s="140"/>
      <c r="GIX66" s="140"/>
      <c r="GIY66" s="140"/>
      <c r="GIZ66" s="140"/>
      <c r="GJA66" s="140"/>
      <c r="GJB66" s="140"/>
      <c r="GJC66" s="140"/>
      <c r="GJD66" s="140"/>
      <c r="GJE66" s="140"/>
      <c r="GJF66" s="140"/>
      <c r="GJG66" s="140"/>
      <c r="GJH66" s="140"/>
      <c r="GJI66" s="140"/>
      <c r="GJJ66" s="140"/>
      <c r="GJK66" s="140"/>
      <c r="GJL66" s="140"/>
      <c r="GJM66" s="140"/>
      <c r="GJN66" s="140"/>
      <c r="GJO66" s="140"/>
      <c r="GJP66" s="140"/>
      <c r="GJQ66" s="140"/>
      <c r="GJR66" s="140"/>
      <c r="GJS66" s="140"/>
      <c r="GJT66" s="140"/>
      <c r="GJU66" s="140"/>
      <c r="GJV66" s="140"/>
      <c r="GJW66" s="140"/>
      <c r="GJX66" s="140"/>
      <c r="GJY66" s="140"/>
      <c r="GJZ66" s="140"/>
      <c r="GKA66" s="140"/>
      <c r="GKB66" s="140"/>
      <c r="GKC66" s="140"/>
      <c r="GKD66" s="140"/>
      <c r="GKE66" s="140"/>
      <c r="GKF66" s="140"/>
      <c r="GKG66" s="140"/>
      <c r="GKH66" s="140"/>
      <c r="GKI66" s="140"/>
      <c r="GKJ66" s="140"/>
      <c r="GKK66" s="140"/>
      <c r="GKL66" s="140"/>
      <c r="GKM66" s="140"/>
      <c r="GKN66" s="140"/>
      <c r="GKO66" s="140"/>
      <c r="GKP66" s="140"/>
      <c r="GKQ66" s="140"/>
      <c r="GKR66" s="140"/>
      <c r="GKS66" s="140"/>
      <c r="GKT66" s="140"/>
      <c r="GKU66" s="140"/>
      <c r="GKV66" s="140"/>
      <c r="GKW66" s="140"/>
      <c r="GKX66" s="140"/>
      <c r="GKY66" s="140"/>
      <c r="GKZ66" s="140"/>
      <c r="GLA66" s="140"/>
      <c r="GLB66" s="140"/>
      <c r="GLC66" s="140"/>
      <c r="GLD66" s="140"/>
      <c r="GLE66" s="140"/>
      <c r="GLF66" s="140"/>
      <c r="GLG66" s="140"/>
      <c r="GLH66" s="140"/>
      <c r="GLI66" s="140"/>
      <c r="GLJ66" s="140"/>
      <c r="GLK66" s="140"/>
      <c r="GLL66" s="140"/>
      <c r="GLM66" s="140"/>
      <c r="GLN66" s="140"/>
      <c r="GLO66" s="140"/>
      <c r="GLP66" s="140"/>
      <c r="GLQ66" s="140"/>
      <c r="GLR66" s="140"/>
      <c r="GLS66" s="140"/>
      <c r="GLT66" s="140"/>
      <c r="GLU66" s="140"/>
      <c r="GLV66" s="140"/>
      <c r="GLW66" s="140"/>
      <c r="GLX66" s="140"/>
      <c r="GLY66" s="140"/>
      <c r="GLZ66" s="140"/>
      <c r="GMA66" s="140"/>
      <c r="GMB66" s="140"/>
      <c r="GMC66" s="140"/>
      <c r="GMD66" s="140"/>
      <c r="GME66" s="140"/>
      <c r="GMF66" s="140"/>
      <c r="GMG66" s="140"/>
      <c r="GMH66" s="140"/>
      <c r="GMI66" s="140"/>
      <c r="GMJ66" s="140"/>
      <c r="GMK66" s="140"/>
      <c r="GML66" s="140"/>
      <c r="GMM66" s="140"/>
      <c r="GMN66" s="140"/>
      <c r="GMO66" s="140"/>
      <c r="GMP66" s="140"/>
      <c r="GMQ66" s="140"/>
      <c r="GMR66" s="140"/>
      <c r="GMS66" s="140"/>
      <c r="GMT66" s="140"/>
      <c r="GMU66" s="140"/>
      <c r="GMV66" s="140"/>
      <c r="GMW66" s="140"/>
      <c r="GMX66" s="140"/>
      <c r="GMY66" s="140"/>
      <c r="GMZ66" s="140"/>
      <c r="GNA66" s="140"/>
      <c r="GNB66" s="140"/>
      <c r="GNC66" s="140"/>
      <c r="GND66" s="140"/>
      <c r="GNE66" s="140"/>
      <c r="GNF66" s="140"/>
      <c r="GNG66" s="140"/>
      <c r="GNH66" s="140"/>
      <c r="GNI66" s="140"/>
      <c r="GNJ66" s="140"/>
      <c r="GNK66" s="140"/>
      <c r="GNL66" s="140"/>
      <c r="GNM66" s="140"/>
      <c r="GNN66" s="140"/>
      <c r="GNO66" s="140"/>
      <c r="GNP66" s="140"/>
      <c r="GNQ66" s="140"/>
      <c r="GNR66" s="140"/>
      <c r="GNS66" s="140"/>
      <c r="GNT66" s="140"/>
      <c r="GNU66" s="140"/>
      <c r="GNV66" s="140"/>
      <c r="GNW66" s="140"/>
      <c r="GNX66" s="140"/>
      <c r="GNY66" s="140"/>
      <c r="GNZ66" s="140"/>
      <c r="GOA66" s="140"/>
      <c r="GOB66" s="140"/>
      <c r="GOC66" s="140"/>
      <c r="GOD66" s="140"/>
      <c r="GOE66" s="140"/>
      <c r="GOF66" s="140"/>
      <c r="GOG66" s="140"/>
      <c r="GOH66" s="140"/>
      <c r="GOI66" s="140"/>
      <c r="GOJ66" s="140"/>
      <c r="GOK66" s="140"/>
      <c r="GOL66" s="140"/>
      <c r="GOM66" s="140"/>
      <c r="GON66" s="140"/>
      <c r="GOO66" s="140"/>
      <c r="GOP66" s="140"/>
      <c r="GOQ66" s="140"/>
      <c r="GOR66" s="140"/>
      <c r="GOS66" s="140"/>
      <c r="GOT66" s="140"/>
      <c r="GOU66" s="140"/>
      <c r="GOV66" s="140"/>
      <c r="GOW66" s="140"/>
      <c r="GOX66" s="140"/>
      <c r="GOY66" s="140"/>
      <c r="GOZ66" s="140"/>
      <c r="GPA66" s="140"/>
      <c r="GPB66" s="140"/>
      <c r="GPC66" s="140"/>
      <c r="GPD66" s="140"/>
      <c r="GPE66" s="140"/>
      <c r="GPF66" s="140"/>
      <c r="GPG66" s="140"/>
      <c r="GPH66" s="140"/>
      <c r="GPI66" s="140"/>
      <c r="GPJ66" s="140"/>
      <c r="GPK66" s="140"/>
      <c r="GPL66" s="140"/>
      <c r="GPM66" s="140"/>
      <c r="GPN66" s="140"/>
      <c r="GPO66" s="140"/>
      <c r="GPP66" s="140"/>
      <c r="GPQ66" s="140"/>
      <c r="GPR66" s="140"/>
      <c r="GPS66" s="140"/>
      <c r="GPT66" s="140"/>
      <c r="GPU66" s="140"/>
      <c r="GPV66" s="140"/>
      <c r="GPW66" s="140"/>
      <c r="GPX66" s="140"/>
      <c r="GPY66" s="140"/>
      <c r="GPZ66" s="140"/>
      <c r="GQA66" s="140"/>
      <c r="GQB66" s="140"/>
      <c r="GQC66" s="140"/>
      <c r="GQD66" s="140"/>
      <c r="GQE66" s="140"/>
      <c r="GQF66" s="140"/>
      <c r="GQG66" s="140"/>
      <c r="GQH66" s="140"/>
      <c r="GQI66" s="140"/>
      <c r="GQJ66" s="140"/>
      <c r="GQK66" s="140"/>
      <c r="GQL66" s="140"/>
      <c r="GQM66" s="140"/>
      <c r="GQN66" s="140"/>
      <c r="GQO66" s="140"/>
      <c r="GQP66" s="140"/>
      <c r="GQQ66" s="140"/>
      <c r="GQR66" s="140"/>
      <c r="GQS66" s="140"/>
      <c r="GQT66" s="140"/>
      <c r="GQU66" s="140"/>
      <c r="GQV66" s="140"/>
      <c r="GQW66" s="140"/>
      <c r="GQX66" s="140"/>
      <c r="GQY66" s="140"/>
      <c r="GQZ66" s="140"/>
      <c r="GRA66" s="140"/>
      <c r="GRB66" s="140"/>
      <c r="GRC66" s="140"/>
      <c r="GRD66" s="140"/>
      <c r="GRE66" s="140"/>
      <c r="GRF66" s="140"/>
      <c r="GRG66" s="140"/>
      <c r="GRH66" s="140"/>
      <c r="GRI66" s="140"/>
      <c r="GRJ66" s="140"/>
      <c r="GRK66" s="140"/>
      <c r="GRL66" s="140"/>
      <c r="GRM66" s="140"/>
      <c r="GRN66" s="140"/>
      <c r="GRO66" s="140"/>
      <c r="GRP66" s="140"/>
      <c r="GRQ66" s="140"/>
      <c r="GRR66" s="140"/>
      <c r="GRS66" s="140"/>
      <c r="GRT66" s="140"/>
      <c r="GRU66" s="140"/>
      <c r="GRV66" s="140"/>
      <c r="GRW66" s="140"/>
      <c r="GRX66" s="140"/>
      <c r="GRY66" s="140"/>
      <c r="GRZ66" s="140"/>
      <c r="GSA66" s="140"/>
      <c r="GSB66" s="140"/>
      <c r="GSC66" s="140"/>
      <c r="GSD66" s="140"/>
      <c r="GSE66" s="140"/>
      <c r="GSF66" s="140"/>
      <c r="GSG66" s="140"/>
      <c r="GSH66" s="140"/>
      <c r="GSI66" s="140"/>
      <c r="GSJ66" s="140"/>
      <c r="GSK66" s="140"/>
      <c r="GSL66" s="140"/>
      <c r="GSM66" s="140"/>
      <c r="GSN66" s="140"/>
      <c r="GSO66" s="140"/>
      <c r="GSP66" s="140"/>
      <c r="GSQ66" s="140"/>
      <c r="GSR66" s="140"/>
      <c r="GSS66" s="140"/>
      <c r="GST66" s="140"/>
      <c r="GSU66" s="140"/>
      <c r="GSV66" s="140"/>
      <c r="GSW66" s="140"/>
      <c r="GSX66" s="140"/>
      <c r="GSY66" s="140"/>
      <c r="GSZ66" s="140"/>
      <c r="GTA66" s="140"/>
      <c r="GTB66" s="140"/>
      <c r="GTC66" s="140"/>
      <c r="GTD66" s="140"/>
      <c r="GTE66" s="140"/>
      <c r="GTF66" s="140"/>
      <c r="GTG66" s="140"/>
      <c r="GTH66" s="140"/>
      <c r="GTI66" s="140"/>
      <c r="GTJ66" s="140"/>
      <c r="GTK66" s="140"/>
      <c r="GTL66" s="140"/>
      <c r="GTM66" s="140"/>
      <c r="GTN66" s="140"/>
      <c r="GTO66" s="140"/>
      <c r="GTP66" s="140"/>
      <c r="GTQ66" s="140"/>
      <c r="GTR66" s="140"/>
      <c r="GTS66" s="140"/>
      <c r="GTT66" s="140"/>
      <c r="GTU66" s="140"/>
      <c r="GTV66" s="140"/>
      <c r="GTW66" s="140"/>
      <c r="GTX66" s="140"/>
      <c r="GTY66" s="140"/>
      <c r="GTZ66" s="140"/>
      <c r="GUA66" s="140"/>
      <c r="GUB66" s="140"/>
      <c r="GUC66" s="140"/>
      <c r="GUD66" s="140"/>
      <c r="GUE66" s="140"/>
      <c r="GUF66" s="140"/>
      <c r="GUG66" s="140"/>
      <c r="GUH66" s="140"/>
      <c r="GUI66" s="140"/>
      <c r="GUJ66" s="140"/>
      <c r="GUK66" s="140"/>
      <c r="GUL66" s="140"/>
      <c r="GUM66" s="140"/>
      <c r="GUN66" s="140"/>
      <c r="GUO66" s="140"/>
      <c r="GUP66" s="140"/>
      <c r="GUQ66" s="140"/>
      <c r="GUR66" s="140"/>
      <c r="GUS66" s="140"/>
      <c r="GUT66" s="140"/>
      <c r="GUU66" s="140"/>
      <c r="GUV66" s="140"/>
      <c r="GUW66" s="140"/>
      <c r="GUX66" s="140"/>
      <c r="GUY66" s="140"/>
      <c r="GUZ66" s="140"/>
      <c r="GVA66" s="140"/>
      <c r="GVB66" s="140"/>
      <c r="GVC66" s="140"/>
      <c r="GVD66" s="140"/>
      <c r="GVE66" s="140"/>
      <c r="GVF66" s="140"/>
      <c r="GVG66" s="140"/>
      <c r="GVH66" s="140"/>
      <c r="GVI66" s="140"/>
      <c r="GVJ66" s="140"/>
      <c r="GVK66" s="140"/>
      <c r="GVL66" s="140"/>
      <c r="GVM66" s="140"/>
      <c r="GVN66" s="140"/>
      <c r="GVO66" s="140"/>
      <c r="GVP66" s="140"/>
      <c r="GVQ66" s="140"/>
      <c r="GVR66" s="140"/>
      <c r="GVS66" s="140"/>
      <c r="GVT66" s="140"/>
      <c r="GVU66" s="140"/>
      <c r="GVV66" s="140"/>
      <c r="GVW66" s="140"/>
      <c r="GVX66" s="140"/>
      <c r="GVY66" s="140"/>
      <c r="GVZ66" s="140"/>
      <c r="GWA66" s="140"/>
      <c r="GWB66" s="140"/>
      <c r="GWC66" s="140"/>
      <c r="GWD66" s="140"/>
      <c r="GWE66" s="140"/>
      <c r="GWF66" s="140"/>
      <c r="GWG66" s="140"/>
      <c r="GWH66" s="140"/>
      <c r="GWI66" s="140"/>
      <c r="GWJ66" s="140"/>
      <c r="GWK66" s="140"/>
      <c r="GWL66" s="140"/>
      <c r="GWM66" s="140"/>
      <c r="GWN66" s="140"/>
      <c r="GWO66" s="140"/>
      <c r="GWP66" s="140"/>
      <c r="GWQ66" s="140"/>
      <c r="GWR66" s="140"/>
      <c r="GWS66" s="140"/>
      <c r="GWT66" s="140"/>
      <c r="GWU66" s="140"/>
      <c r="GWV66" s="140"/>
      <c r="GWW66" s="140"/>
      <c r="GWX66" s="140"/>
      <c r="GWY66" s="140"/>
      <c r="GWZ66" s="140"/>
      <c r="GXA66" s="140"/>
      <c r="GXB66" s="140"/>
      <c r="GXC66" s="140"/>
      <c r="GXD66" s="140"/>
      <c r="GXE66" s="140"/>
      <c r="GXF66" s="140"/>
      <c r="GXG66" s="140"/>
      <c r="GXH66" s="140"/>
      <c r="GXI66" s="140"/>
      <c r="GXJ66" s="140"/>
      <c r="GXK66" s="140"/>
      <c r="GXL66" s="140"/>
      <c r="GXM66" s="140"/>
      <c r="GXN66" s="140"/>
      <c r="GXO66" s="140"/>
      <c r="GXP66" s="140"/>
      <c r="GXQ66" s="140"/>
      <c r="GXR66" s="140"/>
      <c r="GXS66" s="140"/>
      <c r="GXT66" s="140"/>
      <c r="GXU66" s="140"/>
      <c r="GXV66" s="140"/>
      <c r="GXW66" s="140"/>
      <c r="GXX66" s="140"/>
      <c r="GXY66" s="140"/>
      <c r="GXZ66" s="140"/>
      <c r="GYA66" s="140"/>
      <c r="GYB66" s="140"/>
      <c r="GYC66" s="140"/>
      <c r="GYD66" s="140"/>
      <c r="GYE66" s="140"/>
      <c r="GYF66" s="140"/>
      <c r="GYG66" s="140"/>
      <c r="GYH66" s="140"/>
      <c r="GYI66" s="140"/>
      <c r="GYJ66" s="140"/>
      <c r="GYK66" s="140"/>
      <c r="GYL66" s="140"/>
      <c r="GYM66" s="140"/>
      <c r="GYN66" s="140"/>
      <c r="GYO66" s="140"/>
      <c r="GYP66" s="140"/>
      <c r="GYQ66" s="140"/>
      <c r="GYR66" s="140"/>
      <c r="GYS66" s="140"/>
      <c r="GYT66" s="140"/>
      <c r="GYU66" s="140"/>
      <c r="GYV66" s="140"/>
      <c r="GYW66" s="140"/>
      <c r="GYX66" s="140"/>
      <c r="GYY66" s="140"/>
      <c r="GYZ66" s="140"/>
      <c r="GZA66" s="140"/>
      <c r="GZB66" s="140"/>
      <c r="GZC66" s="140"/>
      <c r="GZD66" s="140"/>
      <c r="GZE66" s="140"/>
      <c r="GZF66" s="140"/>
      <c r="GZG66" s="140"/>
      <c r="GZH66" s="140"/>
      <c r="GZI66" s="140"/>
      <c r="GZJ66" s="140"/>
      <c r="GZK66" s="140"/>
      <c r="GZL66" s="140"/>
      <c r="GZM66" s="140"/>
      <c r="GZN66" s="140"/>
      <c r="GZO66" s="140"/>
      <c r="GZP66" s="140"/>
      <c r="GZQ66" s="140"/>
      <c r="GZR66" s="140"/>
      <c r="GZS66" s="140"/>
      <c r="GZT66" s="140"/>
      <c r="GZU66" s="140"/>
      <c r="GZV66" s="140"/>
      <c r="GZW66" s="140"/>
      <c r="GZX66" s="140"/>
      <c r="GZY66" s="140"/>
      <c r="GZZ66" s="140"/>
      <c r="HAA66" s="140"/>
      <c r="HAB66" s="140"/>
      <c r="HAC66" s="140"/>
      <c r="HAD66" s="140"/>
      <c r="HAE66" s="140"/>
      <c r="HAF66" s="140"/>
      <c r="HAG66" s="140"/>
      <c r="HAH66" s="140"/>
      <c r="HAI66" s="140"/>
      <c r="HAJ66" s="140"/>
      <c r="HAK66" s="140"/>
      <c r="HAL66" s="140"/>
      <c r="HAM66" s="140"/>
      <c r="HAN66" s="140"/>
      <c r="HAO66" s="140"/>
      <c r="HAP66" s="140"/>
      <c r="HAQ66" s="140"/>
      <c r="HAR66" s="140"/>
      <c r="HAS66" s="140"/>
      <c r="HAT66" s="140"/>
      <c r="HAU66" s="140"/>
      <c r="HAV66" s="140"/>
      <c r="HAW66" s="140"/>
      <c r="HAX66" s="140"/>
      <c r="HAY66" s="140"/>
      <c r="HAZ66" s="140"/>
      <c r="HBA66" s="140"/>
      <c r="HBB66" s="140"/>
      <c r="HBC66" s="140"/>
      <c r="HBD66" s="140"/>
      <c r="HBE66" s="140"/>
      <c r="HBF66" s="140"/>
      <c r="HBG66" s="140"/>
      <c r="HBH66" s="140"/>
      <c r="HBI66" s="140"/>
      <c r="HBJ66" s="140"/>
      <c r="HBK66" s="140"/>
      <c r="HBL66" s="140"/>
      <c r="HBM66" s="140"/>
      <c r="HBN66" s="140"/>
      <c r="HBO66" s="140"/>
      <c r="HBP66" s="140"/>
      <c r="HBQ66" s="140"/>
      <c r="HBR66" s="140"/>
      <c r="HBS66" s="140"/>
      <c r="HBT66" s="140"/>
      <c r="HBU66" s="140"/>
      <c r="HBV66" s="140"/>
      <c r="HBW66" s="140"/>
      <c r="HBX66" s="140"/>
      <c r="HBY66" s="140"/>
      <c r="HBZ66" s="140"/>
      <c r="HCA66" s="140"/>
      <c r="HCB66" s="140"/>
      <c r="HCC66" s="140"/>
      <c r="HCD66" s="140"/>
      <c r="HCE66" s="140"/>
      <c r="HCF66" s="140"/>
      <c r="HCG66" s="140"/>
      <c r="HCH66" s="140"/>
      <c r="HCI66" s="140"/>
      <c r="HCJ66" s="140"/>
      <c r="HCK66" s="140"/>
      <c r="HCL66" s="140"/>
      <c r="HCM66" s="140"/>
      <c r="HCN66" s="140"/>
      <c r="HCO66" s="140"/>
      <c r="HCP66" s="140"/>
      <c r="HCQ66" s="140"/>
      <c r="HCR66" s="140"/>
      <c r="HCS66" s="140"/>
      <c r="HCT66" s="140"/>
      <c r="HCU66" s="140"/>
      <c r="HCV66" s="140"/>
      <c r="HCW66" s="140"/>
      <c r="HCX66" s="140"/>
      <c r="HCY66" s="140"/>
      <c r="HCZ66" s="140"/>
      <c r="HDA66" s="140"/>
      <c r="HDB66" s="140"/>
      <c r="HDC66" s="140"/>
      <c r="HDD66" s="140"/>
      <c r="HDE66" s="140"/>
      <c r="HDF66" s="140"/>
      <c r="HDG66" s="140"/>
      <c r="HDH66" s="140"/>
      <c r="HDI66" s="140"/>
      <c r="HDJ66" s="140"/>
      <c r="HDK66" s="140"/>
      <c r="HDL66" s="140"/>
      <c r="HDM66" s="140"/>
      <c r="HDN66" s="140"/>
      <c r="HDO66" s="140"/>
      <c r="HDP66" s="140"/>
      <c r="HDQ66" s="140"/>
      <c r="HDR66" s="140"/>
      <c r="HDS66" s="140"/>
      <c r="HDT66" s="140"/>
      <c r="HDU66" s="140"/>
      <c r="HDV66" s="140"/>
      <c r="HDW66" s="140"/>
      <c r="HDX66" s="140"/>
      <c r="HDY66" s="140"/>
      <c r="HDZ66" s="140"/>
      <c r="HEA66" s="140"/>
      <c r="HEB66" s="140"/>
      <c r="HEC66" s="140"/>
      <c r="HED66" s="140"/>
      <c r="HEE66" s="140"/>
      <c r="HEF66" s="140"/>
      <c r="HEG66" s="140"/>
      <c r="HEH66" s="140"/>
      <c r="HEI66" s="140"/>
      <c r="HEJ66" s="140"/>
      <c r="HEK66" s="140"/>
      <c r="HEL66" s="140"/>
      <c r="HEM66" s="140"/>
      <c r="HEN66" s="140"/>
      <c r="HEO66" s="140"/>
      <c r="HEP66" s="140"/>
      <c r="HEQ66" s="140"/>
      <c r="HER66" s="140"/>
      <c r="HES66" s="140"/>
      <c r="HET66" s="140"/>
      <c r="HEU66" s="140"/>
      <c r="HEV66" s="140"/>
      <c r="HEW66" s="140"/>
      <c r="HEX66" s="140"/>
      <c r="HEY66" s="140"/>
      <c r="HEZ66" s="140"/>
      <c r="HFA66" s="140"/>
      <c r="HFB66" s="140"/>
      <c r="HFC66" s="140"/>
      <c r="HFD66" s="140"/>
      <c r="HFE66" s="140"/>
      <c r="HFF66" s="140"/>
      <c r="HFG66" s="140"/>
      <c r="HFH66" s="140"/>
      <c r="HFI66" s="140"/>
      <c r="HFJ66" s="140"/>
      <c r="HFK66" s="140"/>
      <c r="HFL66" s="140"/>
      <c r="HFM66" s="140"/>
      <c r="HFN66" s="140"/>
      <c r="HFO66" s="140"/>
      <c r="HFP66" s="140"/>
      <c r="HFQ66" s="140"/>
      <c r="HFR66" s="140"/>
      <c r="HFS66" s="140"/>
      <c r="HFT66" s="140"/>
      <c r="HFU66" s="140"/>
      <c r="HFV66" s="140"/>
      <c r="HFW66" s="140"/>
      <c r="HFX66" s="140"/>
      <c r="HFY66" s="140"/>
      <c r="HFZ66" s="140"/>
      <c r="HGA66" s="140"/>
      <c r="HGB66" s="140"/>
      <c r="HGC66" s="140"/>
      <c r="HGD66" s="140"/>
      <c r="HGE66" s="140"/>
      <c r="HGF66" s="140"/>
      <c r="HGG66" s="140"/>
      <c r="HGH66" s="140"/>
      <c r="HGI66" s="140"/>
      <c r="HGJ66" s="140"/>
      <c r="HGK66" s="140"/>
      <c r="HGL66" s="140"/>
      <c r="HGM66" s="140"/>
      <c r="HGN66" s="140"/>
      <c r="HGO66" s="140"/>
      <c r="HGP66" s="140"/>
      <c r="HGQ66" s="140"/>
      <c r="HGR66" s="140"/>
      <c r="HGS66" s="140"/>
      <c r="HGT66" s="140"/>
      <c r="HGU66" s="140"/>
      <c r="HGV66" s="140"/>
      <c r="HGW66" s="140"/>
      <c r="HGX66" s="140"/>
      <c r="HGY66" s="140"/>
      <c r="HGZ66" s="140"/>
      <c r="HHA66" s="140"/>
      <c r="HHB66" s="140"/>
      <c r="HHC66" s="140"/>
      <c r="HHD66" s="140"/>
      <c r="HHE66" s="140"/>
      <c r="HHF66" s="140"/>
      <c r="HHG66" s="140"/>
      <c r="HHH66" s="140"/>
      <c r="HHI66" s="140"/>
      <c r="HHJ66" s="140"/>
      <c r="HHK66" s="140"/>
      <c r="HHL66" s="140"/>
      <c r="HHM66" s="140"/>
      <c r="HHN66" s="140"/>
      <c r="HHO66" s="140"/>
      <c r="HHP66" s="140"/>
      <c r="HHQ66" s="140"/>
      <c r="HHR66" s="140"/>
      <c r="HHS66" s="140"/>
      <c r="HHT66" s="140"/>
      <c r="HHU66" s="140"/>
      <c r="HHV66" s="140"/>
      <c r="HHW66" s="140"/>
      <c r="HHX66" s="140"/>
      <c r="HHY66" s="140"/>
      <c r="HHZ66" s="140"/>
      <c r="HIA66" s="140"/>
      <c r="HIB66" s="140"/>
      <c r="HIC66" s="140"/>
      <c r="HID66" s="140"/>
      <c r="HIE66" s="140"/>
      <c r="HIF66" s="140"/>
      <c r="HIG66" s="140"/>
      <c r="HIH66" s="140"/>
      <c r="HII66" s="140"/>
      <c r="HIJ66" s="140"/>
      <c r="HIK66" s="140"/>
      <c r="HIL66" s="140"/>
      <c r="HIM66" s="140"/>
      <c r="HIN66" s="140"/>
      <c r="HIO66" s="140"/>
      <c r="HIP66" s="140"/>
      <c r="HIQ66" s="140"/>
      <c r="HIR66" s="140"/>
      <c r="HIS66" s="140"/>
      <c r="HIT66" s="140"/>
      <c r="HIU66" s="140"/>
      <c r="HIV66" s="140"/>
      <c r="HIW66" s="140"/>
      <c r="HIX66" s="140"/>
      <c r="HIY66" s="140"/>
      <c r="HIZ66" s="140"/>
      <c r="HJA66" s="140"/>
      <c r="HJB66" s="140"/>
      <c r="HJC66" s="140"/>
      <c r="HJD66" s="140"/>
      <c r="HJE66" s="140"/>
      <c r="HJF66" s="140"/>
      <c r="HJG66" s="140"/>
      <c r="HJH66" s="140"/>
      <c r="HJI66" s="140"/>
      <c r="HJJ66" s="140"/>
      <c r="HJK66" s="140"/>
      <c r="HJL66" s="140"/>
      <c r="HJM66" s="140"/>
      <c r="HJN66" s="140"/>
      <c r="HJO66" s="140"/>
      <c r="HJP66" s="140"/>
      <c r="HJQ66" s="140"/>
      <c r="HJR66" s="140"/>
      <c r="HJS66" s="140"/>
      <c r="HJT66" s="140"/>
      <c r="HJU66" s="140"/>
      <c r="HJV66" s="140"/>
      <c r="HJW66" s="140"/>
      <c r="HJX66" s="140"/>
      <c r="HJY66" s="140"/>
      <c r="HJZ66" s="140"/>
      <c r="HKA66" s="140"/>
      <c r="HKB66" s="140"/>
      <c r="HKC66" s="140"/>
      <c r="HKD66" s="140"/>
      <c r="HKE66" s="140"/>
      <c r="HKF66" s="140"/>
      <c r="HKG66" s="140"/>
      <c r="HKH66" s="140"/>
      <c r="HKI66" s="140"/>
      <c r="HKJ66" s="140"/>
      <c r="HKK66" s="140"/>
      <c r="HKL66" s="140"/>
      <c r="HKM66" s="140"/>
      <c r="HKN66" s="140"/>
      <c r="HKO66" s="140"/>
      <c r="HKP66" s="140"/>
      <c r="HKQ66" s="140"/>
      <c r="HKR66" s="140"/>
      <c r="HKS66" s="140"/>
      <c r="HKT66" s="140"/>
      <c r="HKU66" s="140"/>
      <c r="HKV66" s="140"/>
      <c r="HKW66" s="140"/>
      <c r="HKX66" s="140"/>
      <c r="HKY66" s="140"/>
      <c r="HKZ66" s="140"/>
      <c r="HLA66" s="140"/>
      <c r="HLB66" s="140"/>
      <c r="HLC66" s="140"/>
      <c r="HLD66" s="140"/>
      <c r="HLE66" s="140"/>
      <c r="HLF66" s="140"/>
      <c r="HLG66" s="140"/>
      <c r="HLH66" s="140"/>
      <c r="HLI66" s="140"/>
      <c r="HLJ66" s="140"/>
      <c r="HLK66" s="140"/>
      <c r="HLL66" s="140"/>
      <c r="HLM66" s="140"/>
      <c r="HLN66" s="140"/>
      <c r="HLO66" s="140"/>
      <c r="HLP66" s="140"/>
      <c r="HLQ66" s="140"/>
      <c r="HLR66" s="140"/>
      <c r="HLS66" s="140"/>
      <c r="HLT66" s="140"/>
      <c r="HLU66" s="140"/>
      <c r="HLV66" s="140"/>
      <c r="HLW66" s="140"/>
      <c r="HLX66" s="140"/>
      <c r="HLY66" s="140"/>
      <c r="HLZ66" s="140"/>
      <c r="HMA66" s="140"/>
      <c r="HMB66" s="140"/>
      <c r="HMC66" s="140"/>
      <c r="HMD66" s="140"/>
      <c r="HME66" s="140"/>
      <c r="HMF66" s="140"/>
      <c r="HMG66" s="140"/>
      <c r="HMH66" s="140"/>
      <c r="HMI66" s="140"/>
      <c r="HMJ66" s="140"/>
      <c r="HMK66" s="140"/>
      <c r="HML66" s="140"/>
      <c r="HMM66" s="140"/>
      <c r="HMN66" s="140"/>
      <c r="HMO66" s="140"/>
      <c r="HMP66" s="140"/>
      <c r="HMQ66" s="140"/>
      <c r="HMR66" s="140"/>
      <c r="HMS66" s="140"/>
      <c r="HMT66" s="140"/>
      <c r="HMU66" s="140"/>
      <c r="HMV66" s="140"/>
      <c r="HMW66" s="140"/>
      <c r="HMX66" s="140"/>
      <c r="HMY66" s="140"/>
      <c r="HMZ66" s="140"/>
      <c r="HNA66" s="140"/>
      <c r="HNB66" s="140"/>
      <c r="HNC66" s="140"/>
      <c r="HND66" s="140"/>
      <c r="HNE66" s="140"/>
      <c r="HNF66" s="140"/>
      <c r="HNG66" s="140"/>
      <c r="HNH66" s="140"/>
      <c r="HNI66" s="140"/>
      <c r="HNJ66" s="140"/>
      <c r="HNK66" s="140"/>
      <c r="HNL66" s="140"/>
      <c r="HNM66" s="140"/>
      <c r="HNN66" s="140"/>
      <c r="HNO66" s="140"/>
      <c r="HNP66" s="140"/>
      <c r="HNQ66" s="140"/>
      <c r="HNR66" s="140"/>
      <c r="HNS66" s="140"/>
      <c r="HNT66" s="140"/>
      <c r="HNU66" s="140"/>
      <c r="HNV66" s="140"/>
      <c r="HNW66" s="140"/>
      <c r="HNX66" s="140"/>
      <c r="HNY66" s="140"/>
      <c r="HNZ66" s="140"/>
      <c r="HOA66" s="140"/>
      <c r="HOB66" s="140"/>
      <c r="HOC66" s="140"/>
      <c r="HOD66" s="140"/>
      <c r="HOE66" s="140"/>
      <c r="HOF66" s="140"/>
      <c r="HOG66" s="140"/>
      <c r="HOH66" s="140"/>
      <c r="HOI66" s="140"/>
      <c r="HOJ66" s="140"/>
      <c r="HOK66" s="140"/>
      <c r="HOL66" s="140"/>
      <c r="HOM66" s="140"/>
      <c r="HON66" s="140"/>
      <c r="HOO66" s="140"/>
      <c r="HOP66" s="140"/>
      <c r="HOQ66" s="140"/>
      <c r="HOR66" s="140"/>
      <c r="HOS66" s="140"/>
      <c r="HOT66" s="140"/>
      <c r="HOU66" s="140"/>
      <c r="HOV66" s="140"/>
      <c r="HOW66" s="140"/>
      <c r="HOX66" s="140"/>
      <c r="HOY66" s="140"/>
      <c r="HOZ66" s="140"/>
      <c r="HPA66" s="140"/>
      <c r="HPB66" s="140"/>
      <c r="HPC66" s="140"/>
      <c r="HPD66" s="140"/>
      <c r="HPE66" s="140"/>
      <c r="HPF66" s="140"/>
      <c r="HPG66" s="140"/>
      <c r="HPH66" s="140"/>
      <c r="HPI66" s="140"/>
      <c r="HPJ66" s="140"/>
      <c r="HPK66" s="140"/>
      <c r="HPL66" s="140"/>
      <c r="HPM66" s="140"/>
      <c r="HPN66" s="140"/>
      <c r="HPO66" s="140"/>
      <c r="HPP66" s="140"/>
      <c r="HPQ66" s="140"/>
      <c r="HPR66" s="140"/>
      <c r="HPS66" s="140"/>
      <c r="HPT66" s="140"/>
      <c r="HPU66" s="140"/>
      <c r="HPV66" s="140"/>
      <c r="HPW66" s="140"/>
      <c r="HPX66" s="140"/>
      <c r="HPY66" s="140"/>
      <c r="HPZ66" s="140"/>
      <c r="HQA66" s="140"/>
      <c r="HQB66" s="140"/>
      <c r="HQC66" s="140"/>
      <c r="HQD66" s="140"/>
      <c r="HQE66" s="140"/>
      <c r="HQF66" s="140"/>
      <c r="HQG66" s="140"/>
      <c r="HQH66" s="140"/>
      <c r="HQI66" s="140"/>
      <c r="HQJ66" s="140"/>
      <c r="HQK66" s="140"/>
      <c r="HQL66" s="140"/>
      <c r="HQM66" s="140"/>
      <c r="HQN66" s="140"/>
      <c r="HQO66" s="140"/>
      <c r="HQP66" s="140"/>
      <c r="HQQ66" s="140"/>
      <c r="HQR66" s="140"/>
      <c r="HQS66" s="140"/>
      <c r="HQT66" s="140"/>
      <c r="HQU66" s="140"/>
      <c r="HQV66" s="140"/>
      <c r="HQW66" s="140"/>
      <c r="HQX66" s="140"/>
      <c r="HQY66" s="140"/>
      <c r="HQZ66" s="140"/>
      <c r="HRA66" s="140"/>
      <c r="HRB66" s="140"/>
      <c r="HRC66" s="140"/>
      <c r="HRD66" s="140"/>
      <c r="HRE66" s="140"/>
      <c r="HRF66" s="140"/>
      <c r="HRG66" s="140"/>
      <c r="HRH66" s="140"/>
      <c r="HRI66" s="140"/>
      <c r="HRJ66" s="140"/>
      <c r="HRK66" s="140"/>
      <c r="HRL66" s="140"/>
      <c r="HRM66" s="140"/>
      <c r="HRN66" s="140"/>
      <c r="HRO66" s="140"/>
      <c r="HRP66" s="140"/>
      <c r="HRQ66" s="140"/>
      <c r="HRR66" s="140"/>
      <c r="HRS66" s="140"/>
      <c r="HRT66" s="140"/>
      <c r="HRU66" s="140"/>
      <c r="HRV66" s="140"/>
      <c r="HRW66" s="140"/>
      <c r="HRX66" s="140"/>
      <c r="HRY66" s="140"/>
      <c r="HRZ66" s="140"/>
      <c r="HSA66" s="140"/>
      <c r="HSB66" s="140"/>
      <c r="HSC66" s="140"/>
      <c r="HSD66" s="140"/>
      <c r="HSE66" s="140"/>
      <c r="HSF66" s="140"/>
      <c r="HSG66" s="140"/>
      <c r="HSH66" s="140"/>
      <c r="HSI66" s="140"/>
      <c r="HSJ66" s="140"/>
      <c r="HSK66" s="140"/>
      <c r="HSL66" s="140"/>
      <c r="HSM66" s="140"/>
      <c r="HSN66" s="140"/>
      <c r="HSO66" s="140"/>
      <c r="HSP66" s="140"/>
      <c r="HSQ66" s="140"/>
      <c r="HSR66" s="140"/>
      <c r="HSS66" s="140"/>
      <c r="HST66" s="140"/>
      <c r="HSU66" s="140"/>
      <c r="HSV66" s="140"/>
      <c r="HSW66" s="140"/>
      <c r="HSX66" s="140"/>
      <c r="HSY66" s="140"/>
      <c r="HSZ66" s="140"/>
      <c r="HTA66" s="140"/>
      <c r="HTB66" s="140"/>
      <c r="HTC66" s="140"/>
      <c r="HTD66" s="140"/>
      <c r="HTE66" s="140"/>
      <c r="HTF66" s="140"/>
      <c r="HTG66" s="140"/>
      <c r="HTH66" s="140"/>
      <c r="HTI66" s="140"/>
      <c r="HTJ66" s="140"/>
      <c r="HTK66" s="140"/>
      <c r="HTL66" s="140"/>
      <c r="HTM66" s="140"/>
      <c r="HTN66" s="140"/>
      <c r="HTO66" s="140"/>
      <c r="HTP66" s="140"/>
      <c r="HTQ66" s="140"/>
      <c r="HTR66" s="140"/>
      <c r="HTS66" s="140"/>
      <c r="HTT66" s="140"/>
      <c r="HTU66" s="140"/>
      <c r="HTV66" s="140"/>
      <c r="HTW66" s="140"/>
      <c r="HTX66" s="140"/>
      <c r="HTY66" s="140"/>
      <c r="HTZ66" s="140"/>
      <c r="HUA66" s="140"/>
      <c r="HUB66" s="140"/>
      <c r="HUC66" s="140"/>
      <c r="HUD66" s="140"/>
      <c r="HUE66" s="140"/>
      <c r="HUF66" s="140"/>
      <c r="HUG66" s="140"/>
      <c r="HUH66" s="140"/>
      <c r="HUI66" s="140"/>
      <c r="HUJ66" s="140"/>
      <c r="HUK66" s="140"/>
      <c r="HUL66" s="140"/>
      <c r="HUM66" s="140"/>
      <c r="HUN66" s="140"/>
      <c r="HUO66" s="140"/>
      <c r="HUP66" s="140"/>
      <c r="HUQ66" s="140"/>
      <c r="HUR66" s="140"/>
      <c r="HUS66" s="140"/>
      <c r="HUT66" s="140"/>
      <c r="HUU66" s="140"/>
      <c r="HUV66" s="140"/>
      <c r="HUW66" s="140"/>
      <c r="HUX66" s="140"/>
      <c r="HUY66" s="140"/>
      <c r="HUZ66" s="140"/>
      <c r="HVA66" s="140"/>
      <c r="HVB66" s="140"/>
      <c r="HVC66" s="140"/>
      <c r="HVD66" s="140"/>
      <c r="HVE66" s="140"/>
      <c r="HVF66" s="140"/>
      <c r="HVG66" s="140"/>
      <c r="HVH66" s="140"/>
      <c r="HVI66" s="140"/>
      <c r="HVJ66" s="140"/>
      <c r="HVK66" s="140"/>
      <c r="HVL66" s="140"/>
      <c r="HVM66" s="140"/>
      <c r="HVN66" s="140"/>
      <c r="HVO66" s="140"/>
      <c r="HVP66" s="140"/>
      <c r="HVQ66" s="140"/>
      <c r="HVR66" s="140"/>
      <c r="HVS66" s="140"/>
      <c r="HVT66" s="140"/>
      <c r="HVU66" s="140"/>
      <c r="HVV66" s="140"/>
      <c r="HVW66" s="140"/>
      <c r="HVX66" s="140"/>
      <c r="HVY66" s="140"/>
      <c r="HVZ66" s="140"/>
      <c r="HWA66" s="140"/>
      <c r="HWB66" s="140"/>
      <c r="HWC66" s="140"/>
      <c r="HWD66" s="140"/>
      <c r="HWE66" s="140"/>
      <c r="HWF66" s="140"/>
      <c r="HWG66" s="140"/>
      <c r="HWH66" s="140"/>
      <c r="HWI66" s="140"/>
      <c r="HWJ66" s="140"/>
      <c r="HWK66" s="140"/>
      <c r="HWL66" s="140"/>
      <c r="HWM66" s="140"/>
      <c r="HWN66" s="140"/>
      <c r="HWO66" s="140"/>
      <c r="HWP66" s="140"/>
      <c r="HWQ66" s="140"/>
      <c r="HWR66" s="140"/>
      <c r="HWS66" s="140"/>
      <c r="HWT66" s="140"/>
      <c r="HWU66" s="140"/>
      <c r="HWV66" s="140"/>
      <c r="HWW66" s="140"/>
      <c r="HWX66" s="140"/>
      <c r="HWY66" s="140"/>
      <c r="HWZ66" s="140"/>
      <c r="HXA66" s="140"/>
      <c r="HXB66" s="140"/>
      <c r="HXC66" s="140"/>
      <c r="HXD66" s="140"/>
      <c r="HXE66" s="140"/>
      <c r="HXF66" s="140"/>
      <c r="HXG66" s="140"/>
      <c r="HXH66" s="140"/>
      <c r="HXI66" s="140"/>
      <c r="HXJ66" s="140"/>
      <c r="HXK66" s="140"/>
      <c r="HXL66" s="140"/>
      <c r="HXM66" s="140"/>
      <c r="HXN66" s="140"/>
      <c r="HXO66" s="140"/>
      <c r="HXP66" s="140"/>
      <c r="HXQ66" s="140"/>
      <c r="HXR66" s="140"/>
      <c r="HXS66" s="140"/>
      <c r="HXT66" s="140"/>
      <c r="HXU66" s="140"/>
      <c r="HXV66" s="140"/>
      <c r="HXW66" s="140"/>
      <c r="HXX66" s="140"/>
      <c r="HXY66" s="140"/>
      <c r="HXZ66" s="140"/>
      <c r="HYA66" s="140"/>
      <c r="HYB66" s="140"/>
      <c r="HYC66" s="140"/>
      <c r="HYD66" s="140"/>
      <c r="HYE66" s="140"/>
      <c r="HYF66" s="140"/>
      <c r="HYG66" s="140"/>
      <c r="HYH66" s="140"/>
      <c r="HYI66" s="140"/>
      <c r="HYJ66" s="140"/>
      <c r="HYK66" s="140"/>
      <c r="HYL66" s="140"/>
      <c r="HYM66" s="140"/>
      <c r="HYN66" s="140"/>
      <c r="HYO66" s="140"/>
      <c r="HYP66" s="140"/>
      <c r="HYQ66" s="140"/>
      <c r="HYR66" s="140"/>
      <c r="HYS66" s="140"/>
      <c r="HYT66" s="140"/>
      <c r="HYU66" s="140"/>
      <c r="HYV66" s="140"/>
      <c r="HYW66" s="140"/>
      <c r="HYX66" s="140"/>
      <c r="HYY66" s="140"/>
      <c r="HYZ66" s="140"/>
      <c r="HZA66" s="140"/>
      <c r="HZB66" s="140"/>
      <c r="HZC66" s="140"/>
      <c r="HZD66" s="140"/>
      <c r="HZE66" s="140"/>
      <c r="HZF66" s="140"/>
      <c r="HZG66" s="140"/>
      <c r="HZH66" s="140"/>
      <c r="HZI66" s="140"/>
      <c r="HZJ66" s="140"/>
      <c r="HZK66" s="140"/>
      <c r="HZL66" s="140"/>
      <c r="HZM66" s="140"/>
      <c r="HZN66" s="140"/>
      <c r="HZO66" s="140"/>
      <c r="HZP66" s="140"/>
      <c r="HZQ66" s="140"/>
      <c r="HZR66" s="140"/>
      <c r="HZS66" s="140"/>
      <c r="HZT66" s="140"/>
      <c r="HZU66" s="140"/>
      <c r="HZV66" s="140"/>
      <c r="HZW66" s="140"/>
      <c r="HZX66" s="140"/>
      <c r="HZY66" s="140"/>
      <c r="HZZ66" s="140"/>
      <c r="IAA66" s="140"/>
      <c r="IAB66" s="140"/>
      <c r="IAC66" s="140"/>
      <c r="IAD66" s="140"/>
      <c r="IAE66" s="140"/>
      <c r="IAF66" s="140"/>
      <c r="IAG66" s="140"/>
      <c r="IAH66" s="140"/>
      <c r="IAI66" s="140"/>
      <c r="IAJ66" s="140"/>
      <c r="IAK66" s="140"/>
      <c r="IAL66" s="140"/>
      <c r="IAM66" s="140"/>
      <c r="IAN66" s="140"/>
      <c r="IAO66" s="140"/>
      <c r="IAP66" s="140"/>
      <c r="IAQ66" s="140"/>
      <c r="IAR66" s="140"/>
      <c r="IAS66" s="140"/>
      <c r="IAT66" s="140"/>
      <c r="IAU66" s="140"/>
      <c r="IAV66" s="140"/>
      <c r="IAW66" s="140"/>
      <c r="IAX66" s="140"/>
      <c r="IAY66" s="140"/>
      <c r="IAZ66" s="140"/>
      <c r="IBA66" s="140"/>
      <c r="IBB66" s="140"/>
      <c r="IBC66" s="140"/>
      <c r="IBD66" s="140"/>
      <c r="IBE66" s="140"/>
      <c r="IBF66" s="140"/>
      <c r="IBG66" s="140"/>
      <c r="IBH66" s="140"/>
      <c r="IBI66" s="140"/>
      <c r="IBJ66" s="140"/>
      <c r="IBK66" s="140"/>
      <c r="IBL66" s="140"/>
      <c r="IBM66" s="140"/>
      <c r="IBN66" s="140"/>
      <c r="IBO66" s="140"/>
      <c r="IBP66" s="140"/>
      <c r="IBQ66" s="140"/>
      <c r="IBR66" s="140"/>
      <c r="IBS66" s="140"/>
      <c r="IBT66" s="140"/>
      <c r="IBU66" s="140"/>
      <c r="IBV66" s="140"/>
      <c r="IBW66" s="140"/>
      <c r="IBX66" s="140"/>
      <c r="IBY66" s="140"/>
      <c r="IBZ66" s="140"/>
      <c r="ICA66" s="140"/>
      <c r="ICB66" s="140"/>
      <c r="ICC66" s="140"/>
      <c r="ICD66" s="140"/>
      <c r="ICE66" s="140"/>
      <c r="ICF66" s="140"/>
      <c r="ICG66" s="140"/>
      <c r="ICH66" s="140"/>
      <c r="ICI66" s="140"/>
      <c r="ICJ66" s="140"/>
      <c r="ICK66" s="140"/>
      <c r="ICL66" s="140"/>
      <c r="ICM66" s="140"/>
      <c r="ICN66" s="140"/>
      <c r="ICO66" s="140"/>
      <c r="ICP66" s="140"/>
      <c r="ICQ66" s="140"/>
      <c r="ICR66" s="140"/>
      <c r="ICS66" s="140"/>
      <c r="ICT66" s="140"/>
      <c r="ICU66" s="140"/>
      <c r="ICV66" s="140"/>
      <c r="ICW66" s="140"/>
      <c r="ICX66" s="140"/>
      <c r="ICY66" s="140"/>
      <c r="ICZ66" s="140"/>
      <c r="IDA66" s="140"/>
      <c r="IDB66" s="140"/>
      <c r="IDC66" s="140"/>
      <c r="IDD66" s="140"/>
      <c r="IDE66" s="140"/>
      <c r="IDF66" s="140"/>
      <c r="IDG66" s="140"/>
      <c r="IDH66" s="140"/>
      <c r="IDI66" s="140"/>
      <c r="IDJ66" s="140"/>
      <c r="IDK66" s="140"/>
      <c r="IDL66" s="140"/>
      <c r="IDM66" s="140"/>
      <c r="IDN66" s="140"/>
      <c r="IDO66" s="140"/>
      <c r="IDP66" s="140"/>
      <c r="IDQ66" s="140"/>
      <c r="IDR66" s="140"/>
      <c r="IDS66" s="140"/>
      <c r="IDT66" s="140"/>
      <c r="IDU66" s="140"/>
      <c r="IDV66" s="140"/>
      <c r="IDW66" s="140"/>
      <c r="IDX66" s="140"/>
      <c r="IDY66" s="140"/>
      <c r="IDZ66" s="140"/>
      <c r="IEA66" s="140"/>
      <c r="IEB66" s="140"/>
      <c r="IEC66" s="140"/>
      <c r="IED66" s="140"/>
      <c r="IEE66" s="140"/>
      <c r="IEF66" s="140"/>
      <c r="IEG66" s="140"/>
      <c r="IEH66" s="140"/>
      <c r="IEI66" s="140"/>
      <c r="IEJ66" s="140"/>
      <c r="IEK66" s="140"/>
      <c r="IEL66" s="140"/>
      <c r="IEM66" s="140"/>
      <c r="IEN66" s="140"/>
      <c r="IEO66" s="140"/>
      <c r="IEP66" s="140"/>
      <c r="IEQ66" s="140"/>
      <c r="IER66" s="140"/>
      <c r="IES66" s="140"/>
      <c r="IET66" s="140"/>
      <c r="IEU66" s="140"/>
      <c r="IEV66" s="140"/>
      <c r="IEW66" s="140"/>
      <c r="IEX66" s="140"/>
      <c r="IEY66" s="140"/>
      <c r="IEZ66" s="140"/>
      <c r="IFA66" s="140"/>
      <c r="IFB66" s="140"/>
      <c r="IFC66" s="140"/>
      <c r="IFD66" s="140"/>
      <c r="IFE66" s="140"/>
      <c r="IFF66" s="140"/>
      <c r="IFG66" s="140"/>
      <c r="IFH66" s="140"/>
      <c r="IFI66" s="140"/>
      <c r="IFJ66" s="140"/>
      <c r="IFK66" s="140"/>
      <c r="IFL66" s="140"/>
      <c r="IFM66" s="140"/>
      <c r="IFN66" s="140"/>
      <c r="IFO66" s="140"/>
      <c r="IFP66" s="140"/>
      <c r="IFQ66" s="140"/>
      <c r="IFR66" s="140"/>
      <c r="IFS66" s="140"/>
      <c r="IFT66" s="140"/>
      <c r="IFU66" s="140"/>
      <c r="IFV66" s="140"/>
      <c r="IFW66" s="140"/>
      <c r="IFX66" s="140"/>
      <c r="IFY66" s="140"/>
      <c r="IFZ66" s="140"/>
      <c r="IGA66" s="140"/>
      <c r="IGB66" s="140"/>
      <c r="IGC66" s="140"/>
      <c r="IGD66" s="140"/>
      <c r="IGE66" s="140"/>
      <c r="IGF66" s="140"/>
      <c r="IGG66" s="140"/>
      <c r="IGH66" s="140"/>
      <c r="IGI66" s="140"/>
      <c r="IGJ66" s="140"/>
      <c r="IGK66" s="140"/>
      <c r="IGL66" s="140"/>
      <c r="IGM66" s="140"/>
      <c r="IGN66" s="140"/>
      <c r="IGO66" s="140"/>
      <c r="IGP66" s="140"/>
      <c r="IGQ66" s="140"/>
      <c r="IGR66" s="140"/>
      <c r="IGS66" s="140"/>
      <c r="IGT66" s="140"/>
      <c r="IGU66" s="140"/>
      <c r="IGV66" s="140"/>
      <c r="IGW66" s="140"/>
      <c r="IGX66" s="140"/>
      <c r="IGY66" s="140"/>
      <c r="IGZ66" s="140"/>
      <c r="IHA66" s="140"/>
      <c r="IHB66" s="140"/>
      <c r="IHC66" s="140"/>
      <c r="IHD66" s="140"/>
      <c r="IHE66" s="140"/>
      <c r="IHF66" s="140"/>
      <c r="IHG66" s="140"/>
      <c r="IHH66" s="140"/>
      <c r="IHI66" s="140"/>
      <c r="IHJ66" s="140"/>
      <c r="IHK66" s="140"/>
      <c r="IHL66" s="140"/>
      <c r="IHM66" s="140"/>
      <c r="IHN66" s="140"/>
      <c r="IHO66" s="140"/>
      <c r="IHP66" s="140"/>
      <c r="IHQ66" s="140"/>
      <c r="IHR66" s="140"/>
      <c r="IHS66" s="140"/>
      <c r="IHT66" s="140"/>
      <c r="IHU66" s="140"/>
      <c r="IHV66" s="140"/>
      <c r="IHW66" s="140"/>
      <c r="IHX66" s="140"/>
      <c r="IHY66" s="140"/>
      <c r="IHZ66" s="140"/>
      <c r="IIA66" s="140"/>
      <c r="IIB66" s="140"/>
      <c r="IIC66" s="140"/>
      <c r="IID66" s="140"/>
      <c r="IIE66" s="140"/>
      <c r="IIF66" s="140"/>
      <c r="IIG66" s="140"/>
      <c r="IIH66" s="140"/>
      <c r="III66" s="140"/>
      <c r="IIJ66" s="140"/>
      <c r="IIK66" s="140"/>
      <c r="IIL66" s="140"/>
      <c r="IIM66" s="140"/>
      <c r="IIN66" s="140"/>
      <c r="IIO66" s="140"/>
      <c r="IIP66" s="140"/>
      <c r="IIQ66" s="140"/>
      <c r="IIR66" s="140"/>
      <c r="IIS66" s="140"/>
      <c r="IIT66" s="140"/>
      <c r="IIU66" s="140"/>
      <c r="IIV66" s="140"/>
      <c r="IIW66" s="140"/>
      <c r="IIX66" s="140"/>
      <c r="IIY66" s="140"/>
      <c r="IIZ66" s="140"/>
      <c r="IJA66" s="140"/>
      <c r="IJB66" s="140"/>
      <c r="IJC66" s="140"/>
      <c r="IJD66" s="140"/>
      <c r="IJE66" s="140"/>
      <c r="IJF66" s="140"/>
      <c r="IJG66" s="140"/>
      <c r="IJH66" s="140"/>
      <c r="IJI66" s="140"/>
      <c r="IJJ66" s="140"/>
      <c r="IJK66" s="140"/>
      <c r="IJL66" s="140"/>
      <c r="IJM66" s="140"/>
      <c r="IJN66" s="140"/>
      <c r="IJO66" s="140"/>
      <c r="IJP66" s="140"/>
      <c r="IJQ66" s="140"/>
      <c r="IJR66" s="140"/>
      <c r="IJS66" s="140"/>
      <c r="IJT66" s="140"/>
      <c r="IJU66" s="140"/>
      <c r="IJV66" s="140"/>
      <c r="IJW66" s="140"/>
      <c r="IJX66" s="140"/>
      <c r="IJY66" s="140"/>
      <c r="IJZ66" s="140"/>
      <c r="IKA66" s="140"/>
      <c r="IKB66" s="140"/>
      <c r="IKC66" s="140"/>
      <c r="IKD66" s="140"/>
      <c r="IKE66" s="140"/>
      <c r="IKF66" s="140"/>
      <c r="IKG66" s="140"/>
      <c r="IKH66" s="140"/>
      <c r="IKI66" s="140"/>
      <c r="IKJ66" s="140"/>
      <c r="IKK66" s="140"/>
      <c r="IKL66" s="140"/>
      <c r="IKM66" s="140"/>
      <c r="IKN66" s="140"/>
      <c r="IKO66" s="140"/>
      <c r="IKP66" s="140"/>
      <c r="IKQ66" s="140"/>
      <c r="IKR66" s="140"/>
      <c r="IKS66" s="140"/>
      <c r="IKT66" s="140"/>
      <c r="IKU66" s="140"/>
      <c r="IKV66" s="140"/>
      <c r="IKW66" s="140"/>
      <c r="IKX66" s="140"/>
      <c r="IKY66" s="140"/>
      <c r="IKZ66" s="140"/>
      <c r="ILA66" s="140"/>
      <c r="ILB66" s="140"/>
      <c r="ILC66" s="140"/>
      <c r="ILD66" s="140"/>
      <c r="ILE66" s="140"/>
      <c r="ILF66" s="140"/>
      <c r="ILG66" s="140"/>
      <c r="ILH66" s="140"/>
      <c r="ILI66" s="140"/>
      <c r="ILJ66" s="140"/>
      <c r="ILK66" s="140"/>
      <c r="ILL66" s="140"/>
      <c r="ILM66" s="140"/>
      <c r="ILN66" s="140"/>
      <c r="ILO66" s="140"/>
      <c r="ILP66" s="140"/>
      <c r="ILQ66" s="140"/>
      <c r="ILR66" s="140"/>
      <c r="ILS66" s="140"/>
      <c r="ILT66" s="140"/>
      <c r="ILU66" s="140"/>
      <c r="ILV66" s="140"/>
      <c r="ILW66" s="140"/>
      <c r="ILX66" s="140"/>
      <c r="ILY66" s="140"/>
      <c r="ILZ66" s="140"/>
      <c r="IMA66" s="140"/>
      <c r="IMB66" s="140"/>
      <c r="IMC66" s="140"/>
      <c r="IMD66" s="140"/>
      <c r="IME66" s="140"/>
      <c r="IMF66" s="140"/>
      <c r="IMG66" s="140"/>
      <c r="IMH66" s="140"/>
      <c r="IMI66" s="140"/>
      <c r="IMJ66" s="140"/>
      <c r="IMK66" s="140"/>
      <c r="IML66" s="140"/>
      <c r="IMM66" s="140"/>
      <c r="IMN66" s="140"/>
      <c r="IMO66" s="140"/>
      <c r="IMP66" s="140"/>
      <c r="IMQ66" s="140"/>
      <c r="IMR66" s="140"/>
      <c r="IMS66" s="140"/>
      <c r="IMT66" s="140"/>
      <c r="IMU66" s="140"/>
      <c r="IMV66" s="140"/>
      <c r="IMW66" s="140"/>
      <c r="IMX66" s="140"/>
      <c r="IMY66" s="140"/>
      <c r="IMZ66" s="140"/>
      <c r="INA66" s="140"/>
      <c r="INB66" s="140"/>
      <c r="INC66" s="140"/>
      <c r="IND66" s="140"/>
      <c r="INE66" s="140"/>
      <c r="INF66" s="140"/>
      <c r="ING66" s="140"/>
      <c r="INH66" s="140"/>
      <c r="INI66" s="140"/>
      <c r="INJ66" s="140"/>
      <c r="INK66" s="140"/>
      <c r="INL66" s="140"/>
      <c r="INM66" s="140"/>
      <c r="INN66" s="140"/>
      <c r="INO66" s="140"/>
      <c r="INP66" s="140"/>
      <c r="INQ66" s="140"/>
      <c r="INR66" s="140"/>
      <c r="INS66" s="140"/>
      <c r="INT66" s="140"/>
      <c r="INU66" s="140"/>
      <c r="INV66" s="140"/>
      <c r="INW66" s="140"/>
      <c r="INX66" s="140"/>
      <c r="INY66" s="140"/>
      <c r="INZ66" s="140"/>
      <c r="IOA66" s="140"/>
      <c r="IOB66" s="140"/>
      <c r="IOC66" s="140"/>
      <c r="IOD66" s="140"/>
      <c r="IOE66" s="140"/>
      <c r="IOF66" s="140"/>
      <c r="IOG66" s="140"/>
      <c r="IOH66" s="140"/>
      <c r="IOI66" s="140"/>
      <c r="IOJ66" s="140"/>
      <c r="IOK66" s="140"/>
      <c r="IOL66" s="140"/>
      <c r="IOM66" s="140"/>
      <c r="ION66" s="140"/>
      <c r="IOO66" s="140"/>
      <c r="IOP66" s="140"/>
      <c r="IOQ66" s="140"/>
      <c r="IOR66" s="140"/>
      <c r="IOS66" s="140"/>
      <c r="IOT66" s="140"/>
      <c r="IOU66" s="140"/>
      <c r="IOV66" s="140"/>
      <c r="IOW66" s="140"/>
      <c r="IOX66" s="140"/>
      <c r="IOY66" s="140"/>
      <c r="IOZ66" s="140"/>
      <c r="IPA66" s="140"/>
      <c r="IPB66" s="140"/>
      <c r="IPC66" s="140"/>
      <c r="IPD66" s="140"/>
      <c r="IPE66" s="140"/>
      <c r="IPF66" s="140"/>
      <c r="IPG66" s="140"/>
      <c r="IPH66" s="140"/>
      <c r="IPI66" s="140"/>
      <c r="IPJ66" s="140"/>
      <c r="IPK66" s="140"/>
      <c r="IPL66" s="140"/>
      <c r="IPM66" s="140"/>
      <c r="IPN66" s="140"/>
      <c r="IPO66" s="140"/>
      <c r="IPP66" s="140"/>
      <c r="IPQ66" s="140"/>
      <c r="IPR66" s="140"/>
      <c r="IPS66" s="140"/>
      <c r="IPT66" s="140"/>
      <c r="IPU66" s="140"/>
      <c r="IPV66" s="140"/>
      <c r="IPW66" s="140"/>
      <c r="IPX66" s="140"/>
      <c r="IPY66" s="140"/>
      <c r="IPZ66" s="140"/>
      <c r="IQA66" s="140"/>
      <c r="IQB66" s="140"/>
      <c r="IQC66" s="140"/>
      <c r="IQD66" s="140"/>
      <c r="IQE66" s="140"/>
      <c r="IQF66" s="140"/>
      <c r="IQG66" s="140"/>
      <c r="IQH66" s="140"/>
      <c r="IQI66" s="140"/>
      <c r="IQJ66" s="140"/>
      <c r="IQK66" s="140"/>
      <c r="IQL66" s="140"/>
      <c r="IQM66" s="140"/>
      <c r="IQN66" s="140"/>
      <c r="IQO66" s="140"/>
      <c r="IQP66" s="140"/>
      <c r="IQQ66" s="140"/>
      <c r="IQR66" s="140"/>
      <c r="IQS66" s="140"/>
      <c r="IQT66" s="140"/>
      <c r="IQU66" s="140"/>
      <c r="IQV66" s="140"/>
      <c r="IQW66" s="140"/>
      <c r="IQX66" s="140"/>
      <c r="IQY66" s="140"/>
      <c r="IQZ66" s="140"/>
      <c r="IRA66" s="140"/>
      <c r="IRB66" s="140"/>
      <c r="IRC66" s="140"/>
      <c r="IRD66" s="140"/>
      <c r="IRE66" s="140"/>
      <c r="IRF66" s="140"/>
      <c r="IRG66" s="140"/>
      <c r="IRH66" s="140"/>
      <c r="IRI66" s="140"/>
      <c r="IRJ66" s="140"/>
      <c r="IRK66" s="140"/>
      <c r="IRL66" s="140"/>
      <c r="IRM66" s="140"/>
      <c r="IRN66" s="140"/>
      <c r="IRO66" s="140"/>
      <c r="IRP66" s="140"/>
      <c r="IRQ66" s="140"/>
      <c r="IRR66" s="140"/>
      <c r="IRS66" s="140"/>
      <c r="IRT66" s="140"/>
      <c r="IRU66" s="140"/>
      <c r="IRV66" s="140"/>
      <c r="IRW66" s="140"/>
      <c r="IRX66" s="140"/>
      <c r="IRY66" s="140"/>
      <c r="IRZ66" s="140"/>
      <c r="ISA66" s="140"/>
      <c r="ISB66" s="140"/>
      <c r="ISC66" s="140"/>
      <c r="ISD66" s="140"/>
      <c r="ISE66" s="140"/>
      <c r="ISF66" s="140"/>
      <c r="ISG66" s="140"/>
      <c r="ISH66" s="140"/>
      <c r="ISI66" s="140"/>
      <c r="ISJ66" s="140"/>
      <c r="ISK66" s="140"/>
      <c r="ISL66" s="140"/>
      <c r="ISM66" s="140"/>
      <c r="ISN66" s="140"/>
      <c r="ISO66" s="140"/>
      <c r="ISP66" s="140"/>
      <c r="ISQ66" s="140"/>
      <c r="ISR66" s="140"/>
      <c r="ISS66" s="140"/>
      <c r="IST66" s="140"/>
      <c r="ISU66" s="140"/>
      <c r="ISV66" s="140"/>
      <c r="ISW66" s="140"/>
      <c r="ISX66" s="140"/>
      <c r="ISY66" s="140"/>
      <c r="ISZ66" s="140"/>
      <c r="ITA66" s="140"/>
      <c r="ITB66" s="140"/>
      <c r="ITC66" s="140"/>
      <c r="ITD66" s="140"/>
      <c r="ITE66" s="140"/>
      <c r="ITF66" s="140"/>
      <c r="ITG66" s="140"/>
      <c r="ITH66" s="140"/>
      <c r="ITI66" s="140"/>
      <c r="ITJ66" s="140"/>
      <c r="ITK66" s="140"/>
      <c r="ITL66" s="140"/>
      <c r="ITM66" s="140"/>
      <c r="ITN66" s="140"/>
      <c r="ITO66" s="140"/>
      <c r="ITP66" s="140"/>
      <c r="ITQ66" s="140"/>
      <c r="ITR66" s="140"/>
      <c r="ITS66" s="140"/>
      <c r="ITT66" s="140"/>
      <c r="ITU66" s="140"/>
      <c r="ITV66" s="140"/>
      <c r="ITW66" s="140"/>
      <c r="ITX66" s="140"/>
      <c r="ITY66" s="140"/>
      <c r="ITZ66" s="140"/>
      <c r="IUA66" s="140"/>
      <c r="IUB66" s="140"/>
      <c r="IUC66" s="140"/>
      <c r="IUD66" s="140"/>
      <c r="IUE66" s="140"/>
      <c r="IUF66" s="140"/>
      <c r="IUG66" s="140"/>
      <c r="IUH66" s="140"/>
      <c r="IUI66" s="140"/>
      <c r="IUJ66" s="140"/>
      <c r="IUK66" s="140"/>
      <c r="IUL66" s="140"/>
      <c r="IUM66" s="140"/>
      <c r="IUN66" s="140"/>
      <c r="IUO66" s="140"/>
      <c r="IUP66" s="140"/>
      <c r="IUQ66" s="140"/>
      <c r="IUR66" s="140"/>
      <c r="IUS66" s="140"/>
      <c r="IUT66" s="140"/>
      <c r="IUU66" s="140"/>
      <c r="IUV66" s="140"/>
      <c r="IUW66" s="140"/>
      <c r="IUX66" s="140"/>
      <c r="IUY66" s="140"/>
      <c r="IUZ66" s="140"/>
      <c r="IVA66" s="140"/>
      <c r="IVB66" s="140"/>
      <c r="IVC66" s="140"/>
      <c r="IVD66" s="140"/>
      <c r="IVE66" s="140"/>
      <c r="IVF66" s="140"/>
      <c r="IVG66" s="140"/>
      <c r="IVH66" s="140"/>
      <c r="IVI66" s="140"/>
      <c r="IVJ66" s="140"/>
      <c r="IVK66" s="140"/>
      <c r="IVL66" s="140"/>
      <c r="IVM66" s="140"/>
      <c r="IVN66" s="140"/>
      <c r="IVO66" s="140"/>
      <c r="IVP66" s="140"/>
      <c r="IVQ66" s="140"/>
      <c r="IVR66" s="140"/>
      <c r="IVS66" s="140"/>
      <c r="IVT66" s="140"/>
      <c r="IVU66" s="140"/>
      <c r="IVV66" s="140"/>
      <c r="IVW66" s="140"/>
      <c r="IVX66" s="140"/>
      <c r="IVY66" s="140"/>
      <c r="IVZ66" s="140"/>
      <c r="IWA66" s="140"/>
      <c r="IWB66" s="140"/>
      <c r="IWC66" s="140"/>
      <c r="IWD66" s="140"/>
      <c r="IWE66" s="140"/>
      <c r="IWF66" s="140"/>
      <c r="IWG66" s="140"/>
      <c r="IWH66" s="140"/>
      <c r="IWI66" s="140"/>
      <c r="IWJ66" s="140"/>
      <c r="IWK66" s="140"/>
      <c r="IWL66" s="140"/>
      <c r="IWM66" s="140"/>
      <c r="IWN66" s="140"/>
      <c r="IWO66" s="140"/>
      <c r="IWP66" s="140"/>
      <c r="IWQ66" s="140"/>
      <c r="IWR66" s="140"/>
      <c r="IWS66" s="140"/>
      <c r="IWT66" s="140"/>
      <c r="IWU66" s="140"/>
      <c r="IWV66" s="140"/>
      <c r="IWW66" s="140"/>
      <c r="IWX66" s="140"/>
      <c r="IWY66" s="140"/>
      <c r="IWZ66" s="140"/>
      <c r="IXA66" s="140"/>
      <c r="IXB66" s="140"/>
      <c r="IXC66" s="140"/>
      <c r="IXD66" s="140"/>
      <c r="IXE66" s="140"/>
      <c r="IXF66" s="140"/>
      <c r="IXG66" s="140"/>
      <c r="IXH66" s="140"/>
      <c r="IXI66" s="140"/>
      <c r="IXJ66" s="140"/>
      <c r="IXK66" s="140"/>
      <c r="IXL66" s="140"/>
      <c r="IXM66" s="140"/>
      <c r="IXN66" s="140"/>
      <c r="IXO66" s="140"/>
      <c r="IXP66" s="140"/>
      <c r="IXQ66" s="140"/>
      <c r="IXR66" s="140"/>
      <c r="IXS66" s="140"/>
      <c r="IXT66" s="140"/>
      <c r="IXU66" s="140"/>
      <c r="IXV66" s="140"/>
      <c r="IXW66" s="140"/>
      <c r="IXX66" s="140"/>
      <c r="IXY66" s="140"/>
      <c r="IXZ66" s="140"/>
      <c r="IYA66" s="140"/>
      <c r="IYB66" s="140"/>
      <c r="IYC66" s="140"/>
      <c r="IYD66" s="140"/>
      <c r="IYE66" s="140"/>
      <c r="IYF66" s="140"/>
      <c r="IYG66" s="140"/>
      <c r="IYH66" s="140"/>
      <c r="IYI66" s="140"/>
      <c r="IYJ66" s="140"/>
      <c r="IYK66" s="140"/>
      <c r="IYL66" s="140"/>
      <c r="IYM66" s="140"/>
      <c r="IYN66" s="140"/>
      <c r="IYO66" s="140"/>
      <c r="IYP66" s="140"/>
      <c r="IYQ66" s="140"/>
      <c r="IYR66" s="140"/>
      <c r="IYS66" s="140"/>
      <c r="IYT66" s="140"/>
      <c r="IYU66" s="140"/>
      <c r="IYV66" s="140"/>
      <c r="IYW66" s="140"/>
      <c r="IYX66" s="140"/>
      <c r="IYY66" s="140"/>
      <c r="IYZ66" s="140"/>
      <c r="IZA66" s="140"/>
      <c r="IZB66" s="140"/>
      <c r="IZC66" s="140"/>
      <c r="IZD66" s="140"/>
      <c r="IZE66" s="140"/>
      <c r="IZF66" s="140"/>
      <c r="IZG66" s="140"/>
      <c r="IZH66" s="140"/>
      <c r="IZI66" s="140"/>
      <c r="IZJ66" s="140"/>
      <c r="IZK66" s="140"/>
      <c r="IZL66" s="140"/>
      <c r="IZM66" s="140"/>
      <c r="IZN66" s="140"/>
      <c r="IZO66" s="140"/>
      <c r="IZP66" s="140"/>
      <c r="IZQ66" s="140"/>
      <c r="IZR66" s="140"/>
      <c r="IZS66" s="140"/>
      <c r="IZT66" s="140"/>
      <c r="IZU66" s="140"/>
      <c r="IZV66" s="140"/>
      <c r="IZW66" s="140"/>
      <c r="IZX66" s="140"/>
      <c r="IZY66" s="140"/>
      <c r="IZZ66" s="140"/>
      <c r="JAA66" s="140"/>
      <c r="JAB66" s="140"/>
      <c r="JAC66" s="140"/>
      <c r="JAD66" s="140"/>
      <c r="JAE66" s="140"/>
      <c r="JAF66" s="140"/>
      <c r="JAG66" s="140"/>
      <c r="JAH66" s="140"/>
      <c r="JAI66" s="140"/>
      <c r="JAJ66" s="140"/>
      <c r="JAK66" s="140"/>
      <c r="JAL66" s="140"/>
      <c r="JAM66" s="140"/>
      <c r="JAN66" s="140"/>
      <c r="JAO66" s="140"/>
      <c r="JAP66" s="140"/>
      <c r="JAQ66" s="140"/>
      <c r="JAR66" s="140"/>
      <c r="JAS66" s="140"/>
      <c r="JAT66" s="140"/>
      <c r="JAU66" s="140"/>
      <c r="JAV66" s="140"/>
      <c r="JAW66" s="140"/>
      <c r="JAX66" s="140"/>
      <c r="JAY66" s="140"/>
      <c r="JAZ66" s="140"/>
      <c r="JBA66" s="140"/>
      <c r="JBB66" s="140"/>
      <c r="JBC66" s="140"/>
      <c r="JBD66" s="140"/>
      <c r="JBE66" s="140"/>
      <c r="JBF66" s="140"/>
      <c r="JBG66" s="140"/>
      <c r="JBH66" s="140"/>
      <c r="JBI66" s="140"/>
      <c r="JBJ66" s="140"/>
      <c r="JBK66" s="140"/>
      <c r="JBL66" s="140"/>
      <c r="JBM66" s="140"/>
      <c r="JBN66" s="140"/>
      <c r="JBO66" s="140"/>
      <c r="JBP66" s="140"/>
      <c r="JBQ66" s="140"/>
      <c r="JBR66" s="140"/>
      <c r="JBS66" s="140"/>
      <c r="JBT66" s="140"/>
      <c r="JBU66" s="140"/>
      <c r="JBV66" s="140"/>
      <c r="JBW66" s="140"/>
      <c r="JBX66" s="140"/>
      <c r="JBY66" s="140"/>
      <c r="JBZ66" s="140"/>
      <c r="JCA66" s="140"/>
      <c r="JCB66" s="140"/>
      <c r="JCC66" s="140"/>
      <c r="JCD66" s="140"/>
      <c r="JCE66" s="140"/>
      <c r="JCF66" s="140"/>
      <c r="JCG66" s="140"/>
      <c r="JCH66" s="140"/>
      <c r="JCI66" s="140"/>
      <c r="JCJ66" s="140"/>
      <c r="JCK66" s="140"/>
      <c r="JCL66" s="140"/>
      <c r="JCM66" s="140"/>
      <c r="JCN66" s="140"/>
      <c r="JCO66" s="140"/>
      <c r="JCP66" s="140"/>
      <c r="JCQ66" s="140"/>
      <c r="JCR66" s="140"/>
      <c r="JCS66" s="140"/>
      <c r="JCT66" s="140"/>
      <c r="JCU66" s="140"/>
      <c r="JCV66" s="140"/>
      <c r="JCW66" s="140"/>
      <c r="JCX66" s="140"/>
      <c r="JCY66" s="140"/>
      <c r="JCZ66" s="140"/>
      <c r="JDA66" s="140"/>
      <c r="JDB66" s="140"/>
      <c r="JDC66" s="140"/>
      <c r="JDD66" s="140"/>
      <c r="JDE66" s="140"/>
      <c r="JDF66" s="140"/>
      <c r="JDG66" s="140"/>
      <c r="JDH66" s="140"/>
      <c r="JDI66" s="140"/>
      <c r="JDJ66" s="140"/>
      <c r="JDK66" s="140"/>
      <c r="JDL66" s="140"/>
      <c r="JDM66" s="140"/>
      <c r="JDN66" s="140"/>
      <c r="JDO66" s="140"/>
      <c r="JDP66" s="140"/>
      <c r="JDQ66" s="140"/>
      <c r="JDR66" s="140"/>
      <c r="JDS66" s="140"/>
      <c r="JDT66" s="140"/>
      <c r="JDU66" s="140"/>
      <c r="JDV66" s="140"/>
      <c r="JDW66" s="140"/>
      <c r="JDX66" s="140"/>
      <c r="JDY66" s="140"/>
      <c r="JDZ66" s="140"/>
      <c r="JEA66" s="140"/>
      <c r="JEB66" s="140"/>
      <c r="JEC66" s="140"/>
      <c r="JED66" s="140"/>
      <c r="JEE66" s="140"/>
      <c r="JEF66" s="140"/>
      <c r="JEG66" s="140"/>
      <c r="JEH66" s="140"/>
      <c r="JEI66" s="140"/>
      <c r="JEJ66" s="140"/>
      <c r="JEK66" s="140"/>
      <c r="JEL66" s="140"/>
      <c r="JEM66" s="140"/>
      <c r="JEN66" s="140"/>
      <c r="JEO66" s="140"/>
      <c r="JEP66" s="140"/>
      <c r="JEQ66" s="140"/>
      <c r="JER66" s="140"/>
      <c r="JES66" s="140"/>
      <c r="JET66" s="140"/>
      <c r="JEU66" s="140"/>
      <c r="JEV66" s="140"/>
      <c r="JEW66" s="140"/>
      <c r="JEX66" s="140"/>
      <c r="JEY66" s="140"/>
      <c r="JEZ66" s="140"/>
      <c r="JFA66" s="140"/>
      <c r="JFB66" s="140"/>
      <c r="JFC66" s="140"/>
      <c r="JFD66" s="140"/>
      <c r="JFE66" s="140"/>
      <c r="JFF66" s="140"/>
      <c r="JFG66" s="140"/>
      <c r="JFH66" s="140"/>
      <c r="JFI66" s="140"/>
      <c r="JFJ66" s="140"/>
      <c r="JFK66" s="140"/>
      <c r="JFL66" s="140"/>
      <c r="JFM66" s="140"/>
      <c r="JFN66" s="140"/>
      <c r="JFO66" s="140"/>
      <c r="JFP66" s="140"/>
      <c r="JFQ66" s="140"/>
      <c r="JFR66" s="140"/>
      <c r="JFS66" s="140"/>
      <c r="JFT66" s="140"/>
      <c r="JFU66" s="140"/>
      <c r="JFV66" s="140"/>
      <c r="JFW66" s="140"/>
      <c r="JFX66" s="140"/>
      <c r="JFY66" s="140"/>
      <c r="JFZ66" s="140"/>
      <c r="JGA66" s="140"/>
      <c r="JGB66" s="140"/>
      <c r="JGC66" s="140"/>
      <c r="JGD66" s="140"/>
      <c r="JGE66" s="140"/>
      <c r="JGF66" s="140"/>
      <c r="JGG66" s="140"/>
      <c r="JGH66" s="140"/>
      <c r="JGI66" s="140"/>
      <c r="JGJ66" s="140"/>
      <c r="JGK66" s="140"/>
      <c r="JGL66" s="140"/>
      <c r="JGM66" s="140"/>
      <c r="JGN66" s="140"/>
      <c r="JGO66" s="140"/>
      <c r="JGP66" s="140"/>
      <c r="JGQ66" s="140"/>
      <c r="JGR66" s="140"/>
      <c r="JGS66" s="140"/>
      <c r="JGT66" s="140"/>
      <c r="JGU66" s="140"/>
      <c r="JGV66" s="140"/>
      <c r="JGW66" s="140"/>
      <c r="JGX66" s="140"/>
      <c r="JGY66" s="140"/>
      <c r="JGZ66" s="140"/>
      <c r="JHA66" s="140"/>
      <c r="JHB66" s="140"/>
      <c r="JHC66" s="140"/>
      <c r="JHD66" s="140"/>
      <c r="JHE66" s="140"/>
      <c r="JHF66" s="140"/>
      <c r="JHG66" s="140"/>
      <c r="JHH66" s="140"/>
      <c r="JHI66" s="140"/>
      <c r="JHJ66" s="140"/>
      <c r="JHK66" s="140"/>
      <c r="JHL66" s="140"/>
      <c r="JHM66" s="140"/>
      <c r="JHN66" s="140"/>
      <c r="JHO66" s="140"/>
      <c r="JHP66" s="140"/>
      <c r="JHQ66" s="140"/>
      <c r="JHR66" s="140"/>
      <c r="JHS66" s="140"/>
      <c r="JHT66" s="140"/>
      <c r="JHU66" s="140"/>
      <c r="JHV66" s="140"/>
      <c r="JHW66" s="140"/>
      <c r="JHX66" s="140"/>
      <c r="JHY66" s="140"/>
      <c r="JHZ66" s="140"/>
      <c r="JIA66" s="140"/>
      <c r="JIB66" s="140"/>
      <c r="JIC66" s="140"/>
      <c r="JID66" s="140"/>
      <c r="JIE66" s="140"/>
      <c r="JIF66" s="140"/>
      <c r="JIG66" s="140"/>
      <c r="JIH66" s="140"/>
      <c r="JII66" s="140"/>
      <c r="JIJ66" s="140"/>
      <c r="JIK66" s="140"/>
      <c r="JIL66" s="140"/>
      <c r="JIM66" s="140"/>
      <c r="JIN66" s="140"/>
      <c r="JIO66" s="140"/>
      <c r="JIP66" s="140"/>
      <c r="JIQ66" s="140"/>
      <c r="JIR66" s="140"/>
      <c r="JIS66" s="140"/>
      <c r="JIT66" s="140"/>
      <c r="JIU66" s="140"/>
      <c r="JIV66" s="140"/>
      <c r="JIW66" s="140"/>
      <c r="JIX66" s="140"/>
      <c r="JIY66" s="140"/>
      <c r="JIZ66" s="140"/>
      <c r="JJA66" s="140"/>
      <c r="JJB66" s="140"/>
      <c r="JJC66" s="140"/>
      <c r="JJD66" s="140"/>
      <c r="JJE66" s="140"/>
      <c r="JJF66" s="140"/>
      <c r="JJG66" s="140"/>
      <c r="JJH66" s="140"/>
      <c r="JJI66" s="140"/>
      <c r="JJJ66" s="140"/>
      <c r="JJK66" s="140"/>
      <c r="JJL66" s="140"/>
      <c r="JJM66" s="140"/>
      <c r="JJN66" s="140"/>
      <c r="JJO66" s="140"/>
      <c r="JJP66" s="140"/>
      <c r="JJQ66" s="140"/>
      <c r="JJR66" s="140"/>
      <c r="JJS66" s="140"/>
      <c r="JJT66" s="140"/>
      <c r="JJU66" s="140"/>
      <c r="JJV66" s="140"/>
      <c r="JJW66" s="140"/>
      <c r="JJX66" s="140"/>
      <c r="JJY66" s="140"/>
      <c r="JJZ66" s="140"/>
      <c r="JKA66" s="140"/>
      <c r="JKB66" s="140"/>
      <c r="JKC66" s="140"/>
      <c r="JKD66" s="140"/>
      <c r="JKE66" s="140"/>
      <c r="JKF66" s="140"/>
      <c r="JKG66" s="140"/>
      <c r="JKH66" s="140"/>
      <c r="JKI66" s="140"/>
      <c r="JKJ66" s="140"/>
      <c r="JKK66" s="140"/>
      <c r="JKL66" s="140"/>
      <c r="JKM66" s="140"/>
      <c r="JKN66" s="140"/>
      <c r="JKO66" s="140"/>
      <c r="JKP66" s="140"/>
      <c r="JKQ66" s="140"/>
      <c r="JKR66" s="140"/>
      <c r="JKS66" s="140"/>
      <c r="JKT66" s="140"/>
      <c r="JKU66" s="140"/>
      <c r="JKV66" s="140"/>
      <c r="JKW66" s="140"/>
      <c r="JKX66" s="140"/>
      <c r="JKY66" s="140"/>
      <c r="JKZ66" s="140"/>
      <c r="JLA66" s="140"/>
      <c r="JLB66" s="140"/>
      <c r="JLC66" s="140"/>
      <c r="JLD66" s="140"/>
      <c r="JLE66" s="140"/>
      <c r="JLF66" s="140"/>
      <c r="JLG66" s="140"/>
      <c r="JLH66" s="140"/>
      <c r="JLI66" s="140"/>
      <c r="JLJ66" s="140"/>
      <c r="JLK66" s="140"/>
      <c r="JLL66" s="140"/>
      <c r="JLM66" s="140"/>
      <c r="JLN66" s="140"/>
      <c r="JLO66" s="140"/>
      <c r="JLP66" s="140"/>
      <c r="JLQ66" s="140"/>
      <c r="JLR66" s="140"/>
      <c r="JLS66" s="140"/>
      <c r="JLT66" s="140"/>
      <c r="JLU66" s="140"/>
      <c r="JLV66" s="140"/>
      <c r="JLW66" s="140"/>
      <c r="JLX66" s="140"/>
      <c r="JLY66" s="140"/>
      <c r="JLZ66" s="140"/>
      <c r="JMA66" s="140"/>
      <c r="JMB66" s="140"/>
      <c r="JMC66" s="140"/>
      <c r="JMD66" s="140"/>
      <c r="JME66" s="140"/>
      <c r="JMF66" s="140"/>
      <c r="JMG66" s="140"/>
      <c r="JMH66" s="140"/>
      <c r="JMI66" s="140"/>
      <c r="JMJ66" s="140"/>
      <c r="JMK66" s="140"/>
      <c r="JML66" s="140"/>
      <c r="JMM66" s="140"/>
      <c r="JMN66" s="140"/>
      <c r="JMO66" s="140"/>
      <c r="JMP66" s="140"/>
      <c r="JMQ66" s="140"/>
      <c r="JMR66" s="140"/>
      <c r="JMS66" s="140"/>
      <c r="JMT66" s="140"/>
      <c r="JMU66" s="140"/>
      <c r="JMV66" s="140"/>
      <c r="JMW66" s="140"/>
      <c r="JMX66" s="140"/>
      <c r="JMY66" s="140"/>
      <c r="JMZ66" s="140"/>
      <c r="JNA66" s="140"/>
      <c r="JNB66" s="140"/>
      <c r="JNC66" s="140"/>
      <c r="JND66" s="140"/>
      <c r="JNE66" s="140"/>
      <c r="JNF66" s="140"/>
      <c r="JNG66" s="140"/>
      <c r="JNH66" s="140"/>
      <c r="JNI66" s="140"/>
      <c r="JNJ66" s="140"/>
      <c r="JNK66" s="140"/>
      <c r="JNL66" s="140"/>
      <c r="JNM66" s="140"/>
      <c r="JNN66" s="140"/>
      <c r="JNO66" s="140"/>
      <c r="JNP66" s="140"/>
      <c r="JNQ66" s="140"/>
      <c r="JNR66" s="140"/>
      <c r="JNS66" s="140"/>
      <c r="JNT66" s="140"/>
      <c r="JNU66" s="140"/>
      <c r="JNV66" s="140"/>
      <c r="JNW66" s="140"/>
      <c r="JNX66" s="140"/>
      <c r="JNY66" s="140"/>
      <c r="JNZ66" s="140"/>
      <c r="JOA66" s="140"/>
      <c r="JOB66" s="140"/>
      <c r="JOC66" s="140"/>
      <c r="JOD66" s="140"/>
      <c r="JOE66" s="140"/>
      <c r="JOF66" s="140"/>
      <c r="JOG66" s="140"/>
      <c r="JOH66" s="140"/>
      <c r="JOI66" s="140"/>
      <c r="JOJ66" s="140"/>
      <c r="JOK66" s="140"/>
      <c r="JOL66" s="140"/>
      <c r="JOM66" s="140"/>
      <c r="JON66" s="140"/>
      <c r="JOO66" s="140"/>
      <c r="JOP66" s="140"/>
      <c r="JOQ66" s="140"/>
      <c r="JOR66" s="140"/>
      <c r="JOS66" s="140"/>
      <c r="JOT66" s="140"/>
      <c r="JOU66" s="140"/>
      <c r="JOV66" s="140"/>
      <c r="JOW66" s="140"/>
      <c r="JOX66" s="140"/>
      <c r="JOY66" s="140"/>
      <c r="JOZ66" s="140"/>
      <c r="JPA66" s="140"/>
      <c r="JPB66" s="140"/>
      <c r="JPC66" s="140"/>
      <c r="JPD66" s="140"/>
      <c r="JPE66" s="140"/>
      <c r="JPF66" s="140"/>
      <c r="JPG66" s="140"/>
      <c r="JPH66" s="140"/>
      <c r="JPI66" s="140"/>
      <c r="JPJ66" s="140"/>
      <c r="JPK66" s="140"/>
      <c r="JPL66" s="140"/>
      <c r="JPM66" s="140"/>
      <c r="JPN66" s="140"/>
      <c r="JPO66" s="140"/>
      <c r="JPP66" s="140"/>
      <c r="JPQ66" s="140"/>
      <c r="JPR66" s="140"/>
      <c r="JPS66" s="140"/>
      <c r="JPT66" s="140"/>
      <c r="JPU66" s="140"/>
      <c r="JPV66" s="140"/>
      <c r="JPW66" s="140"/>
      <c r="JPX66" s="140"/>
      <c r="JPY66" s="140"/>
      <c r="JPZ66" s="140"/>
      <c r="JQA66" s="140"/>
      <c r="JQB66" s="140"/>
      <c r="JQC66" s="140"/>
      <c r="JQD66" s="140"/>
      <c r="JQE66" s="140"/>
      <c r="JQF66" s="140"/>
      <c r="JQG66" s="140"/>
      <c r="JQH66" s="140"/>
      <c r="JQI66" s="140"/>
      <c r="JQJ66" s="140"/>
      <c r="JQK66" s="140"/>
      <c r="JQL66" s="140"/>
      <c r="JQM66" s="140"/>
      <c r="JQN66" s="140"/>
      <c r="JQO66" s="140"/>
      <c r="JQP66" s="140"/>
      <c r="JQQ66" s="140"/>
      <c r="JQR66" s="140"/>
      <c r="JQS66" s="140"/>
      <c r="JQT66" s="140"/>
      <c r="JQU66" s="140"/>
      <c r="JQV66" s="140"/>
      <c r="JQW66" s="140"/>
      <c r="JQX66" s="140"/>
      <c r="JQY66" s="140"/>
      <c r="JQZ66" s="140"/>
      <c r="JRA66" s="140"/>
      <c r="JRB66" s="140"/>
      <c r="JRC66" s="140"/>
      <c r="JRD66" s="140"/>
      <c r="JRE66" s="140"/>
      <c r="JRF66" s="140"/>
      <c r="JRG66" s="140"/>
      <c r="JRH66" s="140"/>
      <c r="JRI66" s="140"/>
      <c r="JRJ66" s="140"/>
      <c r="JRK66" s="140"/>
      <c r="JRL66" s="140"/>
      <c r="JRM66" s="140"/>
      <c r="JRN66" s="140"/>
      <c r="JRO66" s="140"/>
      <c r="JRP66" s="140"/>
      <c r="JRQ66" s="140"/>
      <c r="JRR66" s="140"/>
      <c r="JRS66" s="140"/>
      <c r="JRT66" s="140"/>
      <c r="JRU66" s="140"/>
      <c r="JRV66" s="140"/>
      <c r="JRW66" s="140"/>
      <c r="JRX66" s="140"/>
      <c r="JRY66" s="140"/>
      <c r="JRZ66" s="140"/>
      <c r="JSA66" s="140"/>
      <c r="JSB66" s="140"/>
      <c r="JSC66" s="140"/>
      <c r="JSD66" s="140"/>
      <c r="JSE66" s="140"/>
      <c r="JSF66" s="140"/>
      <c r="JSG66" s="140"/>
      <c r="JSH66" s="140"/>
      <c r="JSI66" s="140"/>
      <c r="JSJ66" s="140"/>
      <c r="JSK66" s="140"/>
      <c r="JSL66" s="140"/>
      <c r="JSM66" s="140"/>
      <c r="JSN66" s="140"/>
      <c r="JSO66" s="140"/>
      <c r="JSP66" s="140"/>
      <c r="JSQ66" s="140"/>
      <c r="JSR66" s="140"/>
      <c r="JSS66" s="140"/>
      <c r="JST66" s="140"/>
      <c r="JSU66" s="140"/>
      <c r="JSV66" s="140"/>
      <c r="JSW66" s="140"/>
      <c r="JSX66" s="140"/>
      <c r="JSY66" s="140"/>
      <c r="JSZ66" s="140"/>
      <c r="JTA66" s="140"/>
      <c r="JTB66" s="140"/>
      <c r="JTC66" s="140"/>
      <c r="JTD66" s="140"/>
      <c r="JTE66" s="140"/>
      <c r="JTF66" s="140"/>
      <c r="JTG66" s="140"/>
      <c r="JTH66" s="140"/>
      <c r="JTI66" s="140"/>
      <c r="JTJ66" s="140"/>
      <c r="JTK66" s="140"/>
      <c r="JTL66" s="140"/>
      <c r="JTM66" s="140"/>
      <c r="JTN66" s="140"/>
      <c r="JTO66" s="140"/>
      <c r="JTP66" s="140"/>
      <c r="JTQ66" s="140"/>
      <c r="JTR66" s="140"/>
      <c r="JTS66" s="140"/>
      <c r="JTT66" s="140"/>
      <c r="JTU66" s="140"/>
      <c r="JTV66" s="140"/>
      <c r="JTW66" s="140"/>
      <c r="JTX66" s="140"/>
      <c r="JTY66" s="140"/>
      <c r="JTZ66" s="140"/>
      <c r="JUA66" s="140"/>
      <c r="JUB66" s="140"/>
      <c r="JUC66" s="140"/>
      <c r="JUD66" s="140"/>
      <c r="JUE66" s="140"/>
      <c r="JUF66" s="140"/>
      <c r="JUG66" s="140"/>
      <c r="JUH66" s="140"/>
      <c r="JUI66" s="140"/>
      <c r="JUJ66" s="140"/>
      <c r="JUK66" s="140"/>
      <c r="JUL66" s="140"/>
      <c r="JUM66" s="140"/>
      <c r="JUN66" s="140"/>
      <c r="JUO66" s="140"/>
      <c r="JUP66" s="140"/>
      <c r="JUQ66" s="140"/>
      <c r="JUR66" s="140"/>
      <c r="JUS66" s="140"/>
      <c r="JUT66" s="140"/>
      <c r="JUU66" s="140"/>
      <c r="JUV66" s="140"/>
      <c r="JUW66" s="140"/>
      <c r="JUX66" s="140"/>
      <c r="JUY66" s="140"/>
      <c r="JUZ66" s="140"/>
      <c r="JVA66" s="140"/>
      <c r="JVB66" s="140"/>
      <c r="JVC66" s="140"/>
      <c r="JVD66" s="140"/>
      <c r="JVE66" s="140"/>
      <c r="JVF66" s="140"/>
      <c r="JVG66" s="140"/>
      <c r="JVH66" s="140"/>
      <c r="JVI66" s="140"/>
      <c r="JVJ66" s="140"/>
      <c r="JVK66" s="140"/>
      <c r="JVL66" s="140"/>
      <c r="JVM66" s="140"/>
      <c r="JVN66" s="140"/>
      <c r="JVO66" s="140"/>
      <c r="JVP66" s="140"/>
      <c r="JVQ66" s="140"/>
      <c r="JVR66" s="140"/>
      <c r="JVS66" s="140"/>
      <c r="JVT66" s="140"/>
      <c r="JVU66" s="140"/>
      <c r="JVV66" s="140"/>
      <c r="JVW66" s="140"/>
      <c r="JVX66" s="140"/>
      <c r="JVY66" s="140"/>
      <c r="JVZ66" s="140"/>
      <c r="JWA66" s="140"/>
      <c r="JWB66" s="140"/>
      <c r="JWC66" s="140"/>
      <c r="JWD66" s="140"/>
      <c r="JWE66" s="140"/>
      <c r="JWF66" s="140"/>
      <c r="JWG66" s="140"/>
      <c r="JWH66" s="140"/>
      <c r="JWI66" s="140"/>
      <c r="JWJ66" s="140"/>
      <c r="JWK66" s="140"/>
      <c r="JWL66" s="140"/>
      <c r="JWM66" s="140"/>
      <c r="JWN66" s="140"/>
      <c r="JWO66" s="140"/>
      <c r="JWP66" s="140"/>
      <c r="JWQ66" s="140"/>
      <c r="JWR66" s="140"/>
      <c r="JWS66" s="140"/>
      <c r="JWT66" s="140"/>
      <c r="JWU66" s="140"/>
      <c r="JWV66" s="140"/>
      <c r="JWW66" s="140"/>
      <c r="JWX66" s="140"/>
      <c r="JWY66" s="140"/>
      <c r="JWZ66" s="140"/>
      <c r="JXA66" s="140"/>
      <c r="JXB66" s="140"/>
      <c r="JXC66" s="140"/>
      <c r="JXD66" s="140"/>
      <c r="JXE66" s="140"/>
      <c r="JXF66" s="140"/>
      <c r="JXG66" s="140"/>
      <c r="JXH66" s="140"/>
      <c r="JXI66" s="140"/>
      <c r="JXJ66" s="140"/>
      <c r="JXK66" s="140"/>
      <c r="JXL66" s="140"/>
      <c r="JXM66" s="140"/>
      <c r="JXN66" s="140"/>
      <c r="JXO66" s="140"/>
      <c r="JXP66" s="140"/>
      <c r="JXQ66" s="140"/>
      <c r="JXR66" s="140"/>
      <c r="JXS66" s="140"/>
      <c r="JXT66" s="140"/>
      <c r="JXU66" s="140"/>
      <c r="JXV66" s="140"/>
      <c r="JXW66" s="140"/>
      <c r="JXX66" s="140"/>
      <c r="JXY66" s="140"/>
      <c r="JXZ66" s="140"/>
      <c r="JYA66" s="140"/>
      <c r="JYB66" s="140"/>
      <c r="JYC66" s="140"/>
      <c r="JYD66" s="140"/>
      <c r="JYE66" s="140"/>
      <c r="JYF66" s="140"/>
      <c r="JYG66" s="140"/>
      <c r="JYH66" s="140"/>
      <c r="JYI66" s="140"/>
      <c r="JYJ66" s="140"/>
      <c r="JYK66" s="140"/>
      <c r="JYL66" s="140"/>
      <c r="JYM66" s="140"/>
      <c r="JYN66" s="140"/>
      <c r="JYO66" s="140"/>
      <c r="JYP66" s="140"/>
      <c r="JYQ66" s="140"/>
      <c r="JYR66" s="140"/>
      <c r="JYS66" s="140"/>
      <c r="JYT66" s="140"/>
      <c r="JYU66" s="140"/>
      <c r="JYV66" s="140"/>
      <c r="JYW66" s="140"/>
      <c r="JYX66" s="140"/>
      <c r="JYY66" s="140"/>
      <c r="JYZ66" s="140"/>
      <c r="JZA66" s="140"/>
      <c r="JZB66" s="140"/>
      <c r="JZC66" s="140"/>
      <c r="JZD66" s="140"/>
      <c r="JZE66" s="140"/>
      <c r="JZF66" s="140"/>
      <c r="JZG66" s="140"/>
      <c r="JZH66" s="140"/>
      <c r="JZI66" s="140"/>
      <c r="JZJ66" s="140"/>
      <c r="JZK66" s="140"/>
      <c r="JZL66" s="140"/>
      <c r="JZM66" s="140"/>
      <c r="JZN66" s="140"/>
      <c r="JZO66" s="140"/>
      <c r="JZP66" s="140"/>
      <c r="JZQ66" s="140"/>
      <c r="JZR66" s="140"/>
      <c r="JZS66" s="140"/>
      <c r="JZT66" s="140"/>
      <c r="JZU66" s="140"/>
      <c r="JZV66" s="140"/>
      <c r="JZW66" s="140"/>
      <c r="JZX66" s="140"/>
      <c r="JZY66" s="140"/>
      <c r="JZZ66" s="140"/>
      <c r="KAA66" s="140"/>
      <c r="KAB66" s="140"/>
      <c r="KAC66" s="140"/>
      <c r="KAD66" s="140"/>
      <c r="KAE66" s="140"/>
      <c r="KAF66" s="140"/>
      <c r="KAG66" s="140"/>
      <c r="KAH66" s="140"/>
      <c r="KAI66" s="140"/>
      <c r="KAJ66" s="140"/>
      <c r="KAK66" s="140"/>
      <c r="KAL66" s="140"/>
      <c r="KAM66" s="140"/>
      <c r="KAN66" s="140"/>
      <c r="KAO66" s="140"/>
      <c r="KAP66" s="140"/>
      <c r="KAQ66" s="140"/>
      <c r="KAR66" s="140"/>
      <c r="KAS66" s="140"/>
      <c r="KAT66" s="140"/>
      <c r="KAU66" s="140"/>
      <c r="KAV66" s="140"/>
      <c r="KAW66" s="140"/>
      <c r="KAX66" s="140"/>
      <c r="KAY66" s="140"/>
      <c r="KAZ66" s="140"/>
      <c r="KBA66" s="140"/>
      <c r="KBB66" s="140"/>
      <c r="KBC66" s="140"/>
      <c r="KBD66" s="140"/>
      <c r="KBE66" s="140"/>
      <c r="KBF66" s="140"/>
      <c r="KBG66" s="140"/>
      <c r="KBH66" s="140"/>
      <c r="KBI66" s="140"/>
      <c r="KBJ66" s="140"/>
      <c r="KBK66" s="140"/>
      <c r="KBL66" s="140"/>
      <c r="KBM66" s="140"/>
      <c r="KBN66" s="140"/>
      <c r="KBO66" s="140"/>
      <c r="KBP66" s="140"/>
      <c r="KBQ66" s="140"/>
      <c r="KBR66" s="140"/>
      <c r="KBS66" s="140"/>
      <c r="KBT66" s="140"/>
      <c r="KBU66" s="140"/>
      <c r="KBV66" s="140"/>
      <c r="KBW66" s="140"/>
      <c r="KBX66" s="140"/>
      <c r="KBY66" s="140"/>
      <c r="KBZ66" s="140"/>
      <c r="KCA66" s="140"/>
      <c r="KCB66" s="140"/>
      <c r="KCC66" s="140"/>
      <c r="KCD66" s="140"/>
      <c r="KCE66" s="140"/>
      <c r="KCF66" s="140"/>
      <c r="KCG66" s="140"/>
      <c r="KCH66" s="140"/>
      <c r="KCI66" s="140"/>
      <c r="KCJ66" s="140"/>
      <c r="KCK66" s="140"/>
      <c r="KCL66" s="140"/>
      <c r="KCM66" s="140"/>
      <c r="KCN66" s="140"/>
      <c r="KCO66" s="140"/>
      <c r="KCP66" s="140"/>
      <c r="KCQ66" s="140"/>
      <c r="KCR66" s="140"/>
      <c r="KCS66" s="140"/>
      <c r="KCT66" s="140"/>
      <c r="KCU66" s="140"/>
      <c r="KCV66" s="140"/>
      <c r="KCW66" s="140"/>
      <c r="KCX66" s="140"/>
      <c r="KCY66" s="140"/>
      <c r="KCZ66" s="140"/>
      <c r="KDA66" s="140"/>
      <c r="KDB66" s="140"/>
      <c r="KDC66" s="140"/>
      <c r="KDD66" s="140"/>
      <c r="KDE66" s="140"/>
      <c r="KDF66" s="140"/>
      <c r="KDG66" s="140"/>
      <c r="KDH66" s="140"/>
      <c r="KDI66" s="140"/>
      <c r="KDJ66" s="140"/>
      <c r="KDK66" s="140"/>
      <c r="KDL66" s="140"/>
      <c r="KDM66" s="140"/>
      <c r="KDN66" s="140"/>
      <c r="KDO66" s="140"/>
      <c r="KDP66" s="140"/>
      <c r="KDQ66" s="140"/>
      <c r="KDR66" s="140"/>
      <c r="KDS66" s="140"/>
      <c r="KDT66" s="140"/>
      <c r="KDU66" s="140"/>
      <c r="KDV66" s="140"/>
      <c r="KDW66" s="140"/>
      <c r="KDX66" s="140"/>
      <c r="KDY66" s="140"/>
      <c r="KDZ66" s="140"/>
      <c r="KEA66" s="140"/>
      <c r="KEB66" s="140"/>
      <c r="KEC66" s="140"/>
      <c r="KED66" s="140"/>
      <c r="KEE66" s="140"/>
      <c r="KEF66" s="140"/>
      <c r="KEG66" s="140"/>
      <c r="KEH66" s="140"/>
      <c r="KEI66" s="140"/>
      <c r="KEJ66" s="140"/>
      <c r="KEK66" s="140"/>
      <c r="KEL66" s="140"/>
      <c r="KEM66" s="140"/>
      <c r="KEN66" s="140"/>
      <c r="KEO66" s="140"/>
      <c r="KEP66" s="140"/>
      <c r="KEQ66" s="140"/>
      <c r="KER66" s="140"/>
      <c r="KES66" s="140"/>
      <c r="KET66" s="140"/>
      <c r="KEU66" s="140"/>
      <c r="KEV66" s="140"/>
      <c r="KEW66" s="140"/>
      <c r="KEX66" s="140"/>
      <c r="KEY66" s="140"/>
      <c r="KEZ66" s="140"/>
      <c r="KFA66" s="140"/>
      <c r="KFB66" s="140"/>
      <c r="KFC66" s="140"/>
      <c r="KFD66" s="140"/>
      <c r="KFE66" s="140"/>
      <c r="KFF66" s="140"/>
      <c r="KFG66" s="140"/>
      <c r="KFH66" s="140"/>
      <c r="KFI66" s="140"/>
      <c r="KFJ66" s="140"/>
      <c r="KFK66" s="140"/>
      <c r="KFL66" s="140"/>
      <c r="KFM66" s="140"/>
      <c r="KFN66" s="140"/>
      <c r="KFO66" s="140"/>
      <c r="KFP66" s="140"/>
      <c r="KFQ66" s="140"/>
      <c r="KFR66" s="140"/>
      <c r="KFS66" s="140"/>
      <c r="KFT66" s="140"/>
      <c r="KFU66" s="140"/>
      <c r="KFV66" s="140"/>
      <c r="KFW66" s="140"/>
      <c r="KFX66" s="140"/>
      <c r="KFY66" s="140"/>
      <c r="KFZ66" s="140"/>
      <c r="KGA66" s="140"/>
      <c r="KGB66" s="140"/>
      <c r="KGC66" s="140"/>
      <c r="KGD66" s="140"/>
      <c r="KGE66" s="140"/>
      <c r="KGF66" s="140"/>
      <c r="KGG66" s="140"/>
      <c r="KGH66" s="140"/>
      <c r="KGI66" s="140"/>
      <c r="KGJ66" s="140"/>
      <c r="KGK66" s="140"/>
      <c r="KGL66" s="140"/>
      <c r="KGM66" s="140"/>
      <c r="KGN66" s="140"/>
      <c r="KGO66" s="140"/>
      <c r="KGP66" s="140"/>
      <c r="KGQ66" s="140"/>
      <c r="KGR66" s="140"/>
      <c r="KGS66" s="140"/>
      <c r="KGT66" s="140"/>
      <c r="KGU66" s="140"/>
      <c r="KGV66" s="140"/>
      <c r="KGW66" s="140"/>
      <c r="KGX66" s="140"/>
      <c r="KGY66" s="140"/>
      <c r="KGZ66" s="140"/>
      <c r="KHA66" s="140"/>
      <c r="KHB66" s="140"/>
      <c r="KHC66" s="140"/>
      <c r="KHD66" s="140"/>
      <c r="KHE66" s="140"/>
      <c r="KHF66" s="140"/>
      <c r="KHG66" s="140"/>
      <c r="KHH66" s="140"/>
      <c r="KHI66" s="140"/>
      <c r="KHJ66" s="140"/>
      <c r="KHK66" s="140"/>
      <c r="KHL66" s="140"/>
      <c r="KHM66" s="140"/>
      <c r="KHN66" s="140"/>
      <c r="KHO66" s="140"/>
      <c r="KHP66" s="140"/>
      <c r="KHQ66" s="140"/>
      <c r="KHR66" s="140"/>
      <c r="KHS66" s="140"/>
      <c r="KHT66" s="140"/>
      <c r="KHU66" s="140"/>
      <c r="KHV66" s="140"/>
      <c r="KHW66" s="140"/>
      <c r="KHX66" s="140"/>
      <c r="KHY66" s="140"/>
      <c r="KHZ66" s="140"/>
      <c r="KIA66" s="140"/>
      <c r="KIB66" s="140"/>
      <c r="KIC66" s="140"/>
      <c r="KID66" s="140"/>
      <c r="KIE66" s="140"/>
      <c r="KIF66" s="140"/>
      <c r="KIG66" s="140"/>
      <c r="KIH66" s="140"/>
      <c r="KII66" s="140"/>
      <c r="KIJ66" s="140"/>
      <c r="KIK66" s="140"/>
      <c r="KIL66" s="140"/>
      <c r="KIM66" s="140"/>
      <c r="KIN66" s="140"/>
      <c r="KIO66" s="140"/>
      <c r="KIP66" s="140"/>
      <c r="KIQ66" s="140"/>
      <c r="KIR66" s="140"/>
      <c r="KIS66" s="140"/>
      <c r="KIT66" s="140"/>
      <c r="KIU66" s="140"/>
      <c r="KIV66" s="140"/>
      <c r="KIW66" s="140"/>
      <c r="KIX66" s="140"/>
      <c r="KIY66" s="140"/>
      <c r="KIZ66" s="140"/>
      <c r="KJA66" s="140"/>
      <c r="KJB66" s="140"/>
      <c r="KJC66" s="140"/>
      <c r="KJD66" s="140"/>
      <c r="KJE66" s="140"/>
      <c r="KJF66" s="140"/>
      <c r="KJG66" s="140"/>
      <c r="KJH66" s="140"/>
      <c r="KJI66" s="140"/>
      <c r="KJJ66" s="140"/>
      <c r="KJK66" s="140"/>
      <c r="KJL66" s="140"/>
      <c r="KJM66" s="140"/>
      <c r="KJN66" s="140"/>
      <c r="KJO66" s="140"/>
      <c r="KJP66" s="140"/>
      <c r="KJQ66" s="140"/>
      <c r="KJR66" s="140"/>
      <c r="KJS66" s="140"/>
      <c r="KJT66" s="140"/>
      <c r="KJU66" s="140"/>
      <c r="KJV66" s="140"/>
      <c r="KJW66" s="140"/>
      <c r="KJX66" s="140"/>
      <c r="KJY66" s="140"/>
      <c r="KJZ66" s="140"/>
      <c r="KKA66" s="140"/>
      <c r="KKB66" s="140"/>
      <c r="KKC66" s="140"/>
      <c r="KKD66" s="140"/>
      <c r="KKE66" s="140"/>
      <c r="KKF66" s="140"/>
      <c r="KKG66" s="140"/>
      <c r="KKH66" s="140"/>
      <c r="KKI66" s="140"/>
      <c r="KKJ66" s="140"/>
      <c r="KKK66" s="140"/>
      <c r="KKL66" s="140"/>
      <c r="KKM66" s="140"/>
      <c r="KKN66" s="140"/>
      <c r="KKO66" s="140"/>
      <c r="KKP66" s="140"/>
      <c r="KKQ66" s="140"/>
      <c r="KKR66" s="140"/>
      <c r="KKS66" s="140"/>
      <c r="KKT66" s="140"/>
      <c r="KKU66" s="140"/>
      <c r="KKV66" s="140"/>
      <c r="KKW66" s="140"/>
      <c r="KKX66" s="140"/>
      <c r="KKY66" s="140"/>
      <c r="KKZ66" s="140"/>
      <c r="KLA66" s="140"/>
      <c r="KLB66" s="140"/>
      <c r="KLC66" s="140"/>
      <c r="KLD66" s="140"/>
      <c r="KLE66" s="140"/>
      <c r="KLF66" s="140"/>
      <c r="KLG66" s="140"/>
      <c r="KLH66" s="140"/>
      <c r="KLI66" s="140"/>
      <c r="KLJ66" s="140"/>
      <c r="KLK66" s="140"/>
      <c r="KLL66" s="140"/>
      <c r="KLM66" s="140"/>
      <c r="KLN66" s="140"/>
      <c r="KLO66" s="140"/>
      <c r="KLP66" s="140"/>
      <c r="KLQ66" s="140"/>
      <c r="KLR66" s="140"/>
      <c r="KLS66" s="140"/>
      <c r="KLT66" s="140"/>
      <c r="KLU66" s="140"/>
      <c r="KLV66" s="140"/>
      <c r="KLW66" s="140"/>
      <c r="KLX66" s="140"/>
      <c r="KLY66" s="140"/>
      <c r="KLZ66" s="140"/>
      <c r="KMA66" s="140"/>
      <c r="KMB66" s="140"/>
      <c r="KMC66" s="140"/>
      <c r="KMD66" s="140"/>
      <c r="KME66" s="140"/>
      <c r="KMF66" s="140"/>
      <c r="KMG66" s="140"/>
      <c r="KMH66" s="140"/>
      <c r="KMI66" s="140"/>
      <c r="KMJ66" s="140"/>
      <c r="KMK66" s="140"/>
      <c r="KML66" s="140"/>
      <c r="KMM66" s="140"/>
      <c r="KMN66" s="140"/>
      <c r="KMO66" s="140"/>
      <c r="KMP66" s="140"/>
      <c r="KMQ66" s="140"/>
      <c r="KMR66" s="140"/>
      <c r="KMS66" s="140"/>
      <c r="KMT66" s="140"/>
      <c r="KMU66" s="140"/>
      <c r="KMV66" s="140"/>
      <c r="KMW66" s="140"/>
      <c r="KMX66" s="140"/>
      <c r="KMY66" s="140"/>
      <c r="KMZ66" s="140"/>
      <c r="KNA66" s="140"/>
      <c r="KNB66" s="140"/>
      <c r="KNC66" s="140"/>
      <c r="KND66" s="140"/>
      <c r="KNE66" s="140"/>
      <c r="KNF66" s="140"/>
      <c r="KNG66" s="140"/>
      <c r="KNH66" s="140"/>
      <c r="KNI66" s="140"/>
      <c r="KNJ66" s="140"/>
      <c r="KNK66" s="140"/>
      <c r="KNL66" s="140"/>
      <c r="KNM66" s="140"/>
      <c r="KNN66" s="140"/>
      <c r="KNO66" s="140"/>
      <c r="KNP66" s="140"/>
      <c r="KNQ66" s="140"/>
      <c r="KNR66" s="140"/>
      <c r="KNS66" s="140"/>
      <c r="KNT66" s="140"/>
      <c r="KNU66" s="140"/>
      <c r="KNV66" s="140"/>
      <c r="KNW66" s="140"/>
      <c r="KNX66" s="140"/>
      <c r="KNY66" s="140"/>
      <c r="KNZ66" s="140"/>
      <c r="KOA66" s="140"/>
      <c r="KOB66" s="140"/>
      <c r="KOC66" s="140"/>
      <c r="KOD66" s="140"/>
      <c r="KOE66" s="140"/>
      <c r="KOF66" s="140"/>
      <c r="KOG66" s="140"/>
      <c r="KOH66" s="140"/>
      <c r="KOI66" s="140"/>
      <c r="KOJ66" s="140"/>
      <c r="KOK66" s="140"/>
      <c r="KOL66" s="140"/>
      <c r="KOM66" s="140"/>
      <c r="KON66" s="140"/>
      <c r="KOO66" s="140"/>
      <c r="KOP66" s="140"/>
      <c r="KOQ66" s="140"/>
      <c r="KOR66" s="140"/>
      <c r="KOS66" s="140"/>
      <c r="KOT66" s="140"/>
      <c r="KOU66" s="140"/>
      <c r="KOV66" s="140"/>
      <c r="KOW66" s="140"/>
      <c r="KOX66" s="140"/>
      <c r="KOY66" s="140"/>
      <c r="KOZ66" s="140"/>
      <c r="KPA66" s="140"/>
      <c r="KPB66" s="140"/>
      <c r="KPC66" s="140"/>
      <c r="KPD66" s="140"/>
      <c r="KPE66" s="140"/>
      <c r="KPF66" s="140"/>
      <c r="KPG66" s="140"/>
      <c r="KPH66" s="140"/>
      <c r="KPI66" s="140"/>
      <c r="KPJ66" s="140"/>
      <c r="KPK66" s="140"/>
      <c r="KPL66" s="140"/>
      <c r="KPM66" s="140"/>
      <c r="KPN66" s="140"/>
      <c r="KPO66" s="140"/>
      <c r="KPP66" s="140"/>
      <c r="KPQ66" s="140"/>
      <c r="KPR66" s="140"/>
      <c r="KPS66" s="140"/>
      <c r="KPT66" s="140"/>
      <c r="KPU66" s="140"/>
      <c r="KPV66" s="140"/>
      <c r="KPW66" s="140"/>
      <c r="KPX66" s="140"/>
      <c r="KPY66" s="140"/>
      <c r="KPZ66" s="140"/>
      <c r="KQA66" s="140"/>
      <c r="KQB66" s="140"/>
      <c r="KQC66" s="140"/>
      <c r="KQD66" s="140"/>
      <c r="KQE66" s="140"/>
      <c r="KQF66" s="140"/>
      <c r="KQG66" s="140"/>
      <c r="KQH66" s="140"/>
      <c r="KQI66" s="140"/>
      <c r="KQJ66" s="140"/>
      <c r="KQK66" s="140"/>
      <c r="KQL66" s="140"/>
      <c r="KQM66" s="140"/>
      <c r="KQN66" s="140"/>
      <c r="KQO66" s="140"/>
      <c r="KQP66" s="140"/>
      <c r="KQQ66" s="140"/>
      <c r="KQR66" s="140"/>
      <c r="KQS66" s="140"/>
      <c r="KQT66" s="140"/>
      <c r="KQU66" s="140"/>
      <c r="KQV66" s="140"/>
      <c r="KQW66" s="140"/>
      <c r="KQX66" s="140"/>
      <c r="KQY66" s="140"/>
      <c r="KQZ66" s="140"/>
      <c r="KRA66" s="140"/>
      <c r="KRB66" s="140"/>
      <c r="KRC66" s="140"/>
      <c r="KRD66" s="140"/>
      <c r="KRE66" s="140"/>
      <c r="KRF66" s="140"/>
      <c r="KRG66" s="140"/>
      <c r="KRH66" s="140"/>
      <c r="KRI66" s="140"/>
      <c r="KRJ66" s="140"/>
      <c r="KRK66" s="140"/>
      <c r="KRL66" s="140"/>
      <c r="KRM66" s="140"/>
      <c r="KRN66" s="140"/>
      <c r="KRO66" s="140"/>
      <c r="KRP66" s="140"/>
      <c r="KRQ66" s="140"/>
      <c r="KRR66" s="140"/>
      <c r="KRS66" s="140"/>
      <c r="KRT66" s="140"/>
      <c r="KRU66" s="140"/>
      <c r="KRV66" s="140"/>
      <c r="KRW66" s="140"/>
      <c r="KRX66" s="140"/>
      <c r="KRY66" s="140"/>
      <c r="KRZ66" s="140"/>
      <c r="KSA66" s="140"/>
      <c r="KSB66" s="140"/>
      <c r="KSC66" s="140"/>
      <c r="KSD66" s="140"/>
      <c r="KSE66" s="140"/>
      <c r="KSF66" s="140"/>
      <c r="KSG66" s="140"/>
      <c r="KSH66" s="140"/>
      <c r="KSI66" s="140"/>
      <c r="KSJ66" s="140"/>
      <c r="KSK66" s="140"/>
      <c r="KSL66" s="140"/>
      <c r="KSM66" s="140"/>
      <c r="KSN66" s="140"/>
      <c r="KSO66" s="140"/>
      <c r="KSP66" s="140"/>
      <c r="KSQ66" s="140"/>
      <c r="KSR66" s="140"/>
      <c r="KSS66" s="140"/>
      <c r="KST66" s="140"/>
      <c r="KSU66" s="140"/>
      <c r="KSV66" s="140"/>
      <c r="KSW66" s="140"/>
      <c r="KSX66" s="140"/>
      <c r="KSY66" s="140"/>
      <c r="KSZ66" s="140"/>
      <c r="KTA66" s="140"/>
      <c r="KTB66" s="140"/>
      <c r="KTC66" s="140"/>
      <c r="KTD66" s="140"/>
      <c r="KTE66" s="140"/>
      <c r="KTF66" s="140"/>
      <c r="KTG66" s="140"/>
      <c r="KTH66" s="140"/>
      <c r="KTI66" s="140"/>
      <c r="KTJ66" s="140"/>
      <c r="KTK66" s="140"/>
      <c r="KTL66" s="140"/>
      <c r="KTM66" s="140"/>
      <c r="KTN66" s="140"/>
      <c r="KTO66" s="140"/>
      <c r="KTP66" s="140"/>
      <c r="KTQ66" s="140"/>
      <c r="KTR66" s="140"/>
      <c r="KTS66" s="140"/>
      <c r="KTT66" s="140"/>
      <c r="KTU66" s="140"/>
      <c r="KTV66" s="140"/>
      <c r="KTW66" s="140"/>
      <c r="KTX66" s="140"/>
      <c r="KTY66" s="140"/>
      <c r="KTZ66" s="140"/>
      <c r="KUA66" s="140"/>
      <c r="KUB66" s="140"/>
      <c r="KUC66" s="140"/>
      <c r="KUD66" s="140"/>
      <c r="KUE66" s="140"/>
      <c r="KUF66" s="140"/>
      <c r="KUG66" s="140"/>
      <c r="KUH66" s="140"/>
      <c r="KUI66" s="140"/>
      <c r="KUJ66" s="140"/>
      <c r="KUK66" s="140"/>
      <c r="KUL66" s="140"/>
      <c r="KUM66" s="140"/>
      <c r="KUN66" s="140"/>
      <c r="KUO66" s="140"/>
      <c r="KUP66" s="140"/>
      <c r="KUQ66" s="140"/>
      <c r="KUR66" s="140"/>
      <c r="KUS66" s="140"/>
      <c r="KUT66" s="140"/>
      <c r="KUU66" s="140"/>
      <c r="KUV66" s="140"/>
      <c r="KUW66" s="140"/>
      <c r="KUX66" s="140"/>
      <c r="KUY66" s="140"/>
      <c r="KUZ66" s="140"/>
      <c r="KVA66" s="140"/>
      <c r="KVB66" s="140"/>
      <c r="KVC66" s="140"/>
      <c r="KVD66" s="140"/>
      <c r="KVE66" s="140"/>
      <c r="KVF66" s="140"/>
      <c r="KVG66" s="140"/>
      <c r="KVH66" s="140"/>
      <c r="KVI66" s="140"/>
      <c r="KVJ66" s="140"/>
      <c r="KVK66" s="140"/>
      <c r="KVL66" s="140"/>
      <c r="KVM66" s="140"/>
      <c r="KVN66" s="140"/>
      <c r="KVO66" s="140"/>
      <c r="KVP66" s="140"/>
      <c r="KVQ66" s="140"/>
      <c r="KVR66" s="140"/>
      <c r="KVS66" s="140"/>
      <c r="KVT66" s="140"/>
      <c r="KVU66" s="140"/>
      <c r="KVV66" s="140"/>
      <c r="KVW66" s="140"/>
      <c r="KVX66" s="140"/>
      <c r="KVY66" s="140"/>
      <c r="KVZ66" s="140"/>
      <c r="KWA66" s="140"/>
      <c r="KWB66" s="140"/>
      <c r="KWC66" s="140"/>
      <c r="KWD66" s="140"/>
      <c r="KWE66" s="140"/>
      <c r="KWF66" s="140"/>
      <c r="KWG66" s="140"/>
      <c r="KWH66" s="140"/>
      <c r="KWI66" s="140"/>
      <c r="KWJ66" s="140"/>
      <c r="KWK66" s="140"/>
      <c r="KWL66" s="140"/>
      <c r="KWM66" s="140"/>
      <c r="KWN66" s="140"/>
      <c r="KWO66" s="140"/>
      <c r="KWP66" s="140"/>
      <c r="KWQ66" s="140"/>
      <c r="KWR66" s="140"/>
      <c r="KWS66" s="140"/>
      <c r="KWT66" s="140"/>
      <c r="KWU66" s="140"/>
      <c r="KWV66" s="140"/>
      <c r="KWW66" s="140"/>
      <c r="KWX66" s="140"/>
      <c r="KWY66" s="140"/>
      <c r="KWZ66" s="140"/>
      <c r="KXA66" s="140"/>
      <c r="KXB66" s="140"/>
      <c r="KXC66" s="140"/>
      <c r="KXD66" s="140"/>
      <c r="KXE66" s="140"/>
      <c r="KXF66" s="140"/>
      <c r="KXG66" s="140"/>
      <c r="KXH66" s="140"/>
      <c r="KXI66" s="140"/>
      <c r="KXJ66" s="140"/>
      <c r="KXK66" s="140"/>
      <c r="KXL66" s="140"/>
      <c r="KXM66" s="140"/>
      <c r="KXN66" s="140"/>
      <c r="KXO66" s="140"/>
      <c r="KXP66" s="140"/>
      <c r="KXQ66" s="140"/>
      <c r="KXR66" s="140"/>
      <c r="KXS66" s="140"/>
      <c r="KXT66" s="140"/>
      <c r="KXU66" s="140"/>
      <c r="KXV66" s="140"/>
      <c r="KXW66" s="140"/>
      <c r="KXX66" s="140"/>
      <c r="KXY66" s="140"/>
      <c r="KXZ66" s="140"/>
      <c r="KYA66" s="140"/>
      <c r="KYB66" s="140"/>
      <c r="KYC66" s="140"/>
      <c r="KYD66" s="140"/>
      <c r="KYE66" s="140"/>
      <c r="KYF66" s="140"/>
      <c r="KYG66" s="140"/>
      <c r="KYH66" s="140"/>
      <c r="KYI66" s="140"/>
      <c r="KYJ66" s="140"/>
      <c r="KYK66" s="140"/>
      <c r="KYL66" s="140"/>
      <c r="KYM66" s="140"/>
      <c r="KYN66" s="140"/>
      <c r="KYO66" s="140"/>
      <c r="KYP66" s="140"/>
      <c r="KYQ66" s="140"/>
      <c r="KYR66" s="140"/>
      <c r="KYS66" s="140"/>
      <c r="KYT66" s="140"/>
      <c r="KYU66" s="140"/>
      <c r="KYV66" s="140"/>
      <c r="KYW66" s="140"/>
      <c r="KYX66" s="140"/>
      <c r="KYY66" s="140"/>
      <c r="KYZ66" s="140"/>
      <c r="KZA66" s="140"/>
      <c r="KZB66" s="140"/>
      <c r="KZC66" s="140"/>
      <c r="KZD66" s="140"/>
      <c r="KZE66" s="140"/>
      <c r="KZF66" s="140"/>
      <c r="KZG66" s="140"/>
      <c r="KZH66" s="140"/>
      <c r="KZI66" s="140"/>
      <c r="KZJ66" s="140"/>
      <c r="KZK66" s="140"/>
      <c r="KZL66" s="140"/>
      <c r="KZM66" s="140"/>
      <c r="KZN66" s="140"/>
      <c r="KZO66" s="140"/>
      <c r="KZP66" s="140"/>
      <c r="KZQ66" s="140"/>
      <c r="KZR66" s="140"/>
      <c r="KZS66" s="140"/>
      <c r="KZT66" s="140"/>
      <c r="KZU66" s="140"/>
      <c r="KZV66" s="140"/>
      <c r="KZW66" s="140"/>
      <c r="KZX66" s="140"/>
      <c r="KZY66" s="140"/>
      <c r="KZZ66" s="140"/>
      <c r="LAA66" s="140"/>
      <c r="LAB66" s="140"/>
      <c r="LAC66" s="140"/>
      <c r="LAD66" s="140"/>
      <c r="LAE66" s="140"/>
      <c r="LAF66" s="140"/>
      <c r="LAG66" s="140"/>
      <c r="LAH66" s="140"/>
      <c r="LAI66" s="140"/>
      <c r="LAJ66" s="140"/>
      <c r="LAK66" s="140"/>
      <c r="LAL66" s="140"/>
      <c r="LAM66" s="140"/>
      <c r="LAN66" s="140"/>
      <c r="LAO66" s="140"/>
      <c r="LAP66" s="140"/>
      <c r="LAQ66" s="140"/>
      <c r="LAR66" s="140"/>
      <c r="LAS66" s="140"/>
      <c r="LAT66" s="140"/>
      <c r="LAU66" s="140"/>
      <c r="LAV66" s="140"/>
      <c r="LAW66" s="140"/>
      <c r="LAX66" s="140"/>
      <c r="LAY66" s="140"/>
      <c r="LAZ66" s="140"/>
      <c r="LBA66" s="140"/>
      <c r="LBB66" s="140"/>
      <c r="LBC66" s="140"/>
      <c r="LBD66" s="140"/>
      <c r="LBE66" s="140"/>
      <c r="LBF66" s="140"/>
      <c r="LBG66" s="140"/>
      <c r="LBH66" s="140"/>
      <c r="LBI66" s="140"/>
      <c r="LBJ66" s="140"/>
      <c r="LBK66" s="140"/>
      <c r="LBL66" s="140"/>
      <c r="LBM66" s="140"/>
      <c r="LBN66" s="140"/>
      <c r="LBO66" s="140"/>
      <c r="LBP66" s="140"/>
      <c r="LBQ66" s="140"/>
      <c r="LBR66" s="140"/>
      <c r="LBS66" s="140"/>
      <c r="LBT66" s="140"/>
      <c r="LBU66" s="140"/>
      <c r="LBV66" s="140"/>
      <c r="LBW66" s="140"/>
      <c r="LBX66" s="140"/>
      <c r="LBY66" s="140"/>
      <c r="LBZ66" s="140"/>
      <c r="LCA66" s="140"/>
      <c r="LCB66" s="140"/>
      <c r="LCC66" s="140"/>
      <c r="LCD66" s="140"/>
      <c r="LCE66" s="140"/>
      <c r="LCF66" s="140"/>
      <c r="LCG66" s="140"/>
      <c r="LCH66" s="140"/>
      <c r="LCI66" s="140"/>
      <c r="LCJ66" s="140"/>
      <c r="LCK66" s="140"/>
      <c r="LCL66" s="140"/>
      <c r="LCM66" s="140"/>
      <c r="LCN66" s="140"/>
      <c r="LCO66" s="140"/>
      <c r="LCP66" s="140"/>
      <c r="LCQ66" s="140"/>
      <c r="LCR66" s="140"/>
      <c r="LCS66" s="140"/>
      <c r="LCT66" s="140"/>
      <c r="LCU66" s="140"/>
      <c r="LCV66" s="140"/>
      <c r="LCW66" s="140"/>
      <c r="LCX66" s="140"/>
      <c r="LCY66" s="140"/>
      <c r="LCZ66" s="140"/>
      <c r="LDA66" s="140"/>
      <c r="LDB66" s="140"/>
      <c r="LDC66" s="140"/>
      <c r="LDD66" s="140"/>
      <c r="LDE66" s="140"/>
      <c r="LDF66" s="140"/>
      <c r="LDG66" s="140"/>
      <c r="LDH66" s="140"/>
      <c r="LDI66" s="140"/>
      <c r="LDJ66" s="140"/>
      <c r="LDK66" s="140"/>
      <c r="LDL66" s="140"/>
      <c r="LDM66" s="140"/>
      <c r="LDN66" s="140"/>
      <c r="LDO66" s="140"/>
      <c r="LDP66" s="140"/>
      <c r="LDQ66" s="140"/>
      <c r="LDR66" s="140"/>
      <c r="LDS66" s="140"/>
      <c r="LDT66" s="140"/>
      <c r="LDU66" s="140"/>
      <c r="LDV66" s="140"/>
      <c r="LDW66" s="140"/>
      <c r="LDX66" s="140"/>
      <c r="LDY66" s="140"/>
      <c r="LDZ66" s="140"/>
      <c r="LEA66" s="140"/>
      <c r="LEB66" s="140"/>
      <c r="LEC66" s="140"/>
      <c r="LED66" s="140"/>
      <c r="LEE66" s="140"/>
      <c r="LEF66" s="140"/>
      <c r="LEG66" s="140"/>
      <c r="LEH66" s="140"/>
      <c r="LEI66" s="140"/>
      <c r="LEJ66" s="140"/>
      <c r="LEK66" s="140"/>
      <c r="LEL66" s="140"/>
      <c r="LEM66" s="140"/>
      <c r="LEN66" s="140"/>
      <c r="LEO66" s="140"/>
      <c r="LEP66" s="140"/>
      <c r="LEQ66" s="140"/>
      <c r="LER66" s="140"/>
      <c r="LES66" s="140"/>
      <c r="LET66" s="140"/>
      <c r="LEU66" s="140"/>
      <c r="LEV66" s="140"/>
      <c r="LEW66" s="140"/>
      <c r="LEX66" s="140"/>
      <c r="LEY66" s="140"/>
      <c r="LEZ66" s="140"/>
      <c r="LFA66" s="140"/>
      <c r="LFB66" s="140"/>
      <c r="LFC66" s="140"/>
      <c r="LFD66" s="140"/>
      <c r="LFE66" s="140"/>
      <c r="LFF66" s="140"/>
      <c r="LFG66" s="140"/>
      <c r="LFH66" s="140"/>
      <c r="LFI66" s="140"/>
      <c r="LFJ66" s="140"/>
      <c r="LFK66" s="140"/>
      <c r="LFL66" s="140"/>
      <c r="LFM66" s="140"/>
      <c r="LFN66" s="140"/>
      <c r="LFO66" s="140"/>
      <c r="LFP66" s="140"/>
      <c r="LFQ66" s="140"/>
      <c r="LFR66" s="140"/>
      <c r="LFS66" s="140"/>
      <c r="LFT66" s="140"/>
      <c r="LFU66" s="140"/>
      <c r="LFV66" s="140"/>
      <c r="LFW66" s="140"/>
      <c r="LFX66" s="140"/>
      <c r="LFY66" s="140"/>
      <c r="LFZ66" s="140"/>
      <c r="LGA66" s="140"/>
      <c r="LGB66" s="140"/>
      <c r="LGC66" s="140"/>
      <c r="LGD66" s="140"/>
      <c r="LGE66" s="140"/>
      <c r="LGF66" s="140"/>
      <c r="LGG66" s="140"/>
      <c r="LGH66" s="140"/>
      <c r="LGI66" s="140"/>
      <c r="LGJ66" s="140"/>
      <c r="LGK66" s="140"/>
      <c r="LGL66" s="140"/>
      <c r="LGM66" s="140"/>
      <c r="LGN66" s="140"/>
      <c r="LGO66" s="140"/>
      <c r="LGP66" s="140"/>
      <c r="LGQ66" s="140"/>
      <c r="LGR66" s="140"/>
      <c r="LGS66" s="140"/>
      <c r="LGT66" s="140"/>
      <c r="LGU66" s="140"/>
      <c r="LGV66" s="140"/>
      <c r="LGW66" s="140"/>
      <c r="LGX66" s="140"/>
      <c r="LGY66" s="140"/>
      <c r="LGZ66" s="140"/>
      <c r="LHA66" s="140"/>
      <c r="LHB66" s="140"/>
      <c r="LHC66" s="140"/>
      <c r="LHD66" s="140"/>
      <c r="LHE66" s="140"/>
      <c r="LHF66" s="140"/>
      <c r="LHG66" s="140"/>
      <c r="LHH66" s="140"/>
      <c r="LHI66" s="140"/>
      <c r="LHJ66" s="140"/>
      <c r="LHK66" s="140"/>
      <c r="LHL66" s="140"/>
      <c r="LHM66" s="140"/>
      <c r="LHN66" s="140"/>
      <c r="LHO66" s="140"/>
      <c r="LHP66" s="140"/>
      <c r="LHQ66" s="140"/>
      <c r="LHR66" s="140"/>
      <c r="LHS66" s="140"/>
      <c r="LHT66" s="140"/>
      <c r="LHU66" s="140"/>
      <c r="LHV66" s="140"/>
      <c r="LHW66" s="140"/>
      <c r="LHX66" s="140"/>
      <c r="LHY66" s="140"/>
      <c r="LHZ66" s="140"/>
      <c r="LIA66" s="140"/>
      <c r="LIB66" s="140"/>
      <c r="LIC66" s="140"/>
      <c r="LID66" s="140"/>
      <c r="LIE66" s="140"/>
      <c r="LIF66" s="140"/>
      <c r="LIG66" s="140"/>
      <c r="LIH66" s="140"/>
      <c r="LII66" s="140"/>
      <c r="LIJ66" s="140"/>
      <c r="LIK66" s="140"/>
      <c r="LIL66" s="140"/>
      <c r="LIM66" s="140"/>
      <c r="LIN66" s="140"/>
      <c r="LIO66" s="140"/>
      <c r="LIP66" s="140"/>
      <c r="LIQ66" s="140"/>
      <c r="LIR66" s="140"/>
      <c r="LIS66" s="140"/>
      <c r="LIT66" s="140"/>
      <c r="LIU66" s="140"/>
      <c r="LIV66" s="140"/>
      <c r="LIW66" s="140"/>
      <c r="LIX66" s="140"/>
      <c r="LIY66" s="140"/>
      <c r="LIZ66" s="140"/>
      <c r="LJA66" s="140"/>
      <c r="LJB66" s="140"/>
      <c r="LJC66" s="140"/>
      <c r="LJD66" s="140"/>
      <c r="LJE66" s="140"/>
      <c r="LJF66" s="140"/>
      <c r="LJG66" s="140"/>
      <c r="LJH66" s="140"/>
      <c r="LJI66" s="140"/>
      <c r="LJJ66" s="140"/>
      <c r="LJK66" s="140"/>
      <c r="LJL66" s="140"/>
      <c r="LJM66" s="140"/>
      <c r="LJN66" s="140"/>
      <c r="LJO66" s="140"/>
      <c r="LJP66" s="140"/>
      <c r="LJQ66" s="140"/>
      <c r="LJR66" s="140"/>
      <c r="LJS66" s="140"/>
      <c r="LJT66" s="140"/>
      <c r="LJU66" s="140"/>
      <c r="LJV66" s="140"/>
      <c r="LJW66" s="140"/>
      <c r="LJX66" s="140"/>
      <c r="LJY66" s="140"/>
      <c r="LJZ66" s="140"/>
      <c r="LKA66" s="140"/>
      <c r="LKB66" s="140"/>
      <c r="LKC66" s="140"/>
      <c r="LKD66" s="140"/>
      <c r="LKE66" s="140"/>
      <c r="LKF66" s="140"/>
      <c r="LKG66" s="140"/>
      <c r="LKH66" s="140"/>
      <c r="LKI66" s="140"/>
      <c r="LKJ66" s="140"/>
      <c r="LKK66" s="140"/>
      <c r="LKL66" s="140"/>
      <c r="LKM66" s="140"/>
      <c r="LKN66" s="140"/>
      <c r="LKO66" s="140"/>
      <c r="LKP66" s="140"/>
      <c r="LKQ66" s="140"/>
      <c r="LKR66" s="140"/>
      <c r="LKS66" s="140"/>
      <c r="LKT66" s="140"/>
      <c r="LKU66" s="140"/>
      <c r="LKV66" s="140"/>
      <c r="LKW66" s="140"/>
      <c r="LKX66" s="140"/>
      <c r="LKY66" s="140"/>
      <c r="LKZ66" s="140"/>
      <c r="LLA66" s="140"/>
      <c r="LLB66" s="140"/>
      <c r="LLC66" s="140"/>
      <c r="LLD66" s="140"/>
      <c r="LLE66" s="140"/>
      <c r="LLF66" s="140"/>
      <c r="LLG66" s="140"/>
      <c r="LLH66" s="140"/>
      <c r="LLI66" s="140"/>
      <c r="LLJ66" s="140"/>
      <c r="LLK66" s="140"/>
      <c r="LLL66" s="140"/>
      <c r="LLM66" s="140"/>
      <c r="LLN66" s="140"/>
      <c r="LLO66" s="140"/>
      <c r="LLP66" s="140"/>
      <c r="LLQ66" s="140"/>
      <c r="LLR66" s="140"/>
      <c r="LLS66" s="140"/>
      <c r="LLT66" s="140"/>
      <c r="LLU66" s="140"/>
      <c r="LLV66" s="140"/>
      <c r="LLW66" s="140"/>
      <c r="LLX66" s="140"/>
      <c r="LLY66" s="140"/>
      <c r="LLZ66" s="140"/>
      <c r="LMA66" s="140"/>
      <c r="LMB66" s="140"/>
      <c r="LMC66" s="140"/>
      <c r="LMD66" s="140"/>
      <c r="LME66" s="140"/>
      <c r="LMF66" s="140"/>
      <c r="LMG66" s="140"/>
      <c r="LMH66" s="140"/>
      <c r="LMI66" s="140"/>
      <c r="LMJ66" s="140"/>
      <c r="LMK66" s="140"/>
      <c r="LML66" s="140"/>
      <c r="LMM66" s="140"/>
      <c r="LMN66" s="140"/>
      <c r="LMO66" s="140"/>
      <c r="LMP66" s="140"/>
      <c r="LMQ66" s="140"/>
      <c r="LMR66" s="140"/>
      <c r="LMS66" s="140"/>
      <c r="LMT66" s="140"/>
      <c r="LMU66" s="140"/>
      <c r="LMV66" s="140"/>
      <c r="LMW66" s="140"/>
      <c r="LMX66" s="140"/>
      <c r="LMY66" s="140"/>
      <c r="LMZ66" s="140"/>
      <c r="LNA66" s="140"/>
      <c r="LNB66" s="140"/>
      <c r="LNC66" s="140"/>
      <c r="LND66" s="140"/>
      <c r="LNE66" s="140"/>
      <c r="LNF66" s="140"/>
      <c r="LNG66" s="140"/>
      <c r="LNH66" s="140"/>
      <c r="LNI66" s="140"/>
      <c r="LNJ66" s="140"/>
      <c r="LNK66" s="140"/>
      <c r="LNL66" s="140"/>
      <c r="LNM66" s="140"/>
      <c r="LNN66" s="140"/>
      <c r="LNO66" s="140"/>
      <c r="LNP66" s="140"/>
      <c r="LNQ66" s="140"/>
      <c r="LNR66" s="140"/>
      <c r="LNS66" s="140"/>
      <c r="LNT66" s="140"/>
      <c r="LNU66" s="140"/>
      <c r="LNV66" s="140"/>
      <c r="LNW66" s="140"/>
      <c r="LNX66" s="140"/>
      <c r="LNY66" s="140"/>
      <c r="LNZ66" s="140"/>
      <c r="LOA66" s="140"/>
      <c r="LOB66" s="140"/>
      <c r="LOC66" s="140"/>
      <c r="LOD66" s="140"/>
      <c r="LOE66" s="140"/>
      <c r="LOF66" s="140"/>
      <c r="LOG66" s="140"/>
      <c r="LOH66" s="140"/>
      <c r="LOI66" s="140"/>
      <c r="LOJ66" s="140"/>
      <c r="LOK66" s="140"/>
      <c r="LOL66" s="140"/>
      <c r="LOM66" s="140"/>
      <c r="LON66" s="140"/>
      <c r="LOO66" s="140"/>
      <c r="LOP66" s="140"/>
      <c r="LOQ66" s="140"/>
      <c r="LOR66" s="140"/>
      <c r="LOS66" s="140"/>
      <c r="LOT66" s="140"/>
      <c r="LOU66" s="140"/>
      <c r="LOV66" s="140"/>
      <c r="LOW66" s="140"/>
      <c r="LOX66" s="140"/>
      <c r="LOY66" s="140"/>
      <c r="LOZ66" s="140"/>
      <c r="LPA66" s="140"/>
      <c r="LPB66" s="140"/>
      <c r="LPC66" s="140"/>
      <c r="LPD66" s="140"/>
      <c r="LPE66" s="140"/>
      <c r="LPF66" s="140"/>
      <c r="LPG66" s="140"/>
      <c r="LPH66" s="140"/>
      <c r="LPI66" s="140"/>
      <c r="LPJ66" s="140"/>
      <c r="LPK66" s="140"/>
      <c r="LPL66" s="140"/>
      <c r="LPM66" s="140"/>
      <c r="LPN66" s="140"/>
      <c r="LPO66" s="140"/>
      <c r="LPP66" s="140"/>
      <c r="LPQ66" s="140"/>
      <c r="LPR66" s="140"/>
      <c r="LPS66" s="140"/>
      <c r="LPT66" s="140"/>
      <c r="LPU66" s="140"/>
      <c r="LPV66" s="140"/>
      <c r="LPW66" s="140"/>
      <c r="LPX66" s="140"/>
      <c r="LPY66" s="140"/>
      <c r="LPZ66" s="140"/>
      <c r="LQA66" s="140"/>
      <c r="LQB66" s="140"/>
      <c r="LQC66" s="140"/>
      <c r="LQD66" s="140"/>
      <c r="LQE66" s="140"/>
      <c r="LQF66" s="140"/>
      <c r="LQG66" s="140"/>
      <c r="LQH66" s="140"/>
      <c r="LQI66" s="140"/>
      <c r="LQJ66" s="140"/>
      <c r="LQK66" s="140"/>
      <c r="LQL66" s="140"/>
      <c r="LQM66" s="140"/>
      <c r="LQN66" s="140"/>
      <c r="LQO66" s="140"/>
      <c r="LQP66" s="140"/>
      <c r="LQQ66" s="140"/>
      <c r="LQR66" s="140"/>
      <c r="LQS66" s="140"/>
      <c r="LQT66" s="140"/>
      <c r="LQU66" s="140"/>
      <c r="LQV66" s="140"/>
      <c r="LQW66" s="140"/>
      <c r="LQX66" s="140"/>
      <c r="LQY66" s="140"/>
      <c r="LQZ66" s="140"/>
      <c r="LRA66" s="140"/>
      <c r="LRB66" s="140"/>
      <c r="LRC66" s="140"/>
      <c r="LRD66" s="140"/>
      <c r="LRE66" s="140"/>
      <c r="LRF66" s="140"/>
      <c r="LRG66" s="140"/>
      <c r="LRH66" s="140"/>
      <c r="LRI66" s="140"/>
      <c r="LRJ66" s="140"/>
      <c r="LRK66" s="140"/>
      <c r="LRL66" s="140"/>
      <c r="LRM66" s="140"/>
      <c r="LRN66" s="140"/>
      <c r="LRO66" s="140"/>
      <c r="LRP66" s="140"/>
      <c r="LRQ66" s="140"/>
      <c r="LRR66" s="140"/>
      <c r="LRS66" s="140"/>
      <c r="LRT66" s="140"/>
      <c r="LRU66" s="140"/>
      <c r="LRV66" s="140"/>
      <c r="LRW66" s="140"/>
      <c r="LRX66" s="140"/>
      <c r="LRY66" s="140"/>
      <c r="LRZ66" s="140"/>
      <c r="LSA66" s="140"/>
      <c r="LSB66" s="140"/>
      <c r="LSC66" s="140"/>
      <c r="LSD66" s="140"/>
      <c r="LSE66" s="140"/>
      <c r="LSF66" s="140"/>
      <c r="LSG66" s="140"/>
      <c r="LSH66" s="140"/>
      <c r="LSI66" s="140"/>
      <c r="LSJ66" s="140"/>
      <c r="LSK66" s="140"/>
      <c r="LSL66" s="140"/>
      <c r="LSM66" s="140"/>
      <c r="LSN66" s="140"/>
      <c r="LSO66" s="140"/>
      <c r="LSP66" s="140"/>
      <c r="LSQ66" s="140"/>
      <c r="LSR66" s="140"/>
      <c r="LSS66" s="140"/>
      <c r="LST66" s="140"/>
      <c r="LSU66" s="140"/>
      <c r="LSV66" s="140"/>
      <c r="LSW66" s="140"/>
      <c r="LSX66" s="140"/>
      <c r="LSY66" s="140"/>
      <c r="LSZ66" s="140"/>
      <c r="LTA66" s="140"/>
      <c r="LTB66" s="140"/>
      <c r="LTC66" s="140"/>
      <c r="LTD66" s="140"/>
      <c r="LTE66" s="140"/>
      <c r="LTF66" s="140"/>
      <c r="LTG66" s="140"/>
      <c r="LTH66" s="140"/>
      <c r="LTI66" s="140"/>
      <c r="LTJ66" s="140"/>
      <c r="LTK66" s="140"/>
      <c r="LTL66" s="140"/>
      <c r="LTM66" s="140"/>
      <c r="LTN66" s="140"/>
      <c r="LTO66" s="140"/>
      <c r="LTP66" s="140"/>
      <c r="LTQ66" s="140"/>
      <c r="LTR66" s="140"/>
      <c r="LTS66" s="140"/>
      <c r="LTT66" s="140"/>
      <c r="LTU66" s="140"/>
      <c r="LTV66" s="140"/>
      <c r="LTW66" s="140"/>
      <c r="LTX66" s="140"/>
      <c r="LTY66" s="140"/>
      <c r="LTZ66" s="140"/>
      <c r="LUA66" s="140"/>
      <c r="LUB66" s="140"/>
      <c r="LUC66" s="140"/>
      <c r="LUD66" s="140"/>
      <c r="LUE66" s="140"/>
      <c r="LUF66" s="140"/>
      <c r="LUG66" s="140"/>
      <c r="LUH66" s="140"/>
      <c r="LUI66" s="140"/>
      <c r="LUJ66" s="140"/>
      <c r="LUK66" s="140"/>
      <c r="LUL66" s="140"/>
      <c r="LUM66" s="140"/>
      <c r="LUN66" s="140"/>
      <c r="LUO66" s="140"/>
      <c r="LUP66" s="140"/>
      <c r="LUQ66" s="140"/>
      <c r="LUR66" s="140"/>
      <c r="LUS66" s="140"/>
      <c r="LUT66" s="140"/>
      <c r="LUU66" s="140"/>
      <c r="LUV66" s="140"/>
      <c r="LUW66" s="140"/>
      <c r="LUX66" s="140"/>
      <c r="LUY66" s="140"/>
      <c r="LUZ66" s="140"/>
      <c r="LVA66" s="140"/>
      <c r="LVB66" s="140"/>
      <c r="LVC66" s="140"/>
      <c r="LVD66" s="140"/>
      <c r="LVE66" s="140"/>
      <c r="LVF66" s="140"/>
      <c r="LVG66" s="140"/>
      <c r="LVH66" s="140"/>
      <c r="LVI66" s="140"/>
      <c r="LVJ66" s="140"/>
      <c r="LVK66" s="140"/>
      <c r="LVL66" s="140"/>
      <c r="LVM66" s="140"/>
      <c r="LVN66" s="140"/>
      <c r="LVO66" s="140"/>
      <c r="LVP66" s="140"/>
      <c r="LVQ66" s="140"/>
      <c r="LVR66" s="140"/>
      <c r="LVS66" s="140"/>
      <c r="LVT66" s="140"/>
      <c r="LVU66" s="140"/>
      <c r="LVV66" s="140"/>
      <c r="LVW66" s="140"/>
      <c r="LVX66" s="140"/>
      <c r="LVY66" s="140"/>
      <c r="LVZ66" s="140"/>
      <c r="LWA66" s="140"/>
      <c r="LWB66" s="140"/>
      <c r="LWC66" s="140"/>
      <c r="LWD66" s="140"/>
      <c r="LWE66" s="140"/>
      <c r="LWF66" s="140"/>
      <c r="LWG66" s="140"/>
      <c r="LWH66" s="140"/>
      <c r="LWI66" s="140"/>
      <c r="LWJ66" s="140"/>
      <c r="LWK66" s="140"/>
      <c r="LWL66" s="140"/>
      <c r="LWM66" s="140"/>
      <c r="LWN66" s="140"/>
      <c r="LWO66" s="140"/>
      <c r="LWP66" s="140"/>
      <c r="LWQ66" s="140"/>
      <c r="LWR66" s="140"/>
      <c r="LWS66" s="140"/>
      <c r="LWT66" s="140"/>
      <c r="LWU66" s="140"/>
      <c r="LWV66" s="140"/>
      <c r="LWW66" s="140"/>
      <c r="LWX66" s="140"/>
      <c r="LWY66" s="140"/>
      <c r="LWZ66" s="140"/>
      <c r="LXA66" s="140"/>
      <c r="LXB66" s="140"/>
      <c r="LXC66" s="140"/>
      <c r="LXD66" s="140"/>
      <c r="LXE66" s="140"/>
      <c r="LXF66" s="140"/>
      <c r="LXG66" s="140"/>
      <c r="LXH66" s="140"/>
      <c r="LXI66" s="140"/>
      <c r="LXJ66" s="140"/>
      <c r="LXK66" s="140"/>
      <c r="LXL66" s="140"/>
      <c r="LXM66" s="140"/>
      <c r="LXN66" s="140"/>
      <c r="LXO66" s="140"/>
      <c r="LXP66" s="140"/>
      <c r="LXQ66" s="140"/>
      <c r="LXR66" s="140"/>
      <c r="LXS66" s="140"/>
      <c r="LXT66" s="140"/>
      <c r="LXU66" s="140"/>
      <c r="LXV66" s="140"/>
      <c r="LXW66" s="140"/>
      <c r="LXX66" s="140"/>
      <c r="LXY66" s="140"/>
      <c r="LXZ66" s="140"/>
      <c r="LYA66" s="140"/>
      <c r="LYB66" s="140"/>
      <c r="LYC66" s="140"/>
      <c r="LYD66" s="140"/>
      <c r="LYE66" s="140"/>
      <c r="LYF66" s="140"/>
      <c r="LYG66" s="140"/>
      <c r="LYH66" s="140"/>
      <c r="LYI66" s="140"/>
      <c r="LYJ66" s="140"/>
      <c r="LYK66" s="140"/>
      <c r="LYL66" s="140"/>
      <c r="LYM66" s="140"/>
      <c r="LYN66" s="140"/>
      <c r="LYO66" s="140"/>
      <c r="LYP66" s="140"/>
      <c r="LYQ66" s="140"/>
      <c r="LYR66" s="140"/>
      <c r="LYS66" s="140"/>
      <c r="LYT66" s="140"/>
      <c r="LYU66" s="140"/>
      <c r="LYV66" s="140"/>
      <c r="LYW66" s="140"/>
      <c r="LYX66" s="140"/>
      <c r="LYY66" s="140"/>
      <c r="LYZ66" s="140"/>
      <c r="LZA66" s="140"/>
      <c r="LZB66" s="140"/>
      <c r="LZC66" s="140"/>
      <c r="LZD66" s="140"/>
      <c r="LZE66" s="140"/>
      <c r="LZF66" s="140"/>
      <c r="LZG66" s="140"/>
      <c r="LZH66" s="140"/>
      <c r="LZI66" s="140"/>
      <c r="LZJ66" s="140"/>
      <c r="LZK66" s="140"/>
      <c r="LZL66" s="140"/>
      <c r="LZM66" s="140"/>
      <c r="LZN66" s="140"/>
      <c r="LZO66" s="140"/>
      <c r="LZP66" s="140"/>
      <c r="LZQ66" s="140"/>
      <c r="LZR66" s="140"/>
      <c r="LZS66" s="140"/>
      <c r="LZT66" s="140"/>
      <c r="LZU66" s="140"/>
      <c r="LZV66" s="140"/>
      <c r="LZW66" s="140"/>
      <c r="LZX66" s="140"/>
      <c r="LZY66" s="140"/>
      <c r="LZZ66" s="140"/>
      <c r="MAA66" s="140"/>
      <c r="MAB66" s="140"/>
      <c r="MAC66" s="140"/>
      <c r="MAD66" s="140"/>
      <c r="MAE66" s="140"/>
      <c r="MAF66" s="140"/>
      <c r="MAG66" s="140"/>
      <c r="MAH66" s="140"/>
      <c r="MAI66" s="140"/>
      <c r="MAJ66" s="140"/>
      <c r="MAK66" s="140"/>
      <c r="MAL66" s="140"/>
      <c r="MAM66" s="140"/>
      <c r="MAN66" s="140"/>
      <c r="MAO66" s="140"/>
      <c r="MAP66" s="140"/>
      <c r="MAQ66" s="140"/>
      <c r="MAR66" s="140"/>
      <c r="MAS66" s="140"/>
      <c r="MAT66" s="140"/>
      <c r="MAU66" s="140"/>
      <c r="MAV66" s="140"/>
      <c r="MAW66" s="140"/>
      <c r="MAX66" s="140"/>
      <c r="MAY66" s="140"/>
      <c r="MAZ66" s="140"/>
      <c r="MBA66" s="140"/>
      <c r="MBB66" s="140"/>
      <c r="MBC66" s="140"/>
      <c r="MBD66" s="140"/>
      <c r="MBE66" s="140"/>
      <c r="MBF66" s="140"/>
      <c r="MBG66" s="140"/>
      <c r="MBH66" s="140"/>
      <c r="MBI66" s="140"/>
      <c r="MBJ66" s="140"/>
      <c r="MBK66" s="140"/>
      <c r="MBL66" s="140"/>
      <c r="MBM66" s="140"/>
      <c r="MBN66" s="140"/>
      <c r="MBO66" s="140"/>
      <c r="MBP66" s="140"/>
      <c r="MBQ66" s="140"/>
      <c r="MBR66" s="140"/>
      <c r="MBS66" s="140"/>
      <c r="MBT66" s="140"/>
      <c r="MBU66" s="140"/>
      <c r="MBV66" s="140"/>
      <c r="MBW66" s="140"/>
      <c r="MBX66" s="140"/>
      <c r="MBY66" s="140"/>
      <c r="MBZ66" s="140"/>
      <c r="MCA66" s="140"/>
      <c r="MCB66" s="140"/>
      <c r="MCC66" s="140"/>
      <c r="MCD66" s="140"/>
      <c r="MCE66" s="140"/>
      <c r="MCF66" s="140"/>
      <c r="MCG66" s="140"/>
      <c r="MCH66" s="140"/>
      <c r="MCI66" s="140"/>
      <c r="MCJ66" s="140"/>
      <c r="MCK66" s="140"/>
      <c r="MCL66" s="140"/>
      <c r="MCM66" s="140"/>
      <c r="MCN66" s="140"/>
      <c r="MCO66" s="140"/>
      <c r="MCP66" s="140"/>
      <c r="MCQ66" s="140"/>
      <c r="MCR66" s="140"/>
      <c r="MCS66" s="140"/>
      <c r="MCT66" s="140"/>
      <c r="MCU66" s="140"/>
      <c r="MCV66" s="140"/>
      <c r="MCW66" s="140"/>
      <c r="MCX66" s="140"/>
      <c r="MCY66" s="140"/>
      <c r="MCZ66" s="140"/>
      <c r="MDA66" s="140"/>
      <c r="MDB66" s="140"/>
      <c r="MDC66" s="140"/>
      <c r="MDD66" s="140"/>
      <c r="MDE66" s="140"/>
      <c r="MDF66" s="140"/>
      <c r="MDG66" s="140"/>
      <c r="MDH66" s="140"/>
      <c r="MDI66" s="140"/>
      <c r="MDJ66" s="140"/>
      <c r="MDK66" s="140"/>
      <c r="MDL66" s="140"/>
      <c r="MDM66" s="140"/>
      <c r="MDN66" s="140"/>
      <c r="MDO66" s="140"/>
      <c r="MDP66" s="140"/>
      <c r="MDQ66" s="140"/>
      <c r="MDR66" s="140"/>
      <c r="MDS66" s="140"/>
      <c r="MDT66" s="140"/>
      <c r="MDU66" s="140"/>
      <c r="MDV66" s="140"/>
      <c r="MDW66" s="140"/>
      <c r="MDX66" s="140"/>
      <c r="MDY66" s="140"/>
      <c r="MDZ66" s="140"/>
      <c r="MEA66" s="140"/>
      <c r="MEB66" s="140"/>
      <c r="MEC66" s="140"/>
      <c r="MED66" s="140"/>
      <c r="MEE66" s="140"/>
      <c r="MEF66" s="140"/>
      <c r="MEG66" s="140"/>
      <c r="MEH66" s="140"/>
      <c r="MEI66" s="140"/>
      <c r="MEJ66" s="140"/>
      <c r="MEK66" s="140"/>
      <c r="MEL66" s="140"/>
      <c r="MEM66" s="140"/>
      <c r="MEN66" s="140"/>
      <c r="MEO66" s="140"/>
      <c r="MEP66" s="140"/>
      <c r="MEQ66" s="140"/>
      <c r="MER66" s="140"/>
      <c r="MES66" s="140"/>
      <c r="MET66" s="140"/>
      <c r="MEU66" s="140"/>
      <c r="MEV66" s="140"/>
      <c r="MEW66" s="140"/>
      <c r="MEX66" s="140"/>
      <c r="MEY66" s="140"/>
      <c r="MEZ66" s="140"/>
      <c r="MFA66" s="140"/>
      <c r="MFB66" s="140"/>
      <c r="MFC66" s="140"/>
      <c r="MFD66" s="140"/>
      <c r="MFE66" s="140"/>
      <c r="MFF66" s="140"/>
      <c r="MFG66" s="140"/>
      <c r="MFH66" s="140"/>
      <c r="MFI66" s="140"/>
      <c r="MFJ66" s="140"/>
      <c r="MFK66" s="140"/>
      <c r="MFL66" s="140"/>
      <c r="MFM66" s="140"/>
      <c r="MFN66" s="140"/>
      <c r="MFO66" s="140"/>
      <c r="MFP66" s="140"/>
      <c r="MFQ66" s="140"/>
      <c r="MFR66" s="140"/>
      <c r="MFS66" s="140"/>
      <c r="MFT66" s="140"/>
      <c r="MFU66" s="140"/>
      <c r="MFV66" s="140"/>
      <c r="MFW66" s="140"/>
      <c r="MFX66" s="140"/>
      <c r="MFY66" s="140"/>
      <c r="MFZ66" s="140"/>
      <c r="MGA66" s="140"/>
      <c r="MGB66" s="140"/>
      <c r="MGC66" s="140"/>
      <c r="MGD66" s="140"/>
      <c r="MGE66" s="140"/>
      <c r="MGF66" s="140"/>
      <c r="MGG66" s="140"/>
      <c r="MGH66" s="140"/>
      <c r="MGI66" s="140"/>
      <c r="MGJ66" s="140"/>
      <c r="MGK66" s="140"/>
      <c r="MGL66" s="140"/>
      <c r="MGM66" s="140"/>
      <c r="MGN66" s="140"/>
      <c r="MGO66" s="140"/>
      <c r="MGP66" s="140"/>
      <c r="MGQ66" s="140"/>
      <c r="MGR66" s="140"/>
      <c r="MGS66" s="140"/>
      <c r="MGT66" s="140"/>
      <c r="MGU66" s="140"/>
      <c r="MGV66" s="140"/>
      <c r="MGW66" s="140"/>
      <c r="MGX66" s="140"/>
      <c r="MGY66" s="140"/>
      <c r="MGZ66" s="140"/>
      <c r="MHA66" s="140"/>
      <c r="MHB66" s="140"/>
      <c r="MHC66" s="140"/>
      <c r="MHD66" s="140"/>
      <c r="MHE66" s="140"/>
      <c r="MHF66" s="140"/>
      <c r="MHG66" s="140"/>
      <c r="MHH66" s="140"/>
      <c r="MHI66" s="140"/>
      <c r="MHJ66" s="140"/>
      <c r="MHK66" s="140"/>
      <c r="MHL66" s="140"/>
      <c r="MHM66" s="140"/>
      <c r="MHN66" s="140"/>
      <c r="MHO66" s="140"/>
      <c r="MHP66" s="140"/>
      <c r="MHQ66" s="140"/>
      <c r="MHR66" s="140"/>
      <c r="MHS66" s="140"/>
      <c r="MHT66" s="140"/>
      <c r="MHU66" s="140"/>
      <c r="MHV66" s="140"/>
      <c r="MHW66" s="140"/>
      <c r="MHX66" s="140"/>
      <c r="MHY66" s="140"/>
      <c r="MHZ66" s="140"/>
      <c r="MIA66" s="140"/>
      <c r="MIB66" s="140"/>
      <c r="MIC66" s="140"/>
      <c r="MID66" s="140"/>
      <c r="MIE66" s="140"/>
      <c r="MIF66" s="140"/>
      <c r="MIG66" s="140"/>
      <c r="MIH66" s="140"/>
      <c r="MII66" s="140"/>
      <c r="MIJ66" s="140"/>
      <c r="MIK66" s="140"/>
      <c r="MIL66" s="140"/>
      <c r="MIM66" s="140"/>
      <c r="MIN66" s="140"/>
      <c r="MIO66" s="140"/>
      <c r="MIP66" s="140"/>
      <c r="MIQ66" s="140"/>
      <c r="MIR66" s="140"/>
      <c r="MIS66" s="140"/>
      <c r="MIT66" s="140"/>
      <c r="MIU66" s="140"/>
      <c r="MIV66" s="140"/>
      <c r="MIW66" s="140"/>
      <c r="MIX66" s="140"/>
      <c r="MIY66" s="140"/>
      <c r="MIZ66" s="140"/>
      <c r="MJA66" s="140"/>
      <c r="MJB66" s="140"/>
      <c r="MJC66" s="140"/>
      <c r="MJD66" s="140"/>
      <c r="MJE66" s="140"/>
      <c r="MJF66" s="140"/>
      <c r="MJG66" s="140"/>
      <c r="MJH66" s="140"/>
      <c r="MJI66" s="140"/>
      <c r="MJJ66" s="140"/>
      <c r="MJK66" s="140"/>
      <c r="MJL66" s="140"/>
      <c r="MJM66" s="140"/>
      <c r="MJN66" s="140"/>
      <c r="MJO66" s="140"/>
      <c r="MJP66" s="140"/>
      <c r="MJQ66" s="140"/>
      <c r="MJR66" s="140"/>
      <c r="MJS66" s="140"/>
      <c r="MJT66" s="140"/>
      <c r="MJU66" s="140"/>
      <c r="MJV66" s="140"/>
      <c r="MJW66" s="140"/>
      <c r="MJX66" s="140"/>
      <c r="MJY66" s="140"/>
      <c r="MJZ66" s="140"/>
      <c r="MKA66" s="140"/>
      <c r="MKB66" s="140"/>
      <c r="MKC66" s="140"/>
      <c r="MKD66" s="140"/>
      <c r="MKE66" s="140"/>
      <c r="MKF66" s="140"/>
      <c r="MKG66" s="140"/>
      <c r="MKH66" s="140"/>
      <c r="MKI66" s="140"/>
      <c r="MKJ66" s="140"/>
      <c r="MKK66" s="140"/>
      <c r="MKL66" s="140"/>
      <c r="MKM66" s="140"/>
      <c r="MKN66" s="140"/>
      <c r="MKO66" s="140"/>
      <c r="MKP66" s="140"/>
      <c r="MKQ66" s="140"/>
      <c r="MKR66" s="140"/>
      <c r="MKS66" s="140"/>
      <c r="MKT66" s="140"/>
      <c r="MKU66" s="140"/>
      <c r="MKV66" s="140"/>
      <c r="MKW66" s="140"/>
      <c r="MKX66" s="140"/>
      <c r="MKY66" s="140"/>
      <c r="MKZ66" s="140"/>
      <c r="MLA66" s="140"/>
      <c r="MLB66" s="140"/>
      <c r="MLC66" s="140"/>
      <c r="MLD66" s="140"/>
      <c r="MLE66" s="140"/>
      <c r="MLF66" s="140"/>
      <c r="MLG66" s="140"/>
      <c r="MLH66" s="140"/>
      <c r="MLI66" s="140"/>
      <c r="MLJ66" s="140"/>
      <c r="MLK66" s="140"/>
      <c r="MLL66" s="140"/>
      <c r="MLM66" s="140"/>
      <c r="MLN66" s="140"/>
      <c r="MLO66" s="140"/>
      <c r="MLP66" s="140"/>
      <c r="MLQ66" s="140"/>
      <c r="MLR66" s="140"/>
      <c r="MLS66" s="140"/>
      <c r="MLT66" s="140"/>
      <c r="MLU66" s="140"/>
      <c r="MLV66" s="140"/>
      <c r="MLW66" s="140"/>
      <c r="MLX66" s="140"/>
      <c r="MLY66" s="140"/>
      <c r="MLZ66" s="140"/>
      <c r="MMA66" s="140"/>
      <c r="MMB66" s="140"/>
      <c r="MMC66" s="140"/>
      <c r="MMD66" s="140"/>
      <c r="MME66" s="140"/>
      <c r="MMF66" s="140"/>
      <c r="MMG66" s="140"/>
      <c r="MMH66" s="140"/>
      <c r="MMI66" s="140"/>
      <c r="MMJ66" s="140"/>
      <c r="MMK66" s="140"/>
      <c r="MML66" s="140"/>
      <c r="MMM66" s="140"/>
      <c r="MMN66" s="140"/>
      <c r="MMO66" s="140"/>
      <c r="MMP66" s="140"/>
      <c r="MMQ66" s="140"/>
      <c r="MMR66" s="140"/>
      <c r="MMS66" s="140"/>
      <c r="MMT66" s="140"/>
      <c r="MMU66" s="140"/>
      <c r="MMV66" s="140"/>
      <c r="MMW66" s="140"/>
      <c r="MMX66" s="140"/>
      <c r="MMY66" s="140"/>
      <c r="MMZ66" s="140"/>
      <c r="MNA66" s="140"/>
      <c r="MNB66" s="140"/>
      <c r="MNC66" s="140"/>
      <c r="MND66" s="140"/>
      <c r="MNE66" s="140"/>
      <c r="MNF66" s="140"/>
      <c r="MNG66" s="140"/>
      <c r="MNH66" s="140"/>
      <c r="MNI66" s="140"/>
      <c r="MNJ66" s="140"/>
      <c r="MNK66" s="140"/>
      <c r="MNL66" s="140"/>
      <c r="MNM66" s="140"/>
      <c r="MNN66" s="140"/>
      <c r="MNO66" s="140"/>
      <c r="MNP66" s="140"/>
      <c r="MNQ66" s="140"/>
      <c r="MNR66" s="140"/>
      <c r="MNS66" s="140"/>
      <c r="MNT66" s="140"/>
      <c r="MNU66" s="140"/>
      <c r="MNV66" s="140"/>
      <c r="MNW66" s="140"/>
      <c r="MNX66" s="140"/>
      <c r="MNY66" s="140"/>
      <c r="MNZ66" s="140"/>
      <c r="MOA66" s="140"/>
      <c r="MOB66" s="140"/>
      <c r="MOC66" s="140"/>
      <c r="MOD66" s="140"/>
      <c r="MOE66" s="140"/>
      <c r="MOF66" s="140"/>
      <c r="MOG66" s="140"/>
      <c r="MOH66" s="140"/>
      <c r="MOI66" s="140"/>
      <c r="MOJ66" s="140"/>
      <c r="MOK66" s="140"/>
      <c r="MOL66" s="140"/>
      <c r="MOM66" s="140"/>
      <c r="MON66" s="140"/>
      <c r="MOO66" s="140"/>
      <c r="MOP66" s="140"/>
      <c r="MOQ66" s="140"/>
      <c r="MOR66" s="140"/>
      <c r="MOS66" s="140"/>
      <c r="MOT66" s="140"/>
      <c r="MOU66" s="140"/>
      <c r="MOV66" s="140"/>
      <c r="MOW66" s="140"/>
      <c r="MOX66" s="140"/>
      <c r="MOY66" s="140"/>
      <c r="MOZ66" s="140"/>
      <c r="MPA66" s="140"/>
      <c r="MPB66" s="140"/>
      <c r="MPC66" s="140"/>
      <c r="MPD66" s="140"/>
      <c r="MPE66" s="140"/>
      <c r="MPF66" s="140"/>
      <c r="MPG66" s="140"/>
      <c r="MPH66" s="140"/>
      <c r="MPI66" s="140"/>
      <c r="MPJ66" s="140"/>
      <c r="MPK66" s="140"/>
      <c r="MPL66" s="140"/>
      <c r="MPM66" s="140"/>
      <c r="MPN66" s="140"/>
      <c r="MPO66" s="140"/>
      <c r="MPP66" s="140"/>
      <c r="MPQ66" s="140"/>
      <c r="MPR66" s="140"/>
      <c r="MPS66" s="140"/>
      <c r="MPT66" s="140"/>
      <c r="MPU66" s="140"/>
      <c r="MPV66" s="140"/>
      <c r="MPW66" s="140"/>
      <c r="MPX66" s="140"/>
      <c r="MPY66" s="140"/>
      <c r="MPZ66" s="140"/>
      <c r="MQA66" s="140"/>
      <c r="MQB66" s="140"/>
      <c r="MQC66" s="140"/>
      <c r="MQD66" s="140"/>
      <c r="MQE66" s="140"/>
      <c r="MQF66" s="140"/>
      <c r="MQG66" s="140"/>
      <c r="MQH66" s="140"/>
      <c r="MQI66" s="140"/>
      <c r="MQJ66" s="140"/>
      <c r="MQK66" s="140"/>
      <c r="MQL66" s="140"/>
      <c r="MQM66" s="140"/>
      <c r="MQN66" s="140"/>
      <c r="MQO66" s="140"/>
      <c r="MQP66" s="140"/>
      <c r="MQQ66" s="140"/>
      <c r="MQR66" s="140"/>
      <c r="MQS66" s="140"/>
      <c r="MQT66" s="140"/>
      <c r="MQU66" s="140"/>
      <c r="MQV66" s="140"/>
      <c r="MQW66" s="140"/>
      <c r="MQX66" s="140"/>
      <c r="MQY66" s="140"/>
      <c r="MQZ66" s="140"/>
      <c r="MRA66" s="140"/>
      <c r="MRB66" s="140"/>
      <c r="MRC66" s="140"/>
      <c r="MRD66" s="140"/>
      <c r="MRE66" s="140"/>
      <c r="MRF66" s="140"/>
      <c r="MRG66" s="140"/>
      <c r="MRH66" s="140"/>
      <c r="MRI66" s="140"/>
      <c r="MRJ66" s="140"/>
      <c r="MRK66" s="140"/>
      <c r="MRL66" s="140"/>
      <c r="MRM66" s="140"/>
      <c r="MRN66" s="140"/>
      <c r="MRO66" s="140"/>
      <c r="MRP66" s="140"/>
      <c r="MRQ66" s="140"/>
      <c r="MRR66" s="140"/>
      <c r="MRS66" s="140"/>
      <c r="MRT66" s="140"/>
      <c r="MRU66" s="140"/>
      <c r="MRV66" s="140"/>
      <c r="MRW66" s="140"/>
      <c r="MRX66" s="140"/>
      <c r="MRY66" s="140"/>
      <c r="MRZ66" s="140"/>
      <c r="MSA66" s="140"/>
      <c r="MSB66" s="140"/>
      <c r="MSC66" s="140"/>
      <c r="MSD66" s="140"/>
      <c r="MSE66" s="140"/>
      <c r="MSF66" s="140"/>
      <c r="MSG66" s="140"/>
      <c r="MSH66" s="140"/>
      <c r="MSI66" s="140"/>
      <c r="MSJ66" s="140"/>
      <c r="MSK66" s="140"/>
      <c r="MSL66" s="140"/>
      <c r="MSM66" s="140"/>
      <c r="MSN66" s="140"/>
      <c r="MSO66" s="140"/>
      <c r="MSP66" s="140"/>
      <c r="MSQ66" s="140"/>
      <c r="MSR66" s="140"/>
      <c r="MSS66" s="140"/>
      <c r="MST66" s="140"/>
      <c r="MSU66" s="140"/>
      <c r="MSV66" s="140"/>
      <c r="MSW66" s="140"/>
      <c r="MSX66" s="140"/>
      <c r="MSY66" s="140"/>
      <c r="MSZ66" s="140"/>
      <c r="MTA66" s="140"/>
      <c r="MTB66" s="140"/>
      <c r="MTC66" s="140"/>
      <c r="MTD66" s="140"/>
      <c r="MTE66" s="140"/>
      <c r="MTF66" s="140"/>
      <c r="MTG66" s="140"/>
      <c r="MTH66" s="140"/>
      <c r="MTI66" s="140"/>
      <c r="MTJ66" s="140"/>
      <c r="MTK66" s="140"/>
      <c r="MTL66" s="140"/>
      <c r="MTM66" s="140"/>
      <c r="MTN66" s="140"/>
      <c r="MTO66" s="140"/>
      <c r="MTP66" s="140"/>
      <c r="MTQ66" s="140"/>
      <c r="MTR66" s="140"/>
      <c r="MTS66" s="140"/>
      <c r="MTT66" s="140"/>
      <c r="MTU66" s="140"/>
      <c r="MTV66" s="140"/>
      <c r="MTW66" s="140"/>
      <c r="MTX66" s="140"/>
      <c r="MTY66" s="140"/>
      <c r="MTZ66" s="140"/>
      <c r="MUA66" s="140"/>
      <c r="MUB66" s="140"/>
      <c r="MUC66" s="140"/>
      <c r="MUD66" s="140"/>
      <c r="MUE66" s="140"/>
      <c r="MUF66" s="140"/>
      <c r="MUG66" s="140"/>
      <c r="MUH66" s="140"/>
      <c r="MUI66" s="140"/>
      <c r="MUJ66" s="140"/>
      <c r="MUK66" s="140"/>
      <c r="MUL66" s="140"/>
      <c r="MUM66" s="140"/>
      <c r="MUN66" s="140"/>
      <c r="MUO66" s="140"/>
      <c r="MUP66" s="140"/>
      <c r="MUQ66" s="140"/>
      <c r="MUR66" s="140"/>
      <c r="MUS66" s="140"/>
      <c r="MUT66" s="140"/>
      <c r="MUU66" s="140"/>
      <c r="MUV66" s="140"/>
      <c r="MUW66" s="140"/>
      <c r="MUX66" s="140"/>
      <c r="MUY66" s="140"/>
      <c r="MUZ66" s="140"/>
      <c r="MVA66" s="140"/>
      <c r="MVB66" s="140"/>
      <c r="MVC66" s="140"/>
      <c r="MVD66" s="140"/>
      <c r="MVE66" s="140"/>
      <c r="MVF66" s="140"/>
      <c r="MVG66" s="140"/>
      <c r="MVH66" s="140"/>
      <c r="MVI66" s="140"/>
      <c r="MVJ66" s="140"/>
      <c r="MVK66" s="140"/>
      <c r="MVL66" s="140"/>
      <c r="MVM66" s="140"/>
      <c r="MVN66" s="140"/>
      <c r="MVO66" s="140"/>
      <c r="MVP66" s="140"/>
      <c r="MVQ66" s="140"/>
      <c r="MVR66" s="140"/>
      <c r="MVS66" s="140"/>
      <c r="MVT66" s="140"/>
      <c r="MVU66" s="140"/>
      <c r="MVV66" s="140"/>
      <c r="MVW66" s="140"/>
      <c r="MVX66" s="140"/>
      <c r="MVY66" s="140"/>
      <c r="MVZ66" s="140"/>
      <c r="MWA66" s="140"/>
      <c r="MWB66" s="140"/>
      <c r="MWC66" s="140"/>
      <c r="MWD66" s="140"/>
      <c r="MWE66" s="140"/>
      <c r="MWF66" s="140"/>
      <c r="MWG66" s="140"/>
      <c r="MWH66" s="140"/>
      <c r="MWI66" s="140"/>
      <c r="MWJ66" s="140"/>
      <c r="MWK66" s="140"/>
      <c r="MWL66" s="140"/>
      <c r="MWM66" s="140"/>
      <c r="MWN66" s="140"/>
      <c r="MWO66" s="140"/>
      <c r="MWP66" s="140"/>
      <c r="MWQ66" s="140"/>
      <c r="MWR66" s="140"/>
      <c r="MWS66" s="140"/>
      <c r="MWT66" s="140"/>
      <c r="MWU66" s="140"/>
      <c r="MWV66" s="140"/>
      <c r="MWW66" s="140"/>
      <c r="MWX66" s="140"/>
      <c r="MWY66" s="140"/>
      <c r="MWZ66" s="140"/>
      <c r="MXA66" s="140"/>
      <c r="MXB66" s="140"/>
      <c r="MXC66" s="140"/>
      <c r="MXD66" s="140"/>
      <c r="MXE66" s="140"/>
      <c r="MXF66" s="140"/>
      <c r="MXG66" s="140"/>
      <c r="MXH66" s="140"/>
      <c r="MXI66" s="140"/>
      <c r="MXJ66" s="140"/>
      <c r="MXK66" s="140"/>
      <c r="MXL66" s="140"/>
      <c r="MXM66" s="140"/>
      <c r="MXN66" s="140"/>
      <c r="MXO66" s="140"/>
      <c r="MXP66" s="140"/>
      <c r="MXQ66" s="140"/>
      <c r="MXR66" s="140"/>
      <c r="MXS66" s="140"/>
      <c r="MXT66" s="140"/>
      <c r="MXU66" s="140"/>
      <c r="MXV66" s="140"/>
      <c r="MXW66" s="140"/>
      <c r="MXX66" s="140"/>
      <c r="MXY66" s="140"/>
      <c r="MXZ66" s="140"/>
      <c r="MYA66" s="140"/>
      <c r="MYB66" s="140"/>
      <c r="MYC66" s="140"/>
      <c r="MYD66" s="140"/>
      <c r="MYE66" s="140"/>
      <c r="MYF66" s="140"/>
      <c r="MYG66" s="140"/>
      <c r="MYH66" s="140"/>
      <c r="MYI66" s="140"/>
      <c r="MYJ66" s="140"/>
      <c r="MYK66" s="140"/>
      <c r="MYL66" s="140"/>
      <c r="MYM66" s="140"/>
      <c r="MYN66" s="140"/>
      <c r="MYO66" s="140"/>
      <c r="MYP66" s="140"/>
      <c r="MYQ66" s="140"/>
      <c r="MYR66" s="140"/>
      <c r="MYS66" s="140"/>
      <c r="MYT66" s="140"/>
      <c r="MYU66" s="140"/>
      <c r="MYV66" s="140"/>
      <c r="MYW66" s="140"/>
      <c r="MYX66" s="140"/>
      <c r="MYY66" s="140"/>
      <c r="MYZ66" s="140"/>
      <c r="MZA66" s="140"/>
      <c r="MZB66" s="140"/>
      <c r="MZC66" s="140"/>
      <c r="MZD66" s="140"/>
      <c r="MZE66" s="140"/>
      <c r="MZF66" s="140"/>
      <c r="MZG66" s="140"/>
      <c r="MZH66" s="140"/>
      <c r="MZI66" s="140"/>
      <c r="MZJ66" s="140"/>
      <c r="MZK66" s="140"/>
      <c r="MZL66" s="140"/>
      <c r="MZM66" s="140"/>
      <c r="MZN66" s="140"/>
      <c r="MZO66" s="140"/>
      <c r="MZP66" s="140"/>
      <c r="MZQ66" s="140"/>
      <c r="MZR66" s="140"/>
      <c r="MZS66" s="140"/>
      <c r="MZT66" s="140"/>
      <c r="MZU66" s="140"/>
      <c r="MZV66" s="140"/>
      <c r="MZW66" s="140"/>
      <c r="MZX66" s="140"/>
      <c r="MZY66" s="140"/>
      <c r="MZZ66" s="140"/>
      <c r="NAA66" s="140"/>
      <c r="NAB66" s="140"/>
      <c r="NAC66" s="140"/>
      <c r="NAD66" s="140"/>
      <c r="NAE66" s="140"/>
      <c r="NAF66" s="140"/>
      <c r="NAG66" s="140"/>
      <c r="NAH66" s="140"/>
      <c r="NAI66" s="140"/>
      <c r="NAJ66" s="140"/>
      <c r="NAK66" s="140"/>
      <c r="NAL66" s="140"/>
      <c r="NAM66" s="140"/>
      <c r="NAN66" s="140"/>
      <c r="NAO66" s="140"/>
      <c r="NAP66" s="140"/>
      <c r="NAQ66" s="140"/>
      <c r="NAR66" s="140"/>
      <c r="NAS66" s="140"/>
      <c r="NAT66" s="140"/>
      <c r="NAU66" s="140"/>
      <c r="NAV66" s="140"/>
      <c r="NAW66" s="140"/>
      <c r="NAX66" s="140"/>
      <c r="NAY66" s="140"/>
      <c r="NAZ66" s="140"/>
      <c r="NBA66" s="140"/>
      <c r="NBB66" s="140"/>
      <c r="NBC66" s="140"/>
      <c r="NBD66" s="140"/>
      <c r="NBE66" s="140"/>
      <c r="NBF66" s="140"/>
      <c r="NBG66" s="140"/>
      <c r="NBH66" s="140"/>
      <c r="NBI66" s="140"/>
      <c r="NBJ66" s="140"/>
      <c r="NBK66" s="140"/>
      <c r="NBL66" s="140"/>
      <c r="NBM66" s="140"/>
      <c r="NBN66" s="140"/>
      <c r="NBO66" s="140"/>
      <c r="NBP66" s="140"/>
      <c r="NBQ66" s="140"/>
      <c r="NBR66" s="140"/>
      <c r="NBS66" s="140"/>
      <c r="NBT66" s="140"/>
      <c r="NBU66" s="140"/>
      <c r="NBV66" s="140"/>
      <c r="NBW66" s="140"/>
      <c r="NBX66" s="140"/>
      <c r="NBY66" s="140"/>
      <c r="NBZ66" s="140"/>
      <c r="NCA66" s="140"/>
      <c r="NCB66" s="140"/>
      <c r="NCC66" s="140"/>
      <c r="NCD66" s="140"/>
      <c r="NCE66" s="140"/>
      <c r="NCF66" s="140"/>
      <c r="NCG66" s="140"/>
      <c r="NCH66" s="140"/>
      <c r="NCI66" s="140"/>
      <c r="NCJ66" s="140"/>
      <c r="NCK66" s="140"/>
      <c r="NCL66" s="140"/>
      <c r="NCM66" s="140"/>
      <c r="NCN66" s="140"/>
      <c r="NCO66" s="140"/>
      <c r="NCP66" s="140"/>
      <c r="NCQ66" s="140"/>
      <c r="NCR66" s="140"/>
      <c r="NCS66" s="140"/>
      <c r="NCT66" s="140"/>
      <c r="NCU66" s="140"/>
      <c r="NCV66" s="140"/>
      <c r="NCW66" s="140"/>
      <c r="NCX66" s="140"/>
      <c r="NCY66" s="140"/>
      <c r="NCZ66" s="140"/>
      <c r="NDA66" s="140"/>
      <c r="NDB66" s="140"/>
      <c r="NDC66" s="140"/>
      <c r="NDD66" s="140"/>
      <c r="NDE66" s="140"/>
      <c r="NDF66" s="140"/>
      <c r="NDG66" s="140"/>
      <c r="NDH66" s="140"/>
      <c r="NDI66" s="140"/>
      <c r="NDJ66" s="140"/>
      <c r="NDK66" s="140"/>
      <c r="NDL66" s="140"/>
      <c r="NDM66" s="140"/>
      <c r="NDN66" s="140"/>
      <c r="NDO66" s="140"/>
      <c r="NDP66" s="140"/>
      <c r="NDQ66" s="140"/>
      <c r="NDR66" s="140"/>
      <c r="NDS66" s="140"/>
      <c r="NDT66" s="140"/>
      <c r="NDU66" s="140"/>
      <c r="NDV66" s="140"/>
      <c r="NDW66" s="140"/>
      <c r="NDX66" s="140"/>
      <c r="NDY66" s="140"/>
      <c r="NDZ66" s="140"/>
      <c r="NEA66" s="140"/>
      <c r="NEB66" s="140"/>
      <c r="NEC66" s="140"/>
      <c r="NED66" s="140"/>
      <c r="NEE66" s="140"/>
      <c r="NEF66" s="140"/>
      <c r="NEG66" s="140"/>
      <c r="NEH66" s="140"/>
      <c r="NEI66" s="140"/>
      <c r="NEJ66" s="140"/>
      <c r="NEK66" s="140"/>
      <c r="NEL66" s="140"/>
      <c r="NEM66" s="140"/>
      <c r="NEN66" s="140"/>
      <c r="NEO66" s="140"/>
      <c r="NEP66" s="140"/>
      <c r="NEQ66" s="140"/>
      <c r="NER66" s="140"/>
      <c r="NES66" s="140"/>
      <c r="NET66" s="140"/>
      <c r="NEU66" s="140"/>
      <c r="NEV66" s="140"/>
      <c r="NEW66" s="140"/>
      <c r="NEX66" s="140"/>
      <c r="NEY66" s="140"/>
      <c r="NEZ66" s="140"/>
      <c r="NFA66" s="140"/>
      <c r="NFB66" s="140"/>
      <c r="NFC66" s="140"/>
      <c r="NFD66" s="140"/>
      <c r="NFE66" s="140"/>
      <c r="NFF66" s="140"/>
      <c r="NFG66" s="140"/>
      <c r="NFH66" s="140"/>
      <c r="NFI66" s="140"/>
      <c r="NFJ66" s="140"/>
      <c r="NFK66" s="140"/>
      <c r="NFL66" s="140"/>
      <c r="NFM66" s="140"/>
      <c r="NFN66" s="140"/>
      <c r="NFO66" s="140"/>
      <c r="NFP66" s="140"/>
      <c r="NFQ66" s="140"/>
      <c r="NFR66" s="140"/>
      <c r="NFS66" s="140"/>
      <c r="NFT66" s="140"/>
      <c r="NFU66" s="140"/>
      <c r="NFV66" s="140"/>
      <c r="NFW66" s="140"/>
      <c r="NFX66" s="140"/>
      <c r="NFY66" s="140"/>
      <c r="NFZ66" s="140"/>
      <c r="NGA66" s="140"/>
      <c r="NGB66" s="140"/>
      <c r="NGC66" s="140"/>
      <c r="NGD66" s="140"/>
      <c r="NGE66" s="140"/>
      <c r="NGF66" s="140"/>
      <c r="NGG66" s="140"/>
      <c r="NGH66" s="140"/>
      <c r="NGI66" s="140"/>
      <c r="NGJ66" s="140"/>
      <c r="NGK66" s="140"/>
      <c r="NGL66" s="140"/>
      <c r="NGM66" s="140"/>
      <c r="NGN66" s="140"/>
      <c r="NGO66" s="140"/>
      <c r="NGP66" s="140"/>
      <c r="NGQ66" s="140"/>
      <c r="NGR66" s="140"/>
      <c r="NGS66" s="140"/>
      <c r="NGT66" s="140"/>
      <c r="NGU66" s="140"/>
      <c r="NGV66" s="140"/>
      <c r="NGW66" s="140"/>
      <c r="NGX66" s="140"/>
      <c r="NGY66" s="140"/>
      <c r="NGZ66" s="140"/>
      <c r="NHA66" s="140"/>
      <c r="NHB66" s="140"/>
      <c r="NHC66" s="140"/>
      <c r="NHD66" s="140"/>
      <c r="NHE66" s="140"/>
      <c r="NHF66" s="140"/>
      <c r="NHG66" s="140"/>
      <c r="NHH66" s="140"/>
      <c r="NHI66" s="140"/>
      <c r="NHJ66" s="140"/>
      <c r="NHK66" s="140"/>
      <c r="NHL66" s="140"/>
      <c r="NHM66" s="140"/>
      <c r="NHN66" s="140"/>
      <c r="NHO66" s="140"/>
      <c r="NHP66" s="140"/>
      <c r="NHQ66" s="140"/>
      <c r="NHR66" s="140"/>
      <c r="NHS66" s="140"/>
      <c r="NHT66" s="140"/>
      <c r="NHU66" s="140"/>
      <c r="NHV66" s="140"/>
      <c r="NHW66" s="140"/>
      <c r="NHX66" s="140"/>
      <c r="NHY66" s="140"/>
      <c r="NHZ66" s="140"/>
      <c r="NIA66" s="140"/>
      <c r="NIB66" s="140"/>
      <c r="NIC66" s="140"/>
      <c r="NID66" s="140"/>
      <c r="NIE66" s="140"/>
      <c r="NIF66" s="140"/>
      <c r="NIG66" s="140"/>
      <c r="NIH66" s="140"/>
      <c r="NII66" s="140"/>
      <c r="NIJ66" s="140"/>
      <c r="NIK66" s="140"/>
      <c r="NIL66" s="140"/>
      <c r="NIM66" s="140"/>
      <c r="NIN66" s="140"/>
      <c r="NIO66" s="140"/>
      <c r="NIP66" s="140"/>
      <c r="NIQ66" s="140"/>
      <c r="NIR66" s="140"/>
      <c r="NIS66" s="140"/>
      <c r="NIT66" s="140"/>
      <c r="NIU66" s="140"/>
      <c r="NIV66" s="140"/>
      <c r="NIW66" s="140"/>
      <c r="NIX66" s="140"/>
      <c r="NIY66" s="140"/>
      <c r="NIZ66" s="140"/>
      <c r="NJA66" s="140"/>
      <c r="NJB66" s="140"/>
      <c r="NJC66" s="140"/>
      <c r="NJD66" s="140"/>
      <c r="NJE66" s="140"/>
      <c r="NJF66" s="140"/>
      <c r="NJG66" s="140"/>
      <c r="NJH66" s="140"/>
      <c r="NJI66" s="140"/>
      <c r="NJJ66" s="140"/>
      <c r="NJK66" s="140"/>
      <c r="NJL66" s="140"/>
      <c r="NJM66" s="140"/>
      <c r="NJN66" s="140"/>
      <c r="NJO66" s="140"/>
      <c r="NJP66" s="140"/>
      <c r="NJQ66" s="140"/>
      <c r="NJR66" s="140"/>
      <c r="NJS66" s="140"/>
      <c r="NJT66" s="140"/>
      <c r="NJU66" s="140"/>
      <c r="NJV66" s="140"/>
      <c r="NJW66" s="140"/>
      <c r="NJX66" s="140"/>
      <c r="NJY66" s="140"/>
      <c r="NJZ66" s="140"/>
      <c r="NKA66" s="140"/>
      <c r="NKB66" s="140"/>
      <c r="NKC66" s="140"/>
      <c r="NKD66" s="140"/>
      <c r="NKE66" s="140"/>
      <c r="NKF66" s="140"/>
      <c r="NKG66" s="140"/>
      <c r="NKH66" s="140"/>
      <c r="NKI66" s="140"/>
      <c r="NKJ66" s="140"/>
      <c r="NKK66" s="140"/>
      <c r="NKL66" s="140"/>
      <c r="NKM66" s="140"/>
      <c r="NKN66" s="140"/>
      <c r="NKO66" s="140"/>
      <c r="NKP66" s="140"/>
      <c r="NKQ66" s="140"/>
      <c r="NKR66" s="140"/>
      <c r="NKS66" s="140"/>
      <c r="NKT66" s="140"/>
      <c r="NKU66" s="140"/>
      <c r="NKV66" s="140"/>
      <c r="NKW66" s="140"/>
      <c r="NKX66" s="140"/>
      <c r="NKY66" s="140"/>
      <c r="NKZ66" s="140"/>
      <c r="NLA66" s="140"/>
      <c r="NLB66" s="140"/>
      <c r="NLC66" s="140"/>
      <c r="NLD66" s="140"/>
      <c r="NLE66" s="140"/>
      <c r="NLF66" s="140"/>
      <c r="NLG66" s="140"/>
      <c r="NLH66" s="140"/>
      <c r="NLI66" s="140"/>
      <c r="NLJ66" s="140"/>
      <c r="NLK66" s="140"/>
      <c r="NLL66" s="140"/>
      <c r="NLM66" s="140"/>
      <c r="NLN66" s="140"/>
      <c r="NLO66" s="140"/>
      <c r="NLP66" s="140"/>
      <c r="NLQ66" s="140"/>
      <c r="NLR66" s="140"/>
      <c r="NLS66" s="140"/>
      <c r="NLT66" s="140"/>
      <c r="NLU66" s="140"/>
      <c r="NLV66" s="140"/>
      <c r="NLW66" s="140"/>
      <c r="NLX66" s="140"/>
      <c r="NLY66" s="140"/>
      <c r="NLZ66" s="140"/>
      <c r="NMA66" s="140"/>
      <c r="NMB66" s="140"/>
      <c r="NMC66" s="140"/>
      <c r="NMD66" s="140"/>
      <c r="NME66" s="140"/>
      <c r="NMF66" s="140"/>
      <c r="NMG66" s="140"/>
      <c r="NMH66" s="140"/>
      <c r="NMI66" s="140"/>
      <c r="NMJ66" s="140"/>
      <c r="NMK66" s="140"/>
      <c r="NML66" s="140"/>
      <c r="NMM66" s="140"/>
      <c r="NMN66" s="140"/>
      <c r="NMO66" s="140"/>
      <c r="NMP66" s="140"/>
      <c r="NMQ66" s="140"/>
      <c r="NMR66" s="140"/>
      <c r="NMS66" s="140"/>
      <c r="NMT66" s="140"/>
      <c r="NMU66" s="140"/>
      <c r="NMV66" s="140"/>
      <c r="NMW66" s="140"/>
      <c r="NMX66" s="140"/>
      <c r="NMY66" s="140"/>
      <c r="NMZ66" s="140"/>
      <c r="NNA66" s="140"/>
      <c r="NNB66" s="140"/>
      <c r="NNC66" s="140"/>
      <c r="NND66" s="140"/>
      <c r="NNE66" s="140"/>
      <c r="NNF66" s="140"/>
      <c r="NNG66" s="140"/>
      <c r="NNH66" s="140"/>
      <c r="NNI66" s="140"/>
      <c r="NNJ66" s="140"/>
      <c r="NNK66" s="140"/>
      <c r="NNL66" s="140"/>
      <c r="NNM66" s="140"/>
      <c r="NNN66" s="140"/>
      <c r="NNO66" s="140"/>
      <c r="NNP66" s="140"/>
      <c r="NNQ66" s="140"/>
      <c r="NNR66" s="140"/>
      <c r="NNS66" s="140"/>
      <c r="NNT66" s="140"/>
      <c r="NNU66" s="140"/>
      <c r="NNV66" s="140"/>
      <c r="NNW66" s="140"/>
      <c r="NNX66" s="140"/>
      <c r="NNY66" s="140"/>
      <c r="NNZ66" s="140"/>
      <c r="NOA66" s="140"/>
      <c r="NOB66" s="140"/>
      <c r="NOC66" s="140"/>
      <c r="NOD66" s="140"/>
      <c r="NOE66" s="140"/>
      <c r="NOF66" s="140"/>
      <c r="NOG66" s="140"/>
      <c r="NOH66" s="140"/>
      <c r="NOI66" s="140"/>
      <c r="NOJ66" s="140"/>
      <c r="NOK66" s="140"/>
      <c r="NOL66" s="140"/>
      <c r="NOM66" s="140"/>
      <c r="NON66" s="140"/>
      <c r="NOO66" s="140"/>
      <c r="NOP66" s="140"/>
      <c r="NOQ66" s="140"/>
      <c r="NOR66" s="140"/>
      <c r="NOS66" s="140"/>
      <c r="NOT66" s="140"/>
      <c r="NOU66" s="140"/>
      <c r="NOV66" s="140"/>
      <c r="NOW66" s="140"/>
      <c r="NOX66" s="140"/>
      <c r="NOY66" s="140"/>
      <c r="NOZ66" s="140"/>
      <c r="NPA66" s="140"/>
      <c r="NPB66" s="140"/>
      <c r="NPC66" s="140"/>
      <c r="NPD66" s="140"/>
      <c r="NPE66" s="140"/>
      <c r="NPF66" s="140"/>
      <c r="NPG66" s="140"/>
      <c r="NPH66" s="140"/>
      <c r="NPI66" s="140"/>
      <c r="NPJ66" s="140"/>
      <c r="NPK66" s="140"/>
      <c r="NPL66" s="140"/>
      <c r="NPM66" s="140"/>
      <c r="NPN66" s="140"/>
      <c r="NPO66" s="140"/>
      <c r="NPP66" s="140"/>
      <c r="NPQ66" s="140"/>
      <c r="NPR66" s="140"/>
      <c r="NPS66" s="140"/>
      <c r="NPT66" s="140"/>
      <c r="NPU66" s="140"/>
      <c r="NPV66" s="140"/>
      <c r="NPW66" s="140"/>
      <c r="NPX66" s="140"/>
      <c r="NPY66" s="140"/>
      <c r="NPZ66" s="140"/>
      <c r="NQA66" s="140"/>
      <c r="NQB66" s="140"/>
      <c r="NQC66" s="140"/>
      <c r="NQD66" s="140"/>
      <c r="NQE66" s="140"/>
      <c r="NQF66" s="140"/>
      <c r="NQG66" s="140"/>
      <c r="NQH66" s="140"/>
      <c r="NQI66" s="140"/>
      <c r="NQJ66" s="140"/>
      <c r="NQK66" s="140"/>
      <c r="NQL66" s="140"/>
      <c r="NQM66" s="140"/>
      <c r="NQN66" s="140"/>
      <c r="NQO66" s="140"/>
      <c r="NQP66" s="140"/>
      <c r="NQQ66" s="140"/>
      <c r="NQR66" s="140"/>
      <c r="NQS66" s="140"/>
      <c r="NQT66" s="140"/>
      <c r="NQU66" s="140"/>
      <c r="NQV66" s="140"/>
      <c r="NQW66" s="140"/>
      <c r="NQX66" s="140"/>
      <c r="NQY66" s="140"/>
      <c r="NQZ66" s="140"/>
      <c r="NRA66" s="140"/>
      <c r="NRB66" s="140"/>
      <c r="NRC66" s="140"/>
      <c r="NRD66" s="140"/>
      <c r="NRE66" s="140"/>
      <c r="NRF66" s="140"/>
      <c r="NRG66" s="140"/>
      <c r="NRH66" s="140"/>
      <c r="NRI66" s="140"/>
      <c r="NRJ66" s="140"/>
      <c r="NRK66" s="140"/>
      <c r="NRL66" s="140"/>
      <c r="NRM66" s="140"/>
      <c r="NRN66" s="140"/>
      <c r="NRO66" s="140"/>
      <c r="NRP66" s="140"/>
      <c r="NRQ66" s="140"/>
      <c r="NRR66" s="140"/>
      <c r="NRS66" s="140"/>
      <c r="NRT66" s="140"/>
      <c r="NRU66" s="140"/>
      <c r="NRV66" s="140"/>
      <c r="NRW66" s="140"/>
      <c r="NRX66" s="140"/>
      <c r="NRY66" s="140"/>
      <c r="NRZ66" s="140"/>
      <c r="NSA66" s="140"/>
      <c r="NSB66" s="140"/>
      <c r="NSC66" s="140"/>
      <c r="NSD66" s="140"/>
      <c r="NSE66" s="140"/>
      <c r="NSF66" s="140"/>
      <c r="NSG66" s="140"/>
      <c r="NSH66" s="140"/>
      <c r="NSI66" s="140"/>
      <c r="NSJ66" s="140"/>
      <c r="NSK66" s="140"/>
      <c r="NSL66" s="140"/>
      <c r="NSM66" s="140"/>
      <c r="NSN66" s="140"/>
      <c r="NSO66" s="140"/>
      <c r="NSP66" s="140"/>
      <c r="NSQ66" s="140"/>
      <c r="NSR66" s="140"/>
      <c r="NSS66" s="140"/>
      <c r="NST66" s="140"/>
      <c r="NSU66" s="140"/>
      <c r="NSV66" s="140"/>
      <c r="NSW66" s="140"/>
      <c r="NSX66" s="140"/>
      <c r="NSY66" s="140"/>
      <c r="NSZ66" s="140"/>
      <c r="NTA66" s="140"/>
      <c r="NTB66" s="140"/>
      <c r="NTC66" s="140"/>
      <c r="NTD66" s="140"/>
      <c r="NTE66" s="140"/>
      <c r="NTF66" s="140"/>
      <c r="NTG66" s="140"/>
      <c r="NTH66" s="140"/>
      <c r="NTI66" s="140"/>
      <c r="NTJ66" s="140"/>
      <c r="NTK66" s="140"/>
      <c r="NTL66" s="140"/>
      <c r="NTM66" s="140"/>
      <c r="NTN66" s="140"/>
      <c r="NTO66" s="140"/>
      <c r="NTP66" s="140"/>
      <c r="NTQ66" s="140"/>
      <c r="NTR66" s="140"/>
      <c r="NTS66" s="140"/>
      <c r="NTT66" s="140"/>
      <c r="NTU66" s="140"/>
      <c r="NTV66" s="140"/>
      <c r="NTW66" s="140"/>
      <c r="NTX66" s="140"/>
      <c r="NTY66" s="140"/>
      <c r="NTZ66" s="140"/>
      <c r="NUA66" s="140"/>
      <c r="NUB66" s="140"/>
      <c r="NUC66" s="140"/>
      <c r="NUD66" s="140"/>
      <c r="NUE66" s="140"/>
      <c r="NUF66" s="140"/>
      <c r="NUG66" s="140"/>
      <c r="NUH66" s="140"/>
      <c r="NUI66" s="140"/>
      <c r="NUJ66" s="140"/>
      <c r="NUK66" s="140"/>
      <c r="NUL66" s="140"/>
      <c r="NUM66" s="140"/>
      <c r="NUN66" s="140"/>
      <c r="NUO66" s="140"/>
      <c r="NUP66" s="140"/>
      <c r="NUQ66" s="140"/>
      <c r="NUR66" s="140"/>
      <c r="NUS66" s="140"/>
      <c r="NUT66" s="140"/>
      <c r="NUU66" s="140"/>
      <c r="NUV66" s="140"/>
      <c r="NUW66" s="140"/>
      <c r="NUX66" s="140"/>
      <c r="NUY66" s="140"/>
      <c r="NUZ66" s="140"/>
      <c r="NVA66" s="140"/>
      <c r="NVB66" s="140"/>
      <c r="NVC66" s="140"/>
      <c r="NVD66" s="140"/>
      <c r="NVE66" s="140"/>
      <c r="NVF66" s="140"/>
      <c r="NVG66" s="140"/>
      <c r="NVH66" s="140"/>
      <c r="NVI66" s="140"/>
      <c r="NVJ66" s="140"/>
      <c r="NVK66" s="140"/>
      <c r="NVL66" s="140"/>
      <c r="NVM66" s="140"/>
      <c r="NVN66" s="140"/>
      <c r="NVO66" s="140"/>
      <c r="NVP66" s="140"/>
      <c r="NVQ66" s="140"/>
      <c r="NVR66" s="140"/>
      <c r="NVS66" s="140"/>
      <c r="NVT66" s="140"/>
      <c r="NVU66" s="140"/>
      <c r="NVV66" s="140"/>
      <c r="NVW66" s="140"/>
      <c r="NVX66" s="140"/>
      <c r="NVY66" s="140"/>
      <c r="NVZ66" s="140"/>
      <c r="NWA66" s="140"/>
      <c r="NWB66" s="140"/>
      <c r="NWC66" s="140"/>
      <c r="NWD66" s="140"/>
      <c r="NWE66" s="140"/>
      <c r="NWF66" s="140"/>
      <c r="NWG66" s="140"/>
      <c r="NWH66" s="140"/>
      <c r="NWI66" s="140"/>
      <c r="NWJ66" s="140"/>
      <c r="NWK66" s="140"/>
      <c r="NWL66" s="140"/>
      <c r="NWM66" s="140"/>
      <c r="NWN66" s="140"/>
      <c r="NWO66" s="140"/>
      <c r="NWP66" s="140"/>
      <c r="NWQ66" s="140"/>
      <c r="NWR66" s="140"/>
      <c r="NWS66" s="140"/>
      <c r="NWT66" s="140"/>
      <c r="NWU66" s="140"/>
      <c r="NWV66" s="140"/>
      <c r="NWW66" s="140"/>
      <c r="NWX66" s="140"/>
      <c r="NWY66" s="140"/>
      <c r="NWZ66" s="140"/>
      <c r="NXA66" s="140"/>
      <c r="NXB66" s="140"/>
      <c r="NXC66" s="140"/>
      <c r="NXD66" s="140"/>
      <c r="NXE66" s="140"/>
      <c r="NXF66" s="140"/>
      <c r="NXG66" s="140"/>
      <c r="NXH66" s="140"/>
      <c r="NXI66" s="140"/>
      <c r="NXJ66" s="140"/>
      <c r="NXK66" s="140"/>
      <c r="NXL66" s="140"/>
      <c r="NXM66" s="140"/>
      <c r="NXN66" s="140"/>
      <c r="NXO66" s="140"/>
      <c r="NXP66" s="140"/>
      <c r="NXQ66" s="140"/>
      <c r="NXR66" s="140"/>
      <c r="NXS66" s="140"/>
      <c r="NXT66" s="140"/>
      <c r="NXU66" s="140"/>
      <c r="NXV66" s="140"/>
      <c r="NXW66" s="140"/>
      <c r="NXX66" s="140"/>
      <c r="NXY66" s="140"/>
      <c r="NXZ66" s="140"/>
      <c r="NYA66" s="140"/>
      <c r="NYB66" s="140"/>
      <c r="NYC66" s="140"/>
      <c r="NYD66" s="140"/>
      <c r="NYE66" s="140"/>
      <c r="NYF66" s="140"/>
      <c r="NYG66" s="140"/>
      <c r="NYH66" s="140"/>
      <c r="NYI66" s="140"/>
      <c r="NYJ66" s="140"/>
      <c r="NYK66" s="140"/>
      <c r="NYL66" s="140"/>
      <c r="NYM66" s="140"/>
      <c r="NYN66" s="140"/>
      <c r="NYO66" s="140"/>
      <c r="NYP66" s="140"/>
      <c r="NYQ66" s="140"/>
      <c r="NYR66" s="140"/>
      <c r="NYS66" s="140"/>
      <c r="NYT66" s="140"/>
      <c r="NYU66" s="140"/>
      <c r="NYV66" s="140"/>
      <c r="NYW66" s="140"/>
      <c r="NYX66" s="140"/>
      <c r="NYY66" s="140"/>
      <c r="NYZ66" s="140"/>
      <c r="NZA66" s="140"/>
      <c r="NZB66" s="140"/>
      <c r="NZC66" s="140"/>
      <c r="NZD66" s="140"/>
      <c r="NZE66" s="140"/>
      <c r="NZF66" s="140"/>
      <c r="NZG66" s="140"/>
      <c r="NZH66" s="140"/>
      <c r="NZI66" s="140"/>
      <c r="NZJ66" s="140"/>
      <c r="NZK66" s="140"/>
      <c r="NZL66" s="140"/>
      <c r="NZM66" s="140"/>
      <c r="NZN66" s="140"/>
      <c r="NZO66" s="140"/>
      <c r="NZP66" s="140"/>
      <c r="NZQ66" s="140"/>
      <c r="NZR66" s="140"/>
      <c r="NZS66" s="140"/>
      <c r="NZT66" s="140"/>
      <c r="NZU66" s="140"/>
      <c r="NZV66" s="140"/>
      <c r="NZW66" s="140"/>
      <c r="NZX66" s="140"/>
      <c r="NZY66" s="140"/>
      <c r="NZZ66" s="140"/>
      <c r="OAA66" s="140"/>
      <c r="OAB66" s="140"/>
      <c r="OAC66" s="140"/>
      <c r="OAD66" s="140"/>
      <c r="OAE66" s="140"/>
      <c r="OAF66" s="140"/>
      <c r="OAG66" s="140"/>
      <c r="OAH66" s="140"/>
      <c r="OAI66" s="140"/>
      <c r="OAJ66" s="140"/>
      <c r="OAK66" s="140"/>
      <c r="OAL66" s="140"/>
      <c r="OAM66" s="140"/>
      <c r="OAN66" s="140"/>
      <c r="OAO66" s="140"/>
      <c r="OAP66" s="140"/>
      <c r="OAQ66" s="140"/>
      <c r="OAR66" s="140"/>
      <c r="OAS66" s="140"/>
      <c r="OAT66" s="140"/>
      <c r="OAU66" s="140"/>
      <c r="OAV66" s="140"/>
      <c r="OAW66" s="140"/>
      <c r="OAX66" s="140"/>
      <c r="OAY66" s="140"/>
      <c r="OAZ66" s="140"/>
      <c r="OBA66" s="140"/>
      <c r="OBB66" s="140"/>
      <c r="OBC66" s="140"/>
      <c r="OBD66" s="140"/>
      <c r="OBE66" s="140"/>
      <c r="OBF66" s="140"/>
      <c r="OBG66" s="140"/>
      <c r="OBH66" s="140"/>
      <c r="OBI66" s="140"/>
      <c r="OBJ66" s="140"/>
      <c r="OBK66" s="140"/>
      <c r="OBL66" s="140"/>
      <c r="OBM66" s="140"/>
      <c r="OBN66" s="140"/>
      <c r="OBO66" s="140"/>
      <c r="OBP66" s="140"/>
      <c r="OBQ66" s="140"/>
      <c r="OBR66" s="140"/>
      <c r="OBS66" s="140"/>
      <c r="OBT66" s="140"/>
      <c r="OBU66" s="140"/>
      <c r="OBV66" s="140"/>
      <c r="OBW66" s="140"/>
      <c r="OBX66" s="140"/>
      <c r="OBY66" s="140"/>
      <c r="OBZ66" s="140"/>
      <c r="OCA66" s="140"/>
      <c r="OCB66" s="140"/>
      <c r="OCC66" s="140"/>
      <c r="OCD66" s="140"/>
      <c r="OCE66" s="140"/>
      <c r="OCF66" s="140"/>
      <c r="OCG66" s="140"/>
      <c r="OCH66" s="140"/>
      <c r="OCI66" s="140"/>
      <c r="OCJ66" s="140"/>
      <c r="OCK66" s="140"/>
      <c r="OCL66" s="140"/>
      <c r="OCM66" s="140"/>
      <c r="OCN66" s="140"/>
      <c r="OCO66" s="140"/>
      <c r="OCP66" s="140"/>
      <c r="OCQ66" s="140"/>
      <c r="OCR66" s="140"/>
      <c r="OCS66" s="140"/>
      <c r="OCT66" s="140"/>
      <c r="OCU66" s="140"/>
      <c r="OCV66" s="140"/>
      <c r="OCW66" s="140"/>
      <c r="OCX66" s="140"/>
      <c r="OCY66" s="140"/>
      <c r="OCZ66" s="140"/>
      <c r="ODA66" s="140"/>
      <c r="ODB66" s="140"/>
      <c r="ODC66" s="140"/>
      <c r="ODD66" s="140"/>
      <c r="ODE66" s="140"/>
      <c r="ODF66" s="140"/>
      <c r="ODG66" s="140"/>
      <c r="ODH66" s="140"/>
      <c r="ODI66" s="140"/>
      <c r="ODJ66" s="140"/>
      <c r="ODK66" s="140"/>
      <c r="ODL66" s="140"/>
      <c r="ODM66" s="140"/>
      <c r="ODN66" s="140"/>
      <c r="ODO66" s="140"/>
      <c r="ODP66" s="140"/>
      <c r="ODQ66" s="140"/>
      <c r="ODR66" s="140"/>
      <c r="ODS66" s="140"/>
      <c r="ODT66" s="140"/>
      <c r="ODU66" s="140"/>
      <c r="ODV66" s="140"/>
      <c r="ODW66" s="140"/>
      <c r="ODX66" s="140"/>
      <c r="ODY66" s="140"/>
      <c r="ODZ66" s="140"/>
      <c r="OEA66" s="140"/>
      <c r="OEB66" s="140"/>
      <c r="OEC66" s="140"/>
      <c r="OED66" s="140"/>
      <c r="OEE66" s="140"/>
      <c r="OEF66" s="140"/>
      <c r="OEG66" s="140"/>
      <c r="OEH66" s="140"/>
      <c r="OEI66" s="140"/>
      <c r="OEJ66" s="140"/>
      <c r="OEK66" s="140"/>
      <c r="OEL66" s="140"/>
      <c r="OEM66" s="140"/>
      <c r="OEN66" s="140"/>
      <c r="OEO66" s="140"/>
      <c r="OEP66" s="140"/>
      <c r="OEQ66" s="140"/>
      <c r="OER66" s="140"/>
      <c r="OES66" s="140"/>
      <c r="OET66" s="140"/>
      <c r="OEU66" s="140"/>
      <c r="OEV66" s="140"/>
      <c r="OEW66" s="140"/>
      <c r="OEX66" s="140"/>
      <c r="OEY66" s="140"/>
      <c r="OEZ66" s="140"/>
      <c r="OFA66" s="140"/>
      <c r="OFB66" s="140"/>
      <c r="OFC66" s="140"/>
      <c r="OFD66" s="140"/>
      <c r="OFE66" s="140"/>
      <c r="OFF66" s="140"/>
      <c r="OFG66" s="140"/>
      <c r="OFH66" s="140"/>
      <c r="OFI66" s="140"/>
      <c r="OFJ66" s="140"/>
      <c r="OFK66" s="140"/>
      <c r="OFL66" s="140"/>
      <c r="OFM66" s="140"/>
      <c r="OFN66" s="140"/>
      <c r="OFO66" s="140"/>
      <c r="OFP66" s="140"/>
      <c r="OFQ66" s="140"/>
      <c r="OFR66" s="140"/>
      <c r="OFS66" s="140"/>
      <c r="OFT66" s="140"/>
      <c r="OFU66" s="140"/>
      <c r="OFV66" s="140"/>
      <c r="OFW66" s="140"/>
      <c r="OFX66" s="140"/>
      <c r="OFY66" s="140"/>
      <c r="OFZ66" s="140"/>
      <c r="OGA66" s="140"/>
      <c r="OGB66" s="140"/>
      <c r="OGC66" s="140"/>
      <c r="OGD66" s="140"/>
      <c r="OGE66" s="140"/>
      <c r="OGF66" s="140"/>
      <c r="OGG66" s="140"/>
      <c r="OGH66" s="140"/>
      <c r="OGI66" s="140"/>
      <c r="OGJ66" s="140"/>
      <c r="OGK66" s="140"/>
      <c r="OGL66" s="140"/>
      <c r="OGM66" s="140"/>
      <c r="OGN66" s="140"/>
      <c r="OGO66" s="140"/>
      <c r="OGP66" s="140"/>
      <c r="OGQ66" s="140"/>
      <c r="OGR66" s="140"/>
      <c r="OGS66" s="140"/>
      <c r="OGT66" s="140"/>
      <c r="OGU66" s="140"/>
      <c r="OGV66" s="140"/>
      <c r="OGW66" s="140"/>
      <c r="OGX66" s="140"/>
      <c r="OGY66" s="140"/>
      <c r="OGZ66" s="140"/>
      <c r="OHA66" s="140"/>
      <c r="OHB66" s="140"/>
      <c r="OHC66" s="140"/>
      <c r="OHD66" s="140"/>
      <c r="OHE66" s="140"/>
      <c r="OHF66" s="140"/>
      <c r="OHG66" s="140"/>
      <c r="OHH66" s="140"/>
      <c r="OHI66" s="140"/>
      <c r="OHJ66" s="140"/>
      <c r="OHK66" s="140"/>
      <c r="OHL66" s="140"/>
      <c r="OHM66" s="140"/>
      <c r="OHN66" s="140"/>
      <c r="OHO66" s="140"/>
      <c r="OHP66" s="140"/>
      <c r="OHQ66" s="140"/>
      <c r="OHR66" s="140"/>
      <c r="OHS66" s="140"/>
      <c r="OHT66" s="140"/>
      <c r="OHU66" s="140"/>
      <c r="OHV66" s="140"/>
      <c r="OHW66" s="140"/>
      <c r="OHX66" s="140"/>
      <c r="OHY66" s="140"/>
      <c r="OHZ66" s="140"/>
      <c r="OIA66" s="140"/>
      <c r="OIB66" s="140"/>
      <c r="OIC66" s="140"/>
      <c r="OID66" s="140"/>
      <c r="OIE66" s="140"/>
      <c r="OIF66" s="140"/>
      <c r="OIG66" s="140"/>
      <c r="OIH66" s="140"/>
      <c r="OII66" s="140"/>
      <c r="OIJ66" s="140"/>
      <c r="OIK66" s="140"/>
      <c r="OIL66" s="140"/>
      <c r="OIM66" s="140"/>
      <c r="OIN66" s="140"/>
      <c r="OIO66" s="140"/>
      <c r="OIP66" s="140"/>
      <c r="OIQ66" s="140"/>
      <c r="OIR66" s="140"/>
      <c r="OIS66" s="140"/>
      <c r="OIT66" s="140"/>
      <c r="OIU66" s="140"/>
      <c r="OIV66" s="140"/>
      <c r="OIW66" s="140"/>
      <c r="OIX66" s="140"/>
      <c r="OIY66" s="140"/>
      <c r="OIZ66" s="140"/>
      <c r="OJA66" s="140"/>
      <c r="OJB66" s="140"/>
      <c r="OJC66" s="140"/>
      <c r="OJD66" s="140"/>
      <c r="OJE66" s="140"/>
      <c r="OJF66" s="140"/>
      <c r="OJG66" s="140"/>
      <c r="OJH66" s="140"/>
      <c r="OJI66" s="140"/>
      <c r="OJJ66" s="140"/>
      <c r="OJK66" s="140"/>
      <c r="OJL66" s="140"/>
      <c r="OJM66" s="140"/>
      <c r="OJN66" s="140"/>
      <c r="OJO66" s="140"/>
      <c r="OJP66" s="140"/>
      <c r="OJQ66" s="140"/>
      <c r="OJR66" s="140"/>
      <c r="OJS66" s="140"/>
      <c r="OJT66" s="140"/>
      <c r="OJU66" s="140"/>
      <c r="OJV66" s="140"/>
      <c r="OJW66" s="140"/>
      <c r="OJX66" s="140"/>
      <c r="OJY66" s="140"/>
      <c r="OJZ66" s="140"/>
      <c r="OKA66" s="140"/>
      <c r="OKB66" s="140"/>
      <c r="OKC66" s="140"/>
      <c r="OKD66" s="140"/>
      <c r="OKE66" s="140"/>
      <c r="OKF66" s="140"/>
      <c r="OKG66" s="140"/>
      <c r="OKH66" s="140"/>
      <c r="OKI66" s="140"/>
      <c r="OKJ66" s="140"/>
      <c r="OKK66" s="140"/>
      <c r="OKL66" s="140"/>
      <c r="OKM66" s="140"/>
      <c r="OKN66" s="140"/>
      <c r="OKO66" s="140"/>
      <c r="OKP66" s="140"/>
      <c r="OKQ66" s="140"/>
      <c r="OKR66" s="140"/>
      <c r="OKS66" s="140"/>
      <c r="OKT66" s="140"/>
      <c r="OKU66" s="140"/>
      <c r="OKV66" s="140"/>
      <c r="OKW66" s="140"/>
      <c r="OKX66" s="140"/>
      <c r="OKY66" s="140"/>
      <c r="OKZ66" s="140"/>
      <c r="OLA66" s="140"/>
      <c r="OLB66" s="140"/>
      <c r="OLC66" s="140"/>
      <c r="OLD66" s="140"/>
      <c r="OLE66" s="140"/>
      <c r="OLF66" s="140"/>
      <c r="OLG66" s="140"/>
      <c r="OLH66" s="140"/>
      <c r="OLI66" s="140"/>
      <c r="OLJ66" s="140"/>
      <c r="OLK66" s="140"/>
      <c r="OLL66" s="140"/>
      <c r="OLM66" s="140"/>
      <c r="OLN66" s="140"/>
      <c r="OLO66" s="140"/>
      <c r="OLP66" s="140"/>
      <c r="OLQ66" s="140"/>
      <c r="OLR66" s="140"/>
      <c r="OLS66" s="140"/>
      <c r="OLT66" s="140"/>
      <c r="OLU66" s="140"/>
      <c r="OLV66" s="140"/>
      <c r="OLW66" s="140"/>
      <c r="OLX66" s="140"/>
      <c r="OLY66" s="140"/>
      <c r="OLZ66" s="140"/>
      <c r="OMA66" s="140"/>
      <c r="OMB66" s="140"/>
      <c r="OMC66" s="140"/>
      <c r="OMD66" s="140"/>
      <c r="OME66" s="140"/>
      <c r="OMF66" s="140"/>
      <c r="OMG66" s="140"/>
      <c r="OMH66" s="140"/>
      <c r="OMI66" s="140"/>
      <c r="OMJ66" s="140"/>
      <c r="OMK66" s="140"/>
      <c r="OML66" s="140"/>
      <c r="OMM66" s="140"/>
      <c r="OMN66" s="140"/>
      <c r="OMO66" s="140"/>
      <c r="OMP66" s="140"/>
      <c r="OMQ66" s="140"/>
      <c r="OMR66" s="140"/>
      <c r="OMS66" s="140"/>
      <c r="OMT66" s="140"/>
      <c r="OMU66" s="140"/>
      <c r="OMV66" s="140"/>
      <c r="OMW66" s="140"/>
      <c r="OMX66" s="140"/>
      <c r="OMY66" s="140"/>
      <c r="OMZ66" s="140"/>
      <c r="ONA66" s="140"/>
      <c r="ONB66" s="140"/>
      <c r="ONC66" s="140"/>
      <c r="OND66" s="140"/>
      <c r="ONE66" s="140"/>
      <c r="ONF66" s="140"/>
      <c r="ONG66" s="140"/>
      <c r="ONH66" s="140"/>
      <c r="ONI66" s="140"/>
      <c r="ONJ66" s="140"/>
      <c r="ONK66" s="140"/>
      <c r="ONL66" s="140"/>
      <c r="ONM66" s="140"/>
      <c r="ONN66" s="140"/>
      <c r="ONO66" s="140"/>
      <c r="ONP66" s="140"/>
      <c r="ONQ66" s="140"/>
      <c r="ONR66" s="140"/>
      <c r="ONS66" s="140"/>
      <c r="ONT66" s="140"/>
      <c r="ONU66" s="140"/>
      <c r="ONV66" s="140"/>
      <c r="ONW66" s="140"/>
      <c r="ONX66" s="140"/>
      <c r="ONY66" s="140"/>
      <c r="ONZ66" s="140"/>
      <c r="OOA66" s="140"/>
      <c r="OOB66" s="140"/>
      <c r="OOC66" s="140"/>
      <c r="OOD66" s="140"/>
      <c r="OOE66" s="140"/>
      <c r="OOF66" s="140"/>
      <c r="OOG66" s="140"/>
      <c r="OOH66" s="140"/>
      <c r="OOI66" s="140"/>
      <c r="OOJ66" s="140"/>
      <c r="OOK66" s="140"/>
      <c r="OOL66" s="140"/>
      <c r="OOM66" s="140"/>
      <c r="OON66" s="140"/>
      <c r="OOO66" s="140"/>
      <c r="OOP66" s="140"/>
      <c r="OOQ66" s="140"/>
      <c r="OOR66" s="140"/>
      <c r="OOS66" s="140"/>
      <c r="OOT66" s="140"/>
      <c r="OOU66" s="140"/>
      <c r="OOV66" s="140"/>
      <c r="OOW66" s="140"/>
      <c r="OOX66" s="140"/>
      <c r="OOY66" s="140"/>
      <c r="OOZ66" s="140"/>
      <c r="OPA66" s="140"/>
      <c r="OPB66" s="140"/>
      <c r="OPC66" s="140"/>
      <c r="OPD66" s="140"/>
      <c r="OPE66" s="140"/>
      <c r="OPF66" s="140"/>
      <c r="OPG66" s="140"/>
      <c r="OPH66" s="140"/>
      <c r="OPI66" s="140"/>
      <c r="OPJ66" s="140"/>
      <c r="OPK66" s="140"/>
      <c r="OPL66" s="140"/>
      <c r="OPM66" s="140"/>
      <c r="OPN66" s="140"/>
      <c r="OPO66" s="140"/>
      <c r="OPP66" s="140"/>
      <c r="OPQ66" s="140"/>
      <c r="OPR66" s="140"/>
      <c r="OPS66" s="140"/>
      <c r="OPT66" s="140"/>
      <c r="OPU66" s="140"/>
      <c r="OPV66" s="140"/>
      <c r="OPW66" s="140"/>
      <c r="OPX66" s="140"/>
      <c r="OPY66" s="140"/>
      <c r="OPZ66" s="140"/>
      <c r="OQA66" s="140"/>
      <c r="OQB66" s="140"/>
      <c r="OQC66" s="140"/>
      <c r="OQD66" s="140"/>
      <c r="OQE66" s="140"/>
      <c r="OQF66" s="140"/>
      <c r="OQG66" s="140"/>
      <c r="OQH66" s="140"/>
      <c r="OQI66" s="140"/>
      <c r="OQJ66" s="140"/>
      <c r="OQK66" s="140"/>
      <c r="OQL66" s="140"/>
      <c r="OQM66" s="140"/>
      <c r="OQN66" s="140"/>
      <c r="OQO66" s="140"/>
      <c r="OQP66" s="140"/>
      <c r="OQQ66" s="140"/>
      <c r="OQR66" s="140"/>
      <c r="OQS66" s="140"/>
      <c r="OQT66" s="140"/>
      <c r="OQU66" s="140"/>
      <c r="OQV66" s="140"/>
      <c r="OQW66" s="140"/>
      <c r="OQX66" s="140"/>
      <c r="OQY66" s="140"/>
      <c r="OQZ66" s="140"/>
      <c r="ORA66" s="140"/>
      <c r="ORB66" s="140"/>
      <c r="ORC66" s="140"/>
      <c r="ORD66" s="140"/>
      <c r="ORE66" s="140"/>
      <c r="ORF66" s="140"/>
      <c r="ORG66" s="140"/>
      <c r="ORH66" s="140"/>
      <c r="ORI66" s="140"/>
      <c r="ORJ66" s="140"/>
      <c r="ORK66" s="140"/>
      <c r="ORL66" s="140"/>
      <c r="ORM66" s="140"/>
      <c r="ORN66" s="140"/>
      <c r="ORO66" s="140"/>
      <c r="ORP66" s="140"/>
      <c r="ORQ66" s="140"/>
      <c r="ORR66" s="140"/>
      <c r="ORS66" s="140"/>
      <c r="ORT66" s="140"/>
      <c r="ORU66" s="140"/>
      <c r="ORV66" s="140"/>
      <c r="ORW66" s="140"/>
      <c r="ORX66" s="140"/>
      <c r="ORY66" s="140"/>
      <c r="ORZ66" s="140"/>
      <c r="OSA66" s="140"/>
      <c r="OSB66" s="140"/>
      <c r="OSC66" s="140"/>
      <c r="OSD66" s="140"/>
      <c r="OSE66" s="140"/>
      <c r="OSF66" s="140"/>
      <c r="OSG66" s="140"/>
      <c r="OSH66" s="140"/>
      <c r="OSI66" s="140"/>
      <c r="OSJ66" s="140"/>
      <c r="OSK66" s="140"/>
      <c r="OSL66" s="140"/>
      <c r="OSM66" s="140"/>
      <c r="OSN66" s="140"/>
      <c r="OSO66" s="140"/>
      <c r="OSP66" s="140"/>
      <c r="OSQ66" s="140"/>
      <c r="OSR66" s="140"/>
      <c r="OSS66" s="140"/>
      <c r="OST66" s="140"/>
      <c r="OSU66" s="140"/>
      <c r="OSV66" s="140"/>
      <c r="OSW66" s="140"/>
      <c r="OSX66" s="140"/>
      <c r="OSY66" s="140"/>
      <c r="OSZ66" s="140"/>
      <c r="OTA66" s="140"/>
      <c r="OTB66" s="140"/>
      <c r="OTC66" s="140"/>
      <c r="OTD66" s="140"/>
      <c r="OTE66" s="140"/>
      <c r="OTF66" s="140"/>
      <c r="OTG66" s="140"/>
      <c r="OTH66" s="140"/>
      <c r="OTI66" s="140"/>
      <c r="OTJ66" s="140"/>
      <c r="OTK66" s="140"/>
      <c r="OTL66" s="140"/>
      <c r="OTM66" s="140"/>
      <c r="OTN66" s="140"/>
      <c r="OTO66" s="140"/>
      <c r="OTP66" s="140"/>
      <c r="OTQ66" s="140"/>
      <c r="OTR66" s="140"/>
      <c r="OTS66" s="140"/>
      <c r="OTT66" s="140"/>
      <c r="OTU66" s="140"/>
      <c r="OTV66" s="140"/>
      <c r="OTW66" s="140"/>
      <c r="OTX66" s="140"/>
      <c r="OTY66" s="140"/>
      <c r="OTZ66" s="140"/>
      <c r="OUA66" s="140"/>
      <c r="OUB66" s="140"/>
      <c r="OUC66" s="140"/>
      <c r="OUD66" s="140"/>
      <c r="OUE66" s="140"/>
      <c r="OUF66" s="140"/>
      <c r="OUG66" s="140"/>
      <c r="OUH66" s="140"/>
      <c r="OUI66" s="140"/>
      <c r="OUJ66" s="140"/>
      <c r="OUK66" s="140"/>
      <c r="OUL66" s="140"/>
      <c r="OUM66" s="140"/>
      <c r="OUN66" s="140"/>
      <c r="OUO66" s="140"/>
      <c r="OUP66" s="140"/>
      <c r="OUQ66" s="140"/>
      <c r="OUR66" s="140"/>
      <c r="OUS66" s="140"/>
      <c r="OUT66" s="140"/>
      <c r="OUU66" s="140"/>
      <c r="OUV66" s="140"/>
      <c r="OUW66" s="140"/>
      <c r="OUX66" s="140"/>
      <c r="OUY66" s="140"/>
      <c r="OUZ66" s="140"/>
      <c r="OVA66" s="140"/>
      <c r="OVB66" s="140"/>
      <c r="OVC66" s="140"/>
      <c r="OVD66" s="140"/>
      <c r="OVE66" s="140"/>
      <c r="OVF66" s="140"/>
      <c r="OVG66" s="140"/>
      <c r="OVH66" s="140"/>
      <c r="OVI66" s="140"/>
      <c r="OVJ66" s="140"/>
      <c r="OVK66" s="140"/>
      <c r="OVL66" s="140"/>
      <c r="OVM66" s="140"/>
      <c r="OVN66" s="140"/>
      <c r="OVO66" s="140"/>
      <c r="OVP66" s="140"/>
      <c r="OVQ66" s="140"/>
      <c r="OVR66" s="140"/>
      <c r="OVS66" s="140"/>
      <c r="OVT66" s="140"/>
      <c r="OVU66" s="140"/>
      <c r="OVV66" s="140"/>
      <c r="OVW66" s="140"/>
      <c r="OVX66" s="140"/>
      <c r="OVY66" s="140"/>
      <c r="OVZ66" s="140"/>
      <c r="OWA66" s="140"/>
      <c r="OWB66" s="140"/>
      <c r="OWC66" s="140"/>
      <c r="OWD66" s="140"/>
      <c r="OWE66" s="140"/>
      <c r="OWF66" s="140"/>
      <c r="OWG66" s="140"/>
      <c r="OWH66" s="140"/>
      <c r="OWI66" s="140"/>
      <c r="OWJ66" s="140"/>
      <c r="OWK66" s="140"/>
      <c r="OWL66" s="140"/>
      <c r="OWM66" s="140"/>
      <c r="OWN66" s="140"/>
      <c r="OWO66" s="140"/>
      <c r="OWP66" s="140"/>
      <c r="OWQ66" s="140"/>
      <c r="OWR66" s="140"/>
      <c r="OWS66" s="140"/>
      <c r="OWT66" s="140"/>
      <c r="OWU66" s="140"/>
      <c r="OWV66" s="140"/>
      <c r="OWW66" s="140"/>
      <c r="OWX66" s="140"/>
      <c r="OWY66" s="140"/>
      <c r="OWZ66" s="140"/>
      <c r="OXA66" s="140"/>
      <c r="OXB66" s="140"/>
      <c r="OXC66" s="140"/>
      <c r="OXD66" s="140"/>
      <c r="OXE66" s="140"/>
      <c r="OXF66" s="140"/>
      <c r="OXG66" s="140"/>
      <c r="OXH66" s="140"/>
      <c r="OXI66" s="140"/>
      <c r="OXJ66" s="140"/>
      <c r="OXK66" s="140"/>
      <c r="OXL66" s="140"/>
      <c r="OXM66" s="140"/>
      <c r="OXN66" s="140"/>
      <c r="OXO66" s="140"/>
      <c r="OXP66" s="140"/>
      <c r="OXQ66" s="140"/>
      <c r="OXR66" s="140"/>
      <c r="OXS66" s="140"/>
      <c r="OXT66" s="140"/>
      <c r="OXU66" s="140"/>
      <c r="OXV66" s="140"/>
      <c r="OXW66" s="140"/>
      <c r="OXX66" s="140"/>
      <c r="OXY66" s="140"/>
      <c r="OXZ66" s="140"/>
      <c r="OYA66" s="140"/>
      <c r="OYB66" s="140"/>
      <c r="OYC66" s="140"/>
      <c r="OYD66" s="140"/>
      <c r="OYE66" s="140"/>
      <c r="OYF66" s="140"/>
      <c r="OYG66" s="140"/>
      <c r="OYH66" s="140"/>
      <c r="OYI66" s="140"/>
      <c r="OYJ66" s="140"/>
      <c r="OYK66" s="140"/>
      <c r="OYL66" s="140"/>
      <c r="OYM66" s="140"/>
      <c r="OYN66" s="140"/>
      <c r="OYO66" s="140"/>
      <c r="OYP66" s="140"/>
      <c r="OYQ66" s="140"/>
      <c r="OYR66" s="140"/>
      <c r="OYS66" s="140"/>
      <c r="OYT66" s="140"/>
      <c r="OYU66" s="140"/>
      <c r="OYV66" s="140"/>
      <c r="OYW66" s="140"/>
      <c r="OYX66" s="140"/>
      <c r="OYY66" s="140"/>
      <c r="OYZ66" s="140"/>
      <c r="OZA66" s="140"/>
      <c r="OZB66" s="140"/>
      <c r="OZC66" s="140"/>
      <c r="OZD66" s="140"/>
      <c r="OZE66" s="140"/>
      <c r="OZF66" s="140"/>
      <c r="OZG66" s="140"/>
      <c r="OZH66" s="140"/>
      <c r="OZI66" s="140"/>
      <c r="OZJ66" s="140"/>
      <c r="OZK66" s="140"/>
      <c r="OZL66" s="140"/>
      <c r="OZM66" s="140"/>
      <c r="OZN66" s="140"/>
      <c r="OZO66" s="140"/>
      <c r="OZP66" s="140"/>
      <c r="OZQ66" s="140"/>
      <c r="OZR66" s="140"/>
      <c r="OZS66" s="140"/>
      <c r="OZT66" s="140"/>
      <c r="OZU66" s="140"/>
      <c r="OZV66" s="140"/>
      <c r="OZW66" s="140"/>
      <c r="OZX66" s="140"/>
      <c r="OZY66" s="140"/>
      <c r="OZZ66" s="140"/>
      <c r="PAA66" s="140"/>
      <c r="PAB66" s="140"/>
      <c r="PAC66" s="140"/>
      <c r="PAD66" s="140"/>
      <c r="PAE66" s="140"/>
      <c r="PAF66" s="140"/>
      <c r="PAG66" s="140"/>
      <c r="PAH66" s="140"/>
      <c r="PAI66" s="140"/>
      <c r="PAJ66" s="140"/>
      <c r="PAK66" s="140"/>
      <c r="PAL66" s="140"/>
      <c r="PAM66" s="140"/>
      <c r="PAN66" s="140"/>
      <c r="PAO66" s="140"/>
      <c r="PAP66" s="140"/>
      <c r="PAQ66" s="140"/>
      <c r="PAR66" s="140"/>
      <c r="PAS66" s="140"/>
      <c r="PAT66" s="140"/>
      <c r="PAU66" s="140"/>
      <c r="PAV66" s="140"/>
      <c r="PAW66" s="140"/>
      <c r="PAX66" s="140"/>
      <c r="PAY66" s="140"/>
      <c r="PAZ66" s="140"/>
      <c r="PBA66" s="140"/>
      <c r="PBB66" s="140"/>
      <c r="PBC66" s="140"/>
      <c r="PBD66" s="140"/>
      <c r="PBE66" s="140"/>
      <c r="PBF66" s="140"/>
      <c r="PBG66" s="140"/>
      <c r="PBH66" s="140"/>
      <c r="PBI66" s="140"/>
      <c r="PBJ66" s="140"/>
      <c r="PBK66" s="140"/>
      <c r="PBL66" s="140"/>
      <c r="PBM66" s="140"/>
      <c r="PBN66" s="140"/>
      <c r="PBO66" s="140"/>
      <c r="PBP66" s="140"/>
      <c r="PBQ66" s="140"/>
      <c r="PBR66" s="140"/>
      <c r="PBS66" s="140"/>
      <c r="PBT66" s="140"/>
      <c r="PBU66" s="140"/>
      <c r="PBV66" s="140"/>
      <c r="PBW66" s="140"/>
      <c r="PBX66" s="140"/>
      <c r="PBY66" s="140"/>
      <c r="PBZ66" s="140"/>
      <c r="PCA66" s="140"/>
      <c r="PCB66" s="140"/>
      <c r="PCC66" s="140"/>
      <c r="PCD66" s="140"/>
      <c r="PCE66" s="140"/>
      <c r="PCF66" s="140"/>
      <c r="PCG66" s="140"/>
      <c r="PCH66" s="140"/>
      <c r="PCI66" s="140"/>
      <c r="PCJ66" s="140"/>
      <c r="PCK66" s="140"/>
      <c r="PCL66" s="140"/>
      <c r="PCM66" s="140"/>
      <c r="PCN66" s="140"/>
      <c r="PCO66" s="140"/>
      <c r="PCP66" s="140"/>
      <c r="PCQ66" s="140"/>
      <c r="PCR66" s="140"/>
      <c r="PCS66" s="140"/>
      <c r="PCT66" s="140"/>
      <c r="PCU66" s="140"/>
      <c r="PCV66" s="140"/>
      <c r="PCW66" s="140"/>
      <c r="PCX66" s="140"/>
      <c r="PCY66" s="140"/>
      <c r="PCZ66" s="140"/>
      <c r="PDA66" s="140"/>
      <c r="PDB66" s="140"/>
      <c r="PDC66" s="140"/>
      <c r="PDD66" s="140"/>
      <c r="PDE66" s="140"/>
      <c r="PDF66" s="140"/>
      <c r="PDG66" s="140"/>
      <c r="PDH66" s="140"/>
      <c r="PDI66" s="140"/>
      <c r="PDJ66" s="140"/>
      <c r="PDK66" s="140"/>
      <c r="PDL66" s="140"/>
      <c r="PDM66" s="140"/>
      <c r="PDN66" s="140"/>
      <c r="PDO66" s="140"/>
      <c r="PDP66" s="140"/>
      <c r="PDQ66" s="140"/>
      <c r="PDR66" s="140"/>
      <c r="PDS66" s="140"/>
      <c r="PDT66" s="140"/>
      <c r="PDU66" s="140"/>
      <c r="PDV66" s="140"/>
      <c r="PDW66" s="140"/>
      <c r="PDX66" s="140"/>
      <c r="PDY66" s="140"/>
      <c r="PDZ66" s="140"/>
      <c r="PEA66" s="140"/>
      <c r="PEB66" s="140"/>
      <c r="PEC66" s="140"/>
      <c r="PED66" s="140"/>
      <c r="PEE66" s="140"/>
      <c r="PEF66" s="140"/>
      <c r="PEG66" s="140"/>
      <c r="PEH66" s="140"/>
      <c r="PEI66" s="140"/>
      <c r="PEJ66" s="140"/>
      <c r="PEK66" s="140"/>
      <c r="PEL66" s="140"/>
      <c r="PEM66" s="140"/>
      <c r="PEN66" s="140"/>
      <c r="PEO66" s="140"/>
      <c r="PEP66" s="140"/>
      <c r="PEQ66" s="140"/>
      <c r="PER66" s="140"/>
      <c r="PES66" s="140"/>
      <c r="PET66" s="140"/>
      <c r="PEU66" s="140"/>
      <c r="PEV66" s="140"/>
      <c r="PEW66" s="140"/>
      <c r="PEX66" s="140"/>
      <c r="PEY66" s="140"/>
      <c r="PEZ66" s="140"/>
      <c r="PFA66" s="140"/>
      <c r="PFB66" s="140"/>
      <c r="PFC66" s="140"/>
      <c r="PFD66" s="140"/>
      <c r="PFE66" s="140"/>
      <c r="PFF66" s="140"/>
      <c r="PFG66" s="140"/>
      <c r="PFH66" s="140"/>
      <c r="PFI66" s="140"/>
      <c r="PFJ66" s="140"/>
      <c r="PFK66" s="140"/>
      <c r="PFL66" s="140"/>
      <c r="PFM66" s="140"/>
      <c r="PFN66" s="140"/>
      <c r="PFO66" s="140"/>
      <c r="PFP66" s="140"/>
      <c r="PFQ66" s="140"/>
      <c r="PFR66" s="140"/>
      <c r="PFS66" s="140"/>
      <c r="PFT66" s="140"/>
      <c r="PFU66" s="140"/>
      <c r="PFV66" s="140"/>
      <c r="PFW66" s="140"/>
      <c r="PFX66" s="140"/>
      <c r="PFY66" s="140"/>
      <c r="PFZ66" s="140"/>
      <c r="PGA66" s="140"/>
      <c r="PGB66" s="140"/>
      <c r="PGC66" s="140"/>
      <c r="PGD66" s="140"/>
      <c r="PGE66" s="140"/>
      <c r="PGF66" s="140"/>
      <c r="PGG66" s="140"/>
      <c r="PGH66" s="140"/>
      <c r="PGI66" s="140"/>
      <c r="PGJ66" s="140"/>
      <c r="PGK66" s="140"/>
      <c r="PGL66" s="140"/>
      <c r="PGM66" s="140"/>
      <c r="PGN66" s="140"/>
      <c r="PGO66" s="140"/>
      <c r="PGP66" s="140"/>
      <c r="PGQ66" s="140"/>
      <c r="PGR66" s="140"/>
      <c r="PGS66" s="140"/>
      <c r="PGT66" s="140"/>
      <c r="PGU66" s="140"/>
      <c r="PGV66" s="140"/>
      <c r="PGW66" s="140"/>
      <c r="PGX66" s="140"/>
      <c r="PGY66" s="140"/>
      <c r="PGZ66" s="140"/>
      <c r="PHA66" s="140"/>
      <c r="PHB66" s="140"/>
      <c r="PHC66" s="140"/>
      <c r="PHD66" s="140"/>
      <c r="PHE66" s="140"/>
      <c r="PHF66" s="140"/>
      <c r="PHG66" s="140"/>
      <c r="PHH66" s="140"/>
      <c r="PHI66" s="140"/>
      <c r="PHJ66" s="140"/>
      <c r="PHK66" s="140"/>
      <c r="PHL66" s="140"/>
      <c r="PHM66" s="140"/>
      <c r="PHN66" s="140"/>
      <c r="PHO66" s="140"/>
      <c r="PHP66" s="140"/>
      <c r="PHQ66" s="140"/>
      <c r="PHR66" s="140"/>
      <c r="PHS66" s="140"/>
      <c r="PHT66" s="140"/>
      <c r="PHU66" s="140"/>
      <c r="PHV66" s="140"/>
      <c r="PHW66" s="140"/>
      <c r="PHX66" s="140"/>
      <c r="PHY66" s="140"/>
      <c r="PHZ66" s="140"/>
      <c r="PIA66" s="140"/>
      <c r="PIB66" s="140"/>
      <c r="PIC66" s="140"/>
      <c r="PID66" s="140"/>
      <c r="PIE66" s="140"/>
      <c r="PIF66" s="140"/>
      <c r="PIG66" s="140"/>
      <c r="PIH66" s="140"/>
      <c r="PII66" s="140"/>
      <c r="PIJ66" s="140"/>
      <c r="PIK66" s="140"/>
      <c r="PIL66" s="140"/>
      <c r="PIM66" s="140"/>
      <c r="PIN66" s="140"/>
      <c r="PIO66" s="140"/>
      <c r="PIP66" s="140"/>
      <c r="PIQ66" s="140"/>
      <c r="PIR66" s="140"/>
      <c r="PIS66" s="140"/>
      <c r="PIT66" s="140"/>
      <c r="PIU66" s="140"/>
      <c r="PIV66" s="140"/>
      <c r="PIW66" s="140"/>
      <c r="PIX66" s="140"/>
      <c r="PIY66" s="140"/>
      <c r="PIZ66" s="140"/>
      <c r="PJA66" s="140"/>
      <c r="PJB66" s="140"/>
      <c r="PJC66" s="140"/>
      <c r="PJD66" s="140"/>
      <c r="PJE66" s="140"/>
      <c r="PJF66" s="140"/>
      <c r="PJG66" s="140"/>
      <c r="PJH66" s="140"/>
      <c r="PJI66" s="140"/>
      <c r="PJJ66" s="140"/>
      <c r="PJK66" s="140"/>
      <c r="PJL66" s="140"/>
      <c r="PJM66" s="140"/>
      <c r="PJN66" s="140"/>
      <c r="PJO66" s="140"/>
      <c r="PJP66" s="140"/>
      <c r="PJQ66" s="140"/>
      <c r="PJR66" s="140"/>
      <c r="PJS66" s="140"/>
      <c r="PJT66" s="140"/>
      <c r="PJU66" s="140"/>
      <c r="PJV66" s="140"/>
      <c r="PJW66" s="140"/>
      <c r="PJX66" s="140"/>
      <c r="PJY66" s="140"/>
      <c r="PJZ66" s="140"/>
      <c r="PKA66" s="140"/>
      <c r="PKB66" s="140"/>
      <c r="PKC66" s="140"/>
      <c r="PKD66" s="140"/>
      <c r="PKE66" s="140"/>
      <c r="PKF66" s="140"/>
      <c r="PKG66" s="140"/>
      <c r="PKH66" s="140"/>
      <c r="PKI66" s="140"/>
      <c r="PKJ66" s="140"/>
      <c r="PKK66" s="140"/>
      <c r="PKL66" s="140"/>
      <c r="PKM66" s="140"/>
      <c r="PKN66" s="140"/>
      <c r="PKO66" s="140"/>
      <c r="PKP66" s="140"/>
      <c r="PKQ66" s="140"/>
      <c r="PKR66" s="140"/>
      <c r="PKS66" s="140"/>
      <c r="PKT66" s="140"/>
      <c r="PKU66" s="140"/>
      <c r="PKV66" s="140"/>
      <c r="PKW66" s="140"/>
      <c r="PKX66" s="140"/>
      <c r="PKY66" s="140"/>
      <c r="PKZ66" s="140"/>
      <c r="PLA66" s="140"/>
      <c r="PLB66" s="140"/>
      <c r="PLC66" s="140"/>
      <c r="PLD66" s="140"/>
      <c r="PLE66" s="140"/>
      <c r="PLF66" s="140"/>
      <c r="PLG66" s="140"/>
      <c r="PLH66" s="140"/>
      <c r="PLI66" s="140"/>
      <c r="PLJ66" s="140"/>
      <c r="PLK66" s="140"/>
      <c r="PLL66" s="140"/>
      <c r="PLM66" s="140"/>
      <c r="PLN66" s="140"/>
      <c r="PLO66" s="140"/>
      <c r="PLP66" s="140"/>
      <c r="PLQ66" s="140"/>
      <c r="PLR66" s="140"/>
      <c r="PLS66" s="140"/>
      <c r="PLT66" s="140"/>
      <c r="PLU66" s="140"/>
      <c r="PLV66" s="140"/>
      <c r="PLW66" s="140"/>
      <c r="PLX66" s="140"/>
      <c r="PLY66" s="140"/>
      <c r="PLZ66" s="140"/>
      <c r="PMA66" s="140"/>
      <c r="PMB66" s="140"/>
      <c r="PMC66" s="140"/>
      <c r="PMD66" s="140"/>
      <c r="PME66" s="140"/>
      <c r="PMF66" s="140"/>
      <c r="PMG66" s="140"/>
      <c r="PMH66" s="140"/>
      <c r="PMI66" s="140"/>
      <c r="PMJ66" s="140"/>
      <c r="PMK66" s="140"/>
      <c r="PML66" s="140"/>
      <c r="PMM66" s="140"/>
      <c r="PMN66" s="140"/>
      <c r="PMO66" s="140"/>
      <c r="PMP66" s="140"/>
      <c r="PMQ66" s="140"/>
      <c r="PMR66" s="140"/>
      <c r="PMS66" s="140"/>
      <c r="PMT66" s="140"/>
      <c r="PMU66" s="140"/>
      <c r="PMV66" s="140"/>
      <c r="PMW66" s="140"/>
      <c r="PMX66" s="140"/>
      <c r="PMY66" s="140"/>
      <c r="PMZ66" s="140"/>
      <c r="PNA66" s="140"/>
      <c r="PNB66" s="140"/>
      <c r="PNC66" s="140"/>
      <c r="PND66" s="140"/>
      <c r="PNE66" s="140"/>
      <c r="PNF66" s="140"/>
      <c r="PNG66" s="140"/>
      <c r="PNH66" s="140"/>
      <c r="PNI66" s="140"/>
      <c r="PNJ66" s="140"/>
      <c r="PNK66" s="140"/>
      <c r="PNL66" s="140"/>
      <c r="PNM66" s="140"/>
      <c r="PNN66" s="140"/>
      <c r="PNO66" s="140"/>
      <c r="PNP66" s="140"/>
      <c r="PNQ66" s="140"/>
      <c r="PNR66" s="140"/>
      <c r="PNS66" s="140"/>
      <c r="PNT66" s="140"/>
      <c r="PNU66" s="140"/>
      <c r="PNV66" s="140"/>
      <c r="PNW66" s="140"/>
      <c r="PNX66" s="140"/>
      <c r="PNY66" s="140"/>
      <c r="PNZ66" s="140"/>
      <c r="POA66" s="140"/>
      <c r="POB66" s="140"/>
      <c r="POC66" s="140"/>
      <c r="POD66" s="140"/>
      <c r="POE66" s="140"/>
      <c r="POF66" s="140"/>
      <c r="POG66" s="140"/>
      <c r="POH66" s="140"/>
      <c r="POI66" s="140"/>
      <c r="POJ66" s="140"/>
      <c r="POK66" s="140"/>
      <c r="POL66" s="140"/>
      <c r="POM66" s="140"/>
      <c r="PON66" s="140"/>
      <c r="POO66" s="140"/>
      <c r="POP66" s="140"/>
      <c r="POQ66" s="140"/>
      <c r="POR66" s="140"/>
      <c r="POS66" s="140"/>
      <c r="POT66" s="140"/>
      <c r="POU66" s="140"/>
      <c r="POV66" s="140"/>
      <c r="POW66" s="140"/>
      <c r="POX66" s="140"/>
      <c r="POY66" s="140"/>
      <c r="POZ66" s="140"/>
      <c r="PPA66" s="140"/>
      <c r="PPB66" s="140"/>
      <c r="PPC66" s="140"/>
      <c r="PPD66" s="140"/>
      <c r="PPE66" s="140"/>
      <c r="PPF66" s="140"/>
      <c r="PPG66" s="140"/>
      <c r="PPH66" s="140"/>
      <c r="PPI66" s="140"/>
      <c r="PPJ66" s="140"/>
      <c r="PPK66" s="140"/>
      <c r="PPL66" s="140"/>
      <c r="PPM66" s="140"/>
      <c r="PPN66" s="140"/>
      <c r="PPO66" s="140"/>
      <c r="PPP66" s="140"/>
      <c r="PPQ66" s="140"/>
      <c r="PPR66" s="140"/>
      <c r="PPS66" s="140"/>
      <c r="PPT66" s="140"/>
      <c r="PPU66" s="140"/>
      <c r="PPV66" s="140"/>
      <c r="PPW66" s="140"/>
      <c r="PPX66" s="140"/>
      <c r="PPY66" s="140"/>
      <c r="PPZ66" s="140"/>
      <c r="PQA66" s="140"/>
      <c r="PQB66" s="140"/>
      <c r="PQC66" s="140"/>
      <c r="PQD66" s="140"/>
      <c r="PQE66" s="140"/>
      <c r="PQF66" s="140"/>
      <c r="PQG66" s="140"/>
      <c r="PQH66" s="140"/>
      <c r="PQI66" s="140"/>
      <c r="PQJ66" s="140"/>
      <c r="PQK66" s="140"/>
      <c r="PQL66" s="140"/>
      <c r="PQM66" s="140"/>
      <c r="PQN66" s="140"/>
      <c r="PQO66" s="140"/>
      <c r="PQP66" s="140"/>
      <c r="PQQ66" s="140"/>
      <c r="PQR66" s="140"/>
      <c r="PQS66" s="140"/>
      <c r="PQT66" s="140"/>
      <c r="PQU66" s="140"/>
      <c r="PQV66" s="140"/>
      <c r="PQW66" s="140"/>
      <c r="PQX66" s="140"/>
      <c r="PQY66" s="140"/>
      <c r="PQZ66" s="140"/>
      <c r="PRA66" s="140"/>
      <c r="PRB66" s="140"/>
      <c r="PRC66" s="140"/>
      <c r="PRD66" s="140"/>
      <c r="PRE66" s="140"/>
      <c r="PRF66" s="140"/>
      <c r="PRG66" s="140"/>
      <c r="PRH66" s="140"/>
      <c r="PRI66" s="140"/>
      <c r="PRJ66" s="140"/>
      <c r="PRK66" s="140"/>
      <c r="PRL66" s="140"/>
      <c r="PRM66" s="140"/>
      <c r="PRN66" s="140"/>
      <c r="PRO66" s="140"/>
      <c r="PRP66" s="140"/>
      <c r="PRQ66" s="140"/>
      <c r="PRR66" s="140"/>
      <c r="PRS66" s="140"/>
      <c r="PRT66" s="140"/>
      <c r="PRU66" s="140"/>
      <c r="PRV66" s="140"/>
      <c r="PRW66" s="140"/>
      <c r="PRX66" s="140"/>
      <c r="PRY66" s="140"/>
      <c r="PRZ66" s="140"/>
      <c r="PSA66" s="140"/>
      <c r="PSB66" s="140"/>
      <c r="PSC66" s="140"/>
      <c r="PSD66" s="140"/>
      <c r="PSE66" s="140"/>
      <c r="PSF66" s="140"/>
      <c r="PSG66" s="140"/>
      <c r="PSH66" s="140"/>
      <c r="PSI66" s="140"/>
      <c r="PSJ66" s="140"/>
      <c r="PSK66" s="140"/>
      <c r="PSL66" s="140"/>
      <c r="PSM66" s="140"/>
      <c r="PSN66" s="140"/>
      <c r="PSO66" s="140"/>
      <c r="PSP66" s="140"/>
      <c r="PSQ66" s="140"/>
      <c r="PSR66" s="140"/>
      <c r="PSS66" s="140"/>
      <c r="PST66" s="140"/>
      <c r="PSU66" s="140"/>
      <c r="PSV66" s="140"/>
      <c r="PSW66" s="140"/>
      <c r="PSX66" s="140"/>
      <c r="PSY66" s="140"/>
      <c r="PSZ66" s="140"/>
      <c r="PTA66" s="140"/>
      <c r="PTB66" s="140"/>
      <c r="PTC66" s="140"/>
      <c r="PTD66" s="140"/>
      <c r="PTE66" s="140"/>
      <c r="PTF66" s="140"/>
      <c r="PTG66" s="140"/>
      <c r="PTH66" s="140"/>
      <c r="PTI66" s="140"/>
      <c r="PTJ66" s="140"/>
      <c r="PTK66" s="140"/>
      <c r="PTL66" s="140"/>
      <c r="PTM66" s="140"/>
      <c r="PTN66" s="140"/>
      <c r="PTO66" s="140"/>
      <c r="PTP66" s="140"/>
      <c r="PTQ66" s="140"/>
      <c r="PTR66" s="140"/>
      <c r="PTS66" s="140"/>
      <c r="PTT66" s="140"/>
      <c r="PTU66" s="140"/>
      <c r="PTV66" s="140"/>
      <c r="PTW66" s="140"/>
      <c r="PTX66" s="140"/>
      <c r="PTY66" s="140"/>
      <c r="PTZ66" s="140"/>
      <c r="PUA66" s="140"/>
      <c r="PUB66" s="140"/>
      <c r="PUC66" s="140"/>
      <c r="PUD66" s="140"/>
      <c r="PUE66" s="140"/>
      <c r="PUF66" s="140"/>
      <c r="PUG66" s="140"/>
      <c r="PUH66" s="140"/>
      <c r="PUI66" s="140"/>
      <c r="PUJ66" s="140"/>
      <c r="PUK66" s="140"/>
      <c r="PUL66" s="140"/>
      <c r="PUM66" s="140"/>
      <c r="PUN66" s="140"/>
      <c r="PUO66" s="140"/>
      <c r="PUP66" s="140"/>
      <c r="PUQ66" s="140"/>
      <c r="PUR66" s="140"/>
      <c r="PUS66" s="140"/>
      <c r="PUT66" s="140"/>
      <c r="PUU66" s="140"/>
      <c r="PUV66" s="140"/>
      <c r="PUW66" s="140"/>
      <c r="PUX66" s="140"/>
      <c r="PUY66" s="140"/>
      <c r="PUZ66" s="140"/>
      <c r="PVA66" s="140"/>
      <c r="PVB66" s="140"/>
      <c r="PVC66" s="140"/>
      <c r="PVD66" s="140"/>
      <c r="PVE66" s="140"/>
      <c r="PVF66" s="140"/>
      <c r="PVG66" s="140"/>
      <c r="PVH66" s="140"/>
      <c r="PVI66" s="140"/>
      <c r="PVJ66" s="140"/>
      <c r="PVK66" s="140"/>
      <c r="PVL66" s="140"/>
      <c r="PVM66" s="140"/>
      <c r="PVN66" s="140"/>
      <c r="PVO66" s="140"/>
      <c r="PVP66" s="140"/>
      <c r="PVQ66" s="140"/>
      <c r="PVR66" s="140"/>
      <c r="PVS66" s="140"/>
      <c r="PVT66" s="140"/>
      <c r="PVU66" s="140"/>
      <c r="PVV66" s="140"/>
      <c r="PVW66" s="140"/>
      <c r="PVX66" s="140"/>
      <c r="PVY66" s="140"/>
      <c r="PVZ66" s="140"/>
      <c r="PWA66" s="140"/>
      <c r="PWB66" s="140"/>
      <c r="PWC66" s="140"/>
      <c r="PWD66" s="140"/>
      <c r="PWE66" s="140"/>
      <c r="PWF66" s="140"/>
      <c r="PWG66" s="140"/>
      <c r="PWH66" s="140"/>
      <c r="PWI66" s="140"/>
      <c r="PWJ66" s="140"/>
      <c r="PWK66" s="140"/>
      <c r="PWL66" s="140"/>
      <c r="PWM66" s="140"/>
      <c r="PWN66" s="140"/>
      <c r="PWO66" s="140"/>
      <c r="PWP66" s="140"/>
      <c r="PWQ66" s="140"/>
      <c r="PWR66" s="140"/>
      <c r="PWS66" s="140"/>
      <c r="PWT66" s="140"/>
      <c r="PWU66" s="140"/>
      <c r="PWV66" s="140"/>
      <c r="PWW66" s="140"/>
      <c r="PWX66" s="140"/>
      <c r="PWY66" s="140"/>
      <c r="PWZ66" s="140"/>
      <c r="PXA66" s="140"/>
      <c r="PXB66" s="140"/>
      <c r="PXC66" s="140"/>
      <c r="PXD66" s="140"/>
      <c r="PXE66" s="140"/>
      <c r="PXF66" s="140"/>
      <c r="PXG66" s="140"/>
      <c r="PXH66" s="140"/>
      <c r="PXI66" s="140"/>
      <c r="PXJ66" s="140"/>
      <c r="PXK66" s="140"/>
      <c r="PXL66" s="140"/>
      <c r="PXM66" s="140"/>
      <c r="PXN66" s="140"/>
      <c r="PXO66" s="140"/>
      <c r="PXP66" s="140"/>
      <c r="PXQ66" s="140"/>
      <c r="PXR66" s="140"/>
      <c r="PXS66" s="140"/>
      <c r="PXT66" s="140"/>
      <c r="PXU66" s="140"/>
      <c r="PXV66" s="140"/>
      <c r="PXW66" s="140"/>
      <c r="PXX66" s="140"/>
      <c r="PXY66" s="140"/>
      <c r="PXZ66" s="140"/>
      <c r="PYA66" s="140"/>
      <c r="PYB66" s="140"/>
      <c r="PYC66" s="140"/>
      <c r="PYD66" s="140"/>
      <c r="PYE66" s="140"/>
      <c r="PYF66" s="140"/>
      <c r="PYG66" s="140"/>
      <c r="PYH66" s="140"/>
      <c r="PYI66" s="140"/>
      <c r="PYJ66" s="140"/>
      <c r="PYK66" s="140"/>
      <c r="PYL66" s="140"/>
      <c r="PYM66" s="140"/>
      <c r="PYN66" s="140"/>
      <c r="PYO66" s="140"/>
      <c r="PYP66" s="140"/>
      <c r="PYQ66" s="140"/>
      <c r="PYR66" s="140"/>
      <c r="PYS66" s="140"/>
      <c r="PYT66" s="140"/>
      <c r="PYU66" s="140"/>
      <c r="PYV66" s="140"/>
      <c r="PYW66" s="140"/>
      <c r="PYX66" s="140"/>
      <c r="PYY66" s="140"/>
      <c r="PYZ66" s="140"/>
      <c r="PZA66" s="140"/>
      <c r="PZB66" s="140"/>
      <c r="PZC66" s="140"/>
      <c r="PZD66" s="140"/>
      <c r="PZE66" s="140"/>
      <c r="PZF66" s="140"/>
      <c r="PZG66" s="140"/>
      <c r="PZH66" s="140"/>
      <c r="PZI66" s="140"/>
      <c r="PZJ66" s="140"/>
      <c r="PZK66" s="140"/>
      <c r="PZL66" s="140"/>
      <c r="PZM66" s="140"/>
      <c r="PZN66" s="140"/>
      <c r="PZO66" s="140"/>
      <c r="PZP66" s="140"/>
      <c r="PZQ66" s="140"/>
      <c r="PZR66" s="140"/>
      <c r="PZS66" s="140"/>
      <c r="PZT66" s="140"/>
      <c r="PZU66" s="140"/>
      <c r="PZV66" s="140"/>
      <c r="PZW66" s="140"/>
      <c r="PZX66" s="140"/>
      <c r="PZY66" s="140"/>
      <c r="PZZ66" s="140"/>
      <c r="QAA66" s="140"/>
      <c r="QAB66" s="140"/>
      <c r="QAC66" s="140"/>
      <c r="QAD66" s="140"/>
      <c r="QAE66" s="140"/>
      <c r="QAF66" s="140"/>
      <c r="QAG66" s="140"/>
      <c r="QAH66" s="140"/>
      <c r="QAI66" s="140"/>
      <c r="QAJ66" s="140"/>
      <c r="QAK66" s="140"/>
      <c r="QAL66" s="140"/>
      <c r="QAM66" s="140"/>
      <c r="QAN66" s="140"/>
      <c r="QAO66" s="140"/>
      <c r="QAP66" s="140"/>
      <c r="QAQ66" s="140"/>
      <c r="QAR66" s="140"/>
      <c r="QAS66" s="140"/>
      <c r="QAT66" s="140"/>
      <c r="QAU66" s="140"/>
      <c r="QAV66" s="140"/>
      <c r="QAW66" s="140"/>
      <c r="QAX66" s="140"/>
      <c r="QAY66" s="140"/>
      <c r="QAZ66" s="140"/>
      <c r="QBA66" s="140"/>
      <c r="QBB66" s="140"/>
      <c r="QBC66" s="140"/>
      <c r="QBD66" s="140"/>
      <c r="QBE66" s="140"/>
      <c r="QBF66" s="140"/>
      <c r="QBG66" s="140"/>
      <c r="QBH66" s="140"/>
      <c r="QBI66" s="140"/>
      <c r="QBJ66" s="140"/>
      <c r="QBK66" s="140"/>
      <c r="QBL66" s="140"/>
      <c r="QBM66" s="140"/>
      <c r="QBN66" s="140"/>
      <c r="QBO66" s="140"/>
      <c r="QBP66" s="140"/>
      <c r="QBQ66" s="140"/>
      <c r="QBR66" s="140"/>
      <c r="QBS66" s="140"/>
      <c r="QBT66" s="140"/>
      <c r="QBU66" s="140"/>
      <c r="QBV66" s="140"/>
      <c r="QBW66" s="140"/>
      <c r="QBX66" s="140"/>
      <c r="QBY66" s="140"/>
      <c r="QBZ66" s="140"/>
      <c r="QCA66" s="140"/>
      <c r="QCB66" s="140"/>
      <c r="QCC66" s="140"/>
      <c r="QCD66" s="140"/>
      <c r="QCE66" s="140"/>
      <c r="QCF66" s="140"/>
      <c r="QCG66" s="140"/>
      <c r="QCH66" s="140"/>
      <c r="QCI66" s="140"/>
      <c r="QCJ66" s="140"/>
      <c r="QCK66" s="140"/>
      <c r="QCL66" s="140"/>
      <c r="QCM66" s="140"/>
      <c r="QCN66" s="140"/>
      <c r="QCO66" s="140"/>
      <c r="QCP66" s="140"/>
      <c r="QCQ66" s="140"/>
      <c r="QCR66" s="140"/>
      <c r="QCS66" s="140"/>
      <c r="QCT66" s="140"/>
      <c r="QCU66" s="140"/>
      <c r="QCV66" s="140"/>
      <c r="QCW66" s="140"/>
      <c r="QCX66" s="140"/>
      <c r="QCY66" s="140"/>
      <c r="QCZ66" s="140"/>
      <c r="QDA66" s="140"/>
      <c r="QDB66" s="140"/>
      <c r="QDC66" s="140"/>
      <c r="QDD66" s="140"/>
      <c r="QDE66" s="140"/>
      <c r="QDF66" s="140"/>
      <c r="QDG66" s="140"/>
      <c r="QDH66" s="140"/>
      <c r="QDI66" s="140"/>
      <c r="QDJ66" s="140"/>
      <c r="QDK66" s="140"/>
      <c r="QDL66" s="140"/>
      <c r="QDM66" s="140"/>
      <c r="QDN66" s="140"/>
      <c r="QDO66" s="140"/>
      <c r="QDP66" s="140"/>
      <c r="QDQ66" s="140"/>
      <c r="QDR66" s="140"/>
      <c r="QDS66" s="140"/>
      <c r="QDT66" s="140"/>
      <c r="QDU66" s="140"/>
      <c r="QDV66" s="140"/>
      <c r="QDW66" s="140"/>
      <c r="QDX66" s="140"/>
      <c r="QDY66" s="140"/>
      <c r="QDZ66" s="140"/>
      <c r="QEA66" s="140"/>
      <c r="QEB66" s="140"/>
      <c r="QEC66" s="140"/>
      <c r="QED66" s="140"/>
      <c r="QEE66" s="140"/>
      <c r="QEF66" s="140"/>
      <c r="QEG66" s="140"/>
      <c r="QEH66" s="140"/>
      <c r="QEI66" s="140"/>
      <c r="QEJ66" s="140"/>
      <c r="QEK66" s="140"/>
      <c r="QEL66" s="140"/>
      <c r="QEM66" s="140"/>
      <c r="QEN66" s="140"/>
      <c r="QEO66" s="140"/>
      <c r="QEP66" s="140"/>
      <c r="QEQ66" s="140"/>
      <c r="QER66" s="140"/>
      <c r="QES66" s="140"/>
      <c r="QET66" s="140"/>
      <c r="QEU66" s="140"/>
      <c r="QEV66" s="140"/>
      <c r="QEW66" s="140"/>
      <c r="QEX66" s="140"/>
      <c r="QEY66" s="140"/>
      <c r="QEZ66" s="140"/>
      <c r="QFA66" s="140"/>
      <c r="QFB66" s="140"/>
      <c r="QFC66" s="140"/>
      <c r="QFD66" s="140"/>
      <c r="QFE66" s="140"/>
      <c r="QFF66" s="140"/>
      <c r="QFG66" s="140"/>
      <c r="QFH66" s="140"/>
      <c r="QFI66" s="140"/>
      <c r="QFJ66" s="140"/>
      <c r="QFK66" s="140"/>
      <c r="QFL66" s="140"/>
      <c r="QFM66" s="140"/>
      <c r="QFN66" s="140"/>
      <c r="QFO66" s="140"/>
      <c r="QFP66" s="140"/>
      <c r="QFQ66" s="140"/>
      <c r="QFR66" s="140"/>
      <c r="QFS66" s="140"/>
      <c r="QFT66" s="140"/>
      <c r="QFU66" s="140"/>
      <c r="QFV66" s="140"/>
      <c r="QFW66" s="140"/>
      <c r="QFX66" s="140"/>
      <c r="QFY66" s="140"/>
      <c r="QFZ66" s="140"/>
      <c r="QGA66" s="140"/>
      <c r="QGB66" s="140"/>
      <c r="QGC66" s="140"/>
      <c r="QGD66" s="140"/>
      <c r="QGE66" s="140"/>
      <c r="QGF66" s="140"/>
      <c r="QGG66" s="140"/>
      <c r="QGH66" s="140"/>
      <c r="QGI66" s="140"/>
      <c r="QGJ66" s="140"/>
      <c r="QGK66" s="140"/>
      <c r="QGL66" s="140"/>
      <c r="QGM66" s="140"/>
      <c r="QGN66" s="140"/>
      <c r="QGO66" s="140"/>
      <c r="QGP66" s="140"/>
      <c r="QGQ66" s="140"/>
      <c r="QGR66" s="140"/>
      <c r="QGS66" s="140"/>
      <c r="QGT66" s="140"/>
      <c r="QGU66" s="140"/>
      <c r="QGV66" s="140"/>
      <c r="QGW66" s="140"/>
      <c r="QGX66" s="140"/>
      <c r="QGY66" s="140"/>
      <c r="QGZ66" s="140"/>
      <c r="QHA66" s="140"/>
      <c r="QHB66" s="140"/>
      <c r="QHC66" s="140"/>
      <c r="QHD66" s="140"/>
      <c r="QHE66" s="140"/>
      <c r="QHF66" s="140"/>
      <c r="QHG66" s="140"/>
      <c r="QHH66" s="140"/>
      <c r="QHI66" s="140"/>
      <c r="QHJ66" s="140"/>
      <c r="QHK66" s="140"/>
      <c r="QHL66" s="140"/>
      <c r="QHM66" s="140"/>
      <c r="QHN66" s="140"/>
      <c r="QHO66" s="140"/>
      <c r="QHP66" s="140"/>
      <c r="QHQ66" s="140"/>
      <c r="QHR66" s="140"/>
      <c r="QHS66" s="140"/>
      <c r="QHT66" s="140"/>
      <c r="QHU66" s="140"/>
      <c r="QHV66" s="140"/>
      <c r="QHW66" s="140"/>
      <c r="QHX66" s="140"/>
      <c r="QHY66" s="140"/>
      <c r="QHZ66" s="140"/>
      <c r="QIA66" s="140"/>
      <c r="QIB66" s="140"/>
      <c r="QIC66" s="140"/>
      <c r="QID66" s="140"/>
      <c r="QIE66" s="140"/>
      <c r="QIF66" s="140"/>
      <c r="QIG66" s="140"/>
      <c r="QIH66" s="140"/>
      <c r="QII66" s="140"/>
      <c r="QIJ66" s="140"/>
      <c r="QIK66" s="140"/>
      <c r="QIL66" s="140"/>
      <c r="QIM66" s="140"/>
      <c r="QIN66" s="140"/>
      <c r="QIO66" s="140"/>
      <c r="QIP66" s="140"/>
      <c r="QIQ66" s="140"/>
      <c r="QIR66" s="140"/>
      <c r="QIS66" s="140"/>
      <c r="QIT66" s="140"/>
      <c r="QIU66" s="140"/>
      <c r="QIV66" s="140"/>
      <c r="QIW66" s="140"/>
      <c r="QIX66" s="140"/>
      <c r="QIY66" s="140"/>
      <c r="QIZ66" s="140"/>
      <c r="QJA66" s="140"/>
      <c r="QJB66" s="140"/>
      <c r="QJC66" s="140"/>
      <c r="QJD66" s="140"/>
      <c r="QJE66" s="140"/>
      <c r="QJF66" s="140"/>
      <c r="QJG66" s="140"/>
      <c r="QJH66" s="140"/>
      <c r="QJI66" s="140"/>
      <c r="QJJ66" s="140"/>
      <c r="QJK66" s="140"/>
      <c r="QJL66" s="140"/>
      <c r="QJM66" s="140"/>
      <c r="QJN66" s="140"/>
      <c r="QJO66" s="140"/>
      <c r="QJP66" s="140"/>
      <c r="QJQ66" s="140"/>
      <c r="QJR66" s="140"/>
      <c r="QJS66" s="140"/>
      <c r="QJT66" s="140"/>
      <c r="QJU66" s="140"/>
      <c r="QJV66" s="140"/>
      <c r="QJW66" s="140"/>
      <c r="QJX66" s="140"/>
      <c r="QJY66" s="140"/>
      <c r="QJZ66" s="140"/>
      <c r="QKA66" s="140"/>
      <c r="QKB66" s="140"/>
      <c r="QKC66" s="140"/>
      <c r="QKD66" s="140"/>
      <c r="QKE66" s="140"/>
      <c r="QKF66" s="140"/>
      <c r="QKG66" s="140"/>
      <c r="QKH66" s="140"/>
      <c r="QKI66" s="140"/>
      <c r="QKJ66" s="140"/>
      <c r="QKK66" s="140"/>
      <c r="QKL66" s="140"/>
      <c r="QKM66" s="140"/>
      <c r="QKN66" s="140"/>
      <c r="QKO66" s="140"/>
      <c r="QKP66" s="140"/>
      <c r="QKQ66" s="140"/>
      <c r="QKR66" s="140"/>
      <c r="QKS66" s="140"/>
      <c r="QKT66" s="140"/>
      <c r="QKU66" s="140"/>
      <c r="QKV66" s="140"/>
      <c r="QKW66" s="140"/>
      <c r="QKX66" s="140"/>
      <c r="QKY66" s="140"/>
      <c r="QKZ66" s="140"/>
      <c r="QLA66" s="140"/>
      <c r="QLB66" s="140"/>
      <c r="QLC66" s="140"/>
      <c r="QLD66" s="140"/>
      <c r="QLE66" s="140"/>
      <c r="QLF66" s="140"/>
      <c r="QLG66" s="140"/>
      <c r="QLH66" s="140"/>
      <c r="QLI66" s="140"/>
      <c r="QLJ66" s="140"/>
      <c r="QLK66" s="140"/>
      <c r="QLL66" s="140"/>
      <c r="QLM66" s="140"/>
      <c r="QLN66" s="140"/>
      <c r="QLO66" s="140"/>
      <c r="QLP66" s="140"/>
      <c r="QLQ66" s="140"/>
      <c r="QLR66" s="140"/>
      <c r="QLS66" s="140"/>
      <c r="QLT66" s="140"/>
      <c r="QLU66" s="140"/>
      <c r="QLV66" s="140"/>
      <c r="QLW66" s="140"/>
      <c r="QLX66" s="140"/>
      <c r="QLY66" s="140"/>
      <c r="QLZ66" s="140"/>
      <c r="QMA66" s="140"/>
      <c r="QMB66" s="140"/>
      <c r="QMC66" s="140"/>
      <c r="QMD66" s="140"/>
      <c r="QME66" s="140"/>
      <c r="QMF66" s="140"/>
      <c r="QMG66" s="140"/>
      <c r="QMH66" s="140"/>
      <c r="QMI66" s="140"/>
      <c r="QMJ66" s="140"/>
      <c r="QMK66" s="140"/>
      <c r="QML66" s="140"/>
      <c r="QMM66" s="140"/>
      <c r="QMN66" s="140"/>
      <c r="QMO66" s="140"/>
      <c r="QMP66" s="140"/>
      <c r="QMQ66" s="140"/>
      <c r="QMR66" s="140"/>
      <c r="QMS66" s="140"/>
      <c r="QMT66" s="140"/>
      <c r="QMU66" s="140"/>
      <c r="QMV66" s="140"/>
      <c r="QMW66" s="140"/>
      <c r="QMX66" s="140"/>
      <c r="QMY66" s="140"/>
      <c r="QMZ66" s="140"/>
      <c r="QNA66" s="140"/>
      <c r="QNB66" s="140"/>
      <c r="QNC66" s="140"/>
      <c r="QND66" s="140"/>
      <c r="QNE66" s="140"/>
      <c r="QNF66" s="140"/>
      <c r="QNG66" s="140"/>
      <c r="QNH66" s="140"/>
      <c r="QNI66" s="140"/>
      <c r="QNJ66" s="140"/>
      <c r="QNK66" s="140"/>
      <c r="QNL66" s="140"/>
      <c r="QNM66" s="140"/>
      <c r="QNN66" s="140"/>
      <c r="QNO66" s="140"/>
      <c r="QNP66" s="140"/>
      <c r="QNQ66" s="140"/>
      <c r="QNR66" s="140"/>
      <c r="QNS66" s="140"/>
      <c r="QNT66" s="140"/>
      <c r="QNU66" s="140"/>
      <c r="QNV66" s="140"/>
      <c r="QNW66" s="140"/>
      <c r="QNX66" s="140"/>
      <c r="QNY66" s="140"/>
      <c r="QNZ66" s="140"/>
      <c r="QOA66" s="140"/>
      <c r="QOB66" s="140"/>
      <c r="QOC66" s="140"/>
      <c r="QOD66" s="140"/>
      <c r="QOE66" s="140"/>
      <c r="QOF66" s="140"/>
      <c r="QOG66" s="140"/>
      <c r="QOH66" s="140"/>
      <c r="QOI66" s="140"/>
      <c r="QOJ66" s="140"/>
      <c r="QOK66" s="140"/>
      <c r="QOL66" s="140"/>
      <c r="QOM66" s="140"/>
      <c r="QON66" s="140"/>
      <c r="QOO66" s="140"/>
      <c r="QOP66" s="140"/>
      <c r="QOQ66" s="140"/>
      <c r="QOR66" s="140"/>
      <c r="QOS66" s="140"/>
      <c r="QOT66" s="140"/>
      <c r="QOU66" s="140"/>
      <c r="QOV66" s="140"/>
      <c r="QOW66" s="140"/>
      <c r="QOX66" s="140"/>
      <c r="QOY66" s="140"/>
      <c r="QOZ66" s="140"/>
      <c r="QPA66" s="140"/>
      <c r="QPB66" s="140"/>
      <c r="QPC66" s="140"/>
      <c r="QPD66" s="140"/>
      <c r="QPE66" s="140"/>
      <c r="QPF66" s="140"/>
      <c r="QPG66" s="140"/>
      <c r="QPH66" s="140"/>
      <c r="QPI66" s="140"/>
      <c r="QPJ66" s="140"/>
      <c r="QPK66" s="140"/>
      <c r="QPL66" s="140"/>
      <c r="QPM66" s="140"/>
      <c r="QPN66" s="140"/>
      <c r="QPO66" s="140"/>
      <c r="QPP66" s="140"/>
      <c r="QPQ66" s="140"/>
      <c r="QPR66" s="140"/>
      <c r="QPS66" s="140"/>
      <c r="QPT66" s="140"/>
      <c r="QPU66" s="140"/>
      <c r="QPV66" s="140"/>
      <c r="QPW66" s="140"/>
      <c r="QPX66" s="140"/>
      <c r="QPY66" s="140"/>
      <c r="QPZ66" s="140"/>
      <c r="QQA66" s="140"/>
      <c r="QQB66" s="140"/>
      <c r="QQC66" s="140"/>
      <c r="QQD66" s="140"/>
      <c r="QQE66" s="140"/>
      <c r="QQF66" s="140"/>
      <c r="QQG66" s="140"/>
      <c r="QQH66" s="140"/>
      <c r="QQI66" s="140"/>
      <c r="QQJ66" s="140"/>
      <c r="QQK66" s="140"/>
      <c r="QQL66" s="140"/>
      <c r="QQM66" s="140"/>
      <c r="QQN66" s="140"/>
      <c r="QQO66" s="140"/>
      <c r="QQP66" s="140"/>
      <c r="QQQ66" s="140"/>
      <c r="QQR66" s="140"/>
      <c r="QQS66" s="140"/>
      <c r="QQT66" s="140"/>
      <c r="QQU66" s="140"/>
      <c r="QQV66" s="140"/>
      <c r="QQW66" s="140"/>
      <c r="QQX66" s="140"/>
      <c r="QQY66" s="140"/>
      <c r="QQZ66" s="140"/>
      <c r="QRA66" s="140"/>
      <c r="QRB66" s="140"/>
      <c r="QRC66" s="140"/>
      <c r="QRD66" s="140"/>
      <c r="QRE66" s="140"/>
      <c r="QRF66" s="140"/>
      <c r="QRG66" s="140"/>
      <c r="QRH66" s="140"/>
      <c r="QRI66" s="140"/>
      <c r="QRJ66" s="140"/>
      <c r="QRK66" s="140"/>
      <c r="QRL66" s="140"/>
      <c r="QRM66" s="140"/>
      <c r="QRN66" s="140"/>
      <c r="QRO66" s="140"/>
      <c r="QRP66" s="140"/>
      <c r="QRQ66" s="140"/>
      <c r="QRR66" s="140"/>
      <c r="QRS66" s="140"/>
      <c r="QRT66" s="140"/>
      <c r="QRU66" s="140"/>
      <c r="QRV66" s="140"/>
      <c r="QRW66" s="140"/>
      <c r="QRX66" s="140"/>
      <c r="QRY66" s="140"/>
      <c r="QRZ66" s="140"/>
      <c r="QSA66" s="140"/>
      <c r="QSB66" s="140"/>
      <c r="QSC66" s="140"/>
      <c r="QSD66" s="140"/>
      <c r="QSE66" s="140"/>
      <c r="QSF66" s="140"/>
      <c r="QSG66" s="140"/>
      <c r="QSH66" s="140"/>
      <c r="QSI66" s="140"/>
      <c r="QSJ66" s="140"/>
      <c r="QSK66" s="140"/>
      <c r="QSL66" s="140"/>
      <c r="QSM66" s="140"/>
      <c r="QSN66" s="140"/>
      <c r="QSO66" s="140"/>
      <c r="QSP66" s="140"/>
      <c r="QSQ66" s="140"/>
      <c r="QSR66" s="140"/>
      <c r="QSS66" s="140"/>
      <c r="QST66" s="140"/>
      <c r="QSU66" s="140"/>
      <c r="QSV66" s="140"/>
      <c r="QSW66" s="140"/>
      <c r="QSX66" s="140"/>
      <c r="QSY66" s="140"/>
      <c r="QSZ66" s="140"/>
      <c r="QTA66" s="140"/>
      <c r="QTB66" s="140"/>
      <c r="QTC66" s="140"/>
      <c r="QTD66" s="140"/>
      <c r="QTE66" s="140"/>
      <c r="QTF66" s="140"/>
      <c r="QTG66" s="140"/>
      <c r="QTH66" s="140"/>
      <c r="QTI66" s="140"/>
      <c r="QTJ66" s="140"/>
      <c r="QTK66" s="140"/>
      <c r="QTL66" s="140"/>
      <c r="QTM66" s="140"/>
      <c r="QTN66" s="140"/>
      <c r="QTO66" s="140"/>
      <c r="QTP66" s="140"/>
      <c r="QTQ66" s="140"/>
      <c r="QTR66" s="140"/>
      <c r="QTS66" s="140"/>
      <c r="QTT66" s="140"/>
      <c r="QTU66" s="140"/>
      <c r="QTV66" s="140"/>
      <c r="QTW66" s="140"/>
      <c r="QTX66" s="140"/>
      <c r="QTY66" s="140"/>
      <c r="QTZ66" s="140"/>
      <c r="QUA66" s="140"/>
      <c r="QUB66" s="140"/>
      <c r="QUC66" s="140"/>
      <c r="QUD66" s="140"/>
      <c r="QUE66" s="140"/>
      <c r="QUF66" s="140"/>
      <c r="QUG66" s="140"/>
      <c r="QUH66" s="140"/>
      <c r="QUI66" s="140"/>
      <c r="QUJ66" s="140"/>
      <c r="QUK66" s="140"/>
      <c r="QUL66" s="140"/>
      <c r="QUM66" s="140"/>
      <c r="QUN66" s="140"/>
      <c r="QUO66" s="140"/>
      <c r="QUP66" s="140"/>
      <c r="QUQ66" s="140"/>
      <c r="QUR66" s="140"/>
      <c r="QUS66" s="140"/>
      <c r="QUT66" s="140"/>
      <c r="QUU66" s="140"/>
      <c r="QUV66" s="140"/>
      <c r="QUW66" s="140"/>
      <c r="QUX66" s="140"/>
      <c r="QUY66" s="140"/>
      <c r="QUZ66" s="140"/>
      <c r="QVA66" s="140"/>
      <c r="QVB66" s="140"/>
      <c r="QVC66" s="140"/>
      <c r="QVD66" s="140"/>
      <c r="QVE66" s="140"/>
      <c r="QVF66" s="140"/>
      <c r="QVG66" s="140"/>
      <c r="QVH66" s="140"/>
      <c r="QVI66" s="140"/>
      <c r="QVJ66" s="140"/>
      <c r="QVK66" s="140"/>
      <c r="QVL66" s="140"/>
      <c r="QVM66" s="140"/>
      <c r="QVN66" s="140"/>
      <c r="QVO66" s="140"/>
      <c r="QVP66" s="140"/>
      <c r="QVQ66" s="140"/>
      <c r="QVR66" s="140"/>
      <c r="QVS66" s="140"/>
      <c r="QVT66" s="140"/>
      <c r="QVU66" s="140"/>
      <c r="QVV66" s="140"/>
      <c r="QVW66" s="140"/>
      <c r="QVX66" s="140"/>
      <c r="QVY66" s="140"/>
      <c r="QVZ66" s="140"/>
      <c r="QWA66" s="140"/>
      <c r="QWB66" s="140"/>
      <c r="QWC66" s="140"/>
      <c r="QWD66" s="140"/>
      <c r="QWE66" s="140"/>
      <c r="QWF66" s="140"/>
      <c r="QWG66" s="140"/>
      <c r="QWH66" s="140"/>
      <c r="QWI66" s="140"/>
      <c r="QWJ66" s="140"/>
      <c r="QWK66" s="140"/>
      <c r="QWL66" s="140"/>
      <c r="QWM66" s="140"/>
      <c r="QWN66" s="140"/>
      <c r="QWO66" s="140"/>
      <c r="QWP66" s="140"/>
      <c r="QWQ66" s="140"/>
      <c r="QWR66" s="140"/>
      <c r="QWS66" s="140"/>
      <c r="QWT66" s="140"/>
      <c r="QWU66" s="140"/>
      <c r="QWV66" s="140"/>
      <c r="QWW66" s="140"/>
      <c r="QWX66" s="140"/>
      <c r="QWY66" s="140"/>
      <c r="QWZ66" s="140"/>
      <c r="QXA66" s="140"/>
      <c r="QXB66" s="140"/>
      <c r="QXC66" s="140"/>
      <c r="QXD66" s="140"/>
      <c r="QXE66" s="140"/>
      <c r="QXF66" s="140"/>
      <c r="QXG66" s="140"/>
      <c r="QXH66" s="140"/>
      <c r="QXI66" s="140"/>
      <c r="QXJ66" s="140"/>
      <c r="QXK66" s="140"/>
      <c r="QXL66" s="140"/>
      <c r="QXM66" s="140"/>
      <c r="QXN66" s="140"/>
      <c r="QXO66" s="140"/>
      <c r="QXP66" s="140"/>
      <c r="QXQ66" s="140"/>
      <c r="QXR66" s="140"/>
      <c r="QXS66" s="140"/>
      <c r="QXT66" s="140"/>
      <c r="QXU66" s="140"/>
      <c r="QXV66" s="140"/>
      <c r="QXW66" s="140"/>
      <c r="QXX66" s="140"/>
      <c r="QXY66" s="140"/>
      <c r="QXZ66" s="140"/>
      <c r="QYA66" s="140"/>
      <c r="QYB66" s="140"/>
      <c r="QYC66" s="140"/>
      <c r="QYD66" s="140"/>
      <c r="QYE66" s="140"/>
      <c r="QYF66" s="140"/>
      <c r="QYG66" s="140"/>
      <c r="QYH66" s="140"/>
      <c r="QYI66" s="140"/>
      <c r="QYJ66" s="140"/>
      <c r="QYK66" s="140"/>
      <c r="QYL66" s="140"/>
      <c r="QYM66" s="140"/>
      <c r="QYN66" s="140"/>
      <c r="QYO66" s="140"/>
      <c r="QYP66" s="140"/>
      <c r="QYQ66" s="140"/>
      <c r="QYR66" s="140"/>
      <c r="QYS66" s="140"/>
      <c r="QYT66" s="140"/>
      <c r="QYU66" s="140"/>
      <c r="QYV66" s="140"/>
      <c r="QYW66" s="140"/>
      <c r="QYX66" s="140"/>
      <c r="QYY66" s="140"/>
      <c r="QYZ66" s="140"/>
      <c r="QZA66" s="140"/>
      <c r="QZB66" s="140"/>
      <c r="QZC66" s="140"/>
      <c r="QZD66" s="140"/>
      <c r="QZE66" s="140"/>
      <c r="QZF66" s="140"/>
      <c r="QZG66" s="140"/>
      <c r="QZH66" s="140"/>
      <c r="QZI66" s="140"/>
      <c r="QZJ66" s="140"/>
      <c r="QZK66" s="140"/>
      <c r="QZL66" s="140"/>
      <c r="QZM66" s="140"/>
      <c r="QZN66" s="140"/>
      <c r="QZO66" s="140"/>
      <c r="QZP66" s="140"/>
      <c r="QZQ66" s="140"/>
      <c r="QZR66" s="140"/>
      <c r="QZS66" s="140"/>
      <c r="QZT66" s="140"/>
      <c r="QZU66" s="140"/>
      <c r="QZV66" s="140"/>
      <c r="QZW66" s="140"/>
      <c r="QZX66" s="140"/>
      <c r="QZY66" s="140"/>
      <c r="QZZ66" s="140"/>
      <c r="RAA66" s="140"/>
      <c r="RAB66" s="140"/>
      <c r="RAC66" s="140"/>
      <c r="RAD66" s="140"/>
      <c r="RAE66" s="140"/>
      <c r="RAF66" s="140"/>
      <c r="RAG66" s="140"/>
      <c r="RAH66" s="140"/>
      <c r="RAI66" s="140"/>
      <c r="RAJ66" s="140"/>
      <c r="RAK66" s="140"/>
      <c r="RAL66" s="140"/>
      <c r="RAM66" s="140"/>
      <c r="RAN66" s="140"/>
      <c r="RAO66" s="140"/>
      <c r="RAP66" s="140"/>
      <c r="RAQ66" s="140"/>
      <c r="RAR66" s="140"/>
      <c r="RAS66" s="140"/>
      <c r="RAT66" s="140"/>
      <c r="RAU66" s="140"/>
      <c r="RAV66" s="140"/>
      <c r="RAW66" s="140"/>
      <c r="RAX66" s="140"/>
      <c r="RAY66" s="140"/>
      <c r="RAZ66" s="140"/>
      <c r="RBA66" s="140"/>
      <c r="RBB66" s="140"/>
      <c r="RBC66" s="140"/>
      <c r="RBD66" s="140"/>
      <c r="RBE66" s="140"/>
      <c r="RBF66" s="140"/>
      <c r="RBG66" s="140"/>
      <c r="RBH66" s="140"/>
      <c r="RBI66" s="140"/>
      <c r="RBJ66" s="140"/>
      <c r="RBK66" s="140"/>
      <c r="RBL66" s="140"/>
      <c r="RBM66" s="140"/>
      <c r="RBN66" s="140"/>
      <c r="RBO66" s="140"/>
      <c r="RBP66" s="140"/>
      <c r="RBQ66" s="140"/>
      <c r="RBR66" s="140"/>
      <c r="RBS66" s="140"/>
      <c r="RBT66" s="140"/>
      <c r="RBU66" s="140"/>
      <c r="RBV66" s="140"/>
      <c r="RBW66" s="140"/>
      <c r="RBX66" s="140"/>
      <c r="RBY66" s="140"/>
      <c r="RBZ66" s="140"/>
      <c r="RCA66" s="140"/>
      <c r="RCB66" s="140"/>
      <c r="RCC66" s="140"/>
      <c r="RCD66" s="140"/>
      <c r="RCE66" s="140"/>
      <c r="RCF66" s="140"/>
      <c r="RCG66" s="140"/>
      <c r="RCH66" s="140"/>
      <c r="RCI66" s="140"/>
      <c r="RCJ66" s="140"/>
      <c r="RCK66" s="140"/>
      <c r="RCL66" s="140"/>
      <c r="RCM66" s="140"/>
      <c r="RCN66" s="140"/>
      <c r="RCO66" s="140"/>
      <c r="RCP66" s="140"/>
      <c r="RCQ66" s="140"/>
      <c r="RCR66" s="140"/>
      <c r="RCS66" s="140"/>
      <c r="RCT66" s="140"/>
      <c r="RCU66" s="140"/>
      <c r="RCV66" s="140"/>
      <c r="RCW66" s="140"/>
      <c r="RCX66" s="140"/>
      <c r="RCY66" s="140"/>
      <c r="RCZ66" s="140"/>
      <c r="RDA66" s="140"/>
      <c r="RDB66" s="140"/>
      <c r="RDC66" s="140"/>
      <c r="RDD66" s="140"/>
      <c r="RDE66" s="140"/>
      <c r="RDF66" s="140"/>
      <c r="RDG66" s="140"/>
      <c r="RDH66" s="140"/>
      <c r="RDI66" s="140"/>
      <c r="RDJ66" s="140"/>
      <c r="RDK66" s="140"/>
      <c r="RDL66" s="140"/>
      <c r="RDM66" s="140"/>
      <c r="RDN66" s="140"/>
      <c r="RDO66" s="140"/>
      <c r="RDP66" s="140"/>
      <c r="RDQ66" s="140"/>
      <c r="RDR66" s="140"/>
      <c r="RDS66" s="140"/>
      <c r="RDT66" s="140"/>
      <c r="RDU66" s="140"/>
      <c r="RDV66" s="140"/>
      <c r="RDW66" s="140"/>
      <c r="RDX66" s="140"/>
      <c r="RDY66" s="140"/>
      <c r="RDZ66" s="140"/>
      <c r="REA66" s="140"/>
      <c r="REB66" s="140"/>
      <c r="REC66" s="140"/>
      <c r="RED66" s="140"/>
      <c r="REE66" s="140"/>
      <c r="REF66" s="140"/>
      <c r="REG66" s="140"/>
      <c r="REH66" s="140"/>
      <c r="REI66" s="140"/>
      <c r="REJ66" s="140"/>
      <c r="REK66" s="140"/>
      <c r="REL66" s="140"/>
      <c r="REM66" s="140"/>
      <c r="REN66" s="140"/>
      <c r="REO66" s="140"/>
      <c r="REP66" s="140"/>
      <c r="REQ66" s="140"/>
      <c r="RER66" s="140"/>
      <c r="RES66" s="140"/>
      <c r="RET66" s="140"/>
      <c r="REU66" s="140"/>
      <c r="REV66" s="140"/>
      <c r="REW66" s="140"/>
      <c r="REX66" s="140"/>
      <c r="REY66" s="140"/>
      <c r="REZ66" s="140"/>
      <c r="RFA66" s="140"/>
      <c r="RFB66" s="140"/>
      <c r="RFC66" s="140"/>
      <c r="RFD66" s="140"/>
      <c r="RFE66" s="140"/>
      <c r="RFF66" s="140"/>
      <c r="RFG66" s="140"/>
      <c r="RFH66" s="140"/>
      <c r="RFI66" s="140"/>
      <c r="RFJ66" s="140"/>
      <c r="RFK66" s="140"/>
      <c r="RFL66" s="140"/>
      <c r="RFM66" s="140"/>
      <c r="RFN66" s="140"/>
      <c r="RFO66" s="140"/>
      <c r="RFP66" s="140"/>
      <c r="RFQ66" s="140"/>
      <c r="RFR66" s="140"/>
      <c r="RFS66" s="140"/>
      <c r="RFT66" s="140"/>
      <c r="RFU66" s="140"/>
      <c r="RFV66" s="140"/>
      <c r="RFW66" s="140"/>
      <c r="RFX66" s="140"/>
      <c r="RFY66" s="140"/>
      <c r="RFZ66" s="140"/>
      <c r="RGA66" s="140"/>
      <c r="RGB66" s="140"/>
      <c r="RGC66" s="140"/>
      <c r="RGD66" s="140"/>
      <c r="RGE66" s="140"/>
      <c r="RGF66" s="140"/>
      <c r="RGG66" s="140"/>
      <c r="RGH66" s="140"/>
      <c r="RGI66" s="140"/>
      <c r="RGJ66" s="140"/>
      <c r="RGK66" s="140"/>
      <c r="RGL66" s="140"/>
      <c r="RGM66" s="140"/>
      <c r="RGN66" s="140"/>
      <c r="RGO66" s="140"/>
      <c r="RGP66" s="140"/>
      <c r="RGQ66" s="140"/>
      <c r="RGR66" s="140"/>
      <c r="RGS66" s="140"/>
      <c r="RGT66" s="140"/>
      <c r="RGU66" s="140"/>
      <c r="RGV66" s="140"/>
      <c r="RGW66" s="140"/>
      <c r="RGX66" s="140"/>
      <c r="RGY66" s="140"/>
      <c r="RGZ66" s="140"/>
      <c r="RHA66" s="140"/>
      <c r="RHB66" s="140"/>
      <c r="RHC66" s="140"/>
      <c r="RHD66" s="140"/>
      <c r="RHE66" s="140"/>
      <c r="RHF66" s="140"/>
      <c r="RHG66" s="140"/>
      <c r="RHH66" s="140"/>
      <c r="RHI66" s="140"/>
      <c r="RHJ66" s="140"/>
      <c r="RHK66" s="140"/>
      <c r="RHL66" s="140"/>
      <c r="RHM66" s="140"/>
      <c r="RHN66" s="140"/>
      <c r="RHO66" s="140"/>
      <c r="RHP66" s="140"/>
      <c r="RHQ66" s="140"/>
      <c r="RHR66" s="140"/>
      <c r="RHS66" s="140"/>
      <c r="RHT66" s="140"/>
      <c r="RHU66" s="140"/>
      <c r="RHV66" s="140"/>
      <c r="RHW66" s="140"/>
      <c r="RHX66" s="140"/>
      <c r="RHY66" s="140"/>
      <c r="RHZ66" s="140"/>
      <c r="RIA66" s="140"/>
      <c r="RIB66" s="140"/>
      <c r="RIC66" s="140"/>
      <c r="RID66" s="140"/>
      <c r="RIE66" s="140"/>
      <c r="RIF66" s="140"/>
      <c r="RIG66" s="140"/>
      <c r="RIH66" s="140"/>
      <c r="RII66" s="140"/>
      <c r="RIJ66" s="140"/>
      <c r="RIK66" s="140"/>
      <c r="RIL66" s="140"/>
      <c r="RIM66" s="140"/>
      <c r="RIN66" s="140"/>
      <c r="RIO66" s="140"/>
      <c r="RIP66" s="140"/>
      <c r="RIQ66" s="140"/>
      <c r="RIR66" s="140"/>
      <c r="RIS66" s="140"/>
      <c r="RIT66" s="140"/>
      <c r="RIU66" s="140"/>
      <c r="RIV66" s="140"/>
      <c r="RIW66" s="140"/>
      <c r="RIX66" s="140"/>
      <c r="RIY66" s="140"/>
      <c r="RIZ66" s="140"/>
      <c r="RJA66" s="140"/>
      <c r="RJB66" s="140"/>
      <c r="RJC66" s="140"/>
      <c r="RJD66" s="140"/>
      <c r="RJE66" s="140"/>
      <c r="RJF66" s="140"/>
      <c r="RJG66" s="140"/>
      <c r="RJH66" s="140"/>
      <c r="RJI66" s="140"/>
      <c r="RJJ66" s="140"/>
      <c r="RJK66" s="140"/>
      <c r="RJL66" s="140"/>
      <c r="RJM66" s="140"/>
      <c r="RJN66" s="140"/>
      <c r="RJO66" s="140"/>
      <c r="RJP66" s="140"/>
      <c r="RJQ66" s="140"/>
      <c r="RJR66" s="140"/>
      <c r="RJS66" s="140"/>
      <c r="RJT66" s="140"/>
      <c r="RJU66" s="140"/>
      <c r="RJV66" s="140"/>
      <c r="RJW66" s="140"/>
      <c r="RJX66" s="140"/>
      <c r="RJY66" s="140"/>
      <c r="RJZ66" s="140"/>
      <c r="RKA66" s="140"/>
      <c r="RKB66" s="140"/>
      <c r="RKC66" s="140"/>
      <c r="RKD66" s="140"/>
      <c r="RKE66" s="140"/>
      <c r="RKF66" s="140"/>
      <c r="RKG66" s="140"/>
      <c r="RKH66" s="140"/>
      <c r="RKI66" s="140"/>
      <c r="RKJ66" s="140"/>
      <c r="RKK66" s="140"/>
      <c r="RKL66" s="140"/>
      <c r="RKM66" s="140"/>
      <c r="RKN66" s="140"/>
      <c r="RKO66" s="140"/>
      <c r="RKP66" s="140"/>
      <c r="RKQ66" s="140"/>
      <c r="RKR66" s="140"/>
      <c r="RKS66" s="140"/>
      <c r="RKT66" s="140"/>
      <c r="RKU66" s="140"/>
      <c r="RKV66" s="140"/>
      <c r="RKW66" s="140"/>
      <c r="RKX66" s="140"/>
      <c r="RKY66" s="140"/>
      <c r="RKZ66" s="140"/>
      <c r="RLA66" s="140"/>
      <c r="RLB66" s="140"/>
      <c r="RLC66" s="140"/>
      <c r="RLD66" s="140"/>
      <c r="RLE66" s="140"/>
      <c r="RLF66" s="140"/>
      <c r="RLG66" s="140"/>
      <c r="RLH66" s="140"/>
      <c r="RLI66" s="140"/>
      <c r="RLJ66" s="140"/>
      <c r="RLK66" s="140"/>
      <c r="RLL66" s="140"/>
      <c r="RLM66" s="140"/>
      <c r="RLN66" s="140"/>
      <c r="RLO66" s="140"/>
      <c r="RLP66" s="140"/>
      <c r="RLQ66" s="140"/>
      <c r="RLR66" s="140"/>
      <c r="RLS66" s="140"/>
      <c r="RLT66" s="140"/>
      <c r="RLU66" s="140"/>
      <c r="RLV66" s="140"/>
      <c r="RLW66" s="140"/>
      <c r="RLX66" s="140"/>
      <c r="RLY66" s="140"/>
      <c r="RLZ66" s="140"/>
      <c r="RMA66" s="140"/>
      <c r="RMB66" s="140"/>
      <c r="RMC66" s="140"/>
      <c r="RMD66" s="140"/>
      <c r="RME66" s="140"/>
      <c r="RMF66" s="140"/>
      <c r="RMG66" s="140"/>
      <c r="RMH66" s="140"/>
      <c r="RMI66" s="140"/>
      <c r="RMJ66" s="140"/>
      <c r="RMK66" s="140"/>
      <c r="RML66" s="140"/>
      <c r="RMM66" s="140"/>
      <c r="RMN66" s="140"/>
      <c r="RMO66" s="140"/>
      <c r="RMP66" s="140"/>
      <c r="RMQ66" s="140"/>
      <c r="RMR66" s="140"/>
      <c r="RMS66" s="140"/>
      <c r="RMT66" s="140"/>
      <c r="RMU66" s="140"/>
      <c r="RMV66" s="140"/>
      <c r="RMW66" s="140"/>
      <c r="RMX66" s="140"/>
      <c r="RMY66" s="140"/>
      <c r="RMZ66" s="140"/>
      <c r="RNA66" s="140"/>
      <c r="RNB66" s="140"/>
      <c r="RNC66" s="140"/>
      <c r="RND66" s="140"/>
      <c r="RNE66" s="140"/>
      <c r="RNF66" s="140"/>
      <c r="RNG66" s="140"/>
      <c r="RNH66" s="140"/>
      <c r="RNI66" s="140"/>
      <c r="RNJ66" s="140"/>
      <c r="RNK66" s="140"/>
      <c r="RNL66" s="140"/>
      <c r="RNM66" s="140"/>
      <c r="RNN66" s="140"/>
      <c r="RNO66" s="140"/>
      <c r="RNP66" s="140"/>
      <c r="RNQ66" s="140"/>
      <c r="RNR66" s="140"/>
      <c r="RNS66" s="140"/>
      <c r="RNT66" s="140"/>
      <c r="RNU66" s="140"/>
      <c r="RNV66" s="140"/>
      <c r="RNW66" s="140"/>
      <c r="RNX66" s="140"/>
      <c r="RNY66" s="140"/>
      <c r="RNZ66" s="140"/>
      <c r="ROA66" s="140"/>
      <c r="ROB66" s="140"/>
      <c r="ROC66" s="140"/>
      <c r="ROD66" s="140"/>
      <c r="ROE66" s="140"/>
      <c r="ROF66" s="140"/>
      <c r="ROG66" s="140"/>
      <c r="ROH66" s="140"/>
      <c r="ROI66" s="140"/>
      <c r="ROJ66" s="140"/>
      <c r="ROK66" s="140"/>
      <c r="ROL66" s="140"/>
      <c r="ROM66" s="140"/>
      <c r="RON66" s="140"/>
      <c r="ROO66" s="140"/>
      <c r="ROP66" s="140"/>
      <c r="ROQ66" s="140"/>
      <c r="ROR66" s="140"/>
      <c r="ROS66" s="140"/>
      <c r="ROT66" s="140"/>
      <c r="ROU66" s="140"/>
      <c r="ROV66" s="140"/>
      <c r="ROW66" s="140"/>
      <c r="ROX66" s="140"/>
      <c r="ROY66" s="140"/>
      <c r="ROZ66" s="140"/>
      <c r="RPA66" s="140"/>
      <c r="RPB66" s="140"/>
      <c r="RPC66" s="140"/>
      <c r="RPD66" s="140"/>
      <c r="RPE66" s="140"/>
      <c r="RPF66" s="140"/>
      <c r="RPG66" s="140"/>
      <c r="RPH66" s="140"/>
      <c r="RPI66" s="140"/>
      <c r="RPJ66" s="140"/>
      <c r="RPK66" s="140"/>
      <c r="RPL66" s="140"/>
      <c r="RPM66" s="140"/>
      <c r="RPN66" s="140"/>
      <c r="RPO66" s="140"/>
      <c r="RPP66" s="140"/>
      <c r="RPQ66" s="140"/>
      <c r="RPR66" s="140"/>
      <c r="RPS66" s="140"/>
      <c r="RPT66" s="140"/>
      <c r="RPU66" s="140"/>
      <c r="RPV66" s="140"/>
      <c r="RPW66" s="140"/>
      <c r="RPX66" s="140"/>
      <c r="RPY66" s="140"/>
      <c r="RPZ66" s="140"/>
      <c r="RQA66" s="140"/>
      <c r="RQB66" s="140"/>
      <c r="RQC66" s="140"/>
      <c r="RQD66" s="140"/>
      <c r="RQE66" s="140"/>
      <c r="RQF66" s="140"/>
      <c r="RQG66" s="140"/>
      <c r="RQH66" s="140"/>
      <c r="RQI66" s="140"/>
      <c r="RQJ66" s="140"/>
      <c r="RQK66" s="140"/>
      <c r="RQL66" s="140"/>
      <c r="RQM66" s="140"/>
      <c r="RQN66" s="140"/>
      <c r="RQO66" s="140"/>
      <c r="RQP66" s="140"/>
      <c r="RQQ66" s="140"/>
      <c r="RQR66" s="140"/>
      <c r="RQS66" s="140"/>
      <c r="RQT66" s="140"/>
      <c r="RQU66" s="140"/>
      <c r="RQV66" s="140"/>
      <c r="RQW66" s="140"/>
      <c r="RQX66" s="140"/>
      <c r="RQY66" s="140"/>
      <c r="RQZ66" s="140"/>
      <c r="RRA66" s="140"/>
      <c r="RRB66" s="140"/>
      <c r="RRC66" s="140"/>
      <c r="RRD66" s="140"/>
      <c r="RRE66" s="140"/>
      <c r="RRF66" s="140"/>
      <c r="RRG66" s="140"/>
      <c r="RRH66" s="140"/>
      <c r="RRI66" s="140"/>
      <c r="RRJ66" s="140"/>
      <c r="RRK66" s="140"/>
      <c r="RRL66" s="140"/>
      <c r="RRM66" s="140"/>
      <c r="RRN66" s="140"/>
      <c r="RRO66" s="140"/>
      <c r="RRP66" s="140"/>
      <c r="RRQ66" s="140"/>
      <c r="RRR66" s="140"/>
      <c r="RRS66" s="140"/>
      <c r="RRT66" s="140"/>
      <c r="RRU66" s="140"/>
      <c r="RRV66" s="140"/>
      <c r="RRW66" s="140"/>
      <c r="RRX66" s="140"/>
      <c r="RRY66" s="140"/>
      <c r="RRZ66" s="140"/>
      <c r="RSA66" s="140"/>
      <c r="RSB66" s="140"/>
      <c r="RSC66" s="140"/>
      <c r="RSD66" s="140"/>
      <c r="RSE66" s="140"/>
      <c r="RSF66" s="140"/>
      <c r="RSG66" s="140"/>
      <c r="RSH66" s="140"/>
      <c r="RSI66" s="140"/>
      <c r="RSJ66" s="140"/>
      <c r="RSK66" s="140"/>
      <c r="RSL66" s="140"/>
      <c r="RSM66" s="140"/>
      <c r="RSN66" s="140"/>
      <c r="RSO66" s="140"/>
      <c r="RSP66" s="140"/>
      <c r="RSQ66" s="140"/>
      <c r="RSR66" s="140"/>
      <c r="RSS66" s="140"/>
      <c r="RST66" s="140"/>
      <c r="RSU66" s="140"/>
      <c r="RSV66" s="140"/>
      <c r="RSW66" s="140"/>
      <c r="RSX66" s="140"/>
      <c r="RSY66" s="140"/>
      <c r="RSZ66" s="140"/>
      <c r="RTA66" s="140"/>
      <c r="RTB66" s="140"/>
      <c r="RTC66" s="140"/>
      <c r="RTD66" s="140"/>
      <c r="RTE66" s="140"/>
      <c r="RTF66" s="140"/>
      <c r="RTG66" s="140"/>
      <c r="RTH66" s="140"/>
      <c r="RTI66" s="140"/>
      <c r="RTJ66" s="140"/>
      <c r="RTK66" s="140"/>
      <c r="RTL66" s="140"/>
      <c r="RTM66" s="140"/>
      <c r="RTN66" s="140"/>
      <c r="RTO66" s="140"/>
      <c r="RTP66" s="140"/>
      <c r="RTQ66" s="140"/>
      <c r="RTR66" s="140"/>
      <c r="RTS66" s="140"/>
      <c r="RTT66" s="140"/>
      <c r="RTU66" s="140"/>
      <c r="RTV66" s="140"/>
      <c r="RTW66" s="140"/>
      <c r="RTX66" s="140"/>
      <c r="RTY66" s="140"/>
      <c r="RTZ66" s="140"/>
      <c r="RUA66" s="140"/>
      <c r="RUB66" s="140"/>
      <c r="RUC66" s="140"/>
      <c r="RUD66" s="140"/>
      <c r="RUE66" s="140"/>
      <c r="RUF66" s="140"/>
      <c r="RUG66" s="140"/>
      <c r="RUH66" s="140"/>
      <c r="RUI66" s="140"/>
      <c r="RUJ66" s="140"/>
      <c r="RUK66" s="140"/>
      <c r="RUL66" s="140"/>
      <c r="RUM66" s="140"/>
      <c r="RUN66" s="140"/>
      <c r="RUO66" s="140"/>
      <c r="RUP66" s="140"/>
      <c r="RUQ66" s="140"/>
      <c r="RUR66" s="140"/>
      <c r="RUS66" s="140"/>
      <c r="RUT66" s="140"/>
      <c r="RUU66" s="140"/>
      <c r="RUV66" s="140"/>
      <c r="RUW66" s="140"/>
      <c r="RUX66" s="140"/>
      <c r="RUY66" s="140"/>
      <c r="RUZ66" s="140"/>
      <c r="RVA66" s="140"/>
      <c r="RVB66" s="140"/>
      <c r="RVC66" s="140"/>
      <c r="RVD66" s="140"/>
      <c r="RVE66" s="140"/>
      <c r="RVF66" s="140"/>
      <c r="RVG66" s="140"/>
      <c r="RVH66" s="140"/>
      <c r="RVI66" s="140"/>
      <c r="RVJ66" s="140"/>
      <c r="RVK66" s="140"/>
      <c r="RVL66" s="140"/>
      <c r="RVM66" s="140"/>
      <c r="RVN66" s="140"/>
      <c r="RVO66" s="140"/>
      <c r="RVP66" s="140"/>
      <c r="RVQ66" s="140"/>
      <c r="RVR66" s="140"/>
      <c r="RVS66" s="140"/>
      <c r="RVT66" s="140"/>
      <c r="RVU66" s="140"/>
      <c r="RVV66" s="140"/>
      <c r="RVW66" s="140"/>
      <c r="RVX66" s="140"/>
      <c r="RVY66" s="140"/>
      <c r="RVZ66" s="140"/>
      <c r="RWA66" s="140"/>
      <c r="RWB66" s="140"/>
      <c r="RWC66" s="140"/>
      <c r="RWD66" s="140"/>
      <c r="RWE66" s="140"/>
      <c r="RWF66" s="140"/>
      <c r="RWG66" s="140"/>
      <c r="RWH66" s="140"/>
      <c r="RWI66" s="140"/>
      <c r="RWJ66" s="140"/>
      <c r="RWK66" s="140"/>
      <c r="RWL66" s="140"/>
      <c r="RWM66" s="140"/>
      <c r="RWN66" s="140"/>
      <c r="RWO66" s="140"/>
      <c r="RWP66" s="140"/>
      <c r="RWQ66" s="140"/>
      <c r="RWR66" s="140"/>
      <c r="RWS66" s="140"/>
      <c r="RWT66" s="140"/>
      <c r="RWU66" s="140"/>
      <c r="RWV66" s="140"/>
      <c r="RWW66" s="140"/>
      <c r="RWX66" s="140"/>
      <c r="RWY66" s="140"/>
      <c r="RWZ66" s="140"/>
      <c r="RXA66" s="140"/>
      <c r="RXB66" s="140"/>
      <c r="RXC66" s="140"/>
      <c r="RXD66" s="140"/>
      <c r="RXE66" s="140"/>
      <c r="RXF66" s="140"/>
      <c r="RXG66" s="140"/>
      <c r="RXH66" s="140"/>
      <c r="RXI66" s="140"/>
      <c r="RXJ66" s="140"/>
      <c r="RXK66" s="140"/>
      <c r="RXL66" s="140"/>
      <c r="RXM66" s="140"/>
      <c r="RXN66" s="140"/>
      <c r="RXO66" s="140"/>
      <c r="RXP66" s="140"/>
      <c r="RXQ66" s="140"/>
      <c r="RXR66" s="140"/>
      <c r="RXS66" s="140"/>
      <c r="RXT66" s="140"/>
      <c r="RXU66" s="140"/>
      <c r="RXV66" s="140"/>
      <c r="RXW66" s="140"/>
      <c r="RXX66" s="140"/>
      <c r="RXY66" s="140"/>
      <c r="RXZ66" s="140"/>
      <c r="RYA66" s="140"/>
      <c r="RYB66" s="140"/>
      <c r="RYC66" s="140"/>
      <c r="RYD66" s="140"/>
      <c r="RYE66" s="140"/>
      <c r="RYF66" s="140"/>
      <c r="RYG66" s="140"/>
      <c r="RYH66" s="140"/>
      <c r="RYI66" s="140"/>
      <c r="RYJ66" s="140"/>
      <c r="RYK66" s="140"/>
      <c r="RYL66" s="140"/>
      <c r="RYM66" s="140"/>
      <c r="RYN66" s="140"/>
      <c r="RYO66" s="140"/>
      <c r="RYP66" s="140"/>
      <c r="RYQ66" s="140"/>
      <c r="RYR66" s="140"/>
      <c r="RYS66" s="140"/>
      <c r="RYT66" s="140"/>
      <c r="RYU66" s="140"/>
      <c r="RYV66" s="140"/>
      <c r="RYW66" s="140"/>
      <c r="RYX66" s="140"/>
      <c r="RYY66" s="140"/>
      <c r="RYZ66" s="140"/>
      <c r="RZA66" s="140"/>
      <c r="RZB66" s="140"/>
      <c r="RZC66" s="140"/>
      <c r="RZD66" s="140"/>
      <c r="RZE66" s="140"/>
      <c r="RZF66" s="140"/>
      <c r="RZG66" s="140"/>
      <c r="RZH66" s="140"/>
      <c r="RZI66" s="140"/>
      <c r="RZJ66" s="140"/>
      <c r="RZK66" s="140"/>
      <c r="RZL66" s="140"/>
      <c r="RZM66" s="140"/>
      <c r="RZN66" s="140"/>
      <c r="RZO66" s="140"/>
      <c r="RZP66" s="140"/>
      <c r="RZQ66" s="140"/>
      <c r="RZR66" s="140"/>
      <c r="RZS66" s="140"/>
      <c r="RZT66" s="140"/>
      <c r="RZU66" s="140"/>
      <c r="RZV66" s="140"/>
      <c r="RZW66" s="140"/>
      <c r="RZX66" s="140"/>
      <c r="RZY66" s="140"/>
      <c r="RZZ66" s="140"/>
      <c r="SAA66" s="140"/>
      <c r="SAB66" s="140"/>
      <c r="SAC66" s="140"/>
      <c r="SAD66" s="140"/>
      <c r="SAE66" s="140"/>
      <c r="SAF66" s="140"/>
      <c r="SAG66" s="140"/>
      <c r="SAH66" s="140"/>
      <c r="SAI66" s="140"/>
      <c r="SAJ66" s="140"/>
      <c r="SAK66" s="140"/>
      <c r="SAL66" s="140"/>
      <c r="SAM66" s="140"/>
      <c r="SAN66" s="140"/>
      <c r="SAO66" s="140"/>
      <c r="SAP66" s="140"/>
      <c r="SAQ66" s="140"/>
      <c r="SAR66" s="140"/>
      <c r="SAS66" s="140"/>
      <c r="SAT66" s="140"/>
      <c r="SAU66" s="140"/>
      <c r="SAV66" s="140"/>
      <c r="SAW66" s="140"/>
      <c r="SAX66" s="140"/>
      <c r="SAY66" s="140"/>
      <c r="SAZ66" s="140"/>
      <c r="SBA66" s="140"/>
      <c r="SBB66" s="140"/>
      <c r="SBC66" s="140"/>
      <c r="SBD66" s="140"/>
      <c r="SBE66" s="140"/>
      <c r="SBF66" s="140"/>
      <c r="SBG66" s="140"/>
      <c r="SBH66" s="140"/>
      <c r="SBI66" s="140"/>
      <c r="SBJ66" s="140"/>
      <c r="SBK66" s="140"/>
      <c r="SBL66" s="140"/>
      <c r="SBM66" s="140"/>
      <c r="SBN66" s="140"/>
      <c r="SBO66" s="140"/>
      <c r="SBP66" s="140"/>
      <c r="SBQ66" s="140"/>
      <c r="SBR66" s="140"/>
      <c r="SBS66" s="140"/>
      <c r="SBT66" s="140"/>
      <c r="SBU66" s="140"/>
      <c r="SBV66" s="140"/>
      <c r="SBW66" s="140"/>
      <c r="SBX66" s="140"/>
      <c r="SBY66" s="140"/>
      <c r="SBZ66" s="140"/>
      <c r="SCA66" s="140"/>
      <c r="SCB66" s="140"/>
      <c r="SCC66" s="140"/>
      <c r="SCD66" s="140"/>
      <c r="SCE66" s="140"/>
      <c r="SCF66" s="140"/>
      <c r="SCG66" s="140"/>
      <c r="SCH66" s="140"/>
      <c r="SCI66" s="140"/>
      <c r="SCJ66" s="140"/>
      <c r="SCK66" s="140"/>
      <c r="SCL66" s="140"/>
      <c r="SCM66" s="140"/>
      <c r="SCN66" s="140"/>
      <c r="SCO66" s="140"/>
      <c r="SCP66" s="140"/>
      <c r="SCQ66" s="140"/>
      <c r="SCR66" s="140"/>
      <c r="SCS66" s="140"/>
      <c r="SCT66" s="140"/>
      <c r="SCU66" s="140"/>
      <c r="SCV66" s="140"/>
      <c r="SCW66" s="140"/>
      <c r="SCX66" s="140"/>
      <c r="SCY66" s="140"/>
      <c r="SCZ66" s="140"/>
      <c r="SDA66" s="140"/>
      <c r="SDB66" s="140"/>
      <c r="SDC66" s="140"/>
      <c r="SDD66" s="140"/>
      <c r="SDE66" s="140"/>
      <c r="SDF66" s="140"/>
      <c r="SDG66" s="140"/>
      <c r="SDH66" s="140"/>
      <c r="SDI66" s="140"/>
      <c r="SDJ66" s="140"/>
      <c r="SDK66" s="140"/>
      <c r="SDL66" s="140"/>
      <c r="SDM66" s="140"/>
      <c r="SDN66" s="140"/>
      <c r="SDO66" s="140"/>
      <c r="SDP66" s="140"/>
      <c r="SDQ66" s="140"/>
      <c r="SDR66" s="140"/>
      <c r="SDS66" s="140"/>
      <c r="SDT66" s="140"/>
      <c r="SDU66" s="140"/>
      <c r="SDV66" s="140"/>
      <c r="SDW66" s="140"/>
      <c r="SDX66" s="140"/>
      <c r="SDY66" s="140"/>
      <c r="SDZ66" s="140"/>
      <c r="SEA66" s="140"/>
      <c r="SEB66" s="140"/>
      <c r="SEC66" s="140"/>
      <c r="SED66" s="140"/>
      <c r="SEE66" s="140"/>
      <c r="SEF66" s="140"/>
      <c r="SEG66" s="140"/>
      <c r="SEH66" s="140"/>
      <c r="SEI66" s="140"/>
      <c r="SEJ66" s="140"/>
      <c r="SEK66" s="140"/>
      <c r="SEL66" s="140"/>
      <c r="SEM66" s="140"/>
      <c r="SEN66" s="140"/>
      <c r="SEO66" s="140"/>
      <c r="SEP66" s="140"/>
      <c r="SEQ66" s="140"/>
      <c r="SER66" s="140"/>
      <c r="SES66" s="140"/>
      <c r="SET66" s="140"/>
      <c r="SEU66" s="140"/>
      <c r="SEV66" s="140"/>
      <c r="SEW66" s="140"/>
      <c r="SEX66" s="140"/>
      <c r="SEY66" s="140"/>
      <c r="SEZ66" s="140"/>
      <c r="SFA66" s="140"/>
      <c r="SFB66" s="140"/>
      <c r="SFC66" s="140"/>
      <c r="SFD66" s="140"/>
      <c r="SFE66" s="140"/>
      <c r="SFF66" s="140"/>
      <c r="SFG66" s="140"/>
      <c r="SFH66" s="140"/>
      <c r="SFI66" s="140"/>
      <c r="SFJ66" s="140"/>
      <c r="SFK66" s="140"/>
      <c r="SFL66" s="140"/>
      <c r="SFM66" s="140"/>
      <c r="SFN66" s="140"/>
      <c r="SFO66" s="140"/>
      <c r="SFP66" s="140"/>
      <c r="SFQ66" s="140"/>
      <c r="SFR66" s="140"/>
      <c r="SFS66" s="140"/>
      <c r="SFT66" s="140"/>
      <c r="SFU66" s="140"/>
      <c r="SFV66" s="140"/>
      <c r="SFW66" s="140"/>
      <c r="SFX66" s="140"/>
      <c r="SFY66" s="140"/>
      <c r="SFZ66" s="140"/>
      <c r="SGA66" s="140"/>
      <c r="SGB66" s="140"/>
      <c r="SGC66" s="140"/>
      <c r="SGD66" s="140"/>
      <c r="SGE66" s="140"/>
      <c r="SGF66" s="140"/>
      <c r="SGG66" s="140"/>
      <c r="SGH66" s="140"/>
      <c r="SGI66" s="140"/>
      <c r="SGJ66" s="140"/>
      <c r="SGK66" s="140"/>
      <c r="SGL66" s="140"/>
      <c r="SGM66" s="140"/>
      <c r="SGN66" s="140"/>
      <c r="SGO66" s="140"/>
      <c r="SGP66" s="140"/>
      <c r="SGQ66" s="140"/>
      <c r="SGR66" s="140"/>
      <c r="SGS66" s="140"/>
      <c r="SGT66" s="140"/>
      <c r="SGU66" s="140"/>
      <c r="SGV66" s="140"/>
      <c r="SGW66" s="140"/>
      <c r="SGX66" s="140"/>
      <c r="SGY66" s="140"/>
      <c r="SGZ66" s="140"/>
      <c r="SHA66" s="140"/>
      <c r="SHB66" s="140"/>
      <c r="SHC66" s="140"/>
      <c r="SHD66" s="140"/>
      <c r="SHE66" s="140"/>
      <c r="SHF66" s="140"/>
      <c r="SHG66" s="140"/>
      <c r="SHH66" s="140"/>
      <c r="SHI66" s="140"/>
      <c r="SHJ66" s="140"/>
      <c r="SHK66" s="140"/>
      <c r="SHL66" s="140"/>
      <c r="SHM66" s="140"/>
      <c r="SHN66" s="140"/>
      <c r="SHO66" s="140"/>
      <c r="SHP66" s="140"/>
      <c r="SHQ66" s="140"/>
      <c r="SHR66" s="140"/>
      <c r="SHS66" s="140"/>
      <c r="SHT66" s="140"/>
      <c r="SHU66" s="140"/>
      <c r="SHV66" s="140"/>
      <c r="SHW66" s="140"/>
      <c r="SHX66" s="140"/>
      <c r="SHY66" s="140"/>
      <c r="SHZ66" s="140"/>
      <c r="SIA66" s="140"/>
      <c r="SIB66" s="140"/>
      <c r="SIC66" s="140"/>
      <c r="SID66" s="140"/>
      <c r="SIE66" s="140"/>
      <c r="SIF66" s="140"/>
      <c r="SIG66" s="140"/>
      <c r="SIH66" s="140"/>
      <c r="SII66" s="140"/>
      <c r="SIJ66" s="140"/>
      <c r="SIK66" s="140"/>
      <c r="SIL66" s="140"/>
      <c r="SIM66" s="140"/>
      <c r="SIN66" s="140"/>
      <c r="SIO66" s="140"/>
      <c r="SIP66" s="140"/>
      <c r="SIQ66" s="140"/>
      <c r="SIR66" s="140"/>
      <c r="SIS66" s="140"/>
      <c r="SIT66" s="140"/>
      <c r="SIU66" s="140"/>
      <c r="SIV66" s="140"/>
      <c r="SIW66" s="140"/>
      <c r="SIX66" s="140"/>
      <c r="SIY66" s="140"/>
      <c r="SIZ66" s="140"/>
      <c r="SJA66" s="140"/>
      <c r="SJB66" s="140"/>
      <c r="SJC66" s="140"/>
      <c r="SJD66" s="140"/>
      <c r="SJE66" s="140"/>
      <c r="SJF66" s="140"/>
      <c r="SJG66" s="140"/>
      <c r="SJH66" s="140"/>
      <c r="SJI66" s="140"/>
      <c r="SJJ66" s="140"/>
      <c r="SJK66" s="140"/>
      <c r="SJL66" s="140"/>
      <c r="SJM66" s="140"/>
      <c r="SJN66" s="140"/>
      <c r="SJO66" s="140"/>
      <c r="SJP66" s="140"/>
      <c r="SJQ66" s="140"/>
      <c r="SJR66" s="140"/>
      <c r="SJS66" s="140"/>
      <c r="SJT66" s="140"/>
      <c r="SJU66" s="140"/>
      <c r="SJV66" s="140"/>
      <c r="SJW66" s="140"/>
      <c r="SJX66" s="140"/>
      <c r="SJY66" s="140"/>
      <c r="SJZ66" s="140"/>
      <c r="SKA66" s="140"/>
      <c r="SKB66" s="140"/>
      <c r="SKC66" s="140"/>
      <c r="SKD66" s="140"/>
      <c r="SKE66" s="140"/>
      <c r="SKF66" s="140"/>
      <c r="SKG66" s="140"/>
      <c r="SKH66" s="140"/>
      <c r="SKI66" s="140"/>
      <c r="SKJ66" s="140"/>
      <c r="SKK66" s="140"/>
      <c r="SKL66" s="140"/>
      <c r="SKM66" s="140"/>
      <c r="SKN66" s="140"/>
      <c r="SKO66" s="140"/>
      <c r="SKP66" s="140"/>
      <c r="SKQ66" s="140"/>
      <c r="SKR66" s="140"/>
      <c r="SKS66" s="140"/>
      <c r="SKT66" s="140"/>
      <c r="SKU66" s="140"/>
      <c r="SKV66" s="140"/>
      <c r="SKW66" s="140"/>
      <c r="SKX66" s="140"/>
      <c r="SKY66" s="140"/>
      <c r="SKZ66" s="140"/>
      <c r="SLA66" s="140"/>
      <c r="SLB66" s="140"/>
      <c r="SLC66" s="140"/>
      <c r="SLD66" s="140"/>
      <c r="SLE66" s="140"/>
      <c r="SLF66" s="140"/>
      <c r="SLG66" s="140"/>
      <c r="SLH66" s="140"/>
      <c r="SLI66" s="140"/>
      <c r="SLJ66" s="140"/>
      <c r="SLK66" s="140"/>
      <c r="SLL66" s="140"/>
      <c r="SLM66" s="140"/>
      <c r="SLN66" s="140"/>
      <c r="SLO66" s="140"/>
      <c r="SLP66" s="140"/>
      <c r="SLQ66" s="140"/>
      <c r="SLR66" s="140"/>
      <c r="SLS66" s="140"/>
      <c r="SLT66" s="140"/>
      <c r="SLU66" s="140"/>
      <c r="SLV66" s="140"/>
      <c r="SLW66" s="140"/>
      <c r="SLX66" s="140"/>
      <c r="SLY66" s="140"/>
      <c r="SLZ66" s="140"/>
      <c r="SMA66" s="140"/>
      <c r="SMB66" s="140"/>
      <c r="SMC66" s="140"/>
      <c r="SMD66" s="140"/>
      <c r="SME66" s="140"/>
      <c r="SMF66" s="140"/>
      <c r="SMG66" s="140"/>
      <c r="SMH66" s="140"/>
      <c r="SMI66" s="140"/>
      <c r="SMJ66" s="140"/>
      <c r="SMK66" s="140"/>
      <c r="SML66" s="140"/>
      <c r="SMM66" s="140"/>
      <c r="SMN66" s="140"/>
      <c r="SMO66" s="140"/>
      <c r="SMP66" s="140"/>
      <c r="SMQ66" s="140"/>
      <c r="SMR66" s="140"/>
      <c r="SMS66" s="140"/>
      <c r="SMT66" s="140"/>
      <c r="SMU66" s="140"/>
      <c r="SMV66" s="140"/>
      <c r="SMW66" s="140"/>
      <c r="SMX66" s="140"/>
      <c r="SMY66" s="140"/>
      <c r="SMZ66" s="140"/>
      <c r="SNA66" s="140"/>
      <c r="SNB66" s="140"/>
      <c r="SNC66" s="140"/>
      <c r="SND66" s="140"/>
      <c r="SNE66" s="140"/>
      <c r="SNF66" s="140"/>
      <c r="SNG66" s="140"/>
      <c r="SNH66" s="140"/>
      <c r="SNI66" s="140"/>
      <c r="SNJ66" s="140"/>
      <c r="SNK66" s="140"/>
      <c r="SNL66" s="140"/>
      <c r="SNM66" s="140"/>
      <c r="SNN66" s="140"/>
      <c r="SNO66" s="140"/>
      <c r="SNP66" s="140"/>
      <c r="SNQ66" s="140"/>
      <c r="SNR66" s="140"/>
      <c r="SNS66" s="140"/>
      <c r="SNT66" s="140"/>
      <c r="SNU66" s="140"/>
      <c r="SNV66" s="140"/>
      <c r="SNW66" s="140"/>
      <c r="SNX66" s="140"/>
      <c r="SNY66" s="140"/>
      <c r="SNZ66" s="140"/>
      <c r="SOA66" s="140"/>
      <c r="SOB66" s="140"/>
      <c r="SOC66" s="140"/>
      <c r="SOD66" s="140"/>
      <c r="SOE66" s="140"/>
      <c r="SOF66" s="140"/>
      <c r="SOG66" s="140"/>
      <c r="SOH66" s="140"/>
      <c r="SOI66" s="140"/>
      <c r="SOJ66" s="140"/>
      <c r="SOK66" s="140"/>
      <c r="SOL66" s="140"/>
      <c r="SOM66" s="140"/>
      <c r="SON66" s="140"/>
      <c r="SOO66" s="140"/>
      <c r="SOP66" s="140"/>
      <c r="SOQ66" s="140"/>
      <c r="SOR66" s="140"/>
      <c r="SOS66" s="140"/>
      <c r="SOT66" s="140"/>
      <c r="SOU66" s="140"/>
      <c r="SOV66" s="140"/>
      <c r="SOW66" s="140"/>
      <c r="SOX66" s="140"/>
      <c r="SOY66" s="140"/>
      <c r="SOZ66" s="140"/>
      <c r="SPA66" s="140"/>
      <c r="SPB66" s="140"/>
      <c r="SPC66" s="140"/>
      <c r="SPD66" s="140"/>
      <c r="SPE66" s="140"/>
      <c r="SPF66" s="140"/>
      <c r="SPG66" s="140"/>
      <c r="SPH66" s="140"/>
      <c r="SPI66" s="140"/>
      <c r="SPJ66" s="140"/>
      <c r="SPK66" s="140"/>
      <c r="SPL66" s="140"/>
      <c r="SPM66" s="140"/>
      <c r="SPN66" s="140"/>
      <c r="SPO66" s="140"/>
      <c r="SPP66" s="140"/>
      <c r="SPQ66" s="140"/>
      <c r="SPR66" s="140"/>
      <c r="SPS66" s="140"/>
      <c r="SPT66" s="140"/>
      <c r="SPU66" s="140"/>
      <c r="SPV66" s="140"/>
      <c r="SPW66" s="140"/>
      <c r="SPX66" s="140"/>
      <c r="SPY66" s="140"/>
      <c r="SPZ66" s="140"/>
      <c r="SQA66" s="140"/>
      <c r="SQB66" s="140"/>
      <c r="SQC66" s="140"/>
      <c r="SQD66" s="140"/>
      <c r="SQE66" s="140"/>
      <c r="SQF66" s="140"/>
      <c r="SQG66" s="140"/>
      <c r="SQH66" s="140"/>
      <c r="SQI66" s="140"/>
      <c r="SQJ66" s="140"/>
      <c r="SQK66" s="140"/>
      <c r="SQL66" s="140"/>
      <c r="SQM66" s="140"/>
      <c r="SQN66" s="140"/>
      <c r="SQO66" s="140"/>
      <c r="SQP66" s="140"/>
      <c r="SQQ66" s="140"/>
      <c r="SQR66" s="140"/>
      <c r="SQS66" s="140"/>
      <c r="SQT66" s="140"/>
      <c r="SQU66" s="140"/>
      <c r="SQV66" s="140"/>
      <c r="SQW66" s="140"/>
      <c r="SQX66" s="140"/>
      <c r="SQY66" s="140"/>
      <c r="SQZ66" s="140"/>
      <c r="SRA66" s="140"/>
      <c r="SRB66" s="140"/>
      <c r="SRC66" s="140"/>
      <c r="SRD66" s="140"/>
      <c r="SRE66" s="140"/>
      <c r="SRF66" s="140"/>
      <c r="SRG66" s="140"/>
      <c r="SRH66" s="140"/>
      <c r="SRI66" s="140"/>
      <c r="SRJ66" s="140"/>
      <c r="SRK66" s="140"/>
      <c r="SRL66" s="140"/>
      <c r="SRM66" s="140"/>
      <c r="SRN66" s="140"/>
      <c r="SRO66" s="140"/>
      <c r="SRP66" s="140"/>
      <c r="SRQ66" s="140"/>
      <c r="SRR66" s="140"/>
      <c r="SRS66" s="140"/>
      <c r="SRT66" s="140"/>
      <c r="SRU66" s="140"/>
      <c r="SRV66" s="140"/>
      <c r="SRW66" s="140"/>
      <c r="SRX66" s="140"/>
      <c r="SRY66" s="140"/>
      <c r="SRZ66" s="140"/>
      <c r="SSA66" s="140"/>
      <c r="SSB66" s="140"/>
      <c r="SSC66" s="140"/>
      <c r="SSD66" s="140"/>
      <c r="SSE66" s="140"/>
      <c r="SSF66" s="140"/>
      <c r="SSG66" s="140"/>
      <c r="SSH66" s="140"/>
      <c r="SSI66" s="140"/>
      <c r="SSJ66" s="140"/>
      <c r="SSK66" s="140"/>
      <c r="SSL66" s="140"/>
      <c r="SSM66" s="140"/>
      <c r="SSN66" s="140"/>
      <c r="SSO66" s="140"/>
      <c r="SSP66" s="140"/>
      <c r="SSQ66" s="140"/>
      <c r="SSR66" s="140"/>
      <c r="SSS66" s="140"/>
      <c r="SST66" s="140"/>
      <c r="SSU66" s="140"/>
      <c r="SSV66" s="140"/>
      <c r="SSW66" s="140"/>
      <c r="SSX66" s="140"/>
      <c r="SSY66" s="140"/>
      <c r="SSZ66" s="140"/>
      <c r="STA66" s="140"/>
      <c r="STB66" s="140"/>
      <c r="STC66" s="140"/>
      <c r="STD66" s="140"/>
      <c r="STE66" s="140"/>
      <c r="STF66" s="140"/>
      <c r="STG66" s="140"/>
      <c r="STH66" s="140"/>
      <c r="STI66" s="140"/>
      <c r="STJ66" s="140"/>
      <c r="STK66" s="140"/>
      <c r="STL66" s="140"/>
      <c r="STM66" s="140"/>
      <c r="STN66" s="140"/>
      <c r="STO66" s="140"/>
      <c r="STP66" s="140"/>
      <c r="STQ66" s="140"/>
      <c r="STR66" s="140"/>
      <c r="STS66" s="140"/>
      <c r="STT66" s="140"/>
      <c r="STU66" s="140"/>
      <c r="STV66" s="140"/>
      <c r="STW66" s="140"/>
      <c r="STX66" s="140"/>
      <c r="STY66" s="140"/>
      <c r="STZ66" s="140"/>
      <c r="SUA66" s="140"/>
      <c r="SUB66" s="140"/>
      <c r="SUC66" s="140"/>
      <c r="SUD66" s="140"/>
      <c r="SUE66" s="140"/>
      <c r="SUF66" s="140"/>
      <c r="SUG66" s="140"/>
      <c r="SUH66" s="140"/>
      <c r="SUI66" s="140"/>
      <c r="SUJ66" s="140"/>
      <c r="SUK66" s="140"/>
      <c r="SUL66" s="140"/>
      <c r="SUM66" s="140"/>
      <c r="SUN66" s="140"/>
      <c r="SUO66" s="140"/>
      <c r="SUP66" s="140"/>
      <c r="SUQ66" s="140"/>
      <c r="SUR66" s="140"/>
      <c r="SUS66" s="140"/>
      <c r="SUT66" s="140"/>
      <c r="SUU66" s="140"/>
      <c r="SUV66" s="140"/>
      <c r="SUW66" s="140"/>
      <c r="SUX66" s="140"/>
      <c r="SUY66" s="140"/>
      <c r="SUZ66" s="140"/>
      <c r="SVA66" s="140"/>
      <c r="SVB66" s="140"/>
      <c r="SVC66" s="140"/>
      <c r="SVD66" s="140"/>
      <c r="SVE66" s="140"/>
      <c r="SVF66" s="140"/>
      <c r="SVG66" s="140"/>
      <c r="SVH66" s="140"/>
      <c r="SVI66" s="140"/>
      <c r="SVJ66" s="140"/>
      <c r="SVK66" s="140"/>
      <c r="SVL66" s="140"/>
      <c r="SVM66" s="140"/>
      <c r="SVN66" s="140"/>
      <c r="SVO66" s="140"/>
      <c r="SVP66" s="140"/>
      <c r="SVQ66" s="140"/>
      <c r="SVR66" s="140"/>
      <c r="SVS66" s="140"/>
      <c r="SVT66" s="140"/>
      <c r="SVU66" s="140"/>
      <c r="SVV66" s="140"/>
      <c r="SVW66" s="140"/>
      <c r="SVX66" s="140"/>
      <c r="SVY66" s="140"/>
      <c r="SVZ66" s="140"/>
      <c r="SWA66" s="140"/>
      <c r="SWB66" s="140"/>
      <c r="SWC66" s="140"/>
      <c r="SWD66" s="140"/>
      <c r="SWE66" s="140"/>
      <c r="SWF66" s="140"/>
      <c r="SWG66" s="140"/>
      <c r="SWH66" s="140"/>
      <c r="SWI66" s="140"/>
      <c r="SWJ66" s="140"/>
      <c r="SWK66" s="140"/>
      <c r="SWL66" s="140"/>
      <c r="SWM66" s="140"/>
      <c r="SWN66" s="140"/>
      <c r="SWO66" s="140"/>
      <c r="SWP66" s="140"/>
      <c r="SWQ66" s="140"/>
      <c r="SWR66" s="140"/>
      <c r="SWS66" s="140"/>
      <c r="SWT66" s="140"/>
      <c r="SWU66" s="140"/>
      <c r="SWV66" s="140"/>
      <c r="SWW66" s="140"/>
      <c r="SWX66" s="140"/>
      <c r="SWY66" s="140"/>
      <c r="SWZ66" s="140"/>
      <c r="SXA66" s="140"/>
      <c r="SXB66" s="140"/>
      <c r="SXC66" s="140"/>
      <c r="SXD66" s="140"/>
      <c r="SXE66" s="140"/>
      <c r="SXF66" s="140"/>
      <c r="SXG66" s="140"/>
      <c r="SXH66" s="140"/>
      <c r="SXI66" s="140"/>
      <c r="SXJ66" s="140"/>
      <c r="SXK66" s="140"/>
      <c r="SXL66" s="140"/>
      <c r="SXM66" s="140"/>
      <c r="SXN66" s="140"/>
      <c r="SXO66" s="140"/>
      <c r="SXP66" s="140"/>
      <c r="SXQ66" s="140"/>
      <c r="SXR66" s="140"/>
      <c r="SXS66" s="140"/>
      <c r="SXT66" s="140"/>
      <c r="SXU66" s="140"/>
      <c r="SXV66" s="140"/>
      <c r="SXW66" s="140"/>
      <c r="SXX66" s="140"/>
      <c r="SXY66" s="140"/>
      <c r="SXZ66" s="140"/>
      <c r="SYA66" s="140"/>
      <c r="SYB66" s="140"/>
      <c r="SYC66" s="140"/>
      <c r="SYD66" s="140"/>
      <c r="SYE66" s="140"/>
      <c r="SYF66" s="140"/>
      <c r="SYG66" s="140"/>
      <c r="SYH66" s="140"/>
      <c r="SYI66" s="140"/>
      <c r="SYJ66" s="140"/>
      <c r="SYK66" s="140"/>
      <c r="SYL66" s="140"/>
      <c r="SYM66" s="140"/>
      <c r="SYN66" s="140"/>
      <c r="SYO66" s="140"/>
      <c r="SYP66" s="140"/>
      <c r="SYQ66" s="140"/>
      <c r="SYR66" s="140"/>
      <c r="SYS66" s="140"/>
      <c r="SYT66" s="140"/>
      <c r="SYU66" s="140"/>
      <c r="SYV66" s="140"/>
      <c r="SYW66" s="140"/>
      <c r="SYX66" s="140"/>
      <c r="SYY66" s="140"/>
      <c r="SYZ66" s="140"/>
      <c r="SZA66" s="140"/>
      <c r="SZB66" s="140"/>
      <c r="SZC66" s="140"/>
      <c r="SZD66" s="140"/>
      <c r="SZE66" s="140"/>
      <c r="SZF66" s="140"/>
      <c r="SZG66" s="140"/>
      <c r="SZH66" s="140"/>
      <c r="SZI66" s="140"/>
      <c r="SZJ66" s="140"/>
      <c r="SZK66" s="140"/>
      <c r="SZL66" s="140"/>
      <c r="SZM66" s="140"/>
      <c r="SZN66" s="140"/>
      <c r="SZO66" s="140"/>
      <c r="SZP66" s="140"/>
      <c r="SZQ66" s="140"/>
      <c r="SZR66" s="140"/>
      <c r="SZS66" s="140"/>
      <c r="SZT66" s="140"/>
      <c r="SZU66" s="140"/>
      <c r="SZV66" s="140"/>
      <c r="SZW66" s="140"/>
      <c r="SZX66" s="140"/>
      <c r="SZY66" s="140"/>
      <c r="SZZ66" s="140"/>
      <c r="TAA66" s="140"/>
      <c r="TAB66" s="140"/>
      <c r="TAC66" s="140"/>
      <c r="TAD66" s="140"/>
      <c r="TAE66" s="140"/>
      <c r="TAF66" s="140"/>
      <c r="TAG66" s="140"/>
      <c r="TAH66" s="140"/>
      <c r="TAI66" s="140"/>
      <c r="TAJ66" s="140"/>
      <c r="TAK66" s="140"/>
      <c r="TAL66" s="140"/>
      <c r="TAM66" s="140"/>
      <c r="TAN66" s="140"/>
      <c r="TAO66" s="140"/>
      <c r="TAP66" s="140"/>
      <c r="TAQ66" s="140"/>
      <c r="TAR66" s="140"/>
      <c r="TAS66" s="140"/>
      <c r="TAT66" s="140"/>
      <c r="TAU66" s="140"/>
      <c r="TAV66" s="140"/>
      <c r="TAW66" s="140"/>
      <c r="TAX66" s="140"/>
      <c r="TAY66" s="140"/>
      <c r="TAZ66" s="140"/>
      <c r="TBA66" s="140"/>
      <c r="TBB66" s="140"/>
      <c r="TBC66" s="140"/>
      <c r="TBD66" s="140"/>
      <c r="TBE66" s="140"/>
      <c r="TBF66" s="140"/>
      <c r="TBG66" s="140"/>
      <c r="TBH66" s="140"/>
      <c r="TBI66" s="140"/>
      <c r="TBJ66" s="140"/>
      <c r="TBK66" s="140"/>
      <c r="TBL66" s="140"/>
      <c r="TBM66" s="140"/>
      <c r="TBN66" s="140"/>
      <c r="TBO66" s="140"/>
      <c r="TBP66" s="140"/>
      <c r="TBQ66" s="140"/>
      <c r="TBR66" s="140"/>
      <c r="TBS66" s="140"/>
      <c r="TBT66" s="140"/>
      <c r="TBU66" s="140"/>
      <c r="TBV66" s="140"/>
      <c r="TBW66" s="140"/>
      <c r="TBX66" s="140"/>
      <c r="TBY66" s="140"/>
      <c r="TBZ66" s="140"/>
      <c r="TCA66" s="140"/>
      <c r="TCB66" s="140"/>
      <c r="TCC66" s="140"/>
      <c r="TCD66" s="140"/>
      <c r="TCE66" s="140"/>
      <c r="TCF66" s="140"/>
      <c r="TCG66" s="140"/>
      <c r="TCH66" s="140"/>
      <c r="TCI66" s="140"/>
      <c r="TCJ66" s="140"/>
      <c r="TCK66" s="140"/>
      <c r="TCL66" s="140"/>
      <c r="TCM66" s="140"/>
      <c r="TCN66" s="140"/>
      <c r="TCO66" s="140"/>
      <c r="TCP66" s="140"/>
      <c r="TCQ66" s="140"/>
      <c r="TCR66" s="140"/>
      <c r="TCS66" s="140"/>
      <c r="TCT66" s="140"/>
      <c r="TCU66" s="140"/>
      <c r="TCV66" s="140"/>
      <c r="TCW66" s="140"/>
      <c r="TCX66" s="140"/>
      <c r="TCY66" s="140"/>
      <c r="TCZ66" s="140"/>
      <c r="TDA66" s="140"/>
      <c r="TDB66" s="140"/>
      <c r="TDC66" s="140"/>
      <c r="TDD66" s="140"/>
      <c r="TDE66" s="140"/>
      <c r="TDF66" s="140"/>
      <c r="TDG66" s="140"/>
      <c r="TDH66" s="140"/>
      <c r="TDI66" s="140"/>
      <c r="TDJ66" s="140"/>
      <c r="TDK66" s="140"/>
      <c r="TDL66" s="140"/>
      <c r="TDM66" s="140"/>
      <c r="TDN66" s="140"/>
      <c r="TDO66" s="140"/>
      <c r="TDP66" s="140"/>
      <c r="TDQ66" s="140"/>
      <c r="TDR66" s="140"/>
      <c r="TDS66" s="140"/>
      <c r="TDT66" s="140"/>
      <c r="TDU66" s="140"/>
      <c r="TDV66" s="140"/>
      <c r="TDW66" s="140"/>
      <c r="TDX66" s="140"/>
      <c r="TDY66" s="140"/>
      <c r="TDZ66" s="140"/>
      <c r="TEA66" s="140"/>
      <c r="TEB66" s="140"/>
      <c r="TEC66" s="140"/>
      <c r="TED66" s="140"/>
      <c r="TEE66" s="140"/>
      <c r="TEF66" s="140"/>
      <c r="TEG66" s="140"/>
      <c r="TEH66" s="140"/>
      <c r="TEI66" s="140"/>
      <c r="TEJ66" s="140"/>
      <c r="TEK66" s="140"/>
      <c r="TEL66" s="140"/>
      <c r="TEM66" s="140"/>
      <c r="TEN66" s="140"/>
      <c r="TEO66" s="140"/>
      <c r="TEP66" s="140"/>
      <c r="TEQ66" s="140"/>
      <c r="TER66" s="140"/>
      <c r="TES66" s="140"/>
      <c r="TET66" s="140"/>
      <c r="TEU66" s="140"/>
      <c r="TEV66" s="140"/>
      <c r="TEW66" s="140"/>
      <c r="TEX66" s="140"/>
      <c r="TEY66" s="140"/>
      <c r="TEZ66" s="140"/>
      <c r="TFA66" s="140"/>
      <c r="TFB66" s="140"/>
      <c r="TFC66" s="140"/>
      <c r="TFD66" s="140"/>
      <c r="TFE66" s="140"/>
      <c r="TFF66" s="140"/>
      <c r="TFG66" s="140"/>
      <c r="TFH66" s="140"/>
      <c r="TFI66" s="140"/>
      <c r="TFJ66" s="140"/>
      <c r="TFK66" s="140"/>
      <c r="TFL66" s="140"/>
      <c r="TFM66" s="140"/>
      <c r="TFN66" s="140"/>
      <c r="TFO66" s="140"/>
      <c r="TFP66" s="140"/>
      <c r="TFQ66" s="140"/>
      <c r="TFR66" s="140"/>
      <c r="TFS66" s="140"/>
      <c r="TFT66" s="140"/>
      <c r="TFU66" s="140"/>
      <c r="TFV66" s="140"/>
      <c r="TFW66" s="140"/>
      <c r="TFX66" s="140"/>
      <c r="TFY66" s="140"/>
      <c r="TFZ66" s="140"/>
      <c r="TGA66" s="140"/>
      <c r="TGB66" s="140"/>
      <c r="TGC66" s="140"/>
      <c r="TGD66" s="140"/>
      <c r="TGE66" s="140"/>
      <c r="TGF66" s="140"/>
      <c r="TGG66" s="140"/>
      <c r="TGH66" s="140"/>
      <c r="TGI66" s="140"/>
      <c r="TGJ66" s="140"/>
      <c r="TGK66" s="140"/>
      <c r="TGL66" s="140"/>
      <c r="TGM66" s="140"/>
      <c r="TGN66" s="140"/>
      <c r="TGO66" s="140"/>
      <c r="TGP66" s="140"/>
      <c r="TGQ66" s="140"/>
      <c r="TGR66" s="140"/>
      <c r="TGS66" s="140"/>
      <c r="TGT66" s="140"/>
      <c r="TGU66" s="140"/>
      <c r="TGV66" s="140"/>
      <c r="TGW66" s="140"/>
      <c r="TGX66" s="140"/>
      <c r="TGY66" s="140"/>
      <c r="TGZ66" s="140"/>
      <c r="THA66" s="140"/>
      <c r="THB66" s="140"/>
      <c r="THC66" s="140"/>
      <c r="THD66" s="140"/>
      <c r="THE66" s="140"/>
      <c r="THF66" s="140"/>
      <c r="THG66" s="140"/>
      <c r="THH66" s="140"/>
      <c r="THI66" s="140"/>
      <c r="THJ66" s="140"/>
      <c r="THK66" s="140"/>
      <c r="THL66" s="140"/>
      <c r="THM66" s="140"/>
      <c r="THN66" s="140"/>
      <c r="THO66" s="140"/>
      <c r="THP66" s="140"/>
      <c r="THQ66" s="140"/>
      <c r="THR66" s="140"/>
      <c r="THS66" s="140"/>
      <c r="THT66" s="140"/>
      <c r="THU66" s="140"/>
      <c r="THV66" s="140"/>
      <c r="THW66" s="140"/>
      <c r="THX66" s="140"/>
      <c r="THY66" s="140"/>
      <c r="THZ66" s="140"/>
      <c r="TIA66" s="140"/>
      <c r="TIB66" s="140"/>
      <c r="TIC66" s="140"/>
      <c r="TID66" s="140"/>
      <c r="TIE66" s="140"/>
      <c r="TIF66" s="140"/>
      <c r="TIG66" s="140"/>
      <c r="TIH66" s="140"/>
      <c r="TII66" s="140"/>
      <c r="TIJ66" s="140"/>
      <c r="TIK66" s="140"/>
      <c r="TIL66" s="140"/>
      <c r="TIM66" s="140"/>
      <c r="TIN66" s="140"/>
      <c r="TIO66" s="140"/>
      <c r="TIP66" s="140"/>
      <c r="TIQ66" s="140"/>
      <c r="TIR66" s="140"/>
      <c r="TIS66" s="140"/>
      <c r="TIT66" s="140"/>
      <c r="TIU66" s="140"/>
      <c r="TIV66" s="140"/>
      <c r="TIW66" s="140"/>
      <c r="TIX66" s="140"/>
      <c r="TIY66" s="140"/>
      <c r="TIZ66" s="140"/>
      <c r="TJA66" s="140"/>
      <c r="TJB66" s="140"/>
      <c r="TJC66" s="140"/>
      <c r="TJD66" s="140"/>
      <c r="TJE66" s="140"/>
      <c r="TJF66" s="140"/>
      <c r="TJG66" s="140"/>
      <c r="TJH66" s="140"/>
      <c r="TJI66" s="140"/>
      <c r="TJJ66" s="140"/>
      <c r="TJK66" s="140"/>
      <c r="TJL66" s="140"/>
      <c r="TJM66" s="140"/>
      <c r="TJN66" s="140"/>
      <c r="TJO66" s="140"/>
      <c r="TJP66" s="140"/>
      <c r="TJQ66" s="140"/>
      <c r="TJR66" s="140"/>
      <c r="TJS66" s="140"/>
      <c r="TJT66" s="140"/>
      <c r="TJU66" s="140"/>
      <c r="TJV66" s="140"/>
      <c r="TJW66" s="140"/>
      <c r="TJX66" s="140"/>
      <c r="TJY66" s="140"/>
      <c r="TJZ66" s="140"/>
      <c r="TKA66" s="140"/>
      <c r="TKB66" s="140"/>
      <c r="TKC66" s="140"/>
      <c r="TKD66" s="140"/>
      <c r="TKE66" s="140"/>
      <c r="TKF66" s="140"/>
      <c r="TKG66" s="140"/>
      <c r="TKH66" s="140"/>
      <c r="TKI66" s="140"/>
      <c r="TKJ66" s="140"/>
      <c r="TKK66" s="140"/>
      <c r="TKL66" s="140"/>
      <c r="TKM66" s="140"/>
      <c r="TKN66" s="140"/>
      <c r="TKO66" s="140"/>
      <c r="TKP66" s="140"/>
      <c r="TKQ66" s="140"/>
      <c r="TKR66" s="140"/>
      <c r="TKS66" s="140"/>
      <c r="TKT66" s="140"/>
      <c r="TKU66" s="140"/>
      <c r="TKV66" s="140"/>
      <c r="TKW66" s="140"/>
      <c r="TKX66" s="140"/>
      <c r="TKY66" s="140"/>
      <c r="TKZ66" s="140"/>
      <c r="TLA66" s="140"/>
      <c r="TLB66" s="140"/>
      <c r="TLC66" s="140"/>
      <c r="TLD66" s="140"/>
      <c r="TLE66" s="140"/>
      <c r="TLF66" s="140"/>
      <c r="TLG66" s="140"/>
      <c r="TLH66" s="140"/>
      <c r="TLI66" s="140"/>
      <c r="TLJ66" s="140"/>
      <c r="TLK66" s="140"/>
      <c r="TLL66" s="140"/>
      <c r="TLM66" s="140"/>
      <c r="TLN66" s="140"/>
      <c r="TLO66" s="140"/>
      <c r="TLP66" s="140"/>
      <c r="TLQ66" s="140"/>
      <c r="TLR66" s="140"/>
      <c r="TLS66" s="140"/>
      <c r="TLT66" s="140"/>
      <c r="TLU66" s="140"/>
      <c r="TLV66" s="140"/>
      <c r="TLW66" s="140"/>
      <c r="TLX66" s="140"/>
      <c r="TLY66" s="140"/>
      <c r="TLZ66" s="140"/>
      <c r="TMA66" s="140"/>
      <c r="TMB66" s="140"/>
      <c r="TMC66" s="140"/>
      <c r="TMD66" s="140"/>
      <c r="TME66" s="140"/>
      <c r="TMF66" s="140"/>
      <c r="TMG66" s="140"/>
      <c r="TMH66" s="140"/>
      <c r="TMI66" s="140"/>
      <c r="TMJ66" s="140"/>
      <c r="TMK66" s="140"/>
      <c r="TML66" s="140"/>
      <c r="TMM66" s="140"/>
      <c r="TMN66" s="140"/>
      <c r="TMO66" s="140"/>
      <c r="TMP66" s="140"/>
      <c r="TMQ66" s="140"/>
      <c r="TMR66" s="140"/>
      <c r="TMS66" s="140"/>
      <c r="TMT66" s="140"/>
      <c r="TMU66" s="140"/>
      <c r="TMV66" s="140"/>
      <c r="TMW66" s="140"/>
      <c r="TMX66" s="140"/>
      <c r="TMY66" s="140"/>
      <c r="TMZ66" s="140"/>
      <c r="TNA66" s="140"/>
      <c r="TNB66" s="140"/>
      <c r="TNC66" s="140"/>
      <c r="TND66" s="140"/>
      <c r="TNE66" s="140"/>
      <c r="TNF66" s="140"/>
      <c r="TNG66" s="140"/>
      <c r="TNH66" s="140"/>
      <c r="TNI66" s="140"/>
      <c r="TNJ66" s="140"/>
      <c r="TNK66" s="140"/>
      <c r="TNL66" s="140"/>
      <c r="TNM66" s="140"/>
      <c r="TNN66" s="140"/>
      <c r="TNO66" s="140"/>
      <c r="TNP66" s="140"/>
      <c r="TNQ66" s="140"/>
      <c r="TNR66" s="140"/>
      <c r="TNS66" s="140"/>
      <c r="TNT66" s="140"/>
      <c r="TNU66" s="140"/>
      <c r="TNV66" s="140"/>
      <c r="TNW66" s="140"/>
      <c r="TNX66" s="140"/>
      <c r="TNY66" s="140"/>
      <c r="TNZ66" s="140"/>
      <c r="TOA66" s="140"/>
      <c r="TOB66" s="140"/>
      <c r="TOC66" s="140"/>
      <c r="TOD66" s="140"/>
      <c r="TOE66" s="140"/>
      <c r="TOF66" s="140"/>
      <c r="TOG66" s="140"/>
      <c r="TOH66" s="140"/>
      <c r="TOI66" s="140"/>
      <c r="TOJ66" s="140"/>
      <c r="TOK66" s="140"/>
      <c r="TOL66" s="140"/>
      <c r="TOM66" s="140"/>
      <c r="TON66" s="140"/>
      <c r="TOO66" s="140"/>
      <c r="TOP66" s="140"/>
      <c r="TOQ66" s="140"/>
      <c r="TOR66" s="140"/>
      <c r="TOS66" s="140"/>
      <c r="TOT66" s="140"/>
      <c r="TOU66" s="140"/>
      <c r="TOV66" s="140"/>
      <c r="TOW66" s="140"/>
      <c r="TOX66" s="140"/>
      <c r="TOY66" s="140"/>
      <c r="TOZ66" s="140"/>
      <c r="TPA66" s="140"/>
      <c r="TPB66" s="140"/>
      <c r="TPC66" s="140"/>
      <c r="TPD66" s="140"/>
      <c r="TPE66" s="140"/>
      <c r="TPF66" s="140"/>
      <c r="TPG66" s="140"/>
      <c r="TPH66" s="140"/>
      <c r="TPI66" s="140"/>
      <c r="TPJ66" s="140"/>
      <c r="TPK66" s="140"/>
      <c r="TPL66" s="140"/>
      <c r="TPM66" s="140"/>
      <c r="TPN66" s="140"/>
      <c r="TPO66" s="140"/>
      <c r="TPP66" s="140"/>
      <c r="TPQ66" s="140"/>
      <c r="TPR66" s="140"/>
      <c r="TPS66" s="140"/>
      <c r="TPT66" s="140"/>
      <c r="TPU66" s="140"/>
      <c r="TPV66" s="140"/>
      <c r="TPW66" s="140"/>
      <c r="TPX66" s="140"/>
      <c r="TPY66" s="140"/>
      <c r="TPZ66" s="140"/>
      <c r="TQA66" s="140"/>
      <c r="TQB66" s="140"/>
      <c r="TQC66" s="140"/>
      <c r="TQD66" s="140"/>
      <c r="TQE66" s="140"/>
      <c r="TQF66" s="140"/>
      <c r="TQG66" s="140"/>
      <c r="TQH66" s="140"/>
      <c r="TQI66" s="140"/>
      <c r="TQJ66" s="140"/>
      <c r="TQK66" s="140"/>
      <c r="TQL66" s="140"/>
      <c r="TQM66" s="140"/>
      <c r="TQN66" s="140"/>
      <c r="TQO66" s="140"/>
      <c r="TQP66" s="140"/>
      <c r="TQQ66" s="140"/>
      <c r="TQR66" s="140"/>
      <c r="TQS66" s="140"/>
      <c r="TQT66" s="140"/>
      <c r="TQU66" s="140"/>
      <c r="TQV66" s="140"/>
      <c r="TQW66" s="140"/>
      <c r="TQX66" s="140"/>
      <c r="TQY66" s="140"/>
      <c r="TQZ66" s="140"/>
      <c r="TRA66" s="140"/>
      <c r="TRB66" s="140"/>
      <c r="TRC66" s="140"/>
      <c r="TRD66" s="140"/>
      <c r="TRE66" s="140"/>
      <c r="TRF66" s="140"/>
      <c r="TRG66" s="140"/>
      <c r="TRH66" s="140"/>
      <c r="TRI66" s="140"/>
      <c r="TRJ66" s="140"/>
      <c r="TRK66" s="140"/>
      <c r="TRL66" s="140"/>
      <c r="TRM66" s="140"/>
      <c r="TRN66" s="140"/>
      <c r="TRO66" s="140"/>
      <c r="TRP66" s="140"/>
      <c r="TRQ66" s="140"/>
      <c r="TRR66" s="140"/>
      <c r="TRS66" s="140"/>
      <c r="TRT66" s="140"/>
      <c r="TRU66" s="140"/>
      <c r="TRV66" s="140"/>
      <c r="TRW66" s="140"/>
      <c r="TRX66" s="140"/>
      <c r="TRY66" s="140"/>
      <c r="TRZ66" s="140"/>
      <c r="TSA66" s="140"/>
      <c r="TSB66" s="140"/>
      <c r="TSC66" s="140"/>
      <c r="TSD66" s="140"/>
      <c r="TSE66" s="140"/>
      <c r="TSF66" s="140"/>
      <c r="TSG66" s="140"/>
      <c r="TSH66" s="140"/>
      <c r="TSI66" s="140"/>
      <c r="TSJ66" s="140"/>
      <c r="TSK66" s="140"/>
      <c r="TSL66" s="140"/>
      <c r="TSM66" s="140"/>
      <c r="TSN66" s="140"/>
      <c r="TSO66" s="140"/>
      <c r="TSP66" s="140"/>
      <c r="TSQ66" s="140"/>
      <c r="TSR66" s="140"/>
      <c r="TSS66" s="140"/>
      <c r="TST66" s="140"/>
      <c r="TSU66" s="140"/>
      <c r="TSV66" s="140"/>
      <c r="TSW66" s="140"/>
      <c r="TSX66" s="140"/>
      <c r="TSY66" s="140"/>
      <c r="TSZ66" s="140"/>
      <c r="TTA66" s="140"/>
      <c r="TTB66" s="140"/>
      <c r="TTC66" s="140"/>
      <c r="TTD66" s="140"/>
      <c r="TTE66" s="140"/>
      <c r="TTF66" s="140"/>
      <c r="TTG66" s="140"/>
      <c r="TTH66" s="140"/>
      <c r="TTI66" s="140"/>
      <c r="TTJ66" s="140"/>
      <c r="TTK66" s="140"/>
      <c r="TTL66" s="140"/>
      <c r="TTM66" s="140"/>
      <c r="TTN66" s="140"/>
      <c r="TTO66" s="140"/>
      <c r="TTP66" s="140"/>
      <c r="TTQ66" s="140"/>
      <c r="TTR66" s="140"/>
      <c r="TTS66" s="140"/>
      <c r="TTT66" s="140"/>
      <c r="TTU66" s="140"/>
      <c r="TTV66" s="140"/>
      <c r="TTW66" s="140"/>
      <c r="TTX66" s="140"/>
      <c r="TTY66" s="140"/>
      <c r="TTZ66" s="140"/>
      <c r="TUA66" s="140"/>
      <c r="TUB66" s="140"/>
      <c r="TUC66" s="140"/>
      <c r="TUD66" s="140"/>
      <c r="TUE66" s="140"/>
      <c r="TUF66" s="140"/>
      <c r="TUG66" s="140"/>
      <c r="TUH66" s="140"/>
      <c r="TUI66" s="140"/>
      <c r="TUJ66" s="140"/>
      <c r="TUK66" s="140"/>
      <c r="TUL66" s="140"/>
      <c r="TUM66" s="140"/>
      <c r="TUN66" s="140"/>
      <c r="TUO66" s="140"/>
      <c r="TUP66" s="140"/>
      <c r="TUQ66" s="140"/>
      <c r="TUR66" s="140"/>
      <c r="TUS66" s="140"/>
      <c r="TUT66" s="140"/>
      <c r="TUU66" s="140"/>
      <c r="TUV66" s="140"/>
      <c r="TUW66" s="140"/>
      <c r="TUX66" s="140"/>
      <c r="TUY66" s="140"/>
      <c r="TUZ66" s="140"/>
      <c r="TVA66" s="140"/>
      <c r="TVB66" s="140"/>
      <c r="TVC66" s="140"/>
      <c r="TVD66" s="140"/>
      <c r="TVE66" s="140"/>
      <c r="TVF66" s="140"/>
      <c r="TVG66" s="140"/>
      <c r="TVH66" s="140"/>
      <c r="TVI66" s="140"/>
      <c r="TVJ66" s="140"/>
      <c r="TVK66" s="140"/>
      <c r="TVL66" s="140"/>
      <c r="TVM66" s="140"/>
      <c r="TVN66" s="140"/>
      <c r="TVO66" s="140"/>
      <c r="TVP66" s="140"/>
      <c r="TVQ66" s="140"/>
      <c r="TVR66" s="140"/>
      <c r="TVS66" s="140"/>
      <c r="TVT66" s="140"/>
      <c r="TVU66" s="140"/>
      <c r="TVV66" s="140"/>
      <c r="TVW66" s="140"/>
      <c r="TVX66" s="140"/>
      <c r="TVY66" s="140"/>
      <c r="TVZ66" s="140"/>
      <c r="TWA66" s="140"/>
      <c r="TWB66" s="140"/>
      <c r="TWC66" s="140"/>
      <c r="TWD66" s="140"/>
      <c r="TWE66" s="140"/>
      <c r="TWF66" s="140"/>
      <c r="TWG66" s="140"/>
      <c r="TWH66" s="140"/>
      <c r="TWI66" s="140"/>
      <c r="TWJ66" s="140"/>
      <c r="TWK66" s="140"/>
      <c r="TWL66" s="140"/>
      <c r="TWM66" s="140"/>
      <c r="TWN66" s="140"/>
      <c r="TWO66" s="140"/>
      <c r="TWP66" s="140"/>
      <c r="TWQ66" s="140"/>
      <c r="TWR66" s="140"/>
      <c r="TWS66" s="140"/>
      <c r="TWT66" s="140"/>
      <c r="TWU66" s="140"/>
      <c r="TWV66" s="140"/>
      <c r="TWW66" s="140"/>
      <c r="TWX66" s="140"/>
      <c r="TWY66" s="140"/>
      <c r="TWZ66" s="140"/>
      <c r="TXA66" s="140"/>
      <c r="TXB66" s="140"/>
      <c r="TXC66" s="140"/>
      <c r="TXD66" s="140"/>
      <c r="TXE66" s="140"/>
      <c r="TXF66" s="140"/>
      <c r="TXG66" s="140"/>
      <c r="TXH66" s="140"/>
      <c r="TXI66" s="140"/>
      <c r="TXJ66" s="140"/>
      <c r="TXK66" s="140"/>
      <c r="TXL66" s="140"/>
      <c r="TXM66" s="140"/>
      <c r="TXN66" s="140"/>
      <c r="TXO66" s="140"/>
      <c r="TXP66" s="140"/>
      <c r="TXQ66" s="140"/>
      <c r="TXR66" s="140"/>
      <c r="TXS66" s="140"/>
      <c r="TXT66" s="140"/>
      <c r="TXU66" s="140"/>
      <c r="TXV66" s="140"/>
      <c r="TXW66" s="140"/>
      <c r="TXX66" s="140"/>
      <c r="TXY66" s="140"/>
      <c r="TXZ66" s="140"/>
      <c r="TYA66" s="140"/>
      <c r="TYB66" s="140"/>
      <c r="TYC66" s="140"/>
      <c r="TYD66" s="140"/>
      <c r="TYE66" s="140"/>
      <c r="TYF66" s="140"/>
      <c r="TYG66" s="140"/>
      <c r="TYH66" s="140"/>
      <c r="TYI66" s="140"/>
      <c r="TYJ66" s="140"/>
      <c r="TYK66" s="140"/>
      <c r="TYL66" s="140"/>
      <c r="TYM66" s="140"/>
      <c r="TYN66" s="140"/>
      <c r="TYO66" s="140"/>
      <c r="TYP66" s="140"/>
      <c r="TYQ66" s="140"/>
      <c r="TYR66" s="140"/>
      <c r="TYS66" s="140"/>
      <c r="TYT66" s="140"/>
      <c r="TYU66" s="140"/>
      <c r="TYV66" s="140"/>
      <c r="TYW66" s="140"/>
      <c r="TYX66" s="140"/>
      <c r="TYY66" s="140"/>
      <c r="TYZ66" s="140"/>
      <c r="TZA66" s="140"/>
      <c r="TZB66" s="140"/>
      <c r="TZC66" s="140"/>
      <c r="TZD66" s="140"/>
      <c r="TZE66" s="140"/>
      <c r="TZF66" s="140"/>
      <c r="TZG66" s="140"/>
      <c r="TZH66" s="140"/>
      <c r="TZI66" s="140"/>
      <c r="TZJ66" s="140"/>
      <c r="TZK66" s="140"/>
      <c r="TZL66" s="140"/>
      <c r="TZM66" s="140"/>
      <c r="TZN66" s="140"/>
      <c r="TZO66" s="140"/>
      <c r="TZP66" s="140"/>
      <c r="TZQ66" s="140"/>
      <c r="TZR66" s="140"/>
      <c r="TZS66" s="140"/>
      <c r="TZT66" s="140"/>
      <c r="TZU66" s="140"/>
      <c r="TZV66" s="140"/>
      <c r="TZW66" s="140"/>
      <c r="TZX66" s="140"/>
      <c r="TZY66" s="140"/>
      <c r="TZZ66" s="140"/>
      <c r="UAA66" s="140"/>
      <c r="UAB66" s="140"/>
      <c r="UAC66" s="140"/>
      <c r="UAD66" s="140"/>
      <c r="UAE66" s="140"/>
      <c r="UAF66" s="140"/>
      <c r="UAG66" s="140"/>
      <c r="UAH66" s="140"/>
      <c r="UAI66" s="140"/>
      <c r="UAJ66" s="140"/>
      <c r="UAK66" s="140"/>
      <c r="UAL66" s="140"/>
      <c r="UAM66" s="140"/>
      <c r="UAN66" s="140"/>
      <c r="UAO66" s="140"/>
      <c r="UAP66" s="140"/>
      <c r="UAQ66" s="140"/>
      <c r="UAR66" s="140"/>
      <c r="UAS66" s="140"/>
      <c r="UAT66" s="140"/>
      <c r="UAU66" s="140"/>
      <c r="UAV66" s="140"/>
      <c r="UAW66" s="140"/>
      <c r="UAX66" s="140"/>
      <c r="UAY66" s="140"/>
      <c r="UAZ66" s="140"/>
      <c r="UBA66" s="140"/>
      <c r="UBB66" s="140"/>
      <c r="UBC66" s="140"/>
      <c r="UBD66" s="140"/>
      <c r="UBE66" s="140"/>
      <c r="UBF66" s="140"/>
      <c r="UBG66" s="140"/>
      <c r="UBH66" s="140"/>
      <c r="UBI66" s="140"/>
      <c r="UBJ66" s="140"/>
      <c r="UBK66" s="140"/>
      <c r="UBL66" s="140"/>
      <c r="UBM66" s="140"/>
      <c r="UBN66" s="140"/>
      <c r="UBO66" s="140"/>
      <c r="UBP66" s="140"/>
      <c r="UBQ66" s="140"/>
      <c r="UBR66" s="140"/>
      <c r="UBS66" s="140"/>
      <c r="UBT66" s="140"/>
      <c r="UBU66" s="140"/>
      <c r="UBV66" s="140"/>
      <c r="UBW66" s="140"/>
      <c r="UBX66" s="140"/>
      <c r="UBY66" s="140"/>
      <c r="UBZ66" s="140"/>
      <c r="UCA66" s="140"/>
      <c r="UCB66" s="140"/>
      <c r="UCC66" s="140"/>
      <c r="UCD66" s="140"/>
      <c r="UCE66" s="140"/>
      <c r="UCF66" s="140"/>
      <c r="UCG66" s="140"/>
      <c r="UCH66" s="140"/>
      <c r="UCI66" s="140"/>
      <c r="UCJ66" s="140"/>
      <c r="UCK66" s="140"/>
      <c r="UCL66" s="140"/>
      <c r="UCM66" s="140"/>
      <c r="UCN66" s="140"/>
      <c r="UCO66" s="140"/>
      <c r="UCP66" s="140"/>
      <c r="UCQ66" s="140"/>
      <c r="UCR66" s="140"/>
      <c r="UCS66" s="140"/>
      <c r="UCT66" s="140"/>
      <c r="UCU66" s="140"/>
      <c r="UCV66" s="140"/>
      <c r="UCW66" s="140"/>
      <c r="UCX66" s="140"/>
      <c r="UCY66" s="140"/>
      <c r="UCZ66" s="140"/>
      <c r="UDA66" s="140"/>
      <c r="UDB66" s="140"/>
      <c r="UDC66" s="140"/>
      <c r="UDD66" s="140"/>
      <c r="UDE66" s="140"/>
      <c r="UDF66" s="140"/>
      <c r="UDG66" s="140"/>
      <c r="UDH66" s="140"/>
      <c r="UDI66" s="140"/>
      <c r="UDJ66" s="140"/>
      <c r="UDK66" s="140"/>
      <c r="UDL66" s="140"/>
      <c r="UDM66" s="140"/>
      <c r="UDN66" s="140"/>
      <c r="UDO66" s="140"/>
      <c r="UDP66" s="140"/>
      <c r="UDQ66" s="140"/>
      <c r="UDR66" s="140"/>
      <c r="UDS66" s="140"/>
      <c r="UDT66" s="140"/>
      <c r="UDU66" s="140"/>
      <c r="UDV66" s="140"/>
      <c r="UDW66" s="140"/>
      <c r="UDX66" s="140"/>
      <c r="UDY66" s="140"/>
      <c r="UDZ66" s="140"/>
      <c r="UEA66" s="140"/>
      <c r="UEB66" s="140"/>
      <c r="UEC66" s="140"/>
      <c r="UED66" s="140"/>
      <c r="UEE66" s="140"/>
      <c r="UEF66" s="140"/>
      <c r="UEG66" s="140"/>
      <c r="UEH66" s="140"/>
      <c r="UEI66" s="140"/>
      <c r="UEJ66" s="140"/>
      <c r="UEK66" s="140"/>
      <c r="UEL66" s="140"/>
      <c r="UEM66" s="140"/>
      <c r="UEN66" s="140"/>
      <c r="UEO66" s="140"/>
      <c r="UEP66" s="140"/>
      <c r="UEQ66" s="140"/>
      <c r="UER66" s="140"/>
      <c r="UES66" s="140"/>
      <c r="UET66" s="140"/>
      <c r="UEU66" s="140"/>
      <c r="UEV66" s="140"/>
      <c r="UEW66" s="140"/>
      <c r="UEX66" s="140"/>
      <c r="UEY66" s="140"/>
      <c r="UEZ66" s="140"/>
      <c r="UFA66" s="140"/>
      <c r="UFB66" s="140"/>
      <c r="UFC66" s="140"/>
      <c r="UFD66" s="140"/>
      <c r="UFE66" s="140"/>
      <c r="UFF66" s="140"/>
      <c r="UFG66" s="140"/>
      <c r="UFH66" s="140"/>
      <c r="UFI66" s="140"/>
      <c r="UFJ66" s="140"/>
      <c r="UFK66" s="140"/>
      <c r="UFL66" s="140"/>
      <c r="UFM66" s="140"/>
      <c r="UFN66" s="140"/>
      <c r="UFO66" s="140"/>
      <c r="UFP66" s="140"/>
      <c r="UFQ66" s="140"/>
      <c r="UFR66" s="140"/>
      <c r="UFS66" s="140"/>
      <c r="UFT66" s="140"/>
      <c r="UFU66" s="140"/>
      <c r="UFV66" s="140"/>
      <c r="UFW66" s="140"/>
      <c r="UFX66" s="140"/>
      <c r="UFY66" s="140"/>
      <c r="UFZ66" s="140"/>
      <c r="UGA66" s="140"/>
      <c r="UGB66" s="140"/>
      <c r="UGC66" s="140"/>
      <c r="UGD66" s="140"/>
      <c r="UGE66" s="140"/>
      <c r="UGF66" s="140"/>
      <c r="UGG66" s="140"/>
      <c r="UGH66" s="140"/>
      <c r="UGI66" s="140"/>
      <c r="UGJ66" s="140"/>
      <c r="UGK66" s="140"/>
      <c r="UGL66" s="140"/>
      <c r="UGM66" s="140"/>
      <c r="UGN66" s="140"/>
      <c r="UGO66" s="140"/>
      <c r="UGP66" s="140"/>
      <c r="UGQ66" s="140"/>
      <c r="UGR66" s="140"/>
      <c r="UGS66" s="140"/>
      <c r="UGT66" s="140"/>
      <c r="UGU66" s="140"/>
      <c r="UGV66" s="140"/>
      <c r="UGW66" s="140"/>
      <c r="UGX66" s="140"/>
      <c r="UGY66" s="140"/>
      <c r="UGZ66" s="140"/>
      <c r="UHA66" s="140"/>
      <c r="UHB66" s="140"/>
      <c r="UHC66" s="140"/>
      <c r="UHD66" s="140"/>
      <c r="UHE66" s="140"/>
      <c r="UHF66" s="140"/>
      <c r="UHG66" s="140"/>
      <c r="UHH66" s="140"/>
      <c r="UHI66" s="140"/>
      <c r="UHJ66" s="140"/>
      <c r="UHK66" s="140"/>
      <c r="UHL66" s="140"/>
      <c r="UHM66" s="140"/>
      <c r="UHN66" s="140"/>
      <c r="UHO66" s="140"/>
      <c r="UHP66" s="140"/>
      <c r="UHQ66" s="140"/>
      <c r="UHR66" s="140"/>
      <c r="UHS66" s="140"/>
      <c r="UHT66" s="140"/>
      <c r="UHU66" s="140"/>
      <c r="UHV66" s="140"/>
      <c r="UHW66" s="140"/>
      <c r="UHX66" s="140"/>
      <c r="UHY66" s="140"/>
      <c r="UHZ66" s="140"/>
      <c r="UIA66" s="140"/>
      <c r="UIB66" s="140"/>
      <c r="UIC66" s="140"/>
      <c r="UID66" s="140"/>
      <c r="UIE66" s="140"/>
      <c r="UIF66" s="140"/>
      <c r="UIG66" s="140"/>
      <c r="UIH66" s="140"/>
      <c r="UII66" s="140"/>
      <c r="UIJ66" s="140"/>
      <c r="UIK66" s="140"/>
      <c r="UIL66" s="140"/>
      <c r="UIM66" s="140"/>
      <c r="UIN66" s="140"/>
      <c r="UIO66" s="140"/>
      <c r="UIP66" s="140"/>
      <c r="UIQ66" s="140"/>
      <c r="UIR66" s="140"/>
      <c r="UIS66" s="140"/>
      <c r="UIT66" s="140"/>
      <c r="UIU66" s="140"/>
      <c r="UIV66" s="140"/>
      <c r="UIW66" s="140"/>
      <c r="UIX66" s="140"/>
      <c r="UIY66" s="140"/>
      <c r="UIZ66" s="140"/>
      <c r="UJA66" s="140"/>
      <c r="UJB66" s="140"/>
      <c r="UJC66" s="140"/>
      <c r="UJD66" s="140"/>
      <c r="UJE66" s="140"/>
      <c r="UJF66" s="140"/>
      <c r="UJG66" s="140"/>
      <c r="UJH66" s="140"/>
      <c r="UJI66" s="140"/>
      <c r="UJJ66" s="140"/>
      <c r="UJK66" s="140"/>
      <c r="UJL66" s="140"/>
      <c r="UJM66" s="140"/>
      <c r="UJN66" s="140"/>
      <c r="UJO66" s="140"/>
      <c r="UJP66" s="140"/>
      <c r="UJQ66" s="140"/>
      <c r="UJR66" s="140"/>
      <c r="UJS66" s="140"/>
      <c r="UJT66" s="140"/>
      <c r="UJU66" s="140"/>
      <c r="UJV66" s="140"/>
      <c r="UJW66" s="140"/>
      <c r="UJX66" s="140"/>
      <c r="UJY66" s="140"/>
      <c r="UJZ66" s="140"/>
      <c r="UKA66" s="140"/>
      <c r="UKB66" s="140"/>
      <c r="UKC66" s="140"/>
      <c r="UKD66" s="140"/>
      <c r="UKE66" s="140"/>
      <c r="UKF66" s="140"/>
      <c r="UKG66" s="140"/>
      <c r="UKH66" s="140"/>
      <c r="UKI66" s="140"/>
      <c r="UKJ66" s="140"/>
      <c r="UKK66" s="140"/>
      <c r="UKL66" s="140"/>
      <c r="UKM66" s="140"/>
      <c r="UKN66" s="140"/>
      <c r="UKO66" s="140"/>
      <c r="UKP66" s="140"/>
      <c r="UKQ66" s="140"/>
      <c r="UKR66" s="140"/>
      <c r="UKS66" s="140"/>
      <c r="UKT66" s="140"/>
      <c r="UKU66" s="140"/>
      <c r="UKV66" s="140"/>
      <c r="UKW66" s="140"/>
      <c r="UKX66" s="140"/>
      <c r="UKY66" s="140"/>
      <c r="UKZ66" s="140"/>
      <c r="ULA66" s="140"/>
      <c r="ULB66" s="140"/>
      <c r="ULC66" s="140"/>
      <c r="ULD66" s="140"/>
      <c r="ULE66" s="140"/>
      <c r="ULF66" s="140"/>
      <c r="ULG66" s="140"/>
      <c r="ULH66" s="140"/>
      <c r="ULI66" s="140"/>
      <c r="ULJ66" s="140"/>
      <c r="ULK66" s="140"/>
      <c r="ULL66" s="140"/>
      <c r="ULM66" s="140"/>
      <c r="ULN66" s="140"/>
      <c r="ULO66" s="140"/>
      <c r="ULP66" s="140"/>
      <c r="ULQ66" s="140"/>
      <c r="ULR66" s="140"/>
      <c r="ULS66" s="140"/>
      <c r="ULT66" s="140"/>
      <c r="ULU66" s="140"/>
      <c r="ULV66" s="140"/>
      <c r="ULW66" s="140"/>
      <c r="ULX66" s="140"/>
      <c r="ULY66" s="140"/>
      <c r="ULZ66" s="140"/>
      <c r="UMA66" s="140"/>
      <c r="UMB66" s="140"/>
      <c r="UMC66" s="140"/>
      <c r="UMD66" s="140"/>
      <c r="UME66" s="140"/>
      <c r="UMF66" s="140"/>
      <c r="UMG66" s="140"/>
      <c r="UMH66" s="140"/>
      <c r="UMI66" s="140"/>
      <c r="UMJ66" s="140"/>
      <c r="UMK66" s="140"/>
      <c r="UML66" s="140"/>
      <c r="UMM66" s="140"/>
      <c r="UMN66" s="140"/>
      <c r="UMO66" s="140"/>
      <c r="UMP66" s="140"/>
      <c r="UMQ66" s="140"/>
      <c r="UMR66" s="140"/>
      <c r="UMS66" s="140"/>
      <c r="UMT66" s="140"/>
      <c r="UMU66" s="140"/>
      <c r="UMV66" s="140"/>
      <c r="UMW66" s="140"/>
      <c r="UMX66" s="140"/>
      <c r="UMY66" s="140"/>
      <c r="UMZ66" s="140"/>
      <c r="UNA66" s="140"/>
      <c r="UNB66" s="140"/>
      <c r="UNC66" s="140"/>
      <c r="UND66" s="140"/>
      <c r="UNE66" s="140"/>
      <c r="UNF66" s="140"/>
      <c r="UNG66" s="140"/>
      <c r="UNH66" s="140"/>
      <c r="UNI66" s="140"/>
      <c r="UNJ66" s="140"/>
      <c r="UNK66" s="140"/>
      <c r="UNL66" s="140"/>
      <c r="UNM66" s="140"/>
      <c r="UNN66" s="140"/>
      <c r="UNO66" s="140"/>
      <c r="UNP66" s="140"/>
      <c r="UNQ66" s="140"/>
      <c r="UNR66" s="140"/>
      <c r="UNS66" s="140"/>
      <c r="UNT66" s="140"/>
      <c r="UNU66" s="140"/>
      <c r="UNV66" s="140"/>
      <c r="UNW66" s="140"/>
      <c r="UNX66" s="140"/>
      <c r="UNY66" s="140"/>
      <c r="UNZ66" s="140"/>
      <c r="UOA66" s="140"/>
      <c r="UOB66" s="140"/>
      <c r="UOC66" s="140"/>
      <c r="UOD66" s="140"/>
      <c r="UOE66" s="140"/>
      <c r="UOF66" s="140"/>
      <c r="UOG66" s="140"/>
      <c r="UOH66" s="140"/>
      <c r="UOI66" s="140"/>
      <c r="UOJ66" s="140"/>
      <c r="UOK66" s="140"/>
      <c r="UOL66" s="140"/>
      <c r="UOM66" s="140"/>
      <c r="UON66" s="140"/>
      <c r="UOO66" s="140"/>
      <c r="UOP66" s="140"/>
      <c r="UOQ66" s="140"/>
      <c r="UOR66" s="140"/>
      <c r="UOS66" s="140"/>
      <c r="UOT66" s="140"/>
      <c r="UOU66" s="140"/>
      <c r="UOV66" s="140"/>
      <c r="UOW66" s="140"/>
      <c r="UOX66" s="140"/>
      <c r="UOY66" s="140"/>
      <c r="UOZ66" s="140"/>
      <c r="UPA66" s="140"/>
      <c r="UPB66" s="140"/>
      <c r="UPC66" s="140"/>
      <c r="UPD66" s="140"/>
      <c r="UPE66" s="140"/>
      <c r="UPF66" s="140"/>
      <c r="UPG66" s="140"/>
      <c r="UPH66" s="140"/>
      <c r="UPI66" s="140"/>
      <c r="UPJ66" s="140"/>
      <c r="UPK66" s="140"/>
      <c r="UPL66" s="140"/>
      <c r="UPM66" s="140"/>
      <c r="UPN66" s="140"/>
      <c r="UPO66" s="140"/>
      <c r="UPP66" s="140"/>
      <c r="UPQ66" s="140"/>
      <c r="UPR66" s="140"/>
      <c r="UPS66" s="140"/>
      <c r="UPT66" s="140"/>
      <c r="UPU66" s="140"/>
      <c r="UPV66" s="140"/>
      <c r="UPW66" s="140"/>
      <c r="UPX66" s="140"/>
      <c r="UPY66" s="140"/>
      <c r="UPZ66" s="140"/>
      <c r="UQA66" s="140"/>
      <c r="UQB66" s="140"/>
      <c r="UQC66" s="140"/>
      <c r="UQD66" s="140"/>
      <c r="UQE66" s="140"/>
      <c r="UQF66" s="140"/>
      <c r="UQG66" s="140"/>
      <c r="UQH66" s="140"/>
      <c r="UQI66" s="140"/>
      <c r="UQJ66" s="140"/>
      <c r="UQK66" s="140"/>
      <c r="UQL66" s="140"/>
      <c r="UQM66" s="140"/>
      <c r="UQN66" s="140"/>
      <c r="UQO66" s="140"/>
      <c r="UQP66" s="140"/>
      <c r="UQQ66" s="140"/>
      <c r="UQR66" s="140"/>
      <c r="UQS66" s="140"/>
      <c r="UQT66" s="140"/>
      <c r="UQU66" s="140"/>
      <c r="UQV66" s="140"/>
      <c r="UQW66" s="140"/>
      <c r="UQX66" s="140"/>
      <c r="UQY66" s="140"/>
      <c r="UQZ66" s="140"/>
      <c r="URA66" s="140"/>
      <c r="URB66" s="140"/>
      <c r="URC66" s="140"/>
      <c r="URD66" s="140"/>
      <c r="URE66" s="140"/>
      <c r="URF66" s="140"/>
      <c r="URG66" s="140"/>
      <c r="URH66" s="140"/>
      <c r="URI66" s="140"/>
      <c r="URJ66" s="140"/>
      <c r="URK66" s="140"/>
      <c r="URL66" s="140"/>
      <c r="URM66" s="140"/>
      <c r="URN66" s="140"/>
      <c r="URO66" s="140"/>
      <c r="URP66" s="140"/>
      <c r="URQ66" s="140"/>
      <c r="URR66" s="140"/>
      <c r="URS66" s="140"/>
      <c r="URT66" s="140"/>
      <c r="URU66" s="140"/>
      <c r="URV66" s="140"/>
      <c r="URW66" s="140"/>
      <c r="URX66" s="140"/>
      <c r="URY66" s="140"/>
      <c r="URZ66" s="140"/>
      <c r="USA66" s="140"/>
      <c r="USB66" s="140"/>
      <c r="USC66" s="140"/>
      <c r="USD66" s="140"/>
      <c r="USE66" s="140"/>
      <c r="USF66" s="140"/>
      <c r="USG66" s="140"/>
      <c r="USH66" s="140"/>
      <c r="USI66" s="140"/>
      <c r="USJ66" s="140"/>
      <c r="USK66" s="140"/>
      <c r="USL66" s="140"/>
      <c r="USM66" s="140"/>
      <c r="USN66" s="140"/>
      <c r="USO66" s="140"/>
      <c r="USP66" s="140"/>
      <c r="USQ66" s="140"/>
      <c r="USR66" s="140"/>
      <c r="USS66" s="140"/>
      <c r="UST66" s="140"/>
      <c r="USU66" s="140"/>
      <c r="USV66" s="140"/>
      <c r="USW66" s="140"/>
      <c r="USX66" s="140"/>
      <c r="USY66" s="140"/>
      <c r="USZ66" s="140"/>
      <c r="UTA66" s="140"/>
      <c r="UTB66" s="140"/>
      <c r="UTC66" s="140"/>
      <c r="UTD66" s="140"/>
      <c r="UTE66" s="140"/>
      <c r="UTF66" s="140"/>
      <c r="UTG66" s="140"/>
      <c r="UTH66" s="140"/>
      <c r="UTI66" s="140"/>
      <c r="UTJ66" s="140"/>
      <c r="UTK66" s="140"/>
      <c r="UTL66" s="140"/>
      <c r="UTM66" s="140"/>
      <c r="UTN66" s="140"/>
      <c r="UTO66" s="140"/>
      <c r="UTP66" s="140"/>
      <c r="UTQ66" s="140"/>
      <c r="UTR66" s="140"/>
      <c r="UTS66" s="140"/>
      <c r="UTT66" s="140"/>
      <c r="UTU66" s="140"/>
      <c r="UTV66" s="140"/>
      <c r="UTW66" s="140"/>
      <c r="UTX66" s="140"/>
      <c r="UTY66" s="140"/>
      <c r="UTZ66" s="140"/>
      <c r="UUA66" s="140"/>
      <c r="UUB66" s="140"/>
      <c r="UUC66" s="140"/>
      <c r="UUD66" s="140"/>
      <c r="UUE66" s="140"/>
      <c r="UUF66" s="140"/>
      <c r="UUG66" s="140"/>
      <c r="UUH66" s="140"/>
      <c r="UUI66" s="140"/>
      <c r="UUJ66" s="140"/>
      <c r="UUK66" s="140"/>
      <c r="UUL66" s="140"/>
      <c r="UUM66" s="140"/>
      <c r="UUN66" s="140"/>
      <c r="UUO66" s="140"/>
      <c r="UUP66" s="140"/>
      <c r="UUQ66" s="140"/>
      <c r="UUR66" s="140"/>
      <c r="UUS66" s="140"/>
      <c r="UUT66" s="140"/>
      <c r="UUU66" s="140"/>
      <c r="UUV66" s="140"/>
      <c r="UUW66" s="140"/>
      <c r="UUX66" s="140"/>
      <c r="UUY66" s="140"/>
      <c r="UUZ66" s="140"/>
      <c r="UVA66" s="140"/>
      <c r="UVB66" s="140"/>
      <c r="UVC66" s="140"/>
      <c r="UVD66" s="140"/>
      <c r="UVE66" s="140"/>
      <c r="UVF66" s="140"/>
      <c r="UVG66" s="140"/>
      <c r="UVH66" s="140"/>
      <c r="UVI66" s="140"/>
      <c r="UVJ66" s="140"/>
      <c r="UVK66" s="140"/>
      <c r="UVL66" s="140"/>
      <c r="UVM66" s="140"/>
      <c r="UVN66" s="140"/>
      <c r="UVO66" s="140"/>
      <c r="UVP66" s="140"/>
      <c r="UVQ66" s="140"/>
      <c r="UVR66" s="140"/>
      <c r="UVS66" s="140"/>
      <c r="UVT66" s="140"/>
      <c r="UVU66" s="140"/>
      <c r="UVV66" s="140"/>
      <c r="UVW66" s="140"/>
      <c r="UVX66" s="140"/>
      <c r="UVY66" s="140"/>
      <c r="UVZ66" s="140"/>
      <c r="UWA66" s="140"/>
      <c r="UWB66" s="140"/>
      <c r="UWC66" s="140"/>
      <c r="UWD66" s="140"/>
      <c r="UWE66" s="140"/>
      <c r="UWF66" s="140"/>
      <c r="UWG66" s="140"/>
      <c r="UWH66" s="140"/>
      <c r="UWI66" s="140"/>
      <c r="UWJ66" s="140"/>
      <c r="UWK66" s="140"/>
      <c r="UWL66" s="140"/>
      <c r="UWM66" s="140"/>
      <c r="UWN66" s="140"/>
      <c r="UWO66" s="140"/>
      <c r="UWP66" s="140"/>
      <c r="UWQ66" s="140"/>
      <c r="UWR66" s="140"/>
      <c r="UWS66" s="140"/>
      <c r="UWT66" s="140"/>
      <c r="UWU66" s="140"/>
      <c r="UWV66" s="140"/>
      <c r="UWW66" s="140"/>
      <c r="UWX66" s="140"/>
      <c r="UWY66" s="140"/>
      <c r="UWZ66" s="140"/>
      <c r="UXA66" s="140"/>
      <c r="UXB66" s="140"/>
      <c r="UXC66" s="140"/>
      <c r="UXD66" s="140"/>
      <c r="UXE66" s="140"/>
      <c r="UXF66" s="140"/>
      <c r="UXG66" s="140"/>
      <c r="UXH66" s="140"/>
      <c r="UXI66" s="140"/>
      <c r="UXJ66" s="140"/>
      <c r="UXK66" s="140"/>
      <c r="UXL66" s="140"/>
      <c r="UXM66" s="140"/>
      <c r="UXN66" s="140"/>
      <c r="UXO66" s="140"/>
      <c r="UXP66" s="140"/>
      <c r="UXQ66" s="140"/>
      <c r="UXR66" s="140"/>
      <c r="UXS66" s="140"/>
      <c r="UXT66" s="140"/>
      <c r="UXU66" s="140"/>
      <c r="UXV66" s="140"/>
      <c r="UXW66" s="140"/>
      <c r="UXX66" s="140"/>
      <c r="UXY66" s="140"/>
      <c r="UXZ66" s="140"/>
      <c r="UYA66" s="140"/>
      <c r="UYB66" s="140"/>
      <c r="UYC66" s="140"/>
      <c r="UYD66" s="140"/>
      <c r="UYE66" s="140"/>
      <c r="UYF66" s="140"/>
      <c r="UYG66" s="140"/>
      <c r="UYH66" s="140"/>
      <c r="UYI66" s="140"/>
      <c r="UYJ66" s="140"/>
      <c r="UYK66" s="140"/>
      <c r="UYL66" s="140"/>
      <c r="UYM66" s="140"/>
      <c r="UYN66" s="140"/>
      <c r="UYO66" s="140"/>
      <c r="UYP66" s="140"/>
      <c r="UYQ66" s="140"/>
      <c r="UYR66" s="140"/>
      <c r="UYS66" s="140"/>
      <c r="UYT66" s="140"/>
      <c r="UYU66" s="140"/>
      <c r="UYV66" s="140"/>
      <c r="UYW66" s="140"/>
      <c r="UYX66" s="140"/>
      <c r="UYY66" s="140"/>
      <c r="UYZ66" s="140"/>
      <c r="UZA66" s="140"/>
      <c r="UZB66" s="140"/>
      <c r="UZC66" s="140"/>
      <c r="UZD66" s="140"/>
      <c r="UZE66" s="140"/>
      <c r="UZF66" s="140"/>
      <c r="UZG66" s="140"/>
      <c r="UZH66" s="140"/>
      <c r="UZI66" s="140"/>
      <c r="UZJ66" s="140"/>
      <c r="UZK66" s="140"/>
      <c r="UZL66" s="140"/>
      <c r="UZM66" s="140"/>
      <c r="UZN66" s="140"/>
      <c r="UZO66" s="140"/>
      <c r="UZP66" s="140"/>
      <c r="UZQ66" s="140"/>
      <c r="UZR66" s="140"/>
      <c r="UZS66" s="140"/>
      <c r="UZT66" s="140"/>
      <c r="UZU66" s="140"/>
      <c r="UZV66" s="140"/>
      <c r="UZW66" s="140"/>
      <c r="UZX66" s="140"/>
      <c r="UZY66" s="140"/>
      <c r="UZZ66" s="140"/>
      <c r="VAA66" s="140"/>
      <c r="VAB66" s="140"/>
      <c r="VAC66" s="140"/>
      <c r="VAD66" s="140"/>
      <c r="VAE66" s="140"/>
      <c r="VAF66" s="140"/>
      <c r="VAG66" s="140"/>
      <c r="VAH66" s="140"/>
      <c r="VAI66" s="140"/>
      <c r="VAJ66" s="140"/>
      <c r="VAK66" s="140"/>
      <c r="VAL66" s="140"/>
      <c r="VAM66" s="140"/>
      <c r="VAN66" s="140"/>
      <c r="VAO66" s="140"/>
      <c r="VAP66" s="140"/>
      <c r="VAQ66" s="140"/>
      <c r="VAR66" s="140"/>
      <c r="VAS66" s="140"/>
      <c r="VAT66" s="140"/>
      <c r="VAU66" s="140"/>
      <c r="VAV66" s="140"/>
      <c r="VAW66" s="140"/>
      <c r="VAX66" s="140"/>
      <c r="VAY66" s="140"/>
      <c r="VAZ66" s="140"/>
      <c r="VBA66" s="140"/>
      <c r="VBB66" s="140"/>
      <c r="VBC66" s="140"/>
      <c r="VBD66" s="140"/>
      <c r="VBE66" s="140"/>
      <c r="VBF66" s="140"/>
      <c r="VBG66" s="140"/>
      <c r="VBH66" s="140"/>
      <c r="VBI66" s="140"/>
      <c r="VBJ66" s="140"/>
      <c r="VBK66" s="140"/>
      <c r="VBL66" s="140"/>
      <c r="VBM66" s="140"/>
      <c r="VBN66" s="140"/>
      <c r="VBO66" s="140"/>
      <c r="VBP66" s="140"/>
      <c r="VBQ66" s="140"/>
      <c r="VBR66" s="140"/>
      <c r="VBS66" s="140"/>
      <c r="VBT66" s="140"/>
      <c r="VBU66" s="140"/>
      <c r="VBV66" s="140"/>
      <c r="VBW66" s="140"/>
      <c r="VBX66" s="140"/>
      <c r="VBY66" s="140"/>
      <c r="VBZ66" s="140"/>
      <c r="VCA66" s="140"/>
      <c r="VCB66" s="140"/>
      <c r="VCC66" s="140"/>
      <c r="VCD66" s="140"/>
      <c r="VCE66" s="140"/>
      <c r="VCF66" s="140"/>
      <c r="VCG66" s="140"/>
      <c r="VCH66" s="140"/>
      <c r="VCI66" s="140"/>
      <c r="VCJ66" s="140"/>
      <c r="VCK66" s="140"/>
      <c r="VCL66" s="140"/>
      <c r="VCM66" s="140"/>
      <c r="VCN66" s="140"/>
      <c r="VCO66" s="140"/>
      <c r="VCP66" s="140"/>
      <c r="VCQ66" s="140"/>
      <c r="VCR66" s="140"/>
      <c r="VCS66" s="140"/>
      <c r="VCT66" s="140"/>
      <c r="VCU66" s="140"/>
      <c r="VCV66" s="140"/>
      <c r="VCW66" s="140"/>
      <c r="VCX66" s="140"/>
      <c r="VCY66" s="140"/>
      <c r="VCZ66" s="140"/>
      <c r="VDA66" s="140"/>
      <c r="VDB66" s="140"/>
      <c r="VDC66" s="140"/>
      <c r="VDD66" s="140"/>
      <c r="VDE66" s="140"/>
      <c r="VDF66" s="140"/>
      <c r="VDG66" s="140"/>
      <c r="VDH66" s="140"/>
      <c r="VDI66" s="140"/>
      <c r="VDJ66" s="140"/>
      <c r="VDK66" s="140"/>
      <c r="VDL66" s="140"/>
      <c r="VDM66" s="140"/>
      <c r="VDN66" s="140"/>
      <c r="VDO66" s="140"/>
      <c r="VDP66" s="140"/>
      <c r="VDQ66" s="140"/>
      <c r="VDR66" s="140"/>
      <c r="VDS66" s="140"/>
      <c r="VDT66" s="140"/>
      <c r="VDU66" s="140"/>
      <c r="VDV66" s="140"/>
      <c r="VDW66" s="140"/>
      <c r="VDX66" s="140"/>
      <c r="VDY66" s="140"/>
      <c r="VDZ66" s="140"/>
      <c r="VEA66" s="140"/>
      <c r="VEB66" s="140"/>
      <c r="VEC66" s="140"/>
      <c r="VED66" s="140"/>
      <c r="VEE66" s="140"/>
      <c r="VEF66" s="140"/>
      <c r="VEG66" s="140"/>
      <c r="VEH66" s="140"/>
      <c r="VEI66" s="140"/>
      <c r="VEJ66" s="140"/>
      <c r="VEK66" s="140"/>
      <c r="VEL66" s="140"/>
      <c r="VEM66" s="140"/>
      <c r="VEN66" s="140"/>
      <c r="VEO66" s="140"/>
      <c r="VEP66" s="140"/>
      <c r="VEQ66" s="140"/>
      <c r="VER66" s="140"/>
      <c r="VES66" s="140"/>
      <c r="VET66" s="140"/>
      <c r="VEU66" s="140"/>
      <c r="VEV66" s="140"/>
      <c r="VEW66" s="140"/>
      <c r="VEX66" s="140"/>
      <c r="VEY66" s="140"/>
      <c r="VEZ66" s="140"/>
      <c r="VFA66" s="140"/>
      <c r="VFB66" s="140"/>
      <c r="VFC66" s="140"/>
      <c r="VFD66" s="140"/>
      <c r="VFE66" s="140"/>
      <c r="VFF66" s="140"/>
      <c r="VFG66" s="140"/>
      <c r="VFH66" s="140"/>
      <c r="VFI66" s="140"/>
      <c r="VFJ66" s="140"/>
      <c r="VFK66" s="140"/>
      <c r="VFL66" s="140"/>
      <c r="VFM66" s="140"/>
      <c r="VFN66" s="140"/>
      <c r="VFO66" s="140"/>
      <c r="VFP66" s="140"/>
      <c r="VFQ66" s="140"/>
      <c r="VFR66" s="140"/>
      <c r="VFS66" s="140"/>
      <c r="VFT66" s="140"/>
      <c r="VFU66" s="140"/>
      <c r="VFV66" s="140"/>
      <c r="VFW66" s="140"/>
      <c r="VFX66" s="140"/>
      <c r="VFY66" s="140"/>
      <c r="VFZ66" s="140"/>
      <c r="VGA66" s="140"/>
      <c r="VGB66" s="140"/>
      <c r="VGC66" s="140"/>
      <c r="VGD66" s="140"/>
      <c r="VGE66" s="140"/>
      <c r="VGF66" s="140"/>
      <c r="VGG66" s="140"/>
      <c r="VGH66" s="140"/>
      <c r="VGI66" s="140"/>
      <c r="VGJ66" s="140"/>
      <c r="VGK66" s="140"/>
      <c r="VGL66" s="140"/>
      <c r="VGM66" s="140"/>
      <c r="VGN66" s="140"/>
      <c r="VGO66" s="140"/>
      <c r="VGP66" s="140"/>
      <c r="VGQ66" s="140"/>
      <c r="VGR66" s="140"/>
      <c r="VGS66" s="140"/>
      <c r="VGT66" s="140"/>
      <c r="VGU66" s="140"/>
      <c r="VGV66" s="140"/>
      <c r="VGW66" s="140"/>
      <c r="VGX66" s="140"/>
      <c r="VGY66" s="140"/>
      <c r="VGZ66" s="140"/>
      <c r="VHA66" s="140"/>
      <c r="VHB66" s="140"/>
      <c r="VHC66" s="140"/>
      <c r="VHD66" s="140"/>
      <c r="VHE66" s="140"/>
      <c r="VHF66" s="140"/>
      <c r="VHG66" s="140"/>
      <c r="VHH66" s="140"/>
      <c r="VHI66" s="140"/>
      <c r="VHJ66" s="140"/>
      <c r="VHK66" s="140"/>
      <c r="VHL66" s="140"/>
      <c r="VHM66" s="140"/>
      <c r="VHN66" s="140"/>
      <c r="VHO66" s="140"/>
      <c r="VHP66" s="140"/>
      <c r="VHQ66" s="140"/>
      <c r="VHR66" s="140"/>
      <c r="VHS66" s="140"/>
      <c r="VHT66" s="140"/>
      <c r="VHU66" s="140"/>
      <c r="VHV66" s="140"/>
      <c r="VHW66" s="140"/>
      <c r="VHX66" s="140"/>
      <c r="VHY66" s="140"/>
      <c r="VHZ66" s="140"/>
      <c r="VIA66" s="140"/>
      <c r="VIB66" s="140"/>
      <c r="VIC66" s="140"/>
      <c r="VID66" s="140"/>
      <c r="VIE66" s="140"/>
      <c r="VIF66" s="140"/>
      <c r="VIG66" s="140"/>
      <c r="VIH66" s="140"/>
      <c r="VII66" s="140"/>
      <c r="VIJ66" s="140"/>
      <c r="VIK66" s="140"/>
      <c r="VIL66" s="140"/>
      <c r="VIM66" s="140"/>
      <c r="VIN66" s="140"/>
      <c r="VIO66" s="140"/>
      <c r="VIP66" s="140"/>
      <c r="VIQ66" s="140"/>
      <c r="VIR66" s="140"/>
      <c r="VIS66" s="140"/>
      <c r="VIT66" s="140"/>
      <c r="VIU66" s="140"/>
      <c r="VIV66" s="140"/>
      <c r="VIW66" s="140"/>
      <c r="VIX66" s="140"/>
      <c r="VIY66" s="140"/>
      <c r="VIZ66" s="140"/>
      <c r="VJA66" s="140"/>
      <c r="VJB66" s="140"/>
      <c r="VJC66" s="140"/>
      <c r="VJD66" s="140"/>
      <c r="VJE66" s="140"/>
      <c r="VJF66" s="140"/>
      <c r="VJG66" s="140"/>
      <c r="VJH66" s="140"/>
      <c r="VJI66" s="140"/>
      <c r="VJJ66" s="140"/>
      <c r="VJK66" s="140"/>
      <c r="VJL66" s="140"/>
      <c r="VJM66" s="140"/>
      <c r="VJN66" s="140"/>
      <c r="VJO66" s="140"/>
      <c r="VJP66" s="140"/>
      <c r="VJQ66" s="140"/>
      <c r="VJR66" s="140"/>
      <c r="VJS66" s="140"/>
      <c r="VJT66" s="140"/>
      <c r="VJU66" s="140"/>
      <c r="VJV66" s="140"/>
      <c r="VJW66" s="140"/>
      <c r="VJX66" s="140"/>
      <c r="VJY66" s="140"/>
      <c r="VJZ66" s="140"/>
      <c r="VKA66" s="140"/>
      <c r="VKB66" s="140"/>
      <c r="VKC66" s="140"/>
      <c r="VKD66" s="140"/>
      <c r="VKE66" s="140"/>
      <c r="VKF66" s="140"/>
      <c r="VKG66" s="140"/>
      <c r="VKH66" s="140"/>
      <c r="VKI66" s="140"/>
      <c r="VKJ66" s="140"/>
      <c r="VKK66" s="140"/>
      <c r="VKL66" s="140"/>
      <c r="VKM66" s="140"/>
      <c r="VKN66" s="140"/>
      <c r="VKO66" s="140"/>
      <c r="VKP66" s="140"/>
      <c r="VKQ66" s="140"/>
      <c r="VKR66" s="140"/>
      <c r="VKS66" s="140"/>
      <c r="VKT66" s="140"/>
      <c r="VKU66" s="140"/>
      <c r="VKV66" s="140"/>
      <c r="VKW66" s="140"/>
      <c r="VKX66" s="140"/>
      <c r="VKY66" s="140"/>
      <c r="VKZ66" s="140"/>
      <c r="VLA66" s="140"/>
      <c r="VLB66" s="140"/>
      <c r="VLC66" s="140"/>
      <c r="VLD66" s="140"/>
      <c r="VLE66" s="140"/>
      <c r="VLF66" s="140"/>
      <c r="VLG66" s="140"/>
      <c r="VLH66" s="140"/>
      <c r="VLI66" s="140"/>
      <c r="VLJ66" s="140"/>
      <c r="VLK66" s="140"/>
      <c r="VLL66" s="140"/>
      <c r="VLM66" s="140"/>
      <c r="VLN66" s="140"/>
      <c r="VLO66" s="140"/>
      <c r="VLP66" s="140"/>
      <c r="VLQ66" s="140"/>
      <c r="VLR66" s="140"/>
      <c r="VLS66" s="140"/>
      <c r="VLT66" s="140"/>
      <c r="VLU66" s="140"/>
      <c r="VLV66" s="140"/>
      <c r="VLW66" s="140"/>
      <c r="VLX66" s="140"/>
      <c r="VLY66" s="140"/>
      <c r="VLZ66" s="140"/>
      <c r="VMA66" s="140"/>
      <c r="VMB66" s="140"/>
      <c r="VMC66" s="140"/>
      <c r="VMD66" s="140"/>
      <c r="VME66" s="140"/>
      <c r="VMF66" s="140"/>
      <c r="VMG66" s="140"/>
      <c r="VMH66" s="140"/>
      <c r="VMI66" s="140"/>
      <c r="VMJ66" s="140"/>
      <c r="VMK66" s="140"/>
      <c r="VML66" s="140"/>
      <c r="VMM66" s="140"/>
      <c r="VMN66" s="140"/>
      <c r="VMO66" s="140"/>
      <c r="VMP66" s="140"/>
      <c r="VMQ66" s="140"/>
      <c r="VMR66" s="140"/>
      <c r="VMS66" s="140"/>
      <c r="VMT66" s="140"/>
      <c r="VMU66" s="140"/>
      <c r="VMV66" s="140"/>
      <c r="VMW66" s="140"/>
      <c r="VMX66" s="140"/>
      <c r="VMY66" s="140"/>
      <c r="VMZ66" s="140"/>
      <c r="VNA66" s="140"/>
      <c r="VNB66" s="140"/>
      <c r="VNC66" s="140"/>
      <c r="VND66" s="140"/>
      <c r="VNE66" s="140"/>
      <c r="VNF66" s="140"/>
      <c r="VNG66" s="140"/>
      <c r="VNH66" s="140"/>
      <c r="VNI66" s="140"/>
      <c r="VNJ66" s="140"/>
      <c r="VNK66" s="140"/>
      <c r="VNL66" s="140"/>
      <c r="VNM66" s="140"/>
      <c r="VNN66" s="140"/>
      <c r="VNO66" s="140"/>
      <c r="VNP66" s="140"/>
      <c r="VNQ66" s="140"/>
      <c r="VNR66" s="140"/>
      <c r="VNS66" s="140"/>
      <c r="VNT66" s="140"/>
      <c r="VNU66" s="140"/>
      <c r="VNV66" s="140"/>
      <c r="VNW66" s="140"/>
      <c r="VNX66" s="140"/>
      <c r="VNY66" s="140"/>
      <c r="VNZ66" s="140"/>
      <c r="VOA66" s="140"/>
      <c r="VOB66" s="140"/>
      <c r="VOC66" s="140"/>
      <c r="VOD66" s="140"/>
      <c r="VOE66" s="140"/>
      <c r="VOF66" s="140"/>
      <c r="VOG66" s="140"/>
      <c r="VOH66" s="140"/>
      <c r="VOI66" s="140"/>
      <c r="VOJ66" s="140"/>
      <c r="VOK66" s="140"/>
      <c r="VOL66" s="140"/>
      <c r="VOM66" s="140"/>
      <c r="VON66" s="140"/>
      <c r="VOO66" s="140"/>
      <c r="VOP66" s="140"/>
      <c r="VOQ66" s="140"/>
      <c r="VOR66" s="140"/>
      <c r="VOS66" s="140"/>
      <c r="VOT66" s="140"/>
      <c r="VOU66" s="140"/>
      <c r="VOV66" s="140"/>
      <c r="VOW66" s="140"/>
      <c r="VOX66" s="140"/>
      <c r="VOY66" s="140"/>
      <c r="VOZ66" s="140"/>
      <c r="VPA66" s="140"/>
      <c r="VPB66" s="140"/>
      <c r="VPC66" s="140"/>
      <c r="VPD66" s="140"/>
      <c r="VPE66" s="140"/>
      <c r="VPF66" s="140"/>
      <c r="VPG66" s="140"/>
      <c r="VPH66" s="140"/>
      <c r="VPI66" s="140"/>
      <c r="VPJ66" s="140"/>
      <c r="VPK66" s="140"/>
      <c r="VPL66" s="140"/>
      <c r="VPM66" s="140"/>
      <c r="VPN66" s="140"/>
      <c r="VPO66" s="140"/>
      <c r="VPP66" s="140"/>
      <c r="VPQ66" s="140"/>
      <c r="VPR66" s="140"/>
      <c r="VPS66" s="140"/>
      <c r="VPT66" s="140"/>
      <c r="VPU66" s="140"/>
      <c r="VPV66" s="140"/>
      <c r="VPW66" s="140"/>
      <c r="VPX66" s="140"/>
      <c r="VPY66" s="140"/>
      <c r="VPZ66" s="140"/>
      <c r="VQA66" s="140"/>
      <c r="VQB66" s="140"/>
      <c r="VQC66" s="140"/>
      <c r="VQD66" s="140"/>
      <c r="VQE66" s="140"/>
      <c r="VQF66" s="140"/>
      <c r="VQG66" s="140"/>
      <c r="VQH66" s="140"/>
      <c r="VQI66" s="140"/>
      <c r="VQJ66" s="140"/>
      <c r="VQK66" s="140"/>
      <c r="VQL66" s="140"/>
      <c r="VQM66" s="140"/>
      <c r="VQN66" s="140"/>
      <c r="VQO66" s="140"/>
      <c r="VQP66" s="140"/>
      <c r="VQQ66" s="140"/>
      <c r="VQR66" s="140"/>
      <c r="VQS66" s="140"/>
      <c r="VQT66" s="140"/>
      <c r="VQU66" s="140"/>
      <c r="VQV66" s="140"/>
      <c r="VQW66" s="140"/>
      <c r="VQX66" s="140"/>
      <c r="VQY66" s="140"/>
      <c r="VQZ66" s="140"/>
      <c r="VRA66" s="140"/>
      <c r="VRB66" s="140"/>
      <c r="VRC66" s="140"/>
      <c r="VRD66" s="140"/>
      <c r="VRE66" s="140"/>
      <c r="VRF66" s="140"/>
      <c r="VRG66" s="140"/>
      <c r="VRH66" s="140"/>
      <c r="VRI66" s="140"/>
      <c r="VRJ66" s="140"/>
      <c r="VRK66" s="140"/>
      <c r="VRL66" s="140"/>
      <c r="VRM66" s="140"/>
      <c r="VRN66" s="140"/>
      <c r="VRO66" s="140"/>
      <c r="VRP66" s="140"/>
      <c r="VRQ66" s="140"/>
      <c r="VRR66" s="140"/>
      <c r="VRS66" s="140"/>
      <c r="VRT66" s="140"/>
      <c r="VRU66" s="140"/>
      <c r="VRV66" s="140"/>
      <c r="VRW66" s="140"/>
      <c r="VRX66" s="140"/>
      <c r="VRY66" s="140"/>
      <c r="VRZ66" s="140"/>
      <c r="VSA66" s="140"/>
      <c r="VSB66" s="140"/>
      <c r="VSC66" s="140"/>
      <c r="VSD66" s="140"/>
      <c r="VSE66" s="140"/>
      <c r="VSF66" s="140"/>
      <c r="VSG66" s="140"/>
      <c r="VSH66" s="140"/>
      <c r="VSI66" s="140"/>
      <c r="VSJ66" s="140"/>
      <c r="VSK66" s="140"/>
      <c r="VSL66" s="140"/>
      <c r="VSM66" s="140"/>
      <c r="VSN66" s="140"/>
      <c r="VSO66" s="140"/>
      <c r="VSP66" s="140"/>
      <c r="VSQ66" s="140"/>
      <c r="VSR66" s="140"/>
      <c r="VSS66" s="140"/>
      <c r="VST66" s="140"/>
      <c r="VSU66" s="140"/>
      <c r="VSV66" s="140"/>
      <c r="VSW66" s="140"/>
      <c r="VSX66" s="140"/>
      <c r="VSY66" s="140"/>
      <c r="VSZ66" s="140"/>
      <c r="VTA66" s="140"/>
      <c r="VTB66" s="140"/>
      <c r="VTC66" s="140"/>
      <c r="VTD66" s="140"/>
      <c r="VTE66" s="140"/>
      <c r="VTF66" s="140"/>
      <c r="VTG66" s="140"/>
      <c r="VTH66" s="140"/>
      <c r="VTI66" s="140"/>
      <c r="VTJ66" s="140"/>
      <c r="VTK66" s="140"/>
      <c r="VTL66" s="140"/>
      <c r="VTM66" s="140"/>
      <c r="VTN66" s="140"/>
      <c r="VTO66" s="140"/>
      <c r="VTP66" s="140"/>
      <c r="VTQ66" s="140"/>
      <c r="VTR66" s="140"/>
      <c r="VTS66" s="140"/>
      <c r="VTT66" s="140"/>
      <c r="VTU66" s="140"/>
      <c r="VTV66" s="140"/>
      <c r="VTW66" s="140"/>
      <c r="VTX66" s="140"/>
      <c r="VTY66" s="140"/>
      <c r="VTZ66" s="140"/>
      <c r="VUA66" s="140"/>
      <c r="VUB66" s="140"/>
      <c r="VUC66" s="140"/>
      <c r="VUD66" s="140"/>
      <c r="VUE66" s="140"/>
      <c r="VUF66" s="140"/>
      <c r="VUG66" s="140"/>
      <c r="VUH66" s="140"/>
      <c r="VUI66" s="140"/>
      <c r="VUJ66" s="140"/>
      <c r="VUK66" s="140"/>
      <c r="VUL66" s="140"/>
      <c r="VUM66" s="140"/>
      <c r="VUN66" s="140"/>
      <c r="VUO66" s="140"/>
      <c r="VUP66" s="140"/>
      <c r="VUQ66" s="140"/>
      <c r="VUR66" s="140"/>
      <c r="VUS66" s="140"/>
      <c r="VUT66" s="140"/>
      <c r="VUU66" s="140"/>
      <c r="VUV66" s="140"/>
      <c r="VUW66" s="140"/>
      <c r="VUX66" s="140"/>
      <c r="VUY66" s="140"/>
      <c r="VUZ66" s="140"/>
      <c r="VVA66" s="140"/>
      <c r="VVB66" s="140"/>
      <c r="VVC66" s="140"/>
      <c r="VVD66" s="140"/>
      <c r="VVE66" s="140"/>
      <c r="VVF66" s="140"/>
      <c r="VVG66" s="140"/>
      <c r="VVH66" s="140"/>
      <c r="VVI66" s="140"/>
      <c r="VVJ66" s="140"/>
      <c r="VVK66" s="140"/>
      <c r="VVL66" s="140"/>
      <c r="VVM66" s="140"/>
      <c r="VVN66" s="140"/>
      <c r="VVO66" s="140"/>
      <c r="VVP66" s="140"/>
      <c r="VVQ66" s="140"/>
      <c r="VVR66" s="140"/>
      <c r="VVS66" s="140"/>
      <c r="VVT66" s="140"/>
      <c r="VVU66" s="140"/>
      <c r="VVV66" s="140"/>
      <c r="VVW66" s="140"/>
      <c r="VVX66" s="140"/>
      <c r="VVY66" s="140"/>
      <c r="VVZ66" s="140"/>
      <c r="VWA66" s="140"/>
      <c r="VWB66" s="140"/>
      <c r="VWC66" s="140"/>
      <c r="VWD66" s="140"/>
      <c r="VWE66" s="140"/>
      <c r="VWF66" s="140"/>
      <c r="VWG66" s="140"/>
      <c r="VWH66" s="140"/>
      <c r="VWI66" s="140"/>
      <c r="VWJ66" s="140"/>
      <c r="VWK66" s="140"/>
      <c r="VWL66" s="140"/>
      <c r="VWM66" s="140"/>
      <c r="VWN66" s="140"/>
      <c r="VWO66" s="140"/>
      <c r="VWP66" s="140"/>
      <c r="VWQ66" s="140"/>
      <c r="VWR66" s="140"/>
      <c r="VWS66" s="140"/>
      <c r="VWT66" s="140"/>
      <c r="VWU66" s="140"/>
      <c r="VWV66" s="140"/>
      <c r="VWW66" s="140"/>
      <c r="VWX66" s="140"/>
      <c r="VWY66" s="140"/>
      <c r="VWZ66" s="140"/>
      <c r="VXA66" s="140"/>
      <c r="VXB66" s="140"/>
      <c r="VXC66" s="140"/>
      <c r="VXD66" s="140"/>
      <c r="VXE66" s="140"/>
      <c r="VXF66" s="140"/>
      <c r="VXG66" s="140"/>
      <c r="VXH66" s="140"/>
      <c r="VXI66" s="140"/>
      <c r="VXJ66" s="140"/>
      <c r="VXK66" s="140"/>
      <c r="VXL66" s="140"/>
      <c r="VXM66" s="140"/>
      <c r="VXN66" s="140"/>
      <c r="VXO66" s="140"/>
      <c r="VXP66" s="140"/>
      <c r="VXQ66" s="140"/>
      <c r="VXR66" s="140"/>
      <c r="VXS66" s="140"/>
      <c r="VXT66" s="140"/>
      <c r="VXU66" s="140"/>
      <c r="VXV66" s="140"/>
      <c r="VXW66" s="140"/>
      <c r="VXX66" s="140"/>
      <c r="VXY66" s="140"/>
      <c r="VXZ66" s="140"/>
      <c r="VYA66" s="140"/>
      <c r="VYB66" s="140"/>
      <c r="VYC66" s="140"/>
      <c r="VYD66" s="140"/>
      <c r="VYE66" s="140"/>
      <c r="VYF66" s="140"/>
      <c r="VYG66" s="140"/>
      <c r="VYH66" s="140"/>
      <c r="VYI66" s="140"/>
      <c r="VYJ66" s="140"/>
      <c r="VYK66" s="140"/>
      <c r="VYL66" s="140"/>
      <c r="VYM66" s="140"/>
      <c r="VYN66" s="140"/>
      <c r="VYO66" s="140"/>
      <c r="VYP66" s="140"/>
      <c r="VYQ66" s="140"/>
      <c r="VYR66" s="140"/>
      <c r="VYS66" s="140"/>
      <c r="VYT66" s="140"/>
      <c r="VYU66" s="140"/>
      <c r="VYV66" s="140"/>
      <c r="VYW66" s="140"/>
      <c r="VYX66" s="140"/>
      <c r="VYY66" s="140"/>
      <c r="VYZ66" s="140"/>
      <c r="VZA66" s="140"/>
      <c r="VZB66" s="140"/>
      <c r="VZC66" s="140"/>
      <c r="VZD66" s="140"/>
      <c r="VZE66" s="140"/>
      <c r="VZF66" s="140"/>
      <c r="VZG66" s="140"/>
      <c r="VZH66" s="140"/>
      <c r="VZI66" s="140"/>
      <c r="VZJ66" s="140"/>
      <c r="VZK66" s="140"/>
      <c r="VZL66" s="140"/>
      <c r="VZM66" s="140"/>
      <c r="VZN66" s="140"/>
      <c r="VZO66" s="140"/>
      <c r="VZP66" s="140"/>
      <c r="VZQ66" s="140"/>
      <c r="VZR66" s="140"/>
      <c r="VZS66" s="140"/>
      <c r="VZT66" s="140"/>
      <c r="VZU66" s="140"/>
      <c r="VZV66" s="140"/>
      <c r="VZW66" s="140"/>
      <c r="VZX66" s="140"/>
      <c r="VZY66" s="140"/>
      <c r="VZZ66" s="140"/>
      <c r="WAA66" s="140"/>
      <c r="WAB66" s="140"/>
      <c r="WAC66" s="140"/>
      <c r="WAD66" s="140"/>
      <c r="WAE66" s="140"/>
      <c r="WAF66" s="140"/>
      <c r="WAG66" s="140"/>
      <c r="WAH66" s="140"/>
      <c r="WAI66" s="140"/>
      <c r="WAJ66" s="140"/>
      <c r="WAK66" s="140"/>
      <c r="WAL66" s="140"/>
      <c r="WAM66" s="140"/>
      <c r="WAN66" s="140"/>
      <c r="WAO66" s="140"/>
      <c r="WAP66" s="140"/>
      <c r="WAQ66" s="140"/>
      <c r="WAR66" s="140"/>
      <c r="WAS66" s="140"/>
      <c r="WAT66" s="140"/>
      <c r="WAU66" s="140"/>
      <c r="WAV66" s="140"/>
      <c r="WAW66" s="140"/>
      <c r="WAX66" s="140"/>
      <c r="WAY66" s="140"/>
      <c r="WAZ66" s="140"/>
      <c r="WBA66" s="140"/>
      <c r="WBB66" s="140"/>
      <c r="WBC66" s="140"/>
      <c r="WBD66" s="140"/>
      <c r="WBE66" s="140"/>
      <c r="WBF66" s="140"/>
      <c r="WBG66" s="140"/>
      <c r="WBH66" s="140"/>
      <c r="WBI66" s="140"/>
      <c r="WBJ66" s="140"/>
      <c r="WBK66" s="140"/>
      <c r="WBL66" s="140"/>
      <c r="WBM66" s="140"/>
      <c r="WBN66" s="140"/>
      <c r="WBO66" s="140"/>
      <c r="WBP66" s="140"/>
      <c r="WBQ66" s="140"/>
      <c r="WBR66" s="140"/>
      <c r="WBS66" s="140"/>
      <c r="WBT66" s="140"/>
      <c r="WBU66" s="140"/>
      <c r="WBV66" s="140"/>
      <c r="WBW66" s="140"/>
      <c r="WBX66" s="140"/>
      <c r="WBY66" s="140"/>
      <c r="WBZ66" s="140"/>
      <c r="WCA66" s="140"/>
      <c r="WCB66" s="140"/>
      <c r="WCC66" s="140"/>
      <c r="WCD66" s="140"/>
      <c r="WCE66" s="140"/>
      <c r="WCF66" s="140"/>
      <c r="WCG66" s="140"/>
      <c r="WCH66" s="140"/>
      <c r="WCI66" s="140"/>
      <c r="WCJ66" s="140"/>
      <c r="WCK66" s="140"/>
      <c r="WCL66" s="140"/>
      <c r="WCM66" s="140"/>
      <c r="WCN66" s="140"/>
      <c r="WCO66" s="140"/>
      <c r="WCP66" s="140"/>
      <c r="WCQ66" s="140"/>
      <c r="WCR66" s="140"/>
      <c r="WCS66" s="140"/>
      <c r="WCT66" s="140"/>
      <c r="WCU66" s="140"/>
      <c r="WCV66" s="140"/>
      <c r="WCW66" s="140"/>
      <c r="WCX66" s="140"/>
      <c r="WCY66" s="140"/>
      <c r="WCZ66" s="140"/>
      <c r="WDA66" s="140"/>
      <c r="WDB66" s="140"/>
      <c r="WDC66" s="140"/>
      <c r="WDD66" s="140"/>
      <c r="WDE66" s="140"/>
      <c r="WDF66" s="140"/>
      <c r="WDG66" s="140"/>
      <c r="WDH66" s="140"/>
      <c r="WDI66" s="140"/>
      <c r="WDJ66" s="140"/>
      <c r="WDK66" s="140"/>
      <c r="WDL66" s="140"/>
      <c r="WDM66" s="140"/>
      <c r="WDN66" s="140"/>
      <c r="WDO66" s="140"/>
      <c r="WDP66" s="140"/>
      <c r="WDQ66" s="140"/>
      <c r="WDR66" s="140"/>
      <c r="WDS66" s="140"/>
      <c r="WDT66" s="140"/>
      <c r="WDU66" s="140"/>
      <c r="WDV66" s="140"/>
      <c r="WDW66" s="140"/>
      <c r="WDX66" s="140"/>
      <c r="WDY66" s="140"/>
      <c r="WDZ66" s="140"/>
      <c r="WEA66" s="140"/>
      <c r="WEB66" s="140"/>
      <c r="WEC66" s="140"/>
      <c r="WED66" s="140"/>
      <c r="WEE66" s="140"/>
      <c r="WEF66" s="140"/>
      <c r="WEG66" s="140"/>
      <c r="WEH66" s="140"/>
      <c r="WEI66" s="140"/>
      <c r="WEJ66" s="140"/>
      <c r="WEK66" s="140"/>
      <c r="WEL66" s="140"/>
      <c r="WEM66" s="140"/>
      <c r="WEN66" s="140"/>
      <c r="WEO66" s="140"/>
      <c r="WEP66" s="140"/>
      <c r="WEQ66" s="140"/>
      <c r="WER66" s="140"/>
      <c r="WES66" s="140"/>
      <c r="WET66" s="140"/>
      <c r="WEU66" s="140"/>
      <c r="WEV66" s="140"/>
      <c r="WEW66" s="140"/>
      <c r="WEX66" s="140"/>
      <c r="WEY66" s="140"/>
      <c r="WEZ66" s="140"/>
      <c r="WFA66" s="140"/>
      <c r="WFB66" s="140"/>
      <c r="WFC66" s="140"/>
      <c r="WFD66" s="140"/>
      <c r="WFE66" s="140"/>
      <c r="WFF66" s="140"/>
      <c r="WFG66" s="140"/>
      <c r="WFH66" s="140"/>
      <c r="WFI66" s="140"/>
      <c r="WFJ66" s="140"/>
      <c r="WFK66" s="140"/>
      <c r="WFL66" s="140"/>
      <c r="WFM66" s="140"/>
      <c r="WFN66" s="140"/>
      <c r="WFO66" s="140"/>
      <c r="WFP66" s="140"/>
      <c r="WFQ66" s="140"/>
      <c r="WFR66" s="140"/>
      <c r="WFS66" s="140"/>
      <c r="WFT66" s="140"/>
      <c r="WFU66" s="140"/>
      <c r="WFV66" s="140"/>
      <c r="WFW66" s="140"/>
      <c r="WFX66" s="140"/>
      <c r="WFY66" s="140"/>
      <c r="WFZ66" s="140"/>
      <c r="WGA66" s="140"/>
      <c r="WGB66" s="140"/>
      <c r="WGC66" s="140"/>
      <c r="WGD66" s="140"/>
      <c r="WGE66" s="140"/>
      <c r="WGF66" s="140"/>
      <c r="WGG66" s="140"/>
      <c r="WGH66" s="140"/>
      <c r="WGI66" s="140"/>
      <c r="WGJ66" s="140"/>
      <c r="WGK66" s="140"/>
      <c r="WGL66" s="140"/>
      <c r="WGM66" s="140"/>
      <c r="WGN66" s="140"/>
      <c r="WGO66" s="140"/>
      <c r="WGP66" s="140"/>
      <c r="WGQ66" s="140"/>
      <c r="WGR66" s="140"/>
      <c r="WGS66" s="140"/>
      <c r="WGT66" s="140"/>
      <c r="WGU66" s="140"/>
      <c r="WGV66" s="140"/>
      <c r="WGW66" s="140"/>
      <c r="WGX66" s="140"/>
      <c r="WGY66" s="140"/>
      <c r="WGZ66" s="140"/>
      <c r="WHA66" s="140"/>
      <c r="WHB66" s="140"/>
      <c r="WHC66" s="140"/>
      <c r="WHD66" s="140"/>
      <c r="WHE66" s="140"/>
      <c r="WHF66" s="140"/>
      <c r="WHG66" s="140"/>
      <c r="WHH66" s="140"/>
      <c r="WHI66" s="140"/>
      <c r="WHJ66" s="140"/>
      <c r="WHK66" s="140"/>
      <c r="WHL66" s="140"/>
      <c r="WHM66" s="140"/>
      <c r="WHN66" s="140"/>
      <c r="WHO66" s="140"/>
      <c r="WHP66" s="140"/>
      <c r="WHQ66" s="140"/>
      <c r="WHR66" s="140"/>
      <c r="WHS66" s="140"/>
      <c r="WHT66" s="140"/>
      <c r="WHU66" s="140"/>
      <c r="WHV66" s="140"/>
      <c r="WHW66" s="140"/>
      <c r="WHX66" s="140"/>
      <c r="WHY66" s="140"/>
      <c r="WHZ66" s="140"/>
      <c r="WIA66" s="140"/>
      <c r="WIB66" s="140"/>
      <c r="WIC66" s="140"/>
      <c r="WID66" s="140"/>
      <c r="WIE66" s="140"/>
      <c r="WIF66" s="140"/>
      <c r="WIG66" s="140"/>
      <c r="WIH66" s="140"/>
      <c r="WII66" s="140"/>
      <c r="WIJ66" s="140"/>
      <c r="WIK66" s="140"/>
      <c r="WIL66" s="140"/>
      <c r="WIM66" s="140"/>
      <c r="WIN66" s="140"/>
      <c r="WIO66" s="140"/>
      <c r="WIP66" s="140"/>
      <c r="WIQ66" s="140"/>
      <c r="WIR66" s="140"/>
      <c r="WIS66" s="140"/>
      <c r="WIT66" s="140"/>
      <c r="WIU66" s="140"/>
      <c r="WIV66" s="140"/>
      <c r="WIW66" s="140"/>
      <c r="WIX66" s="140"/>
      <c r="WIY66" s="140"/>
      <c r="WIZ66" s="140"/>
      <c r="WJA66" s="140"/>
      <c r="WJB66" s="140"/>
      <c r="WJC66" s="140"/>
      <c r="WJD66" s="140"/>
      <c r="WJE66" s="140"/>
      <c r="WJF66" s="140"/>
      <c r="WJG66" s="140"/>
      <c r="WJH66" s="140"/>
      <c r="WJI66" s="140"/>
      <c r="WJJ66" s="140"/>
      <c r="WJK66" s="140"/>
      <c r="WJL66" s="140"/>
      <c r="WJM66" s="140"/>
      <c r="WJN66" s="140"/>
      <c r="WJO66" s="140"/>
      <c r="WJP66" s="140"/>
      <c r="WJQ66" s="140"/>
      <c r="WJR66" s="140"/>
      <c r="WJS66" s="140"/>
      <c r="WJT66" s="140"/>
      <c r="WJU66" s="140"/>
      <c r="WJV66" s="140"/>
      <c r="WJW66" s="140"/>
      <c r="WJX66" s="140"/>
      <c r="WJY66" s="140"/>
      <c r="WJZ66" s="140"/>
      <c r="WKA66" s="140"/>
      <c r="WKB66" s="140"/>
      <c r="WKC66" s="140"/>
      <c r="WKD66" s="140"/>
      <c r="WKE66" s="140"/>
      <c r="WKF66" s="140"/>
      <c r="WKG66" s="140"/>
      <c r="WKH66" s="140"/>
      <c r="WKI66" s="140"/>
      <c r="WKJ66" s="140"/>
      <c r="WKK66" s="140"/>
      <c r="WKL66" s="140"/>
      <c r="WKM66" s="140"/>
      <c r="WKN66" s="140"/>
      <c r="WKO66" s="140"/>
      <c r="WKP66" s="140"/>
      <c r="WKQ66" s="140"/>
      <c r="WKR66" s="140"/>
      <c r="WKS66" s="140"/>
      <c r="WKT66" s="140"/>
      <c r="WKU66" s="140"/>
      <c r="WKV66" s="140"/>
      <c r="WKW66" s="140"/>
      <c r="WKX66" s="140"/>
      <c r="WKY66" s="140"/>
      <c r="WKZ66" s="140"/>
      <c r="WLA66" s="140"/>
      <c r="WLB66" s="140"/>
      <c r="WLC66" s="140"/>
      <c r="WLD66" s="140"/>
      <c r="WLE66" s="140"/>
      <c r="WLF66" s="140"/>
      <c r="WLG66" s="140"/>
      <c r="WLH66" s="140"/>
      <c r="WLI66" s="140"/>
      <c r="WLJ66" s="140"/>
      <c r="WLK66" s="140"/>
      <c r="WLL66" s="140"/>
      <c r="WLM66" s="140"/>
      <c r="WLN66" s="140"/>
      <c r="WLO66" s="140"/>
      <c r="WLP66" s="140"/>
      <c r="WLQ66" s="140"/>
      <c r="WLR66" s="140"/>
      <c r="WLS66" s="140"/>
      <c r="WLT66" s="140"/>
      <c r="WLU66" s="140"/>
      <c r="WLV66" s="140"/>
      <c r="WLW66" s="140"/>
      <c r="WLX66" s="140"/>
      <c r="WLY66" s="140"/>
      <c r="WLZ66" s="140"/>
      <c r="WMA66" s="140"/>
      <c r="WMB66" s="140"/>
      <c r="WMC66" s="140"/>
      <c r="WMD66" s="140"/>
      <c r="WME66" s="140"/>
      <c r="WMF66" s="140"/>
      <c r="WMG66" s="140"/>
      <c r="WMH66" s="140"/>
      <c r="WMI66" s="140"/>
      <c r="WMJ66" s="140"/>
      <c r="WMK66" s="140"/>
      <c r="WML66" s="140"/>
      <c r="WMM66" s="140"/>
      <c r="WMN66" s="140"/>
      <c r="WMO66" s="140"/>
      <c r="WMP66" s="140"/>
      <c r="WMQ66" s="140"/>
      <c r="WMR66" s="140"/>
      <c r="WMS66" s="140"/>
      <c r="WMT66" s="140"/>
      <c r="WMU66" s="140"/>
      <c r="WMV66" s="140"/>
      <c r="WMW66" s="140"/>
      <c r="WMX66" s="140"/>
      <c r="WMY66" s="140"/>
      <c r="WMZ66" s="140"/>
      <c r="WNA66" s="140"/>
      <c r="WNB66" s="140"/>
      <c r="WNC66" s="140"/>
      <c r="WND66" s="140"/>
      <c r="WNE66" s="140"/>
      <c r="WNF66" s="140"/>
      <c r="WNG66" s="140"/>
      <c r="WNH66" s="140"/>
      <c r="WNI66" s="140"/>
      <c r="WNJ66" s="140"/>
      <c r="WNK66" s="140"/>
      <c r="WNL66" s="140"/>
      <c r="WNM66" s="140"/>
      <c r="WNN66" s="140"/>
      <c r="WNO66" s="140"/>
      <c r="WNP66" s="140"/>
      <c r="WNQ66" s="140"/>
      <c r="WNR66" s="140"/>
      <c r="WNS66" s="140"/>
      <c r="WNT66" s="140"/>
      <c r="WNU66" s="140"/>
      <c r="WNV66" s="140"/>
      <c r="WNW66" s="140"/>
      <c r="WNX66" s="140"/>
      <c r="WNY66" s="140"/>
      <c r="WNZ66" s="140"/>
      <c r="WOA66" s="140"/>
      <c r="WOB66" s="140"/>
      <c r="WOC66" s="140"/>
      <c r="WOD66" s="140"/>
      <c r="WOE66" s="140"/>
      <c r="WOF66" s="140"/>
      <c r="WOG66" s="140"/>
      <c r="WOH66" s="140"/>
      <c r="WOI66" s="140"/>
      <c r="WOJ66" s="140"/>
      <c r="WOK66" s="140"/>
      <c r="WOL66" s="140"/>
      <c r="WOM66" s="140"/>
      <c r="WON66" s="140"/>
      <c r="WOO66" s="140"/>
      <c r="WOP66" s="140"/>
      <c r="WOQ66" s="140"/>
      <c r="WOR66" s="140"/>
      <c r="WOS66" s="140"/>
      <c r="WOT66" s="140"/>
      <c r="WOU66" s="140"/>
      <c r="WOV66" s="140"/>
      <c r="WOW66" s="140"/>
      <c r="WOX66" s="140"/>
      <c r="WOY66" s="140"/>
      <c r="WOZ66" s="140"/>
      <c r="WPA66" s="140"/>
      <c r="WPB66" s="140"/>
      <c r="WPC66" s="140"/>
      <c r="WPD66" s="140"/>
      <c r="WPE66" s="140"/>
      <c r="WPF66" s="140"/>
      <c r="WPG66" s="140"/>
      <c r="WPH66" s="140"/>
      <c r="WPI66" s="140"/>
      <c r="WPJ66" s="140"/>
      <c r="WPK66" s="140"/>
      <c r="WPL66" s="140"/>
      <c r="WPM66" s="140"/>
      <c r="WPN66" s="140"/>
      <c r="WPO66" s="140"/>
      <c r="WPP66" s="140"/>
      <c r="WPQ66" s="140"/>
      <c r="WPR66" s="140"/>
      <c r="WPS66" s="140"/>
      <c r="WPT66" s="140"/>
      <c r="WPU66" s="140"/>
      <c r="WPV66" s="140"/>
      <c r="WPW66" s="140"/>
      <c r="WPX66" s="140"/>
      <c r="WPY66" s="140"/>
      <c r="WPZ66" s="140"/>
      <c r="WQA66" s="140"/>
      <c r="WQB66" s="140"/>
      <c r="WQC66" s="140"/>
      <c r="WQD66" s="140"/>
      <c r="WQE66" s="140"/>
      <c r="WQF66" s="140"/>
      <c r="WQG66" s="140"/>
      <c r="WQH66" s="140"/>
      <c r="WQI66" s="140"/>
      <c r="WQJ66" s="140"/>
      <c r="WQK66" s="140"/>
      <c r="WQL66" s="140"/>
      <c r="WQM66" s="140"/>
      <c r="WQN66" s="140"/>
      <c r="WQO66" s="140"/>
      <c r="WQP66" s="140"/>
      <c r="WQQ66" s="140"/>
      <c r="WQR66" s="140"/>
      <c r="WQS66" s="140"/>
      <c r="WQT66" s="140"/>
      <c r="WQU66" s="140"/>
      <c r="WQV66" s="140"/>
      <c r="WQW66" s="140"/>
      <c r="WQX66" s="140"/>
      <c r="WQY66" s="140"/>
      <c r="WQZ66" s="140"/>
      <c r="WRA66" s="140"/>
      <c r="WRB66" s="140"/>
      <c r="WRC66" s="140"/>
      <c r="WRD66" s="140"/>
      <c r="WRE66" s="140"/>
      <c r="WRF66" s="140"/>
      <c r="WRG66" s="140"/>
      <c r="WRH66" s="140"/>
      <c r="WRI66" s="140"/>
      <c r="WRJ66" s="140"/>
      <c r="WRK66" s="140"/>
      <c r="WRL66" s="140"/>
      <c r="WRM66" s="140"/>
      <c r="WRN66" s="140"/>
      <c r="WRO66" s="140"/>
      <c r="WRP66" s="140"/>
      <c r="WRQ66" s="140"/>
      <c r="WRR66" s="140"/>
      <c r="WRS66" s="140"/>
      <c r="WRT66" s="140"/>
      <c r="WRU66" s="140"/>
      <c r="WRV66" s="140"/>
      <c r="WRW66" s="140"/>
      <c r="WRX66" s="140"/>
      <c r="WRY66" s="140"/>
      <c r="WRZ66" s="140"/>
      <c r="WSA66" s="140"/>
      <c r="WSB66" s="140"/>
      <c r="WSC66" s="140"/>
      <c r="WSD66" s="140"/>
      <c r="WSE66" s="140"/>
      <c r="WSF66" s="140"/>
      <c r="WSG66" s="140"/>
      <c r="WSH66" s="140"/>
      <c r="WSI66" s="140"/>
      <c r="WSJ66" s="140"/>
      <c r="WSK66" s="140"/>
      <c r="WSL66" s="140"/>
      <c r="WSM66" s="140"/>
      <c r="WSN66" s="140"/>
      <c r="WSO66" s="140"/>
      <c r="WSP66" s="140"/>
      <c r="WSQ66" s="140"/>
      <c r="WSR66" s="140"/>
      <c r="WSS66" s="140"/>
      <c r="WST66" s="140"/>
      <c r="WSU66" s="140"/>
      <c r="WSV66" s="140"/>
      <c r="WSW66" s="140"/>
      <c r="WSX66" s="140"/>
      <c r="WSY66" s="140"/>
      <c r="WSZ66" s="140"/>
      <c r="WTA66" s="140"/>
      <c r="WTB66" s="140"/>
      <c r="WTC66" s="140"/>
      <c r="WTD66" s="140"/>
      <c r="WTE66" s="140"/>
      <c r="WTF66" s="140"/>
      <c r="WTG66" s="140"/>
      <c r="WTH66" s="140"/>
      <c r="WTI66" s="140"/>
      <c r="WTJ66" s="140"/>
      <c r="WTK66" s="140"/>
      <c r="WTL66" s="140"/>
      <c r="WTM66" s="140"/>
      <c r="WTN66" s="140"/>
      <c r="WTO66" s="140"/>
      <c r="WTP66" s="140"/>
      <c r="WTQ66" s="140"/>
      <c r="WTR66" s="140"/>
      <c r="WTS66" s="140"/>
      <c r="WTT66" s="140"/>
      <c r="WTU66" s="140"/>
      <c r="WTV66" s="140"/>
      <c r="WTW66" s="140"/>
      <c r="WTX66" s="140"/>
      <c r="WTY66" s="140"/>
      <c r="WTZ66" s="140"/>
      <c r="WUA66" s="140"/>
      <c r="WUB66" s="140"/>
      <c r="WUC66" s="140"/>
      <c r="WUD66" s="140"/>
      <c r="WUE66" s="140"/>
      <c r="WUF66" s="140"/>
      <c r="WUG66" s="140"/>
      <c r="WUH66" s="140"/>
      <c r="WUI66" s="140"/>
      <c r="WUJ66" s="140"/>
      <c r="WUK66" s="140"/>
      <c r="WUL66" s="140"/>
      <c r="WUM66" s="140"/>
      <c r="WUN66" s="140"/>
      <c r="WUO66" s="140"/>
      <c r="WUP66" s="140"/>
      <c r="WUQ66" s="140"/>
      <c r="WUR66" s="140"/>
      <c r="WUS66" s="140"/>
      <c r="WUT66" s="140"/>
      <c r="WUU66" s="140"/>
      <c r="WUV66" s="140"/>
      <c r="WUW66" s="140"/>
      <c r="WUX66" s="140"/>
      <c r="WUY66" s="140"/>
      <c r="WUZ66" s="140"/>
      <c r="WVA66" s="140"/>
      <c r="WVB66" s="140"/>
      <c r="WVC66" s="140"/>
      <c r="WVD66" s="140"/>
      <c r="WVE66" s="140"/>
      <c r="WVF66" s="140"/>
      <c r="WVG66" s="140"/>
      <c r="WVH66" s="140"/>
      <c r="WVI66" s="140"/>
      <c r="WVJ66" s="140"/>
      <c r="WVK66" s="140"/>
      <c r="WVL66" s="140"/>
      <c r="WVM66" s="140"/>
      <c r="WVN66" s="140"/>
      <c r="WVO66" s="140"/>
      <c r="WVP66" s="140"/>
      <c r="WVQ66" s="140"/>
      <c r="WVR66" s="140"/>
      <c r="WVS66" s="140"/>
      <c r="WVT66" s="140"/>
      <c r="WVU66" s="140"/>
      <c r="WVV66" s="140"/>
      <c r="WVW66" s="140"/>
      <c r="WVX66" s="140"/>
      <c r="WVY66" s="140"/>
      <c r="WVZ66" s="140"/>
      <c r="WWA66" s="140"/>
      <c r="WWB66" s="140"/>
      <c r="WWC66" s="140"/>
      <c r="WWD66" s="140"/>
      <c r="WWE66" s="140"/>
      <c r="WWF66" s="140"/>
      <c r="WWG66" s="140"/>
      <c r="WWH66" s="140"/>
      <c r="WWI66" s="140"/>
      <c r="WWJ66" s="140"/>
      <c r="WWK66" s="140"/>
      <c r="WWL66" s="140"/>
      <c r="WWM66" s="140"/>
      <c r="WWN66" s="140"/>
      <c r="WWO66" s="140"/>
      <c r="WWP66" s="140"/>
      <c r="WWQ66" s="140"/>
      <c r="WWR66" s="140"/>
      <c r="WWS66" s="140"/>
      <c r="WWT66" s="140"/>
      <c r="WWU66" s="140"/>
      <c r="WWV66" s="140"/>
      <c r="WWW66" s="140"/>
      <c r="WWX66" s="140"/>
      <c r="WWY66" s="140"/>
      <c r="WWZ66" s="140"/>
      <c r="WXA66" s="140"/>
      <c r="WXB66" s="140"/>
      <c r="WXC66" s="140"/>
      <c r="WXD66" s="140"/>
      <c r="WXE66" s="140"/>
      <c r="WXF66" s="140"/>
      <c r="WXG66" s="140"/>
      <c r="WXH66" s="140"/>
      <c r="WXI66" s="140"/>
      <c r="WXJ66" s="140"/>
      <c r="WXK66" s="140"/>
      <c r="WXL66" s="140"/>
      <c r="WXM66" s="140"/>
      <c r="WXN66" s="140"/>
      <c r="WXO66" s="140"/>
      <c r="WXP66" s="140"/>
      <c r="WXQ66" s="140"/>
      <c r="WXR66" s="140"/>
      <c r="WXS66" s="140"/>
      <c r="WXT66" s="140"/>
      <c r="WXU66" s="140"/>
      <c r="WXV66" s="140"/>
      <c r="WXW66" s="140"/>
      <c r="WXX66" s="140"/>
      <c r="WXY66" s="140"/>
      <c r="WXZ66" s="140"/>
      <c r="WYA66" s="140"/>
      <c r="WYB66" s="140"/>
      <c r="WYC66" s="140"/>
      <c r="WYD66" s="140"/>
      <c r="WYE66" s="140"/>
      <c r="WYF66" s="140"/>
      <c r="WYG66" s="140"/>
      <c r="WYH66" s="140"/>
      <c r="WYI66" s="140"/>
      <c r="WYJ66" s="140"/>
      <c r="WYK66" s="140"/>
      <c r="WYL66" s="140"/>
      <c r="WYM66" s="140"/>
      <c r="WYN66" s="140"/>
      <c r="WYO66" s="140"/>
      <c r="WYP66" s="140"/>
      <c r="WYQ66" s="140"/>
      <c r="WYR66" s="140"/>
      <c r="WYS66" s="140"/>
      <c r="WYT66" s="140"/>
      <c r="WYU66" s="140"/>
      <c r="WYV66" s="140"/>
      <c r="WYW66" s="140"/>
      <c r="WYX66" s="140"/>
      <c r="WYY66" s="140"/>
      <c r="WYZ66" s="140"/>
      <c r="WZA66" s="140"/>
      <c r="WZB66" s="140"/>
      <c r="WZC66" s="140"/>
      <c r="WZD66" s="140"/>
      <c r="WZE66" s="140"/>
      <c r="WZF66" s="140"/>
      <c r="WZG66" s="140"/>
      <c r="WZH66" s="140"/>
      <c r="WZI66" s="140"/>
      <c r="WZJ66" s="140"/>
      <c r="WZK66" s="140"/>
      <c r="WZL66" s="140"/>
      <c r="WZM66" s="140"/>
      <c r="WZN66" s="140"/>
      <c r="WZO66" s="140"/>
      <c r="WZP66" s="140"/>
      <c r="WZQ66" s="140"/>
      <c r="WZR66" s="140"/>
      <c r="WZS66" s="140"/>
      <c r="WZT66" s="140"/>
      <c r="WZU66" s="140"/>
      <c r="WZV66" s="140"/>
      <c r="WZW66" s="140"/>
      <c r="WZX66" s="140"/>
      <c r="WZY66" s="140"/>
      <c r="WZZ66" s="140"/>
      <c r="XAA66" s="140"/>
      <c r="XAB66" s="140"/>
      <c r="XAC66" s="140"/>
      <c r="XAD66" s="140"/>
      <c r="XAE66" s="140"/>
      <c r="XAF66" s="140"/>
      <c r="XAG66" s="140"/>
      <c r="XAH66" s="140"/>
      <c r="XAI66" s="140"/>
      <c r="XAJ66" s="140"/>
      <c r="XAK66" s="140"/>
      <c r="XAL66" s="140"/>
      <c r="XAM66" s="140"/>
      <c r="XAN66" s="140"/>
      <c r="XAO66" s="140"/>
      <c r="XAP66" s="140"/>
      <c r="XAQ66" s="140"/>
      <c r="XAR66" s="140"/>
      <c r="XAS66" s="140"/>
      <c r="XAT66" s="140"/>
      <c r="XAU66" s="140"/>
      <c r="XAV66" s="140"/>
      <c r="XAW66" s="140"/>
      <c r="XAX66" s="140"/>
      <c r="XAY66" s="140"/>
      <c r="XAZ66" s="140"/>
      <c r="XBA66" s="140"/>
      <c r="XBB66" s="140"/>
      <c r="XBC66" s="140"/>
      <c r="XBD66" s="140"/>
      <c r="XBE66" s="140"/>
      <c r="XBF66" s="140"/>
      <c r="XBG66" s="140"/>
      <c r="XBH66" s="140"/>
      <c r="XBI66" s="140"/>
      <c r="XBJ66" s="140"/>
      <c r="XBK66" s="140"/>
      <c r="XBL66" s="140"/>
      <c r="XBM66" s="140"/>
      <c r="XBN66" s="140"/>
      <c r="XBO66" s="140"/>
      <c r="XBP66" s="140"/>
      <c r="XBQ66" s="140"/>
      <c r="XBR66" s="140"/>
      <c r="XBS66" s="140"/>
      <c r="XBT66" s="140"/>
      <c r="XBU66" s="140"/>
      <c r="XBV66" s="140"/>
      <c r="XBW66" s="140"/>
      <c r="XBX66" s="140"/>
      <c r="XBY66" s="140"/>
      <c r="XBZ66" s="140"/>
      <c r="XCA66" s="140"/>
      <c r="XCB66" s="140"/>
      <c r="XCC66" s="140"/>
      <c r="XCD66" s="140"/>
      <c r="XCE66" s="140"/>
      <c r="XCF66" s="140"/>
      <c r="XCG66" s="140"/>
      <c r="XCH66" s="140"/>
      <c r="XCI66" s="140"/>
      <c r="XCJ66" s="140"/>
      <c r="XCK66" s="140"/>
      <c r="XCL66" s="140"/>
      <c r="XCM66" s="140"/>
      <c r="XCN66" s="140"/>
      <c r="XCO66" s="140"/>
      <c r="XCP66" s="140"/>
      <c r="XCQ66" s="140"/>
      <c r="XCR66" s="140"/>
      <c r="XCS66" s="140"/>
      <c r="XCT66" s="140"/>
      <c r="XCU66" s="140"/>
      <c r="XCV66" s="140"/>
      <c r="XCW66" s="140"/>
      <c r="XCX66" s="140"/>
      <c r="XCY66" s="140"/>
      <c r="XCZ66" s="140"/>
      <c r="XDA66" s="140"/>
      <c r="XDB66" s="140"/>
      <c r="XDC66" s="140"/>
      <c r="XDD66" s="140"/>
      <c r="XDE66" s="140"/>
      <c r="XDF66" s="140"/>
      <c r="XDG66" s="140"/>
      <c r="XDH66" s="140"/>
      <c r="XDI66" s="140"/>
      <c r="XDJ66" s="140"/>
      <c r="XDK66" s="140"/>
      <c r="XDL66" s="140"/>
      <c r="XDM66" s="140"/>
      <c r="XDN66" s="140"/>
      <c r="XDO66" s="140"/>
      <c r="XDP66" s="140"/>
      <c r="XDQ66" s="140"/>
      <c r="XDR66" s="140"/>
      <c r="XDS66" s="140"/>
      <c r="XDT66" s="140"/>
      <c r="XDU66" s="140"/>
      <c r="XDV66" s="140"/>
      <c r="XDW66" s="140"/>
      <c r="XDX66" s="140"/>
      <c r="XDY66" s="140"/>
      <c r="XDZ66" s="140"/>
      <c r="XEA66" s="140"/>
      <c r="XEB66" s="140"/>
      <c r="XEC66" s="140"/>
      <c r="XED66" s="140"/>
      <c r="XEE66" s="140"/>
      <c r="XEF66" s="140"/>
      <c r="XEG66" s="140"/>
      <c r="XEH66" s="140"/>
      <c r="XEI66" s="140"/>
      <c r="XEJ66" s="140"/>
      <c r="XEK66" s="140"/>
      <c r="XEL66" s="140"/>
      <c r="XEM66" s="140"/>
      <c r="XEN66" s="140"/>
      <c r="XEO66" s="140"/>
      <c r="XEP66" s="140"/>
      <c r="XEQ66" s="140"/>
      <c r="XER66" s="140"/>
      <c r="XES66" s="140"/>
      <c r="XET66" s="140"/>
      <c r="XEU66" s="140"/>
      <c r="XEV66" s="140"/>
      <c r="XEW66" s="140"/>
      <c r="XEX66" s="140"/>
      <c r="XEY66" s="140"/>
      <c r="XEZ66" s="140"/>
      <c r="XFA66" s="140"/>
      <c r="XFB66" s="140"/>
      <c r="XFC66" s="140"/>
      <c r="XFD66" s="140"/>
    </row>
    <row r="67" spans="1:16384" s="139" customFormat="1">
      <c r="A67" s="140"/>
      <c r="B67" s="118" t="s">
        <v>336</v>
      </c>
      <c r="C67" s="140"/>
      <c r="D67" s="140"/>
      <c r="E67" s="139">
        <f>IF('Capital Structure'!$D$17='Capital Structure'!$E$17,E53,E59)</f>
        <v>0</v>
      </c>
      <c r="F67" s="139">
        <f>IF('Capital Structure'!$D$17='Capital Structure'!$E$17,F53,F59)</f>
        <v>0</v>
      </c>
      <c r="G67" s="139">
        <f>IF('Capital Structure'!$D$17='Capital Structure'!$E$17,G53,G59)</f>
        <v>0</v>
      </c>
      <c r="H67" s="139">
        <f>IF('Capital Structure'!$D$17='Capital Structure'!$E$17,H53,H59)</f>
        <v>0</v>
      </c>
      <c r="I67" s="139">
        <f>IF('Capital Structure'!$D$17='Capital Structure'!$E$17,I53,I59)</f>
        <v>0</v>
      </c>
      <c r="J67" s="139">
        <f>IF('Capital Structure'!$D$17='Capital Structure'!$E$17,J53,J59)</f>
        <v>0</v>
      </c>
      <c r="K67" s="139">
        <f>IF('Capital Structure'!$D$17='Capital Structure'!$E$17,K53,K59)</f>
        <v>0</v>
      </c>
      <c r="L67" s="139">
        <f>IF('Capital Structure'!$D$17='Capital Structure'!$E$17,L53,L59)</f>
        <v>0</v>
      </c>
      <c r="M67" s="139">
        <f>IF('Capital Structure'!$D$17='Capital Structure'!$E$17,M53,M59)</f>
        <v>0</v>
      </c>
      <c r="N67" s="139">
        <f>IF('Capital Structure'!$D$17='Capital Structure'!$E$17,N53,N59)</f>
        <v>0</v>
      </c>
      <c r="O67" s="139">
        <f>IF('Capital Structure'!$D$17='Capital Structure'!$E$17,O53,O59)</f>
        <v>0</v>
      </c>
      <c r="P67" s="139">
        <f>IF('Capital Structure'!$D$17='Capital Structure'!$E$17,P53,P59)</f>
        <v>0</v>
      </c>
      <c r="Q67" s="139">
        <f>IF('Capital Structure'!$D$17='Capital Structure'!$E$17,Q53,Q59)</f>
        <v>0</v>
      </c>
      <c r="R67" s="139">
        <f>IF('Capital Structure'!$D$17='Capital Structure'!$E$17,R53,R59)</f>
        <v>0</v>
      </c>
      <c r="S67" s="139">
        <f>IF('Capital Structure'!$D$17='Capital Structure'!$E$17,S53,S59)</f>
        <v>0</v>
      </c>
      <c r="T67" s="139">
        <f>IF('Capital Structure'!$D$17='Capital Structure'!$E$17,T53,T59)</f>
        <v>0</v>
      </c>
      <c r="U67" s="139">
        <f>IF('Capital Structure'!$D$17='Capital Structure'!$E$17,U53,U59)</f>
        <v>0</v>
      </c>
      <c r="V67" s="139">
        <f>IF('Capital Structure'!$D$17='Capital Structure'!$E$17,V53,V59)</f>
        <v>0</v>
      </c>
      <c r="W67" s="139">
        <f>IF('Capital Structure'!$D$17='Capital Structure'!$E$17,W53,W59)</f>
        <v>0</v>
      </c>
      <c r="X67" s="139">
        <f>IF('Capital Structure'!$D$17='Capital Structure'!$E$17,X53,X59)</f>
        <v>0</v>
      </c>
      <c r="Y67" s="139">
        <f>IF('Capital Structure'!$D$17='Capital Structure'!$E$17,Y53,Y59)</f>
        <v>0</v>
      </c>
      <c r="Z67" s="139">
        <f>IF('Capital Structure'!$D$17='Capital Structure'!$E$17,Z53,Z59)</f>
        <v>0</v>
      </c>
      <c r="AA67" s="139">
        <f>IF('Capital Structure'!$D$17='Capital Structure'!$E$17,AA53,AA59)</f>
        <v>0</v>
      </c>
      <c r="AB67" s="139">
        <f>IF('Capital Structure'!$D$17='Capital Structure'!$E$17,AB53,AB59)</f>
        <v>0</v>
      </c>
      <c r="AC67" s="139">
        <f>IF('Capital Structure'!$D$17='Capital Structure'!$E$17,AC53,AC59)</f>
        <v>0</v>
      </c>
      <c r="AD67" s="139">
        <f>IF('Capital Structure'!$D$17='Capital Structure'!$E$17,AD53,AD59)</f>
        <v>0</v>
      </c>
      <c r="AE67" s="139">
        <f>IF('Capital Structure'!$D$17='Capital Structure'!$E$17,AE53,AE59)</f>
        <v>0</v>
      </c>
      <c r="AF67" s="139">
        <f>IF('Capital Structure'!$D$17='Capital Structure'!$E$17,AF53,AF59)</f>
        <v>0</v>
      </c>
      <c r="AG67" s="139">
        <f>IF('Capital Structure'!$D$17='Capital Structure'!$E$17,AG53,AG59)</f>
        <v>0</v>
      </c>
      <c r="AH67" s="139">
        <f>IF('Capital Structure'!$D$17='Capital Structure'!$E$17,AH53,AH59)</f>
        <v>0</v>
      </c>
      <c r="AI67" s="139">
        <f>IF('Capital Structure'!$D$17='Capital Structure'!$E$17,AI53,AI59)</f>
        <v>0</v>
      </c>
      <c r="AJ67" s="139">
        <f>IF('Capital Structure'!$D$17='Capital Structure'!$E$17,AJ53,AJ59)</f>
        <v>0</v>
      </c>
      <c r="AK67" s="139">
        <f>IF('Capital Structure'!$D$17='Capital Structure'!$E$17,AK53,AK59)</f>
        <v>0</v>
      </c>
      <c r="AL67" s="139">
        <f>IF('Capital Structure'!$D$17='Capital Structure'!$E$17,AL53,AL59)</f>
        <v>0</v>
      </c>
      <c r="AM67" s="139">
        <f>IF('Capital Structure'!$D$17='Capital Structure'!$E$17,AM53,AM59)</f>
        <v>0</v>
      </c>
      <c r="AN67" s="139">
        <f>IF('Capital Structure'!$D$17='Capital Structure'!$E$17,AN53,AN59)</f>
        <v>0</v>
      </c>
      <c r="AO67" s="139">
        <f>IF('Capital Structure'!$D$17='Capital Structure'!$E$17,AO53,AO59)</f>
        <v>0</v>
      </c>
      <c r="AP67" s="139">
        <f>IF('Capital Structure'!$D$17='Capital Structure'!$E$17,AP53,AP59)</f>
        <v>0</v>
      </c>
      <c r="AQ67" s="139">
        <f>IF('Capital Structure'!$D$17='Capital Structure'!$E$17,AQ53,AQ59)</f>
        <v>0</v>
      </c>
      <c r="AR67" s="139">
        <f>IF('Capital Structure'!$D$17='Capital Structure'!$E$17,AR53,AR59)</f>
        <v>254166.66666666666</v>
      </c>
      <c r="AS67" s="139">
        <f>IF('Capital Structure'!$D$17='Capital Structure'!$E$17,AS53,AS59)</f>
        <v>255225.69444444447</v>
      </c>
      <c r="AT67" s="139">
        <f>IF('Capital Structure'!$D$17='Capital Structure'!$E$17,AT53,AT59)</f>
        <v>256289.13483796301</v>
      </c>
      <c r="AU67" s="139">
        <f>IF('Capital Structure'!$D$17='Capital Structure'!$E$17,AU53,AU59)</f>
        <v>257357.00623312115</v>
      </c>
      <c r="AV67" s="139">
        <f>IF('Capital Structure'!$D$17='Capital Structure'!$E$17,AV53,AV59)</f>
        <v>258429.32709242581</v>
      </c>
      <c r="AW67" s="139">
        <f>IF('Capital Structure'!$D$17='Capital Structure'!$E$17,AW53,AW59)</f>
        <v>259506.11595531096</v>
      </c>
      <c r="AX67" s="139">
        <f>IF('Capital Structure'!$D$17='Capital Structure'!$E$17,AX53,AX59)</f>
        <v>260587.39143845809</v>
      </c>
      <c r="AY67" s="139">
        <f>IF('Capital Structure'!$D$17='Capital Structure'!$E$17,AY53,AY59)</f>
        <v>261673.17223611832</v>
      </c>
      <c r="AZ67" s="139">
        <f>IF('Capital Structure'!$D$17='Capital Structure'!$E$17,AZ53,AZ59)</f>
        <v>262763.47712043551</v>
      </c>
      <c r="BA67" s="139">
        <f>IF('Capital Structure'!$D$17='Capital Structure'!$E$17,BA53,BA59)</f>
        <v>263858.32494177064</v>
      </c>
      <c r="BB67" s="139">
        <f>IF('Capital Structure'!$D$17='Capital Structure'!$E$17,BB53,BB59)</f>
        <v>264957.73462902801</v>
      </c>
      <c r="BC67" s="139">
        <f>IF('Capital Structure'!$D$17='Capital Structure'!$E$17,BC53,BC59)</f>
        <v>266061.72518998227</v>
      </c>
      <c r="BD67" s="139">
        <f>IF('Capital Structure'!$D$17='Capital Structure'!$E$17,BD53,BD59)</f>
        <v>267170.31571160723</v>
      </c>
      <c r="BE67" s="139">
        <f>IF('Capital Structure'!$D$17='Capital Structure'!$E$17,BE53,BE59)</f>
        <v>268283.52536040556</v>
      </c>
      <c r="BF67" s="139">
        <f>IF('Capital Structure'!$D$17='Capital Structure'!$E$17,BF53,BF59)</f>
        <v>269401.3733827406</v>
      </c>
      <c r="BG67" s="139">
        <f>IF('Capital Structure'!$D$17='Capital Structure'!$E$17,BG53,BG59)</f>
        <v>270523.87910516869</v>
      </c>
      <c r="BH67" s="139">
        <f>IF('Capital Structure'!$D$17='Capital Structure'!$E$17,BH53,BH59)</f>
        <v>271651.06193477352</v>
      </c>
      <c r="BI67" s="139">
        <f>IF('Capital Structure'!$D$17='Capital Structure'!$E$17,BI53,BI59)</f>
        <v>272782.9413595018</v>
      </c>
      <c r="BJ67" s="139">
        <f>IF('Capital Structure'!$D$17='Capital Structure'!$E$17,BJ53,BJ59)</f>
        <v>273919.53694849968</v>
      </c>
      <c r="BK67" s="139">
        <f>IF('Capital Structure'!$D$17='Capital Structure'!$E$17,BK53,BK59)</f>
        <v>275060.86835245177</v>
      </c>
      <c r="BL67" s="139">
        <f>IF('Capital Structure'!$D$17='Capital Structure'!$E$17,BL53,BL59)</f>
        <v>276206.95530392032</v>
      </c>
      <c r="BM67" s="139">
        <f>IF('Capital Structure'!$D$17='Capital Structure'!$E$17,BM53,BM59)</f>
        <v>277357.81761768664</v>
      </c>
      <c r="BN67" s="139">
        <f>IF('Capital Structure'!$D$17='Capital Structure'!$E$17,BN53,BN59)</f>
        <v>278513.47519109369</v>
      </c>
      <c r="BO67" s="139">
        <f>IF('Capital Structure'!$D$17='Capital Structure'!$E$17,BO53,BO59)</f>
        <v>279673.94800438988</v>
      </c>
      <c r="BP67" s="139">
        <f>IF('Capital Structure'!$D$17='Capital Structure'!$E$17,BP53,BP59)</f>
        <v>280839.25612107484</v>
      </c>
      <c r="BQ67" s="139">
        <f>IF('Capital Structure'!$D$17='Capital Structure'!$E$17,BQ53,BQ59)</f>
        <v>282009.41968824598</v>
      </c>
      <c r="BR67" s="139">
        <f>IF('Capital Structure'!$D$17='Capital Structure'!$E$17,BR53,BR59)</f>
        <v>283184.45893694705</v>
      </c>
      <c r="BS67" s="139">
        <f>IF('Capital Structure'!$D$17='Capital Structure'!$E$17,BS53,BS59)</f>
        <v>284364.39418251766</v>
      </c>
      <c r="BT67" s="139">
        <f>IF('Capital Structure'!$D$17='Capital Structure'!$E$17,BT53,BT59)</f>
        <v>285549.24582494481</v>
      </c>
      <c r="BU67" s="139">
        <f>IF('Capital Structure'!$D$17='Capital Structure'!$E$17,BU53,BU59)</f>
        <v>286739.03434921539</v>
      </c>
      <c r="BV67" s="139">
        <f>IF('Capital Structure'!$D$17='Capital Structure'!$E$17,BV53,BV59)</f>
        <v>287933.78032567049</v>
      </c>
      <c r="BW67" s="139">
        <f>IF('Capital Structure'!$D$17='Capital Structure'!$E$17,BW53,BW59)</f>
        <v>289133.50441036077</v>
      </c>
      <c r="BX67" s="139">
        <f>IF('Capital Structure'!$D$17='Capital Structure'!$E$17,BX53,BX59)</f>
        <v>290338.22734540392</v>
      </c>
      <c r="BY67" s="139">
        <f>IF('Capital Structure'!$D$17='Capital Structure'!$E$17,BY53,BY59)</f>
        <v>0</v>
      </c>
      <c r="BZ67" s="139">
        <f>IF('Capital Structure'!$D$17='Capital Structure'!$E$17,BZ53,BZ59)</f>
        <v>0</v>
      </c>
      <c r="CA67" s="139">
        <f>IF('Capital Structure'!$D$17='Capital Structure'!$E$17,CA53,CA59)</f>
        <v>0</v>
      </c>
      <c r="CB67" s="139">
        <f>IF('Capital Structure'!$D$17='Capital Structure'!$E$17,CB53,CB59)</f>
        <v>0</v>
      </c>
      <c r="CC67" s="139">
        <f>IF('Capital Structure'!$D$17='Capital Structure'!$E$17,CC53,CC59)</f>
        <v>0</v>
      </c>
      <c r="CD67" s="139">
        <f>IF('Capital Structure'!$D$17='Capital Structure'!$E$17,CD53,CD59)</f>
        <v>0</v>
      </c>
      <c r="CE67" s="139">
        <f>IF('Capital Structure'!$D$17='Capital Structure'!$E$17,CE53,CE59)</f>
        <v>0</v>
      </c>
      <c r="CF67" s="139">
        <f>IF('Capital Structure'!$D$17='Capital Structure'!$E$17,CF53,CF59)</f>
        <v>0</v>
      </c>
      <c r="CG67" s="139">
        <f>IF('Capital Structure'!$D$17='Capital Structure'!$E$17,CG53,CG59)</f>
        <v>0</v>
      </c>
      <c r="CH67" s="139">
        <f>IF('Capital Structure'!$D$17='Capital Structure'!$E$17,CH53,CH59)</f>
        <v>0</v>
      </c>
      <c r="CI67" s="139">
        <f>IF('Capital Structure'!$D$17='Capital Structure'!$E$17,CI53,CI59)</f>
        <v>0</v>
      </c>
      <c r="CJ67" s="139">
        <f>IF('Capital Structure'!$D$17='Capital Structure'!$E$17,CJ53,CJ59)</f>
        <v>0</v>
      </c>
      <c r="CK67" s="139">
        <f>IF('Capital Structure'!$D$17='Capital Structure'!$E$17,CK53,CK59)</f>
        <v>0</v>
      </c>
      <c r="CL67" s="139">
        <f>IF('Capital Structure'!$D$17='Capital Structure'!$E$17,CL53,CL59)</f>
        <v>0</v>
      </c>
      <c r="CM67" s="139">
        <f>IF('Capital Structure'!$D$17='Capital Structure'!$E$17,CM53,CM59)</f>
        <v>0</v>
      </c>
      <c r="CN67" s="139">
        <f>IF('Capital Structure'!$D$17='Capital Structure'!$E$17,CN53,CN59)</f>
        <v>0</v>
      </c>
      <c r="CO67" s="139">
        <f>IF('Capital Structure'!$D$17='Capital Structure'!$E$17,CO53,CO59)</f>
        <v>0</v>
      </c>
      <c r="CP67" s="139">
        <f>IF('Capital Structure'!$D$17='Capital Structure'!$E$17,CP53,CP59)</f>
        <v>0</v>
      </c>
      <c r="CQ67" s="139">
        <f>IF('Capital Structure'!$D$17='Capital Structure'!$E$17,CQ53,CQ59)</f>
        <v>0</v>
      </c>
      <c r="CR67" s="139">
        <f>IF('Capital Structure'!$D$17='Capital Structure'!$E$17,CR53,CR59)</f>
        <v>0</v>
      </c>
      <c r="CS67" s="139">
        <f>IF('Capital Structure'!$D$17='Capital Structure'!$E$17,CS53,CS59)</f>
        <v>0</v>
      </c>
      <c r="CT67" s="139">
        <f>IF('Capital Structure'!$D$17='Capital Structure'!$E$17,CT53,CT59)</f>
        <v>0</v>
      </c>
      <c r="CU67" s="139">
        <f>IF('Capital Structure'!$D$17='Capital Structure'!$E$17,CU53,CU59)</f>
        <v>0</v>
      </c>
      <c r="CV67" s="139">
        <f>IF('Capital Structure'!$D$17='Capital Structure'!$E$17,CV53,CV59)</f>
        <v>0</v>
      </c>
      <c r="CW67" s="139">
        <f>IF('Capital Structure'!$D$17='Capital Structure'!$E$17,CW53,CW59)</f>
        <v>0</v>
      </c>
      <c r="CX67" s="139">
        <f>IF('Capital Structure'!$D$17='Capital Structure'!$E$17,CX53,CX59)</f>
        <v>0</v>
      </c>
      <c r="CY67" s="139">
        <f>IF('Capital Structure'!$D$17='Capital Structure'!$E$17,CY53,CY59)</f>
        <v>0</v>
      </c>
      <c r="CZ67" s="139">
        <f>IF('Capital Structure'!$D$17='Capital Structure'!$E$17,CZ53,CZ59)</f>
        <v>0</v>
      </c>
      <c r="DA67" s="139">
        <f>IF('Capital Structure'!$D$17='Capital Structure'!$E$17,DA53,DA59)</f>
        <v>0</v>
      </c>
      <c r="DB67" s="139">
        <f>IF('Capital Structure'!$D$17='Capital Structure'!$E$17,DB53,DB59)</f>
        <v>0</v>
      </c>
      <c r="DC67" s="139">
        <f>IF('Capital Structure'!$D$17='Capital Structure'!$E$17,DC53,DC59)</f>
        <v>0</v>
      </c>
      <c r="DD67" s="139">
        <f>IF('Capital Structure'!$D$17='Capital Structure'!$E$17,DD53,DD59)</f>
        <v>0</v>
      </c>
      <c r="DE67" s="139">
        <f>IF('Capital Structure'!$D$17='Capital Structure'!$E$17,DE53,DE59)</f>
        <v>0</v>
      </c>
      <c r="DF67" s="139">
        <f>IF('Capital Structure'!$D$17='Capital Structure'!$E$17,DF53,DF59)</f>
        <v>0</v>
      </c>
      <c r="DG67" s="139">
        <f>IF('Capital Structure'!$D$17='Capital Structure'!$E$17,DG53,DG59)</f>
        <v>0</v>
      </c>
      <c r="DH67" s="139">
        <f>IF('Capital Structure'!$D$17='Capital Structure'!$E$17,DH53,DH59)</f>
        <v>0</v>
      </c>
      <c r="DI67" s="139">
        <f>IF('Capital Structure'!$D$17='Capital Structure'!$E$17,DI53,DI59)</f>
        <v>0</v>
      </c>
      <c r="DJ67" s="139">
        <f>IF('Capital Structure'!$D$17='Capital Structure'!$E$17,DJ53,DJ59)</f>
        <v>0</v>
      </c>
      <c r="DK67" s="139">
        <f>IF('Capital Structure'!$D$17='Capital Structure'!$E$17,DK53,DK59)</f>
        <v>0</v>
      </c>
      <c r="DL67" s="139">
        <f>IF('Capital Structure'!$D$17='Capital Structure'!$E$17,DL53,DL59)</f>
        <v>0</v>
      </c>
      <c r="DM67" s="139">
        <f>IF('Capital Structure'!$D$17='Capital Structure'!$E$17,DM53,DM59)</f>
        <v>0</v>
      </c>
      <c r="DN67" s="139">
        <f>IF('Capital Structure'!$D$17='Capital Structure'!$E$17,DN53,DN59)</f>
        <v>0</v>
      </c>
      <c r="DO67" s="139">
        <f>IF('Capital Structure'!$D$17='Capital Structure'!$E$17,DO53,DO59)</f>
        <v>0</v>
      </c>
      <c r="DP67" s="139">
        <f>IF('Capital Structure'!$D$17='Capital Structure'!$E$17,DP53,DP59)</f>
        <v>0</v>
      </c>
      <c r="DQ67" s="139">
        <f>IF('Capital Structure'!$D$17='Capital Structure'!$E$17,DQ53,DQ59)</f>
        <v>0</v>
      </c>
      <c r="DR67" s="139">
        <f>IF('Capital Structure'!$D$17='Capital Structure'!$E$17,DR53,DR59)</f>
        <v>0</v>
      </c>
      <c r="DS67" s="139">
        <f>IF('Capital Structure'!$D$17='Capital Structure'!$E$17,DS53,DS59)</f>
        <v>0</v>
      </c>
      <c r="DT67" s="139">
        <f>IF('Capital Structure'!$D$17='Capital Structure'!$E$17,DT53,DT59)</f>
        <v>0</v>
      </c>
      <c r="DU67" s="139">
        <f>IF('Capital Structure'!$D$17='Capital Structure'!$E$17,DU53,DU59)</f>
        <v>0</v>
      </c>
      <c r="DV67" s="139">
        <f>IF('Capital Structure'!$D$17='Capital Structure'!$E$17,DV53,DV59)</f>
        <v>0</v>
      </c>
      <c r="DW67" s="139">
        <f>IF('Capital Structure'!$D$17='Capital Structure'!$E$17,DW53,DW59)</f>
        <v>0</v>
      </c>
      <c r="DX67" s="139">
        <f>IF('Capital Structure'!$D$17='Capital Structure'!$E$17,DX53,DX59)</f>
        <v>0</v>
      </c>
      <c r="DY67" s="139">
        <f>IF('Capital Structure'!$D$17='Capital Structure'!$E$17,DY53,DY59)</f>
        <v>0</v>
      </c>
      <c r="DZ67" s="140"/>
      <c r="EA67" s="140"/>
      <c r="EB67" s="140"/>
      <c r="EC67" s="140"/>
      <c r="ED67" s="140"/>
      <c r="EE67" s="140"/>
      <c r="EF67" s="140"/>
      <c r="EG67" s="140"/>
      <c r="EH67" s="140"/>
      <c r="EI67" s="140"/>
      <c r="EJ67" s="140"/>
      <c r="EK67" s="140"/>
      <c r="EL67" s="140"/>
      <c r="EM67" s="140"/>
      <c r="EN67" s="140"/>
      <c r="EO67" s="140"/>
      <c r="EP67" s="140"/>
      <c r="EQ67" s="140"/>
      <c r="ER67" s="140"/>
      <c r="ES67" s="140"/>
      <c r="ET67" s="140"/>
      <c r="EU67" s="140"/>
      <c r="EV67" s="140"/>
      <c r="EW67" s="140"/>
      <c r="EX67" s="140"/>
      <c r="EY67" s="140"/>
      <c r="EZ67" s="140"/>
      <c r="FA67" s="140"/>
      <c r="FB67" s="140"/>
      <c r="FC67" s="140"/>
      <c r="FD67" s="140"/>
      <c r="FE67" s="140"/>
      <c r="FF67" s="140"/>
      <c r="FG67" s="140"/>
      <c r="FH67" s="140"/>
      <c r="FI67" s="140"/>
      <c r="FJ67" s="140"/>
      <c r="FK67" s="140"/>
      <c r="FL67" s="140"/>
      <c r="FM67" s="140"/>
      <c r="FN67" s="140"/>
      <c r="FO67" s="140"/>
      <c r="FP67" s="140"/>
      <c r="FQ67" s="140"/>
      <c r="FR67" s="140"/>
      <c r="FS67" s="140"/>
      <c r="FT67" s="140"/>
      <c r="FU67" s="140"/>
      <c r="FV67" s="140"/>
      <c r="FW67" s="140"/>
      <c r="FX67" s="140"/>
      <c r="FY67" s="140"/>
      <c r="FZ67" s="140"/>
      <c r="GA67" s="140"/>
      <c r="GB67" s="140"/>
      <c r="GC67" s="140"/>
      <c r="GD67" s="140"/>
      <c r="GE67" s="140"/>
      <c r="GF67" s="140"/>
      <c r="GG67" s="140"/>
      <c r="GH67" s="140"/>
      <c r="GI67" s="140"/>
      <c r="GJ67" s="140"/>
      <c r="GK67" s="140"/>
      <c r="GL67" s="140"/>
      <c r="GM67" s="140"/>
      <c r="GN67" s="140"/>
      <c r="GO67" s="140"/>
      <c r="GP67" s="140"/>
      <c r="GQ67" s="140"/>
      <c r="GR67" s="140"/>
      <c r="GS67" s="140"/>
      <c r="GT67" s="140"/>
      <c r="GU67" s="140"/>
      <c r="GV67" s="140"/>
      <c r="GW67" s="140"/>
      <c r="GX67" s="140"/>
      <c r="GY67" s="140"/>
      <c r="GZ67" s="140"/>
      <c r="HA67" s="140"/>
      <c r="HB67" s="140"/>
      <c r="HC67" s="140"/>
      <c r="HD67" s="140"/>
      <c r="HE67" s="140"/>
      <c r="HF67" s="140"/>
      <c r="HG67" s="140"/>
      <c r="HH67" s="140"/>
      <c r="HI67" s="140"/>
      <c r="HJ67" s="140"/>
      <c r="HK67" s="140"/>
      <c r="HL67" s="140"/>
      <c r="HM67" s="140"/>
      <c r="HN67" s="140"/>
      <c r="HO67" s="140"/>
      <c r="HP67" s="140"/>
      <c r="HQ67" s="140"/>
      <c r="HR67" s="140"/>
      <c r="HS67" s="140"/>
      <c r="HT67" s="140"/>
      <c r="HU67" s="140"/>
      <c r="HV67" s="140"/>
      <c r="HW67" s="140"/>
      <c r="HX67" s="140"/>
      <c r="HY67" s="140"/>
      <c r="HZ67" s="140"/>
      <c r="IA67" s="140"/>
      <c r="IB67" s="140"/>
      <c r="IC67" s="140"/>
      <c r="ID67" s="140"/>
      <c r="IE67" s="140"/>
      <c r="IF67" s="140"/>
      <c r="IG67" s="140"/>
      <c r="IH67" s="140"/>
      <c r="II67" s="140"/>
      <c r="IJ67" s="140"/>
      <c r="IK67" s="140"/>
      <c r="IL67" s="140"/>
      <c r="IM67" s="140"/>
      <c r="IN67" s="140"/>
      <c r="IO67" s="140"/>
      <c r="IP67" s="140"/>
      <c r="IQ67" s="140"/>
      <c r="IR67" s="140"/>
      <c r="IS67" s="140"/>
      <c r="IT67" s="140"/>
      <c r="IU67" s="140"/>
      <c r="IV67" s="140"/>
      <c r="IW67" s="140"/>
      <c r="IX67" s="140"/>
      <c r="IY67" s="140"/>
      <c r="IZ67" s="140"/>
      <c r="JA67" s="140"/>
      <c r="JB67" s="140"/>
      <c r="JC67" s="140"/>
      <c r="JD67" s="140"/>
      <c r="JE67" s="140"/>
      <c r="JF67" s="140"/>
      <c r="JG67" s="140"/>
      <c r="JH67" s="140"/>
      <c r="JI67" s="140"/>
      <c r="JJ67" s="140"/>
      <c r="JK67" s="140"/>
      <c r="JL67" s="140"/>
      <c r="JM67" s="140"/>
      <c r="JN67" s="140"/>
      <c r="JO67" s="140"/>
      <c r="JP67" s="140"/>
      <c r="JQ67" s="140"/>
      <c r="JR67" s="140"/>
      <c r="JS67" s="140"/>
      <c r="JT67" s="140"/>
      <c r="JU67" s="140"/>
      <c r="JV67" s="140"/>
      <c r="JW67" s="140"/>
      <c r="JX67" s="140"/>
      <c r="JY67" s="140"/>
      <c r="JZ67" s="140"/>
      <c r="KA67" s="140"/>
      <c r="KB67" s="140"/>
      <c r="KC67" s="140"/>
      <c r="KD67" s="140"/>
      <c r="KE67" s="140"/>
      <c r="KF67" s="140"/>
      <c r="KG67" s="140"/>
      <c r="KH67" s="140"/>
      <c r="KI67" s="140"/>
      <c r="KJ67" s="140"/>
      <c r="KK67" s="140"/>
      <c r="KL67" s="140"/>
      <c r="KM67" s="140"/>
      <c r="KN67" s="140"/>
      <c r="KO67" s="140"/>
      <c r="KP67" s="140"/>
      <c r="KQ67" s="140"/>
      <c r="KR67" s="140"/>
      <c r="KS67" s="140"/>
      <c r="KT67" s="140"/>
      <c r="KU67" s="140"/>
      <c r="KV67" s="140"/>
      <c r="KW67" s="140"/>
      <c r="KX67" s="140"/>
      <c r="KY67" s="140"/>
      <c r="KZ67" s="140"/>
      <c r="LA67" s="140"/>
      <c r="LB67" s="140"/>
      <c r="LC67" s="140"/>
      <c r="LD67" s="140"/>
      <c r="LE67" s="140"/>
      <c r="LF67" s="140"/>
      <c r="LG67" s="140"/>
      <c r="LH67" s="140"/>
      <c r="LI67" s="140"/>
      <c r="LJ67" s="140"/>
      <c r="LK67" s="140"/>
      <c r="LL67" s="140"/>
      <c r="LM67" s="140"/>
      <c r="LN67" s="140"/>
      <c r="LO67" s="140"/>
      <c r="LP67" s="140"/>
      <c r="LQ67" s="140"/>
      <c r="LR67" s="140"/>
      <c r="LS67" s="140"/>
      <c r="LT67" s="140"/>
      <c r="LU67" s="140"/>
      <c r="LV67" s="140"/>
      <c r="LW67" s="140"/>
      <c r="LX67" s="140"/>
      <c r="LY67" s="140"/>
      <c r="LZ67" s="140"/>
      <c r="MA67" s="140"/>
      <c r="MB67" s="140"/>
      <c r="MC67" s="140"/>
      <c r="MD67" s="140"/>
      <c r="ME67" s="140"/>
      <c r="MF67" s="140"/>
      <c r="MG67" s="140"/>
      <c r="MH67" s="140"/>
      <c r="MI67" s="140"/>
      <c r="MJ67" s="140"/>
      <c r="MK67" s="140"/>
      <c r="ML67" s="140"/>
      <c r="MM67" s="140"/>
      <c r="MN67" s="140"/>
      <c r="MO67" s="140"/>
      <c r="MP67" s="140"/>
      <c r="MQ67" s="140"/>
      <c r="MR67" s="140"/>
      <c r="MS67" s="140"/>
      <c r="MT67" s="140"/>
      <c r="MU67" s="140"/>
      <c r="MV67" s="140"/>
      <c r="MW67" s="140"/>
      <c r="MX67" s="140"/>
      <c r="MY67" s="140"/>
      <c r="MZ67" s="140"/>
      <c r="NA67" s="140"/>
      <c r="NB67" s="140"/>
      <c r="NC67" s="140"/>
      <c r="ND67" s="140"/>
      <c r="NE67" s="140"/>
      <c r="NF67" s="140"/>
      <c r="NG67" s="140"/>
      <c r="NH67" s="140"/>
      <c r="NI67" s="140"/>
      <c r="NJ67" s="140"/>
      <c r="NK67" s="140"/>
      <c r="NL67" s="140"/>
      <c r="NM67" s="140"/>
      <c r="NN67" s="140"/>
      <c r="NO67" s="140"/>
      <c r="NP67" s="140"/>
      <c r="NQ67" s="140"/>
      <c r="NR67" s="140"/>
      <c r="NS67" s="140"/>
      <c r="NT67" s="140"/>
      <c r="NU67" s="140"/>
      <c r="NV67" s="140"/>
      <c r="NW67" s="140"/>
      <c r="NX67" s="140"/>
      <c r="NY67" s="140"/>
      <c r="NZ67" s="140"/>
      <c r="OA67" s="140"/>
      <c r="OB67" s="140"/>
      <c r="OC67" s="140"/>
      <c r="OD67" s="140"/>
      <c r="OE67" s="140"/>
      <c r="OF67" s="140"/>
      <c r="OG67" s="140"/>
      <c r="OH67" s="140"/>
      <c r="OI67" s="140"/>
      <c r="OJ67" s="140"/>
      <c r="OK67" s="140"/>
      <c r="OL67" s="140"/>
      <c r="OM67" s="140"/>
      <c r="ON67" s="140"/>
      <c r="OO67" s="140"/>
      <c r="OP67" s="140"/>
      <c r="OQ67" s="140"/>
      <c r="OR67" s="140"/>
      <c r="OS67" s="140"/>
      <c r="OT67" s="140"/>
      <c r="OU67" s="140"/>
      <c r="OV67" s="140"/>
      <c r="OW67" s="140"/>
      <c r="OX67" s="140"/>
      <c r="OY67" s="140"/>
      <c r="OZ67" s="140"/>
      <c r="PA67" s="140"/>
      <c r="PB67" s="140"/>
      <c r="PC67" s="140"/>
      <c r="PD67" s="140"/>
      <c r="PE67" s="140"/>
      <c r="PF67" s="140"/>
      <c r="PG67" s="140"/>
      <c r="PH67" s="140"/>
      <c r="PI67" s="140"/>
      <c r="PJ67" s="140"/>
      <c r="PK67" s="140"/>
      <c r="PL67" s="140"/>
      <c r="PM67" s="140"/>
      <c r="PN67" s="140"/>
      <c r="PO67" s="140"/>
      <c r="PP67" s="140"/>
      <c r="PQ67" s="140"/>
      <c r="PR67" s="140"/>
      <c r="PS67" s="140"/>
      <c r="PT67" s="140"/>
      <c r="PU67" s="140"/>
      <c r="PV67" s="140"/>
      <c r="PW67" s="140"/>
      <c r="PX67" s="140"/>
      <c r="PY67" s="140"/>
      <c r="PZ67" s="140"/>
      <c r="QA67" s="140"/>
      <c r="QB67" s="140"/>
      <c r="QC67" s="140"/>
      <c r="QD67" s="140"/>
      <c r="QE67" s="140"/>
      <c r="QF67" s="140"/>
      <c r="QG67" s="140"/>
      <c r="QH67" s="140"/>
      <c r="QI67" s="140"/>
      <c r="QJ67" s="140"/>
      <c r="QK67" s="140"/>
      <c r="QL67" s="140"/>
      <c r="QM67" s="140"/>
      <c r="QN67" s="140"/>
      <c r="QO67" s="140"/>
      <c r="QP67" s="140"/>
      <c r="QQ67" s="140"/>
      <c r="QR67" s="140"/>
      <c r="QS67" s="140"/>
      <c r="QT67" s="140"/>
      <c r="QU67" s="140"/>
      <c r="QV67" s="140"/>
      <c r="QW67" s="140"/>
      <c r="QX67" s="140"/>
      <c r="QY67" s="140"/>
      <c r="QZ67" s="140"/>
      <c r="RA67" s="140"/>
      <c r="RB67" s="140"/>
      <c r="RC67" s="140"/>
      <c r="RD67" s="140"/>
      <c r="RE67" s="140"/>
      <c r="RF67" s="140"/>
      <c r="RG67" s="140"/>
      <c r="RH67" s="140"/>
      <c r="RI67" s="140"/>
      <c r="RJ67" s="140"/>
      <c r="RK67" s="140"/>
      <c r="RL67" s="140"/>
      <c r="RM67" s="140"/>
      <c r="RN67" s="140"/>
      <c r="RO67" s="140"/>
      <c r="RP67" s="140"/>
      <c r="RQ67" s="140"/>
      <c r="RR67" s="140"/>
      <c r="RS67" s="140"/>
      <c r="RT67" s="140"/>
      <c r="RU67" s="140"/>
      <c r="RV67" s="140"/>
      <c r="RW67" s="140"/>
      <c r="RX67" s="140"/>
      <c r="RY67" s="140"/>
      <c r="RZ67" s="140"/>
      <c r="SA67" s="140"/>
      <c r="SB67" s="140"/>
      <c r="SC67" s="140"/>
      <c r="SD67" s="140"/>
      <c r="SE67" s="140"/>
      <c r="SF67" s="140"/>
      <c r="SG67" s="140"/>
      <c r="SH67" s="140"/>
      <c r="SI67" s="140"/>
      <c r="SJ67" s="140"/>
      <c r="SK67" s="140"/>
      <c r="SL67" s="140"/>
      <c r="SM67" s="140"/>
      <c r="SN67" s="140"/>
      <c r="SO67" s="140"/>
      <c r="SP67" s="140"/>
      <c r="SQ67" s="140"/>
      <c r="SR67" s="140"/>
      <c r="SS67" s="140"/>
      <c r="ST67" s="140"/>
      <c r="SU67" s="140"/>
      <c r="SV67" s="140"/>
      <c r="SW67" s="140"/>
      <c r="SX67" s="140"/>
      <c r="SY67" s="140"/>
      <c r="SZ67" s="140"/>
      <c r="TA67" s="140"/>
      <c r="TB67" s="140"/>
      <c r="TC67" s="140"/>
      <c r="TD67" s="140"/>
      <c r="TE67" s="140"/>
      <c r="TF67" s="140"/>
      <c r="TG67" s="140"/>
      <c r="TH67" s="140"/>
      <c r="TI67" s="140"/>
      <c r="TJ67" s="140"/>
      <c r="TK67" s="140"/>
      <c r="TL67" s="140"/>
      <c r="TM67" s="140"/>
      <c r="TN67" s="140"/>
      <c r="TO67" s="140"/>
      <c r="TP67" s="140"/>
      <c r="TQ67" s="140"/>
      <c r="TR67" s="140"/>
      <c r="TS67" s="140"/>
      <c r="TT67" s="140"/>
      <c r="TU67" s="140"/>
      <c r="TV67" s="140"/>
      <c r="TW67" s="140"/>
      <c r="TX67" s="140"/>
      <c r="TY67" s="140"/>
      <c r="TZ67" s="140"/>
      <c r="UA67" s="140"/>
      <c r="UB67" s="140"/>
      <c r="UC67" s="140"/>
      <c r="UD67" s="140"/>
      <c r="UE67" s="140"/>
      <c r="UF67" s="140"/>
      <c r="UG67" s="140"/>
      <c r="UH67" s="140"/>
      <c r="UI67" s="140"/>
      <c r="UJ67" s="140"/>
      <c r="UK67" s="140"/>
      <c r="UL67" s="140"/>
      <c r="UM67" s="140"/>
      <c r="UN67" s="140"/>
      <c r="UO67" s="140"/>
      <c r="UP67" s="140"/>
      <c r="UQ67" s="140"/>
      <c r="UR67" s="140"/>
      <c r="US67" s="140"/>
      <c r="UT67" s="140"/>
      <c r="UU67" s="140"/>
      <c r="UV67" s="140"/>
      <c r="UW67" s="140"/>
      <c r="UX67" s="140"/>
      <c r="UY67" s="140"/>
      <c r="UZ67" s="140"/>
      <c r="VA67" s="140"/>
      <c r="VB67" s="140"/>
      <c r="VC67" s="140"/>
      <c r="VD67" s="140"/>
      <c r="VE67" s="140"/>
      <c r="VF67" s="140"/>
      <c r="VG67" s="140"/>
      <c r="VH67" s="140"/>
      <c r="VI67" s="140"/>
      <c r="VJ67" s="140"/>
      <c r="VK67" s="140"/>
      <c r="VL67" s="140"/>
      <c r="VM67" s="140"/>
      <c r="VN67" s="140"/>
      <c r="VO67" s="140"/>
      <c r="VP67" s="140"/>
      <c r="VQ67" s="140"/>
      <c r="VR67" s="140"/>
      <c r="VS67" s="140"/>
      <c r="VT67" s="140"/>
      <c r="VU67" s="140"/>
      <c r="VV67" s="140"/>
      <c r="VW67" s="140"/>
      <c r="VX67" s="140"/>
      <c r="VY67" s="140"/>
      <c r="VZ67" s="140"/>
      <c r="WA67" s="140"/>
      <c r="WB67" s="140"/>
      <c r="WC67" s="140"/>
      <c r="WD67" s="140"/>
      <c r="WE67" s="140"/>
      <c r="WF67" s="140"/>
      <c r="WG67" s="140"/>
      <c r="WH67" s="140"/>
      <c r="WI67" s="140"/>
      <c r="WJ67" s="140"/>
      <c r="WK67" s="140"/>
      <c r="WL67" s="140"/>
      <c r="WM67" s="140"/>
      <c r="WN67" s="140"/>
      <c r="WO67" s="140"/>
      <c r="WP67" s="140"/>
      <c r="WQ67" s="140"/>
      <c r="WR67" s="140"/>
      <c r="WS67" s="140"/>
      <c r="WT67" s="140"/>
      <c r="WU67" s="140"/>
      <c r="WV67" s="140"/>
      <c r="WW67" s="140"/>
      <c r="WX67" s="140"/>
      <c r="WY67" s="140"/>
      <c r="WZ67" s="140"/>
      <c r="XA67" s="140"/>
      <c r="XB67" s="140"/>
      <c r="XC67" s="140"/>
      <c r="XD67" s="140"/>
      <c r="XE67" s="140"/>
      <c r="XF67" s="140"/>
      <c r="XG67" s="140"/>
      <c r="XH67" s="140"/>
      <c r="XI67" s="140"/>
      <c r="XJ67" s="140"/>
      <c r="XK67" s="140"/>
      <c r="XL67" s="140"/>
      <c r="XM67" s="140"/>
      <c r="XN67" s="140"/>
      <c r="XO67" s="140"/>
      <c r="XP67" s="140"/>
      <c r="XQ67" s="140"/>
      <c r="XR67" s="140"/>
      <c r="XS67" s="140"/>
      <c r="XT67" s="140"/>
      <c r="XU67" s="140"/>
      <c r="XV67" s="140"/>
      <c r="XW67" s="140"/>
      <c r="XX67" s="140"/>
      <c r="XY67" s="140"/>
      <c r="XZ67" s="140"/>
      <c r="YA67" s="140"/>
      <c r="YB67" s="140"/>
      <c r="YC67" s="140"/>
      <c r="YD67" s="140"/>
      <c r="YE67" s="140"/>
      <c r="YF67" s="140"/>
      <c r="YG67" s="140"/>
      <c r="YH67" s="140"/>
      <c r="YI67" s="140"/>
      <c r="YJ67" s="140"/>
      <c r="YK67" s="140"/>
      <c r="YL67" s="140"/>
      <c r="YM67" s="140"/>
      <c r="YN67" s="140"/>
      <c r="YO67" s="140"/>
      <c r="YP67" s="140"/>
      <c r="YQ67" s="140"/>
      <c r="YR67" s="140"/>
      <c r="YS67" s="140"/>
      <c r="YT67" s="140"/>
      <c r="YU67" s="140"/>
      <c r="YV67" s="140"/>
      <c r="YW67" s="140"/>
      <c r="YX67" s="140"/>
      <c r="YY67" s="140"/>
      <c r="YZ67" s="140"/>
      <c r="ZA67" s="140"/>
      <c r="ZB67" s="140"/>
      <c r="ZC67" s="140"/>
      <c r="ZD67" s="140"/>
      <c r="ZE67" s="140"/>
      <c r="ZF67" s="140"/>
      <c r="ZG67" s="140"/>
      <c r="ZH67" s="140"/>
      <c r="ZI67" s="140"/>
      <c r="ZJ67" s="140"/>
      <c r="ZK67" s="140"/>
      <c r="ZL67" s="140"/>
      <c r="ZM67" s="140"/>
      <c r="ZN67" s="140"/>
      <c r="ZO67" s="140"/>
      <c r="ZP67" s="140"/>
      <c r="ZQ67" s="140"/>
      <c r="ZR67" s="140"/>
      <c r="ZS67" s="140"/>
      <c r="ZT67" s="140"/>
      <c r="ZU67" s="140"/>
      <c r="ZV67" s="140"/>
      <c r="ZW67" s="140"/>
      <c r="ZX67" s="140"/>
      <c r="ZY67" s="140"/>
      <c r="ZZ67" s="140"/>
      <c r="AAA67" s="140"/>
      <c r="AAB67" s="140"/>
      <c r="AAC67" s="140"/>
      <c r="AAD67" s="140"/>
      <c r="AAE67" s="140"/>
      <c r="AAF67" s="140"/>
      <c r="AAG67" s="140"/>
      <c r="AAH67" s="140"/>
      <c r="AAI67" s="140"/>
      <c r="AAJ67" s="140"/>
      <c r="AAK67" s="140"/>
      <c r="AAL67" s="140"/>
      <c r="AAM67" s="140"/>
      <c r="AAN67" s="140"/>
      <c r="AAO67" s="140"/>
      <c r="AAP67" s="140"/>
      <c r="AAQ67" s="140"/>
      <c r="AAR67" s="140"/>
      <c r="AAS67" s="140"/>
      <c r="AAT67" s="140"/>
      <c r="AAU67" s="140"/>
      <c r="AAV67" s="140"/>
      <c r="AAW67" s="140"/>
      <c r="AAX67" s="140"/>
      <c r="AAY67" s="140"/>
      <c r="AAZ67" s="140"/>
      <c r="ABA67" s="140"/>
      <c r="ABB67" s="140"/>
      <c r="ABC67" s="140"/>
      <c r="ABD67" s="140"/>
      <c r="ABE67" s="140"/>
      <c r="ABF67" s="140"/>
      <c r="ABG67" s="140"/>
      <c r="ABH67" s="140"/>
      <c r="ABI67" s="140"/>
      <c r="ABJ67" s="140"/>
      <c r="ABK67" s="140"/>
      <c r="ABL67" s="140"/>
      <c r="ABM67" s="140"/>
      <c r="ABN67" s="140"/>
      <c r="ABO67" s="140"/>
      <c r="ABP67" s="140"/>
      <c r="ABQ67" s="140"/>
      <c r="ABR67" s="140"/>
      <c r="ABS67" s="140"/>
      <c r="ABT67" s="140"/>
      <c r="ABU67" s="140"/>
      <c r="ABV67" s="140"/>
      <c r="ABW67" s="140"/>
      <c r="ABX67" s="140"/>
      <c r="ABY67" s="140"/>
      <c r="ABZ67" s="140"/>
      <c r="ACA67" s="140"/>
      <c r="ACB67" s="140"/>
      <c r="ACC67" s="140"/>
      <c r="ACD67" s="140"/>
      <c r="ACE67" s="140"/>
      <c r="ACF67" s="140"/>
      <c r="ACG67" s="140"/>
      <c r="ACH67" s="140"/>
      <c r="ACI67" s="140"/>
      <c r="ACJ67" s="140"/>
      <c r="ACK67" s="140"/>
      <c r="ACL67" s="140"/>
      <c r="ACM67" s="140"/>
      <c r="ACN67" s="140"/>
      <c r="ACO67" s="140"/>
      <c r="ACP67" s="140"/>
      <c r="ACQ67" s="140"/>
      <c r="ACR67" s="140"/>
      <c r="ACS67" s="140"/>
      <c r="ACT67" s="140"/>
      <c r="ACU67" s="140"/>
      <c r="ACV67" s="140"/>
      <c r="ACW67" s="140"/>
      <c r="ACX67" s="140"/>
      <c r="ACY67" s="140"/>
      <c r="ACZ67" s="140"/>
      <c r="ADA67" s="140"/>
      <c r="ADB67" s="140"/>
      <c r="ADC67" s="140"/>
      <c r="ADD67" s="140"/>
      <c r="ADE67" s="140"/>
      <c r="ADF67" s="140"/>
      <c r="ADG67" s="140"/>
      <c r="ADH67" s="140"/>
      <c r="ADI67" s="140"/>
      <c r="ADJ67" s="140"/>
      <c r="ADK67" s="140"/>
      <c r="ADL67" s="140"/>
      <c r="ADM67" s="140"/>
      <c r="ADN67" s="140"/>
      <c r="ADO67" s="140"/>
      <c r="ADP67" s="140"/>
      <c r="ADQ67" s="140"/>
      <c r="ADR67" s="140"/>
      <c r="ADS67" s="140"/>
      <c r="ADT67" s="140"/>
      <c r="ADU67" s="140"/>
      <c r="ADV67" s="140"/>
      <c r="ADW67" s="140"/>
      <c r="ADX67" s="140"/>
      <c r="ADY67" s="140"/>
      <c r="ADZ67" s="140"/>
      <c r="AEA67" s="140"/>
      <c r="AEB67" s="140"/>
      <c r="AEC67" s="140"/>
      <c r="AED67" s="140"/>
      <c r="AEE67" s="140"/>
      <c r="AEF67" s="140"/>
      <c r="AEG67" s="140"/>
      <c r="AEH67" s="140"/>
      <c r="AEI67" s="140"/>
      <c r="AEJ67" s="140"/>
      <c r="AEK67" s="140"/>
      <c r="AEL67" s="140"/>
      <c r="AEM67" s="140"/>
      <c r="AEN67" s="140"/>
      <c r="AEO67" s="140"/>
      <c r="AEP67" s="140"/>
      <c r="AEQ67" s="140"/>
      <c r="AER67" s="140"/>
      <c r="AES67" s="140"/>
      <c r="AET67" s="140"/>
      <c r="AEU67" s="140"/>
      <c r="AEV67" s="140"/>
      <c r="AEW67" s="140"/>
      <c r="AEX67" s="140"/>
      <c r="AEY67" s="140"/>
      <c r="AEZ67" s="140"/>
      <c r="AFA67" s="140"/>
      <c r="AFB67" s="140"/>
      <c r="AFC67" s="140"/>
      <c r="AFD67" s="140"/>
      <c r="AFE67" s="140"/>
      <c r="AFF67" s="140"/>
      <c r="AFG67" s="140"/>
      <c r="AFH67" s="140"/>
      <c r="AFI67" s="140"/>
      <c r="AFJ67" s="140"/>
      <c r="AFK67" s="140"/>
      <c r="AFL67" s="140"/>
      <c r="AFM67" s="140"/>
      <c r="AFN67" s="140"/>
      <c r="AFO67" s="140"/>
      <c r="AFP67" s="140"/>
      <c r="AFQ67" s="140"/>
      <c r="AFR67" s="140"/>
      <c r="AFS67" s="140"/>
      <c r="AFT67" s="140"/>
      <c r="AFU67" s="140"/>
      <c r="AFV67" s="140"/>
      <c r="AFW67" s="140"/>
      <c r="AFX67" s="140"/>
      <c r="AFY67" s="140"/>
      <c r="AFZ67" s="140"/>
      <c r="AGA67" s="140"/>
      <c r="AGB67" s="140"/>
      <c r="AGC67" s="140"/>
      <c r="AGD67" s="140"/>
      <c r="AGE67" s="140"/>
      <c r="AGF67" s="140"/>
      <c r="AGG67" s="140"/>
      <c r="AGH67" s="140"/>
      <c r="AGI67" s="140"/>
      <c r="AGJ67" s="140"/>
      <c r="AGK67" s="140"/>
      <c r="AGL67" s="140"/>
      <c r="AGM67" s="140"/>
      <c r="AGN67" s="140"/>
      <c r="AGO67" s="140"/>
      <c r="AGP67" s="140"/>
      <c r="AGQ67" s="140"/>
      <c r="AGR67" s="140"/>
      <c r="AGS67" s="140"/>
      <c r="AGT67" s="140"/>
      <c r="AGU67" s="140"/>
      <c r="AGV67" s="140"/>
      <c r="AGW67" s="140"/>
      <c r="AGX67" s="140"/>
      <c r="AGY67" s="140"/>
      <c r="AGZ67" s="140"/>
      <c r="AHA67" s="140"/>
      <c r="AHB67" s="140"/>
      <c r="AHC67" s="140"/>
      <c r="AHD67" s="140"/>
      <c r="AHE67" s="140"/>
      <c r="AHF67" s="140"/>
      <c r="AHG67" s="140"/>
      <c r="AHH67" s="140"/>
      <c r="AHI67" s="140"/>
      <c r="AHJ67" s="140"/>
      <c r="AHK67" s="140"/>
      <c r="AHL67" s="140"/>
      <c r="AHM67" s="140"/>
      <c r="AHN67" s="140"/>
      <c r="AHO67" s="140"/>
      <c r="AHP67" s="140"/>
      <c r="AHQ67" s="140"/>
      <c r="AHR67" s="140"/>
      <c r="AHS67" s="140"/>
      <c r="AHT67" s="140"/>
      <c r="AHU67" s="140"/>
      <c r="AHV67" s="140"/>
      <c r="AHW67" s="140"/>
      <c r="AHX67" s="140"/>
      <c r="AHY67" s="140"/>
      <c r="AHZ67" s="140"/>
      <c r="AIA67" s="140"/>
      <c r="AIB67" s="140"/>
      <c r="AIC67" s="140"/>
      <c r="AID67" s="140"/>
      <c r="AIE67" s="140"/>
      <c r="AIF67" s="140"/>
      <c r="AIG67" s="140"/>
      <c r="AIH67" s="140"/>
      <c r="AII67" s="140"/>
      <c r="AIJ67" s="140"/>
      <c r="AIK67" s="140"/>
      <c r="AIL67" s="140"/>
      <c r="AIM67" s="140"/>
      <c r="AIN67" s="140"/>
      <c r="AIO67" s="140"/>
      <c r="AIP67" s="140"/>
      <c r="AIQ67" s="140"/>
      <c r="AIR67" s="140"/>
      <c r="AIS67" s="140"/>
      <c r="AIT67" s="140"/>
      <c r="AIU67" s="140"/>
      <c r="AIV67" s="140"/>
      <c r="AIW67" s="140"/>
      <c r="AIX67" s="140"/>
      <c r="AIY67" s="140"/>
      <c r="AIZ67" s="140"/>
      <c r="AJA67" s="140"/>
      <c r="AJB67" s="140"/>
      <c r="AJC67" s="140"/>
      <c r="AJD67" s="140"/>
      <c r="AJE67" s="140"/>
      <c r="AJF67" s="140"/>
      <c r="AJG67" s="140"/>
      <c r="AJH67" s="140"/>
      <c r="AJI67" s="140"/>
      <c r="AJJ67" s="140"/>
      <c r="AJK67" s="140"/>
      <c r="AJL67" s="140"/>
      <c r="AJM67" s="140"/>
      <c r="AJN67" s="140"/>
      <c r="AJO67" s="140"/>
      <c r="AJP67" s="140"/>
      <c r="AJQ67" s="140"/>
      <c r="AJR67" s="140"/>
      <c r="AJS67" s="140"/>
      <c r="AJT67" s="140"/>
      <c r="AJU67" s="140"/>
      <c r="AJV67" s="140"/>
      <c r="AJW67" s="140"/>
      <c r="AJX67" s="140"/>
      <c r="AJY67" s="140"/>
      <c r="AJZ67" s="140"/>
      <c r="AKA67" s="140"/>
      <c r="AKB67" s="140"/>
      <c r="AKC67" s="140"/>
      <c r="AKD67" s="140"/>
      <c r="AKE67" s="140"/>
      <c r="AKF67" s="140"/>
      <c r="AKG67" s="140"/>
      <c r="AKH67" s="140"/>
      <c r="AKI67" s="140"/>
      <c r="AKJ67" s="140"/>
      <c r="AKK67" s="140"/>
      <c r="AKL67" s="140"/>
      <c r="AKM67" s="140"/>
      <c r="AKN67" s="140"/>
      <c r="AKO67" s="140"/>
      <c r="AKP67" s="140"/>
      <c r="AKQ67" s="140"/>
      <c r="AKR67" s="140"/>
      <c r="AKS67" s="140"/>
      <c r="AKT67" s="140"/>
      <c r="AKU67" s="140"/>
      <c r="AKV67" s="140"/>
      <c r="AKW67" s="140"/>
      <c r="AKX67" s="140"/>
      <c r="AKY67" s="140"/>
      <c r="AKZ67" s="140"/>
      <c r="ALA67" s="140"/>
      <c r="ALB67" s="140"/>
      <c r="ALC67" s="140"/>
      <c r="ALD67" s="140"/>
      <c r="ALE67" s="140"/>
      <c r="ALF67" s="140"/>
      <c r="ALG67" s="140"/>
      <c r="ALH67" s="140"/>
      <c r="ALI67" s="140"/>
      <c r="ALJ67" s="140"/>
      <c r="ALK67" s="140"/>
      <c r="ALL67" s="140"/>
      <c r="ALM67" s="140"/>
      <c r="ALN67" s="140"/>
      <c r="ALO67" s="140"/>
      <c r="ALP67" s="140"/>
      <c r="ALQ67" s="140"/>
      <c r="ALR67" s="140"/>
      <c r="ALS67" s="140"/>
      <c r="ALT67" s="140"/>
      <c r="ALU67" s="140"/>
      <c r="ALV67" s="140"/>
      <c r="ALW67" s="140"/>
      <c r="ALX67" s="140"/>
      <c r="ALY67" s="140"/>
      <c r="ALZ67" s="140"/>
      <c r="AMA67" s="140"/>
      <c r="AMB67" s="140"/>
      <c r="AMC67" s="140"/>
      <c r="AMD67" s="140"/>
      <c r="AME67" s="140"/>
      <c r="AMF67" s="140"/>
      <c r="AMG67" s="140"/>
      <c r="AMH67" s="140"/>
      <c r="AMI67" s="140"/>
      <c r="AMJ67" s="140"/>
      <c r="AMK67" s="140"/>
      <c r="AML67" s="140"/>
      <c r="AMM67" s="140"/>
      <c r="AMN67" s="140"/>
      <c r="AMO67" s="140"/>
      <c r="AMP67" s="140"/>
      <c r="AMQ67" s="140"/>
      <c r="AMR67" s="140"/>
      <c r="AMS67" s="140"/>
      <c r="AMT67" s="140"/>
      <c r="AMU67" s="140"/>
      <c r="AMV67" s="140"/>
      <c r="AMW67" s="140"/>
      <c r="AMX67" s="140"/>
      <c r="AMY67" s="140"/>
      <c r="AMZ67" s="140"/>
      <c r="ANA67" s="140"/>
      <c r="ANB67" s="140"/>
      <c r="ANC67" s="140"/>
      <c r="AND67" s="140"/>
      <c r="ANE67" s="140"/>
      <c r="ANF67" s="140"/>
      <c r="ANG67" s="140"/>
      <c r="ANH67" s="140"/>
      <c r="ANI67" s="140"/>
      <c r="ANJ67" s="140"/>
      <c r="ANK67" s="140"/>
      <c r="ANL67" s="140"/>
      <c r="ANM67" s="140"/>
      <c r="ANN67" s="140"/>
      <c r="ANO67" s="140"/>
      <c r="ANP67" s="140"/>
      <c r="ANQ67" s="140"/>
      <c r="ANR67" s="140"/>
      <c r="ANS67" s="140"/>
      <c r="ANT67" s="140"/>
      <c r="ANU67" s="140"/>
      <c r="ANV67" s="140"/>
      <c r="ANW67" s="140"/>
      <c r="ANX67" s="140"/>
      <c r="ANY67" s="140"/>
      <c r="ANZ67" s="140"/>
      <c r="AOA67" s="140"/>
      <c r="AOB67" s="140"/>
      <c r="AOC67" s="140"/>
      <c r="AOD67" s="140"/>
      <c r="AOE67" s="140"/>
      <c r="AOF67" s="140"/>
      <c r="AOG67" s="140"/>
      <c r="AOH67" s="140"/>
      <c r="AOI67" s="140"/>
      <c r="AOJ67" s="140"/>
      <c r="AOK67" s="140"/>
      <c r="AOL67" s="140"/>
      <c r="AOM67" s="140"/>
      <c r="AON67" s="140"/>
      <c r="AOO67" s="140"/>
      <c r="AOP67" s="140"/>
      <c r="AOQ67" s="140"/>
      <c r="AOR67" s="140"/>
      <c r="AOS67" s="140"/>
      <c r="AOT67" s="140"/>
      <c r="AOU67" s="140"/>
      <c r="AOV67" s="140"/>
      <c r="AOW67" s="140"/>
      <c r="AOX67" s="140"/>
      <c r="AOY67" s="140"/>
      <c r="AOZ67" s="140"/>
      <c r="APA67" s="140"/>
      <c r="APB67" s="140"/>
      <c r="APC67" s="140"/>
      <c r="APD67" s="140"/>
      <c r="APE67" s="140"/>
      <c r="APF67" s="140"/>
      <c r="APG67" s="140"/>
      <c r="APH67" s="140"/>
      <c r="API67" s="140"/>
      <c r="APJ67" s="140"/>
      <c r="APK67" s="140"/>
      <c r="APL67" s="140"/>
      <c r="APM67" s="140"/>
      <c r="APN67" s="140"/>
      <c r="APO67" s="140"/>
      <c r="APP67" s="140"/>
      <c r="APQ67" s="140"/>
      <c r="APR67" s="140"/>
      <c r="APS67" s="140"/>
      <c r="APT67" s="140"/>
      <c r="APU67" s="140"/>
      <c r="APV67" s="140"/>
      <c r="APW67" s="140"/>
      <c r="APX67" s="140"/>
      <c r="APY67" s="140"/>
      <c r="APZ67" s="140"/>
      <c r="AQA67" s="140"/>
      <c r="AQB67" s="140"/>
      <c r="AQC67" s="140"/>
      <c r="AQD67" s="140"/>
      <c r="AQE67" s="140"/>
      <c r="AQF67" s="140"/>
      <c r="AQG67" s="140"/>
      <c r="AQH67" s="140"/>
      <c r="AQI67" s="140"/>
      <c r="AQJ67" s="140"/>
      <c r="AQK67" s="140"/>
      <c r="AQL67" s="140"/>
      <c r="AQM67" s="140"/>
      <c r="AQN67" s="140"/>
      <c r="AQO67" s="140"/>
      <c r="AQP67" s="140"/>
      <c r="AQQ67" s="140"/>
      <c r="AQR67" s="140"/>
      <c r="AQS67" s="140"/>
      <c r="AQT67" s="140"/>
      <c r="AQU67" s="140"/>
      <c r="AQV67" s="140"/>
      <c r="AQW67" s="140"/>
      <c r="AQX67" s="140"/>
      <c r="AQY67" s="140"/>
      <c r="AQZ67" s="140"/>
      <c r="ARA67" s="140"/>
      <c r="ARB67" s="140"/>
      <c r="ARC67" s="140"/>
      <c r="ARD67" s="140"/>
      <c r="ARE67" s="140"/>
      <c r="ARF67" s="140"/>
      <c r="ARG67" s="140"/>
      <c r="ARH67" s="140"/>
      <c r="ARI67" s="140"/>
      <c r="ARJ67" s="140"/>
      <c r="ARK67" s="140"/>
      <c r="ARL67" s="140"/>
      <c r="ARM67" s="140"/>
      <c r="ARN67" s="140"/>
      <c r="ARO67" s="140"/>
      <c r="ARP67" s="140"/>
      <c r="ARQ67" s="140"/>
      <c r="ARR67" s="140"/>
      <c r="ARS67" s="140"/>
      <c r="ART67" s="140"/>
      <c r="ARU67" s="140"/>
      <c r="ARV67" s="140"/>
      <c r="ARW67" s="140"/>
      <c r="ARX67" s="140"/>
      <c r="ARY67" s="140"/>
      <c r="ARZ67" s="140"/>
      <c r="ASA67" s="140"/>
      <c r="ASB67" s="140"/>
      <c r="ASC67" s="140"/>
      <c r="ASD67" s="140"/>
      <c r="ASE67" s="140"/>
      <c r="ASF67" s="140"/>
      <c r="ASG67" s="140"/>
      <c r="ASH67" s="140"/>
      <c r="ASI67" s="140"/>
      <c r="ASJ67" s="140"/>
      <c r="ASK67" s="140"/>
      <c r="ASL67" s="140"/>
      <c r="ASM67" s="140"/>
      <c r="ASN67" s="140"/>
      <c r="ASO67" s="140"/>
      <c r="ASP67" s="140"/>
      <c r="ASQ67" s="140"/>
      <c r="ASR67" s="140"/>
      <c r="ASS67" s="140"/>
      <c r="AST67" s="140"/>
      <c r="ASU67" s="140"/>
      <c r="ASV67" s="140"/>
      <c r="ASW67" s="140"/>
      <c r="ASX67" s="140"/>
      <c r="ASY67" s="140"/>
      <c r="ASZ67" s="140"/>
      <c r="ATA67" s="140"/>
      <c r="ATB67" s="140"/>
      <c r="ATC67" s="140"/>
      <c r="ATD67" s="140"/>
      <c r="ATE67" s="140"/>
      <c r="ATF67" s="140"/>
      <c r="ATG67" s="140"/>
      <c r="ATH67" s="140"/>
      <c r="ATI67" s="140"/>
      <c r="ATJ67" s="140"/>
      <c r="ATK67" s="140"/>
      <c r="ATL67" s="140"/>
      <c r="ATM67" s="140"/>
      <c r="ATN67" s="140"/>
      <c r="ATO67" s="140"/>
      <c r="ATP67" s="140"/>
      <c r="ATQ67" s="140"/>
      <c r="ATR67" s="140"/>
      <c r="ATS67" s="140"/>
      <c r="ATT67" s="140"/>
      <c r="ATU67" s="140"/>
      <c r="ATV67" s="140"/>
      <c r="ATW67" s="140"/>
      <c r="ATX67" s="140"/>
      <c r="ATY67" s="140"/>
      <c r="ATZ67" s="140"/>
      <c r="AUA67" s="140"/>
      <c r="AUB67" s="140"/>
      <c r="AUC67" s="140"/>
      <c r="AUD67" s="140"/>
      <c r="AUE67" s="140"/>
      <c r="AUF67" s="140"/>
      <c r="AUG67" s="140"/>
      <c r="AUH67" s="140"/>
      <c r="AUI67" s="140"/>
      <c r="AUJ67" s="140"/>
      <c r="AUK67" s="140"/>
      <c r="AUL67" s="140"/>
      <c r="AUM67" s="140"/>
      <c r="AUN67" s="140"/>
      <c r="AUO67" s="140"/>
      <c r="AUP67" s="140"/>
      <c r="AUQ67" s="140"/>
      <c r="AUR67" s="140"/>
      <c r="AUS67" s="140"/>
      <c r="AUT67" s="140"/>
      <c r="AUU67" s="140"/>
      <c r="AUV67" s="140"/>
      <c r="AUW67" s="140"/>
      <c r="AUX67" s="140"/>
      <c r="AUY67" s="140"/>
      <c r="AUZ67" s="140"/>
      <c r="AVA67" s="140"/>
      <c r="AVB67" s="140"/>
      <c r="AVC67" s="140"/>
      <c r="AVD67" s="140"/>
      <c r="AVE67" s="140"/>
      <c r="AVF67" s="140"/>
      <c r="AVG67" s="140"/>
      <c r="AVH67" s="140"/>
      <c r="AVI67" s="140"/>
      <c r="AVJ67" s="140"/>
      <c r="AVK67" s="140"/>
      <c r="AVL67" s="140"/>
      <c r="AVM67" s="140"/>
      <c r="AVN67" s="140"/>
      <c r="AVO67" s="140"/>
      <c r="AVP67" s="140"/>
      <c r="AVQ67" s="140"/>
      <c r="AVR67" s="140"/>
      <c r="AVS67" s="140"/>
      <c r="AVT67" s="140"/>
      <c r="AVU67" s="140"/>
      <c r="AVV67" s="140"/>
      <c r="AVW67" s="140"/>
      <c r="AVX67" s="140"/>
      <c r="AVY67" s="140"/>
      <c r="AVZ67" s="140"/>
      <c r="AWA67" s="140"/>
      <c r="AWB67" s="140"/>
      <c r="AWC67" s="140"/>
      <c r="AWD67" s="140"/>
      <c r="AWE67" s="140"/>
      <c r="AWF67" s="140"/>
      <c r="AWG67" s="140"/>
      <c r="AWH67" s="140"/>
      <c r="AWI67" s="140"/>
      <c r="AWJ67" s="140"/>
      <c r="AWK67" s="140"/>
      <c r="AWL67" s="140"/>
      <c r="AWM67" s="140"/>
      <c r="AWN67" s="140"/>
      <c r="AWO67" s="140"/>
      <c r="AWP67" s="140"/>
      <c r="AWQ67" s="140"/>
      <c r="AWR67" s="140"/>
      <c r="AWS67" s="140"/>
      <c r="AWT67" s="140"/>
      <c r="AWU67" s="140"/>
      <c r="AWV67" s="140"/>
      <c r="AWW67" s="140"/>
      <c r="AWX67" s="140"/>
      <c r="AWY67" s="140"/>
      <c r="AWZ67" s="140"/>
      <c r="AXA67" s="140"/>
      <c r="AXB67" s="140"/>
      <c r="AXC67" s="140"/>
      <c r="AXD67" s="140"/>
      <c r="AXE67" s="140"/>
      <c r="AXF67" s="140"/>
      <c r="AXG67" s="140"/>
      <c r="AXH67" s="140"/>
      <c r="AXI67" s="140"/>
      <c r="AXJ67" s="140"/>
      <c r="AXK67" s="140"/>
      <c r="AXL67" s="140"/>
      <c r="AXM67" s="140"/>
      <c r="AXN67" s="140"/>
      <c r="AXO67" s="140"/>
      <c r="AXP67" s="140"/>
      <c r="AXQ67" s="140"/>
      <c r="AXR67" s="140"/>
      <c r="AXS67" s="140"/>
      <c r="AXT67" s="140"/>
      <c r="AXU67" s="140"/>
      <c r="AXV67" s="140"/>
      <c r="AXW67" s="140"/>
      <c r="AXX67" s="140"/>
      <c r="AXY67" s="140"/>
      <c r="AXZ67" s="140"/>
      <c r="AYA67" s="140"/>
      <c r="AYB67" s="140"/>
      <c r="AYC67" s="140"/>
      <c r="AYD67" s="140"/>
      <c r="AYE67" s="140"/>
      <c r="AYF67" s="140"/>
      <c r="AYG67" s="140"/>
      <c r="AYH67" s="140"/>
      <c r="AYI67" s="140"/>
      <c r="AYJ67" s="140"/>
      <c r="AYK67" s="140"/>
      <c r="AYL67" s="140"/>
      <c r="AYM67" s="140"/>
      <c r="AYN67" s="140"/>
      <c r="AYO67" s="140"/>
      <c r="AYP67" s="140"/>
      <c r="AYQ67" s="140"/>
      <c r="AYR67" s="140"/>
      <c r="AYS67" s="140"/>
      <c r="AYT67" s="140"/>
      <c r="AYU67" s="140"/>
      <c r="AYV67" s="140"/>
      <c r="AYW67" s="140"/>
      <c r="AYX67" s="140"/>
      <c r="AYY67" s="140"/>
      <c r="AYZ67" s="140"/>
      <c r="AZA67" s="140"/>
      <c r="AZB67" s="140"/>
      <c r="AZC67" s="140"/>
      <c r="AZD67" s="140"/>
      <c r="AZE67" s="140"/>
      <c r="AZF67" s="140"/>
      <c r="AZG67" s="140"/>
      <c r="AZH67" s="140"/>
      <c r="AZI67" s="140"/>
      <c r="AZJ67" s="140"/>
      <c r="AZK67" s="140"/>
      <c r="AZL67" s="140"/>
      <c r="AZM67" s="140"/>
      <c r="AZN67" s="140"/>
      <c r="AZO67" s="140"/>
      <c r="AZP67" s="140"/>
      <c r="AZQ67" s="140"/>
      <c r="AZR67" s="140"/>
      <c r="AZS67" s="140"/>
      <c r="AZT67" s="140"/>
      <c r="AZU67" s="140"/>
      <c r="AZV67" s="140"/>
      <c r="AZW67" s="140"/>
      <c r="AZX67" s="140"/>
      <c r="AZY67" s="140"/>
      <c r="AZZ67" s="140"/>
      <c r="BAA67" s="140"/>
      <c r="BAB67" s="140"/>
      <c r="BAC67" s="140"/>
      <c r="BAD67" s="140"/>
      <c r="BAE67" s="140"/>
      <c r="BAF67" s="140"/>
      <c r="BAG67" s="140"/>
      <c r="BAH67" s="140"/>
      <c r="BAI67" s="140"/>
      <c r="BAJ67" s="140"/>
      <c r="BAK67" s="140"/>
      <c r="BAL67" s="140"/>
      <c r="BAM67" s="140"/>
      <c r="BAN67" s="140"/>
      <c r="BAO67" s="140"/>
      <c r="BAP67" s="140"/>
      <c r="BAQ67" s="140"/>
      <c r="BAR67" s="140"/>
      <c r="BAS67" s="140"/>
      <c r="BAT67" s="140"/>
      <c r="BAU67" s="140"/>
      <c r="BAV67" s="140"/>
      <c r="BAW67" s="140"/>
      <c r="BAX67" s="140"/>
      <c r="BAY67" s="140"/>
      <c r="BAZ67" s="140"/>
      <c r="BBA67" s="140"/>
      <c r="BBB67" s="140"/>
      <c r="BBC67" s="140"/>
      <c r="BBD67" s="140"/>
      <c r="BBE67" s="140"/>
      <c r="BBF67" s="140"/>
      <c r="BBG67" s="140"/>
      <c r="BBH67" s="140"/>
      <c r="BBI67" s="140"/>
      <c r="BBJ67" s="140"/>
      <c r="BBK67" s="140"/>
      <c r="BBL67" s="140"/>
      <c r="BBM67" s="140"/>
      <c r="BBN67" s="140"/>
      <c r="BBO67" s="140"/>
      <c r="BBP67" s="140"/>
      <c r="BBQ67" s="140"/>
      <c r="BBR67" s="140"/>
      <c r="BBS67" s="140"/>
      <c r="BBT67" s="140"/>
      <c r="BBU67" s="140"/>
      <c r="BBV67" s="140"/>
      <c r="BBW67" s="140"/>
      <c r="BBX67" s="140"/>
      <c r="BBY67" s="140"/>
      <c r="BBZ67" s="140"/>
      <c r="BCA67" s="140"/>
      <c r="BCB67" s="140"/>
      <c r="BCC67" s="140"/>
      <c r="BCD67" s="140"/>
      <c r="BCE67" s="140"/>
      <c r="BCF67" s="140"/>
      <c r="BCG67" s="140"/>
      <c r="BCH67" s="140"/>
      <c r="BCI67" s="140"/>
      <c r="BCJ67" s="140"/>
      <c r="BCK67" s="140"/>
      <c r="BCL67" s="140"/>
      <c r="BCM67" s="140"/>
      <c r="BCN67" s="140"/>
      <c r="BCO67" s="140"/>
      <c r="BCP67" s="140"/>
      <c r="BCQ67" s="140"/>
      <c r="BCR67" s="140"/>
      <c r="BCS67" s="140"/>
      <c r="BCT67" s="140"/>
      <c r="BCU67" s="140"/>
      <c r="BCV67" s="140"/>
      <c r="BCW67" s="140"/>
      <c r="BCX67" s="140"/>
      <c r="BCY67" s="140"/>
      <c r="BCZ67" s="140"/>
      <c r="BDA67" s="140"/>
      <c r="BDB67" s="140"/>
      <c r="BDC67" s="140"/>
      <c r="BDD67" s="140"/>
      <c r="BDE67" s="140"/>
      <c r="BDF67" s="140"/>
      <c r="BDG67" s="140"/>
      <c r="BDH67" s="140"/>
      <c r="BDI67" s="140"/>
      <c r="BDJ67" s="140"/>
      <c r="BDK67" s="140"/>
      <c r="BDL67" s="140"/>
      <c r="BDM67" s="140"/>
      <c r="BDN67" s="140"/>
      <c r="BDO67" s="140"/>
      <c r="BDP67" s="140"/>
      <c r="BDQ67" s="140"/>
      <c r="BDR67" s="140"/>
      <c r="BDS67" s="140"/>
      <c r="BDT67" s="140"/>
      <c r="BDU67" s="140"/>
      <c r="BDV67" s="140"/>
      <c r="BDW67" s="140"/>
      <c r="BDX67" s="140"/>
      <c r="BDY67" s="140"/>
      <c r="BDZ67" s="140"/>
      <c r="BEA67" s="140"/>
      <c r="BEB67" s="140"/>
      <c r="BEC67" s="140"/>
      <c r="BED67" s="140"/>
      <c r="BEE67" s="140"/>
      <c r="BEF67" s="140"/>
      <c r="BEG67" s="140"/>
      <c r="BEH67" s="140"/>
      <c r="BEI67" s="140"/>
      <c r="BEJ67" s="140"/>
      <c r="BEK67" s="140"/>
      <c r="BEL67" s="140"/>
      <c r="BEM67" s="140"/>
      <c r="BEN67" s="140"/>
      <c r="BEO67" s="140"/>
      <c r="BEP67" s="140"/>
      <c r="BEQ67" s="140"/>
      <c r="BER67" s="140"/>
      <c r="BES67" s="140"/>
      <c r="BET67" s="140"/>
      <c r="BEU67" s="140"/>
      <c r="BEV67" s="140"/>
      <c r="BEW67" s="140"/>
      <c r="BEX67" s="140"/>
      <c r="BEY67" s="140"/>
      <c r="BEZ67" s="140"/>
      <c r="BFA67" s="140"/>
      <c r="BFB67" s="140"/>
      <c r="BFC67" s="140"/>
      <c r="BFD67" s="140"/>
      <c r="BFE67" s="140"/>
      <c r="BFF67" s="140"/>
      <c r="BFG67" s="140"/>
      <c r="BFH67" s="140"/>
      <c r="BFI67" s="140"/>
      <c r="BFJ67" s="140"/>
      <c r="BFK67" s="140"/>
      <c r="BFL67" s="140"/>
      <c r="BFM67" s="140"/>
      <c r="BFN67" s="140"/>
      <c r="BFO67" s="140"/>
      <c r="BFP67" s="140"/>
      <c r="BFQ67" s="140"/>
      <c r="BFR67" s="140"/>
      <c r="BFS67" s="140"/>
      <c r="BFT67" s="140"/>
      <c r="BFU67" s="140"/>
      <c r="BFV67" s="140"/>
      <c r="BFW67" s="140"/>
      <c r="BFX67" s="140"/>
      <c r="BFY67" s="140"/>
      <c r="BFZ67" s="140"/>
      <c r="BGA67" s="140"/>
      <c r="BGB67" s="140"/>
      <c r="BGC67" s="140"/>
      <c r="BGD67" s="140"/>
      <c r="BGE67" s="140"/>
      <c r="BGF67" s="140"/>
      <c r="BGG67" s="140"/>
      <c r="BGH67" s="140"/>
      <c r="BGI67" s="140"/>
      <c r="BGJ67" s="140"/>
      <c r="BGK67" s="140"/>
      <c r="BGL67" s="140"/>
      <c r="BGM67" s="140"/>
      <c r="BGN67" s="140"/>
      <c r="BGO67" s="140"/>
      <c r="BGP67" s="140"/>
      <c r="BGQ67" s="140"/>
      <c r="BGR67" s="140"/>
      <c r="BGS67" s="140"/>
      <c r="BGT67" s="140"/>
      <c r="BGU67" s="140"/>
      <c r="BGV67" s="140"/>
      <c r="BGW67" s="140"/>
      <c r="BGX67" s="140"/>
      <c r="BGY67" s="140"/>
      <c r="BGZ67" s="140"/>
      <c r="BHA67" s="140"/>
      <c r="BHB67" s="140"/>
      <c r="BHC67" s="140"/>
      <c r="BHD67" s="140"/>
      <c r="BHE67" s="140"/>
      <c r="BHF67" s="140"/>
      <c r="BHG67" s="140"/>
      <c r="BHH67" s="140"/>
      <c r="BHI67" s="140"/>
      <c r="BHJ67" s="140"/>
      <c r="BHK67" s="140"/>
      <c r="BHL67" s="140"/>
      <c r="BHM67" s="140"/>
      <c r="BHN67" s="140"/>
      <c r="BHO67" s="140"/>
      <c r="BHP67" s="140"/>
      <c r="BHQ67" s="140"/>
      <c r="BHR67" s="140"/>
      <c r="BHS67" s="140"/>
      <c r="BHT67" s="140"/>
      <c r="BHU67" s="140"/>
      <c r="BHV67" s="140"/>
      <c r="BHW67" s="140"/>
      <c r="BHX67" s="140"/>
      <c r="BHY67" s="140"/>
      <c r="BHZ67" s="140"/>
      <c r="BIA67" s="140"/>
      <c r="BIB67" s="140"/>
      <c r="BIC67" s="140"/>
      <c r="BID67" s="140"/>
      <c r="BIE67" s="140"/>
      <c r="BIF67" s="140"/>
      <c r="BIG67" s="140"/>
      <c r="BIH67" s="140"/>
      <c r="BII67" s="140"/>
      <c r="BIJ67" s="140"/>
      <c r="BIK67" s="140"/>
      <c r="BIL67" s="140"/>
      <c r="BIM67" s="140"/>
      <c r="BIN67" s="140"/>
      <c r="BIO67" s="140"/>
      <c r="BIP67" s="140"/>
      <c r="BIQ67" s="140"/>
      <c r="BIR67" s="140"/>
      <c r="BIS67" s="140"/>
      <c r="BIT67" s="140"/>
      <c r="BIU67" s="140"/>
      <c r="BIV67" s="140"/>
      <c r="BIW67" s="140"/>
      <c r="BIX67" s="140"/>
      <c r="BIY67" s="140"/>
      <c r="BIZ67" s="140"/>
      <c r="BJA67" s="140"/>
      <c r="BJB67" s="140"/>
      <c r="BJC67" s="140"/>
      <c r="BJD67" s="140"/>
      <c r="BJE67" s="140"/>
      <c r="BJF67" s="140"/>
      <c r="BJG67" s="140"/>
      <c r="BJH67" s="140"/>
      <c r="BJI67" s="140"/>
      <c r="BJJ67" s="140"/>
      <c r="BJK67" s="140"/>
      <c r="BJL67" s="140"/>
      <c r="BJM67" s="140"/>
      <c r="BJN67" s="140"/>
      <c r="BJO67" s="140"/>
      <c r="BJP67" s="140"/>
      <c r="BJQ67" s="140"/>
      <c r="BJR67" s="140"/>
      <c r="BJS67" s="140"/>
      <c r="BJT67" s="140"/>
      <c r="BJU67" s="140"/>
      <c r="BJV67" s="140"/>
      <c r="BJW67" s="140"/>
      <c r="BJX67" s="140"/>
      <c r="BJY67" s="140"/>
      <c r="BJZ67" s="140"/>
      <c r="BKA67" s="140"/>
      <c r="BKB67" s="140"/>
      <c r="BKC67" s="140"/>
      <c r="BKD67" s="140"/>
      <c r="BKE67" s="140"/>
      <c r="BKF67" s="140"/>
      <c r="BKG67" s="140"/>
      <c r="BKH67" s="140"/>
      <c r="BKI67" s="140"/>
      <c r="BKJ67" s="140"/>
      <c r="BKK67" s="140"/>
      <c r="BKL67" s="140"/>
      <c r="BKM67" s="140"/>
      <c r="BKN67" s="140"/>
      <c r="BKO67" s="140"/>
      <c r="BKP67" s="140"/>
      <c r="BKQ67" s="140"/>
      <c r="BKR67" s="140"/>
      <c r="BKS67" s="140"/>
      <c r="BKT67" s="140"/>
      <c r="BKU67" s="140"/>
      <c r="BKV67" s="140"/>
      <c r="BKW67" s="140"/>
      <c r="BKX67" s="140"/>
      <c r="BKY67" s="140"/>
      <c r="BKZ67" s="140"/>
      <c r="BLA67" s="140"/>
      <c r="BLB67" s="140"/>
      <c r="BLC67" s="140"/>
      <c r="BLD67" s="140"/>
      <c r="BLE67" s="140"/>
      <c r="BLF67" s="140"/>
      <c r="BLG67" s="140"/>
      <c r="BLH67" s="140"/>
      <c r="BLI67" s="140"/>
      <c r="BLJ67" s="140"/>
      <c r="BLK67" s="140"/>
      <c r="BLL67" s="140"/>
      <c r="BLM67" s="140"/>
      <c r="BLN67" s="140"/>
      <c r="BLO67" s="140"/>
      <c r="BLP67" s="140"/>
      <c r="BLQ67" s="140"/>
      <c r="BLR67" s="140"/>
      <c r="BLS67" s="140"/>
      <c r="BLT67" s="140"/>
      <c r="BLU67" s="140"/>
      <c r="BLV67" s="140"/>
      <c r="BLW67" s="140"/>
      <c r="BLX67" s="140"/>
      <c r="BLY67" s="140"/>
      <c r="BLZ67" s="140"/>
      <c r="BMA67" s="140"/>
      <c r="BMB67" s="140"/>
      <c r="BMC67" s="140"/>
      <c r="BMD67" s="140"/>
      <c r="BME67" s="140"/>
      <c r="BMF67" s="140"/>
      <c r="BMG67" s="140"/>
      <c r="BMH67" s="140"/>
      <c r="BMI67" s="140"/>
      <c r="BMJ67" s="140"/>
      <c r="BMK67" s="140"/>
      <c r="BML67" s="140"/>
      <c r="BMM67" s="140"/>
      <c r="BMN67" s="140"/>
      <c r="BMO67" s="140"/>
      <c r="BMP67" s="140"/>
      <c r="BMQ67" s="140"/>
      <c r="BMR67" s="140"/>
      <c r="BMS67" s="140"/>
      <c r="BMT67" s="140"/>
      <c r="BMU67" s="140"/>
      <c r="BMV67" s="140"/>
      <c r="BMW67" s="140"/>
      <c r="BMX67" s="140"/>
      <c r="BMY67" s="140"/>
      <c r="BMZ67" s="140"/>
      <c r="BNA67" s="140"/>
      <c r="BNB67" s="140"/>
      <c r="BNC67" s="140"/>
      <c r="BND67" s="140"/>
      <c r="BNE67" s="140"/>
      <c r="BNF67" s="140"/>
      <c r="BNG67" s="140"/>
      <c r="BNH67" s="140"/>
      <c r="BNI67" s="140"/>
      <c r="BNJ67" s="140"/>
      <c r="BNK67" s="140"/>
      <c r="BNL67" s="140"/>
      <c r="BNM67" s="140"/>
      <c r="BNN67" s="140"/>
      <c r="BNO67" s="140"/>
      <c r="BNP67" s="140"/>
      <c r="BNQ67" s="140"/>
      <c r="BNR67" s="140"/>
      <c r="BNS67" s="140"/>
      <c r="BNT67" s="140"/>
      <c r="BNU67" s="140"/>
      <c r="BNV67" s="140"/>
      <c r="BNW67" s="140"/>
      <c r="BNX67" s="140"/>
      <c r="BNY67" s="140"/>
      <c r="BNZ67" s="140"/>
      <c r="BOA67" s="140"/>
      <c r="BOB67" s="140"/>
      <c r="BOC67" s="140"/>
      <c r="BOD67" s="140"/>
      <c r="BOE67" s="140"/>
      <c r="BOF67" s="140"/>
      <c r="BOG67" s="140"/>
      <c r="BOH67" s="140"/>
      <c r="BOI67" s="140"/>
      <c r="BOJ67" s="140"/>
      <c r="BOK67" s="140"/>
      <c r="BOL67" s="140"/>
      <c r="BOM67" s="140"/>
      <c r="BON67" s="140"/>
      <c r="BOO67" s="140"/>
      <c r="BOP67" s="140"/>
      <c r="BOQ67" s="140"/>
      <c r="BOR67" s="140"/>
      <c r="BOS67" s="140"/>
      <c r="BOT67" s="140"/>
      <c r="BOU67" s="140"/>
      <c r="BOV67" s="140"/>
      <c r="BOW67" s="140"/>
      <c r="BOX67" s="140"/>
      <c r="BOY67" s="140"/>
      <c r="BOZ67" s="140"/>
      <c r="BPA67" s="140"/>
      <c r="BPB67" s="140"/>
      <c r="BPC67" s="140"/>
      <c r="BPD67" s="140"/>
      <c r="BPE67" s="140"/>
      <c r="BPF67" s="140"/>
      <c r="BPG67" s="140"/>
      <c r="BPH67" s="140"/>
      <c r="BPI67" s="140"/>
      <c r="BPJ67" s="140"/>
      <c r="BPK67" s="140"/>
      <c r="BPL67" s="140"/>
      <c r="BPM67" s="140"/>
      <c r="BPN67" s="140"/>
      <c r="BPO67" s="140"/>
      <c r="BPP67" s="140"/>
      <c r="BPQ67" s="140"/>
      <c r="BPR67" s="140"/>
      <c r="BPS67" s="140"/>
      <c r="BPT67" s="140"/>
      <c r="BPU67" s="140"/>
      <c r="BPV67" s="140"/>
      <c r="BPW67" s="140"/>
      <c r="BPX67" s="140"/>
      <c r="BPY67" s="140"/>
      <c r="BPZ67" s="140"/>
      <c r="BQA67" s="140"/>
      <c r="BQB67" s="140"/>
      <c r="BQC67" s="140"/>
      <c r="BQD67" s="140"/>
      <c r="BQE67" s="140"/>
      <c r="BQF67" s="140"/>
      <c r="BQG67" s="140"/>
      <c r="BQH67" s="140"/>
      <c r="BQI67" s="140"/>
      <c r="BQJ67" s="140"/>
      <c r="BQK67" s="140"/>
      <c r="BQL67" s="140"/>
      <c r="BQM67" s="140"/>
      <c r="BQN67" s="140"/>
      <c r="BQO67" s="140"/>
      <c r="BQP67" s="140"/>
      <c r="BQQ67" s="140"/>
      <c r="BQR67" s="140"/>
      <c r="BQS67" s="140"/>
      <c r="BQT67" s="140"/>
      <c r="BQU67" s="140"/>
      <c r="BQV67" s="140"/>
      <c r="BQW67" s="140"/>
      <c r="BQX67" s="140"/>
      <c r="BQY67" s="140"/>
      <c r="BQZ67" s="140"/>
      <c r="BRA67" s="140"/>
      <c r="BRB67" s="140"/>
      <c r="BRC67" s="140"/>
      <c r="BRD67" s="140"/>
      <c r="BRE67" s="140"/>
      <c r="BRF67" s="140"/>
      <c r="BRG67" s="140"/>
      <c r="BRH67" s="140"/>
      <c r="BRI67" s="140"/>
      <c r="BRJ67" s="140"/>
      <c r="BRK67" s="140"/>
      <c r="BRL67" s="140"/>
      <c r="BRM67" s="140"/>
      <c r="BRN67" s="140"/>
      <c r="BRO67" s="140"/>
      <c r="BRP67" s="140"/>
      <c r="BRQ67" s="140"/>
      <c r="BRR67" s="140"/>
      <c r="BRS67" s="140"/>
      <c r="BRT67" s="140"/>
      <c r="BRU67" s="140"/>
      <c r="BRV67" s="140"/>
      <c r="BRW67" s="140"/>
      <c r="BRX67" s="140"/>
      <c r="BRY67" s="140"/>
      <c r="BRZ67" s="140"/>
      <c r="BSA67" s="140"/>
      <c r="BSB67" s="140"/>
      <c r="BSC67" s="140"/>
      <c r="BSD67" s="140"/>
      <c r="BSE67" s="140"/>
      <c r="BSF67" s="140"/>
      <c r="BSG67" s="140"/>
      <c r="BSH67" s="140"/>
      <c r="BSI67" s="140"/>
      <c r="BSJ67" s="140"/>
      <c r="BSK67" s="140"/>
      <c r="BSL67" s="140"/>
      <c r="BSM67" s="140"/>
      <c r="BSN67" s="140"/>
      <c r="BSO67" s="140"/>
      <c r="BSP67" s="140"/>
      <c r="BSQ67" s="140"/>
      <c r="BSR67" s="140"/>
      <c r="BSS67" s="140"/>
      <c r="BST67" s="140"/>
      <c r="BSU67" s="140"/>
      <c r="BSV67" s="140"/>
      <c r="BSW67" s="140"/>
      <c r="BSX67" s="140"/>
      <c r="BSY67" s="140"/>
      <c r="BSZ67" s="140"/>
      <c r="BTA67" s="140"/>
      <c r="BTB67" s="140"/>
      <c r="BTC67" s="140"/>
      <c r="BTD67" s="140"/>
      <c r="BTE67" s="140"/>
      <c r="BTF67" s="140"/>
      <c r="BTG67" s="140"/>
      <c r="BTH67" s="140"/>
      <c r="BTI67" s="140"/>
      <c r="BTJ67" s="140"/>
      <c r="BTK67" s="140"/>
      <c r="BTL67" s="140"/>
      <c r="BTM67" s="140"/>
      <c r="BTN67" s="140"/>
      <c r="BTO67" s="140"/>
      <c r="BTP67" s="140"/>
      <c r="BTQ67" s="140"/>
      <c r="BTR67" s="140"/>
      <c r="BTS67" s="140"/>
      <c r="BTT67" s="140"/>
      <c r="BTU67" s="140"/>
      <c r="BTV67" s="140"/>
      <c r="BTW67" s="140"/>
      <c r="BTX67" s="140"/>
      <c r="BTY67" s="140"/>
      <c r="BTZ67" s="140"/>
      <c r="BUA67" s="140"/>
      <c r="BUB67" s="140"/>
      <c r="BUC67" s="140"/>
      <c r="BUD67" s="140"/>
      <c r="BUE67" s="140"/>
      <c r="BUF67" s="140"/>
      <c r="BUG67" s="140"/>
      <c r="BUH67" s="140"/>
      <c r="BUI67" s="140"/>
      <c r="BUJ67" s="140"/>
      <c r="BUK67" s="140"/>
      <c r="BUL67" s="140"/>
      <c r="BUM67" s="140"/>
      <c r="BUN67" s="140"/>
      <c r="BUO67" s="140"/>
      <c r="BUP67" s="140"/>
      <c r="BUQ67" s="140"/>
      <c r="BUR67" s="140"/>
      <c r="BUS67" s="140"/>
      <c r="BUT67" s="140"/>
      <c r="BUU67" s="140"/>
      <c r="BUV67" s="140"/>
      <c r="BUW67" s="140"/>
      <c r="BUX67" s="140"/>
      <c r="BUY67" s="140"/>
      <c r="BUZ67" s="140"/>
      <c r="BVA67" s="140"/>
      <c r="BVB67" s="140"/>
      <c r="BVC67" s="140"/>
      <c r="BVD67" s="140"/>
      <c r="BVE67" s="140"/>
      <c r="BVF67" s="140"/>
      <c r="BVG67" s="140"/>
      <c r="BVH67" s="140"/>
      <c r="BVI67" s="140"/>
      <c r="BVJ67" s="140"/>
      <c r="BVK67" s="140"/>
      <c r="BVL67" s="140"/>
      <c r="BVM67" s="140"/>
      <c r="BVN67" s="140"/>
      <c r="BVO67" s="140"/>
      <c r="BVP67" s="140"/>
      <c r="BVQ67" s="140"/>
      <c r="BVR67" s="140"/>
      <c r="BVS67" s="140"/>
      <c r="BVT67" s="140"/>
      <c r="BVU67" s="140"/>
      <c r="BVV67" s="140"/>
      <c r="BVW67" s="140"/>
      <c r="BVX67" s="140"/>
      <c r="BVY67" s="140"/>
      <c r="BVZ67" s="140"/>
      <c r="BWA67" s="140"/>
      <c r="BWB67" s="140"/>
      <c r="BWC67" s="140"/>
      <c r="BWD67" s="140"/>
      <c r="BWE67" s="140"/>
      <c r="BWF67" s="140"/>
      <c r="BWG67" s="140"/>
      <c r="BWH67" s="140"/>
      <c r="BWI67" s="140"/>
      <c r="BWJ67" s="140"/>
      <c r="BWK67" s="140"/>
      <c r="BWL67" s="140"/>
      <c r="BWM67" s="140"/>
      <c r="BWN67" s="140"/>
      <c r="BWO67" s="140"/>
      <c r="BWP67" s="140"/>
      <c r="BWQ67" s="140"/>
      <c r="BWR67" s="140"/>
      <c r="BWS67" s="140"/>
      <c r="BWT67" s="140"/>
      <c r="BWU67" s="140"/>
      <c r="BWV67" s="140"/>
      <c r="BWW67" s="140"/>
      <c r="BWX67" s="140"/>
      <c r="BWY67" s="140"/>
      <c r="BWZ67" s="140"/>
      <c r="BXA67" s="140"/>
      <c r="BXB67" s="140"/>
      <c r="BXC67" s="140"/>
      <c r="BXD67" s="140"/>
      <c r="BXE67" s="140"/>
      <c r="BXF67" s="140"/>
      <c r="BXG67" s="140"/>
      <c r="BXH67" s="140"/>
      <c r="BXI67" s="140"/>
      <c r="BXJ67" s="140"/>
      <c r="BXK67" s="140"/>
      <c r="BXL67" s="140"/>
      <c r="BXM67" s="140"/>
      <c r="BXN67" s="140"/>
      <c r="BXO67" s="140"/>
      <c r="BXP67" s="140"/>
      <c r="BXQ67" s="140"/>
      <c r="BXR67" s="140"/>
      <c r="BXS67" s="140"/>
      <c r="BXT67" s="140"/>
      <c r="BXU67" s="140"/>
      <c r="BXV67" s="140"/>
      <c r="BXW67" s="140"/>
      <c r="BXX67" s="140"/>
      <c r="BXY67" s="140"/>
      <c r="BXZ67" s="140"/>
      <c r="BYA67" s="140"/>
      <c r="BYB67" s="140"/>
      <c r="BYC67" s="140"/>
      <c r="BYD67" s="140"/>
      <c r="BYE67" s="140"/>
      <c r="BYF67" s="140"/>
      <c r="BYG67" s="140"/>
      <c r="BYH67" s="140"/>
      <c r="BYI67" s="140"/>
      <c r="BYJ67" s="140"/>
      <c r="BYK67" s="140"/>
      <c r="BYL67" s="140"/>
      <c r="BYM67" s="140"/>
      <c r="BYN67" s="140"/>
      <c r="BYO67" s="140"/>
      <c r="BYP67" s="140"/>
      <c r="BYQ67" s="140"/>
      <c r="BYR67" s="140"/>
      <c r="BYS67" s="140"/>
      <c r="BYT67" s="140"/>
      <c r="BYU67" s="140"/>
      <c r="BYV67" s="140"/>
      <c r="BYW67" s="140"/>
      <c r="BYX67" s="140"/>
      <c r="BYY67" s="140"/>
      <c r="BYZ67" s="140"/>
      <c r="BZA67" s="140"/>
      <c r="BZB67" s="140"/>
      <c r="BZC67" s="140"/>
      <c r="BZD67" s="140"/>
      <c r="BZE67" s="140"/>
      <c r="BZF67" s="140"/>
      <c r="BZG67" s="140"/>
      <c r="BZH67" s="140"/>
      <c r="BZI67" s="140"/>
      <c r="BZJ67" s="140"/>
      <c r="BZK67" s="140"/>
      <c r="BZL67" s="140"/>
      <c r="BZM67" s="140"/>
      <c r="BZN67" s="140"/>
      <c r="BZO67" s="140"/>
      <c r="BZP67" s="140"/>
      <c r="BZQ67" s="140"/>
      <c r="BZR67" s="140"/>
      <c r="BZS67" s="140"/>
      <c r="BZT67" s="140"/>
      <c r="BZU67" s="140"/>
      <c r="BZV67" s="140"/>
      <c r="BZW67" s="140"/>
      <c r="BZX67" s="140"/>
      <c r="BZY67" s="140"/>
      <c r="BZZ67" s="140"/>
      <c r="CAA67" s="140"/>
      <c r="CAB67" s="140"/>
      <c r="CAC67" s="140"/>
      <c r="CAD67" s="140"/>
      <c r="CAE67" s="140"/>
      <c r="CAF67" s="140"/>
      <c r="CAG67" s="140"/>
      <c r="CAH67" s="140"/>
      <c r="CAI67" s="140"/>
      <c r="CAJ67" s="140"/>
      <c r="CAK67" s="140"/>
      <c r="CAL67" s="140"/>
      <c r="CAM67" s="140"/>
      <c r="CAN67" s="140"/>
      <c r="CAO67" s="140"/>
      <c r="CAP67" s="140"/>
      <c r="CAQ67" s="140"/>
      <c r="CAR67" s="140"/>
      <c r="CAS67" s="140"/>
      <c r="CAT67" s="140"/>
      <c r="CAU67" s="140"/>
      <c r="CAV67" s="140"/>
      <c r="CAW67" s="140"/>
      <c r="CAX67" s="140"/>
      <c r="CAY67" s="140"/>
      <c r="CAZ67" s="140"/>
      <c r="CBA67" s="140"/>
      <c r="CBB67" s="140"/>
      <c r="CBC67" s="140"/>
      <c r="CBD67" s="140"/>
      <c r="CBE67" s="140"/>
      <c r="CBF67" s="140"/>
      <c r="CBG67" s="140"/>
      <c r="CBH67" s="140"/>
      <c r="CBI67" s="140"/>
      <c r="CBJ67" s="140"/>
      <c r="CBK67" s="140"/>
      <c r="CBL67" s="140"/>
      <c r="CBM67" s="140"/>
      <c r="CBN67" s="140"/>
      <c r="CBO67" s="140"/>
      <c r="CBP67" s="140"/>
      <c r="CBQ67" s="140"/>
      <c r="CBR67" s="140"/>
      <c r="CBS67" s="140"/>
      <c r="CBT67" s="140"/>
      <c r="CBU67" s="140"/>
      <c r="CBV67" s="140"/>
      <c r="CBW67" s="140"/>
      <c r="CBX67" s="140"/>
      <c r="CBY67" s="140"/>
      <c r="CBZ67" s="140"/>
      <c r="CCA67" s="140"/>
      <c r="CCB67" s="140"/>
      <c r="CCC67" s="140"/>
      <c r="CCD67" s="140"/>
      <c r="CCE67" s="140"/>
      <c r="CCF67" s="140"/>
      <c r="CCG67" s="140"/>
      <c r="CCH67" s="140"/>
      <c r="CCI67" s="140"/>
      <c r="CCJ67" s="140"/>
      <c r="CCK67" s="140"/>
      <c r="CCL67" s="140"/>
      <c r="CCM67" s="140"/>
      <c r="CCN67" s="140"/>
      <c r="CCO67" s="140"/>
      <c r="CCP67" s="140"/>
      <c r="CCQ67" s="140"/>
      <c r="CCR67" s="140"/>
      <c r="CCS67" s="140"/>
      <c r="CCT67" s="140"/>
      <c r="CCU67" s="140"/>
      <c r="CCV67" s="140"/>
      <c r="CCW67" s="140"/>
      <c r="CCX67" s="140"/>
      <c r="CCY67" s="140"/>
      <c r="CCZ67" s="140"/>
      <c r="CDA67" s="140"/>
      <c r="CDB67" s="140"/>
      <c r="CDC67" s="140"/>
      <c r="CDD67" s="140"/>
      <c r="CDE67" s="140"/>
      <c r="CDF67" s="140"/>
      <c r="CDG67" s="140"/>
      <c r="CDH67" s="140"/>
      <c r="CDI67" s="140"/>
      <c r="CDJ67" s="140"/>
      <c r="CDK67" s="140"/>
      <c r="CDL67" s="140"/>
      <c r="CDM67" s="140"/>
      <c r="CDN67" s="140"/>
      <c r="CDO67" s="140"/>
      <c r="CDP67" s="140"/>
      <c r="CDQ67" s="140"/>
      <c r="CDR67" s="140"/>
      <c r="CDS67" s="140"/>
      <c r="CDT67" s="140"/>
      <c r="CDU67" s="140"/>
      <c r="CDV67" s="140"/>
      <c r="CDW67" s="140"/>
      <c r="CDX67" s="140"/>
      <c r="CDY67" s="140"/>
      <c r="CDZ67" s="140"/>
      <c r="CEA67" s="140"/>
      <c r="CEB67" s="140"/>
      <c r="CEC67" s="140"/>
      <c r="CED67" s="140"/>
      <c r="CEE67" s="140"/>
      <c r="CEF67" s="140"/>
      <c r="CEG67" s="140"/>
      <c r="CEH67" s="140"/>
      <c r="CEI67" s="140"/>
      <c r="CEJ67" s="140"/>
      <c r="CEK67" s="140"/>
      <c r="CEL67" s="140"/>
      <c r="CEM67" s="140"/>
      <c r="CEN67" s="140"/>
      <c r="CEO67" s="140"/>
      <c r="CEP67" s="140"/>
      <c r="CEQ67" s="140"/>
      <c r="CER67" s="140"/>
      <c r="CES67" s="140"/>
      <c r="CET67" s="140"/>
      <c r="CEU67" s="140"/>
      <c r="CEV67" s="140"/>
      <c r="CEW67" s="140"/>
      <c r="CEX67" s="140"/>
      <c r="CEY67" s="140"/>
      <c r="CEZ67" s="140"/>
      <c r="CFA67" s="140"/>
      <c r="CFB67" s="140"/>
      <c r="CFC67" s="140"/>
      <c r="CFD67" s="140"/>
      <c r="CFE67" s="140"/>
      <c r="CFF67" s="140"/>
      <c r="CFG67" s="140"/>
      <c r="CFH67" s="140"/>
      <c r="CFI67" s="140"/>
      <c r="CFJ67" s="140"/>
      <c r="CFK67" s="140"/>
      <c r="CFL67" s="140"/>
      <c r="CFM67" s="140"/>
      <c r="CFN67" s="140"/>
      <c r="CFO67" s="140"/>
      <c r="CFP67" s="140"/>
      <c r="CFQ67" s="140"/>
      <c r="CFR67" s="140"/>
      <c r="CFS67" s="140"/>
      <c r="CFT67" s="140"/>
      <c r="CFU67" s="140"/>
      <c r="CFV67" s="140"/>
      <c r="CFW67" s="140"/>
      <c r="CFX67" s="140"/>
      <c r="CFY67" s="140"/>
      <c r="CFZ67" s="140"/>
      <c r="CGA67" s="140"/>
      <c r="CGB67" s="140"/>
      <c r="CGC67" s="140"/>
      <c r="CGD67" s="140"/>
      <c r="CGE67" s="140"/>
      <c r="CGF67" s="140"/>
      <c r="CGG67" s="140"/>
      <c r="CGH67" s="140"/>
      <c r="CGI67" s="140"/>
      <c r="CGJ67" s="140"/>
      <c r="CGK67" s="140"/>
      <c r="CGL67" s="140"/>
      <c r="CGM67" s="140"/>
      <c r="CGN67" s="140"/>
      <c r="CGO67" s="140"/>
      <c r="CGP67" s="140"/>
      <c r="CGQ67" s="140"/>
      <c r="CGR67" s="140"/>
      <c r="CGS67" s="140"/>
      <c r="CGT67" s="140"/>
      <c r="CGU67" s="140"/>
      <c r="CGV67" s="140"/>
      <c r="CGW67" s="140"/>
      <c r="CGX67" s="140"/>
      <c r="CGY67" s="140"/>
      <c r="CGZ67" s="140"/>
      <c r="CHA67" s="140"/>
      <c r="CHB67" s="140"/>
      <c r="CHC67" s="140"/>
      <c r="CHD67" s="140"/>
      <c r="CHE67" s="140"/>
      <c r="CHF67" s="140"/>
      <c r="CHG67" s="140"/>
      <c r="CHH67" s="140"/>
      <c r="CHI67" s="140"/>
      <c r="CHJ67" s="140"/>
      <c r="CHK67" s="140"/>
      <c r="CHL67" s="140"/>
      <c r="CHM67" s="140"/>
      <c r="CHN67" s="140"/>
      <c r="CHO67" s="140"/>
      <c r="CHP67" s="140"/>
      <c r="CHQ67" s="140"/>
      <c r="CHR67" s="140"/>
      <c r="CHS67" s="140"/>
      <c r="CHT67" s="140"/>
      <c r="CHU67" s="140"/>
      <c r="CHV67" s="140"/>
      <c r="CHW67" s="140"/>
      <c r="CHX67" s="140"/>
      <c r="CHY67" s="140"/>
      <c r="CHZ67" s="140"/>
      <c r="CIA67" s="140"/>
      <c r="CIB67" s="140"/>
      <c r="CIC67" s="140"/>
      <c r="CID67" s="140"/>
      <c r="CIE67" s="140"/>
      <c r="CIF67" s="140"/>
      <c r="CIG67" s="140"/>
      <c r="CIH67" s="140"/>
      <c r="CII67" s="140"/>
      <c r="CIJ67" s="140"/>
      <c r="CIK67" s="140"/>
      <c r="CIL67" s="140"/>
      <c r="CIM67" s="140"/>
      <c r="CIN67" s="140"/>
      <c r="CIO67" s="140"/>
      <c r="CIP67" s="140"/>
      <c r="CIQ67" s="140"/>
      <c r="CIR67" s="140"/>
      <c r="CIS67" s="140"/>
      <c r="CIT67" s="140"/>
      <c r="CIU67" s="140"/>
      <c r="CIV67" s="140"/>
      <c r="CIW67" s="140"/>
      <c r="CIX67" s="140"/>
      <c r="CIY67" s="140"/>
      <c r="CIZ67" s="140"/>
      <c r="CJA67" s="140"/>
      <c r="CJB67" s="140"/>
      <c r="CJC67" s="140"/>
      <c r="CJD67" s="140"/>
      <c r="CJE67" s="140"/>
      <c r="CJF67" s="140"/>
      <c r="CJG67" s="140"/>
      <c r="CJH67" s="140"/>
      <c r="CJI67" s="140"/>
      <c r="CJJ67" s="140"/>
      <c r="CJK67" s="140"/>
      <c r="CJL67" s="140"/>
      <c r="CJM67" s="140"/>
      <c r="CJN67" s="140"/>
      <c r="CJO67" s="140"/>
      <c r="CJP67" s="140"/>
      <c r="CJQ67" s="140"/>
      <c r="CJR67" s="140"/>
      <c r="CJS67" s="140"/>
      <c r="CJT67" s="140"/>
      <c r="CJU67" s="140"/>
      <c r="CJV67" s="140"/>
      <c r="CJW67" s="140"/>
      <c r="CJX67" s="140"/>
      <c r="CJY67" s="140"/>
      <c r="CJZ67" s="140"/>
      <c r="CKA67" s="140"/>
      <c r="CKB67" s="140"/>
      <c r="CKC67" s="140"/>
      <c r="CKD67" s="140"/>
      <c r="CKE67" s="140"/>
      <c r="CKF67" s="140"/>
      <c r="CKG67" s="140"/>
      <c r="CKH67" s="140"/>
      <c r="CKI67" s="140"/>
      <c r="CKJ67" s="140"/>
      <c r="CKK67" s="140"/>
      <c r="CKL67" s="140"/>
      <c r="CKM67" s="140"/>
      <c r="CKN67" s="140"/>
      <c r="CKO67" s="140"/>
      <c r="CKP67" s="140"/>
      <c r="CKQ67" s="140"/>
      <c r="CKR67" s="140"/>
      <c r="CKS67" s="140"/>
      <c r="CKT67" s="140"/>
      <c r="CKU67" s="140"/>
      <c r="CKV67" s="140"/>
      <c r="CKW67" s="140"/>
      <c r="CKX67" s="140"/>
      <c r="CKY67" s="140"/>
      <c r="CKZ67" s="140"/>
      <c r="CLA67" s="140"/>
      <c r="CLB67" s="140"/>
      <c r="CLC67" s="140"/>
      <c r="CLD67" s="140"/>
      <c r="CLE67" s="140"/>
      <c r="CLF67" s="140"/>
      <c r="CLG67" s="140"/>
      <c r="CLH67" s="140"/>
      <c r="CLI67" s="140"/>
      <c r="CLJ67" s="140"/>
      <c r="CLK67" s="140"/>
      <c r="CLL67" s="140"/>
      <c r="CLM67" s="140"/>
      <c r="CLN67" s="140"/>
      <c r="CLO67" s="140"/>
      <c r="CLP67" s="140"/>
      <c r="CLQ67" s="140"/>
      <c r="CLR67" s="140"/>
      <c r="CLS67" s="140"/>
      <c r="CLT67" s="140"/>
      <c r="CLU67" s="140"/>
      <c r="CLV67" s="140"/>
      <c r="CLW67" s="140"/>
      <c r="CLX67" s="140"/>
      <c r="CLY67" s="140"/>
      <c r="CLZ67" s="140"/>
      <c r="CMA67" s="140"/>
      <c r="CMB67" s="140"/>
      <c r="CMC67" s="140"/>
      <c r="CMD67" s="140"/>
      <c r="CME67" s="140"/>
      <c r="CMF67" s="140"/>
      <c r="CMG67" s="140"/>
      <c r="CMH67" s="140"/>
      <c r="CMI67" s="140"/>
      <c r="CMJ67" s="140"/>
      <c r="CMK67" s="140"/>
      <c r="CML67" s="140"/>
      <c r="CMM67" s="140"/>
      <c r="CMN67" s="140"/>
      <c r="CMO67" s="140"/>
      <c r="CMP67" s="140"/>
      <c r="CMQ67" s="140"/>
      <c r="CMR67" s="140"/>
      <c r="CMS67" s="140"/>
      <c r="CMT67" s="140"/>
      <c r="CMU67" s="140"/>
      <c r="CMV67" s="140"/>
      <c r="CMW67" s="140"/>
      <c r="CMX67" s="140"/>
      <c r="CMY67" s="140"/>
      <c r="CMZ67" s="140"/>
      <c r="CNA67" s="140"/>
      <c r="CNB67" s="140"/>
      <c r="CNC67" s="140"/>
      <c r="CND67" s="140"/>
      <c r="CNE67" s="140"/>
      <c r="CNF67" s="140"/>
      <c r="CNG67" s="140"/>
      <c r="CNH67" s="140"/>
      <c r="CNI67" s="140"/>
      <c r="CNJ67" s="140"/>
      <c r="CNK67" s="140"/>
      <c r="CNL67" s="140"/>
      <c r="CNM67" s="140"/>
      <c r="CNN67" s="140"/>
      <c r="CNO67" s="140"/>
      <c r="CNP67" s="140"/>
      <c r="CNQ67" s="140"/>
      <c r="CNR67" s="140"/>
      <c r="CNS67" s="140"/>
      <c r="CNT67" s="140"/>
      <c r="CNU67" s="140"/>
      <c r="CNV67" s="140"/>
      <c r="CNW67" s="140"/>
      <c r="CNX67" s="140"/>
      <c r="CNY67" s="140"/>
      <c r="CNZ67" s="140"/>
      <c r="COA67" s="140"/>
      <c r="COB67" s="140"/>
      <c r="COC67" s="140"/>
      <c r="COD67" s="140"/>
      <c r="COE67" s="140"/>
      <c r="COF67" s="140"/>
      <c r="COG67" s="140"/>
      <c r="COH67" s="140"/>
      <c r="COI67" s="140"/>
      <c r="COJ67" s="140"/>
      <c r="COK67" s="140"/>
      <c r="COL67" s="140"/>
      <c r="COM67" s="140"/>
      <c r="CON67" s="140"/>
      <c r="COO67" s="140"/>
      <c r="COP67" s="140"/>
      <c r="COQ67" s="140"/>
      <c r="COR67" s="140"/>
      <c r="COS67" s="140"/>
      <c r="COT67" s="140"/>
      <c r="COU67" s="140"/>
      <c r="COV67" s="140"/>
      <c r="COW67" s="140"/>
      <c r="COX67" s="140"/>
      <c r="COY67" s="140"/>
      <c r="COZ67" s="140"/>
      <c r="CPA67" s="140"/>
      <c r="CPB67" s="140"/>
      <c r="CPC67" s="140"/>
      <c r="CPD67" s="140"/>
      <c r="CPE67" s="140"/>
      <c r="CPF67" s="140"/>
      <c r="CPG67" s="140"/>
      <c r="CPH67" s="140"/>
      <c r="CPI67" s="140"/>
      <c r="CPJ67" s="140"/>
      <c r="CPK67" s="140"/>
      <c r="CPL67" s="140"/>
      <c r="CPM67" s="140"/>
      <c r="CPN67" s="140"/>
      <c r="CPO67" s="140"/>
      <c r="CPP67" s="140"/>
      <c r="CPQ67" s="140"/>
      <c r="CPR67" s="140"/>
      <c r="CPS67" s="140"/>
      <c r="CPT67" s="140"/>
      <c r="CPU67" s="140"/>
      <c r="CPV67" s="140"/>
      <c r="CPW67" s="140"/>
      <c r="CPX67" s="140"/>
      <c r="CPY67" s="140"/>
      <c r="CPZ67" s="140"/>
      <c r="CQA67" s="140"/>
      <c r="CQB67" s="140"/>
      <c r="CQC67" s="140"/>
      <c r="CQD67" s="140"/>
      <c r="CQE67" s="140"/>
      <c r="CQF67" s="140"/>
      <c r="CQG67" s="140"/>
      <c r="CQH67" s="140"/>
      <c r="CQI67" s="140"/>
      <c r="CQJ67" s="140"/>
      <c r="CQK67" s="140"/>
      <c r="CQL67" s="140"/>
      <c r="CQM67" s="140"/>
      <c r="CQN67" s="140"/>
      <c r="CQO67" s="140"/>
      <c r="CQP67" s="140"/>
      <c r="CQQ67" s="140"/>
      <c r="CQR67" s="140"/>
      <c r="CQS67" s="140"/>
      <c r="CQT67" s="140"/>
      <c r="CQU67" s="140"/>
      <c r="CQV67" s="140"/>
      <c r="CQW67" s="140"/>
      <c r="CQX67" s="140"/>
      <c r="CQY67" s="140"/>
      <c r="CQZ67" s="140"/>
      <c r="CRA67" s="140"/>
      <c r="CRB67" s="140"/>
      <c r="CRC67" s="140"/>
      <c r="CRD67" s="140"/>
      <c r="CRE67" s="140"/>
      <c r="CRF67" s="140"/>
      <c r="CRG67" s="140"/>
      <c r="CRH67" s="140"/>
      <c r="CRI67" s="140"/>
      <c r="CRJ67" s="140"/>
      <c r="CRK67" s="140"/>
      <c r="CRL67" s="140"/>
      <c r="CRM67" s="140"/>
      <c r="CRN67" s="140"/>
      <c r="CRO67" s="140"/>
      <c r="CRP67" s="140"/>
      <c r="CRQ67" s="140"/>
      <c r="CRR67" s="140"/>
      <c r="CRS67" s="140"/>
      <c r="CRT67" s="140"/>
      <c r="CRU67" s="140"/>
      <c r="CRV67" s="140"/>
      <c r="CRW67" s="140"/>
      <c r="CRX67" s="140"/>
      <c r="CRY67" s="140"/>
      <c r="CRZ67" s="140"/>
      <c r="CSA67" s="140"/>
      <c r="CSB67" s="140"/>
      <c r="CSC67" s="140"/>
      <c r="CSD67" s="140"/>
      <c r="CSE67" s="140"/>
      <c r="CSF67" s="140"/>
      <c r="CSG67" s="140"/>
      <c r="CSH67" s="140"/>
      <c r="CSI67" s="140"/>
      <c r="CSJ67" s="140"/>
      <c r="CSK67" s="140"/>
      <c r="CSL67" s="140"/>
      <c r="CSM67" s="140"/>
      <c r="CSN67" s="140"/>
      <c r="CSO67" s="140"/>
      <c r="CSP67" s="140"/>
      <c r="CSQ67" s="140"/>
      <c r="CSR67" s="140"/>
      <c r="CSS67" s="140"/>
      <c r="CST67" s="140"/>
      <c r="CSU67" s="140"/>
      <c r="CSV67" s="140"/>
      <c r="CSW67" s="140"/>
      <c r="CSX67" s="140"/>
      <c r="CSY67" s="140"/>
      <c r="CSZ67" s="140"/>
      <c r="CTA67" s="140"/>
      <c r="CTB67" s="140"/>
      <c r="CTC67" s="140"/>
      <c r="CTD67" s="140"/>
      <c r="CTE67" s="140"/>
      <c r="CTF67" s="140"/>
      <c r="CTG67" s="140"/>
      <c r="CTH67" s="140"/>
      <c r="CTI67" s="140"/>
      <c r="CTJ67" s="140"/>
      <c r="CTK67" s="140"/>
      <c r="CTL67" s="140"/>
      <c r="CTM67" s="140"/>
      <c r="CTN67" s="140"/>
      <c r="CTO67" s="140"/>
      <c r="CTP67" s="140"/>
      <c r="CTQ67" s="140"/>
      <c r="CTR67" s="140"/>
      <c r="CTS67" s="140"/>
      <c r="CTT67" s="140"/>
      <c r="CTU67" s="140"/>
      <c r="CTV67" s="140"/>
      <c r="CTW67" s="140"/>
      <c r="CTX67" s="140"/>
      <c r="CTY67" s="140"/>
      <c r="CTZ67" s="140"/>
      <c r="CUA67" s="140"/>
      <c r="CUB67" s="140"/>
      <c r="CUC67" s="140"/>
      <c r="CUD67" s="140"/>
      <c r="CUE67" s="140"/>
      <c r="CUF67" s="140"/>
      <c r="CUG67" s="140"/>
      <c r="CUH67" s="140"/>
      <c r="CUI67" s="140"/>
      <c r="CUJ67" s="140"/>
      <c r="CUK67" s="140"/>
      <c r="CUL67" s="140"/>
      <c r="CUM67" s="140"/>
      <c r="CUN67" s="140"/>
      <c r="CUO67" s="140"/>
      <c r="CUP67" s="140"/>
      <c r="CUQ67" s="140"/>
      <c r="CUR67" s="140"/>
      <c r="CUS67" s="140"/>
      <c r="CUT67" s="140"/>
      <c r="CUU67" s="140"/>
      <c r="CUV67" s="140"/>
      <c r="CUW67" s="140"/>
      <c r="CUX67" s="140"/>
      <c r="CUY67" s="140"/>
      <c r="CUZ67" s="140"/>
      <c r="CVA67" s="140"/>
      <c r="CVB67" s="140"/>
      <c r="CVC67" s="140"/>
      <c r="CVD67" s="140"/>
      <c r="CVE67" s="140"/>
      <c r="CVF67" s="140"/>
      <c r="CVG67" s="140"/>
      <c r="CVH67" s="140"/>
      <c r="CVI67" s="140"/>
      <c r="CVJ67" s="140"/>
      <c r="CVK67" s="140"/>
      <c r="CVL67" s="140"/>
      <c r="CVM67" s="140"/>
      <c r="CVN67" s="140"/>
      <c r="CVO67" s="140"/>
      <c r="CVP67" s="140"/>
      <c r="CVQ67" s="140"/>
      <c r="CVR67" s="140"/>
      <c r="CVS67" s="140"/>
      <c r="CVT67" s="140"/>
      <c r="CVU67" s="140"/>
      <c r="CVV67" s="140"/>
      <c r="CVW67" s="140"/>
      <c r="CVX67" s="140"/>
      <c r="CVY67" s="140"/>
      <c r="CVZ67" s="140"/>
      <c r="CWA67" s="140"/>
      <c r="CWB67" s="140"/>
      <c r="CWC67" s="140"/>
      <c r="CWD67" s="140"/>
      <c r="CWE67" s="140"/>
      <c r="CWF67" s="140"/>
      <c r="CWG67" s="140"/>
      <c r="CWH67" s="140"/>
      <c r="CWI67" s="140"/>
      <c r="CWJ67" s="140"/>
      <c r="CWK67" s="140"/>
      <c r="CWL67" s="140"/>
      <c r="CWM67" s="140"/>
      <c r="CWN67" s="140"/>
      <c r="CWO67" s="140"/>
      <c r="CWP67" s="140"/>
      <c r="CWQ67" s="140"/>
      <c r="CWR67" s="140"/>
      <c r="CWS67" s="140"/>
      <c r="CWT67" s="140"/>
      <c r="CWU67" s="140"/>
      <c r="CWV67" s="140"/>
      <c r="CWW67" s="140"/>
      <c r="CWX67" s="140"/>
      <c r="CWY67" s="140"/>
      <c r="CWZ67" s="140"/>
      <c r="CXA67" s="140"/>
      <c r="CXB67" s="140"/>
      <c r="CXC67" s="140"/>
      <c r="CXD67" s="140"/>
      <c r="CXE67" s="140"/>
      <c r="CXF67" s="140"/>
      <c r="CXG67" s="140"/>
      <c r="CXH67" s="140"/>
      <c r="CXI67" s="140"/>
      <c r="CXJ67" s="140"/>
      <c r="CXK67" s="140"/>
      <c r="CXL67" s="140"/>
      <c r="CXM67" s="140"/>
      <c r="CXN67" s="140"/>
      <c r="CXO67" s="140"/>
      <c r="CXP67" s="140"/>
      <c r="CXQ67" s="140"/>
      <c r="CXR67" s="140"/>
      <c r="CXS67" s="140"/>
      <c r="CXT67" s="140"/>
      <c r="CXU67" s="140"/>
      <c r="CXV67" s="140"/>
      <c r="CXW67" s="140"/>
      <c r="CXX67" s="140"/>
      <c r="CXY67" s="140"/>
      <c r="CXZ67" s="140"/>
      <c r="CYA67" s="140"/>
      <c r="CYB67" s="140"/>
      <c r="CYC67" s="140"/>
      <c r="CYD67" s="140"/>
      <c r="CYE67" s="140"/>
      <c r="CYF67" s="140"/>
      <c r="CYG67" s="140"/>
      <c r="CYH67" s="140"/>
      <c r="CYI67" s="140"/>
      <c r="CYJ67" s="140"/>
      <c r="CYK67" s="140"/>
      <c r="CYL67" s="140"/>
      <c r="CYM67" s="140"/>
      <c r="CYN67" s="140"/>
      <c r="CYO67" s="140"/>
      <c r="CYP67" s="140"/>
      <c r="CYQ67" s="140"/>
      <c r="CYR67" s="140"/>
      <c r="CYS67" s="140"/>
      <c r="CYT67" s="140"/>
      <c r="CYU67" s="140"/>
      <c r="CYV67" s="140"/>
      <c r="CYW67" s="140"/>
      <c r="CYX67" s="140"/>
      <c r="CYY67" s="140"/>
      <c r="CYZ67" s="140"/>
      <c r="CZA67" s="140"/>
      <c r="CZB67" s="140"/>
      <c r="CZC67" s="140"/>
      <c r="CZD67" s="140"/>
      <c r="CZE67" s="140"/>
      <c r="CZF67" s="140"/>
      <c r="CZG67" s="140"/>
      <c r="CZH67" s="140"/>
      <c r="CZI67" s="140"/>
      <c r="CZJ67" s="140"/>
      <c r="CZK67" s="140"/>
      <c r="CZL67" s="140"/>
      <c r="CZM67" s="140"/>
      <c r="CZN67" s="140"/>
      <c r="CZO67" s="140"/>
      <c r="CZP67" s="140"/>
      <c r="CZQ67" s="140"/>
      <c r="CZR67" s="140"/>
      <c r="CZS67" s="140"/>
      <c r="CZT67" s="140"/>
      <c r="CZU67" s="140"/>
      <c r="CZV67" s="140"/>
      <c r="CZW67" s="140"/>
      <c r="CZX67" s="140"/>
      <c r="CZY67" s="140"/>
      <c r="CZZ67" s="140"/>
      <c r="DAA67" s="140"/>
      <c r="DAB67" s="140"/>
      <c r="DAC67" s="140"/>
      <c r="DAD67" s="140"/>
      <c r="DAE67" s="140"/>
      <c r="DAF67" s="140"/>
      <c r="DAG67" s="140"/>
      <c r="DAH67" s="140"/>
      <c r="DAI67" s="140"/>
      <c r="DAJ67" s="140"/>
      <c r="DAK67" s="140"/>
      <c r="DAL67" s="140"/>
      <c r="DAM67" s="140"/>
      <c r="DAN67" s="140"/>
      <c r="DAO67" s="140"/>
      <c r="DAP67" s="140"/>
      <c r="DAQ67" s="140"/>
      <c r="DAR67" s="140"/>
      <c r="DAS67" s="140"/>
      <c r="DAT67" s="140"/>
      <c r="DAU67" s="140"/>
      <c r="DAV67" s="140"/>
      <c r="DAW67" s="140"/>
      <c r="DAX67" s="140"/>
      <c r="DAY67" s="140"/>
      <c r="DAZ67" s="140"/>
      <c r="DBA67" s="140"/>
      <c r="DBB67" s="140"/>
      <c r="DBC67" s="140"/>
      <c r="DBD67" s="140"/>
      <c r="DBE67" s="140"/>
      <c r="DBF67" s="140"/>
      <c r="DBG67" s="140"/>
      <c r="DBH67" s="140"/>
      <c r="DBI67" s="140"/>
      <c r="DBJ67" s="140"/>
      <c r="DBK67" s="140"/>
      <c r="DBL67" s="140"/>
      <c r="DBM67" s="140"/>
      <c r="DBN67" s="140"/>
      <c r="DBO67" s="140"/>
      <c r="DBP67" s="140"/>
      <c r="DBQ67" s="140"/>
      <c r="DBR67" s="140"/>
      <c r="DBS67" s="140"/>
      <c r="DBT67" s="140"/>
      <c r="DBU67" s="140"/>
      <c r="DBV67" s="140"/>
      <c r="DBW67" s="140"/>
      <c r="DBX67" s="140"/>
      <c r="DBY67" s="140"/>
      <c r="DBZ67" s="140"/>
      <c r="DCA67" s="140"/>
      <c r="DCB67" s="140"/>
      <c r="DCC67" s="140"/>
      <c r="DCD67" s="140"/>
      <c r="DCE67" s="140"/>
      <c r="DCF67" s="140"/>
      <c r="DCG67" s="140"/>
      <c r="DCH67" s="140"/>
      <c r="DCI67" s="140"/>
      <c r="DCJ67" s="140"/>
      <c r="DCK67" s="140"/>
      <c r="DCL67" s="140"/>
      <c r="DCM67" s="140"/>
      <c r="DCN67" s="140"/>
      <c r="DCO67" s="140"/>
      <c r="DCP67" s="140"/>
      <c r="DCQ67" s="140"/>
      <c r="DCR67" s="140"/>
      <c r="DCS67" s="140"/>
      <c r="DCT67" s="140"/>
      <c r="DCU67" s="140"/>
      <c r="DCV67" s="140"/>
      <c r="DCW67" s="140"/>
      <c r="DCX67" s="140"/>
      <c r="DCY67" s="140"/>
      <c r="DCZ67" s="140"/>
      <c r="DDA67" s="140"/>
      <c r="DDB67" s="140"/>
      <c r="DDC67" s="140"/>
      <c r="DDD67" s="140"/>
      <c r="DDE67" s="140"/>
      <c r="DDF67" s="140"/>
      <c r="DDG67" s="140"/>
      <c r="DDH67" s="140"/>
      <c r="DDI67" s="140"/>
      <c r="DDJ67" s="140"/>
      <c r="DDK67" s="140"/>
      <c r="DDL67" s="140"/>
      <c r="DDM67" s="140"/>
      <c r="DDN67" s="140"/>
      <c r="DDO67" s="140"/>
      <c r="DDP67" s="140"/>
      <c r="DDQ67" s="140"/>
      <c r="DDR67" s="140"/>
      <c r="DDS67" s="140"/>
      <c r="DDT67" s="140"/>
      <c r="DDU67" s="140"/>
      <c r="DDV67" s="140"/>
      <c r="DDW67" s="140"/>
      <c r="DDX67" s="140"/>
      <c r="DDY67" s="140"/>
      <c r="DDZ67" s="140"/>
      <c r="DEA67" s="140"/>
      <c r="DEB67" s="140"/>
      <c r="DEC67" s="140"/>
      <c r="DED67" s="140"/>
      <c r="DEE67" s="140"/>
      <c r="DEF67" s="140"/>
      <c r="DEG67" s="140"/>
      <c r="DEH67" s="140"/>
      <c r="DEI67" s="140"/>
      <c r="DEJ67" s="140"/>
      <c r="DEK67" s="140"/>
      <c r="DEL67" s="140"/>
      <c r="DEM67" s="140"/>
      <c r="DEN67" s="140"/>
      <c r="DEO67" s="140"/>
      <c r="DEP67" s="140"/>
      <c r="DEQ67" s="140"/>
      <c r="DER67" s="140"/>
      <c r="DES67" s="140"/>
      <c r="DET67" s="140"/>
      <c r="DEU67" s="140"/>
      <c r="DEV67" s="140"/>
      <c r="DEW67" s="140"/>
      <c r="DEX67" s="140"/>
      <c r="DEY67" s="140"/>
      <c r="DEZ67" s="140"/>
      <c r="DFA67" s="140"/>
      <c r="DFB67" s="140"/>
      <c r="DFC67" s="140"/>
      <c r="DFD67" s="140"/>
      <c r="DFE67" s="140"/>
      <c r="DFF67" s="140"/>
      <c r="DFG67" s="140"/>
      <c r="DFH67" s="140"/>
      <c r="DFI67" s="140"/>
      <c r="DFJ67" s="140"/>
      <c r="DFK67" s="140"/>
      <c r="DFL67" s="140"/>
      <c r="DFM67" s="140"/>
      <c r="DFN67" s="140"/>
      <c r="DFO67" s="140"/>
      <c r="DFP67" s="140"/>
      <c r="DFQ67" s="140"/>
      <c r="DFR67" s="140"/>
      <c r="DFS67" s="140"/>
      <c r="DFT67" s="140"/>
      <c r="DFU67" s="140"/>
      <c r="DFV67" s="140"/>
      <c r="DFW67" s="140"/>
      <c r="DFX67" s="140"/>
      <c r="DFY67" s="140"/>
      <c r="DFZ67" s="140"/>
      <c r="DGA67" s="140"/>
      <c r="DGB67" s="140"/>
      <c r="DGC67" s="140"/>
      <c r="DGD67" s="140"/>
      <c r="DGE67" s="140"/>
      <c r="DGF67" s="140"/>
      <c r="DGG67" s="140"/>
      <c r="DGH67" s="140"/>
      <c r="DGI67" s="140"/>
      <c r="DGJ67" s="140"/>
      <c r="DGK67" s="140"/>
      <c r="DGL67" s="140"/>
      <c r="DGM67" s="140"/>
      <c r="DGN67" s="140"/>
      <c r="DGO67" s="140"/>
      <c r="DGP67" s="140"/>
      <c r="DGQ67" s="140"/>
      <c r="DGR67" s="140"/>
      <c r="DGS67" s="140"/>
      <c r="DGT67" s="140"/>
      <c r="DGU67" s="140"/>
      <c r="DGV67" s="140"/>
      <c r="DGW67" s="140"/>
      <c r="DGX67" s="140"/>
      <c r="DGY67" s="140"/>
      <c r="DGZ67" s="140"/>
      <c r="DHA67" s="140"/>
      <c r="DHB67" s="140"/>
      <c r="DHC67" s="140"/>
      <c r="DHD67" s="140"/>
      <c r="DHE67" s="140"/>
      <c r="DHF67" s="140"/>
      <c r="DHG67" s="140"/>
      <c r="DHH67" s="140"/>
      <c r="DHI67" s="140"/>
      <c r="DHJ67" s="140"/>
      <c r="DHK67" s="140"/>
      <c r="DHL67" s="140"/>
      <c r="DHM67" s="140"/>
      <c r="DHN67" s="140"/>
      <c r="DHO67" s="140"/>
      <c r="DHP67" s="140"/>
      <c r="DHQ67" s="140"/>
      <c r="DHR67" s="140"/>
      <c r="DHS67" s="140"/>
      <c r="DHT67" s="140"/>
      <c r="DHU67" s="140"/>
      <c r="DHV67" s="140"/>
      <c r="DHW67" s="140"/>
      <c r="DHX67" s="140"/>
      <c r="DHY67" s="140"/>
      <c r="DHZ67" s="140"/>
      <c r="DIA67" s="140"/>
      <c r="DIB67" s="140"/>
      <c r="DIC67" s="140"/>
      <c r="DID67" s="140"/>
      <c r="DIE67" s="140"/>
      <c r="DIF67" s="140"/>
      <c r="DIG67" s="140"/>
      <c r="DIH67" s="140"/>
      <c r="DII67" s="140"/>
      <c r="DIJ67" s="140"/>
      <c r="DIK67" s="140"/>
      <c r="DIL67" s="140"/>
      <c r="DIM67" s="140"/>
      <c r="DIN67" s="140"/>
      <c r="DIO67" s="140"/>
      <c r="DIP67" s="140"/>
      <c r="DIQ67" s="140"/>
      <c r="DIR67" s="140"/>
      <c r="DIS67" s="140"/>
      <c r="DIT67" s="140"/>
      <c r="DIU67" s="140"/>
      <c r="DIV67" s="140"/>
      <c r="DIW67" s="140"/>
      <c r="DIX67" s="140"/>
      <c r="DIY67" s="140"/>
      <c r="DIZ67" s="140"/>
      <c r="DJA67" s="140"/>
      <c r="DJB67" s="140"/>
      <c r="DJC67" s="140"/>
      <c r="DJD67" s="140"/>
      <c r="DJE67" s="140"/>
      <c r="DJF67" s="140"/>
      <c r="DJG67" s="140"/>
      <c r="DJH67" s="140"/>
      <c r="DJI67" s="140"/>
      <c r="DJJ67" s="140"/>
      <c r="DJK67" s="140"/>
      <c r="DJL67" s="140"/>
      <c r="DJM67" s="140"/>
      <c r="DJN67" s="140"/>
      <c r="DJO67" s="140"/>
      <c r="DJP67" s="140"/>
      <c r="DJQ67" s="140"/>
      <c r="DJR67" s="140"/>
      <c r="DJS67" s="140"/>
      <c r="DJT67" s="140"/>
      <c r="DJU67" s="140"/>
      <c r="DJV67" s="140"/>
      <c r="DJW67" s="140"/>
      <c r="DJX67" s="140"/>
      <c r="DJY67" s="140"/>
      <c r="DJZ67" s="140"/>
      <c r="DKA67" s="140"/>
      <c r="DKB67" s="140"/>
      <c r="DKC67" s="140"/>
      <c r="DKD67" s="140"/>
      <c r="DKE67" s="140"/>
      <c r="DKF67" s="140"/>
      <c r="DKG67" s="140"/>
      <c r="DKH67" s="140"/>
      <c r="DKI67" s="140"/>
      <c r="DKJ67" s="140"/>
      <c r="DKK67" s="140"/>
      <c r="DKL67" s="140"/>
      <c r="DKM67" s="140"/>
      <c r="DKN67" s="140"/>
      <c r="DKO67" s="140"/>
      <c r="DKP67" s="140"/>
      <c r="DKQ67" s="140"/>
      <c r="DKR67" s="140"/>
      <c r="DKS67" s="140"/>
      <c r="DKT67" s="140"/>
      <c r="DKU67" s="140"/>
      <c r="DKV67" s="140"/>
      <c r="DKW67" s="140"/>
      <c r="DKX67" s="140"/>
      <c r="DKY67" s="140"/>
      <c r="DKZ67" s="140"/>
      <c r="DLA67" s="140"/>
      <c r="DLB67" s="140"/>
      <c r="DLC67" s="140"/>
      <c r="DLD67" s="140"/>
      <c r="DLE67" s="140"/>
      <c r="DLF67" s="140"/>
      <c r="DLG67" s="140"/>
      <c r="DLH67" s="140"/>
      <c r="DLI67" s="140"/>
      <c r="DLJ67" s="140"/>
      <c r="DLK67" s="140"/>
      <c r="DLL67" s="140"/>
      <c r="DLM67" s="140"/>
      <c r="DLN67" s="140"/>
      <c r="DLO67" s="140"/>
      <c r="DLP67" s="140"/>
      <c r="DLQ67" s="140"/>
      <c r="DLR67" s="140"/>
      <c r="DLS67" s="140"/>
      <c r="DLT67" s="140"/>
      <c r="DLU67" s="140"/>
      <c r="DLV67" s="140"/>
      <c r="DLW67" s="140"/>
      <c r="DLX67" s="140"/>
      <c r="DLY67" s="140"/>
      <c r="DLZ67" s="140"/>
      <c r="DMA67" s="140"/>
      <c r="DMB67" s="140"/>
      <c r="DMC67" s="140"/>
      <c r="DMD67" s="140"/>
      <c r="DME67" s="140"/>
      <c r="DMF67" s="140"/>
      <c r="DMG67" s="140"/>
      <c r="DMH67" s="140"/>
      <c r="DMI67" s="140"/>
      <c r="DMJ67" s="140"/>
      <c r="DMK67" s="140"/>
      <c r="DML67" s="140"/>
      <c r="DMM67" s="140"/>
      <c r="DMN67" s="140"/>
      <c r="DMO67" s="140"/>
      <c r="DMP67" s="140"/>
      <c r="DMQ67" s="140"/>
      <c r="DMR67" s="140"/>
      <c r="DMS67" s="140"/>
      <c r="DMT67" s="140"/>
      <c r="DMU67" s="140"/>
      <c r="DMV67" s="140"/>
      <c r="DMW67" s="140"/>
      <c r="DMX67" s="140"/>
      <c r="DMY67" s="140"/>
      <c r="DMZ67" s="140"/>
      <c r="DNA67" s="140"/>
      <c r="DNB67" s="140"/>
      <c r="DNC67" s="140"/>
      <c r="DND67" s="140"/>
      <c r="DNE67" s="140"/>
      <c r="DNF67" s="140"/>
      <c r="DNG67" s="140"/>
      <c r="DNH67" s="140"/>
      <c r="DNI67" s="140"/>
      <c r="DNJ67" s="140"/>
      <c r="DNK67" s="140"/>
      <c r="DNL67" s="140"/>
      <c r="DNM67" s="140"/>
      <c r="DNN67" s="140"/>
      <c r="DNO67" s="140"/>
      <c r="DNP67" s="140"/>
      <c r="DNQ67" s="140"/>
      <c r="DNR67" s="140"/>
      <c r="DNS67" s="140"/>
      <c r="DNT67" s="140"/>
      <c r="DNU67" s="140"/>
      <c r="DNV67" s="140"/>
      <c r="DNW67" s="140"/>
      <c r="DNX67" s="140"/>
      <c r="DNY67" s="140"/>
      <c r="DNZ67" s="140"/>
      <c r="DOA67" s="140"/>
      <c r="DOB67" s="140"/>
      <c r="DOC67" s="140"/>
      <c r="DOD67" s="140"/>
      <c r="DOE67" s="140"/>
      <c r="DOF67" s="140"/>
      <c r="DOG67" s="140"/>
      <c r="DOH67" s="140"/>
      <c r="DOI67" s="140"/>
      <c r="DOJ67" s="140"/>
      <c r="DOK67" s="140"/>
      <c r="DOL67" s="140"/>
      <c r="DOM67" s="140"/>
      <c r="DON67" s="140"/>
      <c r="DOO67" s="140"/>
      <c r="DOP67" s="140"/>
      <c r="DOQ67" s="140"/>
      <c r="DOR67" s="140"/>
      <c r="DOS67" s="140"/>
      <c r="DOT67" s="140"/>
      <c r="DOU67" s="140"/>
      <c r="DOV67" s="140"/>
      <c r="DOW67" s="140"/>
      <c r="DOX67" s="140"/>
      <c r="DOY67" s="140"/>
      <c r="DOZ67" s="140"/>
      <c r="DPA67" s="140"/>
      <c r="DPB67" s="140"/>
      <c r="DPC67" s="140"/>
      <c r="DPD67" s="140"/>
      <c r="DPE67" s="140"/>
      <c r="DPF67" s="140"/>
      <c r="DPG67" s="140"/>
      <c r="DPH67" s="140"/>
      <c r="DPI67" s="140"/>
      <c r="DPJ67" s="140"/>
      <c r="DPK67" s="140"/>
      <c r="DPL67" s="140"/>
      <c r="DPM67" s="140"/>
      <c r="DPN67" s="140"/>
      <c r="DPO67" s="140"/>
      <c r="DPP67" s="140"/>
      <c r="DPQ67" s="140"/>
      <c r="DPR67" s="140"/>
      <c r="DPS67" s="140"/>
      <c r="DPT67" s="140"/>
      <c r="DPU67" s="140"/>
      <c r="DPV67" s="140"/>
      <c r="DPW67" s="140"/>
      <c r="DPX67" s="140"/>
      <c r="DPY67" s="140"/>
      <c r="DPZ67" s="140"/>
      <c r="DQA67" s="140"/>
      <c r="DQB67" s="140"/>
      <c r="DQC67" s="140"/>
      <c r="DQD67" s="140"/>
      <c r="DQE67" s="140"/>
      <c r="DQF67" s="140"/>
      <c r="DQG67" s="140"/>
      <c r="DQH67" s="140"/>
      <c r="DQI67" s="140"/>
      <c r="DQJ67" s="140"/>
      <c r="DQK67" s="140"/>
      <c r="DQL67" s="140"/>
      <c r="DQM67" s="140"/>
      <c r="DQN67" s="140"/>
      <c r="DQO67" s="140"/>
      <c r="DQP67" s="140"/>
      <c r="DQQ67" s="140"/>
      <c r="DQR67" s="140"/>
      <c r="DQS67" s="140"/>
      <c r="DQT67" s="140"/>
      <c r="DQU67" s="140"/>
      <c r="DQV67" s="140"/>
      <c r="DQW67" s="140"/>
      <c r="DQX67" s="140"/>
      <c r="DQY67" s="140"/>
      <c r="DQZ67" s="140"/>
      <c r="DRA67" s="140"/>
      <c r="DRB67" s="140"/>
      <c r="DRC67" s="140"/>
      <c r="DRD67" s="140"/>
      <c r="DRE67" s="140"/>
      <c r="DRF67" s="140"/>
      <c r="DRG67" s="140"/>
      <c r="DRH67" s="140"/>
      <c r="DRI67" s="140"/>
      <c r="DRJ67" s="140"/>
      <c r="DRK67" s="140"/>
      <c r="DRL67" s="140"/>
      <c r="DRM67" s="140"/>
      <c r="DRN67" s="140"/>
      <c r="DRO67" s="140"/>
      <c r="DRP67" s="140"/>
      <c r="DRQ67" s="140"/>
      <c r="DRR67" s="140"/>
      <c r="DRS67" s="140"/>
      <c r="DRT67" s="140"/>
      <c r="DRU67" s="140"/>
      <c r="DRV67" s="140"/>
      <c r="DRW67" s="140"/>
      <c r="DRX67" s="140"/>
      <c r="DRY67" s="140"/>
      <c r="DRZ67" s="140"/>
      <c r="DSA67" s="140"/>
      <c r="DSB67" s="140"/>
      <c r="DSC67" s="140"/>
      <c r="DSD67" s="140"/>
      <c r="DSE67" s="140"/>
      <c r="DSF67" s="140"/>
      <c r="DSG67" s="140"/>
      <c r="DSH67" s="140"/>
      <c r="DSI67" s="140"/>
      <c r="DSJ67" s="140"/>
      <c r="DSK67" s="140"/>
      <c r="DSL67" s="140"/>
      <c r="DSM67" s="140"/>
      <c r="DSN67" s="140"/>
      <c r="DSO67" s="140"/>
      <c r="DSP67" s="140"/>
      <c r="DSQ67" s="140"/>
      <c r="DSR67" s="140"/>
      <c r="DSS67" s="140"/>
      <c r="DST67" s="140"/>
      <c r="DSU67" s="140"/>
      <c r="DSV67" s="140"/>
      <c r="DSW67" s="140"/>
      <c r="DSX67" s="140"/>
      <c r="DSY67" s="140"/>
      <c r="DSZ67" s="140"/>
      <c r="DTA67" s="140"/>
      <c r="DTB67" s="140"/>
      <c r="DTC67" s="140"/>
      <c r="DTD67" s="140"/>
      <c r="DTE67" s="140"/>
      <c r="DTF67" s="140"/>
      <c r="DTG67" s="140"/>
      <c r="DTH67" s="140"/>
      <c r="DTI67" s="140"/>
      <c r="DTJ67" s="140"/>
      <c r="DTK67" s="140"/>
      <c r="DTL67" s="140"/>
      <c r="DTM67" s="140"/>
      <c r="DTN67" s="140"/>
      <c r="DTO67" s="140"/>
      <c r="DTP67" s="140"/>
      <c r="DTQ67" s="140"/>
      <c r="DTR67" s="140"/>
      <c r="DTS67" s="140"/>
      <c r="DTT67" s="140"/>
      <c r="DTU67" s="140"/>
      <c r="DTV67" s="140"/>
      <c r="DTW67" s="140"/>
      <c r="DTX67" s="140"/>
      <c r="DTY67" s="140"/>
      <c r="DTZ67" s="140"/>
      <c r="DUA67" s="140"/>
      <c r="DUB67" s="140"/>
      <c r="DUC67" s="140"/>
      <c r="DUD67" s="140"/>
      <c r="DUE67" s="140"/>
      <c r="DUF67" s="140"/>
      <c r="DUG67" s="140"/>
      <c r="DUH67" s="140"/>
      <c r="DUI67" s="140"/>
      <c r="DUJ67" s="140"/>
      <c r="DUK67" s="140"/>
      <c r="DUL67" s="140"/>
      <c r="DUM67" s="140"/>
      <c r="DUN67" s="140"/>
      <c r="DUO67" s="140"/>
      <c r="DUP67" s="140"/>
      <c r="DUQ67" s="140"/>
      <c r="DUR67" s="140"/>
      <c r="DUS67" s="140"/>
      <c r="DUT67" s="140"/>
      <c r="DUU67" s="140"/>
      <c r="DUV67" s="140"/>
      <c r="DUW67" s="140"/>
      <c r="DUX67" s="140"/>
      <c r="DUY67" s="140"/>
      <c r="DUZ67" s="140"/>
      <c r="DVA67" s="140"/>
      <c r="DVB67" s="140"/>
      <c r="DVC67" s="140"/>
      <c r="DVD67" s="140"/>
      <c r="DVE67" s="140"/>
      <c r="DVF67" s="140"/>
      <c r="DVG67" s="140"/>
      <c r="DVH67" s="140"/>
      <c r="DVI67" s="140"/>
      <c r="DVJ67" s="140"/>
      <c r="DVK67" s="140"/>
      <c r="DVL67" s="140"/>
      <c r="DVM67" s="140"/>
      <c r="DVN67" s="140"/>
      <c r="DVO67" s="140"/>
      <c r="DVP67" s="140"/>
      <c r="DVQ67" s="140"/>
      <c r="DVR67" s="140"/>
      <c r="DVS67" s="140"/>
      <c r="DVT67" s="140"/>
      <c r="DVU67" s="140"/>
      <c r="DVV67" s="140"/>
      <c r="DVW67" s="140"/>
      <c r="DVX67" s="140"/>
      <c r="DVY67" s="140"/>
      <c r="DVZ67" s="140"/>
      <c r="DWA67" s="140"/>
      <c r="DWB67" s="140"/>
      <c r="DWC67" s="140"/>
      <c r="DWD67" s="140"/>
      <c r="DWE67" s="140"/>
      <c r="DWF67" s="140"/>
      <c r="DWG67" s="140"/>
      <c r="DWH67" s="140"/>
      <c r="DWI67" s="140"/>
      <c r="DWJ67" s="140"/>
      <c r="DWK67" s="140"/>
      <c r="DWL67" s="140"/>
      <c r="DWM67" s="140"/>
      <c r="DWN67" s="140"/>
      <c r="DWO67" s="140"/>
      <c r="DWP67" s="140"/>
      <c r="DWQ67" s="140"/>
      <c r="DWR67" s="140"/>
      <c r="DWS67" s="140"/>
      <c r="DWT67" s="140"/>
      <c r="DWU67" s="140"/>
      <c r="DWV67" s="140"/>
      <c r="DWW67" s="140"/>
      <c r="DWX67" s="140"/>
      <c r="DWY67" s="140"/>
      <c r="DWZ67" s="140"/>
      <c r="DXA67" s="140"/>
      <c r="DXB67" s="140"/>
      <c r="DXC67" s="140"/>
      <c r="DXD67" s="140"/>
      <c r="DXE67" s="140"/>
      <c r="DXF67" s="140"/>
      <c r="DXG67" s="140"/>
      <c r="DXH67" s="140"/>
      <c r="DXI67" s="140"/>
      <c r="DXJ67" s="140"/>
      <c r="DXK67" s="140"/>
      <c r="DXL67" s="140"/>
      <c r="DXM67" s="140"/>
      <c r="DXN67" s="140"/>
      <c r="DXO67" s="140"/>
      <c r="DXP67" s="140"/>
      <c r="DXQ67" s="140"/>
      <c r="DXR67" s="140"/>
      <c r="DXS67" s="140"/>
      <c r="DXT67" s="140"/>
      <c r="DXU67" s="140"/>
      <c r="DXV67" s="140"/>
      <c r="DXW67" s="140"/>
      <c r="DXX67" s="140"/>
      <c r="DXY67" s="140"/>
      <c r="DXZ67" s="140"/>
      <c r="DYA67" s="140"/>
      <c r="DYB67" s="140"/>
      <c r="DYC67" s="140"/>
      <c r="DYD67" s="140"/>
      <c r="DYE67" s="140"/>
      <c r="DYF67" s="140"/>
      <c r="DYG67" s="140"/>
      <c r="DYH67" s="140"/>
      <c r="DYI67" s="140"/>
      <c r="DYJ67" s="140"/>
      <c r="DYK67" s="140"/>
      <c r="DYL67" s="140"/>
      <c r="DYM67" s="140"/>
      <c r="DYN67" s="140"/>
      <c r="DYO67" s="140"/>
      <c r="DYP67" s="140"/>
      <c r="DYQ67" s="140"/>
      <c r="DYR67" s="140"/>
      <c r="DYS67" s="140"/>
      <c r="DYT67" s="140"/>
      <c r="DYU67" s="140"/>
      <c r="DYV67" s="140"/>
      <c r="DYW67" s="140"/>
      <c r="DYX67" s="140"/>
      <c r="DYY67" s="140"/>
      <c r="DYZ67" s="140"/>
      <c r="DZA67" s="140"/>
      <c r="DZB67" s="140"/>
      <c r="DZC67" s="140"/>
      <c r="DZD67" s="140"/>
      <c r="DZE67" s="140"/>
      <c r="DZF67" s="140"/>
      <c r="DZG67" s="140"/>
      <c r="DZH67" s="140"/>
      <c r="DZI67" s="140"/>
      <c r="DZJ67" s="140"/>
      <c r="DZK67" s="140"/>
      <c r="DZL67" s="140"/>
      <c r="DZM67" s="140"/>
      <c r="DZN67" s="140"/>
      <c r="DZO67" s="140"/>
      <c r="DZP67" s="140"/>
      <c r="DZQ67" s="140"/>
      <c r="DZR67" s="140"/>
      <c r="DZS67" s="140"/>
      <c r="DZT67" s="140"/>
      <c r="DZU67" s="140"/>
      <c r="DZV67" s="140"/>
      <c r="DZW67" s="140"/>
      <c r="DZX67" s="140"/>
      <c r="DZY67" s="140"/>
      <c r="DZZ67" s="140"/>
      <c r="EAA67" s="140"/>
      <c r="EAB67" s="140"/>
      <c r="EAC67" s="140"/>
      <c r="EAD67" s="140"/>
      <c r="EAE67" s="140"/>
      <c r="EAF67" s="140"/>
      <c r="EAG67" s="140"/>
      <c r="EAH67" s="140"/>
      <c r="EAI67" s="140"/>
      <c r="EAJ67" s="140"/>
      <c r="EAK67" s="140"/>
      <c r="EAL67" s="140"/>
      <c r="EAM67" s="140"/>
      <c r="EAN67" s="140"/>
      <c r="EAO67" s="140"/>
      <c r="EAP67" s="140"/>
      <c r="EAQ67" s="140"/>
      <c r="EAR67" s="140"/>
      <c r="EAS67" s="140"/>
      <c r="EAT67" s="140"/>
      <c r="EAU67" s="140"/>
      <c r="EAV67" s="140"/>
      <c r="EAW67" s="140"/>
      <c r="EAX67" s="140"/>
      <c r="EAY67" s="140"/>
      <c r="EAZ67" s="140"/>
      <c r="EBA67" s="140"/>
      <c r="EBB67" s="140"/>
      <c r="EBC67" s="140"/>
      <c r="EBD67" s="140"/>
      <c r="EBE67" s="140"/>
      <c r="EBF67" s="140"/>
      <c r="EBG67" s="140"/>
      <c r="EBH67" s="140"/>
      <c r="EBI67" s="140"/>
      <c r="EBJ67" s="140"/>
      <c r="EBK67" s="140"/>
      <c r="EBL67" s="140"/>
      <c r="EBM67" s="140"/>
      <c r="EBN67" s="140"/>
      <c r="EBO67" s="140"/>
      <c r="EBP67" s="140"/>
      <c r="EBQ67" s="140"/>
      <c r="EBR67" s="140"/>
      <c r="EBS67" s="140"/>
      <c r="EBT67" s="140"/>
      <c r="EBU67" s="140"/>
      <c r="EBV67" s="140"/>
      <c r="EBW67" s="140"/>
      <c r="EBX67" s="140"/>
      <c r="EBY67" s="140"/>
      <c r="EBZ67" s="140"/>
      <c r="ECA67" s="140"/>
      <c r="ECB67" s="140"/>
      <c r="ECC67" s="140"/>
      <c r="ECD67" s="140"/>
      <c r="ECE67" s="140"/>
      <c r="ECF67" s="140"/>
      <c r="ECG67" s="140"/>
      <c r="ECH67" s="140"/>
      <c r="ECI67" s="140"/>
      <c r="ECJ67" s="140"/>
      <c r="ECK67" s="140"/>
      <c r="ECL67" s="140"/>
      <c r="ECM67" s="140"/>
      <c r="ECN67" s="140"/>
      <c r="ECO67" s="140"/>
      <c r="ECP67" s="140"/>
      <c r="ECQ67" s="140"/>
      <c r="ECR67" s="140"/>
      <c r="ECS67" s="140"/>
      <c r="ECT67" s="140"/>
      <c r="ECU67" s="140"/>
      <c r="ECV67" s="140"/>
      <c r="ECW67" s="140"/>
      <c r="ECX67" s="140"/>
      <c r="ECY67" s="140"/>
      <c r="ECZ67" s="140"/>
      <c r="EDA67" s="140"/>
      <c r="EDB67" s="140"/>
      <c r="EDC67" s="140"/>
      <c r="EDD67" s="140"/>
      <c r="EDE67" s="140"/>
      <c r="EDF67" s="140"/>
      <c r="EDG67" s="140"/>
      <c r="EDH67" s="140"/>
      <c r="EDI67" s="140"/>
      <c r="EDJ67" s="140"/>
      <c r="EDK67" s="140"/>
      <c r="EDL67" s="140"/>
      <c r="EDM67" s="140"/>
      <c r="EDN67" s="140"/>
      <c r="EDO67" s="140"/>
      <c r="EDP67" s="140"/>
      <c r="EDQ67" s="140"/>
      <c r="EDR67" s="140"/>
      <c r="EDS67" s="140"/>
      <c r="EDT67" s="140"/>
      <c r="EDU67" s="140"/>
      <c r="EDV67" s="140"/>
      <c r="EDW67" s="140"/>
      <c r="EDX67" s="140"/>
      <c r="EDY67" s="140"/>
      <c r="EDZ67" s="140"/>
      <c r="EEA67" s="140"/>
      <c r="EEB67" s="140"/>
      <c r="EEC67" s="140"/>
      <c r="EED67" s="140"/>
      <c r="EEE67" s="140"/>
      <c r="EEF67" s="140"/>
      <c r="EEG67" s="140"/>
      <c r="EEH67" s="140"/>
      <c r="EEI67" s="140"/>
      <c r="EEJ67" s="140"/>
      <c r="EEK67" s="140"/>
      <c r="EEL67" s="140"/>
      <c r="EEM67" s="140"/>
      <c r="EEN67" s="140"/>
      <c r="EEO67" s="140"/>
      <c r="EEP67" s="140"/>
      <c r="EEQ67" s="140"/>
      <c r="EER67" s="140"/>
      <c r="EES67" s="140"/>
      <c r="EET67" s="140"/>
      <c r="EEU67" s="140"/>
      <c r="EEV67" s="140"/>
      <c r="EEW67" s="140"/>
      <c r="EEX67" s="140"/>
      <c r="EEY67" s="140"/>
      <c r="EEZ67" s="140"/>
      <c r="EFA67" s="140"/>
      <c r="EFB67" s="140"/>
      <c r="EFC67" s="140"/>
      <c r="EFD67" s="140"/>
      <c r="EFE67" s="140"/>
      <c r="EFF67" s="140"/>
      <c r="EFG67" s="140"/>
      <c r="EFH67" s="140"/>
      <c r="EFI67" s="140"/>
      <c r="EFJ67" s="140"/>
      <c r="EFK67" s="140"/>
      <c r="EFL67" s="140"/>
      <c r="EFM67" s="140"/>
      <c r="EFN67" s="140"/>
      <c r="EFO67" s="140"/>
      <c r="EFP67" s="140"/>
      <c r="EFQ67" s="140"/>
      <c r="EFR67" s="140"/>
      <c r="EFS67" s="140"/>
      <c r="EFT67" s="140"/>
      <c r="EFU67" s="140"/>
      <c r="EFV67" s="140"/>
      <c r="EFW67" s="140"/>
      <c r="EFX67" s="140"/>
      <c r="EFY67" s="140"/>
      <c r="EFZ67" s="140"/>
      <c r="EGA67" s="140"/>
      <c r="EGB67" s="140"/>
      <c r="EGC67" s="140"/>
      <c r="EGD67" s="140"/>
      <c r="EGE67" s="140"/>
      <c r="EGF67" s="140"/>
      <c r="EGG67" s="140"/>
      <c r="EGH67" s="140"/>
      <c r="EGI67" s="140"/>
      <c r="EGJ67" s="140"/>
      <c r="EGK67" s="140"/>
      <c r="EGL67" s="140"/>
      <c r="EGM67" s="140"/>
      <c r="EGN67" s="140"/>
      <c r="EGO67" s="140"/>
      <c r="EGP67" s="140"/>
      <c r="EGQ67" s="140"/>
      <c r="EGR67" s="140"/>
      <c r="EGS67" s="140"/>
      <c r="EGT67" s="140"/>
      <c r="EGU67" s="140"/>
      <c r="EGV67" s="140"/>
      <c r="EGW67" s="140"/>
      <c r="EGX67" s="140"/>
      <c r="EGY67" s="140"/>
      <c r="EGZ67" s="140"/>
      <c r="EHA67" s="140"/>
      <c r="EHB67" s="140"/>
      <c r="EHC67" s="140"/>
      <c r="EHD67" s="140"/>
      <c r="EHE67" s="140"/>
      <c r="EHF67" s="140"/>
      <c r="EHG67" s="140"/>
      <c r="EHH67" s="140"/>
      <c r="EHI67" s="140"/>
      <c r="EHJ67" s="140"/>
      <c r="EHK67" s="140"/>
      <c r="EHL67" s="140"/>
      <c r="EHM67" s="140"/>
      <c r="EHN67" s="140"/>
      <c r="EHO67" s="140"/>
      <c r="EHP67" s="140"/>
      <c r="EHQ67" s="140"/>
      <c r="EHR67" s="140"/>
      <c r="EHS67" s="140"/>
      <c r="EHT67" s="140"/>
      <c r="EHU67" s="140"/>
      <c r="EHV67" s="140"/>
      <c r="EHW67" s="140"/>
      <c r="EHX67" s="140"/>
      <c r="EHY67" s="140"/>
      <c r="EHZ67" s="140"/>
      <c r="EIA67" s="140"/>
      <c r="EIB67" s="140"/>
      <c r="EIC67" s="140"/>
      <c r="EID67" s="140"/>
      <c r="EIE67" s="140"/>
      <c r="EIF67" s="140"/>
      <c r="EIG67" s="140"/>
      <c r="EIH67" s="140"/>
      <c r="EII67" s="140"/>
      <c r="EIJ67" s="140"/>
      <c r="EIK67" s="140"/>
      <c r="EIL67" s="140"/>
      <c r="EIM67" s="140"/>
      <c r="EIN67" s="140"/>
      <c r="EIO67" s="140"/>
      <c r="EIP67" s="140"/>
      <c r="EIQ67" s="140"/>
      <c r="EIR67" s="140"/>
      <c r="EIS67" s="140"/>
      <c r="EIT67" s="140"/>
      <c r="EIU67" s="140"/>
      <c r="EIV67" s="140"/>
      <c r="EIW67" s="140"/>
      <c r="EIX67" s="140"/>
      <c r="EIY67" s="140"/>
      <c r="EIZ67" s="140"/>
      <c r="EJA67" s="140"/>
      <c r="EJB67" s="140"/>
      <c r="EJC67" s="140"/>
      <c r="EJD67" s="140"/>
      <c r="EJE67" s="140"/>
      <c r="EJF67" s="140"/>
      <c r="EJG67" s="140"/>
      <c r="EJH67" s="140"/>
      <c r="EJI67" s="140"/>
      <c r="EJJ67" s="140"/>
      <c r="EJK67" s="140"/>
      <c r="EJL67" s="140"/>
      <c r="EJM67" s="140"/>
      <c r="EJN67" s="140"/>
      <c r="EJO67" s="140"/>
      <c r="EJP67" s="140"/>
      <c r="EJQ67" s="140"/>
      <c r="EJR67" s="140"/>
      <c r="EJS67" s="140"/>
      <c r="EJT67" s="140"/>
      <c r="EJU67" s="140"/>
      <c r="EJV67" s="140"/>
      <c r="EJW67" s="140"/>
      <c r="EJX67" s="140"/>
      <c r="EJY67" s="140"/>
      <c r="EJZ67" s="140"/>
      <c r="EKA67" s="140"/>
      <c r="EKB67" s="140"/>
      <c r="EKC67" s="140"/>
      <c r="EKD67" s="140"/>
      <c r="EKE67" s="140"/>
      <c r="EKF67" s="140"/>
      <c r="EKG67" s="140"/>
      <c r="EKH67" s="140"/>
      <c r="EKI67" s="140"/>
      <c r="EKJ67" s="140"/>
      <c r="EKK67" s="140"/>
      <c r="EKL67" s="140"/>
      <c r="EKM67" s="140"/>
      <c r="EKN67" s="140"/>
      <c r="EKO67" s="140"/>
      <c r="EKP67" s="140"/>
      <c r="EKQ67" s="140"/>
      <c r="EKR67" s="140"/>
      <c r="EKS67" s="140"/>
      <c r="EKT67" s="140"/>
      <c r="EKU67" s="140"/>
      <c r="EKV67" s="140"/>
      <c r="EKW67" s="140"/>
      <c r="EKX67" s="140"/>
      <c r="EKY67" s="140"/>
      <c r="EKZ67" s="140"/>
      <c r="ELA67" s="140"/>
      <c r="ELB67" s="140"/>
      <c r="ELC67" s="140"/>
      <c r="ELD67" s="140"/>
      <c r="ELE67" s="140"/>
      <c r="ELF67" s="140"/>
      <c r="ELG67" s="140"/>
      <c r="ELH67" s="140"/>
      <c r="ELI67" s="140"/>
      <c r="ELJ67" s="140"/>
      <c r="ELK67" s="140"/>
      <c r="ELL67" s="140"/>
      <c r="ELM67" s="140"/>
      <c r="ELN67" s="140"/>
      <c r="ELO67" s="140"/>
      <c r="ELP67" s="140"/>
      <c r="ELQ67" s="140"/>
      <c r="ELR67" s="140"/>
      <c r="ELS67" s="140"/>
      <c r="ELT67" s="140"/>
      <c r="ELU67" s="140"/>
      <c r="ELV67" s="140"/>
      <c r="ELW67" s="140"/>
      <c r="ELX67" s="140"/>
      <c r="ELY67" s="140"/>
      <c r="ELZ67" s="140"/>
      <c r="EMA67" s="140"/>
      <c r="EMB67" s="140"/>
      <c r="EMC67" s="140"/>
      <c r="EMD67" s="140"/>
      <c r="EME67" s="140"/>
      <c r="EMF67" s="140"/>
      <c r="EMG67" s="140"/>
      <c r="EMH67" s="140"/>
      <c r="EMI67" s="140"/>
      <c r="EMJ67" s="140"/>
      <c r="EMK67" s="140"/>
      <c r="EML67" s="140"/>
      <c r="EMM67" s="140"/>
      <c r="EMN67" s="140"/>
      <c r="EMO67" s="140"/>
      <c r="EMP67" s="140"/>
      <c r="EMQ67" s="140"/>
      <c r="EMR67" s="140"/>
      <c r="EMS67" s="140"/>
      <c r="EMT67" s="140"/>
      <c r="EMU67" s="140"/>
      <c r="EMV67" s="140"/>
      <c r="EMW67" s="140"/>
      <c r="EMX67" s="140"/>
      <c r="EMY67" s="140"/>
      <c r="EMZ67" s="140"/>
      <c r="ENA67" s="140"/>
      <c r="ENB67" s="140"/>
      <c r="ENC67" s="140"/>
      <c r="END67" s="140"/>
      <c r="ENE67" s="140"/>
      <c r="ENF67" s="140"/>
      <c r="ENG67" s="140"/>
      <c r="ENH67" s="140"/>
      <c r="ENI67" s="140"/>
      <c r="ENJ67" s="140"/>
      <c r="ENK67" s="140"/>
      <c r="ENL67" s="140"/>
      <c r="ENM67" s="140"/>
      <c r="ENN67" s="140"/>
      <c r="ENO67" s="140"/>
      <c r="ENP67" s="140"/>
      <c r="ENQ67" s="140"/>
      <c r="ENR67" s="140"/>
      <c r="ENS67" s="140"/>
      <c r="ENT67" s="140"/>
      <c r="ENU67" s="140"/>
      <c r="ENV67" s="140"/>
      <c r="ENW67" s="140"/>
      <c r="ENX67" s="140"/>
      <c r="ENY67" s="140"/>
      <c r="ENZ67" s="140"/>
      <c r="EOA67" s="140"/>
      <c r="EOB67" s="140"/>
      <c r="EOC67" s="140"/>
      <c r="EOD67" s="140"/>
      <c r="EOE67" s="140"/>
      <c r="EOF67" s="140"/>
      <c r="EOG67" s="140"/>
      <c r="EOH67" s="140"/>
      <c r="EOI67" s="140"/>
      <c r="EOJ67" s="140"/>
      <c r="EOK67" s="140"/>
      <c r="EOL67" s="140"/>
      <c r="EOM67" s="140"/>
      <c r="EON67" s="140"/>
      <c r="EOO67" s="140"/>
      <c r="EOP67" s="140"/>
      <c r="EOQ67" s="140"/>
      <c r="EOR67" s="140"/>
      <c r="EOS67" s="140"/>
      <c r="EOT67" s="140"/>
      <c r="EOU67" s="140"/>
      <c r="EOV67" s="140"/>
      <c r="EOW67" s="140"/>
      <c r="EOX67" s="140"/>
      <c r="EOY67" s="140"/>
      <c r="EOZ67" s="140"/>
      <c r="EPA67" s="140"/>
      <c r="EPB67" s="140"/>
      <c r="EPC67" s="140"/>
      <c r="EPD67" s="140"/>
      <c r="EPE67" s="140"/>
      <c r="EPF67" s="140"/>
      <c r="EPG67" s="140"/>
      <c r="EPH67" s="140"/>
      <c r="EPI67" s="140"/>
      <c r="EPJ67" s="140"/>
      <c r="EPK67" s="140"/>
      <c r="EPL67" s="140"/>
      <c r="EPM67" s="140"/>
      <c r="EPN67" s="140"/>
      <c r="EPO67" s="140"/>
      <c r="EPP67" s="140"/>
      <c r="EPQ67" s="140"/>
      <c r="EPR67" s="140"/>
      <c r="EPS67" s="140"/>
      <c r="EPT67" s="140"/>
      <c r="EPU67" s="140"/>
      <c r="EPV67" s="140"/>
      <c r="EPW67" s="140"/>
      <c r="EPX67" s="140"/>
      <c r="EPY67" s="140"/>
      <c r="EPZ67" s="140"/>
      <c r="EQA67" s="140"/>
      <c r="EQB67" s="140"/>
      <c r="EQC67" s="140"/>
      <c r="EQD67" s="140"/>
      <c r="EQE67" s="140"/>
      <c r="EQF67" s="140"/>
      <c r="EQG67" s="140"/>
      <c r="EQH67" s="140"/>
      <c r="EQI67" s="140"/>
      <c r="EQJ67" s="140"/>
      <c r="EQK67" s="140"/>
      <c r="EQL67" s="140"/>
      <c r="EQM67" s="140"/>
      <c r="EQN67" s="140"/>
      <c r="EQO67" s="140"/>
      <c r="EQP67" s="140"/>
      <c r="EQQ67" s="140"/>
      <c r="EQR67" s="140"/>
      <c r="EQS67" s="140"/>
      <c r="EQT67" s="140"/>
      <c r="EQU67" s="140"/>
      <c r="EQV67" s="140"/>
      <c r="EQW67" s="140"/>
      <c r="EQX67" s="140"/>
      <c r="EQY67" s="140"/>
      <c r="EQZ67" s="140"/>
      <c r="ERA67" s="140"/>
      <c r="ERB67" s="140"/>
      <c r="ERC67" s="140"/>
      <c r="ERD67" s="140"/>
      <c r="ERE67" s="140"/>
      <c r="ERF67" s="140"/>
      <c r="ERG67" s="140"/>
      <c r="ERH67" s="140"/>
      <c r="ERI67" s="140"/>
      <c r="ERJ67" s="140"/>
      <c r="ERK67" s="140"/>
      <c r="ERL67" s="140"/>
      <c r="ERM67" s="140"/>
      <c r="ERN67" s="140"/>
      <c r="ERO67" s="140"/>
      <c r="ERP67" s="140"/>
      <c r="ERQ67" s="140"/>
      <c r="ERR67" s="140"/>
      <c r="ERS67" s="140"/>
      <c r="ERT67" s="140"/>
      <c r="ERU67" s="140"/>
      <c r="ERV67" s="140"/>
      <c r="ERW67" s="140"/>
      <c r="ERX67" s="140"/>
      <c r="ERY67" s="140"/>
      <c r="ERZ67" s="140"/>
      <c r="ESA67" s="140"/>
      <c r="ESB67" s="140"/>
      <c r="ESC67" s="140"/>
      <c r="ESD67" s="140"/>
      <c r="ESE67" s="140"/>
      <c r="ESF67" s="140"/>
      <c r="ESG67" s="140"/>
      <c r="ESH67" s="140"/>
      <c r="ESI67" s="140"/>
      <c r="ESJ67" s="140"/>
      <c r="ESK67" s="140"/>
      <c r="ESL67" s="140"/>
      <c r="ESM67" s="140"/>
      <c r="ESN67" s="140"/>
      <c r="ESO67" s="140"/>
      <c r="ESP67" s="140"/>
      <c r="ESQ67" s="140"/>
      <c r="ESR67" s="140"/>
      <c r="ESS67" s="140"/>
      <c r="EST67" s="140"/>
      <c r="ESU67" s="140"/>
      <c r="ESV67" s="140"/>
      <c r="ESW67" s="140"/>
      <c r="ESX67" s="140"/>
      <c r="ESY67" s="140"/>
      <c r="ESZ67" s="140"/>
      <c r="ETA67" s="140"/>
      <c r="ETB67" s="140"/>
      <c r="ETC67" s="140"/>
      <c r="ETD67" s="140"/>
      <c r="ETE67" s="140"/>
      <c r="ETF67" s="140"/>
      <c r="ETG67" s="140"/>
      <c r="ETH67" s="140"/>
      <c r="ETI67" s="140"/>
      <c r="ETJ67" s="140"/>
      <c r="ETK67" s="140"/>
      <c r="ETL67" s="140"/>
      <c r="ETM67" s="140"/>
      <c r="ETN67" s="140"/>
      <c r="ETO67" s="140"/>
      <c r="ETP67" s="140"/>
      <c r="ETQ67" s="140"/>
      <c r="ETR67" s="140"/>
      <c r="ETS67" s="140"/>
      <c r="ETT67" s="140"/>
      <c r="ETU67" s="140"/>
      <c r="ETV67" s="140"/>
      <c r="ETW67" s="140"/>
      <c r="ETX67" s="140"/>
      <c r="ETY67" s="140"/>
      <c r="ETZ67" s="140"/>
      <c r="EUA67" s="140"/>
      <c r="EUB67" s="140"/>
      <c r="EUC67" s="140"/>
      <c r="EUD67" s="140"/>
      <c r="EUE67" s="140"/>
      <c r="EUF67" s="140"/>
      <c r="EUG67" s="140"/>
      <c r="EUH67" s="140"/>
      <c r="EUI67" s="140"/>
      <c r="EUJ67" s="140"/>
      <c r="EUK67" s="140"/>
      <c r="EUL67" s="140"/>
      <c r="EUM67" s="140"/>
      <c r="EUN67" s="140"/>
      <c r="EUO67" s="140"/>
      <c r="EUP67" s="140"/>
      <c r="EUQ67" s="140"/>
      <c r="EUR67" s="140"/>
      <c r="EUS67" s="140"/>
      <c r="EUT67" s="140"/>
      <c r="EUU67" s="140"/>
      <c r="EUV67" s="140"/>
      <c r="EUW67" s="140"/>
      <c r="EUX67" s="140"/>
      <c r="EUY67" s="140"/>
      <c r="EUZ67" s="140"/>
      <c r="EVA67" s="140"/>
      <c r="EVB67" s="140"/>
      <c r="EVC67" s="140"/>
      <c r="EVD67" s="140"/>
      <c r="EVE67" s="140"/>
      <c r="EVF67" s="140"/>
      <c r="EVG67" s="140"/>
      <c r="EVH67" s="140"/>
      <c r="EVI67" s="140"/>
      <c r="EVJ67" s="140"/>
      <c r="EVK67" s="140"/>
      <c r="EVL67" s="140"/>
      <c r="EVM67" s="140"/>
      <c r="EVN67" s="140"/>
      <c r="EVO67" s="140"/>
      <c r="EVP67" s="140"/>
      <c r="EVQ67" s="140"/>
      <c r="EVR67" s="140"/>
      <c r="EVS67" s="140"/>
      <c r="EVT67" s="140"/>
      <c r="EVU67" s="140"/>
      <c r="EVV67" s="140"/>
      <c r="EVW67" s="140"/>
      <c r="EVX67" s="140"/>
      <c r="EVY67" s="140"/>
      <c r="EVZ67" s="140"/>
      <c r="EWA67" s="140"/>
      <c r="EWB67" s="140"/>
      <c r="EWC67" s="140"/>
      <c r="EWD67" s="140"/>
      <c r="EWE67" s="140"/>
      <c r="EWF67" s="140"/>
      <c r="EWG67" s="140"/>
      <c r="EWH67" s="140"/>
      <c r="EWI67" s="140"/>
      <c r="EWJ67" s="140"/>
      <c r="EWK67" s="140"/>
      <c r="EWL67" s="140"/>
      <c r="EWM67" s="140"/>
      <c r="EWN67" s="140"/>
      <c r="EWO67" s="140"/>
      <c r="EWP67" s="140"/>
      <c r="EWQ67" s="140"/>
      <c r="EWR67" s="140"/>
      <c r="EWS67" s="140"/>
      <c r="EWT67" s="140"/>
      <c r="EWU67" s="140"/>
      <c r="EWV67" s="140"/>
      <c r="EWW67" s="140"/>
      <c r="EWX67" s="140"/>
      <c r="EWY67" s="140"/>
      <c r="EWZ67" s="140"/>
      <c r="EXA67" s="140"/>
      <c r="EXB67" s="140"/>
      <c r="EXC67" s="140"/>
      <c r="EXD67" s="140"/>
      <c r="EXE67" s="140"/>
      <c r="EXF67" s="140"/>
      <c r="EXG67" s="140"/>
      <c r="EXH67" s="140"/>
      <c r="EXI67" s="140"/>
      <c r="EXJ67" s="140"/>
      <c r="EXK67" s="140"/>
      <c r="EXL67" s="140"/>
      <c r="EXM67" s="140"/>
      <c r="EXN67" s="140"/>
      <c r="EXO67" s="140"/>
      <c r="EXP67" s="140"/>
      <c r="EXQ67" s="140"/>
      <c r="EXR67" s="140"/>
      <c r="EXS67" s="140"/>
      <c r="EXT67" s="140"/>
      <c r="EXU67" s="140"/>
      <c r="EXV67" s="140"/>
      <c r="EXW67" s="140"/>
      <c r="EXX67" s="140"/>
      <c r="EXY67" s="140"/>
      <c r="EXZ67" s="140"/>
      <c r="EYA67" s="140"/>
      <c r="EYB67" s="140"/>
      <c r="EYC67" s="140"/>
      <c r="EYD67" s="140"/>
      <c r="EYE67" s="140"/>
      <c r="EYF67" s="140"/>
      <c r="EYG67" s="140"/>
      <c r="EYH67" s="140"/>
      <c r="EYI67" s="140"/>
      <c r="EYJ67" s="140"/>
      <c r="EYK67" s="140"/>
      <c r="EYL67" s="140"/>
      <c r="EYM67" s="140"/>
      <c r="EYN67" s="140"/>
      <c r="EYO67" s="140"/>
      <c r="EYP67" s="140"/>
      <c r="EYQ67" s="140"/>
      <c r="EYR67" s="140"/>
      <c r="EYS67" s="140"/>
      <c r="EYT67" s="140"/>
      <c r="EYU67" s="140"/>
      <c r="EYV67" s="140"/>
      <c r="EYW67" s="140"/>
      <c r="EYX67" s="140"/>
      <c r="EYY67" s="140"/>
      <c r="EYZ67" s="140"/>
      <c r="EZA67" s="140"/>
      <c r="EZB67" s="140"/>
      <c r="EZC67" s="140"/>
      <c r="EZD67" s="140"/>
      <c r="EZE67" s="140"/>
      <c r="EZF67" s="140"/>
      <c r="EZG67" s="140"/>
      <c r="EZH67" s="140"/>
      <c r="EZI67" s="140"/>
      <c r="EZJ67" s="140"/>
      <c r="EZK67" s="140"/>
      <c r="EZL67" s="140"/>
      <c r="EZM67" s="140"/>
      <c r="EZN67" s="140"/>
      <c r="EZO67" s="140"/>
      <c r="EZP67" s="140"/>
      <c r="EZQ67" s="140"/>
      <c r="EZR67" s="140"/>
      <c r="EZS67" s="140"/>
      <c r="EZT67" s="140"/>
      <c r="EZU67" s="140"/>
      <c r="EZV67" s="140"/>
      <c r="EZW67" s="140"/>
      <c r="EZX67" s="140"/>
      <c r="EZY67" s="140"/>
      <c r="EZZ67" s="140"/>
      <c r="FAA67" s="140"/>
      <c r="FAB67" s="140"/>
      <c r="FAC67" s="140"/>
      <c r="FAD67" s="140"/>
      <c r="FAE67" s="140"/>
      <c r="FAF67" s="140"/>
      <c r="FAG67" s="140"/>
      <c r="FAH67" s="140"/>
      <c r="FAI67" s="140"/>
      <c r="FAJ67" s="140"/>
      <c r="FAK67" s="140"/>
      <c r="FAL67" s="140"/>
      <c r="FAM67" s="140"/>
      <c r="FAN67" s="140"/>
      <c r="FAO67" s="140"/>
      <c r="FAP67" s="140"/>
      <c r="FAQ67" s="140"/>
      <c r="FAR67" s="140"/>
      <c r="FAS67" s="140"/>
      <c r="FAT67" s="140"/>
      <c r="FAU67" s="140"/>
      <c r="FAV67" s="140"/>
      <c r="FAW67" s="140"/>
      <c r="FAX67" s="140"/>
      <c r="FAY67" s="140"/>
      <c r="FAZ67" s="140"/>
      <c r="FBA67" s="140"/>
      <c r="FBB67" s="140"/>
      <c r="FBC67" s="140"/>
      <c r="FBD67" s="140"/>
      <c r="FBE67" s="140"/>
      <c r="FBF67" s="140"/>
      <c r="FBG67" s="140"/>
      <c r="FBH67" s="140"/>
      <c r="FBI67" s="140"/>
      <c r="FBJ67" s="140"/>
      <c r="FBK67" s="140"/>
      <c r="FBL67" s="140"/>
      <c r="FBM67" s="140"/>
      <c r="FBN67" s="140"/>
      <c r="FBO67" s="140"/>
      <c r="FBP67" s="140"/>
      <c r="FBQ67" s="140"/>
      <c r="FBR67" s="140"/>
      <c r="FBS67" s="140"/>
      <c r="FBT67" s="140"/>
      <c r="FBU67" s="140"/>
      <c r="FBV67" s="140"/>
      <c r="FBW67" s="140"/>
      <c r="FBX67" s="140"/>
      <c r="FBY67" s="140"/>
      <c r="FBZ67" s="140"/>
      <c r="FCA67" s="140"/>
      <c r="FCB67" s="140"/>
      <c r="FCC67" s="140"/>
      <c r="FCD67" s="140"/>
      <c r="FCE67" s="140"/>
      <c r="FCF67" s="140"/>
      <c r="FCG67" s="140"/>
      <c r="FCH67" s="140"/>
      <c r="FCI67" s="140"/>
      <c r="FCJ67" s="140"/>
      <c r="FCK67" s="140"/>
      <c r="FCL67" s="140"/>
      <c r="FCM67" s="140"/>
      <c r="FCN67" s="140"/>
      <c r="FCO67" s="140"/>
      <c r="FCP67" s="140"/>
      <c r="FCQ67" s="140"/>
      <c r="FCR67" s="140"/>
      <c r="FCS67" s="140"/>
      <c r="FCT67" s="140"/>
      <c r="FCU67" s="140"/>
      <c r="FCV67" s="140"/>
      <c r="FCW67" s="140"/>
      <c r="FCX67" s="140"/>
      <c r="FCY67" s="140"/>
      <c r="FCZ67" s="140"/>
      <c r="FDA67" s="140"/>
      <c r="FDB67" s="140"/>
      <c r="FDC67" s="140"/>
      <c r="FDD67" s="140"/>
      <c r="FDE67" s="140"/>
      <c r="FDF67" s="140"/>
      <c r="FDG67" s="140"/>
      <c r="FDH67" s="140"/>
      <c r="FDI67" s="140"/>
      <c r="FDJ67" s="140"/>
      <c r="FDK67" s="140"/>
      <c r="FDL67" s="140"/>
      <c r="FDM67" s="140"/>
      <c r="FDN67" s="140"/>
      <c r="FDO67" s="140"/>
      <c r="FDP67" s="140"/>
      <c r="FDQ67" s="140"/>
      <c r="FDR67" s="140"/>
      <c r="FDS67" s="140"/>
      <c r="FDT67" s="140"/>
      <c r="FDU67" s="140"/>
      <c r="FDV67" s="140"/>
      <c r="FDW67" s="140"/>
      <c r="FDX67" s="140"/>
      <c r="FDY67" s="140"/>
      <c r="FDZ67" s="140"/>
      <c r="FEA67" s="140"/>
      <c r="FEB67" s="140"/>
      <c r="FEC67" s="140"/>
      <c r="FED67" s="140"/>
      <c r="FEE67" s="140"/>
      <c r="FEF67" s="140"/>
      <c r="FEG67" s="140"/>
      <c r="FEH67" s="140"/>
      <c r="FEI67" s="140"/>
      <c r="FEJ67" s="140"/>
      <c r="FEK67" s="140"/>
      <c r="FEL67" s="140"/>
      <c r="FEM67" s="140"/>
      <c r="FEN67" s="140"/>
      <c r="FEO67" s="140"/>
      <c r="FEP67" s="140"/>
      <c r="FEQ67" s="140"/>
      <c r="FER67" s="140"/>
      <c r="FES67" s="140"/>
      <c r="FET67" s="140"/>
      <c r="FEU67" s="140"/>
      <c r="FEV67" s="140"/>
      <c r="FEW67" s="140"/>
      <c r="FEX67" s="140"/>
      <c r="FEY67" s="140"/>
      <c r="FEZ67" s="140"/>
      <c r="FFA67" s="140"/>
      <c r="FFB67" s="140"/>
      <c r="FFC67" s="140"/>
      <c r="FFD67" s="140"/>
      <c r="FFE67" s="140"/>
      <c r="FFF67" s="140"/>
      <c r="FFG67" s="140"/>
      <c r="FFH67" s="140"/>
      <c r="FFI67" s="140"/>
      <c r="FFJ67" s="140"/>
      <c r="FFK67" s="140"/>
      <c r="FFL67" s="140"/>
      <c r="FFM67" s="140"/>
      <c r="FFN67" s="140"/>
      <c r="FFO67" s="140"/>
      <c r="FFP67" s="140"/>
      <c r="FFQ67" s="140"/>
      <c r="FFR67" s="140"/>
      <c r="FFS67" s="140"/>
      <c r="FFT67" s="140"/>
      <c r="FFU67" s="140"/>
      <c r="FFV67" s="140"/>
      <c r="FFW67" s="140"/>
      <c r="FFX67" s="140"/>
      <c r="FFY67" s="140"/>
      <c r="FFZ67" s="140"/>
      <c r="FGA67" s="140"/>
      <c r="FGB67" s="140"/>
      <c r="FGC67" s="140"/>
      <c r="FGD67" s="140"/>
      <c r="FGE67" s="140"/>
      <c r="FGF67" s="140"/>
      <c r="FGG67" s="140"/>
      <c r="FGH67" s="140"/>
      <c r="FGI67" s="140"/>
      <c r="FGJ67" s="140"/>
      <c r="FGK67" s="140"/>
      <c r="FGL67" s="140"/>
      <c r="FGM67" s="140"/>
      <c r="FGN67" s="140"/>
      <c r="FGO67" s="140"/>
      <c r="FGP67" s="140"/>
      <c r="FGQ67" s="140"/>
      <c r="FGR67" s="140"/>
      <c r="FGS67" s="140"/>
      <c r="FGT67" s="140"/>
      <c r="FGU67" s="140"/>
      <c r="FGV67" s="140"/>
      <c r="FGW67" s="140"/>
      <c r="FGX67" s="140"/>
      <c r="FGY67" s="140"/>
      <c r="FGZ67" s="140"/>
      <c r="FHA67" s="140"/>
      <c r="FHB67" s="140"/>
      <c r="FHC67" s="140"/>
      <c r="FHD67" s="140"/>
      <c r="FHE67" s="140"/>
      <c r="FHF67" s="140"/>
      <c r="FHG67" s="140"/>
      <c r="FHH67" s="140"/>
      <c r="FHI67" s="140"/>
      <c r="FHJ67" s="140"/>
      <c r="FHK67" s="140"/>
      <c r="FHL67" s="140"/>
      <c r="FHM67" s="140"/>
      <c r="FHN67" s="140"/>
      <c r="FHO67" s="140"/>
      <c r="FHP67" s="140"/>
      <c r="FHQ67" s="140"/>
      <c r="FHR67" s="140"/>
      <c r="FHS67" s="140"/>
      <c r="FHT67" s="140"/>
      <c r="FHU67" s="140"/>
      <c r="FHV67" s="140"/>
      <c r="FHW67" s="140"/>
      <c r="FHX67" s="140"/>
      <c r="FHY67" s="140"/>
      <c r="FHZ67" s="140"/>
      <c r="FIA67" s="140"/>
      <c r="FIB67" s="140"/>
      <c r="FIC67" s="140"/>
      <c r="FID67" s="140"/>
      <c r="FIE67" s="140"/>
      <c r="FIF67" s="140"/>
      <c r="FIG67" s="140"/>
      <c r="FIH67" s="140"/>
      <c r="FII67" s="140"/>
      <c r="FIJ67" s="140"/>
      <c r="FIK67" s="140"/>
      <c r="FIL67" s="140"/>
      <c r="FIM67" s="140"/>
      <c r="FIN67" s="140"/>
      <c r="FIO67" s="140"/>
      <c r="FIP67" s="140"/>
      <c r="FIQ67" s="140"/>
      <c r="FIR67" s="140"/>
      <c r="FIS67" s="140"/>
      <c r="FIT67" s="140"/>
      <c r="FIU67" s="140"/>
      <c r="FIV67" s="140"/>
      <c r="FIW67" s="140"/>
      <c r="FIX67" s="140"/>
      <c r="FIY67" s="140"/>
      <c r="FIZ67" s="140"/>
      <c r="FJA67" s="140"/>
      <c r="FJB67" s="140"/>
      <c r="FJC67" s="140"/>
      <c r="FJD67" s="140"/>
      <c r="FJE67" s="140"/>
      <c r="FJF67" s="140"/>
      <c r="FJG67" s="140"/>
      <c r="FJH67" s="140"/>
      <c r="FJI67" s="140"/>
      <c r="FJJ67" s="140"/>
      <c r="FJK67" s="140"/>
      <c r="FJL67" s="140"/>
      <c r="FJM67" s="140"/>
      <c r="FJN67" s="140"/>
      <c r="FJO67" s="140"/>
      <c r="FJP67" s="140"/>
      <c r="FJQ67" s="140"/>
      <c r="FJR67" s="140"/>
      <c r="FJS67" s="140"/>
      <c r="FJT67" s="140"/>
      <c r="FJU67" s="140"/>
      <c r="FJV67" s="140"/>
      <c r="FJW67" s="140"/>
      <c r="FJX67" s="140"/>
      <c r="FJY67" s="140"/>
      <c r="FJZ67" s="140"/>
      <c r="FKA67" s="140"/>
      <c r="FKB67" s="140"/>
      <c r="FKC67" s="140"/>
      <c r="FKD67" s="140"/>
      <c r="FKE67" s="140"/>
      <c r="FKF67" s="140"/>
      <c r="FKG67" s="140"/>
      <c r="FKH67" s="140"/>
      <c r="FKI67" s="140"/>
      <c r="FKJ67" s="140"/>
      <c r="FKK67" s="140"/>
      <c r="FKL67" s="140"/>
      <c r="FKM67" s="140"/>
      <c r="FKN67" s="140"/>
      <c r="FKO67" s="140"/>
      <c r="FKP67" s="140"/>
      <c r="FKQ67" s="140"/>
      <c r="FKR67" s="140"/>
      <c r="FKS67" s="140"/>
      <c r="FKT67" s="140"/>
      <c r="FKU67" s="140"/>
      <c r="FKV67" s="140"/>
      <c r="FKW67" s="140"/>
      <c r="FKX67" s="140"/>
      <c r="FKY67" s="140"/>
      <c r="FKZ67" s="140"/>
      <c r="FLA67" s="140"/>
      <c r="FLB67" s="140"/>
      <c r="FLC67" s="140"/>
      <c r="FLD67" s="140"/>
      <c r="FLE67" s="140"/>
      <c r="FLF67" s="140"/>
      <c r="FLG67" s="140"/>
      <c r="FLH67" s="140"/>
      <c r="FLI67" s="140"/>
      <c r="FLJ67" s="140"/>
      <c r="FLK67" s="140"/>
      <c r="FLL67" s="140"/>
      <c r="FLM67" s="140"/>
      <c r="FLN67" s="140"/>
      <c r="FLO67" s="140"/>
      <c r="FLP67" s="140"/>
      <c r="FLQ67" s="140"/>
      <c r="FLR67" s="140"/>
      <c r="FLS67" s="140"/>
      <c r="FLT67" s="140"/>
      <c r="FLU67" s="140"/>
      <c r="FLV67" s="140"/>
      <c r="FLW67" s="140"/>
      <c r="FLX67" s="140"/>
      <c r="FLY67" s="140"/>
      <c r="FLZ67" s="140"/>
      <c r="FMA67" s="140"/>
      <c r="FMB67" s="140"/>
      <c r="FMC67" s="140"/>
      <c r="FMD67" s="140"/>
      <c r="FME67" s="140"/>
      <c r="FMF67" s="140"/>
      <c r="FMG67" s="140"/>
      <c r="FMH67" s="140"/>
      <c r="FMI67" s="140"/>
      <c r="FMJ67" s="140"/>
      <c r="FMK67" s="140"/>
      <c r="FML67" s="140"/>
      <c r="FMM67" s="140"/>
      <c r="FMN67" s="140"/>
      <c r="FMO67" s="140"/>
      <c r="FMP67" s="140"/>
      <c r="FMQ67" s="140"/>
      <c r="FMR67" s="140"/>
      <c r="FMS67" s="140"/>
      <c r="FMT67" s="140"/>
      <c r="FMU67" s="140"/>
      <c r="FMV67" s="140"/>
      <c r="FMW67" s="140"/>
      <c r="FMX67" s="140"/>
      <c r="FMY67" s="140"/>
      <c r="FMZ67" s="140"/>
      <c r="FNA67" s="140"/>
      <c r="FNB67" s="140"/>
      <c r="FNC67" s="140"/>
      <c r="FND67" s="140"/>
      <c r="FNE67" s="140"/>
      <c r="FNF67" s="140"/>
      <c r="FNG67" s="140"/>
      <c r="FNH67" s="140"/>
      <c r="FNI67" s="140"/>
      <c r="FNJ67" s="140"/>
      <c r="FNK67" s="140"/>
      <c r="FNL67" s="140"/>
      <c r="FNM67" s="140"/>
      <c r="FNN67" s="140"/>
      <c r="FNO67" s="140"/>
      <c r="FNP67" s="140"/>
      <c r="FNQ67" s="140"/>
      <c r="FNR67" s="140"/>
      <c r="FNS67" s="140"/>
      <c r="FNT67" s="140"/>
      <c r="FNU67" s="140"/>
      <c r="FNV67" s="140"/>
      <c r="FNW67" s="140"/>
      <c r="FNX67" s="140"/>
      <c r="FNY67" s="140"/>
      <c r="FNZ67" s="140"/>
      <c r="FOA67" s="140"/>
      <c r="FOB67" s="140"/>
      <c r="FOC67" s="140"/>
      <c r="FOD67" s="140"/>
      <c r="FOE67" s="140"/>
      <c r="FOF67" s="140"/>
      <c r="FOG67" s="140"/>
      <c r="FOH67" s="140"/>
      <c r="FOI67" s="140"/>
      <c r="FOJ67" s="140"/>
      <c r="FOK67" s="140"/>
      <c r="FOL67" s="140"/>
      <c r="FOM67" s="140"/>
      <c r="FON67" s="140"/>
      <c r="FOO67" s="140"/>
      <c r="FOP67" s="140"/>
      <c r="FOQ67" s="140"/>
      <c r="FOR67" s="140"/>
      <c r="FOS67" s="140"/>
      <c r="FOT67" s="140"/>
      <c r="FOU67" s="140"/>
      <c r="FOV67" s="140"/>
      <c r="FOW67" s="140"/>
      <c r="FOX67" s="140"/>
      <c r="FOY67" s="140"/>
      <c r="FOZ67" s="140"/>
      <c r="FPA67" s="140"/>
      <c r="FPB67" s="140"/>
      <c r="FPC67" s="140"/>
      <c r="FPD67" s="140"/>
      <c r="FPE67" s="140"/>
      <c r="FPF67" s="140"/>
      <c r="FPG67" s="140"/>
      <c r="FPH67" s="140"/>
      <c r="FPI67" s="140"/>
      <c r="FPJ67" s="140"/>
      <c r="FPK67" s="140"/>
      <c r="FPL67" s="140"/>
      <c r="FPM67" s="140"/>
      <c r="FPN67" s="140"/>
      <c r="FPO67" s="140"/>
      <c r="FPP67" s="140"/>
      <c r="FPQ67" s="140"/>
      <c r="FPR67" s="140"/>
      <c r="FPS67" s="140"/>
      <c r="FPT67" s="140"/>
      <c r="FPU67" s="140"/>
      <c r="FPV67" s="140"/>
      <c r="FPW67" s="140"/>
      <c r="FPX67" s="140"/>
      <c r="FPY67" s="140"/>
      <c r="FPZ67" s="140"/>
      <c r="FQA67" s="140"/>
      <c r="FQB67" s="140"/>
      <c r="FQC67" s="140"/>
      <c r="FQD67" s="140"/>
      <c r="FQE67" s="140"/>
      <c r="FQF67" s="140"/>
      <c r="FQG67" s="140"/>
      <c r="FQH67" s="140"/>
      <c r="FQI67" s="140"/>
      <c r="FQJ67" s="140"/>
      <c r="FQK67" s="140"/>
      <c r="FQL67" s="140"/>
      <c r="FQM67" s="140"/>
      <c r="FQN67" s="140"/>
      <c r="FQO67" s="140"/>
      <c r="FQP67" s="140"/>
      <c r="FQQ67" s="140"/>
      <c r="FQR67" s="140"/>
      <c r="FQS67" s="140"/>
      <c r="FQT67" s="140"/>
      <c r="FQU67" s="140"/>
      <c r="FQV67" s="140"/>
      <c r="FQW67" s="140"/>
      <c r="FQX67" s="140"/>
      <c r="FQY67" s="140"/>
      <c r="FQZ67" s="140"/>
      <c r="FRA67" s="140"/>
      <c r="FRB67" s="140"/>
      <c r="FRC67" s="140"/>
      <c r="FRD67" s="140"/>
      <c r="FRE67" s="140"/>
      <c r="FRF67" s="140"/>
      <c r="FRG67" s="140"/>
      <c r="FRH67" s="140"/>
      <c r="FRI67" s="140"/>
      <c r="FRJ67" s="140"/>
      <c r="FRK67" s="140"/>
      <c r="FRL67" s="140"/>
      <c r="FRM67" s="140"/>
      <c r="FRN67" s="140"/>
      <c r="FRO67" s="140"/>
      <c r="FRP67" s="140"/>
      <c r="FRQ67" s="140"/>
      <c r="FRR67" s="140"/>
      <c r="FRS67" s="140"/>
      <c r="FRT67" s="140"/>
      <c r="FRU67" s="140"/>
      <c r="FRV67" s="140"/>
      <c r="FRW67" s="140"/>
      <c r="FRX67" s="140"/>
      <c r="FRY67" s="140"/>
      <c r="FRZ67" s="140"/>
      <c r="FSA67" s="140"/>
      <c r="FSB67" s="140"/>
      <c r="FSC67" s="140"/>
      <c r="FSD67" s="140"/>
      <c r="FSE67" s="140"/>
      <c r="FSF67" s="140"/>
      <c r="FSG67" s="140"/>
      <c r="FSH67" s="140"/>
      <c r="FSI67" s="140"/>
      <c r="FSJ67" s="140"/>
      <c r="FSK67" s="140"/>
      <c r="FSL67" s="140"/>
      <c r="FSM67" s="140"/>
      <c r="FSN67" s="140"/>
      <c r="FSO67" s="140"/>
      <c r="FSP67" s="140"/>
      <c r="FSQ67" s="140"/>
      <c r="FSR67" s="140"/>
      <c r="FSS67" s="140"/>
      <c r="FST67" s="140"/>
      <c r="FSU67" s="140"/>
      <c r="FSV67" s="140"/>
      <c r="FSW67" s="140"/>
      <c r="FSX67" s="140"/>
      <c r="FSY67" s="140"/>
      <c r="FSZ67" s="140"/>
      <c r="FTA67" s="140"/>
      <c r="FTB67" s="140"/>
      <c r="FTC67" s="140"/>
      <c r="FTD67" s="140"/>
      <c r="FTE67" s="140"/>
      <c r="FTF67" s="140"/>
      <c r="FTG67" s="140"/>
      <c r="FTH67" s="140"/>
      <c r="FTI67" s="140"/>
      <c r="FTJ67" s="140"/>
      <c r="FTK67" s="140"/>
      <c r="FTL67" s="140"/>
      <c r="FTM67" s="140"/>
      <c r="FTN67" s="140"/>
      <c r="FTO67" s="140"/>
      <c r="FTP67" s="140"/>
      <c r="FTQ67" s="140"/>
      <c r="FTR67" s="140"/>
      <c r="FTS67" s="140"/>
      <c r="FTT67" s="140"/>
      <c r="FTU67" s="140"/>
      <c r="FTV67" s="140"/>
      <c r="FTW67" s="140"/>
      <c r="FTX67" s="140"/>
      <c r="FTY67" s="140"/>
      <c r="FTZ67" s="140"/>
      <c r="FUA67" s="140"/>
      <c r="FUB67" s="140"/>
      <c r="FUC67" s="140"/>
      <c r="FUD67" s="140"/>
      <c r="FUE67" s="140"/>
      <c r="FUF67" s="140"/>
      <c r="FUG67" s="140"/>
      <c r="FUH67" s="140"/>
      <c r="FUI67" s="140"/>
      <c r="FUJ67" s="140"/>
      <c r="FUK67" s="140"/>
      <c r="FUL67" s="140"/>
      <c r="FUM67" s="140"/>
      <c r="FUN67" s="140"/>
      <c r="FUO67" s="140"/>
      <c r="FUP67" s="140"/>
      <c r="FUQ67" s="140"/>
      <c r="FUR67" s="140"/>
      <c r="FUS67" s="140"/>
      <c r="FUT67" s="140"/>
      <c r="FUU67" s="140"/>
      <c r="FUV67" s="140"/>
      <c r="FUW67" s="140"/>
      <c r="FUX67" s="140"/>
      <c r="FUY67" s="140"/>
      <c r="FUZ67" s="140"/>
      <c r="FVA67" s="140"/>
      <c r="FVB67" s="140"/>
      <c r="FVC67" s="140"/>
      <c r="FVD67" s="140"/>
      <c r="FVE67" s="140"/>
      <c r="FVF67" s="140"/>
      <c r="FVG67" s="140"/>
      <c r="FVH67" s="140"/>
      <c r="FVI67" s="140"/>
      <c r="FVJ67" s="140"/>
      <c r="FVK67" s="140"/>
      <c r="FVL67" s="140"/>
      <c r="FVM67" s="140"/>
      <c r="FVN67" s="140"/>
      <c r="FVO67" s="140"/>
      <c r="FVP67" s="140"/>
      <c r="FVQ67" s="140"/>
      <c r="FVR67" s="140"/>
      <c r="FVS67" s="140"/>
      <c r="FVT67" s="140"/>
      <c r="FVU67" s="140"/>
      <c r="FVV67" s="140"/>
      <c r="FVW67" s="140"/>
      <c r="FVX67" s="140"/>
      <c r="FVY67" s="140"/>
      <c r="FVZ67" s="140"/>
      <c r="FWA67" s="140"/>
      <c r="FWB67" s="140"/>
      <c r="FWC67" s="140"/>
      <c r="FWD67" s="140"/>
      <c r="FWE67" s="140"/>
      <c r="FWF67" s="140"/>
      <c r="FWG67" s="140"/>
      <c r="FWH67" s="140"/>
      <c r="FWI67" s="140"/>
      <c r="FWJ67" s="140"/>
      <c r="FWK67" s="140"/>
      <c r="FWL67" s="140"/>
      <c r="FWM67" s="140"/>
      <c r="FWN67" s="140"/>
      <c r="FWO67" s="140"/>
      <c r="FWP67" s="140"/>
      <c r="FWQ67" s="140"/>
      <c r="FWR67" s="140"/>
      <c r="FWS67" s="140"/>
      <c r="FWT67" s="140"/>
      <c r="FWU67" s="140"/>
      <c r="FWV67" s="140"/>
      <c r="FWW67" s="140"/>
      <c r="FWX67" s="140"/>
      <c r="FWY67" s="140"/>
      <c r="FWZ67" s="140"/>
      <c r="FXA67" s="140"/>
      <c r="FXB67" s="140"/>
      <c r="FXC67" s="140"/>
      <c r="FXD67" s="140"/>
      <c r="FXE67" s="140"/>
      <c r="FXF67" s="140"/>
      <c r="FXG67" s="140"/>
      <c r="FXH67" s="140"/>
      <c r="FXI67" s="140"/>
      <c r="FXJ67" s="140"/>
      <c r="FXK67" s="140"/>
      <c r="FXL67" s="140"/>
      <c r="FXM67" s="140"/>
      <c r="FXN67" s="140"/>
      <c r="FXO67" s="140"/>
      <c r="FXP67" s="140"/>
      <c r="FXQ67" s="140"/>
      <c r="FXR67" s="140"/>
      <c r="FXS67" s="140"/>
      <c r="FXT67" s="140"/>
      <c r="FXU67" s="140"/>
      <c r="FXV67" s="140"/>
      <c r="FXW67" s="140"/>
      <c r="FXX67" s="140"/>
      <c r="FXY67" s="140"/>
      <c r="FXZ67" s="140"/>
      <c r="FYA67" s="140"/>
      <c r="FYB67" s="140"/>
      <c r="FYC67" s="140"/>
      <c r="FYD67" s="140"/>
      <c r="FYE67" s="140"/>
      <c r="FYF67" s="140"/>
      <c r="FYG67" s="140"/>
      <c r="FYH67" s="140"/>
      <c r="FYI67" s="140"/>
      <c r="FYJ67" s="140"/>
      <c r="FYK67" s="140"/>
      <c r="FYL67" s="140"/>
      <c r="FYM67" s="140"/>
      <c r="FYN67" s="140"/>
      <c r="FYO67" s="140"/>
      <c r="FYP67" s="140"/>
      <c r="FYQ67" s="140"/>
      <c r="FYR67" s="140"/>
      <c r="FYS67" s="140"/>
      <c r="FYT67" s="140"/>
      <c r="FYU67" s="140"/>
      <c r="FYV67" s="140"/>
      <c r="FYW67" s="140"/>
      <c r="FYX67" s="140"/>
      <c r="FYY67" s="140"/>
      <c r="FYZ67" s="140"/>
      <c r="FZA67" s="140"/>
      <c r="FZB67" s="140"/>
      <c r="FZC67" s="140"/>
      <c r="FZD67" s="140"/>
      <c r="FZE67" s="140"/>
      <c r="FZF67" s="140"/>
      <c r="FZG67" s="140"/>
      <c r="FZH67" s="140"/>
      <c r="FZI67" s="140"/>
      <c r="FZJ67" s="140"/>
      <c r="FZK67" s="140"/>
      <c r="FZL67" s="140"/>
      <c r="FZM67" s="140"/>
      <c r="FZN67" s="140"/>
      <c r="FZO67" s="140"/>
      <c r="FZP67" s="140"/>
      <c r="FZQ67" s="140"/>
      <c r="FZR67" s="140"/>
      <c r="FZS67" s="140"/>
      <c r="FZT67" s="140"/>
      <c r="FZU67" s="140"/>
      <c r="FZV67" s="140"/>
      <c r="FZW67" s="140"/>
      <c r="FZX67" s="140"/>
      <c r="FZY67" s="140"/>
      <c r="FZZ67" s="140"/>
      <c r="GAA67" s="140"/>
      <c r="GAB67" s="140"/>
      <c r="GAC67" s="140"/>
      <c r="GAD67" s="140"/>
      <c r="GAE67" s="140"/>
      <c r="GAF67" s="140"/>
      <c r="GAG67" s="140"/>
      <c r="GAH67" s="140"/>
      <c r="GAI67" s="140"/>
      <c r="GAJ67" s="140"/>
      <c r="GAK67" s="140"/>
      <c r="GAL67" s="140"/>
      <c r="GAM67" s="140"/>
      <c r="GAN67" s="140"/>
      <c r="GAO67" s="140"/>
      <c r="GAP67" s="140"/>
      <c r="GAQ67" s="140"/>
      <c r="GAR67" s="140"/>
      <c r="GAS67" s="140"/>
      <c r="GAT67" s="140"/>
      <c r="GAU67" s="140"/>
      <c r="GAV67" s="140"/>
      <c r="GAW67" s="140"/>
      <c r="GAX67" s="140"/>
      <c r="GAY67" s="140"/>
      <c r="GAZ67" s="140"/>
      <c r="GBA67" s="140"/>
      <c r="GBB67" s="140"/>
      <c r="GBC67" s="140"/>
      <c r="GBD67" s="140"/>
      <c r="GBE67" s="140"/>
      <c r="GBF67" s="140"/>
      <c r="GBG67" s="140"/>
      <c r="GBH67" s="140"/>
      <c r="GBI67" s="140"/>
      <c r="GBJ67" s="140"/>
      <c r="GBK67" s="140"/>
      <c r="GBL67" s="140"/>
      <c r="GBM67" s="140"/>
      <c r="GBN67" s="140"/>
      <c r="GBO67" s="140"/>
      <c r="GBP67" s="140"/>
      <c r="GBQ67" s="140"/>
      <c r="GBR67" s="140"/>
      <c r="GBS67" s="140"/>
      <c r="GBT67" s="140"/>
      <c r="GBU67" s="140"/>
      <c r="GBV67" s="140"/>
      <c r="GBW67" s="140"/>
      <c r="GBX67" s="140"/>
      <c r="GBY67" s="140"/>
      <c r="GBZ67" s="140"/>
      <c r="GCA67" s="140"/>
      <c r="GCB67" s="140"/>
      <c r="GCC67" s="140"/>
      <c r="GCD67" s="140"/>
      <c r="GCE67" s="140"/>
      <c r="GCF67" s="140"/>
      <c r="GCG67" s="140"/>
      <c r="GCH67" s="140"/>
      <c r="GCI67" s="140"/>
      <c r="GCJ67" s="140"/>
      <c r="GCK67" s="140"/>
      <c r="GCL67" s="140"/>
      <c r="GCM67" s="140"/>
      <c r="GCN67" s="140"/>
      <c r="GCO67" s="140"/>
      <c r="GCP67" s="140"/>
      <c r="GCQ67" s="140"/>
      <c r="GCR67" s="140"/>
      <c r="GCS67" s="140"/>
      <c r="GCT67" s="140"/>
      <c r="GCU67" s="140"/>
      <c r="GCV67" s="140"/>
      <c r="GCW67" s="140"/>
      <c r="GCX67" s="140"/>
      <c r="GCY67" s="140"/>
      <c r="GCZ67" s="140"/>
      <c r="GDA67" s="140"/>
      <c r="GDB67" s="140"/>
      <c r="GDC67" s="140"/>
      <c r="GDD67" s="140"/>
      <c r="GDE67" s="140"/>
      <c r="GDF67" s="140"/>
      <c r="GDG67" s="140"/>
      <c r="GDH67" s="140"/>
      <c r="GDI67" s="140"/>
      <c r="GDJ67" s="140"/>
      <c r="GDK67" s="140"/>
      <c r="GDL67" s="140"/>
      <c r="GDM67" s="140"/>
      <c r="GDN67" s="140"/>
      <c r="GDO67" s="140"/>
      <c r="GDP67" s="140"/>
      <c r="GDQ67" s="140"/>
      <c r="GDR67" s="140"/>
      <c r="GDS67" s="140"/>
      <c r="GDT67" s="140"/>
      <c r="GDU67" s="140"/>
      <c r="GDV67" s="140"/>
      <c r="GDW67" s="140"/>
      <c r="GDX67" s="140"/>
      <c r="GDY67" s="140"/>
      <c r="GDZ67" s="140"/>
      <c r="GEA67" s="140"/>
      <c r="GEB67" s="140"/>
      <c r="GEC67" s="140"/>
      <c r="GED67" s="140"/>
      <c r="GEE67" s="140"/>
      <c r="GEF67" s="140"/>
      <c r="GEG67" s="140"/>
      <c r="GEH67" s="140"/>
      <c r="GEI67" s="140"/>
      <c r="GEJ67" s="140"/>
      <c r="GEK67" s="140"/>
      <c r="GEL67" s="140"/>
      <c r="GEM67" s="140"/>
      <c r="GEN67" s="140"/>
      <c r="GEO67" s="140"/>
      <c r="GEP67" s="140"/>
      <c r="GEQ67" s="140"/>
      <c r="GER67" s="140"/>
      <c r="GES67" s="140"/>
      <c r="GET67" s="140"/>
      <c r="GEU67" s="140"/>
      <c r="GEV67" s="140"/>
      <c r="GEW67" s="140"/>
      <c r="GEX67" s="140"/>
      <c r="GEY67" s="140"/>
      <c r="GEZ67" s="140"/>
      <c r="GFA67" s="140"/>
      <c r="GFB67" s="140"/>
      <c r="GFC67" s="140"/>
      <c r="GFD67" s="140"/>
      <c r="GFE67" s="140"/>
      <c r="GFF67" s="140"/>
      <c r="GFG67" s="140"/>
      <c r="GFH67" s="140"/>
      <c r="GFI67" s="140"/>
      <c r="GFJ67" s="140"/>
      <c r="GFK67" s="140"/>
      <c r="GFL67" s="140"/>
      <c r="GFM67" s="140"/>
      <c r="GFN67" s="140"/>
      <c r="GFO67" s="140"/>
      <c r="GFP67" s="140"/>
      <c r="GFQ67" s="140"/>
      <c r="GFR67" s="140"/>
      <c r="GFS67" s="140"/>
      <c r="GFT67" s="140"/>
      <c r="GFU67" s="140"/>
      <c r="GFV67" s="140"/>
      <c r="GFW67" s="140"/>
      <c r="GFX67" s="140"/>
      <c r="GFY67" s="140"/>
      <c r="GFZ67" s="140"/>
      <c r="GGA67" s="140"/>
      <c r="GGB67" s="140"/>
      <c r="GGC67" s="140"/>
      <c r="GGD67" s="140"/>
      <c r="GGE67" s="140"/>
      <c r="GGF67" s="140"/>
      <c r="GGG67" s="140"/>
      <c r="GGH67" s="140"/>
      <c r="GGI67" s="140"/>
      <c r="GGJ67" s="140"/>
      <c r="GGK67" s="140"/>
      <c r="GGL67" s="140"/>
      <c r="GGM67" s="140"/>
      <c r="GGN67" s="140"/>
      <c r="GGO67" s="140"/>
      <c r="GGP67" s="140"/>
      <c r="GGQ67" s="140"/>
      <c r="GGR67" s="140"/>
      <c r="GGS67" s="140"/>
      <c r="GGT67" s="140"/>
      <c r="GGU67" s="140"/>
      <c r="GGV67" s="140"/>
      <c r="GGW67" s="140"/>
      <c r="GGX67" s="140"/>
      <c r="GGY67" s="140"/>
      <c r="GGZ67" s="140"/>
      <c r="GHA67" s="140"/>
      <c r="GHB67" s="140"/>
      <c r="GHC67" s="140"/>
      <c r="GHD67" s="140"/>
      <c r="GHE67" s="140"/>
      <c r="GHF67" s="140"/>
      <c r="GHG67" s="140"/>
      <c r="GHH67" s="140"/>
      <c r="GHI67" s="140"/>
      <c r="GHJ67" s="140"/>
      <c r="GHK67" s="140"/>
      <c r="GHL67" s="140"/>
      <c r="GHM67" s="140"/>
      <c r="GHN67" s="140"/>
      <c r="GHO67" s="140"/>
      <c r="GHP67" s="140"/>
      <c r="GHQ67" s="140"/>
      <c r="GHR67" s="140"/>
      <c r="GHS67" s="140"/>
      <c r="GHT67" s="140"/>
      <c r="GHU67" s="140"/>
      <c r="GHV67" s="140"/>
      <c r="GHW67" s="140"/>
      <c r="GHX67" s="140"/>
      <c r="GHY67" s="140"/>
      <c r="GHZ67" s="140"/>
      <c r="GIA67" s="140"/>
      <c r="GIB67" s="140"/>
      <c r="GIC67" s="140"/>
      <c r="GID67" s="140"/>
      <c r="GIE67" s="140"/>
      <c r="GIF67" s="140"/>
      <c r="GIG67" s="140"/>
      <c r="GIH67" s="140"/>
      <c r="GII67" s="140"/>
      <c r="GIJ67" s="140"/>
      <c r="GIK67" s="140"/>
      <c r="GIL67" s="140"/>
      <c r="GIM67" s="140"/>
      <c r="GIN67" s="140"/>
      <c r="GIO67" s="140"/>
      <c r="GIP67" s="140"/>
      <c r="GIQ67" s="140"/>
      <c r="GIR67" s="140"/>
      <c r="GIS67" s="140"/>
      <c r="GIT67" s="140"/>
      <c r="GIU67" s="140"/>
      <c r="GIV67" s="140"/>
      <c r="GIW67" s="140"/>
      <c r="GIX67" s="140"/>
      <c r="GIY67" s="140"/>
      <c r="GIZ67" s="140"/>
      <c r="GJA67" s="140"/>
      <c r="GJB67" s="140"/>
      <c r="GJC67" s="140"/>
      <c r="GJD67" s="140"/>
      <c r="GJE67" s="140"/>
      <c r="GJF67" s="140"/>
      <c r="GJG67" s="140"/>
      <c r="GJH67" s="140"/>
      <c r="GJI67" s="140"/>
      <c r="GJJ67" s="140"/>
      <c r="GJK67" s="140"/>
      <c r="GJL67" s="140"/>
      <c r="GJM67" s="140"/>
      <c r="GJN67" s="140"/>
      <c r="GJO67" s="140"/>
      <c r="GJP67" s="140"/>
      <c r="GJQ67" s="140"/>
      <c r="GJR67" s="140"/>
      <c r="GJS67" s="140"/>
      <c r="GJT67" s="140"/>
      <c r="GJU67" s="140"/>
      <c r="GJV67" s="140"/>
      <c r="GJW67" s="140"/>
      <c r="GJX67" s="140"/>
      <c r="GJY67" s="140"/>
      <c r="GJZ67" s="140"/>
      <c r="GKA67" s="140"/>
      <c r="GKB67" s="140"/>
      <c r="GKC67" s="140"/>
      <c r="GKD67" s="140"/>
      <c r="GKE67" s="140"/>
      <c r="GKF67" s="140"/>
      <c r="GKG67" s="140"/>
      <c r="GKH67" s="140"/>
      <c r="GKI67" s="140"/>
      <c r="GKJ67" s="140"/>
      <c r="GKK67" s="140"/>
      <c r="GKL67" s="140"/>
      <c r="GKM67" s="140"/>
      <c r="GKN67" s="140"/>
      <c r="GKO67" s="140"/>
      <c r="GKP67" s="140"/>
      <c r="GKQ67" s="140"/>
      <c r="GKR67" s="140"/>
      <c r="GKS67" s="140"/>
      <c r="GKT67" s="140"/>
      <c r="GKU67" s="140"/>
      <c r="GKV67" s="140"/>
      <c r="GKW67" s="140"/>
      <c r="GKX67" s="140"/>
      <c r="GKY67" s="140"/>
      <c r="GKZ67" s="140"/>
      <c r="GLA67" s="140"/>
      <c r="GLB67" s="140"/>
      <c r="GLC67" s="140"/>
      <c r="GLD67" s="140"/>
      <c r="GLE67" s="140"/>
      <c r="GLF67" s="140"/>
      <c r="GLG67" s="140"/>
      <c r="GLH67" s="140"/>
      <c r="GLI67" s="140"/>
      <c r="GLJ67" s="140"/>
      <c r="GLK67" s="140"/>
      <c r="GLL67" s="140"/>
      <c r="GLM67" s="140"/>
      <c r="GLN67" s="140"/>
      <c r="GLO67" s="140"/>
      <c r="GLP67" s="140"/>
      <c r="GLQ67" s="140"/>
      <c r="GLR67" s="140"/>
      <c r="GLS67" s="140"/>
      <c r="GLT67" s="140"/>
      <c r="GLU67" s="140"/>
      <c r="GLV67" s="140"/>
      <c r="GLW67" s="140"/>
      <c r="GLX67" s="140"/>
      <c r="GLY67" s="140"/>
      <c r="GLZ67" s="140"/>
      <c r="GMA67" s="140"/>
      <c r="GMB67" s="140"/>
      <c r="GMC67" s="140"/>
      <c r="GMD67" s="140"/>
      <c r="GME67" s="140"/>
      <c r="GMF67" s="140"/>
      <c r="GMG67" s="140"/>
      <c r="GMH67" s="140"/>
      <c r="GMI67" s="140"/>
      <c r="GMJ67" s="140"/>
      <c r="GMK67" s="140"/>
      <c r="GML67" s="140"/>
      <c r="GMM67" s="140"/>
      <c r="GMN67" s="140"/>
      <c r="GMO67" s="140"/>
      <c r="GMP67" s="140"/>
      <c r="GMQ67" s="140"/>
      <c r="GMR67" s="140"/>
      <c r="GMS67" s="140"/>
      <c r="GMT67" s="140"/>
      <c r="GMU67" s="140"/>
      <c r="GMV67" s="140"/>
      <c r="GMW67" s="140"/>
      <c r="GMX67" s="140"/>
      <c r="GMY67" s="140"/>
      <c r="GMZ67" s="140"/>
      <c r="GNA67" s="140"/>
      <c r="GNB67" s="140"/>
      <c r="GNC67" s="140"/>
      <c r="GND67" s="140"/>
      <c r="GNE67" s="140"/>
      <c r="GNF67" s="140"/>
      <c r="GNG67" s="140"/>
      <c r="GNH67" s="140"/>
      <c r="GNI67" s="140"/>
      <c r="GNJ67" s="140"/>
      <c r="GNK67" s="140"/>
      <c r="GNL67" s="140"/>
      <c r="GNM67" s="140"/>
      <c r="GNN67" s="140"/>
      <c r="GNO67" s="140"/>
      <c r="GNP67" s="140"/>
      <c r="GNQ67" s="140"/>
      <c r="GNR67" s="140"/>
      <c r="GNS67" s="140"/>
      <c r="GNT67" s="140"/>
      <c r="GNU67" s="140"/>
      <c r="GNV67" s="140"/>
      <c r="GNW67" s="140"/>
      <c r="GNX67" s="140"/>
      <c r="GNY67" s="140"/>
      <c r="GNZ67" s="140"/>
      <c r="GOA67" s="140"/>
      <c r="GOB67" s="140"/>
      <c r="GOC67" s="140"/>
      <c r="GOD67" s="140"/>
      <c r="GOE67" s="140"/>
      <c r="GOF67" s="140"/>
      <c r="GOG67" s="140"/>
      <c r="GOH67" s="140"/>
      <c r="GOI67" s="140"/>
      <c r="GOJ67" s="140"/>
      <c r="GOK67" s="140"/>
      <c r="GOL67" s="140"/>
      <c r="GOM67" s="140"/>
      <c r="GON67" s="140"/>
      <c r="GOO67" s="140"/>
      <c r="GOP67" s="140"/>
      <c r="GOQ67" s="140"/>
      <c r="GOR67" s="140"/>
      <c r="GOS67" s="140"/>
      <c r="GOT67" s="140"/>
      <c r="GOU67" s="140"/>
      <c r="GOV67" s="140"/>
      <c r="GOW67" s="140"/>
      <c r="GOX67" s="140"/>
      <c r="GOY67" s="140"/>
      <c r="GOZ67" s="140"/>
      <c r="GPA67" s="140"/>
      <c r="GPB67" s="140"/>
      <c r="GPC67" s="140"/>
      <c r="GPD67" s="140"/>
      <c r="GPE67" s="140"/>
      <c r="GPF67" s="140"/>
      <c r="GPG67" s="140"/>
      <c r="GPH67" s="140"/>
      <c r="GPI67" s="140"/>
      <c r="GPJ67" s="140"/>
      <c r="GPK67" s="140"/>
      <c r="GPL67" s="140"/>
      <c r="GPM67" s="140"/>
      <c r="GPN67" s="140"/>
      <c r="GPO67" s="140"/>
      <c r="GPP67" s="140"/>
      <c r="GPQ67" s="140"/>
      <c r="GPR67" s="140"/>
      <c r="GPS67" s="140"/>
      <c r="GPT67" s="140"/>
      <c r="GPU67" s="140"/>
      <c r="GPV67" s="140"/>
      <c r="GPW67" s="140"/>
      <c r="GPX67" s="140"/>
      <c r="GPY67" s="140"/>
      <c r="GPZ67" s="140"/>
      <c r="GQA67" s="140"/>
      <c r="GQB67" s="140"/>
      <c r="GQC67" s="140"/>
      <c r="GQD67" s="140"/>
      <c r="GQE67" s="140"/>
      <c r="GQF67" s="140"/>
      <c r="GQG67" s="140"/>
      <c r="GQH67" s="140"/>
      <c r="GQI67" s="140"/>
      <c r="GQJ67" s="140"/>
      <c r="GQK67" s="140"/>
      <c r="GQL67" s="140"/>
      <c r="GQM67" s="140"/>
      <c r="GQN67" s="140"/>
      <c r="GQO67" s="140"/>
      <c r="GQP67" s="140"/>
      <c r="GQQ67" s="140"/>
      <c r="GQR67" s="140"/>
      <c r="GQS67" s="140"/>
      <c r="GQT67" s="140"/>
      <c r="GQU67" s="140"/>
      <c r="GQV67" s="140"/>
      <c r="GQW67" s="140"/>
      <c r="GQX67" s="140"/>
      <c r="GQY67" s="140"/>
      <c r="GQZ67" s="140"/>
      <c r="GRA67" s="140"/>
      <c r="GRB67" s="140"/>
      <c r="GRC67" s="140"/>
      <c r="GRD67" s="140"/>
      <c r="GRE67" s="140"/>
      <c r="GRF67" s="140"/>
      <c r="GRG67" s="140"/>
      <c r="GRH67" s="140"/>
      <c r="GRI67" s="140"/>
      <c r="GRJ67" s="140"/>
      <c r="GRK67" s="140"/>
      <c r="GRL67" s="140"/>
      <c r="GRM67" s="140"/>
      <c r="GRN67" s="140"/>
      <c r="GRO67" s="140"/>
      <c r="GRP67" s="140"/>
      <c r="GRQ67" s="140"/>
      <c r="GRR67" s="140"/>
      <c r="GRS67" s="140"/>
      <c r="GRT67" s="140"/>
      <c r="GRU67" s="140"/>
      <c r="GRV67" s="140"/>
      <c r="GRW67" s="140"/>
      <c r="GRX67" s="140"/>
      <c r="GRY67" s="140"/>
      <c r="GRZ67" s="140"/>
      <c r="GSA67" s="140"/>
      <c r="GSB67" s="140"/>
      <c r="GSC67" s="140"/>
      <c r="GSD67" s="140"/>
      <c r="GSE67" s="140"/>
      <c r="GSF67" s="140"/>
      <c r="GSG67" s="140"/>
      <c r="GSH67" s="140"/>
      <c r="GSI67" s="140"/>
      <c r="GSJ67" s="140"/>
      <c r="GSK67" s="140"/>
      <c r="GSL67" s="140"/>
      <c r="GSM67" s="140"/>
      <c r="GSN67" s="140"/>
      <c r="GSO67" s="140"/>
      <c r="GSP67" s="140"/>
      <c r="GSQ67" s="140"/>
      <c r="GSR67" s="140"/>
      <c r="GSS67" s="140"/>
      <c r="GST67" s="140"/>
      <c r="GSU67" s="140"/>
      <c r="GSV67" s="140"/>
      <c r="GSW67" s="140"/>
      <c r="GSX67" s="140"/>
      <c r="GSY67" s="140"/>
      <c r="GSZ67" s="140"/>
      <c r="GTA67" s="140"/>
      <c r="GTB67" s="140"/>
      <c r="GTC67" s="140"/>
      <c r="GTD67" s="140"/>
      <c r="GTE67" s="140"/>
      <c r="GTF67" s="140"/>
      <c r="GTG67" s="140"/>
      <c r="GTH67" s="140"/>
      <c r="GTI67" s="140"/>
      <c r="GTJ67" s="140"/>
      <c r="GTK67" s="140"/>
      <c r="GTL67" s="140"/>
      <c r="GTM67" s="140"/>
      <c r="GTN67" s="140"/>
      <c r="GTO67" s="140"/>
      <c r="GTP67" s="140"/>
      <c r="GTQ67" s="140"/>
      <c r="GTR67" s="140"/>
      <c r="GTS67" s="140"/>
      <c r="GTT67" s="140"/>
      <c r="GTU67" s="140"/>
      <c r="GTV67" s="140"/>
      <c r="GTW67" s="140"/>
      <c r="GTX67" s="140"/>
      <c r="GTY67" s="140"/>
      <c r="GTZ67" s="140"/>
      <c r="GUA67" s="140"/>
      <c r="GUB67" s="140"/>
      <c r="GUC67" s="140"/>
      <c r="GUD67" s="140"/>
      <c r="GUE67" s="140"/>
      <c r="GUF67" s="140"/>
      <c r="GUG67" s="140"/>
      <c r="GUH67" s="140"/>
      <c r="GUI67" s="140"/>
      <c r="GUJ67" s="140"/>
      <c r="GUK67" s="140"/>
      <c r="GUL67" s="140"/>
      <c r="GUM67" s="140"/>
      <c r="GUN67" s="140"/>
      <c r="GUO67" s="140"/>
      <c r="GUP67" s="140"/>
      <c r="GUQ67" s="140"/>
      <c r="GUR67" s="140"/>
      <c r="GUS67" s="140"/>
      <c r="GUT67" s="140"/>
      <c r="GUU67" s="140"/>
      <c r="GUV67" s="140"/>
      <c r="GUW67" s="140"/>
      <c r="GUX67" s="140"/>
      <c r="GUY67" s="140"/>
      <c r="GUZ67" s="140"/>
      <c r="GVA67" s="140"/>
      <c r="GVB67" s="140"/>
      <c r="GVC67" s="140"/>
      <c r="GVD67" s="140"/>
      <c r="GVE67" s="140"/>
      <c r="GVF67" s="140"/>
      <c r="GVG67" s="140"/>
      <c r="GVH67" s="140"/>
      <c r="GVI67" s="140"/>
      <c r="GVJ67" s="140"/>
      <c r="GVK67" s="140"/>
      <c r="GVL67" s="140"/>
      <c r="GVM67" s="140"/>
      <c r="GVN67" s="140"/>
      <c r="GVO67" s="140"/>
      <c r="GVP67" s="140"/>
      <c r="GVQ67" s="140"/>
      <c r="GVR67" s="140"/>
      <c r="GVS67" s="140"/>
      <c r="GVT67" s="140"/>
      <c r="GVU67" s="140"/>
      <c r="GVV67" s="140"/>
      <c r="GVW67" s="140"/>
      <c r="GVX67" s="140"/>
      <c r="GVY67" s="140"/>
      <c r="GVZ67" s="140"/>
      <c r="GWA67" s="140"/>
      <c r="GWB67" s="140"/>
      <c r="GWC67" s="140"/>
      <c r="GWD67" s="140"/>
      <c r="GWE67" s="140"/>
      <c r="GWF67" s="140"/>
      <c r="GWG67" s="140"/>
      <c r="GWH67" s="140"/>
      <c r="GWI67" s="140"/>
      <c r="GWJ67" s="140"/>
      <c r="GWK67" s="140"/>
      <c r="GWL67" s="140"/>
      <c r="GWM67" s="140"/>
      <c r="GWN67" s="140"/>
      <c r="GWO67" s="140"/>
      <c r="GWP67" s="140"/>
      <c r="GWQ67" s="140"/>
      <c r="GWR67" s="140"/>
      <c r="GWS67" s="140"/>
      <c r="GWT67" s="140"/>
      <c r="GWU67" s="140"/>
      <c r="GWV67" s="140"/>
      <c r="GWW67" s="140"/>
      <c r="GWX67" s="140"/>
      <c r="GWY67" s="140"/>
      <c r="GWZ67" s="140"/>
      <c r="GXA67" s="140"/>
      <c r="GXB67" s="140"/>
      <c r="GXC67" s="140"/>
      <c r="GXD67" s="140"/>
      <c r="GXE67" s="140"/>
      <c r="GXF67" s="140"/>
      <c r="GXG67" s="140"/>
      <c r="GXH67" s="140"/>
      <c r="GXI67" s="140"/>
      <c r="GXJ67" s="140"/>
      <c r="GXK67" s="140"/>
      <c r="GXL67" s="140"/>
      <c r="GXM67" s="140"/>
      <c r="GXN67" s="140"/>
      <c r="GXO67" s="140"/>
      <c r="GXP67" s="140"/>
      <c r="GXQ67" s="140"/>
      <c r="GXR67" s="140"/>
      <c r="GXS67" s="140"/>
      <c r="GXT67" s="140"/>
      <c r="GXU67" s="140"/>
      <c r="GXV67" s="140"/>
      <c r="GXW67" s="140"/>
      <c r="GXX67" s="140"/>
      <c r="GXY67" s="140"/>
      <c r="GXZ67" s="140"/>
      <c r="GYA67" s="140"/>
      <c r="GYB67" s="140"/>
      <c r="GYC67" s="140"/>
      <c r="GYD67" s="140"/>
      <c r="GYE67" s="140"/>
      <c r="GYF67" s="140"/>
      <c r="GYG67" s="140"/>
      <c r="GYH67" s="140"/>
      <c r="GYI67" s="140"/>
      <c r="GYJ67" s="140"/>
      <c r="GYK67" s="140"/>
      <c r="GYL67" s="140"/>
      <c r="GYM67" s="140"/>
      <c r="GYN67" s="140"/>
      <c r="GYO67" s="140"/>
      <c r="GYP67" s="140"/>
      <c r="GYQ67" s="140"/>
      <c r="GYR67" s="140"/>
      <c r="GYS67" s="140"/>
      <c r="GYT67" s="140"/>
      <c r="GYU67" s="140"/>
      <c r="GYV67" s="140"/>
      <c r="GYW67" s="140"/>
      <c r="GYX67" s="140"/>
      <c r="GYY67" s="140"/>
      <c r="GYZ67" s="140"/>
      <c r="GZA67" s="140"/>
      <c r="GZB67" s="140"/>
      <c r="GZC67" s="140"/>
      <c r="GZD67" s="140"/>
      <c r="GZE67" s="140"/>
      <c r="GZF67" s="140"/>
      <c r="GZG67" s="140"/>
      <c r="GZH67" s="140"/>
      <c r="GZI67" s="140"/>
      <c r="GZJ67" s="140"/>
      <c r="GZK67" s="140"/>
      <c r="GZL67" s="140"/>
      <c r="GZM67" s="140"/>
      <c r="GZN67" s="140"/>
      <c r="GZO67" s="140"/>
      <c r="GZP67" s="140"/>
      <c r="GZQ67" s="140"/>
      <c r="GZR67" s="140"/>
      <c r="GZS67" s="140"/>
      <c r="GZT67" s="140"/>
      <c r="GZU67" s="140"/>
      <c r="GZV67" s="140"/>
      <c r="GZW67" s="140"/>
      <c r="GZX67" s="140"/>
      <c r="GZY67" s="140"/>
      <c r="GZZ67" s="140"/>
      <c r="HAA67" s="140"/>
      <c r="HAB67" s="140"/>
      <c r="HAC67" s="140"/>
      <c r="HAD67" s="140"/>
      <c r="HAE67" s="140"/>
      <c r="HAF67" s="140"/>
      <c r="HAG67" s="140"/>
      <c r="HAH67" s="140"/>
      <c r="HAI67" s="140"/>
      <c r="HAJ67" s="140"/>
      <c r="HAK67" s="140"/>
      <c r="HAL67" s="140"/>
      <c r="HAM67" s="140"/>
      <c r="HAN67" s="140"/>
      <c r="HAO67" s="140"/>
      <c r="HAP67" s="140"/>
      <c r="HAQ67" s="140"/>
      <c r="HAR67" s="140"/>
      <c r="HAS67" s="140"/>
      <c r="HAT67" s="140"/>
      <c r="HAU67" s="140"/>
      <c r="HAV67" s="140"/>
      <c r="HAW67" s="140"/>
      <c r="HAX67" s="140"/>
      <c r="HAY67" s="140"/>
      <c r="HAZ67" s="140"/>
      <c r="HBA67" s="140"/>
      <c r="HBB67" s="140"/>
      <c r="HBC67" s="140"/>
      <c r="HBD67" s="140"/>
      <c r="HBE67" s="140"/>
      <c r="HBF67" s="140"/>
      <c r="HBG67" s="140"/>
      <c r="HBH67" s="140"/>
      <c r="HBI67" s="140"/>
      <c r="HBJ67" s="140"/>
      <c r="HBK67" s="140"/>
      <c r="HBL67" s="140"/>
      <c r="HBM67" s="140"/>
      <c r="HBN67" s="140"/>
      <c r="HBO67" s="140"/>
      <c r="HBP67" s="140"/>
      <c r="HBQ67" s="140"/>
      <c r="HBR67" s="140"/>
      <c r="HBS67" s="140"/>
      <c r="HBT67" s="140"/>
      <c r="HBU67" s="140"/>
      <c r="HBV67" s="140"/>
      <c r="HBW67" s="140"/>
      <c r="HBX67" s="140"/>
      <c r="HBY67" s="140"/>
      <c r="HBZ67" s="140"/>
      <c r="HCA67" s="140"/>
      <c r="HCB67" s="140"/>
      <c r="HCC67" s="140"/>
      <c r="HCD67" s="140"/>
      <c r="HCE67" s="140"/>
      <c r="HCF67" s="140"/>
      <c r="HCG67" s="140"/>
      <c r="HCH67" s="140"/>
      <c r="HCI67" s="140"/>
      <c r="HCJ67" s="140"/>
      <c r="HCK67" s="140"/>
      <c r="HCL67" s="140"/>
      <c r="HCM67" s="140"/>
      <c r="HCN67" s="140"/>
      <c r="HCO67" s="140"/>
      <c r="HCP67" s="140"/>
      <c r="HCQ67" s="140"/>
      <c r="HCR67" s="140"/>
      <c r="HCS67" s="140"/>
      <c r="HCT67" s="140"/>
      <c r="HCU67" s="140"/>
      <c r="HCV67" s="140"/>
      <c r="HCW67" s="140"/>
      <c r="HCX67" s="140"/>
      <c r="HCY67" s="140"/>
      <c r="HCZ67" s="140"/>
      <c r="HDA67" s="140"/>
      <c r="HDB67" s="140"/>
      <c r="HDC67" s="140"/>
      <c r="HDD67" s="140"/>
      <c r="HDE67" s="140"/>
      <c r="HDF67" s="140"/>
      <c r="HDG67" s="140"/>
      <c r="HDH67" s="140"/>
      <c r="HDI67" s="140"/>
      <c r="HDJ67" s="140"/>
      <c r="HDK67" s="140"/>
      <c r="HDL67" s="140"/>
      <c r="HDM67" s="140"/>
      <c r="HDN67" s="140"/>
      <c r="HDO67" s="140"/>
      <c r="HDP67" s="140"/>
      <c r="HDQ67" s="140"/>
      <c r="HDR67" s="140"/>
      <c r="HDS67" s="140"/>
      <c r="HDT67" s="140"/>
      <c r="HDU67" s="140"/>
      <c r="HDV67" s="140"/>
      <c r="HDW67" s="140"/>
      <c r="HDX67" s="140"/>
      <c r="HDY67" s="140"/>
      <c r="HDZ67" s="140"/>
      <c r="HEA67" s="140"/>
      <c r="HEB67" s="140"/>
      <c r="HEC67" s="140"/>
      <c r="HED67" s="140"/>
      <c r="HEE67" s="140"/>
      <c r="HEF67" s="140"/>
      <c r="HEG67" s="140"/>
      <c r="HEH67" s="140"/>
      <c r="HEI67" s="140"/>
      <c r="HEJ67" s="140"/>
      <c r="HEK67" s="140"/>
      <c r="HEL67" s="140"/>
      <c r="HEM67" s="140"/>
      <c r="HEN67" s="140"/>
      <c r="HEO67" s="140"/>
      <c r="HEP67" s="140"/>
      <c r="HEQ67" s="140"/>
      <c r="HER67" s="140"/>
      <c r="HES67" s="140"/>
      <c r="HET67" s="140"/>
      <c r="HEU67" s="140"/>
      <c r="HEV67" s="140"/>
      <c r="HEW67" s="140"/>
      <c r="HEX67" s="140"/>
      <c r="HEY67" s="140"/>
      <c r="HEZ67" s="140"/>
      <c r="HFA67" s="140"/>
      <c r="HFB67" s="140"/>
      <c r="HFC67" s="140"/>
      <c r="HFD67" s="140"/>
      <c r="HFE67" s="140"/>
      <c r="HFF67" s="140"/>
      <c r="HFG67" s="140"/>
      <c r="HFH67" s="140"/>
      <c r="HFI67" s="140"/>
      <c r="HFJ67" s="140"/>
      <c r="HFK67" s="140"/>
      <c r="HFL67" s="140"/>
      <c r="HFM67" s="140"/>
      <c r="HFN67" s="140"/>
      <c r="HFO67" s="140"/>
      <c r="HFP67" s="140"/>
      <c r="HFQ67" s="140"/>
      <c r="HFR67" s="140"/>
      <c r="HFS67" s="140"/>
      <c r="HFT67" s="140"/>
      <c r="HFU67" s="140"/>
      <c r="HFV67" s="140"/>
      <c r="HFW67" s="140"/>
      <c r="HFX67" s="140"/>
      <c r="HFY67" s="140"/>
      <c r="HFZ67" s="140"/>
      <c r="HGA67" s="140"/>
      <c r="HGB67" s="140"/>
      <c r="HGC67" s="140"/>
      <c r="HGD67" s="140"/>
      <c r="HGE67" s="140"/>
      <c r="HGF67" s="140"/>
      <c r="HGG67" s="140"/>
      <c r="HGH67" s="140"/>
      <c r="HGI67" s="140"/>
      <c r="HGJ67" s="140"/>
      <c r="HGK67" s="140"/>
      <c r="HGL67" s="140"/>
      <c r="HGM67" s="140"/>
      <c r="HGN67" s="140"/>
      <c r="HGO67" s="140"/>
      <c r="HGP67" s="140"/>
      <c r="HGQ67" s="140"/>
      <c r="HGR67" s="140"/>
      <c r="HGS67" s="140"/>
      <c r="HGT67" s="140"/>
      <c r="HGU67" s="140"/>
      <c r="HGV67" s="140"/>
      <c r="HGW67" s="140"/>
      <c r="HGX67" s="140"/>
      <c r="HGY67" s="140"/>
      <c r="HGZ67" s="140"/>
      <c r="HHA67" s="140"/>
      <c r="HHB67" s="140"/>
      <c r="HHC67" s="140"/>
      <c r="HHD67" s="140"/>
      <c r="HHE67" s="140"/>
      <c r="HHF67" s="140"/>
      <c r="HHG67" s="140"/>
      <c r="HHH67" s="140"/>
      <c r="HHI67" s="140"/>
      <c r="HHJ67" s="140"/>
      <c r="HHK67" s="140"/>
      <c r="HHL67" s="140"/>
      <c r="HHM67" s="140"/>
      <c r="HHN67" s="140"/>
      <c r="HHO67" s="140"/>
      <c r="HHP67" s="140"/>
      <c r="HHQ67" s="140"/>
      <c r="HHR67" s="140"/>
      <c r="HHS67" s="140"/>
      <c r="HHT67" s="140"/>
      <c r="HHU67" s="140"/>
      <c r="HHV67" s="140"/>
      <c r="HHW67" s="140"/>
      <c r="HHX67" s="140"/>
      <c r="HHY67" s="140"/>
      <c r="HHZ67" s="140"/>
      <c r="HIA67" s="140"/>
      <c r="HIB67" s="140"/>
      <c r="HIC67" s="140"/>
      <c r="HID67" s="140"/>
      <c r="HIE67" s="140"/>
      <c r="HIF67" s="140"/>
      <c r="HIG67" s="140"/>
      <c r="HIH67" s="140"/>
      <c r="HII67" s="140"/>
      <c r="HIJ67" s="140"/>
      <c r="HIK67" s="140"/>
      <c r="HIL67" s="140"/>
      <c r="HIM67" s="140"/>
      <c r="HIN67" s="140"/>
      <c r="HIO67" s="140"/>
      <c r="HIP67" s="140"/>
      <c r="HIQ67" s="140"/>
      <c r="HIR67" s="140"/>
      <c r="HIS67" s="140"/>
      <c r="HIT67" s="140"/>
      <c r="HIU67" s="140"/>
      <c r="HIV67" s="140"/>
      <c r="HIW67" s="140"/>
      <c r="HIX67" s="140"/>
      <c r="HIY67" s="140"/>
      <c r="HIZ67" s="140"/>
      <c r="HJA67" s="140"/>
      <c r="HJB67" s="140"/>
      <c r="HJC67" s="140"/>
      <c r="HJD67" s="140"/>
      <c r="HJE67" s="140"/>
      <c r="HJF67" s="140"/>
      <c r="HJG67" s="140"/>
      <c r="HJH67" s="140"/>
      <c r="HJI67" s="140"/>
      <c r="HJJ67" s="140"/>
      <c r="HJK67" s="140"/>
      <c r="HJL67" s="140"/>
      <c r="HJM67" s="140"/>
      <c r="HJN67" s="140"/>
      <c r="HJO67" s="140"/>
      <c r="HJP67" s="140"/>
      <c r="HJQ67" s="140"/>
      <c r="HJR67" s="140"/>
      <c r="HJS67" s="140"/>
      <c r="HJT67" s="140"/>
      <c r="HJU67" s="140"/>
      <c r="HJV67" s="140"/>
      <c r="HJW67" s="140"/>
      <c r="HJX67" s="140"/>
      <c r="HJY67" s="140"/>
      <c r="HJZ67" s="140"/>
      <c r="HKA67" s="140"/>
      <c r="HKB67" s="140"/>
      <c r="HKC67" s="140"/>
      <c r="HKD67" s="140"/>
      <c r="HKE67" s="140"/>
      <c r="HKF67" s="140"/>
      <c r="HKG67" s="140"/>
      <c r="HKH67" s="140"/>
      <c r="HKI67" s="140"/>
      <c r="HKJ67" s="140"/>
      <c r="HKK67" s="140"/>
      <c r="HKL67" s="140"/>
      <c r="HKM67" s="140"/>
      <c r="HKN67" s="140"/>
      <c r="HKO67" s="140"/>
      <c r="HKP67" s="140"/>
      <c r="HKQ67" s="140"/>
      <c r="HKR67" s="140"/>
      <c r="HKS67" s="140"/>
      <c r="HKT67" s="140"/>
      <c r="HKU67" s="140"/>
      <c r="HKV67" s="140"/>
      <c r="HKW67" s="140"/>
      <c r="HKX67" s="140"/>
      <c r="HKY67" s="140"/>
      <c r="HKZ67" s="140"/>
      <c r="HLA67" s="140"/>
      <c r="HLB67" s="140"/>
      <c r="HLC67" s="140"/>
      <c r="HLD67" s="140"/>
      <c r="HLE67" s="140"/>
      <c r="HLF67" s="140"/>
      <c r="HLG67" s="140"/>
      <c r="HLH67" s="140"/>
      <c r="HLI67" s="140"/>
      <c r="HLJ67" s="140"/>
      <c r="HLK67" s="140"/>
      <c r="HLL67" s="140"/>
      <c r="HLM67" s="140"/>
      <c r="HLN67" s="140"/>
      <c r="HLO67" s="140"/>
      <c r="HLP67" s="140"/>
      <c r="HLQ67" s="140"/>
      <c r="HLR67" s="140"/>
      <c r="HLS67" s="140"/>
      <c r="HLT67" s="140"/>
      <c r="HLU67" s="140"/>
      <c r="HLV67" s="140"/>
      <c r="HLW67" s="140"/>
      <c r="HLX67" s="140"/>
      <c r="HLY67" s="140"/>
      <c r="HLZ67" s="140"/>
      <c r="HMA67" s="140"/>
      <c r="HMB67" s="140"/>
      <c r="HMC67" s="140"/>
      <c r="HMD67" s="140"/>
      <c r="HME67" s="140"/>
      <c r="HMF67" s="140"/>
      <c r="HMG67" s="140"/>
      <c r="HMH67" s="140"/>
      <c r="HMI67" s="140"/>
      <c r="HMJ67" s="140"/>
      <c r="HMK67" s="140"/>
      <c r="HML67" s="140"/>
      <c r="HMM67" s="140"/>
      <c r="HMN67" s="140"/>
      <c r="HMO67" s="140"/>
      <c r="HMP67" s="140"/>
      <c r="HMQ67" s="140"/>
      <c r="HMR67" s="140"/>
      <c r="HMS67" s="140"/>
      <c r="HMT67" s="140"/>
      <c r="HMU67" s="140"/>
      <c r="HMV67" s="140"/>
      <c r="HMW67" s="140"/>
      <c r="HMX67" s="140"/>
      <c r="HMY67" s="140"/>
      <c r="HMZ67" s="140"/>
      <c r="HNA67" s="140"/>
      <c r="HNB67" s="140"/>
      <c r="HNC67" s="140"/>
      <c r="HND67" s="140"/>
      <c r="HNE67" s="140"/>
      <c r="HNF67" s="140"/>
      <c r="HNG67" s="140"/>
      <c r="HNH67" s="140"/>
      <c r="HNI67" s="140"/>
      <c r="HNJ67" s="140"/>
      <c r="HNK67" s="140"/>
      <c r="HNL67" s="140"/>
      <c r="HNM67" s="140"/>
      <c r="HNN67" s="140"/>
      <c r="HNO67" s="140"/>
      <c r="HNP67" s="140"/>
      <c r="HNQ67" s="140"/>
      <c r="HNR67" s="140"/>
      <c r="HNS67" s="140"/>
      <c r="HNT67" s="140"/>
      <c r="HNU67" s="140"/>
      <c r="HNV67" s="140"/>
      <c r="HNW67" s="140"/>
      <c r="HNX67" s="140"/>
      <c r="HNY67" s="140"/>
      <c r="HNZ67" s="140"/>
      <c r="HOA67" s="140"/>
      <c r="HOB67" s="140"/>
      <c r="HOC67" s="140"/>
      <c r="HOD67" s="140"/>
      <c r="HOE67" s="140"/>
      <c r="HOF67" s="140"/>
      <c r="HOG67" s="140"/>
      <c r="HOH67" s="140"/>
      <c r="HOI67" s="140"/>
      <c r="HOJ67" s="140"/>
      <c r="HOK67" s="140"/>
      <c r="HOL67" s="140"/>
      <c r="HOM67" s="140"/>
      <c r="HON67" s="140"/>
      <c r="HOO67" s="140"/>
      <c r="HOP67" s="140"/>
      <c r="HOQ67" s="140"/>
      <c r="HOR67" s="140"/>
      <c r="HOS67" s="140"/>
      <c r="HOT67" s="140"/>
      <c r="HOU67" s="140"/>
      <c r="HOV67" s="140"/>
      <c r="HOW67" s="140"/>
      <c r="HOX67" s="140"/>
      <c r="HOY67" s="140"/>
      <c r="HOZ67" s="140"/>
      <c r="HPA67" s="140"/>
      <c r="HPB67" s="140"/>
      <c r="HPC67" s="140"/>
      <c r="HPD67" s="140"/>
      <c r="HPE67" s="140"/>
      <c r="HPF67" s="140"/>
      <c r="HPG67" s="140"/>
      <c r="HPH67" s="140"/>
      <c r="HPI67" s="140"/>
      <c r="HPJ67" s="140"/>
      <c r="HPK67" s="140"/>
      <c r="HPL67" s="140"/>
      <c r="HPM67" s="140"/>
      <c r="HPN67" s="140"/>
      <c r="HPO67" s="140"/>
      <c r="HPP67" s="140"/>
      <c r="HPQ67" s="140"/>
      <c r="HPR67" s="140"/>
      <c r="HPS67" s="140"/>
      <c r="HPT67" s="140"/>
      <c r="HPU67" s="140"/>
      <c r="HPV67" s="140"/>
      <c r="HPW67" s="140"/>
      <c r="HPX67" s="140"/>
      <c r="HPY67" s="140"/>
      <c r="HPZ67" s="140"/>
      <c r="HQA67" s="140"/>
      <c r="HQB67" s="140"/>
      <c r="HQC67" s="140"/>
      <c r="HQD67" s="140"/>
      <c r="HQE67" s="140"/>
      <c r="HQF67" s="140"/>
      <c r="HQG67" s="140"/>
      <c r="HQH67" s="140"/>
      <c r="HQI67" s="140"/>
      <c r="HQJ67" s="140"/>
      <c r="HQK67" s="140"/>
      <c r="HQL67" s="140"/>
      <c r="HQM67" s="140"/>
      <c r="HQN67" s="140"/>
      <c r="HQO67" s="140"/>
      <c r="HQP67" s="140"/>
      <c r="HQQ67" s="140"/>
      <c r="HQR67" s="140"/>
      <c r="HQS67" s="140"/>
      <c r="HQT67" s="140"/>
      <c r="HQU67" s="140"/>
      <c r="HQV67" s="140"/>
      <c r="HQW67" s="140"/>
      <c r="HQX67" s="140"/>
      <c r="HQY67" s="140"/>
      <c r="HQZ67" s="140"/>
      <c r="HRA67" s="140"/>
      <c r="HRB67" s="140"/>
      <c r="HRC67" s="140"/>
      <c r="HRD67" s="140"/>
      <c r="HRE67" s="140"/>
      <c r="HRF67" s="140"/>
      <c r="HRG67" s="140"/>
      <c r="HRH67" s="140"/>
      <c r="HRI67" s="140"/>
      <c r="HRJ67" s="140"/>
      <c r="HRK67" s="140"/>
      <c r="HRL67" s="140"/>
      <c r="HRM67" s="140"/>
      <c r="HRN67" s="140"/>
      <c r="HRO67" s="140"/>
      <c r="HRP67" s="140"/>
      <c r="HRQ67" s="140"/>
      <c r="HRR67" s="140"/>
      <c r="HRS67" s="140"/>
      <c r="HRT67" s="140"/>
      <c r="HRU67" s="140"/>
      <c r="HRV67" s="140"/>
      <c r="HRW67" s="140"/>
      <c r="HRX67" s="140"/>
      <c r="HRY67" s="140"/>
      <c r="HRZ67" s="140"/>
      <c r="HSA67" s="140"/>
      <c r="HSB67" s="140"/>
      <c r="HSC67" s="140"/>
      <c r="HSD67" s="140"/>
      <c r="HSE67" s="140"/>
      <c r="HSF67" s="140"/>
      <c r="HSG67" s="140"/>
      <c r="HSH67" s="140"/>
      <c r="HSI67" s="140"/>
      <c r="HSJ67" s="140"/>
      <c r="HSK67" s="140"/>
      <c r="HSL67" s="140"/>
      <c r="HSM67" s="140"/>
      <c r="HSN67" s="140"/>
      <c r="HSO67" s="140"/>
      <c r="HSP67" s="140"/>
      <c r="HSQ67" s="140"/>
      <c r="HSR67" s="140"/>
      <c r="HSS67" s="140"/>
      <c r="HST67" s="140"/>
      <c r="HSU67" s="140"/>
      <c r="HSV67" s="140"/>
      <c r="HSW67" s="140"/>
      <c r="HSX67" s="140"/>
      <c r="HSY67" s="140"/>
      <c r="HSZ67" s="140"/>
      <c r="HTA67" s="140"/>
      <c r="HTB67" s="140"/>
      <c r="HTC67" s="140"/>
      <c r="HTD67" s="140"/>
      <c r="HTE67" s="140"/>
      <c r="HTF67" s="140"/>
      <c r="HTG67" s="140"/>
      <c r="HTH67" s="140"/>
      <c r="HTI67" s="140"/>
      <c r="HTJ67" s="140"/>
      <c r="HTK67" s="140"/>
      <c r="HTL67" s="140"/>
      <c r="HTM67" s="140"/>
      <c r="HTN67" s="140"/>
      <c r="HTO67" s="140"/>
      <c r="HTP67" s="140"/>
      <c r="HTQ67" s="140"/>
      <c r="HTR67" s="140"/>
      <c r="HTS67" s="140"/>
      <c r="HTT67" s="140"/>
      <c r="HTU67" s="140"/>
      <c r="HTV67" s="140"/>
      <c r="HTW67" s="140"/>
      <c r="HTX67" s="140"/>
      <c r="HTY67" s="140"/>
      <c r="HTZ67" s="140"/>
      <c r="HUA67" s="140"/>
      <c r="HUB67" s="140"/>
      <c r="HUC67" s="140"/>
      <c r="HUD67" s="140"/>
      <c r="HUE67" s="140"/>
      <c r="HUF67" s="140"/>
      <c r="HUG67" s="140"/>
      <c r="HUH67" s="140"/>
      <c r="HUI67" s="140"/>
      <c r="HUJ67" s="140"/>
      <c r="HUK67" s="140"/>
      <c r="HUL67" s="140"/>
      <c r="HUM67" s="140"/>
      <c r="HUN67" s="140"/>
      <c r="HUO67" s="140"/>
      <c r="HUP67" s="140"/>
      <c r="HUQ67" s="140"/>
      <c r="HUR67" s="140"/>
      <c r="HUS67" s="140"/>
      <c r="HUT67" s="140"/>
      <c r="HUU67" s="140"/>
      <c r="HUV67" s="140"/>
      <c r="HUW67" s="140"/>
      <c r="HUX67" s="140"/>
      <c r="HUY67" s="140"/>
      <c r="HUZ67" s="140"/>
      <c r="HVA67" s="140"/>
      <c r="HVB67" s="140"/>
      <c r="HVC67" s="140"/>
      <c r="HVD67" s="140"/>
      <c r="HVE67" s="140"/>
      <c r="HVF67" s="140"/>
      <c r="HVG67" s="140"/>
      <c r="HVH67" s="140"/>
      <c r="HVI67" s="140"/>
      <c r="HVJ67" s="140"/>
      <c r="HVK67" s="140"/>
      <c r="HVL67" s="140"/>
      <c r="HVM67" s="140"/>
      <c r="HVN67" s="140"/>
      <c r="HVO67" s="140"/>
      <c r="HVP67" s="140"/>
      <c r="HVQ67" s="140"/>
      <c r="HVR67" s="140"/>
      <c r="HVS67" s="140"/>
      <c r="HVT67" s="140"/>
      <c r="HVU67" s="140"/>
      <c r="HVV67" s="140"/>
      <c r="HVW67" s="140"/>
      <c r="HVX67" s="140"/>
      <c r="HVY67" s="140"/>
      <c r="HVZ67" s="140"/>
      <c r="HWA67" s="140"/>
      <c r="HWB67" s="140"/>
      <c r="HWC67" s="140"/>
      <c r="HWD67" s="140"/>
      <c r="HWE67" s="140"/>
      <c r="HWF67" s="140"/>
      <c r="HWG67" s="140"/>
      <c r="HWH67" s="140"/>
      <c r="HWI67" s="140"/>
      <c r="HWJ67" s="140"/>
      <c r="HWK67" s="140"/>
      <c r="HWL67" s="140"/>
      <c r="HWM67" s="140"/>
      <c r="HWN67" s="140"/>
      <c r="HWO67" s="140"/>
      <c r="HWP67" s="140"/>
      <c r="HWQ67" s="140"/>
      <c r="HWR67" s="140"/>
      <c r="HWS67" s="140"/>
      <c r="HWT67" s="140"/>
      <c r="HWU67" s="140"/>
      <c r="HWV67" s="140"/>
      <c r="HWW67" s="140"/>
      <c r="HWX67" s="140"/>
      <c r="HWY67" s="140"/>
      <c r="HWZ67" s="140"/>
      <c r="HXA67" s="140"/>
      <c r="HXB67" s="140"/>
      <c r="HXC67" s="140"/>
      <c r="HXD67" s="140"/>
      <c r="HXE67" s="140"/>
      <c r="HXF67" s="140"/>
      <c r="HXG67" s="140"/>
      <c r="HXH67" s="140"/>
      <c r="HXI67" s="140"/>
      <c r="HXJ67" s="140"/>
      <c r="HXK67" s="140"/>
      <c r="HXL67" s="140"/>
      <c r="HXM67" s="140"/>
      <c r="HXN67" s="140"/>
      <c r="HXO67" s="140"/>
      <c r="HXP67" s="140"/>
      <c r="HXQ67" s="140"/>
      <c r="HXR67" s="140"/>
      <c r="HXS67" s="140"/>
      <c r="HXT67" s="140"/>
      <c r="HXU67" s="140"/>
      <c r="HXV67" s="140"/>
      <c r="HXW67" s="140"/>
      <c r="HXX67" s="140"/>
      <c r="HXY67" s="140"/>
      <c r="HXZ67" s="140"/>
      <c r="HYA67" s="140"/>
      <c r="HYB67" s="140"/>
      <c r="HYC67" s="140"/>
      <c r="HYD67" s="140"/>
      <c r="HYE67" s="140"/>
      <c r="HYF67" s="140"/>
      <c r="HYG67" s="140"/>
      <c r="HYH67" s="140"/>
      <c r="HYI67" s="140"/>
      <c r="HYJ67" s="140"/>
      <c r="HYK67" s="140"/>
      <c r="HYL67" s="140"/>
      <c r="HYM67" s="140"/>
      <c r="HYN67" s="140"/>
      <c r="HYO67" s="140"/>
      <c r="HYP67" s="140"/>
      <c r="HYQ67" s="140"/>
      <c r="HYR67" s="140"/>
      <c r="HYS67" s="140"/>
      <c r="HYT67" s="140"/>
      <c r="HYU67" s="140"/>
      <c r="HYV67" s="140"/>
      <c r="HYW67" s="140"/>
      <c r="HYX67" s="140"/>
      <c r="HYY67" s="140"/>
      <c r="HYZ67" s="140"/>
      <c r="HZA67" s="140"/>
      <c r="HZB67" s="140"/>
      <c r="HZC67" s="140"/>
      <c r="HZD67" s="140"/>
      <c r="HZE67" s="140"/>
      <c r="HZF67" s="140"/>
      <c r="HZG67" s="140"/>
      <c r="HZH67" s="140"/>
      <c r="HZI67" s="140"/>
      <c r="HZJ67" s="140"/>
      <c r="HZK67" s="140"/>
      <c r="HZL67" s="140"/>
      <c r="HZM67" s="140"/>
      <c r="HZN67" s="140"/>
      <c r="HZO67" s="140"/>
      <c r="HZP67" s="140"/>
      <c r="HZQ67" s="140"/>
      <c r="HZR67" s="140"/>
      <c r="HZS67" s="140"/>
      <c r="HZT67" s="140"/>
      <c r="HZU67" s="140"/>
      <c r="HZV67" s="140"/>
      <c r="HZW67" s="140"/>
      <c r="HZX67" s="140"/>
      <c r="HZY67" s="140"/>
      <c r="HZZ67" s="140"/>
      <c r="IAA67" s="140"/>
      <c r="IAB67" s="140"/>
      <c r="IAC67" s="140"/>
      <c r="IAD67" s="140"/>
      <c r="IAE67" s="140"/>
      <c r="IAF67" s="140"/>
      <c r="IAG67" s="140"/>
      <c r="IAH67" s="140"/>
      <c r="IAI67" s="140"/>
      <c r="IAJ67" s="140"/>
      <c r="IAK67" s="140"/>
      <c r="IAL67" s="140"/>
      <c r="IAM67" s="140"/>
      <c r="IAN67" s="140"/>
      <c r="IAO67" s="140"/>
      <c r="IAP67" s="140"/>
      <c r="IAQ67" s="140"/>
      <c r="IAR67" s="140"/>
      <c r="IAS67" s="140"/>
      <c r="IAT67" s="140"/>
      <c r="IAU67" s="140"/>
      <c r="IAV67" s="140"/>
      <c r="IAW67" s="140"/>
      <c r="IAX67" s="140"/>
      <c r="IAY67" s="140"/>
      <c r="IAZ67" s="140"/>
      <c r="IBA67" s="140"/>
      <c r="IBB67" s="140"/>
      <c r="IBC67" s="140"/>
      <c r="IBD67" s="140"/>
      <c r="IBE67" s="140"/>
      <c r="IBF67" s="140"/>
      <c r="IBG67" s="140"/>
      <c r="IBH67" s="140"/>
      <c r="IBI67" s="140"/>
      <c r="IBJ67" s="140"/>
      <c r="IBK67" s="140"/>
      <c r="IBL67" s="140"/>
      <c r="IBM67" s="140"/>
      <c r="IBN67" s="140"/>
      <c r="IBO67" s="140"/>
      <c r="IBP67" s="140"/>
      <c r="IBQ67" s="140"/>
      <c r="IBR67" s="140"/>
      <c r="IBS67" s="140"/>
      <c r="IBT67" s="140"/>
      <c r="IBU67" s="140"/>
      <c r="IBV67" s="140"/>
      <c r="IBW67" s="140"/>
      <c r="IBX67" s="140"/>
      <c r="IBY67" s="140"/>
      <c r="IBZ67" s="140"/>
      <c r="ICA67" s="140"/>
      <c r="ICB67" s="140"/>
      <c r="ICC67" s="140"/>
      <c r="ICD67" s="140"/>
      <c r="ICE67" s="140"/>
      <c r="ICF67" s="140"/>
      <c r="ICG67" s="140"/>
      <c r="ICH67" s="140"/>
      <c r="ICI67" s="140"/>
      <c r="ICJ67" s="140"/>
      <c r="ICK67" s="140"/>
      <c r="ICL67" s="140"/>
      <c r="ICM67" s="140"/>
      <c r="ICN67" s="140"/>
      <c r="ICO67" s="140"/>
      <c r="ICP67" s="140"/>
      <c r="ICQ67" s="140"/>
      <c r="ICR67" s="140"/>
      <c r="ICS67" s="140"/>
      <c r="ICT67" s="140"/>
      <c r="ICU67" s="140"/>
      <c r="ICV67" s="140"/>
      <c r="ICW67" s="140"/>
      <c r="ICX67" s="140"/>
      <c r="ICY67" s="140"/>
      <c r="ICZ67" s="140"/>
      <c r="IDA67" s="140"/>
      <c r="IDB67" s="140"/>
      <c r="IDC67" s="140"/>
      <c r="IDD67" s="140"/>
      <c r="IDE67" s="140"/>
      <c r="IDF67" s="140"/>
      <c r="IDG67" s="140"/>
      <c r="IDH67" s="140"/>
      <c r="IDI67" s="140"/>
      <c r="IDJ67" s="140"/>
      <c r="IDK67" s="140"/>
      <c r="IDL67" s="140"/>
      <c r="IDM67" s="140"/>
      <c r="IDN67" s="140"/>
      <c r="IDO67" s="140"/>
      <c r="IDP67" s="140"/>
      <c r="IDQ67" s="140"/>
      <c r="IDR67" s="140"/>
      <c r="IDS67" s="140"/>
      <c r="IDT67" s="140"/>
      <c r="IDU67" s="140"/>
      <c r="IDV67" s="140"/>
      <c r="IDW67" s="140"/>
      <c r="IDX67" s="140"/>
      <c r="IDY67" s="140"/>
      <c r="IDZ67" s="140"/>
      <c r="IEA67" s="140"/>
      <c r="IEB67" s="140"/>
      <c r="IEC67" s="140"/>
      <c r="IED67" s="140"/>
      <c r="IEE67" s="140"/>
      <c r="IEF67" s="140"/>
      <c r="IEG67" s="140"/>
      <c r="IEH67" s="140"/>
      <c r="IEI67" s="140"/>
      <c r="IEJ67" s="140"/>
      <c r="IEK67" s="140"/>
      <c r="IEL67" s="140"/>
      <c r="IEM67" s="140"/>
      <c r="IEN67" s="140"/>
      <c r="IEO67" s="140"/>
      <c r="IEP67" s="140"/>
      <c r="IEQ67" s="140"/>
      <c r="IER67" s="140"/>
      <c r="IES67" s="140"/>
      <c r="IET67" s="140"/>
      <c r="IEU67" s="140"/>
      <c r="IEV67" s="140"/>
      <c r="IEW67" s="140"/>
      <c r="IEX67" s="140"/>
      <c r="IEY67" s="140"/>
      <c r="IEZ67" s="140"/>
      <c r="IFA67" s="140"/>
      <c r="IFB67" s="140"/>
      <c r="IFC67" s="140"/>
      <c r="IFD67" s="140"/>
      <c r="IFE67" s="140"/>
      <c r="IFF67" s="140"/>
      <c r="IFG67" s="140"/>
      <c r="IFH67" s="140"/>
      <c r="IFI67" s="140"/>
      <c r="IFJ67" s="140"/>
      <c r="IFK67" s="140"/>
      <c r="IFL67" s="140"/>
      <c r="IFM67" s="140"/>
      <c r="IFN67" s="140"/>
      <c r="IFO67" s="140"/>
      <c r="IFP67" s="140"/>
      <c r="IFQ67" s="140"/>
      <c r="IFR67" s="140"/>
      <c r="IFS67" s="140"/>
      <c r="IFT67" s="140"/>
      <c r="IFU67" s="140"/>
      <c r="IFV67" s="140"/>
      <c r="IFW67" s="140"/>
      <c r="IFX67" s="140"/>
      <c r="IFY67" s="140"/>
      <c r="IFZ67" s="140"/>
      <c r="IGA67" s="140"/>
      <c r="IGB67" s="140"/>
      <c r="IGC67" s="140"/>
      <c r="IGD67" s="140"/>
      <c r="IGE67" s="140"/>
      <c r="IGF67" s="140"/>
      <c r="IGG67" s="140"/>
      <c r="IGH67" s="140"/>
      <c r="IGI67" s="140"/>
      <c r="IGJ67" s="140"/>
      <c r="IGK67" s="140"/>
      <c r="IGL67" s="140"/>
      <c r="IGM67" s="140"/>
      <c r="IGN67" s="140"/>
      <c r="IGO67" s="140"/>
      <c r="IGP67" s="140"/>
      <c r="IGQ67" s="140"/>
      <c r="IGR67" s="140"/>
      <c r="IGS67" s="140"/>
      <c r="IGT67" s="140"/>
      <c r="IGU67" s="140"/>
      <c r="IGV67" s="140"/>
      <c r="IGW67" s="140"/>
      <c r="IGX67" s="140"/>
      <c r="IGY67" s="140"/>
      <c r="IGZ67" s="140"/>
      <c r="IHA67" s="140"/>
      <c r="IHB67" s="140"/>
      <c r="IHC67" s="140"/>
      <c r="IHD67" s="140"/>
      <c r="IHE67" s="140"/>
      <c r="IHF67" s="140"/>
      <c r="IHG67" s="140"/>
      <c r="IHH67" s="140"/>
      <c r="IHI67" s="140"/>
      <c r="IHJ67" s="140"/>
      <c r="IHK67" s="140"/>
      <c r="IHL67" s="140"/>
      <c r="IHM67" s="140"/>
      <c r="IHN67" s="140"/>
      <c r="IHO67" s="140"/>
      <c r="IHP67" s="140"/>
      <c r="IHQ67" s="140"/>
      <c r="IHR67" s="140"/>
      <c r="IHS67" s="140"/>
      <c r="IHT67" s="140"/>
      <c r="IHU67" s="140"/>
      <c r="IHV67" s="140"/>
      <c r="IHW67" s="140"/>
      <c r="IHX67" s="140"/>
      <c r="IHY67" s="140"/>
      <c r="IHZ67" s="140"/>
      <c r="IIA67" s="140"/>
      <c r="IIB67" s="140"/>
      <c r="IIC67" s="140"/>
      <c r="IID67" s="140"/>
      <c r="IIE67" s="140"/>
      <c r="IIF67" s="140"/>
      <c r="IIG67" s="140"/>
      <c r="IIH67" s="140"/>
      <c r="III67" s="140"/>
      <c r="IIJ67" s="140"/>
      <c r="IIK67" s="140"/>
      <c r="IIL67" s="140"/>
      <c r="IIM67" s="140"/>
      <c r="IIN67" s="140"/>
      <c r="IIO67" s="140"/>
      <c r="IIP67" s="140"/>
      <c r="IIQ67" s="140"/>
      <c r="IIR67" s="140"/>
      <c r="IIS67" s="140"/>
      <c r="IIT67" s="140"/>
      <c r="IIU67" s="140"/>
      <c r="IIV67" s="140"/>
      <c r="IIW67" s="140"/>
      <c r="IIX67" s="140"/>
      <c r="IIY67" s="140"/>
      <c r="IIZ67" s="140"/>
      <c r="IJA67" s="140"/>
      <c r="IJB67" s="140"/>
      <c r="IJC67" s="140"/>
      <c r="IJD67" s="140"/>
      <c r="IJE67" s="140"/>
      <c r="IJF67" s="140"/>
      <c r="IJG67" s="140"/>
      <c r="IJH67" s="140"/>
      <c r="IJI67" s="140"/>
      <c r="IJJ67" s="140"/>
      <c r="IJK67" s="140"/>
      <c r="IJL67" s="140"/>
      <c r="IJM67" s="140"/>
      <c r="IJN67" s="140"/>
      <c r="IJO67" s="140"/>
      <c r="IJP67" s="140"/>
      <c r="IJQ67" s="140"/>
      <c r="IJR67" s="140"/>
      <c r="IJS67" s="140"/>
      <c r="IJT67" s="140"/>
      <c r="IJU67" s="140"/>
      <c r="IJV67" s="140"/>
      <c r="IJW67" s="140"/>
      <c r="IJX67" s="140"/>
      <c r="IJY67" s="140"/>
      <c r="IJZ67" s="140"/>
      <c r="IKA67" s="140"/>
      <c r="IKB67" s="140"/>
      <c r="IKC67" s="140"/>
      <c r="IKD67" s="140"/>
      <c r="IKE67" s="140"/>
      <c r="IKF67" s="140"/>
      <c r="IKG67" s="140"/>
      <c r="IKH67" s="140"/>
      <c r="IKI67" s="140"/>
      <c r="IKJ67" s="140"/>
      <c r="IKK67" s="140"/>
      <c r="IKL67" s="140"/>
      <c r="IKM67" s="140"/>
      <c r="IKN67" s="140"/>
      <c r="IKO67" s="140"/>
      <c r="IKP67" s="140"/>
      <c r="IKQ67" s="140"/>
      <c r="IKR67" s="140"/>
      <c r="IKS67" s="140"/>
      <c r="IKT67" s="140"/>
      <c r="IKU67" s="140"/>
      <c r="IKV67" s="140"/>
      <c r="IKW67" s="140"/>
      <c r="IKX67" s="140"/>
      <c r="IKY67" s="140"/>
      <c r="IKZ67" s="140"/>
      <c r="ILA67" s="140"/>
      <c r="ILB67" s="140"/>
      <c r="ILC67" s="140"/>
      <c r="ILD67" s="140"/>
      <c r="ILE67" s="140"/>
      <c r="ILF67" s="140"/>
      <c r="ILG67" s="140"/>
      <c r="ILH67" s="140"/>
      <c r="ILI67" s="140"/>
      <c r="ILJ67" s="140"/>
      <c r="ILK67" s="140"/>
      <c r="ILL67" s="140"/>
      <c r="ILM67" s="140"/>
      <c r="ILN67" s="140"/>
      <c r="ILO67" s="140"/>
      <c r="ILP67" s="140"/>
      <c r="ILQ67" s="140"/>
      <c r="ILR67" s="140"/>
      <c r="ILS67" s="140"/>
      <c r="ILT67" s="140"/>
      <c r="ILU67" s="140"/>
      <c r="ILV67" s="140"/>
      <c r="ILW67" s="140"/>
      <c r="ILX67" s="140"/>
      <c r="ILY67" s="140"/>
      <c r="ILZ67" s="140"/>
      <c r="IMA67" s="140"/>
      <c r="IMB67" s="140"/>
      <c r="IMC67" s="140"/>
      <c r="IMD67" s="140"/>
      <c r="IME67" s="140"/>
      <c r="IMF67" s="140"/>
      <c r="IMG67" s="140"/>
      <c r="IMH67" s="140"/>
      <c r="IMI67" s="140"/>
      <c r="IMJ67" s="140"/>
      <c r="IMK67" s="140"/>
      <c r="IML67" s="140"/>
      <c r="IMM67" s="140"/>
      <c r="IMN67" s="140"/>
      <c r="IMO67" s="140"/>
      <c r="IMP67" s="140"/>
      <c r="IMQ67" s="140"/>
      <c r="IMR67" s="140"/>
      <c r="IMS67" s="140"/>
      <c r="IMT67" s="140"/>
      <c r="IMU67" s="140"/>
      <c r="IMV67" s="140"/>
      <c r="IMW67" s="140"/>
      <c r="IMX67" s="140"/>
      <c r="IMY67" s="140"/>
      <c r="IMZ67" s="140"/>
      <c r="INA67" s="140"/>
      <c r="INB67" s="140"/>
      <c r="INC67" s="140"/>
      <c r="IND67" s="140"/>
      <c r="INE67" s="140"/>
      <c r="INF67" s="140"/>
      <c r="ING67" s="140"/>
      <c r="INH67" s="140"/>
      <c r="INI67" s="140"/>
      <c r="INJ67" s="140"/>
      <c r="INK67" s="140"/>
      <c r="INL67" s="140"/>
      <c r="INM67" s="140"/>
      <c r="INN67" s="140"/>
      <c r="INO67" s="140"/>
      <c r="INP67" s="140"/>
      <c r="INQ67" s="140"/>
      <c r="INR67" s="140"/>
      <c r="INS67" s="140"/>
      <c r="INT67" s="140"/>
      <c r="INU67" s="140"/>
      <c r="INV67" s="140"/>
      <c r="INW67" s="140"/>
      <c r="INX67" s="140"/>
      <c r="INY67" s="140"/>
      <c r="INZ67" s="140"/>
      <c r="IOA67" s="140"/>
      <c r="IOB67" s="140"/>
      <c r="IOC67" s="140"/>
      <c r="IOD67" s="140"/>
      <c r="IOE67" s="140"/>
      <c r="IOF67" s="140"/>
      <c r="IOG67" s="140"/>
      <c r="IOH67" s="140"/>
      <c r="IOI67" s="140"/>
      <c r="IOJ67" s="140"/>
      <c r="IOK67" s="140"/>
      <c r="IOL67" s="140"/>
      <c r="IOM67" s="140"/>
      <c r="ION67" s="140"/>
      <c r="IOO67" s="140"/>
      <c r="IOP67" s="140"/>
      <c r="IOQ67" s="140"/>
      <c r="IOR67" s="140"/>
      <c r="IOS67" s="140"/>
      <c r="IOT67" s="140"/>
      <c r="IOU67" s="140"/>
      <c r="IOV67" s="140"/>
      <c r="IOW67" s="140"/>
      <c r="IOX67" s="140"/>
      <c r="IOY67" s="140"/>
      <c r="IOZ67" s="140"/>
      <c r="IPA67" s="140"/>
      <c r="IPB67" s="140"/>
      <c r="IPC67" s="140"/>
      <c r="IPD67" s="140"/>
      <c r="IPE67" s="140"/>
      <c r="IPF67" s="140"/>
      <c r="IPG67" s="140"/>
      <c r="IPH67" s="140"/>
      <c r="IPI67" s="140"/>
      <c r="IPJ67" s="140"/>
      <c r="IPK67" s="140"/>
      <c r="IPL67" s="140"/>
      <c r="IPM67" s="140"/>
      <c r="IPN67" s="140"/>
      <c r="IPO67" s="140"/>
      <c r="IPP67" s="140"/>
      <c r="IPQ67" s="140"/>
      <c r="IPR67" s="140"/>
      <c r="IPS67" s="140"/>
      <c r="IPT67" s="140"/>
      <c r="IPU67" s="140"/>
      <c r="IPV67" s="140"/>
      <c r="IPW67" s="140"/>
      <c r="IPX67" s="140"/>
      <c r="IPY67" s="140"/>
      <c r="IPZ67" s="140"/>
      <c r="IQA67" s="140"/>
      <c r="IQB67" s="140"/>
      <c r="IQC67" s="140"/>
      <c r="IQD67" s="140"/>
      <c r="IQE67" s="140"/>
      <c r="IQF67" s="140"/>
      <c r="IQG67" s="140"/>
      <c r="IQH67" s="140"/>
      <c r="IQI67" s="140"/>
      <c r="IQJ67" s="140"/>
      <c r="IQK67" s="140"/>
      <c r="IQL67" s="140"/>
      <c r="IQM67" s="140"/>
      <c r="IQN67" s="140"/>
      <c r="IQO67" s="140"/>
      <c r="IQP67" s="140"/>
      <c r="IQQ67" s="140"/>
      <c r="IQR67" s="140"/>
      <c r="IQS67" s="140"/>
      <c r="IQT67" s="140"/>
      <c r="IQU67" s="140"/>
      <c r="IQV67" s="140"/>
      <c r="IQW67" s="140"/>
      <c r="IQX67" s="140"/>
      <c r="IQY67" s="140"/>
      <c r="IQZ67" s="140"/>
      <c r="IRA67" s="140"/>
      <c r="IRB67" s="140"/>
      <c r="IRC67" s="140"/>
      <c r="IRD67" s="140"/>
      <c r="IRE67" s="140"/>
      <c r="IRF67" s="140"/>
      <c r="IRG67" s="140"/>
      <c r="IRH67" s="140"/>
      <c r="IRI67" s="140"/>
      <c r="IRJ67" s="140"/>
      <c r="IRK67" s="140"/>
      <c r="IRL67" s="140"/>
      <c r="IRM67" s="140"/>
      <c r="IRN67" s="140"/>
      <c r="IRO67" s="140"/>
      <c r="IRP67" s="140"/>
      <c r="IRQ67" s="140"/>
      <c r="IRR67" s="140"/>
      <c r="IRS67" s="140"/>
      <c r="IRT67" s="140"/>
      <c r="IRU67" s="140"/>
      <c r="IRV67" s="140"/>
      <c r="IRW67" s="140"/>
      <c r="IRX67" s="140"/>
      <c r="IRY67" s="140"/>
      <c r="IRZ67" s="140"/>
      <c r="ISA67" s="140"/>
      <c r="ISB67" s="140"/>
      <c r="ISC67" s="140"/>
      <c r="ISD67" s="140"/>
      <c r="ISE67" s="140"/>
      <c r="ISF67" s="140"/>
      <c r="ISG67" s="140"/>
      <c r="ISH67" s="140"/>
      <c r="ISI67" s="140"/>
      <c r="ISJ67" s="140"/>
      <c r="ISK67" s="140"/>
      <c r="ISL67" s="140"/>
      <c r="ISM67" s="140"/>
      <c r="ISN67" s="140"/>
      <c r="ISO67" s="140"/>
      <c r="ISP67" s="140"/>
      <c r="ISQ67" s="140"/>
      <c r="ISR67" s="140"/>
      <c r="ISS67" s="140"/>
      <c r="IST67" s="140"/>
      <c r="ISU67" s="140"/>
      <c r="ISV67" s="140"/>
      <c r="ISW67" s="140"/>
      <c r="ISX67" s="140"/>
      <c r="ISY67" s="140"/>
      <c r="ISZ67" s="140"/>
      <c r="ITA67" s="140"/>
      <c r="ITB67" s="140"/>
      <c r="ITC67" s="140"/>
      <c r="ITD67" s="140"/>
      <c r="ITE67" s="140"/>
      <c r="ITF67" s="140"/>
      <c r="ITG67" s="140"/>
      <c r="ITH67" s="140"/>
      <c r="ITI67" s="140"/>
      <c r="ITJ67" s="140"/>
      <c r="ITK67" s="140"/>
      <c r="ITL67" s="140"/>
      <c r="ITM67" s="140"/>
      <c r="ITN67" s="140"/>
      <c r="ITO67" s="140"/>
      <c r="ITP67" s="140"/>
      <c r="ITQ67" s="140"/>
      <c r="ITR67" s="140"/>
      <c r="ITS67" s="140"/>
      <c r="ITT67" s="140"/>
      <c r="ITU67" s="140"/>
      <c r="ITV67" s="140"/>
      <c r="ITW67" s="140"/>
      <c r="ITX67" s="140"/>
      <c r="ITY67" s="140"/>
      <c r="ITZ67" s="140"/>
      <c r="IUA67" s="140"/>
      <c r="IUB67" s="140"/>
      <c r="IUC67" s="140"/>
      <c r="IUD67" s="140"/>
      <c r="IUE67" s="140"/>
      <c r="IUF67" s="140"/>
      <c r="IUG67" s="140"/>
      <c r="IUH67" s="140"/>
      <c r="IUI67" s="140"/>
      <c r="IUJ67" s="140"/>
      <c r="IUK67" s="140"/>
      <c r="IUL67" s="140"/>
      <c r="IUM67" s="140"/>
      <c r="IUN67" s="140"/>
      <c r="IUO67" s="140"/>
      <c r="IUP67" s="140"/>
      <c r="IUQ67" s="140"/>
      <c r="IUR67" s="140"/>
      <c r="IUS67" s="140"/>
      <c r="IUT67" s="140"/>
      <c r="IUU67" s="140"/>
      <c r="IUV67" s="140"/>
      <c r="IUW67" s="140"/>
      <c r="IUX67" s="140"/>
      <c r="IUY67" s="140"/>
      <c r="IUZ67" s="140"/>
      <c r="IVA67" s="140"/>
      <c r="IVB67" s="140"/>
      <c r="IVC67" s="140"/>
      <c r="IVD67" s="140"/>
      <c r="IVE67" s="140"/>
      <c r="IVF67" s="140"/>
      <c r="IVG67" s="140"/>
      <c r="IVH67" s="140"/>
      <c r="IVI67" s="140"/>
      <c r="IVJ67" s="140"/>
      <c r="IVK67" s="140"/>
      <c r="IVL67" s="140"/>
      <c r="IVM67" s="140"/>
      <c r="IVN67" s="140"/>
      <c r="IVO67" s="140"/>
      <c r="IVP67" s="140"/>
      <c r="IVQ67" s="140"/>
      <c r="IVR67" s="140"/>
      <c r="IVS67" s="140"/>
      <c r="IVT67" s="140"/>
      <c r="IVU67" s="140"/>
      <c r="IVV67" s="140"/>
      <c r="IVW67" s="140"/>
      <c r="IVX67" s="140"/>
      <c r="IVY67" s="140"/>
      <c r="IVZ67" s="140"/>
      <c r="IWA67" s="140"/>
      <c r="IWB67" s="140"/>
      <c r="IWC67" s="140"/>
      <c r="IWD67" s="140"/>
      <c r="IWE67" s="140"/>
      <c r="IWF67" s="140"/>
      <c r="IWG67" s="140"/>
      <c r="IWH67" s="140"/>
      <c r="IWI67" s="140"/>
      <c r="IWJ67" s="140"/>
      <c r="IWK67" s="140"/>
      <c r="IWL67" s="140"/>
      <c r="IWM67" s="140"/>
      <c r="IWN67" s="140"/>
      <c r="IWO67" s="140"/>
      <c r="IWP67" s="140"/>
      <c r="IWQ67" s="140"/>
      <c r="IWR67" s="140"/>
      <c r="IWS67" s="140"/>
      <c r="IWT67" s="140"/>
      <c r="IWU67" s="140"/>
      <c r="IWV67" s="140"/>
      <c r="IWW67" s="140"/>
      <c r="IWX67" s="140"/>
      <c r="IWY67" s="140"/>
      <c r="IWZ67" s="140"/>
      <c r="IXA67" s="140"/>
      <c r="IXB67" s="140"/>
      <c r="IXC67" s="140"/>
      <c r="IXD67" s="140"/>
      <c r="IXE67" s="140"/>
      <c r="IXF67" s="140"/>
      <c r="IXG67" s="140"/>
      <c r="IXH67" s="140"/>
      <c r="IXI67" s="140"/>
      <c r="IXJ67" s="140"/>
      <c r="IXK67" s="140"/>
      <c r="IXL67" s="140"/>
      <c r="IXM67" s="140"/>
      <c r="IXN67" s="140"/>
      <c r="IXO67" s="140"/>
      <c r="IXP67" s="140"/>
      <c r="IXQ67" s="140"/>
      <c r="IXR67" s="140"/>
      <c r="IXS67" s="140"/>
      <c r="IXT67" s="140"/>
      <c r="IXU67" s="140"/>
      <c r="IXV67" s="140"/>
      <c r="IXW67" s="140"/>
      <c r="IXX67" s="140"/>
      <c r="IXY67" s="140"/>
      <c r="IXZ67" s="140"/>
      <c r="IYA67" s="140"/>
      <c r="IYB67" s="140"/>
      <c r="IYC67" s="140"/>
      <c r="IYD67" s="140"/>
      <c r="IYE67" s="140"/>
      <c r="IYF67" s="140"/>
      <c r="IYG67" s="140"/>
      <c r="IYH67" s="140"/>
      <c r="IYI67" s="140"/>
      <c r="IYJ67" s="140"/>
      <c r="IYK67" s="140"/>
      <c r="IYL67" s="140"/>
      <c r="IYM67" s="140"/>
      <c r="IYN67" s="140"/>
      <c r="IYO67" s="140"/>
      <c r="IYP67" s="140"/>
      <c r="IYQ67" s="140"/>
      <c r="IYR67" s="140"/>
      <c r="IYS67" s="140"/>
      <c r="IYT67" s="140"/>
      <c r="IYU67" s="140"/>
      <c r="IYV67" s="140"/>
      <c r="IYW67" s="140"/>
      <c r="IYX67" s="140"/>
      <c r="IYY67" s="140"/>
      <c r="IYZ67" s="140"/>
      <c r="IZA67" s="140"/>
      <c r="IZB67" s="140"/>
      <c r="IZC67" s="140"/>
      <c r="IZD67" s="140"/>
      <c r="IZE67" s="140"/>
      <c r="IZF67" s="140"/>
      <c r="IZG67" s="140"/>
      <c r="IZH67" s="140"/>
      <c r="IZI67" s="140"/>
      <c r="IZJ67" s="140"/>
      <c r="IZK67" s="140"/>
      <c r="IZL67" s="140"/>
      <c r="IZM67" s="140"/>
      <c r="IZN67" s="140"/>
      <c r="IZO67" s="140"/>
      <c r="IZP67" s="140"/>
      <c r="IZQ67" s="140"/>
      <c r="IZR67" s="140"/>
      <c r="IZS67" s="140"/>
      <c r="IZT67" s="140"/>
      <c r="IZU67" s="140"/>
      <c r="IZV67" s="140"/>
      <c r="IZW67" s="140"/>
      <c r="IZX67" s="140"/>
      <c r="IZY67" s="140"/>
      <c r="IZZ67" s="140"/>
      <c r="JAA67" s="140"/>
      <c r="JAB67" s="140"/>
      <c r="JAC67" s="140"/>
      <c r="JAD67" s="140"/>
      <c r="JAE67" s="140"/>
      <c r="JAF67" s="140"/>
      <c r="JAG67" s="140"/>
      <c r="JAH67" s="140"/>
      <c r="JAI67" s="140"/>
      <c r="JAJ67" s="140"/>
      <c r="JAK67" s="140"/>
      <c r="JAL67" s="140"/>
      <c r="JAM67" s="140"/>
      <c r="JAN67" s="140"/>
      <c r="JAO67" s="140"/>
      <c r="JAP67" s="140"/>
      <c r="JAQ67" s="140"/>
      <c r="JAR67" s="140"/>
      <c r="JAS67" s="140"/>
      <c r="JAT67" s="140"/>
      <c r="JAU67" s="140"/>
      <c r="JAV67" s="140"/>
      <c r="JAW67" s="140"/>
      <c r="JAX67" s="140"/>
      <c r="JAY67" s="140"/>
      <c r="JAZ67" s="140"/>
      <c r="JBA67" s="140"/>
      <c r="JBB67" s="140"/>
      <c r="JBC67" s="140"/>
      <c r="JBD67" s="140"/>
      <c r="JBE67" s="140"/>
      <c r="JBF67" s="140"/>
      <c r="JBG67" s="140"/>
      <c r="JBH67" s="140"/>
      <c r="JBI67" s="140"/>
      <c r="JBJ67" s="140"/>
      <c r="JBK67" s="140"/>
      <c r="JBL67" s="140"/>
      <c r="JBM67" s="140"/>
      <c r="JBN67" s="140"/>
      <c r="JBO67" s="140"/>
      <c r="JBP67" s="140"/>
      <c r="JBQ67" s="140"/>
      <c r="JBR67" s="140"/>
      <c r="JBS67" s="140"/>
      <c r="JBT67" s="140"/>
      <c r="JBU67" s="140"/>
      <c r="JBV67" s="140"/>
      <c r="JBW67" s="140"/>
      <c r="JBX67" s="140"/>
      <c r="JBY67" s="140"/>
      <c r="JBZ67" s="140"/>
      <c r="JCA67" s="140"/>
      <c r="JCB67" s="140"/>
      <c r="JCC67" s="140"/>
      <c r="JCD67" s="140"/>
      <c r="JCE67" s="140"/>
      <c r="JCF67" s="140"/>
      <c r="JCG67" s="140"/>
      <c r="JCH67" s="140"/>
      <c r="JCI67" s="140"/>
      <c r="JCJ67" s="140"/>
      <c r="JCK67" s="140"/>
      <c r="JCL67" s="140"/>
      <c r="JCM67" s="140"/>
      <c r="JCN67" s="140"/>
      <c r="JCO67" s="140"/>
      <c r="JCP67" s="140"/>
      <c r="JCQ67" s="140"/>
      <c r="JCR67" s="140"/>
      <c r="JCS67" s="140"/>
      <c r="JCT67" s="140"/>
      <c r="JCU67" s="140"/>
      <c r="JCV67" s="140"/>
      <c r="JCW67" s="140"/>
      <c r="JCX67" s="140"/>
      <c r="JCY67" s="140"/>
      <c r="JCZ67" s="140"/>
      <c r="JDA67" s="140"/>
      <c r="JDB67" s="140"/>
      <c r="JDC67" s="140"/>
      <c r="JDD67" s="140"/>
      <c r="JDE67" s="140"/>
      <c r="JDF67" s="140"/>
      <c r="JDG67" s="140"/>
      <c r="JDH67" s="140"/>
      <c r="JDI67" s="140"/>
      <c r="JDJ67" s="140"/>
      <c r="JDK67" s="140"/>
      <c r="JDL67" s="140"/>
      <c r="JDM67" s="140"/>
      <c r="JDN67" s="140"/>
      <c r="JDO67" s="140"/>
      <c r="JDP67" s="140"/>
      <c r="JDQ67" s="140"/>
      <c r="JDR67" s="140"/>
      <c r="JDS67" s="140"/>
      <c r="JDT67" s="140"/>
      <c r="JDU67" s="140"/>
      <c r="JDV67" s="140"/>
      <c r="JDW67" s="140"/>
      <c r="JDX67" s="140"/>
      <c r="JDY67" s="140"/>
      <c r="JDZ67" s="140"/>
      <c r="JEA67" s="140"/>
      <c r="JEB67" s="140"/>
      <c r="JEC67" s="140"/>
      <c r="JED67" s="140"/>
      <c r="JEE67" s="140"/>
      <c r="JEF67" s="140"/>
      <c r="JEG67" s="140"/>
      <c r="JEH67" s="140"/>
      <c r="JEI67" s="140"/>
      <c r="JEJ67" s="140"/>
      <c r="JEK67" s="140"/>
      <c r="JEL67" s="140"/>
      <c r="JEM67" s="140"/>
      <c r="JEN67" s="140"/>
      <c r="JEO67" s="140"/>
      <c r="JEP67" s="140"/>
      <c r="JEQ67" s="140"/>
      <c r="JER67" s="140"/>
      <c r="JES67" s="140"/>
      <c r="JET67" s="140"/>
      <c r="JEU67" s="140"/>
      <c r="JEV67" s="140"/>
      <c r="JEW67" s="140"/>
      <c r="JEX67" s="140"/>
      <c r="JEY67" s="140"/>
      <c r="JEZ67" s="140"/>
      <c r="JFA67" s="140"/>
      <c r="JFB67" s="140"/>
      <c r="JFC67" s="140"/>
      <c r="JFD67" s="140"/>
      <c r="JFE67" s="140"/>
      <c r="JFF67" s="140"/>
      <c r="JFG67" s="140"/>
      <c r="JFH67" s="140"/>
      <c r="JFI67" s="140"/>
      <c r="JFJ67" s="140"/>
      <c r="JFK67" s="140"/>
      <c r="JFL67" s="140"/>
      <c r="JFM67" s="140"/>
      <c r="JFN67" s="140"/>
      <c r="JFO67" s="140"/>
      <c r="JFP67" s="140"/>
      <c r="JFQ67" s="140"/>
      <c r="JFR67" s="140"/>
      <c r="JFS67" s="140"/>
      <c r="JFT67" s="140"/>
      <c r="JFU67" s="140"/>
      <c r="JFV67" s="140"/>
      <c r="JFW67" s="140"/>
      <c r="JFX67" s="140"/>
      <c r="JFY67" s="140"/>
      <c r="JFZ67" s="140"/>
      <c r="JGA67" s="140"/>
      <c r="JGB67" s="140"/>
      <c r="JGC67" s="140"/>
      <c r="JGD67" s="140"/>
      <c r="JGE67" s="140"/>
      <c r="JGF67" s="140"/>
      <c r="JGG67" s="140"/>
      <c r="JGH67" s="140"/>
      <c r="JGI67" s="140"/>
      <c r="JGJ67" s="140"/>
      <c r="JGK67" s="140"/>
      <c r="JGL67" s="140"/>
      <c r="JGM67" s="140"/>
      <c r="JGN67" s="140"/>
      <c r="JGO67" s="140"/>
      <c r="JGP67" s="140"/>
      <c r="JGQ67" s="140"/>
      <c r="JGR67" s="140"/>
      <c r="JGS67" s="140"/>
      <c r="JGT67" s="140"/>
      <c r="JGU67" s="140"/>
      <c r="JGV67" s="140"/>
      <c r="JGW67" s="140"/>
      <c r="JGX67" s="140"/>
      <c r="JGY67" s="140"/>
      <c r="JGZ67" s="140"/>
      <c r="JHA67" s="140"/>
      <c r="JHB67" s="140"/>
      <c r="JHC67" s="140"/>
      <c r="JHD67" s="140"/>
      <c r="JHE67" s="140"/>
      <c r="JHF67" s="140"/>
      <c r="JHG67" s="140"/>
      <c r="JHH67" s="140"/>
      <c r="JHI67" s="140"/>
      <c r="JHJ67" s="140"/>
      <c r="JHK67" s="140"/>
      <c r="JHL67" s="140"/>
      <c r="JHM67" s="140"/>
      <c r="JHN67" s="140"/>
      <c r="JHO67" s="140"/>
      <c r="JHP67" s="140"/>
      <c r="JHQ67" s="140"/>
      <c r="JHR67" s="140"/>
      <c r="JHS67" s="140"/>
      <c r="JHT67" s="140"/>
      <c r="JHU67" s="140"/>
      <c r="JHV67" s="140"/>
      <c r="JHW67" s="140"/>
      <c r="JHX67" s="140"/>
      <c r="JHY67" s="140"/>
      <c r="JHZ67" s="140"/>
      <c r="JIA67" s="140"/>
      <c r="JIB67" s="140"/>
      <c r="JIC67" s="140"/>
      <c r="JID67" s="140"/>
      <c r="JIE67" s="140"/>
      <c r="JIF67" s="140"/>
      <c r="JIG67" s="140"/>
      <c r="JIH67" s="140"/>
      <c r="JII67" s="140"/>
      <c r="JIJ67" s="140"/>
      <c r="JIK67" s="140"/>
      <c r="JIL67" s="140"/>
      <c r="JIM67" s="140"/>
      <c r="JIN67" s="140"/>
      <c r="JIO67" s="140"/>
      <c r="JIP67" s="140"/>
      <c r="JIQ67" s="140"/>
      <c r="JIR67" s="140"/>
      <c r="JIS67" s="140"/>
      <c r="JIT67" s="140"/>
      <c r="JIU67" s="140"/>
      <c r="JIV67" s="140"/>
      <c r="JIW67" s="140"/>
      <c r="JIX67" s="140"/>
      <c r="JIY67" s="140"/>
      <c r="JIZ67" s="140"/>
      <c r="JJA67" s="140"/>
      <c r="JJB67" s="140"/>
      <c r="JJC67" s="140"/>
      <c r="JJD67" s="140"/>
      <c r="JJE67" s="140"/>
      <c r="JJF67" s="140"/>
      <c r="JJG67" s="140"/>
      <c r="JJH67" s="140"/>
      <c r="JJI67" s="140"/>
      <c r="JJJ67" s="140"/>
      <c r="JJK67" s="140"/>
      <c r="JJL67" s="140"/>
      <c r="JJM67" s="140"/>
      <c r="JJN67" s="140"/>
      <c r="JJO67" s="140"/>
      <c r="JJP67" s="140"/>
      <c r="JJQ67" s="140"/>
      <c r="JJR67" s="140"/>
      <c r="JJS67" s="140"/>
      <c r="JJT67" s="140"/>
      <c r="JJU67" s="140"/>
      <c r="JJV67" s="140"/>
      <c r="JJW67" s="140"/>
      <c r="JJX67" s="140"/>
      <c r="JJY67" s="140"/>
      <c r="JJZ67" s="140"/>
      <c r="JKA67" s="140"/>
      <c r="JKB67" s="140"/>
      <c r="JKC67" s="140"/>
      <c r="JKD67" s="140"/>
      <c r="JKE67" s="140"/>
      <c r="JKF67" s="140"/>
      <c r="JKG67" s="140"/>
      <c r="JKH67" s="140"/>
      <c r="JKI67" s="140"/>
      <c r="JKJ67" s="140"/>
      <c r="JKK67" s="140"/>
      <c r="JKL67" s="140"/>
      <c r="JKM67" s="140"/>
      <c r="JKN67" s="140"/>
      <c r="JKO67" s="140"/>
      <c r="JKP67" s="140"/>
      <c r="JKQ67" s="140"/>
      <c r="JKR67" s="140"/>
      <c r="JKS67" s="140"/>
      <c r="JKT67" s="140"/>
      <c r="JKU67" s="140"/>
      <c r="JKV67" s="140"/>
      <c r="JKW67" s="140"/>
      <c r="JKX67" s="140"/>
      <c r="JKY67" s="140"/>
      <c r="JKZ67" s="140"/>
      <c r="JLA67" s="140"/>
      <c r="JLB67" s="140"/>
      <c r="JLC67" s="140"/>
      <c r="JLD67" s="140"/>
      <c r="JLE67" s="140"/>
      <c r="JLF67" s="140"/>
      <c r="JLG67" s="140"/>
      <c r="JLH67" s="140"/>
      <c r="JLI67" s="140"/>
      <c r="JLJ67" s="140"/>
      <c r="JLK67" s="140"/>
      <c r="JLL67" s="140"/>
      <c r="JLM67" s="140"/>
      <c r="JLN67" s="140"/>
      <c r="JLO67" s="140"/>
      <c r="JLP67" s="140"/>
      <c r="JLQ67" s="140"/>
      <c r="JLR67" s="140"/>
      <c r="JLS67" s="140"/>
      <c r="JLT67" s="140"/>
      <c r="JLU67" s="140"/>
      <c r="JLV67" s="140"/>
      <c r="JLW67" s="140"/>
      <c r="JLX67" s="140"/>
      <c r="JLY67" s="140"/>
      <c r="JLZ67" s="140"/>
      <c r="JMA67" s="140"/>
      <c r="JMB67" s="140"/>
      <c r="JMC67" s="140"/>
      <c r="JMD67" s="140"/>
      <c r="JME67" s="140"/>
      <c r="JMF67" s="140"/>
      <c r="JMG67" s="140"/>
      <c r="JMH67" s="140"/>
      <c r="JMI67" s="140"/>
      <c r="JMJ67" s="140"/>
      <c r="JMK67" s="140"/>
      <c r="JML67" s="140"/>
      <c r="JMM67" s="140"/>
      <c r="JMN67" s="140"/>
      <c r="JMO67" s="140"/>
      <c r="JMP67" s="140"/>
      <c r="JMQ67" s="140"/>
      <c r="JMR67" s="140"/>
      <c r="JMS67" s="140"/>
      <c r="JMT67" s="140"/>
      <c r="JMU67" s="140"/>
      <c r="JMV67" s="140"/>
      <c r="JMW67" s="140"/>
      <c r="JMX67" s="140"/>
      <c r="JMY67" s="140"/>
      <c r="JMZ67" s="140"/>
      <c r="JNA67" s="140"/>
      <c r="JNB67" s="140"/>
      <c r="JNC67" s="140"/>
      <c r="JND67" s="140"/>
      <c r="JNE67" s="140"/>
      <c r="JNF67" s="140"/>
      <c r="JNG67" s="140"/>
      <c r="JNH67" s="140"/>
      <c r="JNI67" s="140"/>
      <c r="JNJ67" s="140"/>
      <c r="JNK67" s="140"/>
      <c r="JNL67" s="140"/>
      <c r="JNM67" s="140"/>
      <c r="JNN67" s="140"/>
      <c r="JNO67" s="140"/>
      <c r="JNP67" s="140"/>
      <c r="JNQ67" s="140"/>
      <c r="JNR67" s="140"/>
      <c r="JNS67" s="140"/>
      <c r="JNT67" s="140"/>
      <c r="JNU67" s="140"/>
      <c r="JNV67" s="140"/>
      <c r="JNW67" s="140"/>
      <c r="JNX67" s="140"/>
      <c r="JNY67" s="140"/>
      <c r="JNZ67" s="140"/>
      <c r="JOA67" s="140"/>
      <c r="JOB67" s="140"/>
      <c r="JOC67" s="140"/>
      <c r="JOD67" s="140"/>
      <c r="JOE67" s="140"/>
      <c r="JOF67" s="140"/>
      <c r="JOG67" s="140"/>
      <c r="JOH67" s="140"/>
      <c r="JOI67" s="140"/>
      <c r="JOJ67" s="140"/>
      <c r="JOK67" s="140"/>
      <c r="JOL67" s="140"/>
      <c r="JOM67" s="140"/>
      <c r="JON67" s="140"/>
      <c r="JOO67" s="140"/>
      <c r="JOP67" s="140"/>
      <c r="JOQ67" s="140"/>
      <c r="JOR67" s="140"/>
      <c r="JOS67" s="140"/>
      <c r="JOT67" s="140"/>
      <c r="JOU67" s="140"/>
      <c r="JOV67" s="140"/>
      <c r="JOW67" s="140"/>
      <c r="JOX67" s="140"/>
      <c r="JOY67" s="140"/>
      <c r="JOZ67" s="140"/>
      <c r="JPA67" s="140"/>
      <c r="JPB67" s="140"/>
      <c r="JPC67" s="140"/>
      <c r="JPD67" s="140"/>
      <c r="JPE67" s="140"/>
      <c r="JPF67" s="140"/>
      <c r="JPG67" s="140"/>
      <c r="JPH67" s="140"/>
      <c r="JPI67" s="140"/>
      <c r="JPJ67" s="140"/>
      <c r="JPK67" s="140"/>
      <c r="JPL67" s="140"/>
      <c r="JPM67" s="140"/>
      <c r="JPN67" s="140"/>
      <c r="JPO67" s="140"/>
      <c r="JPP67" s="140"/>
      <c r="JPQ67" s="140"/>
      <c r="JPR67" s="140"/>
      <c r="JPS67" s="140"/>
      <c r="JPT67" s="140"/>
      <c r="JPU67" s="140"/>
      <c r="JPV67" s="140"/>
      <c r="JPW67" s="140"/>
      <c r="JPX67" s="140"/>
      <c r="JPY67" s="140"/>
      <c r="JPZ67" s="140"/>
      <c r="JQA67" s="140"/>
      <c r="JQB67" s="140"/>
      <c r="JQC67" s="140"/>
      <c r="JQD67" s="140"/>
      <c r="JQE67" s="140"/>
      <c r="JQF67" s="140"/>
      <c r="JQG67" s="140"/>
      <c r="JQH67" s="140"/>
      <c r="JQI67" s="140"/>
      <c r="JQJ67" s="140"/>
      <c r="JQK67" s="140"/>
      <c r="JQL67" s="140"/>
      <c r="JQM67" s="140"/>
      <c r="JQN67" s="140"/>
      <c r="JQO67" s="140"/>
      <c r="JQP67" s="140"/>
      <c r="JQQ67" s="140"/>
      <c r="JQR67" s="140"/>
      <c r="JQS67" s="140"/>
      <c r="JQT67" s="140"/>
      <c r="JQU67" s="140"/>
      <c r="JQV67" s="140"/>
      <c r="JQW67" s="140"/>
      <c r="JQX67" s="140"/>
      <c r="JQY67" s="140"/>
      <c r="JQZ67" s="140"/>
      <c r="JRA67" s="140"/>
      <c r="JRB67" s="140"/>
      <c r="JRC67" s="140"/>
      <c r="JRD67" s="140"/>
      <c r="JRE67" s="140"/>
      <c r="JRF67" s="140"/>
      <c r="JRG67" s="140"/>
      <c r="JRH67" s="140"/>
      <c r="JRI67" s="140"/>
      <c r="JRJ67" s="140"/>
      <c r="JRK67" s="140"/>
      <c r="JRL67" s="140"/>
      <c r="JRM67" s="140"/>
      <c r="JRN67" s="140"/>
      <c r="JRO67" s="140"/>
      <c r="JRP67" s="140"/>
      <c r="JRQ67" s="140"/>
      <c r="JRR67" s="140"/>
      <c r="JRS67" s="140"/>
      <c r="JRT67" s="140"/>
      <c r="JRU67" s="140"/>
      <c r="JRV67" s="140"/>
      <c r="JRW67" s="140"/>
      <c r="JRX67" s="140"/>
      <c r="JRY67" s="140"/>
      <c r="JRZ67" s="140"/>
      <c r="JSA67" s="140"/>
      <c r="JSB67" s="140"/>
      <c r="JSC67" s="140"/>
      <c r="JSD67" s="140"/>
      <c r="JSE67" s="140"/>
      <c r="JSF67" s="140"/>
      <c r="JSG67" s="140"/>
      <c r="JSH67" s="140"/>
      <c r="JSI67" s="140"/>
      <c r="JSJ67" s="140"/>
      <c r="JSK67" s="140"/>
      <c r="JSL67" s="140"/>
      <c r="JSM67" s="140"/>
      <c r="JSN67" s="140"/>
      <c r="JSO67" s="140"/>
      <c r="JSP67" s="140"/>
      <c r="JSQ67" s="140"/>
      <c r="JSR67" s="140"/>
      <c r="JSS67" s="140"/>
      <c r="JST67" s="140"/>
      <c r="JSU67" s="140"/>
      <c r="JSV67" s="140"/>
      <c r="JSW67" s="140"/>
      <c r="JSX67" s="140"/>
      <c r="JSY67" s="140"/>
      <c r="JSZ67" s="140"/>
      <c r="JTA67" s="140"/>
      <c r="JTB67" s="140"/>
      <c r="JTC67" s="140"/>
      <c r="JTD67" s="140"/>
      <c r="JTE67" s="140"/>
      <c r="JTF67" s="140"/>
      <c r="JTG67" s="140"/>
      <c r="JTH67" s="140"/>
      <c r="JTI67" s="140"/>
      <c r="JTJ67" s="140"/>
      <c r="JTK67" s="140"/>
      <c r="JTL67" s="140"/>
      <c r="JTM67" s="140"/>
      <c r="JTN67" s="140"/>
      <c r="JTO67" s="140"/>
      <c r="JTP67" s="140"/>
      <c r="JTQ67" s="140"/>
      <c r="JTR67" s="140"/>
      <c r="JTS67" s="140"/>
      <c r="JTT67" s="140"/>
      <c r="JTU67" s="140"/>
      <c r="JTV67" s="140"/>
      <c r="JTW67" s="140"/>
      <c r="JTX67" s="140"/>
      <c r="JTY67" s="140"/>
      <c r="JTZ67" s="140"/>
      <c r="JUA67" s="140"/>
      <c r="JUB67" s="140"/>
      <c r="JUC67" s="140"/>
      <c r="JUD67" s="140"/>
      <c r="JUE67" s="140"/>
      <c r="JUF67" s="140"/>
      <c r="JUG67" s="140"/>
      <c r="JUH67" s="140"/>
      <c r="JUI67" s="140"/>
      <c r="JUJ67" s="140"/>
      <c r="JUK67" s="140"/>
      <c r="JUL67" s="140"/>
      <c r="JUM67" s="140"/>
      <c r="JUN67" s="140"/>
      <c r="JUO67" s="140"/>
      <c r="JUP67" s="140"/>
      <c r="JUQ67" s="140"/>
      <c r="JUR67" s="140"/>
      <c r="JUS67" s="140"/>
      <c r="JUT67" s="140"/>
      <c r="JUU67" s="140"/>
      <c r="JUV67" s="140"/>
      <c r="JUW67" s="140"/>
      <c r="JUX67" s="140"/>
      <c r="JUY67" s="140"/>
      <c r="JUZ67" s="140"/>
      <c r="JVA67" s="140"/>
      <c r="JVB67" s="140"/>
      <c r="JVC67" s="140"/>
      <c r="JVD67" s="140"/>
      <c r="JVE67" s="140"/>
      <c r="JVF67" s="140"/>
      <c r="JVG67" s="140"/>
      <c r="JVH67" s="140"/>
      <c r="JVI67" s="140"/>
      <c r="JVJ67" s="140"/>
      <c r="JVK67" s="140"/>
      <c r="JVL67" s="140"/>
      <c r="JVM67" s="140"/>
      <c r="JVN67" s="140"/>
      <c r="JVO67" s="140"/>
      <c r="JVP67" s="140"/>
      <c r="JVQ67" s="140"/>
      <c r="JVR67" s="140"/>
      <c r="JVS67" s="140"/>
      <c r="JVT67" s="140"/>
      <c r="JVU67" s="140"/>
      <c r="JVV67" s="140"/>
      <c r="JVW67" s="140"/>
      <c r="JVX67" s="140"/>
      <c r="JVY67" s="140"/>
      <c r="JVZ67" s="140"/>
      <c r="JWA67" s="140"/>
      <c r="JWB67" s="140"/>
      <c r="JWC67" s="140"/>
      <c r="JWD67" s="140"/>
      <c r="JWE67" s="140"/>
      <c r="JWF67" s="140"/>
      <c r="JWG67" s="140"/>
      <c r="JWH67" s="140"/>
      <c r="JWI67" s="140"/>
      <c r="JWJ67" s="140"/>
      <c r="JWK67" s="140"/>
      <c r="JWL67" s="140"/>
      <c r="JWM67" s="140"/>
      <c r="JWN67" s="140"/>
      <c r="JWO67" s="140"/>
      <c r="JWP67" s="140"/>
      <c r="JWQ67" s="140"/>
      <c r="JWR67" s="140"/>
      <c r="JWS67" s="140"/>
      <c r="JWT67" s="140"/>
      <c r="JWU67" s="140"/>
      <c r="JWV67" s="140"/>
      <c r="JWW67" s="140"/>
      <c r="JWX67" s="140"/>
      <c r="JWY67" s="140"/>
      <c r="JWZ67" s="140"/>
      <c r="JXA67" s="140"/>
      <c r="JXB67" s="140"/>
      <c r="JXC67" s="140"/>
      <c r="JXD67" s="140"/>
      <c r="JXE67" s="140"/>
      <c r="JXF67" s="140"/>
      <c r="JXG67" s="140"/>
      <c r="JXH67" s="140"/>
      <c r="JXI67" s="140"/>
      <c r="JXJ67" s="140"/>
      <c r="JXK67" s="140"/>
      <c r="JXL67" s="140"/>
      <c r="JXM67" s="140"/>
      <c r="JXN67" s="140"/>
      <c r="JXO67" s="140"/>
      <c r="JXP67" s="140"/>
      <c r="JXQ67" s="140"/>
      <c r="JXR67" s="140"/>
      <c r="JXS67" s="140"/>
      <c r="JXT67" s="140"/>
      <c r="JXU67" s="140"/>
      <c r="JXV67" s="140"/>
      <c r="JXW67" s="140"/>
      <c r="JXX67" s="140"/>
      <c r="JXY67" s="140"/>
      <c r="JXZ67" s="140"/>
      <c r="JYA67" s="140"/>
      <c r="JYB67" s="140"/>
      <c r="JYC67" s="140"/>
      <c r="JYD67" s="140"/>
      <c r="JYE67" s="140"/>
      <c r="JYF67" s="140"/>
      <c r="JYG67" s="140"/>
      <c r="JYH67" s="140"/>
      <c r="JYI67" s="140"/>
      <c r="JYJ67" s="140"/>
      <c r="JYK67" s="140"/>
      <c r="JYL67" s="140"/>
      <c r="JYM67" s="140"/>
      <c r="JYN67" s="140"/>
      <c r="JYO67" s="140"/>
      <c r="JYP67" s="140"/>
      <c r="JYQ67" s="140"/>
      <c r="JYR67" s="140"/>
      <c r="JYS67" s="140"/>
      <c r="JYT67" s="140"/>
      <c r="JYU67" s="140"/>
      <c r="JYV67" s="140"/>
      <c r="JYW67" s="140"/>
      <c r="JYX67" s="140"/>
      <c r="JYY67" s="140"/>
      <c r="JYZ67" s="140"/>
      <c r="JZA67" s="140"/>
      <c r="JZB67" s="140"/>
      <c r="JZC67" s="140"/>
      <c r="JZD67" s="140"/>
      <c r="JZE67" s="140"/>
      <c r="JZF67" s="140"/>
      <c r="JZG67" s="140"/>
      <c r="JZH67" s="140"/>
      <c r="JZI67" s="140"/>
      <c r="JZJ67" s="140"/>
      <c r="JZK67" s="140"/>
      <c r="JZL67" s="140"/>
      <c r="JZM67" s="140"/>
      <c r="JZN67" s="140"/>
      <c r="JZO67" s="140"/>
      <c r="JZP67" s="140"/>
      <c r="JZQ67" s="140"/>
      <c r="JZR67" s="140"/>
      <c r="JZS67" s="140"/>
      <c r="JZT67" s="140"/>
      <c r="JZU67" s="140"/>
      <c r="JZV67" s="140"/>
      <c r="JZW67" s="140"/>
      <c r="JZX67" s="140"/>
      <c r="JZY67" s="140"/>
      <c r="JZZ67" s="140"/>
      <c r="KAA67" s="140"/>
      <c r="KAB67" s="140"/>
      <c r="KAC67" s="140"/>
      <c r="KAD67" s="140"/>
      <c r="KAE67" s="140"/>
      <c r="KAF67" s="140"/>
      <c r="KAG67" s="140"/>
      <c r="KAH67" s="140"/>
      <c r="KAI67" s="140"/>
      <c r="KAJ67" s="140"/>
      <c r="KAK67" s="140"/>
      <c r="KAL67" s="140"/>
      <c r="KAM67" s="140"/>
      <c r="KAN67" s="140"/>
      <c r="KAO67" s="140"/>
      <c r="KAP67" s="140"/>
      <c r="KAQ67" s="140"/>
      <c r="KAR67" s="140"/>
      <c r="KAS67" s="140"/>
      <c r="KAT67" s="140"/>
      <c r="KAU67" s="140"/>
      <c r="KAV67" s="140"/>
      <c r="KAW67" s="140"/>
      <c r="KAX67" s="140"/>
      <c r="KAY67" s="140"/>
      <c r="KAZ67" s="140"/>
      <c r="KBA67" s="140"/>
      <c r="KBB67" s="140"/>
      <c r="KBC67" s="140"/>
      <c r="KBD67" s="140"/>
      <c r="KBE67" s="140"/>
      <c r="KBF67" s="140"/>
      <c r="KBG67" s="140"/>
      <c r="KBH67" s="140"/>
      <c r="KBI67" s="140"/>
      <c r="KBJ67" s="140"/>
      <c r="KBK67" s="140"/>
      <c r="KBL67" s="140"/>
      <c r="KBM67" s="140"/>
      <c r="KBN67" s="140"/>
      <c r="KBO67" s="140"/>
      <c r="KBP67" s="140"/>
      <c r="KBQ67" s="140"/>
      <c r="KBR67" s="140"/>
      <c r="KBS67" s="140"/>
      <c r="KBT67" s="140"/>
      <c r="KBU67" s="140"/>
      <c r="KBV67" s="140"/>
      <c r="KBW67" s="140"/>
      <c r="KBX67" s="140"/>
      <c r="KBY67" s="140"/>
      <c r="KBZ67" s="140"/>
      <c r="KCA67" s="140"/>
      <c r="KCB67" s="140"/>
      <c r="KCC67" s="140"/>
      <c r="KCD67" s="140"/>
      <c r="KCE67" s="140"/>
      <c r="KCF67" s="140"/>
      <c r="KCG67" s="140"/>
      <c r="KCH67" s="140"/>
      <c r="KCI67" s="140"/>
      <c r="KCJ67" s="140"/>
      <c r="KCK67" s="140"/>
      <c r="KCL67" s="140"/>
      <c r="KCM67" s="140"/>
      <c r="KCN67" s="140"/>
      <c r="KCO67" s="140"/>
      <c r="KCP67" s="140"/>
      <c r="KCQ67" s="140"/>
      <c r="KCR67" s="140"/>
      <c r="KCS67" s="140"/>
      <c r="KCT67" s="140"/>
      <c r="KCU67" s="140"/>
      <c r="KCV67" s="140"/>
      <c r="KCW67" s="140"/>
      <c r="KCX67" s="140"/>
      <c r="KCY67" s="140"/>
      <c r="KCZ67" s="140"/>
      <c r="KDA67" s="140"/>
      <c r="KDB67" s="140"/>
      <c r="KDC67" s="140"/>
      <c r="KDD67" s="140"/>
      <c r="KDE67" s="140"/>
      <c r="KDF67" s="140"/>
      <c r="KDG67" s="140"/>
      <c r="KDH67" s="140"/>
      <c r="KDI67" s="140"/>
      <c r="KDJ67" s="140"/>
      <c r="KDK67" s="140"/>
      <c r="KDL67" s="140"/>
      <c r="KDM67" s="140"/>
      <c r="KDN67" s="140"/>
      <c r="KDO67" s="140"/>
      <c r="KDP67" s="140"/>
      <c r="KDQ67" s="140"/>
      <c r="KDR67" s="140"/>
      <c r="KDS67" s="140"/>
      <c r="KDT67" s="140"/>
      <c r="KDU67" s="140"/>
      <c r="KDV67" s="140"/>
      <c r="KDW67" s="140"/>
      <c r="KDX67" s="140"/>
      <c r="KDY67" s="140"/>
      <c r="KDZ67" s="140"/>
      <c r="KEA67" s="140"/>
      <c r="KEB67" s="140"/>
      <c r="KEC67" s="140"/>
      <c r="KED67" s="140"/>
      <c r="KEE67" s="140"/>
      <c r="KEF67" s="140"/>
      <c r="KEG67" s="140"/>
      <c r="KEH67" s="140"/>
      <c r="KEI67" s="140"/>
      <c r="KEJ67" s="140"/>
      <c r="KEK67" s="140"/>
      <c r="KEL67" s="140"/>
      <c r="KEM67" s="140"/>
      <c r="KEN67" s="140"/>
      <c r="KEO67" s="140"/>
      <c r="KEP67" s="140"/>
      <c r="KEQ67" s="140"/>
      <c r="KER67" s="140"/>
      <c r="KES67" s="140"/>
      <c r="KET67" s="140"/>
      <c r="KEU67" s="140"/>
      <c r="KEV67" s="140"/>
      <c r="KEW67" s="140"/>
      <c r="KEX67" s="140"/>
      <c r="KEY67" s="140"/>
      <c r="KEZ67" s="140"/>
      <c r="KFA67" s="140"/>
      <c r="KFB67" s="140"/>
      <c r="KFC67" s="140"/>
      <c r="KFD67" s="140"/>
      <c r="KFE67" s="140"/>
      <c r="KFF67" s="140"/>
      <c r="KFG67" s="140"/>
      <c r="KFH67" s="140"/>
      <c r="KFI67" s="140"/>
      <c r="KFJ67" s="140"/>
      <c r="KFK67" s="140"/>
      <c r="KFL67" s="140"/>
      <c r="KFM67" s="140"/>
      <c r="KFN67" s="140"/>
      <c r="KFO67" s="140"/>
      <c r="KFP67" s="140"/>
      <c r="KFQ67" s="140"/>
      <c r="KFR67" s="140"/>
      <c r="KFS67" s="140"/>
      <c r="KFT67" s="140"/>
      <c r="KFU67" s="140"/>
      <c r="KFV67" s="140"/>
      <c r="KFW67" s="140"/>
      <c r="KFX67" s="140"/>
      <c r="KFY67" s="140"/>
      <c r="KFZ67" s="140"/>
      <c r="KGA67" s="140"/>
      <c r="KGB67" s="140"/>
      <c r="KGC67" s="140"/>
      <c r="KGD67" s="140"/>
      <c r="KGE67" s="140"/>
      <c r="KGF67" s="140"/>
      <c r="KGG67" s="140"/>
      <c r="KGH67" s="140"/>
      <c r="KGI67" s="140"/>
      <c r="KGJ67" s="140"/>
      <c r="KGK67" s="140"/>
      <c r="KGL67" s="140"/>
      <c r="KGM67" s="140"/>
      <c r="KGN67" s="140"/>
      <c r="KGO67" s="140"/>
      <c r="KGP67" s="140"/>
      <c r="KGQ67" s="140"/>
      <c r="KGR67" s="140"/>
      <c r="KGS67" s="140"/>
      <c r="KGT67" s="140"/>
      <c r="KGU67" s="140"/>
      <c r="KGV67" s="140"/>
      <c r="KGW67" s="140"/>
      <c r="KGX67" s="140"/>
      <c r="KGY67" s="140"/>
      <c r="KGZ67" s="140"/>
      <c r="KHA67" s="140"/>
      <c r="KHB67" s="140"/>
      <c r="KHC67" s="140"/>
      <c r="KHD67" s="140"/>
      <c r="KHE67" s="140"/>
      <c r="KHF67" s="140"/>
      <c r="KHG67" s="140"/>
      <c r="KHH67" s="140"/>
      <c r="KHI67" s="140"/>
      <c r="KHJ67" s="140"/>
      <c r="KHK67" s="140"/>
      <c r="KHL67" s="140"/>
      <c r="KHM67" s="140"/>
      <c r="KHN67" s="140"/>
      <c r="KHO67" s="140"/>
      <c r="KHP67" s="140"/>
      <c r="KHQ67" s="140"/>
      <c r="KHR67" s="140"/>
      <c r="KHS67" s="140"/>
      <c r="KHT67" s="140"/>
      <c r="KHU67" s="140"/>
      <c r="KHV67" s="140"/>
      <c r="KHW67" s="140"/>
      <c r="KHX67" s="140"/>
      <c r="KHY67" s="140"/>
      <c r="KHZ67" s="140"/>
      <c r="KIA67" s="140"/>
      <c r="KIB67" s="140"/>
      <c r="KIC67" s="140"/>
      <c r="KID67" s="140"/>
      <c r="KIE67" s="140"/>
      <c r="KIF67" s="140"/>
      <c r="KIG67" s="140"/>
      <c r="KIH67" s="140"/>
      <c r="KII67" s="140"/>
      <c r="KIJ67" s="140"/>
      <c r="KIK67" s="140"/>
      <c r="KIL67" s="140"/>
      <c r="KIM67" s="140"/>
      <c r="KIN67" s="140"/>
      <c r="KIO67" s="140"/>
      <c r="KIP67" s="140"/>
      <c r="KIQ67" s="140"/>
      <c r="KIR67" s="140"/>
      <c r="KIS67" s="140"/>
      <c r="KIT67" s="140"/>
      <c r="KIU67" s="140"/>
      <c r="KIV67" s="140"/>
      <c r="KIW67" s="140"/>
      <c r="KIX67" s="140"/>
      <c r="KIY67" s="140"/>
      <c r="KIZ67" s="140"/>
      <c r="KJA67" s="140"/>
      <c r="KJB67" s="140"/>
      <c r="KJC67" s="140"/>
      <c r="KJD67" s="140"/>
      <c r="KJE67" s="140"/>
      <c r="KJF67" s="140"/>
      <c r="KJG67" s="140"/>
      <c r="KJH67" s="140"/>
      <c r="KJI67" s="140"/>
      <c r="KJJ67" s="140"/>
      <c r="KJK67" s="140"/>
      <c r="KJL67" s="140"/>
      <c r="KJM67" s="140"/>
      <c r="KJN67" s="140"/>
      <c r="KJO67" s="140"/>
      <c r="KJP67" s="140"/>
      <c r="KJQ67" s="140"/>
      <c r="KJR67" s="140"/>
      <c r="KJS67" s="140"/>
      <c r="KJT67" s="140"/>
      <c r="KJU67" s="140"/>
      <c r="KJV67" s="140"/>
      <c r="KJW67" s="140"/>
      <c r="KJX67" s="140"/>
      <c r="KJY67" s="140"/>
      <c r="KJZ67" s="140"/>
      <c r="KKA67" s="140"/>
      <c r="KKB67" s="140"/>
      <c r="KKC67" s="140"/>
      <c r="KKD67" s="140"/>
      <c r="KKE67" s="140"/>
      <c r="KKF67" s="140"/>
      <c r="KKG67" s="140"/>
      <c r="KKH67" s="140"/>
      <c r="KKI67" s="140"/>
      <c r="KKJ67" s="140"/>
      <c r="KKK67" s="140"/>
      <c r="KKL67" s="140"/>
      <c r="KKM67" s="140"/>
      <c r="KKN67" s="140"/>
      <c r="KKO67" s="140"/>
      <c r="KKP67" s="140"/>
      <c r="KKQ67" s="140"/>
      <c r="KKR67" s="140"/>
      <c r="KKS67" s="140"/>
      <c r="KKT67" s="140"/>
      <c r="KKU67" s="140"/>
      <c r="KKV67" s="140"/>
      <c r="KKW67" s="140"/>
      <c r="KKX67" s="140"/>
      <c r="KKY67" s="140"/>
      <c r="KKZ67" s="140"/>
      <c r="KLA67" s="140"/>
      <c r="KLB67" s="140"/>
      <c r="KLC67" s="140"/>
      <c r="KLD67" s="140"/>
      <c r="KLE67" s="140"/>
      <c r="KLF67" s="140"/>
      <c r="KLG67" s="140"/>
      <c r="KLH67" s="140"/>
      <c r="KLI67" s="140"/>
      <c r="KLJ67" s="140"/>
      <c r="KLK67" s="140"/>
      <c r="KLL67" s="140"/>
      <c r="KLM67" s="140"/>
      <c r="KLN67" s="140"/>
      <c r="KLO67" s="140"/>
      <c r="KLP67" s="140"/>
      <c r="KLQ67" s="140"/>
      <c r="KLR67" s="140"/>
      <c r="KLS67" s="140"/>
      <c r="KLT67" s="140"/>
      <c r="KLU67" s="140"/>
      <c r="KLV67" s="140"/>
      <c r="KLW67" s="140"/>
      <c r="KLX67" s="140"/>
      <c r="KLY67" s="140"/>
      <c r="KLZ67" s="140"/>
      <c r="KMA67" s="140"/>
      <c r="KMB67" s="140"/>
      <c r="KMC67" s="140"/>
      <c r="KMD67" s="140"/>
      <c r="KME67" s="140"/>
      <c r="KMF67" s="140"/>
      <c r="KMG67" s="140"/>
      <c r="KMH67" s="140"/>
      <c r="KMI67" s="140"/>
      <c r="KMJ67" s="140"/>
      <c r="KMK67" s="140"/>
      <c r="KML67" s="140"/>
      <c r="KMM67" s="140"/>
      <c r="KMN67" s="140"/>
      <c r="KMO67" s="140"/>
      <c r="KMP67" s="140"/>
      <c r="KMQ67" s="140"/>
      <c r="KMR67" s="140"/>
      <c r="KMS67" s="140"/>
      <c r="KMT67" s="140"/>
      <c r="KMU67" s="140"/>
      <c r="KMV67" s="140"/>
      <c r="KMW67" s="140"/>
      <c r="KMX67" s="140"/>
      <c r="KMY67" s="140"/>
      <c r="KMZ67" s="140"/>
      <c r="KNA67" s="140"/>
      <c r="KNB67" s="140"/>
      <c r="KNC67" s="140"/>
      <c r="KND67" s="140"/>
      <c r="KNE67" s="140"/>
      <c r="KNF67" s="140"/>
      <c r="KNG67" s="140"/>
      <c r="KNH67" s="140"/>
      <c r="KNI67" s="140"/>
      <c r="KNJ67" s="140"/>
      <c r="KNK67" s="140"/>
      <c r="KNL67" s="140"/>
      <c r="KNM67" s="140"/>
      <c r="KNN67" s="140"/>
      <c r="KNO67" s="140"/>
      <c r="KNP67" s="140"/>
      <c r="KNQ67" s="140"/>
      <c r="KNR67" s="140"/>
      <c r="KNS67" s="140"/>
      <c r="KNT67" s="140"/>
      <c r="KNU67" s="140"/>
      <c r="KNV67" s="140"/>
      <c r="KNW67" s="140"/>
      <c r="KNX67" s="140"/>
      <c r="KNY67" s="140"/>
      <c r="KNZ67" s="140"/>
      <c r="KOA67" s="140"/>
      <c r="KOB67" s="140"/>
      <c r="KOC67" s="140"/>
      <c r="KOD67" s="140"/>
      <c r="KOE67" s="140"/>
      <c r="KOF67" s="140"/>
      <c r="KOG67" s="140"/>
      <c r="KOH67" s="140"/>
      <c r="KOI67" s="140"/>
      <c r="KOJ67" s="140"/>
      <c r="KOK67" s="140"/>
      <c r="KOL67" s="140"/>
      <c r="KOM67" s="140"/>
      <c r="KON67" s="140"/>
      <c r="KOO67" s="140"/>
      <c r="KOP67" s="140"/>
      <c r="KOQ67" s="140"/>
      <c r="KOR67" s="140"/>
      <c r="KOS67" s="140"/>
      <c r="KOT67" s="140"/>
      <c r="KOU67" s="140"/>
      <c r="KOV67" s="140"/>
      <c r="KOW67" s="140"/>
      <c r="KOX67" s="140"/>
      <c r="KOY67" s="140"/>
      <c r="KOZ67" s="140"/>
      <c r="KPA67" s="140"/>
      <c r="KPB67" s="140"/>
      <c r="KPC67" s="140"/>
      <c r="KPD67" s="140"/>
      <c r="KPE67" s="140"/>
      <c r="KPF67" s="140"/>
      <c r="KPG67" s="140"/>
      <c r="KPH67" s="140"/>
      <c r="KPI67" s="140"/>
      <c r="KPJ67" s="140"/>
      <c r="KPK67" s="140"/>
      <c r="KPL67" s="140"/>
      <c r="KPM67" s="140"/>
      <c r="KPN67" s="140"/>
      <c r="KPO67" s="140"/>
      <c r="KPP67" s="140"/>
      <c r="KPQ67" s="140"/>
      <c r="KPR67" s="140"/>
      <c r="KPS67" s="140"/>
      <c r="KPT67" s="140"/>
      <c r="KPU67" s="140"/>
      <c r="KPV67" s="140"/>
      <c r="KPW67" s="140"/>
      <c r="KPX67" s="140"/>
      <c r="KPY67" s="140"/>
      <c r="KPZ67" s="140"/>
      <c r="KQA67" s="140"/>
      <c r="KQB67" s="140"/>
      <c r="KQC67" s="140"/>
      <c r="KQD67" s="140"/>
      <c r="KQE67" s="140"/>
      <c r="KQF67" s="140"/>
      <c r="KQG67" s="140"/>
      <c r="KQH67" s="140"/>
      <c r="KQI67" s="140"/>
      <c r="KQJ67" s="140"/>
      <c r="KQK67" s="140"/>
      <c r="KQL67" s="140"/>
      <c r="KQM67" s="140"/>
      <c r="KQN67" s="140"/>
      <c r="KQO67" s="140"/>
      <c r="KQP67" s="140"/>
      <c r="KQQ67" s="140"/>
      <c r="KQR67" s="140"/>
      <c r="KQS67" s="140"/>
      <c r="KQT67" s="140"/>
      <c r="KQU67" s="140"/>
      <c r="KQV67" s="140"/>
      <c r="KQW67" s="140"/>
      <c r="KQX67" s="140"/>
      <c r="KQY67" s="140"/>
      <c r="KQZ67" s="140"/>
      <c r="KRA67" s="140"/>
      <c r="KRB67" s="140"/>
      <c r="KRC67" s="140"/>
      <c r="KRD67" s="140"/>
      <c r="KRE67" s="140"/>
      <c r="KRF67" s="140"/>
      <c r="KRG67" s="140"/>
      <c r="KRH67" s="140"/>
      <c r="KRI67" s="140"/>
      <c r="KRJ67" s="140"/>
      <c r="KRK67" s="140"/>
      <c r="KRL67" s="140"/>
      <c r="KRM67" s="140"/>
      <c r="KRN67" s="140"/>
      <c r="KRO67" s="140"/>
      <c r="KRP67" s="140"/>
      <c r="KRQ67" s="140"/>
      <c r="KRR67" s="140"/>
      <c r="KRS67" s="140"/>
      <c r="KRT67" s="140"/>
      <c r="KRU67" s="140"/>
      <c r="KRV67" s="140"/>
      <c r="KRW67" s="140"/>
      <c r="KRX67" s="140"/>
      <c r="KRY67" s="140"/>
      <c r="KRZ67" s="140"/>
      <c r="KSA67" s="140"/>
      <c r="KSB67" s="140"/>
      <c r="KSC67" s="140"/>
      <c r="KSD67" s="140"/>
      <c r="KSE67" s="140"/>
      <c r="KSF67" s="140"/>
      <c r="KSG67" s="140"/>
      <c r="KSH67" s="140"/>
      <c r="KSI67" s="140"/>
      <c r="KSJ67" s="140"/>
      <c r="KSK67" s="140"/>
      <c r="KSL67" s="140"/>
      <c r="KSM67" s="140"/>
      <c r="KSN67" s="140"/>
      <c r="KSO67" s="140"/>
      <c r="KSP67" s="140"/>
      <c r="KSQ67" s="140"/>
      <c r="KSR67" s="140"/>
      <c r="KSS67" s="140"/>
      <c r="KST67" s="140"/>
      <c r="KSU67" s="140"/>
      <c r="KSV67" s="140"/>
      <c r="KSW67" s="140"/>
      <c r="KSX67" s="140"/>
      <c r="KSY67" s="140"/>
      <c r="KSZ67" s="140"/>
      <c r="KTA67" s="140"/>
      <c r="KTB67" s="140"/>
      <c r="KTC67" s="140"/>
      <c r="KTD67" s="140"/>
      <c r="KTE67" s="140"/>
      <c r="KTF67" s="140"/>
      <c r="KTG67" s="140"/>
      <c r="KTH67" s="140"/>
      <c r="KTI67" s="140"/>
      <c r="KTJ67" s="140"/>
      <c r="KTK67" s="140"/>
      <c r="KTL67" s="140"/>
      <c r="KTM67" s="140"/>
      <c r="KTN67" s="140"/>
      <c r="KTO67" s="140"/>
      <c r="KTP67" s="140"/>
      <c r="KTQ67" s="140"/>
      <c r="KTR67" s="140"/>
      <c r="KTS67" s="140"/>
      <c r="KTT67" s="140"/>
      <c r="KTU67" s="140"/>
      <c r="KTV67" s="140"/>
      <c r="KTW67" s="140"/>
      <c r="KTX67" s="140"/>
      <c r="KTY67" s="140"/>
      <c r="KTZ67" s="140"/>
      <c r="KUA67" s="140"/>
      <c r="KUB67" s="140"/>
      <c r="KUC67" s="140"/>
      <c r="KUD67" s="140"/>
      <c r="KUE67" s="140"/>
      <c r="KUF67" s="140"/>
      <c r="KUG67" s="140"/>
      <c r="KUH67" s="140"/>
      <c r="KUI67" s="140"/>
      <c r="KUJ67" s="140"/>
      <c r="KUK67" s="140"/>
      <c r="KUL67" s="140"/>
      <c r="KUM67" s="140"/>
      <c r="KUN67" s="140"/>
      <c r="KUO67" s="140"/>
      <c r="KUP67" s="140"/>
      <c r="KUQ67" s="140"/>
      <c r="KUR67" s="140"/>
      <c r="KUS67" s="140"/>
      <c r="KUT67" s="140"/>
      <c r="KUU67" s="140"/>
      <c r="KUV67" s="140"/>
      <c r="KUW67" s="140"/>
      <c r="KUX67" s="140"/>
      <c r="KUY67" s="140"/>
      <c r="KUZ67" s="140"/>
      <c r="KVA67" s="140"/>
      <c r="KVB67" s="140"/>
      <c r="KVC67" s="140"/>
      <c r="KVD67" s="140"/>
      <c r="KVE67" s="140"/>
      <c r="KVF67" s="140"/>
      <c r="KVG67" s="140"/>
      <c r="KVH67" s="140"/>
      <c r="KVI67" s="140"/>
      <c r="KVJ67" s="140"/>
      <c r="KVK67" s="140"/>
      <c r="KVL67" s="140"/>
      <c r="KVM67" s="140"/>
      <c r="KVN67" s="140"/>
      <c r="KVO67" s="140"/>
      <c r="KVP67" s="140"/>
      <c r="KVQ67" s="140"/>
      <c r="KVR67" s="140"/>
      <c r="KVS67" s="140"/>
      <c r="KVT67" s="140"/>
      <c r="KVU67" s="140"/>
      <c r="KVV67" s="140"/>
      <c r="KVW67" s="140"/>
      <c r="KVX67" s="140"/>
      <c r="KVY67" s="140"/>
      <c r="KVZ67" s="140"/>
      <c r="KWA67" s="140"/>
      <c r="KWB67" s="140"/>
      <c r="KWC67" s="140"/>
      <c r="KWD67" s="140"/>
      <c r="KWE67" s="140"/>
      <c r="KWF67" s="140"/>
      <c r="KWG67" s="140"/>
      <c r="KWH67" s="140"/>
      <c r="KWI67" s="140"/>
      <c r="KWJ67" s="140"/>
      <c r="KWK67" s="140"/>
      <c r="KWL67" s="140"/>
      <c r="KWM67" s="140"/>
      <c r="KWN67" s="140"/>
      <c r="KWO67" s="140"/>
      <c r="KWP67" s="140"/>
      <c r="KWQ67" s="140"/>
      <c r="KWR67" s="140"/>
      <c r="KWS67" s="140"/>
      <c r="KWT67" s="140"/>
      <c r="KWU67" s="140"/>
      <c r="KWV67" s="140"/>
      <c r="KWW67" s="140"/>
      <c r="KWX67" s="140"/>
      <c r="KWY67" s="140"/>
      <c r="KWZ67" s="140"/>
      <c r="KXA67" s="140"/>
      <c r="KXB67" s="140"/>
      <c r="KXC67" s="140"/>
      <c r="KXD67" s="140"/>
      <c r="KXE67" s="140"/>
      <c r="KXF67" s="140"/>
      <c r="KXG67" s="140"/>
      <c r="KXH67" s="140"/>
      <c r="KXI67" s="140"/>
      <c r="KXJ67" s="140"/>
      <c r="KXK67" s="140"/>
      <c r="KXL67" s="140"/>
      <c r="KXM67" s="140"/>
      <c r="KXN67" s="140"/>
      <c r="KXO67" s="140"/>
      <c r="KXP67" s="140"/>
      <c r="KXQ67" s="140"/>
      <c r="KXR67" s="140"/>
      <c r="KXS67" s="140"/>
      <c r="KXT67" s="140"/>
      <c r="KXU67" s="140"/>
      <c r="KXV67" s="140"/>
      <c r="KXW67" s="140"/>
      <c r="KXX67" s="140"/>
      <c r="KXY67" s="140"/>
      <c r="KXZ67" s="140"/>
      <c r="KYA67" s="140"/>
      <c r="KYB67" s="140"/>
      <c r="KYC67" s="140"/>
      <c r="KYD67" s="140"/>
      <c r="KYE67" s="140"/>
      <c r="KYF67" s="140"/>
      <c r="KYG67" s="140"/>
      <c r="KYH67" s="140"/>
      <c r="KYI67" s="140"/>
      <c r="KYJ67" s="140"/>
      <c r="KYK67" s="140"/>
      <c r="KYL67" s="140"/>
      <c r="KYM67" s="140"/>
      <c r="KYN67" s="140"/>
      <c r="KYO67" s="140"/>
      <c r="KYP67" s="140"/>
      <c r="KYQ67" s="140"/>
      <c r="KYR67" s="140"/>
      <c r="KYS67" s="140"/>
      <c r="KYT67" s="140"/>
      <c r="KYU67" s="140"/>
      <c r="KYV67" s="140"/>
      <c r="KYW67" s="140"/>
      <c r="KYX67" s="140"/>
      <c r="KYY67" s="140"/>
      <c r="KYZ67" s="140"/>
      <c r="KZA67" s="140"/>
      <c r="KZB67" s="140"/>
      <c r="KZC67" s="140"/>
      <c r="KZD67" s="140"/>
      <c r="KZE67" s="140"/>
      <c r="KZF67" s="140"/>
      <c r="KZG67" s="140"/>
      <c r="KZH67" s="140"/>
      <c r="KZI67" s="140"/>
      <c r="KZJ67" s="140"/>
      <c r="KZK67" s="140"/>
      <c r="KZL67" s="140"/>
      <c r="KZM67" s="140"/>
      <c r="KZN67" s="140"/>
      <c r="KZO67" s="140"/>
      <c r="KZP67" s="140"/>
      <c r="KZQ67" s="140"/>
      <c r="KZR67" s="140"/>
      <c r="KZS67" s="140"/>
      <c r="KZT67" s="140"/>
      <c r="KZU67" s="140"/>
      <c r="KZV67" s="140"/>
      <c r="KZW67" s="140"/>
      <c r="KZX67" s="140"/>
      <c r="KZY67" s="140"/>
      <c r="KZZ67" s="140"/>
      <c r="LAA67" s="140"/>
      <c r="LAB67" s="140"/>
      <c r="LAC67" s="140"/>
      <c r="LAD67" s="140"/>
      <c r="LAE67" s="140"/>
      <c r="LAF67" s="140"/>
      <c r="LAG67" s="140"/>
      <c r="LAH67" s="140"/>
      <c r="LAI67" s="140"/>
      <c r="LAJ67" s="140"/>
      <c r="LAK67" s="140"/>
      <c r="LAL67" s="140"/>
      <c r="LAM67" s="140"/>
      <c r="LAN67" s="140"/>
      <c r="LAO67" s="140"/>
      <c r="LAP67" s="140"/>
      <c r="LAQ67" s="140"/>
      <c r="LAR67" s="140"/>
      <c r="LAS67" s="140"/>
      <c r="LAT67" s="140"/>
      <c r="LAU67" s="140"/>
      <c r="LAV67" s="140"/>
      <c r="LAW67" s="140"/>
      <c r="LAX67" s="140"/>
      <c r="LAY67" s="140"/>
      <c r="LAZ67" s="140"/>
      <c r="LBA67" s="140"/>
      <c r="LBB67" s="140"/>
      <c r="LBC67" s="140"/>
      <c r="LBD67" s="140"/>
      <c r="LBE67" s="140"/>
      <c r="LBF67" s="140"/>
      <c r="LBG67" s="140"/>
      <c r="LBH67" s="140"/>
      <c r="LBI67" s="140"/>
      <c r="LBJ67" s="140"/>
      <c r="LBK67" s="140"/>
      <c r="LBL67" s="140"/>
      <c r="LBM67" s="140"/>
      <c r="LBN67" s="140"/>
      <c r="LBO67" s="140"/>
      <c r="LBP67" s="140"/>
      <c r="LBQ67" s="140"/>
      <c r="LBR67" s="140"/>
      <c r="LBS67" s="140"/>
      <c r="LBT67" s="140"/>
      <c r="LBU67" s="140"/>
      <c r="LBV67" s="140"/>
      <c r="LBW67" s="140"/>
      <c r="LBX67" s="140"/>
      <c r="LBY67" s="140"/>
      <c r="LBZ67" s="140"/>
      <c r="LCA67" s="140"/>
      <c r="LCB67" s="140"/>
      <c r="LCC67" s="140"/>
      <c r="LCD67" s="140"/>
      <c r="LCE67" s="140"/>
      <c r="LCF67" s="140"/>
      <c r="LCG67" s="140"/>
      <c r="LCH67" s="140"/>
      <c r="LCI67" s="140"/>
      <c r="LCJ67" s="140"/>
      <c r="LCK67" s="140"/>
      <c r="LCL67" s="140"/>
      <c r="LCM67" s="140"/>
      <c r="LCN67" s="140"/>
      <c r="LCO67" s="140"/>
      <c r="LCP67" s="140"/>
      <c r="LCQ67" s="140"/>
      <c r="LCR67" s="140"/>
      <c r="LCS67" s="140"/>
      <c r="LCT67" s="140"/>
      <c r="LCU67" s="140"/>
      <c r="LCV67" s="140"/>
      <c r="LCW67" s="140"/>
      <c r="LCX67" s="140"/>
      <c r="LCY67" s="140"/>
      <c r="LCZ67" s="140"/>
      <c r="LDA67" s="140"/>
      <c r="LDB67" s="140"/>
      <c r="LDC67" s="140"/>
      <c r="LDD67" s="140"/>
      <c r="LDE67" s="140"/>
      <c r="LDF67" s="140"/>
      <c r="LDG67" s="140"/>
      <c r="LDH67" s="140"/>
      <c r="LDI67" s="140"/>
      <c r="LDJ67" s="140"/>
      <c r="LDK67" s="140"/>
      <c r="LDL67" s="140"/>
      <c r="LDM67" s="140"/>
      <c r="LDN67" s="140"/>
      <c r="LDO67" s="140"/>
      <c r="LDP67" s="140"/>
      <c r="LDQ67" s="140"/>
      <c r="LDR67" s="140"/>
      <c r="LDS67" s="140"/>
      <c r="LDT67" s="140"/>
      <c r="LDU67" s="140"/>
      <c r="LDV67" s="140"/>
      <c r="LDW67" s="140"/>
      <c r="LDX67" s="140"/>
      <c r="LDY67" s="140"/>
      <c r="LDZ67" s="140"/>
      <c r="LEA67" s="140"/>
      <c r="LEB67" s="140"/>
      <c r="LEC67" s="140"/>
      <c r="LED67" s="140"/>
      <c r="LEE67" s="140"/>
      <c r="LEF67" s="140"/>
      <c r="LEG67" s="140"/>
      <c r="LEH67" s="140"/>
      <c r="LEI67" s="140"/>
      <c r="LEJ67" s="140"/>
      <c r="LEK67" s="140"/>
      <c r="LEL67" s="140"/>
      <c r="LEM67" s="140"/>
      <c r="LEN67" s="140"/>
      <c r="LEO67" s="140"/>
      <c r="LEP67" s="140"/>
      <c r="LEQ67" s="140"/>
      <c r="LER67" s="140"/>
      <c r="LES67" s="140"/>
      <c r="LET67" s="140"/>
      <c r="LEU67" s="140"/>
      <c r="LEV67" s="140"/>
      <c r="LEW67" s="140"/>
      <c r="LEX67" s="140"/>
      <c r="LEY67" s="140"/>
      <c r="LEZ67" s="140"/>
      <c r="LFA67" s="140"/>
      <c r="LFB67" s="140"/>
      <c r="LFC67" s="140"/>
      <c r="LFD67" s="140"/>
      <c r="LFE67" s="140"/>
      <c r="LFF67" s="140"/>
      <c r="LFG67" s="140"/>
      <c r="LFH67" s="140"/>
      <c r="LFI67" s="140"/>
      <c r="LFJ67" s="140"/>
      <c r="LFK67" s="140"/>
      <c r="LFL67" s="140"/>
      <c r="LFM67" s="140"/>
      <c r="LFN67" s="140"/>
      <c r="LFO67" s="140"/>
      <c r="LFP67" s="140"/>
      <c r="LFQ67" s="140"/>
      <c r="LFR67" s="140"/>
      <c r="LFS67" s="140"/>
      <c r="LFT67" s="140"/>
      <c r="LFU67" s="140"/>
      <c r="LFV67" s="140"/>
      <c r="LFW67" s="140"/>
      <c r="LFX67" s="140"/>
      <c r="LFY67" s="140"/>
      <c r="LFZ67" s="140"/>
      <c r="LGA67" s="140"/>
      <c r="LGB67" s="140"/>
      <c r="LGC67" s="140"/>
      <c r="LGD67" s="140"/>
      <c r="LGE67" s="140"/>
      <c r="LGF67" s="140"/>
      <c r="LGG67" s="140"/>
      <c r="LGH67" s="140"/>
      <c r="LGI67" s="140"/>
      <c r="LGJ67" s="140"/>
      <c r="LGK67" s="140"/>
      <c r="LGL67" s="140"/>
      <c r="LGM67" s="140"/>
      <c r="LGN67" s="140"/>
      <c r="LGO67" s="140"/>
      <c r="LGP67" s="140"/>
      <c r="LGQ67" s="140"/>
      <c r="LGR67" s="140"/>
      <c r="LGS67" s="140"/>
      <c r="LGT67" s="140"/>
      <c r="LGU67" s="140"/>
      <c r="LGV67" s="140"/>
      <c r="LGW67" s="140"/>
      <c r="LGX67" s="140"/>
      <c r="LGY67" s="140"/>
      <c r="LGZ67" s="140"/>
      <c r="LHA67" s="140"/>
      <c r="LHB67" s="140"/>
      <c r="LHC67" s="140"/>
      <c r="LHD67" s="140"/>
      <c r="LHE67" s="140"/>
      <c r="LHF67" s="140"/>
      <c r="LHG67" s="140"/>
      <c r="LHH67" s="140"/>
      <c r="LHI67" s="140"/>
      <c r="LHJ67" s="140"/>
      <c r="LHK67" s="140"/>
      <c r="LHL67" s="140"/>
      <c r="LHM67" s="140"/>
      <c r="LHN67" s="140"/>
      <c r="LHO67" s="140"/>
      <c r="LHP67" s="140"/>
      <c r="LHQ67" s="140"/>
      <c r="LHR67" s="140"/>
      <c r="LHS67" s="140"/>
      <c r="LHT67" s="140"/>
      <c r="LHU67" s="140"/>
      <c r="LHV67" s="140"/>
      <c r="LHW67" s="140"/>
      <c r="LHX67" s="140"/>
      <c r="LHY67" s="140"/>
      <c r="LHZ67" s="140"/>
      <c r="LIA67" s="140"/>
      <c r="LIB67" s="140"/>
      <c r="LIC67" s="140"/>
      <c r="LID67" s="140"/>
      <c r="LIE67" s="140"/>
      <c r="LIF67" s="140"/>
      <c r="LIG67" s="140"/>
      <c r="LIH67" s="140"/>
      <c r="LII67" s="140"/>
      <c r="LIJ67" s="140"/>
      <c r="LIK67" s="140"/>
      <c r="LIL67" s="140"/>
      <c r="LIM67" s="140"/>
      <c r="LIN67" s="140"/>
      <c r="LIO67" s="140"/>
      <c r="LIP67" s="140"/>
      <c r="LIQ67" s="140"/>
      <c r="LIR67" s="140"/>
      <c r="LIS67" s="140"/>
      <c r="LIT67" s="140"/>
      <c r="LIU67" s="140"/>
      <c r="LIV67" s="140"/>
      <c r="LIW67" s="140"/>
      <c r="LIX67" s="140"/>
      <c r="LIY67" s="140"/>
      <c r="LIZ67" s="140"/>
      <c r="LJA67" s="140"/>
      <c r="LJB67" s="140"/>
      <c r="LJC67" s="140"/>
      <c r="LJD67" s="140"/>
      <c r="LJE67" s="140"/>
      <c r="LJF67" s="140"/>
      <c r="LJG67" s="140"/>
      <c r="LJH67" s="140"/>
      <c r="LJI67" s="140"/>
      <c r="LJJ67" s="140"/>
      <c r="LJK67" s="140"/>
      <c r="LJL67" s="140"/>
      <c r="LJM67" s="140"/>
      <c r="LJN67" s="140"/>
      <c r="LJO67" s="140"/>
      <c r="LJP67" s="140"/>
      <c r="LJQ67" s="140"/>
      <c r="LJR67" s="140"/>
      <c r="LJS67" s="140"/>
      <c r="LJT67" s="140"/>
      <c r="LJU67" s="140"/>
      <c r="LJV67" s="140"/>
      <c r="LJW67" s="140"/>
      <c r="LJX67" s="140"/>
      <c r="LJY67" s="140"/>
      <c r="LJZ67" s="140"/>
      <c r="LKA67" s="140"/>
      <c r="LKB67" s="140"/>
      <c r="LKC67" s="140"/>
      <c r="LKD67" s="140"/>
      <c r="LKE67" s="140"/>
      <c r="LKF67" s="140"/>
      <c r="LKG67" s="140"/>
      <c r="LKH67" s="140"/>
      <c r="LKI67" s="140"/>
      <c r="LKJ67" s="140"/>
      <c r="LKK67" s="140"/>
      <c r="LKL67" s="140"/>
      <c r="LKM67" s="140"/>
      <c r="LKN67" s="140"/>
      <c r="LKO67" s="140"/>
      <c r="LKP67" s="140"/>
      <c r="LKQ67" s="140"/>
      <c r="LKR67" s="140"/>
      <c r="LKS67" s="140"/>
      <c r="LKT67" s="140"/>
      <c r="LKU67" s="140"/>
      <c r="LKV67" s="140"/>
      <c r="LKW67" s="140"/>
      <c r="LKX67" s="140"/>
      <c r="LKY67" s="140"/>
      <c r="LKZ67" s="140"/>
      <c r="LLA67" s="140"/>
      <c r="LLB67" s="140"/>
      <c r="LLC67" s="140"/>
      <c r="LLD67" s="140"/>
      <c r="LLE67" s="140"/>
      <c r="LLF67" s="140"/>
      <c r="LLG67" s="140"/>
      <c r="LLH67" s="140"/>
      <c r="LLI67" s="140"/>
      <c r="LLJ67" s="140"/>
      <c r="LLK67" s="140"/>
      <c r="LLL67" s="140"/>
      <c r="LLM67" s="140"/>
      <c r="LLN67" s="140"/>
      <c r="LLO67" s="140"/>
      <c r="LLP67" s="140"/>
      <c r="LLQ67" s="140"/>
      <c r="LLR67" s="140"/>
      <c r="LLS67" s="140"/>
      <c r="LLT67" s="140"/>
      <c r="LLU67" s="140"/>
      <c r="LLV67" s="140"/>
      <c r="LLW67" s="140"/>
      <c r="LLX67" s="140"/>
      <c r="LLY67" s="140"/>
      <c r="LLZ67" s="140"/>
      <c r="LMA67" s="140"/>
      <c r="LMB67" s="140"/>
      <c r="LMC67" s="140"/>
      <c r="LMD67" s="140"/>
      <c r="LME67" s="140"/>
      <c r="LMF67" s="140"/>
      <c r="LMG67" s="140"/>
      <c r="LMH67" s="140"/>
      <c r="LMI67" s="140"/>
      <c r="LMJ67" s="140"/>
      <c r="LMK67" s="140"/>
      <c r="LML67" s="140"/>
      <c r="LMM67" s="140"/>
      <c r="LMN67" s="140"/>
      <c r="LMO67" s="140"/>
      <c r="LMP67" s="140"/>
      <c r="LMQ67" s="140"/>
      <c r="LMR67" s="140"/>
      <c r="LMS67" s="140"/>
      <c r="LMT67" s="140"/>
      <c r="LMU67" s="140"/>
      <c r="LMV67" s="140"/>
      <c r="LMW67" s="140"/>
      <c r="LMX67" s="140"/>
      <c r="LMY67" s="140"/>
      <c r="LMZ67" s="140"/>
      <c r="LNA67" s="140"/>
      <c r="LNB67" s="140"/>
      <c r="LNC67" s="140"/>
      <c r="LND67" s="140"/>
      <c r="LNE67" s="140"/>
      <c r="LNF67" s="140"/>
      <c r="LNG67" s="140"/>
      <c r="LNH67" s="140"/>
      <c r="LNI67" s="140"/>
      <c r="LNJ67" s="140"/>
      <c r="LNK67" s="140"/>
      <c r="LNL67" s="140"/>
      <c r="LNM67" s="140"/>
      <c r="LNN67" s="140"/>
      <c r="LNO67" s="140"/>
      <c r="LNP67" s="140"/>
      <c r="LNQ67" s="140"/>
      <c r="LNR67" s="140"/>
      <c r="LNS67" s="140"/>
      <c r="LNT67" s="140"/>
      <c r="LNU67" s="140"/>
      <c r="LNV67" s="140"/>
      <c r="LNW67" s="140"/>
      <c r="LNX67" s="140"/>
      <c r="LNY67" s="140"/>
      <c r="LNZ67" s="140"/>
      <c r="LOA67" s="140"/>
      <c r="LOB67" s="140"/>
      <c r="LOC67" s="140"/>
      <c r="LOD67" s="140"/>
      <c r="LOE67" s="140"/>
      <c r="LOF67" s="140"/>
      <c r="LOG67" s="140"/>
      <c r="LOH67" s="140"/>
      <c r="LOI67" s="140"/>
      <c r="LOJ67" s="140"/>
      <c r="LOK67" s="140"/>
      <c r="LOL67" s="140"/>
      <c r="LOM67" s="140"/>
      <c r="LON67" s="140"/>
      <c r="LOO67" s="140"/>
      <c r="LOP67" s="140"/>
      <c r="LOQ67" s="140"/>
      <c r="LOR67" s="140"/>
      <c r="LOS67" s="140"/>
      <c r="LOT67" s="140"/>
      <c r="LOU67" s="140"/>
      <c r="LOV67" s="140"/>
      <c r="LOW67" s="140"/>
      <c r="LOX67" s="140"/>
      <c r="LOY67" s="140"/>
      <c r="LOZ67" s="140"/>
      <c r="LPA67" s="140"/>
      <c r="LPB67" s="140"/>
      <c r="LPC67" s="140"/>
      <c r="LPD67" s="140"/>
      <c r="LPE67" s="140"/>
      <c r="LPF67" s="140"/>
      <c r="LPG67" s="140"/>
      <c r="LPH67" s="140"/>
      <c r="LPI67" s="140"/>
      <c r="LPJ67" s="140"/>
      <c r="LPK67" s="140"/>
      <c r="LPL67" s="140"/>
      <c r="LPM67" s="140"/>
      <c r="LPN67" s="140"/>
      <c r="LPO67" s="140"/>
      <c r="LPP67" s="140"/>
      <c r="LPQ67" s="140"/>
      <c r="LPR67" s="140"/>
      <c r="LPS67" s="140"/>
      <c r="LPT67" s="140"/>
      <c r="LPU67" s="140"/>
      <c r="LPV67" s="140"/>
      <c r="LPW67" s="140"/>
      <c r="LPX67" s="140"/>
      <c r="LPY67" s="140"/>
      <c r="LPZ67" s="140"/>
      <c r="LQA67" s="140"/>
      <c r="LQB67" s="140"/>
      <c r="LQC67" s="140"/>
      <c r="LQD67" s="140"/>
      <c r="LQE67" s="140"/>
      <c r="LQF67" s="140"/>
      <c r="LQG67" s="140"/>
      <c r="LQH67" s="140"/>
      <c r="LQI67" s="140"/>
      <c r="LQJ67" s="140"/>
      <c r="LQK67" s="140"/>
      <c r="LQL67" s="140"/>
      <c r="LQM67" s="140"/>
      <c r="LQN67" s="140"/>
      <c r="LQO67" s="140"/>
      <c r="LQP67" s="140"/>
      <c r="LQQ67" s="140"/>
      <c r="LQR67" s="140"/>
      <c r="LQS67" s="140"/>
      <c r="LQT67" s="140"/>
      <c r="LQU67" s="140"/>
      <c r="LQV67" s="140"/>
      <c r="LQW67" s="140"/>
      <c r="LQX67" s="140"/>
      <c r="LQY67" s="140"/>
      <c r="LQZ67" s="140"/>
      <c r="LRA67" s="140"/>
      <c r="LRB67" s="140"/>
      <c r="LRC67" s="140"/>
      <c r="LRD67" s="140"/>
      <c r="LRE67" s="140"/>
      <c r="LRF67" s="140"/>
      <c r="LRG67" s="140"/>
      <c r="LRH67" s="140"/>
      <c r="LRI67" s="140"/>
      <c r="LRJ67" s="140"/>
      <c r="LRK67" s="140"/>
      <c r="LRL67" s="140"/>
      <c r="LRM67" s="140"/>
      <c r="LRN67" s="140"/>
      <c r="LRO67" s="140"/>
      <c r="LRP67" s="140"/>
      <c r="LRQ67" s="140"/>
      <c r="LRR67" s="140"/>
      <c r="LRS67" s="140"/>
      <c r="LRT67" s="140"/>
      <c r="LRU67" s="140"/>
      <c r="LRV67" s="140"/>
      <c r="LRW67" s="140"/>
      <c r="LRX67" s="140"/>
      <c r="LRY67" s="140"/>
      <c r="LRZ67" s="140"/>
      <c r="LSA67" s="140"/>
      <c r="LSB67" s="140"/>
      <c r="LSC67" s="140"/>
      <c r="LSD67" s="140"/>
      <c r="LSE67" s="140"/>
      <c r="LSF67" s="140"/>
      <c r="LSG67" s="140"/>
      <c r="LSH67" s="140"/>
      <c r="LSI67" s="140"/>
      <c r="LSJ67" s="140"/>
      <c r="LSK67" s="140"/>
      <c r="LSL67" s="140"/>
      <c r="LSM67" s="140"/>
      <c r="LSN67" s="140"/>
      <c r="LSO67" s="140"/>
      <c r="LSP67" s="140"/>
      <c r="LSQ67" s="140"/>
      <c r="LSR67" s="140"/>
      <c r="LSS67" s="140"/>
      <c r="LST67" s="140"/>
      <c r="LSU67" s="140"/>
      <c r="LSV67" s="140"/>
      <c r="LSW67" s="140"/>
      <c r="LSX67" s="140"/>
      <c r="LSY67" s="140"/>
      <c r="LSZ67" s="140"/>
      <c r="LTA67" s="140"/>
      <c r="LTB67" s="140"/>
      <c r="LTC67" s="140"/>
      <c r="LTD67" s="140"/>
      <c r="LTE67" s="140"/>
      <c r="LTF67" s="140"/>
      <c r="LTG67" s="140"/>
      <c r="LTH67" s="140"/>
      <c r="LTI67" s="140"/>
      <c r="LTJ67" s="140"/>
      <c r="LTK67" s="140"/>
      <c r="LTL67" s="140"/>
      <c r="LTM67" s="140"/>
      <c r="LTN67" s="140"/>
      <c r="LTO67" s="140"/>
      <c r="LTP67" s="140"/>
      <c r="LTQ67" s="140"/>
      <c r="LTR67" s="140"/>
      <c r="LTS67" s="140"/>
      <c r="LTT67" s="140"/>
      <c r="LTU67" s="140"/>
      <c r="LTV67" s="140"/>
      <c r="LTW67" s="140"/>
      <c r="LTX67" s="140"/>
      <c r="LTY67" s="140"/>
      <c r="LTZ67" s="140"/>
      <c r="LUA67" s="140"/>
      <c r="LUB67" s="140"/>
      <c r="LUC67" s="140"/>
      <c r="LUD67" s="140"/>
      <c r="LUE67" s="140"/>
      <c r="LUF67" s="140"/>
      <c r="LUG67" s="140"/>
      <c r="LUH67" s="140"/>
      <c r="LUI67" s="140"/>
      <c r="LUJ67" s="140"/>
      <c r="LUK67" s="140"/>
      <c r="LUL67" s="140"/>
      <c r="LUM67" s="140"/>
      <c r="LUN67" s="140"/>
      <c r="LUO67" s="140"/>
      <c r="LUP67" s="140"/>
      <c r="LUQ67" s="140"/>
      <c r="LUR67" s="140"/>
      <c r="LUS67" s="140"/>
      <c r="LUT67" s="140"/>
      <c r="LUU67" s="140"/>
      <c r="LUV67" s="140"/>
      <c r="LUW67" s="140"/>
      <c r="LUX67" s="140"/>
      <c r="LUY67" s="140"/>
      <c r="LUZ67" s="140"/>
      <c r="LVA67" s="140"/>
      <c r="LVB67" s="140"/>
      <c r="LVC67" s="140"/>
      <c r="LVD67" s="140"/>
      <c r="LVE67" s="140"/>
      <c r="LVF67" s="140"/>
      <c r="LVG67" s="140"/>
      <c r="LVH67" s="140"/>
      <c r="LVI67" s="140"/>
      <c r="LVJ67" s="140"/>
      <c r="LVK67" s="140"/>
      <c r="LVL67" s="140"/>
      <c r="LVM67" s="140"/>
      <c r="LVN67" s="140"/>
      <c r="LVO67" s="140"/>
      <c r="LVP67" s="140"/>
      <c r="LVQ67" s="140"/>
      <c r="LVR67" s="140"/>
      <c r="LVS67" s="140"/>
      <c r="LVT67" s="140"/>
      <c r="LVU67" s="140"/>
      <c r="LVV67" s="140"/>
      <c r="LVW67" s="140"/>
      <c r="LVX67" s="140"/>
      <c r="LVY67" s="140"/>
      <c r="LVZ67" s="140"/>
      <c r="LWA67" s="140"/>
      <c r="LWB67" s="140"/>
      <c r="LWC67" s="140"/>
      <c r="LWD67" s="140"/>
      <c r="LWE67" s="140"/>
      <c r="LWF67" s="140"/>
      <c r="LWG67" s="140"/>
      <c r="LWH67" s="140"/>
      <c r="LWI67" s="140"/>
      <c r="LWJ67" s="140"/>
      <c r="LWK67" s="140"/>
      <c r="LWL67" s="140"/>
      <c r="LWM67" s="140"/>
      <c r="LWN67" s="140"/>
      <c r="LWO67" s="140"/>
      <c r="LWP67" s="140"/>
      <c r="LWQ67" s="140"/>
      <c r="LWR67" s="140"/>
      <c r="LWS67" s="140"/>
      <c r="LWT67" s="140"/>
      <c r="LWU67" s="140"/>
      <c r="LWV67" s="140"/>
      <c r="LWW67" s="140"/>
      <c r="LWX67" s="140"/>
      <c r="LWY67" s="140"/>
      <c r="LWZ67" s="140"/>
      <c r="LXA67" s="140"/>
      <c r="LXB67" s="140"/>
      <c r="LXC67" s="140"/>
      <c r="LXD67" s="140"/>
      <c r="LXE67" s="140"/>
      <c r="LXF67" s="140"/>
      <c r="LXG67" s="140"/>
      <c r="LXH67" s="140"/>
      <c r="LXI67" s="140"/>
      <c r="LXJ67" s="140"/>
      <c r="LXK67" s="140"/>
      <c r="LXL67" s="140"/>
      <c r="LXM67" s="140"/>
      <c r="LXN67" s="140"/>
      <c r="LXO67" s="140"/>
      <c r="LXP67" s="140"/>
      <c r="LXQ67" s="140"/>
      <c r="LXR67" s="140"/>
      <c r="LXS67" s="140"/>
      <c r="LXT67" s="140"/>
      <c r="LXU67" s="140"/>
      <c r="LXV67" s="140"/>
      <c r="LXW67" s="140"/>
      <c r="LXX67" s="140"/>
      <c r="LXY67" s="140"/>
      <c r="LXZ67" s="140"/>
      <c r="LYA67" s="140"/>
      <c r="LYB67" s="140"/>
      <c r="LYC67" s="140"/>
      <c r="LYD67" s="140"/>
      <c r="LYE67" s="140"/>
      <c r="LYF67" s="140"/>
      <c r="LYG67" s="140"/>
      <c r="LYH67" s="140"/>
      <c r="LYI67" s="140"/>
      <c r="LYJ67" s="140"/>
      <c r="LYK67" s="140"/>
      <c r="LYL67" s="140"/>
      <c r="LYM67" s="140"/>
      <c r="LYN67" s="140"/>
      <c r="LYO67" s="140"/>
      <c r="LYP67" s="140"/>
      <c r="LYQ67" s="140"/>
      <c r="LYR67" s="140"/>
      <c r="LYS67" s="140"/>
      <c r="LYT67" s="140"/>
      <c r="LYU67" s="140"/>
      <c r="LYV67" s="140"/>
      <c r="LYW67" s="140"/>
      <c r="LYX67" s="140"/>
      <c r="LYY67" s="140"/>
      <c r="LYZ67" s="140"/>
      <c r="LZA67" s="140"/>
      <c r="LZB67" s="140"/>
      <c r="LZC67" s="140"/>
      <c r="LZD67" s="140"/>
      <c r="LZE67" s="140"/>
      <c r="LZF67" s="140"/>
      <c r="LZG67" s="140"/>
      <c r="LZH67" s="140"/>
      <c r="LZI67" s="140"/>
      <c r="LZJ67" s="140"/>
      <c r="LZK67" s="140"/>
      <c r="LZL67" s="140"/>
      <c r="LZM67" s="140"/>
      <c r="LZN67" s="140"/>
      <c r="LZO67" s="140"/>
      <c r="LZP67" s="140"/>
      <c r="LZQ67" s="140"/>
      <c r="LZR67" s="140"/>
      <c r="LZS67" s="140"/>
      <c r="LZT67" s="140"/>
      <c r="LZU67" s="140"/>
      <c r="LZV67" s="140"/>
      <c r="LZW67" s="140"/>
      <c r="LZX67" s="140"/>
      <c r="LZY67" s="140"/>
      <c r="LZZ67" s="140"/>
      <c r="MAA67" s="140"/>
      <c r="MAB67" s="140"/>
      <c r="MAC67" s="140"/>
      <c r="MAD67" s="140"/>
      <c r="MAE67" s="140"/>
      <c r="MAF67" s="140"/>
      <c r="MAG67" s="140"/>
      <c r="MAH67" s="140"/>
      <c r="MAI67" s="140"/>
      <c r="MAJ67" s="140"/>
      <c r="MAK67" s="140"/>
      <c r="MAL67" s="140"/>
      <c r="MAM67" s="140"/>
      <c r="MAN67" s="140"/>
      <c r="MAO67" s="140"/>
      <c r="MAP67" s="140"/>
      <c r="MAQ67" s="140"/>
      <c r="MAR67" s="140"/>
      <c r="MAS67" s="140"/>
      <c r="MAT67" s="140"/>
      <c r="MAU67" s="140"/>
      <c r="MAV67" s="140"/>
      <c r="MAW67" s="140"/>
      <c r="MAX67" s="140"/>
      <c r="MAY67" s="140"/>
      <c r="MAZ67" s="140"/>
      <c r="MBA67" s="140"/>
      <c r="MBB67" s="140"/>
      <c r="MBC67" s="140"/>
      <c r="MBD67" s="140"/>
      <c r="MBE67" s="140"/>
      <c r="MBF67" s="140"/>
      <c r="MBG67" s="140"/>
      <c r="MBH67" s="140"/>
      <c r="MBI67" s="140"/>
      <c r="MBJ67" s="140"/>
      <c r="MBK67" s="140"/>
      <c r="MBL67" s="140"/>
      <c r="MBM67" s="140"/>
      <c r="MBN67" s="140"/>
      <c r="MBO67" s="140"/>
      <c r="MBP67" s="140"/>
      <c r="MBQ67" s="140"/>
      <c r="MBR67" s="140"/>
      <c r="MBS67" s="140"/>
      <c r="MBT67" s="140"/>
      <c r="MBU67" s="140"/>
      <c r="MBV67" s="140"/>
      <c r="MBW67" s="140"/>
      <c r="MBX67" s="140"/>
      <c r="MBY67" s="140"/>
      <c r="MBZ67" s="140"/>
      <c r="MCA67" s="140"/>
      <c r="MCB67" s="140"/>
      <c r="MCC67" s="140"/>
      <c r="MCD67" s="140"/>
      <c r="MCE67" s="140"/>
      <c r="MCF67" s="140"/>
      <c r="MCG67" s="140"/>
      <c r="MCH67" s="140"/>
      <c r="MCI67" s="140"/>
      <c r="MCJ67" s="140"/>
      <c r="MCK67" s="140"/>
      <c r="MCL67" s="140"/>
      <c r="MCM67" s="140"/>
      <c r="MCN67" s="140"/>
      <c r="MCO67" s="140"/>
      <c r="MCP67" s="140"/>
      <c r="MCQ67" s="140"/>
      <c r="MCR67" s="140"/>
      <c r="MCS67" s="140"/>
      <c r="MCT67" s="140"/>
      <c r="MCU67" s="140"/>
      <c r="MCV67" s="140"/>
      <c r="MCW67" s="140"/>
      <c r="MCX67" s="140"/>
      <c r="MCY67" s="140"/>
      <c r="MCZ67" s="140"/>
      <c r="MDA67" s="140"/>
      <c r="MDB67" s="140"/>
      <c r="MDC67" s="140"/>
      <c r="MDD67" s="140"/>
      <c r="MDE67" s="140"/>
      <c r="MDF67" s="140"/>
      <c r="MDG67" s="140"/>
      <c r="MDH67" s="140"/>
      <c r="MDI67" s="140"/>
      <c r="MDJ67" s="140"/>
      <c r="MDK67" s="140"/>
      <c r="MDL67" s="140"/>
      <c r="MDM67" s="140"/>
      <c r="MDN67" s="140"/>
      <c r="MDO67" s="140"/>
      <c r="MDP67" s="140"/>
      <c r="MDQ67" s="140"/>
      <c r="MDR67" s="140"/>
      <c r="MDS67" s="140"/>
      <c r="MDT67" s="140"/>
      <c r="MDU67" s="140"/>
      <c r="MDV67" s="140"/>
      <c r="MDW67" s="140"/>
      <c r="MDX67" s="140"/>
      <c r="MDY67" s="140"/>
      <c r="MDZ67" s="140"/>
      <c r="MEA67" s="140"/>
      <c r="MEB67" s="140"/>
      <c r="MEC67" s="140"/>
      <c r="MED67" s="140"/>
      <c r="MEE67" s="140"/>
      <c r="MEF67" s="140"/>
      <c r="MEG67" s="140"/>
      <c r="MEH67" s="140"/>
      <c r="MEI67" s="140"/>
      <c r="MEJ67" s="140"/>
      <c r="MEK67" s="140"/>
      <c r="MEL67" s="140"/>
      <c r="MEM67" s="140"/>
      <c r="MEN67" s="140"/>
      <c r="MEO67" s="140"/>
      <c r="MEP67" s="140"/>
      <c r="MEQ67" s="140"/>
      <c r="MER67" s="140"/>
      <c r="MES67" s="140"/>
      <c r="MET67" s="140"/>
      <c r="MEU67" s="140"/>
      <c r="MEV67" s="140"/>
      <c r="MEW67" s="140"/>
      <c r="MEX67" s="140"/>
      <c r="MEY67" s="140"/>
      <c r="MEZ67" s="140"/>
      <c r="MFA67" s="140"/>
      <c r="MFB67" s="140"/>
      <c r="MFC67" s="140"/>
      <c r="MFD67" s="140"/>
      <c r="MFE67" s="140"/>
      <c r="MFF67" s="140"/>
      <c r="MFG67" s="140"/>
      <c r="MFH67" s="140"/>
      <c r="MFI67" s="140"/>
      <c r="MFJ67" s="140"/>
      <c r="MFK67" s="140"/>
      <c r="MFL67" s="140"/>
      <c r="MFM67" s="140"/>
      <c r="MFN67" s="140"/>
      <c r="MFO67" s="140"/>
      <c r="MFP67" s="140"/>
      <c r="MFQ67" s="140"/>
      <c r="MFR67" s="140"/>
      <c r="MFS67" s="140"/>
      <c r="MFT67" s="140"/>
      <c r="MFU67" s="140"/>
      <c r="MFV67" s="140"/>
      <c r="MFW67" s="140"/>
      <c r="MFX67" s="140"/>
      <c r="MFY67" s="140"/>
      <c r="MFZ67" s="140"/>
      <c r="MGA67" s="140"/>
      <c r="MGB67" s="140"/>
      <c r="MGC67" s="140"/>
      <c r="MGD67" s="140"/>
      <c r="MGE67" s="140"/>
      <c r="MGF67" s="140"/>
      <c r="MGG67" s="140"/>
      <c r="MGH67" s="140"/>
      <c r="MGI67" s="140"/>
      <c r="MGJ67" s="140"/>
      <c r="MGK67" s="140"/>
      <c r="MGL67" s="140"/>
      <c r="MGM67" s="140"/>
      <c r="MGN67" s="140"/>
      <c r="MGO67" s="140"/>
      <c r="MGP67" s="140"/>
      <c r="MGQ67" s="140"/>
      <c r="MGR67" s="140"/>
      <c r="MGS67" s="140"/>
      <c r="MGT67" s="140"/>
      <c r="MGU67" s="140"/>
      <c r="MGV67" s="140"/>
      <c r="MGW67" s="140"/>
      <c r="MGX67" s="140"/>
      <c r="MGY67" s="140"/>
      <c r="MGZ67" s="140"/>
      <c r="MHA67" s="140"/>
      <c r="MHB67" s="140"/>
      <c r="MHC67" s="140"/>
      <c r="MHD67" s="140"/>
      <c r="MHE67" s="140"/>
      <c r="MHF67" s="140"/>
      <c r="MHG67" s="140"/>
      <c r="MHH67" s="140"/>
      <c r="MHI67" s="140"/>
      <c r="MHJ67" s="140"/>
      <c r="MHK67" s="140"/>
      <c r="MHL67" s="140"/>
      <c r="MHM67" s="140"/>
      <c r="MHN67" s="140"/>
      <c r="MHO67" s="140"/>
      <c r="MHP67" s="140"/>
      <c r="MHQ67" s="140"/>
      <c r="MHR67" s="140"/>
      <c r="MHS67" s="140"/>
      <c r="MHT67" s="140"/>
      <c r="MHU67" s="140"/>
      <c r="MHV67" s="140"/>
      <c r="MHW67" s="140"/>
      <c r="MHX67" s="140"/>
      <c r="MHY67" s="140"/>
      <c r="MHZ67" s="140"/>
      <c r="MIA67" s="140"/>
      <c r="MIB67" s="140"/>
      <c r="MIC67" s="140"/>
      <c r="MID67" s="140"/>
      <c r="MIE67" s="140"/>
      <c r="MIF67" s="140"/>
      <c r="MIG67" s="140"/>
      <c r="MIH67" s="140"/>
      <c r="MII67" s="140"/>
      <c r="MIJ67" s="140"/>
      <c r="MIK67" s="140"/>
      <c r="MIL67" s="140"/>
      <c r="MIM67" s="140"/>
      <c r="MIN67" s="140"/>
      <c r="MIO67" s="140"/>
      <c r="MIP67" s="140"/>
      <c r="MIQ67" s="140"/>
      <c r="MIR67" s="140"/>
      <c r="MIS67" s="140"/>
      <c r="MIT67" s="140"/>
      <c r="MIU67" s="140"/>
      <c r="MIV67" s="140"/>
      <c r="MIW67" s="140"/>
      <c r="MIX67" s="140"/>
      <c r="MIY67" s="140"/>
      <c r="MIZ67" s="140"/>
      <c r="MJA67" s="140"/>
      <c r="MJB67" s="140"/>
      <c r="MJC67" s="140"/>
      <c r="MJD67" s="140"/>
      <c r="MJE67" s="140"/>
      <c r="MJF67" s="140"/>
      <c r="MJG67" s="140"/>
      <c r="MJH67" s="140"/>
      <c r="MJI67" s="140"/>
      <c r="MJJ67" s="140"/>
      <c r="MJK67" s="140"/>
      <c r="MJL67" s="140"/>
      <c r="MJM67" s="140"/>
      <c r="MJN67" s="140"/>
      <c r="MJO67" s="140"/>
      <c r="MJP67" s="140"/>
      <c r="MJQ67" s="140"/>
      <c r="MJR67" s="140"/>
      <c r="MJS67" s="140"/>
      <c r="MJT67" s="140"/>
      <c r="MJU67" s="140"/>
      <c r="MJV67" s="140"/>
      <c r="MJW67" s="140"/>
      <c r="MJX67" s="140"/>
      <c r="MJY67" s="140"/>
      <c r="MJZ67" s="140"/>
      <c r="MKA67" s="140"/>
      <c r="MKB67" s="140"/>
      <c r="MKC67" s="140"/>
      <c r="MKD67" s="140"/>
      <c r="MKE67" s="140"/>
      <c r="MKF67" s="140"/>
      <c r="MKG67" s="140"/>
      <c r="MKH67" s="140"/>
      <c r="MKI67" s="140"/>
      <c r="MKJ67" s="140"/>
      <c r="MKK67" s="140"/>
      <c r="MKL67" s="140"/>
      <c r="MKM67" s="140"/>
      <c r="MKN67" s="140"/>
      <c r="MKO67" s="140"/>
      <c r="MKP67" s="140"/>
      <c r="MKQ67" s="140"/>
      <c r="MKR67" s="140"/>
      <c r="MKS67" s="140"/>
      <c r="MKT67" s="140"/>
      <c r="MKU67" s="140"/>
      <c r="MKV67" s="140"/>
      <c r="MKW67" s="140"/>
      <c r="MKX67" s="140"/>
      <c r="MKY67" s="140"/>
      <c r="MKZ67" s="140"/>
      <c r="MLA67" s="140"/>
      <c r="MLB67" s="140"/>
      <c r="MLC67" s="140"/>
      <c r="MLD67" s="140"/>
      <c r="MLE67" s="140"/>
      <c r="MLF67" s="140"/>
      <c r="MLG67" s="140"/>
      <c r="MLH67" s="140"/>
      <c r="MLI67" s="140"/>
      <c r="MLJ67" s="140"/>
      <c r="MLK67" s="140"/>
      <c r="MLL67" s="140"/>
      <c r="MLM67" s="140"/>
      <c r="MLN67" s="140"/>
      <c r="MLO67" s="140"/>
      <c r="MLP67" s="140"/>
      <c r="MLQ67" s="140"/>
      <c r="MLR67" s="140"/>
      <c r="MLS67" s="140"/>
      <c r="MLT67" s="140"/>
      <c r="MLU67" s="140"/>
      <c r="MLV67" s="140"/>
      <c r="MLW67" s="140"/>
      <c r="MLX67" s="140"/>
      <c r="MLY67" s="140"/>
      <c r="MLZ67" s="140"/>
      <c r="MMA67" s="140"/>
      <c r="MMB67" s="140"/>
      <c r="MMC67" s="140"/>
      <c r="MMD67" s="140"/>
      <c r="MME67" s="140"/>
      <c r="MMF67" s="140"/>
      <c r="MMG67" s="140"/>
      <c r="MMH67" s="140"/>
      <c r="MMI67" s="140"/>
      <c r="MMJ67" s="140"/>
      <c r="MMK67" s="140"/>
      <c r="MML67" s="140"/>
      <c r="MMM67" s="140"/>
      <c r="MMN67" s="140"/>
      <c r="MMO67" s="140"/>
      <c r="MMP67" s="140"/>
      <c r="MMQ67" s="140"/>
      <c r="MMR67" s="140"/>
      <c r="MMS67" s="140"/>
      <c r="MMT67" s="140"/>
      <c r="MMU67" s="140"/>
      <c r="MMV67" s="140"/>
      <c r="MMW67" s="140"/>
      <c r="MMX67" s="140"/>
      <c r="MMY67" s="140"/>
      <c r="MMZ67" s="140"/>
      <c r="MNA67" s="140"/>
      <c r="MNB67" s="140"/>
      <c r="MNC67" s="140"/>
      <c r="MND67" s="140"/>
      <c r="MNE67" s="140"/>
      <c r="MNF67" s="140"/>
      <c r="MNG67" s="140"/>
      <c r="MNH67" s="140"/>
      <c r="MNI67" s="140"/>
      <c r="MNJ67" s="140"/>
      <c r="MNK67" s="140"/>
      <c r="MNL67" s="140"/>
      <c r="MNM67" s="140"/>
      <c r="MNN67" s="140"/>
      <c r="MNO67" s="140"/>
      <c r="MNP67" s="140"/>
      <c r="MNQ67" s="140"/>
      <c r="MNR67" s="140"/>
      <c r="MNS67" s="140"/>
      <c r="MNT67" s="140"/>
      <c r="MNU67" s="140"/>
      <c r="MNV67" s="140"/>
      <c r="MNW67" s="140"/>
      <c r="MNX67" s="140"/>
      <c r="MNY67" s="140"/>
      <c r="MNZ67" s="140"/>
      <c r="MOA67" s="140"/>
      <c r="MOB67" s="140"/>
      <c r="MOC67" s="140"/>
      <c r="MOD67" s="140"/>
      <c r="MOE67" s="140"/>
      <c r="MOF67" s="140"/>
      <c r="MOG67" s="140"/>
      <c r="MOH67" s="140"/>
      <c r="MOI67" s="140"/>
      <c r="MOJ67" s="140"/>
      <c r="MOK67" s="140"/>
      <c r="MOL67" s="140"/>
      <c r="MOM67" s="140"/>
      <c r="MON67" s="140"/>
      <c r="MOO67" s="140"/>
      <c r="MOP67" s="140"/>
      <c r="MOQ67" s="140"/>
      <c r="MOR67" s="140"/>
      <c r="MOS67" s="140"/>
      <c r="MOT67" s="140"/>
      <c r="MOU67" s="140"/>
      <c r="MOV67" s="140"/>
      <c r="MOW67" s="140"/>
      <c r="MOX67" s="140"/>
      <c r="MOY67" s="140"/>
      <c r="MOZ67" s="140"/>
      <c r="MPA67" s="140"/>
      <c r="MPB67" s="140"/>
      <c r="MPC67" s="140"/>
      <c r="MPD67" s="140"/>
      <c r="MPE67" s="140"/>
      <c r="MPF67" s="140"/>
      <c r="MPG67" s="140"/>
      <c r="MPH67" s="140"/>
      <c r="MPI67" s="140"/>
      <c r="MPJ67" s="140"/>
      <c r="MPK67" s="140"/>
      <c r="MPL67" s="140"/>
      <c r="MPM67" s="140"/>
      <c r="MPN67" s="140"/>
      <c r="MPO67" s="140"/>
      <c r="MPP67" s="140"/>
      <c r="MPQ67" s="140"/>
      <c r="MPR67" s="140"/>
      <c r="MPS67" s="140"/>
      <c r="MPT67" s="140"/>
      <c r="MPU67" s="140"/>
      <c r="MPV67" s="140"/>
      <c r="MPW67" s="140"/>
      <c r="MPX67" s="140"/>
      <c r="MPY67" s="140"/>
      <c r="MPZ67" s="140"/>
      <c r="MQA67" s="140"/>
      <c r="MQB67" s="140"/>
      <c r="MQC67" s="140"/>
      <c r="MQD67" s="140"/>
      <c r="MQE67" s="140"/>
      <c r="MQF67" s="140"/>
      <c r="MQG67" s="140"/>
      <c r="MQH67" s="140"/>
      <c r="MQI67" s="140"/>
      <c r="MQJ67" s="140"/>
      <c r="MQK67" s="140"/>
      <c r="MQL67" s="140"/>
      <c r="MQM67" s="140"/>
      <c r="MQN67" s="140"/>
      <c r="MQO67" s="140"/>
      <c r="MQP67" s="140"/>
      <c r="MQQ67" s="140"/>
      <c r="MQR67" s="140"/>
      <c r="MQS67" s="140"/>
      <c r="MQT67" s="140"/>
      <c r="MQU67" s="140"/>
      <c r="MQV67" s="140"/>
      <c r="MQW67" s="140"/>
      <c r="MQX67" s="140"/>
      <c r="MQY67" s="140"/>
      <c r="MQZ67" s="140"/>
      <c r="MRA67" s="140"/>
      <c r="MRB67" s="140"/>
      <c r="MRC67" s="140"/>
      <c r="MRD67" s="140"/>
      <c r="MRE67" s="140"/>
      <c r="MRF67" s="140"/>
      <c r="MRG67" s="140"/>
      <c r="MRH67" s="140"/>
      <c r="MRI67" s="140"/>
      <c r="MRJ67" s="140"/>
      <c r="MRK67" s="140"/>
      <c r="MRL67" s="140"/>
      <c r="MRM67" s="140"/>
      <c r="MRN67" s="140"/>
      <c r="MRO67" s="140"/>
      <c r="MRP67" s="140"/>
      <c r="MRQ67" s="140"/>
      <c r="MRR67" s="140"/>
      <c r="MRS67" s="140"/>
      <c r="MRT67" s="140"/>
      <c r="MRU67" s="140"/>
      <c r="MRV67" s="140"/>
      <c r="MRW67" s="140"/>
      <c r="MRX67" s="140"/>
      <c r="MRY67" s="140"/>
      <c r="MRZ67" s="140"/>
      <c r="MSA67" s="140"/>
      <c r="MSB67" s="140"/>
      <c r="MSC67" s="140"/>
      <c r="MSD67" s="140"/>
      <c r="MSE67" s="140"/>
      <c r="MSF67" s="140"/>
      <c r="MSG67" s="140"/>
      <c r="MSH67" s="140"/>
      <c r="MSI67" s="140"/>
      <c r="MSJ67" s="140"/>
      <c r="MSK67" s="140"/>
      <c r="MSL67" s="140"/>
      <c r="MSM67" s="140"/>
      <c r="MSN67" s="140"/>
      <c r="MSO67" s="140"/>
      <c r="MSP67" s="140"/>
      <c r="MSQ67" s="140"/>
      <c r="MSR67" s="140"/>
      <c r="MSS67" s="140"/>
      <c r="MST67" s="140"/>
      <c r="MSU67" s="140"/>
      <c r="MSV67" s="140"/>
      <c r="MSW67" s="140"/>
      <c r="MSX67" s="140"/>
      <c r="MSY67" s="140"/>
      <c r="MSZ67" s="140"/>
      <c r="MTA67" s="140"/>
      <c r="MTB67" s="140"/>
      <c r="MTC67" s="140"/>
      <c r="MTD67" s="140"/>
      <c r="MTE67" s="140"/>
      <c r="MTF67" s="140"/>
      <c r="MTG67" s="140"/>
      <c r="MTH67" s="140"/>
      <c r="MTI67" s="140"/>
      <c r="MTJ67" s="140"/>
      <c r="MTK67" s="140"/>
      <c r="MTL67" s="140"/>
      <c r="MTM67" s="140"/>
      <c r="MTN67" s="140"/>
      <c r="MTO67" s="140"/>
      <c r="MTP67" s="140"/>
      <c r="MTQ67" s="140"/>
      <c r="MTR67" s="140"/>
      <c r="MTS67" s="140"/>
      <c r="MTT67" s="140"/>
      <c r="MTU67" s="140"/>
      <c r="MTV67" s="140"/>
      <c r="MTW67" s="140"/>
      <c r="MTX67" s="140"/>
      <c r="MTY67" s="140"/>
      <c r="MTZ67" s="140"/>
      <c r="MUA67" s="140"/>
      <c r="MUB67" s="140"/>
      <c r="MUC67" s="140"/>
      <c r="MUD67" s="140"/>
      <c r="MUE67" s="140"/>
      <c r="MUF67" s="140"/>
      <c r="MUG67" s="140"/>
      <c r="MUH67" s="140"/>
      <c r="MUI67" s="140"/>
      <c r="MUJ67" s="140"/>
      <c r="MUK67" s="140"/>
      <c r="MUL67" s="140"/>
      <c r="MUM67" s="140"/>
      <c r="MUN67" s="140"/>
      <c r="MUO67" s="140"/>
      <c r="MUP67" s="140"/>
      <c r="MUQ67" s="140"/>
      <c r="MUR67" s="140"/>
      <c r="MUS67" s="140"/>
      <c r="MUT67" s="140"/>
      <c r="MUU67" s="140"/>
      <c r="MUV67" s="140"/>
      <c r="MUW67" s="140"/>
      <c r="MUX67" s="140"/>
      <c r="MUY67" s="140"/>
      <c r="MUZ67" s="140"/>
      <c r="MVA67" s="140"/>
      <c r="MVB67" s="140"/>
      <c r="MVC67" s="140"/>
      <c r="MVD67" s="140"/>
      <c r="MVE67" s="140"/>
      <c r="MVF67" s="140"/>
      <c r="MVG67" s="140"/>
      <c r="MVH67" s="140"/>
      <c r="MVI67" s="140"/>
      <c r="MVJ67" s="140"/>
      <c r="MVK67" s="140"/>
      <c r="MVL67" s="140"/>
      <c r="MVM67" s="140"/>
      <c r="MVN67" s="140"/>
      <c r="MVO67" s="140"/>
      <c r="MVP67" s="140"/>
      <c r="MVQ67" s="140"/>
      <c r="MVR67" s="140"/>
      <c r="MVS67" s="140"/>
      <c r="MVT67" s="140"/>
      <c r="MVU67" s="140"/>
      <c r="MVV67" s="140"/>
      <c r="MVW67" s="140"/>
      <c r="MVX67" s="140"/>
      <c r="MVY67" s="140"/>
      <c r="MVZ67" s="140"/>
      <c r="MWA67" s="140"/>
      <c r="MWB67" s="140"/>
      <c r="MWC67" s="140"/>
      <c r="MWD67" s="140"/>
      <c r="MWE67" s="140"/>
      <c r="MWF67" s="140"/>
      <c r="MWG67" s="140"/>
      <c r="MWH67" s="140"/>
      <c r="MWI67" s="140"/>
      <c r="MWJ67" s="140"/>
      <c r="MWK67" s="140"/>
      <c r="MWL67" s="140"/>
      <c r="MWM67" s="140"/>
      <c r="MWN67" s="140"/>
      <c r="MWO67" s="140"/>
      <c r="MWP67" s="140"/>
      <c r="MWQ67" s="140"/>
      <c r="MWR67" s="140"/>
      <c r="MWS67" s="140"/>
      <c r="MWT67" s="140"/>
      <c r="MWU67" s="140"/>
      <c r="MWV67" s="140"/>
      <c r="MWW67" s="140"/>
      <c r="MWX67" s="140"/>
      <c r="MWY67" s="140"/>
      <c r="MWZ67" s="140"/>
      <c r="MXA67" s="140"/>
      <c r="MXB67" s="140"/>
      <c r="MXC67" s="140"/>
      <c r="MXD67" s="140"/>
      <c r="MXE67" s="140"/>
      <c r="MXF67" s="140"/>
      <c r="MXG67" s="140"/>
      <c r="MXH67" s="140"/>
      <c r="MXI67" s="140"/>
      <c r="MXJ67" s="140"/>
      <c r="MXK67" s="140"/>
      <c r="MXL67" s="140"/>
      <c r="MXM67" s="140"/>
      <c r="MXN67" s="140"/>
      <c r="MXO67" s="140"/>
      <c r="MXP67" s="140"/>
      <c r="MXQ67" s="140"/>
      <c r="MXR67" s="140"/>
      <c r="MXS67" s="140"/>
      <c r="MXT67" s="140"/>
      <c r="MXU67" s="140"/>
      <c r="MXV67" s="140"/>
      <c r="MXW67" s="140"/>
      <c r="MXX67" s="140"/>
      <c r="MXY67" s="140"/>
      <c r="MXZ67" s="140"/>
      <c r="MYA67" s="140"/>
      <c r="MYB67" s="140"/>
      <c r="MYC67" s="140"/>
      <c r="MYD67" s="140"/>
      <c r="MYE67" s="140"/>
      <c r="MYF67" s="140"/>
      <c r="MYG67" s="140"/>
      <c r="MYH67" s="140"/>
      <c r="MYI67" s="140"/>
      <c r="MYJ67" s="140"/>
      <c r="MYK67" s="140"/>
      <c r="MYL67" s="140"/>
      <c r="MYM67" s="140"/>
      <c r="MYN67" s="140"/>
      <c r="MYO67" s="140"/>
      <c r="MYP67" s="140"/>
      <c r="MYQ67" s="140"/>
      <c r="MYR67" s="140"/>
      <c r="MYS67" s="140"/>
      <c r="MYT67" s="140"/>
      <c r="MYU67" s="140"/>
      <c r="MYV67" s="140"/>
      <c r="MYW67" s="140"/>
      <c r="MYX67" s="140"/>
      <c r="MYY67" s="140"/>
      <c r="MYZ67" s="140"/>
      <c r="MZA67" s="140"/>
      <c r="MZB67" s="140"/>
      <c r="MZC67" s="140"/>
      <c r="MZD67" s="140"/>
      <c r="MZE67" s="140"/>
      <c r="MZF67" s="140"/>
      <c r="MZG67" s="140"/>
      <c r="MZH67" s="140"/>
      <c r="MZI67" s="140"/>
      <c r="MZJ67" s="140"/>
      <c r="MZK67" s="140"/>
      <c r="MZL67" s="140"/>
      <c r="MZM67" s="140"/>
      <c r="MZN67" s="140"/>
      <c r="MZO67" s="140"/>
      <c r="MZP67" s="140"/>
      <c r="MZQ67" s="140"/>
      <c r="MZR67" s="140"/>
      <c r="MZS67" s="140"/>
      <c r="MZT67" s="140"/>
      <c r="MZU67" s="140"/>
      <c r="MZV67" s="140"/>
      <c r="MZW67" s="140"/>
      <c r="MZX67" s="140"/>
      <c r="MZY67" s="140"/>
      <c r="MZZ67" s="140"/>
      <c r="NAA67" s="140"/>
      <c r="NAB67" s="140"/>
      <c r="NAC67" s="140"/>
      <c r="NAD67" s="140"/>
      <c r="NAE67" s="140"/>
      <c r="NAF67" s="140"/>
      <c r="NAG67" s="140"/>
      <c r="NAH67" s="140"/>
      <c r="NAI67" s="140"/>
      <c r="NAJ67" s="140"/>
      <c r="NAK67" s="140"/>
      <c r="NAL67" s="140"/>
      <c r="NAM67" s="140"/>
      <c r="NAN67" s="140"/>
      <c r="NAO67" s="140"/>
      <c r="NAP67" s="140"/>
      <c r="NAQ67" s="140"/>
      <c r="NAR67" s="140"/>
      <c r="NAS67" s="140"/>
      <c r="NAT67" s="140"/>
      <c r="NAU67" s="140"/>
      <c r="NAV67" s="140"/>
      <c r="NAW67" s="140"/>
      <c r="NAX67" s="140"/>
      <c r="NAY67" s="140"/>
      <c r="NAZ67" s="140"/>
      <c r="NBA67" s="140"/>
      <c r="NBB67" s="140"/>
      <c r="NBC67" s="140"/>
      <c r="NBD67" s="140"/>
      <c r="NBE67" s="140"/>
      <c r="NBF67" s="140"/>
      <c r="NBG67" s="140"/>
      <c r="NBH67" s="140"/>
      <c r="NBI67" s="140"/>
      <c r="NBJ67" s="140"/>
      <c r="NBK67" s="140"/>
      <c r="NBL67" s="140"/>
      <c r="NBM67" s="140"/>
      <c r="NBN67" s="140"/>
      <c r="NBO67" s="140"/>
      <c r="NBP67" s="140"/>
      <c r="NBQ67" s="140"/>
      <c r="NBR67" s="140"/>
      <c r="NBS67" s="140"/>
      <c r="NBT67" s="140"/>
      <c r="NBU67" s="140"/>
      <c r="NBV67" s="140"/>
      <c r="NBW67" s="140"/>
      <c r="NBX67" s="140"/>
      <c r="NBY67" s="140"/>
      <c r="NBZ67" s="140"/>
      <c r="NCA67" s="140"/>
      <c r="NCB67" s="140"/>
      <c r="NCC67" s="140"/>
      <c r="NCD67" s="140"/>
      <c r="NCE67" s="140"/>
      <c r="NCF67" s="140"/>
      <c r="NCG67" s="140"/>
      <c r="NCH67" s="140"/>
      <c r="NCI67" s="140"/>
      <c r="NCJ67" s="140"/>
      <c r="NCK67" s="140"/>
      <c r="NCL67" s="140"/>
      <c r="NCM67" s="140"/>
      <c r="NCN67" s="140"/>
      <c r="NCO67" s="140"/>
      <c r="NCP67" s="140"/>
      <c r="NCQ67" s="140"/>
      <c r="NCR67" s="140"/>
      <c r="NCS67" s="140"/>
      <c r="NCT67" s="140"/>
      <c r="NCU67" s="140"/>
      <c r="NCV67" s="140"/>
      <c r="NCW67" s="140"/>
      <c r="NCX67" s="140"/>
      <c r="NCY67" s="140"/>
      <c r="NCZ67" s="140"/>
      <c r="NDA67" s="140"/>
      <c r="NDB67" s="140"/>
      <c r="NDC67" s="140"/>
      <c r="NDD67" s="140"/>
      <c r="NDE67" s="140"/>
      <c r="NDF67" s="140"/>
      <c r="NDG67" s="140"/>
      <c r="NDH67" s="140"/>
      <c r="NDI67" s="140"/>
      <c r="NDJ67" s="140"/>
      <c r="NDK67" s="140"/>
      <c r="NDL67" s="140"/>
      <c r="NDM67" s="140"/>
      <c r="NDN67" s="140"/>
      <c r="NDO67" s="140"/>
      <c r="NDP67" s="140"/>
      <c r="NDQ67" s="140"/>
      <c r="NDR67" s="140"/>
      <c r="NDS67" s="140"/>
      <c r="NDT67" s="140"/>
      <c r="NDU67" s="140"/>
      <c r="NDV67" s="140"/>
      <c r="NDW67" s="140"/>
      <c r="NDX67" s="140"/>
      <c r="NDY67" s="140"/>
      <c r="NDZ67" s="140"/>
      <c r="NEA67" s="140"/>
      <c r="NEB67" s="140"/>
      <c r="NEC67" s="140"/>
      <c r="NED67" s="140"/>
      <c r="NEE67" s="140"/>
      <c r="NEF67" s="140"/>
      <c r="NEG67" s="140"/>
      <c r="NEH67" s="140"/>
      <c r="NEI67" s="140"/>
      <c r="NEJ67" s="140"/>
      <c r="NEK67" s="140"/>
      <c r="NEL67" s="140"/>
      <c r="NEM67" s="140"/>
      <c r="NEN67" s="140"/>
      <c r="NEO67" s="140"/>
      <c r="NEP67" s="140"/>
      <c r="NEQ67" s="140"/>
      <c r="NER67" s="140"/>
      <c r="NES67" s="140"/>
      <c r="NET67" s="140"/>
      <c r="NEU67" s="140"/>
      <c r="NEV67" s="140"/>
      <c r="NEW67" s="140"/>
      <c r="NEX67" s="140"/>
      <c r="NEY67" s="140"/>
      <c r="NEZ67" s="140"/>
      <c r="NFA67" s="140"/>
      <c r="NFB67" s="140"/>
      <c r="NFC67" s="140"/>
      <c r="NFD67" s="140"/>
      <c r="NFE67" s="140"/>
      <c r="NFF67" s="140"/>
      <c r="NFG67" s="140"/>
      <c r="NFH67" s="140"/>
      <c r="NFI67" s="140"/>
      <c r="NFJ67" s="140"/>
      <c r="NFK67" s="140"/>
      <c r="NFL67" s="140"/>
      <c r="NFM67" s="140"/>
      <c r="NFN67" s="140"/>
      <c r="NFO67" s="140"/>
      <c r="NFP67" s="140"/>
      <c r="NFQ67" s="140"/>
      <c r="NFR67" s="140"/>
      <c r="NFS67" s="140"/>
      <c r="NFT67" s="140"/>
      <c r="NFU67" s="140"/>
      <c r="NFV67" s="140"/>
      <c r="NFW67" s="140"/>
      <c r="NFX67" s="140"/>
      <c r="NFY67" s="140"/>
      <c r="NFZ67" s="140"/>
      <c r="NGA67" s="140"/>
      <c r="NGB67" s="140"/>
      <c r="NGC67" s="140"/>
      <c r="NGD67" s="140"/>
      <c r="NGE67" s="140"/>
      <c r="NGF67" s="140"/>
      <c r="NGG67" s="140"/>
      <c r="NGH67" s="140"/>
      <c r="NGI67" s="140"/>
      <c r="NGJ67" s="140"/>
      <c r="NGK67" s="140"/>
      <c r="NGL67" s="140"/>
      <c r="NGM67" s="140"/>
      <c r="NGN67" s="140"/>
      <c r="NGO67" s="140"/>
      <c r="NGP67" s="140"/>
      <c r="NGQ67" s="140"/>
      <c r="NGR67" s="140"/>
      <c r="NGS67" s="140"/>
      <c r="NGT67" s="140"/>
      <c r="NGU67" s="140"/>
      <c r="NGV67" s="140"/>
      <c r="NGW67" s="140"/>
      <c r="NGX67" s="140"/>
      <c r="NGY67" s="140"/>
      <c r="NGZ67" s="140"/>
      <c r="NHA67" s="140"/>
      <c r="NHB67" s="140"/>
      <c r="NHC67" s="140"/>
      <c r="NHD67" s="140"/>
      <c r="NHE67" s="140"/>
      <c r="NHF67" s="140"/>
      <c r="NHG67" s="140"/>
      <c r="NHH67" s="140"/>
      <c r="NHI67" s="140"/>
      <c r="NHJ67" s="140"/>
      <c r="NHK67" s="140"/>
      <c r="NHL67" s="140"/>
      <c r="NHM67" s="140"/>
      <c r="NHN67" s="140"/>
      <c r="NHO67" s="140"/>
      <c r="NHP67" s="140"/>
      <c r="NHQ67" s="140"/>
      <c r="NHR67" s="140"/>
      <c r="NHS67" s="140"/>
      <c r="NHT67" s="140"/>
      <c r="NHU67" s="140"/>
      <c r="NHV67" s="140"/>
      <c r="NHW67" s="140"/>
      <c r="NHX67" s="140"/>
      <c r="NHY67" s="140"/>
      <c r="NHZ67" s="140"/>
      <c r="NIA67" s="140"/>
      <c r="NIB67" s="140"/>
      <c r="NIC67" s="140"/>
      <c r="NID67" s="140"/>
      <c r="NIE67" s="140"/>
      <c r="NIF67" s="140"/>
      <c r="NIG67" s="140"/>
      <c r="NIH67" s="140"/>
      <c r="NII67" s="140"/>
      <c r="NIJ67" s="140"/>
      <c r="NIK67" s="140"/>
      <c r="NIL67" s="140"/>
      <c r="NIM67" s="140"/>
      <c r="NIN67" s="140"/>
      <c r="NIO67" s="140"/>
      <c r="NIP67" s="140"/>
      <c r="NIQ67" s="140"/>
      <c r="NIR67" s="140"/>
      <c r="NIS67" s="140"/>
      <c r="NIT67" s="140"/>
      <c r="NIU67" s="140"/>
      <c r="NIV67" s="140"/>
      <c r="NIW67" s="140"/>
      <c r="NIX67" s="140"/>
      <c r="NIY67" s="140"/>
      <c r="NIZ67" s="140"/>
      <c r="NJA67" s="140"/>
      <c r="NJB67" s="140"/>
      <c r="NJC67" s="140"/>
      <c r="NJD67" s="140"/>
      <c r="NJE67" s="140"/>
      <c r="NJF67" s="140"/>
      <c r="NJG67" s="140"/>
      <c r="NJH67" s="140"/>
      <c r="NJI67" s="140"/>
      <c r="NJJ67" s="140"/>
      <c r="NJK67" s="140"/>
      <c r="NJL67" s="140"/>
      <c r="NJM67" s="140"/>
      <c r="NJN67" s="140"/>
      <c r="NJO67" s="140"/>
      <c r="NJP67" s="140"/>
      <c r="NJQ67" s="140"/>
      <c r="NJR67" s="140"/>
      <c r="NJS67" s="140"/>
      <c r="NJT67" s="140"/>
      <c r="NJU67" s="140"/>
      <c r="NJV67" s="140"/>
      <c r="NJW67" s="140"/>
      <c r="NJX67" s="140"/>
      <c r="NJY67" s="140"/>
      <c r="NJZ67" s="140"/>
      <c r="NKA67" s="140"/>
      <c r="NKB67" s="140"/>
      <c r="NKC67" s="140"/>
      <c r="NKD67" s="140"/>
      <c r="NKE67" s="140"/>
      <c r="NKF67" s="140"/>
      <c r="NKG67" s="140"/>
      <c r="NKH67" s="140"/>
      <c r="NKI67" s="140"/>
      <c r="NKJ67" s="140"/>
      <c r="NKK67" s="140"/>
      <c r="NKL67" s="140"/>
      <c r="NKM67" s="140"/>
      <c r="NKN67" s="140"/>
      <c r="NKO67" s="140"/>
      <c r="NKP67" s="140"/>
      <c r="NKQ67" s="140"/>
      <c r="NKR67" s="140"/>
      <c r="NKS67" s="140"/>
      <c r="NKT67" s="140"/>
      <c r="NKU67" s="140"/>
      <c r="NKV67" s="140"/>
      <c r="NKW67" s="140"/>
      <c r="NKX67" s="140"/>
      <c r="NKY67" s="140"/>
      <c r="NKZ67" s="140"/>
      <c r="NLA67" s="140"/>
      <c r="NLB67" s="140"/>
      <c r="NLC67" s="140"/>
      <c r="NLD67" s="140"/>
      <c r="NLE67" s="140"/>
      <c r="NLF67" s="140"/>
      <c r="NLG67" s="140"/>
      <c r="NLH67" s="140"/>
      <c r="NLI67" s="140"/>
      <c r="NLJ67" s="140"/>
      <c r="NLK67" s="140"/>
      <c r="NLL67" s="140"/>
      <c r="NLM67" s="140"/>
      <c r="NLN67" s="140"/>
      <c r="NLO67" s="140"/>
      <c r="NLP67" s="140"/>
      <c r="NLQ67" s="140"/>
      <c r="NLR67" s="140"/>
      <c r="NLS67" s="140"/>
      <c r="NLT67" s="140"/>
      <c r="NLU67" s="140"/>
      <c r="NLV67" s="140"/>
      <c r="NLW67" s="140"/>
      <c r="NLX67" s="140"/>
      <c r="NLY67" s="140"/>
      <c r="NLZ67" s="140"/>
      <c r="NMA67" s="140"/>
      <c r="NMB67" s="140"/>
      <c r="NMC67" s="140"/>
      <c r="NMD67" s="140"/>
      <c r="NME67" s="140"/>
      <c r="NMF67" s="140"/>
      <c r="NMG67" s="140"/>
      <c r="NMH67" s="140"/>
      <c r="NMI67" s="140"/>
      <c r="NMJ67" s="140"/>
      <c r="NMK67" s="140"/>
      <c r="NML67" s="140"/>
      <c r="NMM67" s="140"/>
      <c r="NMN67" s="140"/>
      <c r="NMO67" s="140"/>
      <c r="NMP67" s="140"/>
      <c r="NMQ67" s="140"/>
      <c r="NMR67" s="140"/>
      <c r="NMS67" s="140"/>
      <c r="NMT67" s="140"/>
      <c r="NMU67" s="140"/>
      <c r="NMV67" s="140"/>
      <c r="NMW67" s="140"/>
      <c r="NMX67" s="140"/>
      <c r="NMY67" s="140"/>
      <c r="NMZ67" s="140"/>
      <c r="NNA67" s="140"/>
      <c r="NNB67" s="140"/>
      <c r="NNC67" s="140"/>
      <c r="NND67" s="140"/>
      <c r="NNE67" s="140"/>
      <c r="NNF67" s="140"/>
      <c r="NNG67" s="140"/>
      <c r="NNH67" s="140"/>
      <c r="NNI67" s="140"/>
      <c r="NNJ67" s="140"/>
      <c r="NNK67" s="140"/>
      <c r="NNL67" s="140"/>
      <c r="NNM67" s="140"/>
      <c r="NNN67" s="140"/>
      <c r="NNO67" s="140"/>
      <c r="NNP67" s="140"/>
      <c r="NNQ67" s="140"/>
      <c r="NNR67" s="140"/>
      <c r="NNS67" s="140"/>
      <c r="NNT67" s="140"/>
      <c r="NNU67" s="140"/>
      <c r="NNV67" s="140"/>
      <c r="NNW67" s="140"/>
      <c r="NNX67" s="140"/>
      <c r="NNY67" s="140"/>
      <c r="NNZ67" s="140"/>
      <c r="NOA67" s="140"/>
      <c r="NOB67" s="140"/>
      <c r="NOC67" s="140"/>
      <c r="NOD67" s="140"/>
      <c r="NOE67" s="140"/>
      <c r="NOF67" s="140"/>
      <c r="NOG67" s="140"/>
      <c r="NOH67" s="140"/>
      <c r="NOI67" s="140"/>
      <c r="NOJ67" s="140"/>
      <c r="NOK67" s="140"/>
      <c r="NOL67" s="140"/>
      <c r="NOM67" s="140"/>
      <c r="NON67" s="140"/>
      <c r="NOO67" s="140"/>
      <c r="NOP67" s="140"/>
      <c r="NOQ67" s="140"/>
      <c r="NOR67" s="140"/>
      <c r="NOS67" s="140"/>
      <c r="NOT67" s="140"/>
      <c r="NOU67" s="140"/>
      <c r="NOV67" s="140"/>
      <c r="NOW67" s="140"/>
      <c r="NOX67" s="140"/>
      <c r="NOY67" s="140"/>
      <c r="NOZ67" s="140"/>
      <c r="NPA67" s="140"/>
      <c r="NPB67" s="140"/>
      <c r="NPC67" s="140"/>
      <c r="NPD67" s="140"/>
      <c r="NPE67" s="140"/>
      <c r="NPF67" s="140"/>
      <c r="NPG67" s="140"/>
      <c r="NPH67" s="140"/>
      <c r="NPI67" s="140"/>
      <c r="NPJ67" s="140"/>
      <c r="NPK67" s="140"/>
      <c r="NPL67" s="140"/>
      <c r="NPM67" s="140"/>
      <c r="NPN67" s="140"/>
      <c r="NPO67" s="140"/>
      <c r="NPP67" s="140"/>
      <c r="NPQ67" s="140"/>
      <c r="NPR67" s="140"/>
      <c r="NPS67" s="140"/>
      <c r="NPT67" s="140"/>
      <c r="NPU67" s="140"/>
      <c r="NPV67" s="140"/>
      <c r="NPW67" s="140"/>
      <c r="NPX67" s="140"/>
      <c r="NPY67" s="140"/>
      <c r="NPZ67" s="140"/>
      <c r="NQA67" s="140"/>
      <c r="NQB67" s="140"/>
      <c r="NQC67" s="140"/>
      <c r="NQD67" s="140"/>
      <c r="NQE67" s="140"/>
      <c r="NQF67" s="140"/>
      <c r="NQG67" s="140"/>
      <c r="NQH67" s="140"/>
      <c r="NQI67" s="140"/>
      <c r="NQJ67" s="140"/>
      <c r="NQK67" s="140"/>
      <c r="NQL67" s="140"/>
      <c r="NQM67" s="140"/>
      <c r="NQN67" s="140"/>
      <c r="NQO67" s="140"/>
      <c r="NQP67" s="140"/>
      <c r="NQQ67" s="140"/>
      <c r="NQR67" s="140"/>
      <c r="NQS67" s="140"/>
      <c r="NQT67" s="140"/>
      <c r="NQU67" s="140"/>
      <c r="NQV67" s="140"/>
      <c r="NQW67" s="140"/>
      <c r="NQX67" s="140"/>
      <c r="NQY67" s="140"/>
      <c r="NQZ67" s="140"/>
      <c r="NRA67" s="140"/>
      <c r="NRB67" s="140"/>
      <c r="NRC67" s="140"/>
      <c r="NRD67" s="140"/>
      <c r="NRE67" s="140"/>
      <c r="NRF67" s="140"/>
      <c r="NRG67" s="140"/>
      <c r="NRH67" s="140"/>
      <c r="NRI67" s="140"/>
      <c r="NRJ67" s="140"/>
      <c r="NRK67" s="140"/>
      <c r="NRL67" s="140"/>
      <c r="NRM67" s="140"/>
      <c r="NRN67" s="140"/>
      <c r="NRO67" s="140"/>
      <c r="NRP67" s="140"/>
      <c r="NRQ67" s="140"/>
      <c r="NRR67" s="140"/>
      <c r="NRS67" s="140"/>
      <c r="NRT67" s="140"/>
      <c r="NRU67" s="140"/>
      <c r="NRV67" s="140"/>
      <c r="NRW67" s="140"/>
      <c r="NRX67" s="140"/>
      <c r="NRY67" s="140"/>
      <c r="NRZ67" s="140"/>
      <c r="NSA67" s="140"/>
      <c r="NSB67" s="140"/>
      <c r="NSC67" s="140"/>
      <c r="NSD67" s="140"/>
      <c r="NSE67" s="140"/>
      <c r="NSF67" s="140"/>
      <c r="NSG67" s="140"/>
      <c r="NSH67" s="140"/>
      <c r="NSI67" s="140"/>
      <c r="NSJ67" s="140"/>
      <c r="NSK67" s="140"/>
      <c r="NSL67" s="140"/>
      <c r="NSM67" s="140"/>
      <c r="NSN67" s="140"/>
      <c r="NSO67" s="140"/>
      <c r="NSP67" s="140"/>
      <c r="NSQ67" s="140"/>
      <c r="NSR67" s="140"/>
      <c r="NSS67" s="140"/>
      <c r="NST67" s="140"/>
      <c r="NSU67" s="140"/>
      <c r="NSV67" s="140"/>
      <c r="NSW67" s="140"/>
      <c r="NSX67" s="140"/>
      <c r="NSY67" s="140"/>
      <c r="NSZ67" s="140"/>
      <c r="NTA67" s="140"/>
      <c r="NTB67" s="140"/>
      <c r="NTC67" s="140"/>
      <c r="NTD67" s="140"/>
      <c r="NTE67" s="140"/>
      <c r="NTF67" s="140"/>
      <c r="NTG67" s="140"/>
      <c r="NTH67" s="140"/>
      <c r="NTI67" s="140"/>
      <c r="NTJ67" s="140"/>
      <c r="NTK67" s="140"/>
      <c r="NTL67" s="140"/>
      <c r="NTM67" s="140"/>
      <c r="NTN67" s="140"/>
      <c r="NTO67" s="140"/>
      <c r="NTP67" s="140"/>
      <c r="NTQ67" s="140"/>
      <c r="NTR67" s="140"/>
      <c r="NTS67" s="140"/>
      <c r="NTT67" s="140"/>
      <c r="NTU67" s="140"/>
      <c r="NTV67" s="140"/>
      <c r="NTW67" s="140"/>
      <c r="NTX67" s="140"/>
      <c r="NTY67" s="140"/>
      <c r="NTZ67" s="140"/>
      <c r="NUA67" s="140"/>
      <c r="NUB67" s="140"/>
      <c r="NUC67" s="140"/>
      <c r="NUD67" s="140"/>
      <c r="NUE67" s="140"/>
      <c r="NUF67" s="140"/>
      <c r="NUG67" s="140"/>
      <c r="NUH67" s="140"/>
      <c r="NUI67" s="140"/>
      <c r="NUJ67" s="140"/>
      <c r="NUK67" s="140"/>
      <c r="NUL67" s="140"/>
      <c r="NUM67" s="140"/>
      <c r="NUN67" s="140"/>
      <c r="NUO67" s="140"/>
      <c r="NUP67" s="140"/>
      <c r="NUQ67" s="140"/>
      <c r="NUR67" s="140"/>
      <c r="NUS67" s="140"/>
      <c r="NUT67" s="140"/>
      <c r="NUU67" s="140"/>
      <c r="NUV67" s="140"/>
      <c r="NUW67" s="140"/>
      <c r="NUX67" s="140"/>
      <c r="NUY67" s="140"/>
      <c r="NUZ67" s="140"/>
      <c r="NVA67" s="140"/>
      <c r="NVB67" s="140"/>
      <c r="NVC67" s="140"/>
      <c r="NVD67" s="140"/>
      <c r="NVE67" s="140"/>
      <c r="NVF67" s="140"/>
      <c r="NVG67" s="140"/>
      <c r="NVH67" s="140"/>
      <c r="NVI67" s="140"/>
      <c r="NVJ67" s="140"/>
      <c r="NVK67" s="140"/>
      <c r="NVL67" s="140"/>
      <c r="NVM67" s="140"/>
      <c r="NVN67" s="140"/>
      <c r="NVO67" s="140"/>
      <c r="NVP67" s="140"/>
      <c r="NVQ67" s="140"/>
      <c r="NVR67" s="140"/>
      <c r="NVS67" s="140"/>
      <c r="NVT67" s="140"/>
      <c r="NVU67" s="140"/>
      <c r="NVV67" s="140"/>
      <c r="NVW67" s="140"/>
      <c r="NVX67" s="140"/>
      <c r="NVY67" s="140"/>
      <c r="NVZ67" s="140"/>
      <c r="NWA67" s="140"/>
      <c r="NWB67" s="140"/>
      <c r="NWC67" s="140"/>
      <c r="NWD67" s="140"/>
      <c r="NWE67" s="140"/>
      <c r="NWF67" s="140"/>
      <c r="NWG67" s="140"/>
      <c r="NWH67" s="140"/>
      <c r="NWI67" s="140"/>
      <c r="NWJ67" s="140"/>
      <c r="NWK67" s="140"/>
      <c r="NWL67" s="140"/>
      <c r="NWM67" s="140"/>
      <c r="NWN67" s="140"/>
      <c r="NWO67" s="140"/>
      <c r="NWP67" s="140"/>
      <c r="NWQ67" s="140"/>
      <c r="NWR67" s="140"/>
      <c r="NWS67" s="140"/>
      <c r="NWT67" s="140"/>
      <c r="NWU67" s="140"/>
      <c r="NWV67" s="140"/>
      <c r="NWW67" s="140"/>
      <c r="NWX67" s="140"/>
      <c r="NWY67" s="140"/>
      <c r="NWZ67" s="140"/>
      <c r="NXA67" s="140"/>
      <c r="NXB67" s="140"/>
      <c r="NXC67" s="140"/>
      <c r="NXD67" s="140"/>
      <c r="NXE67" s="140"/>
      <c r="NXF67" s="140"/>
      <c r="NXG67" s="140"/>
      <c r="NXH67" s="140"/>
      <c r="NXI67" s="140"/>
      <c r="NXJ67" s="140"/>
      <c r="NXK67" s="140"/>
      <c r="NXL67" s="140"/>
      <c r="NXM67" s="140"/>
      <c r="NXN67" s="140"/>
      <c r="NXO67" s="140"/>
      <c r="NXP67" s="140"/>
      <c r="NXQ67" s="140"/>
      <c r="NXR67" s="140"/>
      <c r="NXS67" s="140"/>
      <c r="NXT67" s="140"/>
      <c r="NXU67" s="140"/>
      <c r="NXV67" s="140"/>
      <c r="NXW67" s="140"/>
      <c r="NXX67" s="140"/>
      <c r="NXY67" s="140"/>
      <c r="NXZ67" s="140"/>
      <c r="NYA67" s="140"/>
      <c r="NYB67" s="140"/>
      <c r="NYC67" s="140"/>
      <c r="NYD67" s="140"/>
      <c r="NYE67" s="140"/>
      <c r="NYF67" s="140"/>
      <c r="NYG67" s="140"/>
      <c r="NYH67" s="140"/>
      <c r="NYI67" s="140"/>
      <c r="NYJ67" s="140"/>
      <c r="NYK67" s="140"/>
      <c r="NYL67" s="140"/>
      <c r="NYM67" s="140"/>
      <c r="NYN67" s="140"/>
      <c r="NYO67" s="140"/>
      <c r="NYP67" s="140"/>
      <c r="NYQ67" s="140"/>
      <c r="NYR67" s="140"/>
      <c r="NYS67" s="140"/>
      <c r="NYT67" s="140"/>
      <c r="NYU67" s="140"/>
      <c r="NYV67" s="140"/>
      <c r="NYW67" s="140"/>
      <c r="NYX67" s="140"/>
      <c r="NYY67" s="140"/>
      <c r="NYZ67" s="140"/>
      <c r="NZA67" s="140"/>
      <c r="NZB67" s="140"/>
      <c r="NZC67" s="140"/>
      <c r="NZD67" s="140"/>
      <c r="NZE67" s="140"/>
      <c r="NZF67" s="140"/>
      <c r="NZG67" s="140"/>
      <c r="NZH67" s="140"/>
      <c r="NZI67" s="140"/>
      <c r="NZJ67" s="140"/>
      <c r="NZK67" s="140"/>
      <c r="NZL67" s="140"/>
      <c r="NZM67" s="140"/>
      <c r="NZN67" s="140"/>
      <c r="NZO67" s="140"/>
      <c r="NZP67" s="140"/>
      <c r="NZQ67" s="140"/>
      <c r="NZR67" s="140"/>
      <c r="NZS67" s="140"/>
      <c r="NZT67" s="140"/>
      <c r="NZU67" s="140"/>
      <c r="NZV67" s="140"/>
      <c r="NZW67" s="140"/>
      <c r="NZX67" s="140"/>
      <c r="NZY67" s="140"/>
      <c r="NZZ67" s="140"/>
      <c r="OAA67" s="140"/>
      <c r="OAB67" s="140"/>
      <c r="OAC67" s="140"/>
      <c r="OAD67" s="140"/>
      <c r="OAE67" s="140"/>
      <c r="OAF67" s="140"/>
      <c r="OAG67" s="140"/>
      <c r="OAH67" s="140"/>
      <c r="OAI67" s="140"/>
      <c r="OAJ67" s="140"/>
      <c r="OAK67" s="140"/>
      <c r="OAL67" s="140"/>
      <c r="OAM67" s="140"/>
      <c r="OAN67" s="140"/>
      <c r="OAO67" s="140"/>
      <c r="OAP67" s="140"/>
      <c r="OAQ67" s="140"/>
      <c r="OAR67" s="140"/>
      <c r="OAS67" s="140"/>
      <c r="OAT67" s="140"/>
      <c r="OAU67" s="140"/>
      <c r="OAV67" s="140"/>
      <c r="OAW67" s="140"/>
      <c r="OAX67" s="140"/>
      <c r="OAY67" s="140"/>
      <c r="OAZ67" s="140"/>
      <c r="OBA67" s="140"/>
      <c r="OBB67" s="140"/>
      <c r="OBC67" s="140"/>
      <c r="OBD67" s="140"/>
      <c r="OBE67" s="140"/>
      <c r="OBF67" s="140"/>
      <c r="OBG67" s="140"/>
      <c r="OBH67" s="140"/>
      <c r="OBI67" s="140"/>
      <c r="OBJ67" s="140"/>
      <c r="OBK67" s="140"/>
      <c r="OBL67" s="140"/>
      <c r="OBM67" s="140"/>
      <c r="OBN67" s="140"/>
      <c r="OBO67" s="140"/>
      <c r="OBP67" s="140"/>
      <c r="OBQ67" s="140"/>
      <c r="OBR67" s="140"/>
      <c r="OBS67" s="140"/>
      <c r="OBT67" s="140"/>
      <c r="OBU67" s="140"/>
      <c r="OBV67" s="140"/>
      <c r="OBW67" s="140"/>
      <c r="OBX67" s="140"/>
      <c r="OBY67" s="140"/>
      <c r="OBZ67" s="140"/>
      <c r="OCA67" s="140"/>
      <c r="OCB67" s="140"/>
      <c r="OCC67" s="140"/>
      <c r="OCD67" s="140"/>
      <c r="OCE67" s="140"/>
      <c r="OCF67" s="140"/>
      <c r="OCG67" s="140"/>
      <c r="OCH67" s="140"/>
      <c r="OCI67" s="140"/>
      <c r="OCJ67" s="140"/>
      <c r="OCK67" s="140"/>
      <c r="OCL67" s="140"/>
      <c r="OCM67" s="140"/>
      <c r="OCN67" s="140"/>
      <c r="OCO67" s="140"/>
      <c r="OCP67" s="140"/>
      <c r="OCQ67" s="140"/>
      <c r="OCR67" s="140"/>
      <c r="OCS67" s="140"/>
      <c r="OCT67" s="140"/>
      <c r="OCU67" s="140"/>
      <c r="OCV67" s="140"/>
      <c r="OCW67" s="140"/>
      <c r="OCX67" s="140"/>
      <c r="OCY67" s="140"/>
      <c r="OCZ67" s="140"/>
      <c r="ODA67" s="140"/>
      <c r="ODB67" s="140"/>
      <c r="ODC67" s="140"/>
      <c r="ODD67" s="140"/>
      <c r="ODE67" s="140"/>
      <c r="ODF67" s="140"/>
      <c r="ODG67" s="140"/>
      <c r="ODH67" s="140"/>
      <c r="ODI67" s="140"/>
      <c r="ODJ67" s="140"/>
      <c r="ODK67" s="140"/>
      <c r="ODL67" s="140"/>
      <c r="ODM67" s="140"/>
      <c r="ODN67" s="140"/>
      <c r="ODO67" s="140"/>
      <c r="ODP67" s="140"/>
      <c r="ODQ67" s="140"/>
      <c r="ODR67" s="140"/>
      <c r="ODS67" s="140"/>
      <c r="ODT67" s="140"/>
      <c r="ODU67" s="140"/>
      <c r="ODV67" s="140"/>
      <c r="ODW67" s="140"/>
      <c r="ODX67" s="140"/>
      <c r="ODY67" s="140"/>
      <c r="ODZ67" s="140"/>
      <c r="OEA67" s="140"/>
      <c r="OEB67" s="140"/>
      <c r="OEC67" s="140"/>
      <c r="OED67" s="140"/>
      <c r="OEE67" s="140"/>
      <c r="OEF67" s="140"/>
      <c r="OEG67" s="140"/>
      <c r="OEH67" s="140"/>
      <c r="OEI67" s="140"/>
      <c r="OEJ67" s="140"/>
      <c r="OEK67" s="140"/>
      <c r="OEL67" s="140"/>
      <c r="OEM67" s="140"/>
      <c r="OEN67" s="140"/>
      <c r="OEO67" s="140"/>
      <c r="OEP67" s="140"/>
      <c r="OEQ67" s="140"/>
      <c r="OER67" s="140"/>
      <c r="OES67" s="140"/>
      <c r="OET67" s="140"/>
      <c r="OEU67" s="140"/>
      <c r="OEV67" s="140"/>
      <c r="OEW67" s="140"/>
      <c r="OEX67" s="140"/>
      <c r="OEY67" s="140"/>
      <c r="OEZ67" s="140"/>
      <c r="OFA67" s="140"/>
      <c r="OFB67" s="140"/>
      <c r="OFC67" s="140"/>
      <c r="OFD67" s="140"/>
      <c r="OFE67" s="140"/>
      <c r="OFF67" s="140"/>
      <c r="OFG67" s="140"/>
      <c r="OFH67" s="140"/>
      <c r="OFI67" s="140"/>
      <c r="OFJ67" s="140"/>
      <c r="OFK67" s="140"/>
      <c r="OFL67" s="140"/>
      <c r="OFM67" s="140"/>
      <c r="OFN67" s="140"/>
      <c r="OFO67" s="140"/>
      <c r="OFP67" s="140"/>
      <c r="OFQ67" s="140"/>
      <c r="OFR67" s="140"/>
      <c r="OFS67" s="140"/>
      <c r="OFT67" s="140"/>
      <c r="OFU67" s="140"/>
      <c r="OFV67" s="140"/>
      <c r="OFW67" s="140"/>
      <c r="OFX67" s="140"/>
      <c r="OFY67" s="140"/>
      <c r="OFZ67" s="140"/>
      <c r="OGA67" s="140"/>
      <c r="OGB67" s="140"/>
      <c r="OGC67" s="140"/>
      <c r="OGD67" s="140"/>
      <c r="OGE67" s="140"/>
      <c r="OGF67" s="140"/>
      <c r="OGG67" s="140"/>
      <c r="OGH67" s="140"/>
      <c r="OGI67" s="140"/>
      <c r="OGJ67" s="140"/>
      <c r="OGK67" s="140"/>
      <c r="OGL67" s="140"/>
      <c r="OGM67" s="140"/>
      <c r="OGN67" s="140"/>
      <c r="OGO67" s="140"/>
      <c r="OGP67" s="140"/>
      <c r="OGQ67" s="140"/>
      <c r="OGR67" s="140"/>
      <c r="OGS67" s="140"/>
      <c r="OGT67" s="140"/>
      <c r="OGU67" s="140"/>
      <c r="OGV67" s="140"/>
      <c r="OGW67" s="140"/>
      <c r="OGX67" s="140"/>
      <c r="OGY67" s="140"/>
      <c r="OGZ67" s="140"/>
      <c r="OHA67" s="140"/>
      <c r="OHB67" s="140"/>
      <c r="OHC67" s="140"/>
      <c r="OHD67" s="140"/>
      <c r="OHE67" s="140"/>
      <c r="OHF67" s="140"/>
      <c r="OHG67" s="140"/>
      <c r="OHH67" s="140"/>
      <c r="OHI67" s="140"/>
      <c r="OHJ67" s="140"/>
      <c r="OHK67" s="140"/>
      <c r="OHL67" s="140"/>
      <c r="OHM67" s="140"/>
      <c r="OHN67" s="140"/>
      <c r="OHO67" s="140"/>
      <c r="OHP67" s="140"/>
      <c r="OHQ67" s="140"/>
      <c r="OHR67" s="140"/>
      <c r="OHS67" s="140"/>
      <c r="OHT67" s="140"/>
      <c r="OHU67" s="140"/>
      <c r="OHV67" s="140"/>
      <c r="OHW67" s="140"/>
      <c r="OHX67" s="140"/>
      <c r="OHY67" s="140"/>
      <c r="OHZ67" s="140"/>
      <c r="OIA67" s="140"/>
      <c r="OIB67" s="140"/>
      <c r="OIC67" s="140"/>
      <c r="OID67" s="140"/>
      <c r="OIE67" s="140"/>
      <c r="OIF67" s="140"/>
      <c r="OIG67" s="140"/>
      <c r="OIH67" s="140"/>
      <c r="OII67" s="140"/>
      <c r="OIJ67" s="140"/>
      <c r="OIK67" s="140"/>
      <c r="OIL67" s="140"/>
      <c r="OIM67" s="140"/>
      <c r="OIN67" s="140"/>
      <c r="OIO67" s="140"/>
      <c r="OIP67" s="140"/>
      <c r="OIQ67" s="140"/>
      <c r="OIR67" s="140"/>
      <c r="OIS67" s="140"/>
      <c r="OIT67" s="140"/>
      <c r="OIU67" s="140"/>
      <c r="OIV67" s="140"/>
      <c r="OIW67" s="140"/>
      <c r="OIX67" s="140"/>
      <c r="OIY67" s="140"/>
      <c r="OIZ67" s="140"/>
      <c r="OJA67" s="140"/>
      <c r="OJB67" s="140"/>
      <c r="OJC67" s="140"/>
      <c r="OJD67" s="140"/>
      <c r="OJE67" s="140"/>
      <c r="OJF67" s="140"/>
      <c r="OJG67" s="140"/>
      <c r="OJH67" s="140"/>
      <c r="OJI67" s="140"/>
      <c r="OJJ67" s="140"/>
      <c r="OJK67" s="140"/>
      <c r="OJL67" s="140"/>
      <c r="OJM67" s="140"/>
      <c r="OJN67" s="140"/>
      <c r="OJO67" s="140"/>
      <c r="OJP67" s="140"/>
      <c r="OJQ67" s="140"/>
      <c r="OJR67" s="140"/>
      <c r="OJS67" s="140"/>
      <c r="OJT67" s="140"/>
      <c r="OJU67" s="140"/>
      <c r="OJV67" s="140"/>
      <c r="OJW67" s="140"/>
      <c r="OJX67" s="140"/>
      <c r="OJY67" s="140"/>
      <c r="OJZ67" s="140"/>
      <c r="OKA67" s="140"/>
      <c r="OKB67" s="140"/>
      <c r="OKC67" s="140"/>
      <c r="OKD67" s="140"/>
      <c r="OKE67" s="140"/>
      <c r="OKF67" s="140"/>
      <c r="OKG67" s="140"/>
      <c r="OKH67" s="140"/>
      <c r="OKI67" s="140"/>
      <c r="OKJ67" s="140"/>
      <c r="OKK67" s="140"/>
      <c r="OKL67" s="140"/>
      <c r="OKM67" s="140"/>
      <c r="OKN67" s="140"/>
      <c r="OKO67" s="140"/>
      <c r="OKP67" s="140"/>
      <c r="OKQ67" s="140"/>
      <c r="OKR67" s="140"/>
      <c r="OKS67" s="140"/>
      <c r="OKT67" s="140"/>
      <c r="OKU67" s="140"/>
      <c r="OKV67" s="140"/>
      <c r="OKW67" s="140"/>
      <c r="OKX67" s="140"/>
      <c r="OKY67" s="140"/>
      <c r="OKZ67" s="140"/>
      <c r="OLA67" s="140"/>
      <c r="OLB67" s="140"/>
      <c r="OLC67" s="140"/>
      <c r="OLD67" s="140"/>
      <c r="OLE67" s="140"/>
      <c r="OLF67" s="140"/>
      <c r="OLG67" s="140"/>
      <c r="OLH67" s="140"/>
      <c r="OLI67" s="140"/>
      <c r="OLJ67" s="140"/>
      <c r="OLK67" s="140"/>
      <c r="OLL67" s="140"/>
      <c r="OLM67" s="140"/>
      <c r="OLN67" s="140"/>
      <c r="OLO67" s="140"/>
      <c r="OLP67" s="140"/>
      <c r="OLQ67" s="140"/>
      <c r="OLR67" s="140"/>
      <c r="OLS67" s="140"/>
      <c r="OLT67" s="140"/>
      <c r="OLU67" s="140"/>
      <c r="OLV67" s="140"/>
      <c r="OLW67" s="140"/>
      <c r="OLX67" s="140"/>
      <c r="OLY67" s="140"/>
      <c r="OLZ67" s="140"/>
      <c r="OMA67" s="140"/>
      <c r="OMB67" s="140"/>
      <c r="OMC67" s="140"/>
      <c r="OMD67" s="140"/>
      <c r="OME67" s="140"/>
      <c r="OMF67" s="140"/>
      <c r="OMG67" s="140"/>
      <c r="OMH67" s="140"/>
      <c r="OMI67" s="140"/>
      <c r="OMJ67" s="140"/>
      <c r="OMK67" s="140"/>
      <c r="OML67" s="140"/>
      <c r="OMM67" s="140"/>
      <c r="OMN67" s="140"/>
      <c r="OMO67" s="140"/>
      <c r="OMP67" s="140"/>
      <c r="OMQ67" s="140"/>
      <c r="OMR67" s="140"/>
      <c r="OMS67" s="140"/>
      <c r="OMT67" s="140"/>
      <c r="OMU67" s="140"/>
      <c r="OMV67" s="140"/>
      <c r="OMW67" s="140"/>
      <c r="OMX67" s="140"/>
      <c r="OMY67" s="140"/>
      <c r="OMZ67" s="140"/>
      <c r="ONA67" s="140"/>
      <c r="ONB67" s="140"/>
      <c r="ONC67" s="140"/>
      <c r="OND67" s="140"/>
      <c r="ONE67" s="140"/>
      <c r="ONF67" s="140"/>
      <c r="ONG67" s="140"/>
      <c r="ONH67" s="140"/>
      <c r="ONI67" s="140"/>
      <c r="ONJ67" s="140"/>
      <c r="ONK67" s="140"/>
      <c r="ONL67" s="140"/>
      <c r="ONM67" s="140"/>
      <c r="ONN67" s="140"/>
      <c r="ONO67" s="140"/>
      <c r="ONP67" s="140"/>
      <c r="ONQ67" s="140"/>
      <c r="ONR67" s="140"/>
      <c r="ONS67" s="140"/>
      <c r="ONT67" s="140"/>
      <c r="ONU67" s="140"/>
      <c r="ONV67" s="140"/>
      <c r="ONW67" s="140"/>
      <c r="ONX67" s="140"/>
      <c r="ONY67" s="140"/>
      <c r="ONZ67" s="140"/>
      <c r="OOA67" s="140"/>
      <c r="OOB67" s="140"/>
      <c r="OOC67" s="140"/>
      <c r="OOD67" s="140"/>
      <c r="OOE67" s="140"/>
      <c r="OOF67" s="140"/>
      <c r="OOG67" s="140"/>
      <c r="OOH67" s="140"/>
      <c r="OOI67" s="140"/>
      <c r="OOJ67" s="140"/>
      <c r="OOK67" s="140"/>
      <c r="OOL67" s="140"/>
      <c r="OOM67" s="140"/>
      <c r="OON67" s="140"/>
      <c r="OOO67" s="140"/>
      <c r="OOP67" s="140"/>
      <c r="OOQ67" s="140"/>
      <c r="OOR67" s="140"/>
      <c r="OOS67" s="140"/>
      <c r="OOT67" s="140"/>
      <c r="OOU67" s="140"/>
      <c r="OOV67" s="140"/>
      <c r="OOW67" s="140"/>
      <c r="OOX67" s="140"/>
      <c r="OOY67" s="140"/>
      <c r="OOZ67" s="140"/>
      <c r="OPA67" s="140"/>
      <c r="OPB67" s="140"/>
      <c r="OPC67" s="140"/>
      <c r="OPD67" s="140"/>
      <c r="OPE67" s="140"/>
      <c r="OPF67" s="140"/>
      <c r="OPG67" s="140"/>
      <c r="OPH67" s="140"/>
      <c r="OPI67" s="140"/>
      <c r="OPJ67" s="140"/>
      <c r="OPK67" s="140"/>
      <c r="OPL67" s="140"/>
      <c r="OPM67" s="140"/>
      <c r="OPN67" s="140"/>
      <c r="OPO67" s="140"/>
      <c r="OPP67" s="140"/>
      <c r="OPQ67" s="140"/>
      <c r="OPR67" s="140"/>
      <c r="OPS67" s="140"/>
      <c r="OPT67" s="140"/>
      <c r="OPU67" s="140"/>
      <c r="OPV67" s="140"/>
      <c r="OPW67" s="140"/>
      <c r="OPX67" s="140"/>
      <c r="OPY67" s="140"/>
      <c r="OPZ67" s="140"/>
      <c r="OQA67" s="140"/>
      <c r="OQB67" s="140"/>
      <c r="OQC67" s="140"/>
      <c r="OQD67" s="140"/>
      <c r="OQE67" s="140"/>
      <c r="OQF67" s="140"/>
      <c r="OQG67" s="140"/>
      <c r="OQH67" s="140"/>
      <c r="OQI67" s="140"/>
      <c r="OQJ67" s="140"/>
      <c r="OQK67" s="140"/>
      <c r="OQL67" s="140"/>
      <c r="OQM67" s="140"/>
      <c r="OQN67" s="140"/>
      <c r="OQO67" s="140"/>
      <c r="OQP67" s="140"/>
      <c r="OQQ67" s="140"/>
      <c r="OQR67" s="140"/>
      <c r="OQS67" s="140"/>
      <c r="OQT67" s="140"/>
      <c r="OQU67" s="140"/>
      <c r="OQV67" s="140"/>
      <c r="OQW67" s="140"/>
      <c r="OQX67" s="140"/>
      <c r="OQY67" s="140"/>
      <c r="OQZ67" s="140"/>
      <c r="ORA67" s="140"/>
      <c r="ORB67" s="140"/>
      <c r="ORC67" s="140"/>
      <c r="ORD67" s="140"/>
      <c r="ORE67" s="140"/>
      <c r="ORF67" s="140"/>
      <c r="ORG67" s="140"/>
      <c r="ORH67" s="140"/>
      <c r="ORI67" s="140"/>
      <c r="ORJ67" s="140"/>
      <c r="ORK67" s="140"/>
      <c r="ORL67" s="140"/>
      <c r="ORM67" s="140"/>
      <c r="ORN67" s="140"/>
      <c r="ORO67" s="140"/>
      <c r="ORP67" s="140"/>
      <c r="ORQ67" s="140"/>
      <c r="ORR67" s="140"/>
      <c r="ORS67" s="140"/>
      <c r="ORT67" s="140"/>
      <c r="ORU67" s="140"/>
      <c r="ORV67" s="140"/>
      <c r="ORW67" s="140"/>
      <c r="ORX67" s="140"/>
      <c r="ORY67" s="140"/>
      <c r="ORZ67" s="140"/>
      <c r="OSA67" s="140"/>
      <c r="OSB67" s="140"/>
      <c r="OSC67" s="140"/>
      <c r="OSD67" s="140"/>
      <c r="OSE67" s="140"/>
      <c r="OSF67" s="140"/>
      <c r="OSG67" s="140"/>
      <c r="OSH67" s="140"/>
      <c r="OSI67" s="140"/>
      <c r="OSJ67" s="140"/>
      <c r="OSK67" s="140"/>
      <c r="OSL67" s="140"/>
      <c r="OSM67" s="140"/>
      <c r="OSN67" s="140"/>
      <c r="OSO67" s="140"/>
      <c r="OSP67" s="140"/>
      <c r="OSQ67" s="140"/>
      <c r="OSR67" s="140"/>
      <c r="OSS67" s="140"/>
      <c r="OST67" s="140"/>
      <c r="OSU67" s="140"/>
      <c r="OSV67" s="140"/>
      <c r="OSW67" s="140"/>
      <c r="OSX67" s="140"/>
      <c r="OSY67" s="140"/>
      <c r="OSZ67" s="140"/>
      <c r="OTA67" s="140"/>
      <c r="OTB67" s="140"/>
      <c r="OTC67" s="140"/>
      <c r="OTD67" s="140"/>
      <c r="OTE67" s="140"/>
      <c r="OTF67" s="140"/>
      <c r="OTG67" s="140"/>
      <c r="OTH67" s="140"/>
      <c r="OTI67" s="140"/>
      <c r="OTJ67" s="140"/>
      <c r="OTK67" s="140"/>
      <c r="OTL67" s="140"/>
      <c r="OTM67" s="140"/>
      <c r="OTN67" s="140"/>
      <c r="OTO67" s="140"/>
      <c r="OTP67" s="140"/>
      <c r="OTQ67" s="140"/>
      <c r="OTR67" s="140"/>
      <c r="OTS67" s="140"/>
      <c r="OTT67" s="140"/>
      <c r="OTU67" s="140"/>
      <c r="OTV67" s="140"/>
      <c r="OTW67" s="140"/>
      <c r="OTX67" s="140"/>
      <c r="OTY67" s="140"/>
      <c r="OTZ67" s="140"/>
      <c r="OUA67" s="140"/>
      <c r="OUB67" s="140"/>
      <c r="OUC67" s="140"/>
      <c r="OUD67" s="140"/>
      <c r="OUE67" s="140"/>
      <c r="OUF67" s="140"/>
      <c r="OUG67" s="140"/>
      <c r="OUH67" s="140"/>
      <c r="OUI67" s="140"/>
      <c r="OUJ67" s="140"/>
      <c r="OUK67" s="140"/>
      <c r="OUL67" s="140"/>
      <c r="OUM67" s="140"/>
      <c r="OUN67" s="140"/>
      <c r="OUO67" s="140"/>
      <c r="OUP67" s="140"/>
      <c r="OUQ67" s="140"/>
      <c r="OUR67" s="140"/>
      <c r="OUS67" s="140"/>
      <c r="OUT67" s="140"/>
      <c r="OUU67" s="140"/>
      <c r="OUV67" s="140"/>
      <c r="OUW67" s="140"/>
      <c r="OUX67" s="140"/>
      <c r="OUY67" s="140"/>
      <c r="OUZ67" s="140"/>
      <c r="OVA67" s="140"/>
      <c r="OVB67" s="140"/>
      <c r="OVC67" s="140"/>
      <c r="OVD67" s="140"/>
      <c r="OVE67" s="140"/>
      <c r="OVF67" s="140"/>
      <c r="OVG67" s="140"/>
      <c r="OVH67" s="140"/>
      <c r="OVI67" s="140"/>
      <c r="OVJ67" s="140"/>
      <c r="OVK67" s="140"/>
      <c r="OVL67" s="140"/>
      <c r="OVM67" s="140"/>
      <c r="OVN67" s="140"/>
      <c r="OVO67" s="140"/>
      <c r="OVP67" s="140"/>
      <c r="OVQ67" s="140"/>
      <c r="OVR67" s="140"/>
      <c r="OVS67" s="140"/>
      <c r="OVT67" s="140"/>
      <c r="OVU67" s="140"/>
      <c r="OVV67" s="140"/>
      <c r="OVW67" s="140"/>
      <c r="OVX67" s="140"/>
      <c r="OVY67" s="140"/>
      <c r="OVZ67" s="140"/>
      <c r="OWA67" s="140"/>
      <c r="OWB67" s="140"/>
      <c r="OWC67" s="140"/>
      <c r="OWD67" s="140"/>
      <c r="OWE67" s="140"/>
      <c r="OWF67" s="140"/>
      <c r="OWG67" s="140"/>
      <c r="OWH67" s="140"/>
      <c r="OWI67" s="140"/>
      <c r="OWJ67" s="140"/>
      <c r="OWK67" s="140"/>
      <c r="OWL67" s="140"/>
      <c r="OWM67" s="140"/>
      <c r="OWN67" s="140"/>
      <c r="OWO67" s="140"/>
      <c r="OWP67" s="140"/>
      <c r="OWQ67" s="140"/>
      <c r="OWR67" s="140"/>
      <c r="OWS67" s="140"/>
      <c r="OWT67" s="140"/>
      <c r="OWU67" s="140"/>
      <c r="OWV67" s="140"/>
      <c r="OWW67" s="140"/>
      <c r="OWX67" s="140"/>
      <c r="OWY67" s="140"/>
      <c r="OWZ67" s="140"/>
      <c r="OXA67" s="140"/>
      <c r="OXB67" s="140"/>
      <c r="OXC67" s="140"/>
      <c r="OXD67" s="140"/>
      <c r="OXE67" s="140"/>
      <c r="OXF67" s="140"/>
      <c r="OXG67" s="140"/>
      <c r="OXH67" s="140"/>
      <c r="OXI67" s="140"/>
      <c r="OXJ67" s="140"/>
      <c r="OXK67" s="140"/>
      <c r="OXL67" s="140"/>
      <c r="OXM67" s="140"/>
      <c r="OXN67" s="140"/>
      <c r="OXO67" s="140"/>
      <c r="OXP67" s="140"/>
      <c r="OXQ67" s="140"/>
      <c r="OXR67" s="140"/>
      <c r="OXS67" s="140"/>
      <c r="OXT67" s="140"/>
      <c r="OXU67" s="140"/>
      <c r="OXV67" s="140"/>
      <c r="OXW67" s="140"/>
      <c r="OXX67" s="140"/>
      <c r="OXY67" s="140"/>
      <c r="OXZ67" s="140"/>
      <c r="OYA67" s="140"/>
      <c r="OYB67" s="140"/>
      <c r="OYC67" s="140"/>
      <c r="OYD67" s="140"/>
      <c r="OYE67" s="140"/>
      <c r="OYF67" s="140"/>
      <c r="OYG67" s="140"/>
      <c r="OYH67" s="140"/>
      <c r="OYI67" s="140"/>
      <c r="OYJ67" s="140"/>
      <c r="OYK67" s="140"/>
      <c r="OYL67" s="140"/>
      <c r="OYM67" s="140"/>
      <c r="OYN67" s="140"/>
      <c r="OYO67" s="140"/>
      <c r="OYP67" s="140"/>
      <c r="OYQ67" s="140"/>
      <c r="OYR67" s="140"/>
      <c r="OYS67" s="140"/>
      <c r="OYT67" s="140"/>
      <c r="OYU67" s="140"/>
      <c r="OYV67" s="140"/>
      <c r="OYW67" s="140"/>
      <c r="OYX67" s="140"/>
      <c r="OYY67" s="140"/>
      <c r="OYZ67" s="140"/>
      <c r="OZA67" s="140"/>
      <c r="OZB67" s="140"/>
      <c r="OZC67" s="140"/>
      <c r="OZD67" s="140"/>
      <c r="OZE67" s="140"/>
      <c r="OZF67" s="140"/>
      <c r="OZG67" s="140"/>
      <c r="OZH67" s="140"/>
      <c r="OZI67" s="140"/>
      <c r="OZJ67" s="140"/>
      <c r="OZK67" s="140"/>
      <c r="OZL67" s="140"/>
      <c r="OZM67" s="140"/>
      <c r="OZN67" s="140"/>
      <c r="OZO67" s="140"/>
      <c r="OZP67" s="140"/>
      <c r="OZQ67" s="140"/>
      <c r="OZR67" s="140"/>
      <c r="OZS67" s="140"/>
      <c r="OZT67" s="140"/>
      <c r="OZU67" s="140"/>
      <c r="OZV67" s="140"/>
      <c r="OZW67" s="140"/>
      <c r="OZX67" s="140"/>
      <c r="OZY67" s="140"/>
      <c r="OZZ67" s="140"/>
      <c r="PAA67" s="140"/>
      <c r="PAB67" s="140"/>
      <c r="PAC67" s="140"/>
      <c r="PAD67" s="140"/>
      <c r="PAE67" s="140"/>
      <c r="PAF67" s="140"/>
      <c r="PAG67" s="140"/>
      <c r="PAH67" s="140"/>
      <c r="PAI67" s="140"/>
      <c r="PAJ67" s="140"/>
      <c r="PAK67" s="140"/>
      <c r="PAL67" s="140"/>
      <c r="PAM67" s="140"/>
      <c r="PAN67" s="140"/>
      <c r="PAO67" s="140"/>
      <c r="PAP67" s="140"/>
      <c r="PAQ67" s="140"/>
      <c r="PAR67" s="140"/>
      <c r="PAS67" s="140"/>
      <c r="PAT67" s="140"/>
      <c r="PAU67" s="140"/>
      <c r="PAV67" s="140"/>
      <c r="PAW67" s="140"/>
      <c r="PAX67" s="140"/>
      <c r="PAY67" s="140"/>
      <c r="PAZ67" s="140"/>
      <c r="PBA67" s="140"/>
      <c r="PBB67" s="140"/>
      <c r="PBC67" s="140"/>
      <c r="PBD67" s="140"/>
      <c r="PBE67" s="140"/>
      <c r="PBF67" s="140"/>
      <c r="PBG67" s="140"/>
      <c r="PBH67" s="140"/>
      <c r="PBI67" s="140"/>
      <c r="PBJ67" s="140"/>
      <c r="PBK67" s="140"/>
      <c r="PBL67" s="140"/>
      <c r="PBM67" s="140"/>
      <c r="PBN67" s="140"/>
      <c r="PBO67" s="140"/>
      <c r="PBP67" s="140"/>
      <c r="PBQ67" s="140"/>
      <c r="PBR67" s="140"/>
      <c r="PBS67" s="140"/>
      <c r="PBT67" s="140"/>
      <c r="PBU67" s="140"/>
      <c r="PBV67" s="140"/>
      <c r="PBW67" s="140"/>
      <c r="PBX67" s="140"/>
      <c r="PBY67" s="140"/>
      <c r="PBZ67" s="140"/>
      <c r="PCA67" s="140"/>
      <c r="PCB67" s="140"/>
      <c r="PCC67" s="140"/>
      <c r="PCD67" s="140"/>
      <c r="PCE67" s="140"/>
      <c r="PCF67" s="140"/>
      <c r="PCG67" s="140"/>
      <c r="PCH67" s="140"/>
      <c r="PCI67" s="140"/>
      <c r="PCJ67" s="140"/>
      <c r="PCK67" s="140"/>
      <c r="PCL67" s="140"/>
      <c r="PCM67" s="140"/>
      <c r="PCN67" s="140"/>
      <c r="PCO67" s="140"/>
      <c r="PCP67" s="140"/>
      <c r="PCQ67" s="140"/>
      <c r="PCR67" s="140"/>
      <c r="PCS67" s="140"/>
      <c r="PCT67" s="140"/>
      <c r="PCU67" s="140"/>
      <c r="PCV67" s="140"/>
      <c r="PCW67" s="140"/>
      <c r="PCX67" s="140"/>
      <c r="PCY67" s="140"/>
      <c r="PCZ67" s="140"/>
      <c r="PDA67" s="140"/>
      <c r="PDB67" s="140"/>
      <c r="PDC67" s="140"/>
      <c r="PDD67" s="140"/>
      <c r="PDE67" s="140"/>
      <c r="PDF67" s="140"/>
      <c r="PDG67" s="140"/>
      <c r="PDH67" s="140"/>
      <c r="PDI67" s="140"/>
      <c r="PDJ67" s="140"/>
      <c r="PDK67" s="140"/>
      <c r="PDL67" s="140"/>
      <c r="PDM67" s="140"/>
      <c r="PDN67" s="140"/>
      <c r="PDO67" s="140"/>
      <c r="PDP67" s="140"/>
      <c r="PDQ67" s="140"/>
      <c r="PDR67" s="140"/>
      <c r="PDS67" s="140"/>
      <c r="PDT67" s="140"/>
      <c r="PDU67" s="140"/>
      <c r="PDV67" s="140"/>
      <c r="PDW67" s="140"/>
      <c r="PDX67" s="140"/>
      <c r="PDY67" s="140"/>
      <c r="PDZ67" s="140"/>
      <c r="PEA67" s="140"/>
      <c r="PEB67" s="140"/>
      <c r="PEC67" s="140"/>
      <c r="PED67" s="140"/>
      <c r="PEE67" s="140"/>
      <c r="PEF67" s="140"/>
      <c r="PEG67" s="140"/>
      <c r="PEH67" s="140"/>
      <c r="PEI67" s="140"/>
      <c r="PEJ67" s="140"/>
      <c r="PEK67" s="140"/>
      <c r="PEL67" s="140"/>
      <c r="PEM67" s="140"/>
      <c r="PEN67" s="140"/>
      <c r="PEO67" s="140"/>
      <c r="PEP67" s="140"/>
      <c r="PEQ67" s="140"/>
      <c r="PER67" s="140"/>
      <c r="PES67" s="140"/>
      <c r="PET67" s="140"/>
      <c r="PEU67" s="140"/>
      <c r="PEV67" s="140"/>
      <c r="PEW67" s="140"/>
      <c r="PEX67" s="140"/>
      <c r="PEY67" s="140"/>
      <c r="PEZ67" s="140"/>
      <c r="PFA67" s="140"/>
      <c r="PFB67" s="140"/>
      <c r="PFC67" s="140"/>
      <c r="PFD67" s="140"/>
      <c r="PFE67" s="140"/>
      <c r="PFF67" s="140"/>
      <c r="PFG67" s="140"/>
      <c r="PFH67" s="140"/>
      <c r="PFI67" s="140"/>
      <c r="PFJ67" s="140"/>
      <c r="PFK67" s="140"/>
      <c r="PFL67" s="140"/>
      <c r="PFM67" s="140"/>
      <c r="PFN67" s="140"/>
      <c r="PFO67" s="140"/>
      <c r="PFP67" s="140"/>
      <c r="PFQ67" s="140"/>
      <c r="PFR67" s="140"/>
      <c r="PFS67" s="140"/>
      <c r="PFT67" s="140"/>
      <c r="PFU67" s="140"/>
      <c r="PFV67" s="140"/>
      <c r="PFW67" s="140"/>
      <c r="PFX67" s="140"/>
      <c r="PFY67" s="140"/>
      <c r="PFZ67" s="140"/>
      <c r="PGA67" s="140"/>
      <c r="PGB67" s="140"/>
      <c r="PGC67" s="140"/>
      <c r="PGD67" s="140"/>
      <c r="PGE67" s="140"/>
      <c r="PGF67" s="140"/>
      <c r="PGG67" s="140"/>
      <c r="PGH67" s="140"/>
      <c r="PGI67" s="140"/>
      <c r="PGJ67" s="140"/>
      <c r="PGK67" s="140"/>
      <c r="PGL67" s="140"/>
      <c r="PGM67" s="140"/>
      <c r="PGN67" s="140"/>
      <c r="PGO67" s="140"/>
      <c r="PGP67" s="140"/>
      <c r="PGQ67" s="140"/>
      <c r="PGR67" s="140"/>
      <c r="PGS67" s="140"/>
      <c r="PGT67" s="140"/>
      <c r="PGU67" s="140"/>
      <c r="PGV67" s="140"/>
      <c r="PGW67" s="140"/>
      <c r="PGX67" s="140"/>
      <c r="PGY67" s="140"/>
      <c r="PGZ67" s="140"/>
      <c r="PHA67" s="140"/>
      <c r="PHB67" s="140"/>
      <c r="PHC67" s="140"/>
      <c r="PHD67" s="140"/>
      <c r="PHE67" s="140"/>
      <c r="PHF67" s="140"/>
      <c r="PHG67" s="140"/>
      <c r="PHH67" s="140"/>
      <c r="PHI67" s="140"/>
      <c r="PHJ67" s="140"/>
      <c r="PHK67" s="140"/>
      <c r="PHL67" s="140"/>
      <c r="PHM67" s="140"/>
      <c r="PHN67" s="140"/>
      <c r="PHO67" s="140"/>
      <c r="PHP67" s="140"/>
      <c r="PHQ67" s="140"/>
      <c r="PHR67" s="140"/>
      <c r="PHS67" s="140"/>
      <c r="PHT67" s="140"/>
      <c r="PHU67" s="140"/>
      <c r="PHV67" s="140"/>
      <c r="PHW67" s="140"/>
      <c r="PHX67" s="140"/>
      <c r="PHY67" s="140"/>
      <c r="PHZ67" s="140"/>
      <c r="PIA67" s="140"/>
      <c r="PIB67" s="140"/>
      <c r="PIC67" s="140"/>
      <c r="PID67" s="140"/>
      <c r="PIE67" s="140"/>
      <c r="PIF67" s="140"/>
      <c r="PIG67" s="140"/>
      <c r="PIH67" s="140"/>
      <c r="PII67" s="140"/>
      <c r="PIJ67" s="140"/>
      <c r="PIK67" s="140"/>
      <c r="PIL67" s="140"/>
      <c r="PIM67" s="140"/>
      <c r="PIN67" s="140"/>
      <c r="PIO67" s="140"/>
      <c r="PIP67" s="140"/>
      <c r="PIQ67" s="140"/>
      <c r="PIR67" s="140"/>
      <c r="PIS67" s="140"/>
      <c r="PIT67" s="140"/>
      <c r="PIU67" s="140"/>
      <c r="PIV67" s="140"/>
      <c r="PIW67" s="140"/>
      <c r="PIX67" s="140"/>
      <c r="PIY67" s="140"/>
      <c r="PIZ67" s="140"/>
      <c r="PJA67" s="140"/>
      <c r="PJB67" s="140"/>
      <c r="PJC67" s="140"/>
      <c r="PJD67" s="140"/>
      <c r="PJE67" s="140"/>
      <c r="PJF67" s="140"/>
      <c r="PJG67" s="140"/>
      <c r="PJH67" s="140"/>
      <c r="PJI67" s="140"/>
      <c r="PJJ67" s="140"/>
      <c r="PJK67" s="140"/>
      <c r="PJL67" s="140"/>
      <c r="PJM67" s="140"/>
      <c r="PJN67" s="140"/>
      <c r="PJO67" s="140"/>
      <c r="PJP67" s="140"/>
      <c r="PJQ67" s="140"/>
      <c r="PJR67" s="140"/>
      <c r="PJS67" s="140"/>
      <c r="PJT67" s="140"/>
      <c r="PJU67" s="140"/>
      <c r="PJV67" s="140"/>
      <c r="PJW67" s="140"/>
      <c r="PJX67" s="140"/>
      <c r="PJY67" s="140"/>
      <c r="PJZ67" s="140"/>
      <c r="PKA67" s="140"/>
      <c r="PKB67" s="140"/>
      <c r="PKC67" s="140"/>
      <c r="PKD67" s="140"/>
      <c r="PKE67" s="140"/>
      <c r="PKF67" s="140"/>
      <c r="PKG67" s="140"/>
      <c r="PKH67" s="140"/>
      <c r="PKI67" s="140"/>
      <c r="PKJ67" s="140"/>
      <c r="PKK67" s="140"/>
      <c r="PKL67" s="140"/>
      <c r="PKM67" s="140"/>
      <c r="PKN67" s="140"/>
      <c r="PKO67" s="140"/>
      <c r="PKP67" s="140"/>
      <c r="PKQ67" s="140"/>
      <c r="PKR67" s="140"/>
      <c r="PKS67" s="140"/>
      <c r="PKT67" s="140"/>
      <c r="PKU67" s="140"/>
      <c r="PKV67" s="140"/>
      <c r="PKW67" s="140"/>
      <c r="PKX67" s="140"/>
      <c r="PKY67" s="140"/>
      <c r="PKZ67" s="140"/>
      <c r="PLA67" s="140"/>
      <c r="PLB67" s="140"/>
      <c r="PLC67" s="140"/>
      <c r="PLD67" s="140"/>
      <c r="PLE67" s="140"/>
      <c r="PLF67" s="140"/>
      <c r="PLG67" s="140"/>
      <c r="PLH67" s="140"/>
      <c r="PLI67" s="140"/>
      <c r="PLJ67" s="140"/>
      <c r="PLK67" s="140"/>
      <c r="PLL67" s="140"/>
      <c r="PLM67" s="140"/>
      <c r="PLN67" s="140"/>
      <c r="PLO67" s="140"/>
      <c r="PLP67" s="140"/>
      <c r="PLQ67" s="140"/>
      <c r="PLR67" s="140"/>
      <c r="PLS67" s="140"/>
      <c r="PLT67" s="140"/>
      <c r="PLU67" s="140"/>
      <c r="PLV67" s="140"/>
      <c r="PLW67" s="140"/>
      <c r="PLX67" s="140"/>
      <c r="PLY67" s="140"/>
      <c r="PLZ67" s="140"/>
      <c r="PMA67" s="140"/>
      <c r="PMB67" s="140"/>
      <c r="PMC67" s="140"/>
      <c r="PMD67" s="140"/>
      <c r="PME67" s="140"/>
      <c r="PMF67" s="140"/>
      <c r="PMG67" s="140"/>
      <c r="PMH67" s="140"/>
      <c r="PMI67" s="140"/>
      <c r="PMJ67" s="140"/>
      <c r="PMK67" s="140"/>
      <c r="PML67" s="140"/>
      <c r="PMM67" s="140"/>
      <c r="PMN67" s="140"/>
      <c r="PMO67" s="140"/>
      <c r="PMP67" s="140"/>
      <c r="PMQ67" s="140"/>
      <c r="PMR67" s="140"/>
      <c r="PMS67" s="140"/>
      <c r="PMT67" s="140"/>
      <c r="PMU67" s="140"/>
      <c r="PMV67" s="140"/>
      <c r="PMW67" s="140"/>
      <c r="PMX67" s="140"/>
      <c r="PMY67" s="140"/>
      <c r="PMZ67" s="140"/>
      <c r="PNA67" s="140"/>
      <c r="PNB67" s="140"/>
      <c r="PNC67" s="140"/>
      <c r="PND67" s="140"/>
      <c r="PNE67" s="140"/>
      <c r="PNF67" s="140"/>
      <c r="PNG67" s="140"/>
      <c r="PNH67" s="140"/>
      <c r="PNI67" s="140"/>
      <c r="PNJ67" s="140"/>
      <c r="PNK67" s="140"/>
      <c r="PNL67" s="140"/>
      <c r="PNM67" s="140"/>
      <c r="PNN67" s="140"/>
      <c r="PNO67" s="140"/>
      <c r="PNP67" s="140"/>
      <c r="PNQ67" s="140"/>
      <c r="PNR67" s="140"/>
      <c r="PNS67" s="140"/>
      <c r="PNT67" s="140"/>
      <c r="PNU67" s="140"/>
      <c r="PNV67" s="140"/>
      <c r="PNW67" s="140"/>
      <c r="PNX67" s="140"/>
      <c r="PNY67" s="140"/>
      <c r="PNZ67" s="140"/>
      <c r="POA67" s="140"/>
      <c r="POB67" s="140"/>
      <c r="POC67" s="140"/>
      <c r="POD67" s="140"/>
      <c r="POE67" s="140"/>
      <c r="POF67" s="140"/>
      <c r="POG67" s="140"/>
      <c r="POH67" s="140"/>
      <c r="POI67" s="140"/>
      <c r="POJ67" s="140"/>
      <c r="POK67" s="140"/>
      <c r="POL67" s="140"/>
      <c r="POM67" s="140"/>
      <c r="PON67" s="140"/>
      <c r="POO67" s="140"/>
      <c r="POP67" s="140"/>
      <c r="POQ67" s="140"/>
      <c r="POR67" s="140"/>
      <c r="POS67" s="140"/>
      <c r="POT67" s="140"/>
      <c r="POU67" s="140"/>
      <c r="POV67" s="140"/>
      <c r="POW67" s="140"/>
      <c r="POX67" s="140"/>
      <c r="POY67" s="140"/>
      <c r="POZ67" s="140"/>
      <c r="PPA67" s="140"/>
      <c r="PPB67" s="140"/>
      <c r="PPC67" s="140"/>
      <c r="PPD67" s="140"/>
      <c r="PPE67" s="140"/>
      <c r="PPF67" s="140"/>
      <c r="PPG67" s="140"/>
      <c r="PPH67" s="140"/>
      <c r="PPI67" s="140"/>
      <c r="PPJ67" s="140"/>
      <c r="PPK67" s="140"/>
      <c r="PPL67" s="140"/>
      <c r="PPM67" s="140"/>
      <c r="PPN67" s="140"/>
      <c r="PPO67" s="140"/>
      <c r="PPP67" s="140"/>
      <c r="PPQ67" s="140"/>
      <c r="PPR67" s="140"/>
      <c r="PPS67" s="140"/>
      <c r="PPT67" s="140"/>
      <c r="PPU67" s="140"/>
      <c r="PPV67" s="140"/>
      <c r="PPW67" s="140"/>
      <c r="PPX67" s="140"/>
      <c r="PPY67" s="140"/>
      <c r="PPZ67" s="140"/>
      <c r="PQA67" s="140"/>
      <c r="PQB67" s="140"/>
      <c r="PQC67" s="140"/>
      <c r="PQD67" s="140"/>
      <c r="PQE67" s="140"/>
      <c r="PQF67" s="140"/>
      <c r="PQG67" s="140"/>
      <c r="PQH67" s="140"/>
      <c r="PQI67" s="140"/>
      <c r="PQJ67" s="140"/>
      <c r="PQK67" s="140"/>
      <c r="PQL67" s="140"/>
      <c r="PQM67" s="140"/>
      <c r="PQN67" s="140"/>
      <c r="PQO67" s="140"/>
      <c r="PQP67" s="140"/>
      <c r="PQQ67" s="140"/>
      <c r="PQR67" s="140"/>
      <c r="PQS67" s="140"/>
      <c r="PQT67" s="140"/>
      <c r="PQU67" s="140"/>
      <c r="PQV67" s="140"/>
      <c r="PQW67" s="140"/>
      <c r="PQX67" s="140"/>
      <c r="PQY67" s="140"/>
      <c r="PQZ67" s="140"/>
      <c r="PRA67" s="140"/>
      <c r="PRB67" s="140"/>
      <c r="PRC67" s="140"/>
      <c r="PRD67" s="140"/>
      <c r="PRE67" s="140"/>
      <c r="PRF67" s="140"/>
      <c r="PRG67" s="140"/>
      <c r="PRH67" s="140"/>
      <c r="PRI67" s="140"/>
      <c r="PRJ67" s="140"/>
      <c r="PRK67" s="140"/>
      <c r="PRL67" s="140"/>
      <c r="PRM67" s="140"/>
      <c r="PRN67" s="140"/>
      <c r="PRO67" s="140"/>
      <c r="PRP67" s="140"/>
      <c r="PRQ67" s="140"/>
      <c r="PRR67" s="140"/>
      <c r="PRS67" s="140"/>
      <c r="PRT67" s="140"/>
      <c r="PRU67" s="140"/>
      <c r="PRV67" s="140"/>
      <c r="PRW67" s="140"/>
      <c r="PRX67" s="140"/>
      <c r="PRY67" s="140"/>
      <c r="PRZ67" s="140"/>
      <c r="PSA67" s="140"/>
      <c r="PSB67" s="140"/>
      <c r="PSC67" s="140"/>
      <c r="PSD67" s="140"/>
      <c r="PSE67" s="140"/>
      <c r="PSF67" s="140"/>
      <c r="PSG67" s="140"/>
      <c r="PSH67" s="140"/>
      <c r="PSI67" s="140"/>
      <c r="PSJ67" s="140"/>
      <c r="PSK67" s="140"/>
      <c r="PSL67" s="140"/>
      <c r="PSM67" s="140"/>
      <c r="PSN67" s="140"/>
      <c r="PSO67" s="140"/>
      <c r="PSP67" s="140"/>
      <c r="PSQ67" s="140"/>
      <c r="PSR67" s="140"/>
      <c r="PSS67" s="140"/>
      <c r="PST67" s="140"/>
      <c r="PSU67" s="140"/>
      <c r="PSV67" s="140"/>
      <c r="PSW67" s="140"/>
      <c r="PSX67" s="140"/>
      <c r="PSY67" s="140"/>
      <c r="PSZ67" s="140"/>
      <c r="PTA67" s="140"/>
      <c r="PTB67" s="140"/>
      <c r="PTC67" s="140"/>
      <c r="PTD67" s="140"/>
      <c r="PTE67" s="140"/>
      <c r="PTF67" s="140"/>
      <c r="PTG67" s="140"/>
      <c r="PTH67" s="140"/>
      <c r="PTI67" s="140"/>
      <c r="PTJ67" s="140"/>
      <c r="PTK67" s="140"/>
      <c r="PTL67" s="140"/>
      <c r="PTM67" s="140"/>
      <c r="PTN67" s="140"/>
      <c r="PTO67" s="140"/>
      <c r="PTP67" s="140"/>
      <c r="PTQ67" s="140"/>
      <c r="PTR67" s="140"/>
      <c r="PTS67" s="140"/>
      <c r="PTT67" s="140"/>
      <c r="PTU67" s="140"/>
      <c r="PTV67" s="140"/>
      <c r="PTW67" s="140"/>
      <c r="PTX67" s="140"/>
      <c r="PTY67" s="140"/>
      <c r="PTZ67" s="140"/>
      <c r="PUA67" s="140"/>
      <c r="PUB67" s="140"/>
      <c r="PUC67" s="140"/>
      <c r="PUD67" s="140"/>
      <c r="PUE67" s="140"/>
      <c r="PUF67" s="140"/>
      <c r="PUG67" s="140"/>
      <c r="PUH67" s="140"/>
      <c r="PUI67" s="140"/>
      <c r="PUJ67" s="140"/>
      <c r="PUK67" s="140"/>
      <c r="PUL67" s="140"/>
      <c r="PUM67" s="140"/>
      <c r="PUN67" s="140"/>
      <c r="PUO67" s="140"/>
      <c r="PUP67" s="140"/>
      <c r="PUQ67" s="140"/>
      <c r="PUR67" s="140"/>
      <c r="PUS67" s="140"/>
      <c r="PUT67" s="140"/>
      <c r="PUU67" s="140"/>
      <c r="PUV67" s="140"/>
      <c r="PUW67" s="140"/>
      <c r="PUX67" s="140"/>
      <c r="PUY67" s="140"/>
      <c r="PUZ67" s="140"/>
      <c r="PVA67" s="140"/>
      <c r="PVB67" s="140"/>
      <c r="PVC67" s="140"/>
      <c r="PVD67" s="140"/>
      <c r="PVE67" s="140"/>
      <c r="PVF67" s="140"/>
      <c r="PVG67" s="140"/>
      <c r="PVH67" s="140"/>
      <c r="PVI67" s="140"/>
      <c r="PVJ67" s="140"/>
      <c r="PVK67" s="140"/>
      <c r="PVL67" s="140"/>
      <c r="PVM67" s="140"/>
      <c r="PVN67" s="140"/>
      <c r="PVO67" s="140"/>
      <c r="PVP67" s="140"/>
      <c r="PVQ67" s="140"/>
      <c r="PVR67" s="140"/>
      <c r="PVS67" s="140"/>
      <c r="PVT67" s="140"/>
      <c r="PVU67" s="140"/>
      <c r="PVV67" s="140"/>
      <c r="PVW67" s="140"/>
      <c r="PVX67" s="140"/>
      <c r="PVY67" s="140"/>
      <c r="PVZ67" s="140"/>
      <c r="PWA67" s="140"/>
      <c r="PWB67" s="140"/>
      <c r="PWC67" s="140"/>
      <c r="PWD67" s="140"/>
      <c r="PWE67" s="140"/>
      <c r="PWF67" s="140"/>
      <c r="PWG67" s="140"/>
      <c r="PWH67" s="140"/>
      <c r="PWI67" s="140"/>
      <c r="PWJ67" s="140"/>
      <c r="PWK67" s="140"/>
      <c r="PWL67" s="140"/>
      <c r="PWM67" s="140"/>
      <c r="PWN67" s="140"/>
      <c r="PWO67" s="140"/>
      <c r="PWP67" s="140"/>
      <c r="PWQ67" s="140"/>
      <c r="PWR67" s="140"/>
      <c r="PWS67" s="140"/>
      <c r="PWT67" s="140"/>
      <c r="PWU67" s="140"/>
      <c r="PWV67" s="140"/>
      <c r="PWW67" s="140"/>
      <c r="PWX67" s="140"/>
      <c r="PWY67" s="140"/>
      <c r="PWZ67" s="140"/>
      <c r="PXA67" s="140"/>
      <c r="PXB67" s="140"/>
      <c r="PXC67" s="140"/>
      <c r="PXD67" s="140"/>
      <c r="PXE67" s="140"/>
      <c r="PXF67" s="140"/>
      <c r="PXG67" s="140"/>
      <c r="PXH67" s="140"/>
      <c r="PXI67" s="140"/>
      <c r="PXJ67" s="140"/>
      <c r="PXK67" s="140"/>
      <c r="PXL67" s="140"/>
      <c r="PXM67" s="140"/>
      <c r="PXN67" s="140"/>
      <c r="PXO67" s="140"/>
      <c r="PXP67" s="140"/>
      <c r="PXQ67" s="140"/>
      <c r="PXR67" s="140"/>
      <c r="PXS67" s="140"/>
      <c r="PXT67" s="140"/>
      <c r="PXU67" s="140"/>
      <c r="PXV67" s="140"/>
      <c r="PXW67" s="140"/>
      <c r="PXX67" s="140"/>
      <c r="PXY67" s="140"/>
      <c r="PXZ67" s="140"/>
      <c r="PYA67" s="140"/>
      <c r="PYB67" s="140"/>
      <c r="PYC67" s="140"/>
      <c r="PYD67" s="140"/>
      <c r="PYE67" s="140"/>
      <c r="PYF67" s="140"/>
      <c r="PYG67" s="140"/>
      <c r="PYH67" s="140"/>
      <c r="PYI67" s="140"/>
      <c r="PYJ67" s="140"/>
      <c r="PYK67" s="140"/>
      <c r="PYL67" s="140"/>
      <c r="PYM67" s="140"/>
      <c r="PYN67" s="140"/>
      <c r="PYO67" s="140"/>
      <c r="PYP67" s="140"/>
      <c r="PYQ67" s="140"/>
      <c r="PYR67" s="140"/>
      <c r="PYS67" s="140"/>
      <c r="PYT67" s="140"/>
      <c r="PYU67" s="140"/>
      <c r="PYV67" s="140"/>
      <c r="PYW67" s="140"/>
      <c r="PYX67" s="140"/>
      <c r="PYY67" s="140"/>
      <c r="PYZ67" s="140"/>
      <c r="PZA67" s="140"/>
      <c r="PZB67" s="140"/>
      <c r="PZC67" s="140"/>
      <c r="PZD67" s="140"/>
      <c r="PZE67" s="140"/>
      <c r="PZF67" s="140"/>
      <c r="PZG67" s="140"/>
      <c r="PZH67" s="140"/>
      <c r="PZI67" s="140"/>
      <c r="PZJ67" s="140"/>
      <c r="PZK67" s="140"/>
      <c r="PZL67" s="140"/>
      <c r="PZM67" s="140"/>
      <c r="PZN67" s="140"/>
      <c r="PZO67" s="140"/>
      <c r="PZP67" s="140"/>
      <c r="PZQ67" s="140"/>
      <c r="PZR67" s="140"/>
      <c r="PZS67" s="140"/>
      <c r="PZT67" s="140"/>
      <c r="PZU67" s="140"/>
      <c r="PZV67" s="140"/>
      <c r="PZW67" s="140"/>
      <c r="PZX67" s="140"/>
      <c r="PZY67" s="140"/>
      <c r="PZZ67" s="140"/>
      <c r="QAA67" s="140"/>
      <c r="QAB67" s="140"/>
      <c r="QAC67" s="140"/>
      <c r="QAD67" s="140"/>
      <c r="QAE67" s="140"/>
      <c r="QAF67" s="140"/>
      <c r="QAG67" s="140"/>
      <c r="QAH67" s="140"/>
      <c r="QAI67" s="140"/>
      <c r="QAJ67" s="140"/>
      <c r="QAK67" s="140"/>
      <c r="QAL67" s="140"/>
      <c r="QAM67" s="140"/>
      <c r="QAN67" s="140"/>
      <c r="QAO67" s="140"/>
      <c r="QAP67" s="140"/>
      <c r="QAQ67" s="140"/>
      <c r="QAR67" s="140"/>
      <c r="QAS67" s="140"/>
      <c r="QAT67" s="140"/>
      <c r="QAU67" s="140"/>
      <c r="QAV67" s="140"/>
      <c r="QAW67" s="140"/>
      <c r="QAX67" s="140"/>
      <c r="QAY67" s="140"/>
      <c r="QAZ67" s="140"/>
      <c r="QBA67" s="140"/>
      <c r="QBB67" s="140"/>
      <c r="QBC67" s="140"/>
      <c r="QBD67" s="140"/>
      <c r="QBE67" s="140"/>
      <c r="QBF67" s="140"/>
      <c r="QBG67" s="140"/>
      <c r="QBH67" s="140"/>
      <c r="QBI67" s="140"/>
      <c r="QBJ67" s="140"/>
      <c r="QBK67" s="140"/>
      <c r="QBL67" s="140"/>
      <c r="QBM67" s="140"/>
      <c r="QBN67" s="140"/>
      <c r="QBO67" s="140"/>
      <c r="QBP67" s="140"/>
      <c r="QBQ67" s="140"/>
      <c r="QBR67" s="140"/>
      <c r="QBS67" s="140"/>
      <c r="QBT67" s="140"/>
      <c r="QBU67" s="140"/>
      <c r="QBV67" s="140"/>
      <c r="QBW67" s="140"/>
      <c r="QBX67" s="140"/>
      <c r="QBY67" s="140"/>
      <c r="QBZ67" s="140"/>
      <c r="QCA67" s="140"/>
      <c r="QCB67" s="140"/>
      <c r="QCC67" s="140"/>
      <c r="QCD67" s="140"/>
      <c r="QCE67" s="140"/>
      <c r="QCF67" s="140"/>
      <c r="QCG67" s="140"/>
      <c r="QCH67" s="140"/>
      <c r="QCI67" s="140"/>
      <c r="QCJ67" s="140"/>
      <c r="QCK67" s="140"/>
      <c r="QCL67" s="140"/>
      <c r="QCM67" s="140"/>
      <c r="QCN67" s="140"/>
      <c r="QCO67" s="140"/>
      <c r="QCP67" s="140"/>
      <c r="QCQ67" s="140"/>
      <c r="QCR67" s="140"/>
      <c r="QCS67" s="140"/>
      <c r="QCT67" s="140"/>
      <c r="QCU67" s="140"/>
      <c r="QCV67" s="140"/>
      <c r="QCW67" s="140"/>
      <c r="QCX67" s="140"/>
      <c r="QCY67" s="140"/>
      <c r="QCZ67" s="140"/>
      <c r="QDA67" s="140"/>
      <c r="QDB67" s="140"/>
      <c r="QDC67" s="140"/>
      <c r="QDD67" s="140"/>
      <c r="QDE67" s="140"/>
      <c r="QDF67" s="140"/>
      <c r="QDG67" s="140"/>
      <c r="QDH67" s="140"/>
      <c r="QDI67" s="140"/>
      <c r="QDJ67" s="140"/>
      <c r="QDK67" s="140"/>
      <c r="QDL67" s="140"/>
      <c r="QDM67" s="140"/>
      <c r="QDN67" s="140"/>
      <c r="QDO67" s="140"/>
      <c r="QDP67" s="140"/>
      <c r="QDQ67" s="140"/>
      <c r="QDR67" s="140"/>
      <c r="QDS67" s="140"/>
      <c r="QDT67" s="140"/>
      <c r="QDU67" s="140"/>
      <c r="QDV67" s="140"/>
      <c r="QDW67" s="140"/>
      <c r="QDX67" s="140"/>
      <c r="QDY67" s="140"/>
      <c r="QDZ67" s="140"/>
      <c r="QEA67" s="140"/>
      <c r="QEB67" s="140"/>
      <c r="QEC67" s="140"/>
      <c r="QED67" s="140"/>
      <c r="QEE67" s="140"/>
      <c r="QEF67" s="140"/>
      <c r="QEG67" s="140"/>
      <c r="QEH67" s="140"/>
      <c r="QEI67" s="140"/>
      <c r="QEJ67" s="140"/>
      <c r="QEK67" s="140"/>
      <c r="QEL67" s="140"/>
      <c r="QEM67" s="140"/>
      <c r="QEN67" s="140"/>
      <c r="QEO67" s="140"/>
      <c r="QEP67" s="140"/>
      <c r="QEQ67" s="140"/>
      <c r="QER67" s="140"/>
      <c r="QES67" s="140"/>
      <c r="QET67" s="140"/>
      <c r="QEU67" s="140"/>
      <c r="QEV67" s="140"/>
      <c r="QEW67" s="140"/>
      <c r="QEX67" s="140"/>
      <c r="QEY67" s="140"/>
      <c r="QEZ67" s="140"/>
      <c r="QFA67" s="140"/>
      <c r="QFB67" s="140"/>
      <c r="QFC67" s="140"/>
      <c r="QFD67" s="140"/>
      <c r="QFE67" s="140"/>
      <c r="QFF67" s="140"/>
      <c r="QFG67" s="140"/>
      <c r="QFH67" s="140"/>
      <c r="QFI67" s="140"/>
      <c r="QFJ67" s="140"/>
      <c r="QFK67" s="140"/>
      <c r="QFL67" s="140"/>
      <c r="QFM67" s="140"/>
      <c r="QFN67" s="140"/>
      <c r="QFO67" s="140"/>
      <c r="QFP67" s="140"/>
      <c r="QFQ67" s="140"/>
      <c r="QFR67" s="140"/>
      <c r="QFS67" s="140"/>
      <c r="QFT67" s="140"/>
      <c r="QFU67" s="140"/>
      <c r="QFV67" s="140"/>
      <c r="QFW67" s="140"/>
      <c r="QFX67" s="140"/>
      <c r="QFY67" s="140"/>
      <c r="QFZ67" s="140"/>
      <c r="QGA67" s="140"/>
      <c r="QGB67" s="140"/>
      <c r="QGC67" s="140"/>
      <c r="QGD67" s="140"/>
      <c r="QGE67" s="140"/>
      <c r="QGF67" s="140"/>
      <c r="QGG67" s="140"/>
      <c r="QGH67" s="140"/>
      <c r="QGI67" s="140"/>
      <c r="QGJ67" s="140"/>
      <c r="QGK67" s="140"/>
      <c r="QGL67" s="140"/>
      <c r="QGM67" s="140"/>
      <c r="QGN67" s="140"/>
      <c r="QGO67" s="140"/>
      <c r="QGP67" s="140"/>
      <c r="QGQ67" s="140"/>
      <c r="QGR67" s="140"/>
      <c r="QGS67" s="140"/>
      <c r="QGT67" s="140"/>
      <c r="QGU67" s="140"/>
      <c r="QGV67" s="140"/>
      <c r="QGW67" s="140"/>
      <c r="QGX67" s="140"/>
      <c r="QGY67" s="140"/>
      <c r="QGZ67" s="140"/>
      <c r="QHA67" s="140"/>
      <c r="QHB67" s="140"/>
      <c r="QHC67" s="140"/>
      <c r="QHD67" s="140"/>
      <c r="QHE67" s="140"/>
      <c r="QHF67" s="140"/>
      <c r="QHG67" s="140"/>
      <c r="QHH67" s="140"/>
      <c r="QHI67" s="140"/>
      <c r="QHJ67" s="140"/>
      <c r="QHK67" s="140"/>
      <c r="QHL67" s="140"/>
      <c r="QHM67" s="140"/>
      <c r="QHN67" s="140"/>
      <c r="QHO67" s="140"/>
      <c r="QHP67" s="140"/>
      <c r="QHQ67" s="140"/>
      <c r="QHR67" s="140"/>
      <c r="QHS67" s="140"/>
      <c r="QHT67" s="140"/>
      <c r="QHU67" s="140"/>
      <c r="QHV67" s="140"/>
      <c r="QHW67" s="140"/>
      <c r="QHX67" s="140"/>
      <c r="QHY67" s="140"/>
      <c r="QHZ67" s="140"/>
      <c r="QIA67" s="140"/>
      <c r="QIB67" s="140"/>
      <c r="QIC67" s="140"/>
      <c r="QID67" s="140"/>
      <c r="QIE67" s="140"/>
      <c r="QIF67" s="140"/>
      <c r="QIG67" s="140"/>
      <c r="QIH67" s="140"/>
      <c r="QII67" s="140"/>
      <c r="QIJ67" s="140"/>
      <c r="QIK67" s="140"/>
      <c r="QIL67" s="140"/>
      <c r="QIM67" s="140"/>
      <c r="QIN67" s="140"/>
      <c r="QIO67" s="140"/>
      <c r="QIP67" s="140"/>
      <c r="QIQ67" s="140"/>
      <c r="QIR67" s="140"/>
      <c r="QIS67" s="140"/>
      <c r="QIT67" s="140"/>
      <c r="QIU67" s="140"/>
      <c r="QIV67" s="140"/>
      <c r="QIW67" s="140"/>
      <c r="QIX67" s="140"/>
      <c r="QIY67" s="140"/>
      <c r="QIZ67" s="140"/>
      <c r="QJA67" s="140"/>
      <c r="QJB67" s="140"/>
      <c r="QJC67" s="140"/>
      <c r="QJD67" s="140"/>
      <c r="QJE67" s="140"/>
      <c r="QJF67" s="140"/>
      <c r="QJG67" s="140"/>
      <c r="QJH67" s="140"/>
      <c r="QJI67" s="140"/>
      <c r="QJJ67" s="140"/>
      <c r="QJK67" s="140"/>
      <c r="QJL67" s="140"/>
      <c r="QJM67" s="140"/>
      <c r="QJN67" s="140"/>
      <c r="QJO67" s="140"/>
      <c r="QJP67" s="140"/>
      <c r="QJQ67" s="140"/>
      <c r="QJR67" s="140"/>
      <c r="QJS67" s="140"/>
      <c r="QJT67" s="140"/>
      <c r="QJU67" s="140"/>
      <c r="QJV67" s="140"/>
      <c r="QJW67" s="140"/>
      <c r="QJX67" s="140"/>
      <c r="QJY67" s="140"/>
      <c r="QJZ67" s="140"/>
      <c r="QKA67" s="140"/>
      <c r="QKB67" s="140"/>
      <c r="QKC67" s="140"/>
      <c r="QKD67" s="140"/>
      <c r="QKE67" s="140"/>
      <c r="QKF67" s="140"/>
      <c r="QKG67" s="140"/>
      <c r="QKH67" s="140"/>
      <c r="QKI67" s="140"/>
      <c r="QKJ67" s="140"/>
      <c r="QKK67" s="140"/>
      <c r="QKL67" s="140"/>
      <c r="QKM67" s="140"/>
      <c r="QKN67" s="140"/>
      <c r="QKO67" s="140"/>
      <c r="QKP67" s="140"/>
      <c r="QKQ67" s="140"/>
      <c r="QKR67" s="140"/>
      <c r="QKS67" s="140"/>
      <c r="QKT67" s="140"/>
      <c r="QKU67" s="140"/>
      <c r="QKV67" s="140"/>
      <c r="QKW67" s="140"/>
      <c r="QKX67" s="140"/>
      <c r="QKY67" s="140"/>
      <c r="QKZ67" s="140"/>
      <c r="QLA67" s="140"/>
      <c r="QLB67" s="140"/>
      <c r="QLC67" s="140"/>
      <c r="QLD67" s="140"/>
      <c r="QLE67" s="140"/>
      <c r="QLF67" s="140"/>
      <c r="QLG67" s="140"/>
      <c r="QLH67" s="140"/>
      <c r="QLI67" s="140"/>
      <c r="QLJ67" s="140"/>
      <c r="QLK67" s="140"/>
      <c r="QLL67" s="140"/>
      <c r="QLM67" s="140"/>
      <c r="QLN67" s="140"/>
      <c r="QLO67" s="140"/>
      <c r="QLP67" s="140"/>
      <c r="QLQ67" s="140"/>
      <c r="QLR67" s="140"/>
      <c r="QLS67" s="140"/>
      <c r="QLT67" s="140"/>
      <c r="QLU67" s="140"/>
      <c r="QLV67" s="140"/>
      <c r="QLW67" s="140"/>
      <c r="QLX67" s="140"/>
      <c r="QLY67" s="140"/>
      <c r="QLZ67" s="140"/>
      <c r="QMA67" s="140"/>
      <c r="QMB67" s="140"/>
      <c r="QMC67" s="140"/>
      <c r="QMD67" s="140"/>
      <c r="QME67" s="140"/>
      <c r="QMF67" s="140"/>
      <c r="QMG67" s="140"/>
      <c r="QMH67" s="140"/>
      <c r="QMI67" s="140"/>
      <c r="QMJ67" s="140"/>
      <c r="QMK67" s="140"/>
      <c r="QML67" s="140"/>
      <c r="QMM67" s="140"/>
      <c r="QMN67" s="140"/>
      <c r="QMO67" s="140"/>
      <c r="QMP67" s="140"/>
      <c r="QMQ67" s="140"/>
      <c r="QMR67" s="140"/>
      <c r="QMS67" s="140"/>
      <c r="QMT67" s="140"/>
      <c r="QMU67" s="140"/>
      <c r="QMV67" s="140"/>
      <c r="QMW67" s="140"/>
      <c r="QMX67" s="140"/>
      <c r="QMY67" s="140"/>
      <c r="QMZ67" s="140"/>
      <c r="QNA67" s="140"/>
      <c r="QNB67" s="140"/>
      <c r="QNC67" s="140"/>
      <c r="QND67" s="140"/>
      <c r="QNE67" s="140"/>
      <c r="QNF67" s="140"/>
      <c r="QNG67" s="140"/>
      <c r="QNH67" s="140"/>
      <c r="QNI67" s="140"/>
      <c r="QNJ67" s="140"/>
      <c r="QNK67" s="140"/>
      <c r="QNL67" s="140"/>
      <c r="QNM67" s="140"/>
      <c r="QNN67" s="140"/>
      <c r="QNO67" s="140"/>
      <c r="QNP67" s="140"/>
      <c r="QNQ67" s="140"/>
      <c r="QNR67" s="140"/>
      <c r="QNS67" s="140"/>
      <c r="QNT67" s="140"/>
      <c r="QNU67" s="140"/>
      <c r="QNV67" s="140"/>
      <c r="QNW67" s="140"/>
      <c r="QNX67" s="140"/>
      <c r="QNY67" s="140"/>
      <c r="QNZ67" s="140"/>
      <c r="QOA67" s="140"/>
      <c r="QOB67" s="140"/>
      <c r="QOC67" s="140"/>
      <c r="QOD67" s="140"/>
      <c r="QOE67" s="140"/>
      <c r="QOF67" s="140"/>
      <c r="QOG67" s="140"/>
      <c r="QOH67" s="140"/>
      <c r="QOI67" s="140"/>
      <c r="QOJ67" s="140"/>
      <c r="QOK67" s="140"/>
      <c r="QOL67" s="140"/>
      <c r="QOM67" s="140"/>
      <c r="QON67" s="140"/>
      <c r="QOO67" s="140"/>
      <c r="QOP67" s="140"/>
      <c r="QOQ67" s="140"/>
      <c r="QOR67" s="140"/>
      <c r="QOS67" s="140"/>
      <c r="QOT67" s="140"/>
      <c r="QOU67" s="140"/>
      <c r="QOV67" s="140"/>
      <c r="QOW67" s="140"/>
      <c r="QOX67" s="140"/>
      <c r="QOY67" s="140"/>
      <c r="QOZ67" s="140"/>
      <c r="QPA67" s="140"/>
      <c r="QPB67" s="140"/>
      <c r="QPC67" s="140"/>
      <c r="QPD67" s="140"/>
      <c r="QPE67" s="140"/>
      <c r="QPF67" s="140"/>
      <c r="QPG67" s="140"/>
      <c r="QPH67" s="140"/>
      <c r="QPI67" s="140"/>
      <c r="QPJ67" s="140"/>
      <c r="QPK67" s="140"/>
      <c r="QPL67" s="140"/>
      <c r="QPM67" s="140"/>
      <c r="QPN67" s="140"/>
      <c r="QPO67" s="140"/>
      <c r="QPP67" s="140"/>
      <c r="QPQ67" s="140"/>
      <c r="QPR67" s="140"/>
      <c r="QPS67" s="140"/>
      <c r="QPT67" s="140"/>
      <c r="QPU67" s="140"/>
      <c r="QPV67" s="140"/>
      <c r="QPW67" s="140"/>
      <c r="QPX67" s="140"/>
      <c r="QPY67" s="140"/>
      <c r="QPZ67" s="140"/>
      <c r="QQA67" s="140"/>
      <c r="QQB67" s="140"/>
      <c r="QQC67" s="140"/>
      <c r="QQD67" s="140"/>
      <c r="QQE67" s="140"/>
      <c r="QQF67" s="140"/>
      <c r="QQG67" s="140"/>
      <c r="QQH67" s="140"/>
      <c r="QQI67" s="140"/>
      <c r="QQJ67" s="140"/>
      <c r="QQK67" s="140"/>
      <c r="QQL67" s="140"/>
      <c r="QQM67" s="140"/>
      <c r="QQN67" s="140"/>
      <c r="QQO67" s="140"/>
      <c r="QQP67" s="140"/>
      <c r="QQQ67" s="140"/>
      <c r="QQR67" s="140"/>
      <c r="QQS67" s="140"/>
      <c r="QQT67" s="140"/>
      <c r="QQU67" s="140"/>
      <c r="QQV67" s="140"/>
      <c r="QQW67" s="140"/>
      <c r="QQX67" s="140"/>
      <c r="QQY67" s="140"/>
      <c r="QQZ67" s="140"/>
      <c r="QRA67" s="140"/>
      <c r="QRB67" s="140"/>
      <c r="QRC67" s="140"/>
      <c r="QRD67" s="140"/>
      <c r="QRE67" s="140"/>
      <c r="QRF67" s="140"/>
      <c r="QRG67" s="140"/>
      <c r="QRH67" s="140"/>
      <c r="QRI67" s="140"/>
      <c r="QRJ67" s="140"/>
      <c r="QRK67" s="140"/>
      <c r="QRL67" s="140"/>
      <c r="QRM67" s="140"/>
      <c r="QRN67" s="140"/>
      <c r="QRO67" s="140"/>
      <c r="QRP67" s="140"/>
      <c r="QRQ67" s="140"/>
      <c r="QRR67" s="140"/>
      <c r="QRS67" s="140"/>
      <c r="QRT67" s="140"/>
      <c r="QRU67" s="140"/>
      <c r="QRV67" s="140"/>
      <c r="QRW67" s="140"/>
      <c r="QRX67" s="140"/>
      <c r="QRY67" s="140"/>
      <c r="QRZ67" s="140"/>
      <c r="QSA67" s="140"/>
      <c r="QSB67" s="140"/>
      <c r="QSC67" s="140"/>
      <c r="QSD67" s="140"/>
      <c r="QSE67" s="140"/>
      <c r="QSF67" s="140"/>
      <c r="QSG67" s="140"/>
      <c r="QSH67" s="140"/>
      <c r="QSI67" s="140"/>
      <c r="QSJ67" s="140"/>
      <c r="QSK67" s="140"/>
      <c r="QSL67" s="140"/>
      <c r="QSM67" s="140"/>
      <c r="QSN67" s="140"/>
      <c r="QSO67" s="140"/>
      <c r="QSP67" s="140"/>
      <c r="QSQ67" s="140"/>
      <c r="QSR67" s="140"/>
      <c r="QSS67" s="140"/>
      <c r="QST67" s="140"/>
      <c r="QSU67" s="140"/>
      <c r="QSV67" s="140"/>
      <c r="QSW67" s="140"/>
      <c r="QSX67" s="140"/>
      <c r="QSY67" s="140"/>
      <c r="QSZ67" s="140"/>
      <c r="QTA67" s="140"/>
      <c r="QTB67" s="140"/>
      <c r="QTC67" s="140"/>
      <c r="QTD67" s="140"/>
      <c r="QTE67" s="140"/>
      <c r="QTF67" s="140"/>
      <c r="QTG67" s="140"/>
      <c r="QTH67" s="140"/>
      <c r="QTI67" s="140"/>
      <c r="QTJ67" s="140"/>
      <c r="QTK67" s="140"/>
      <c r="QTL67" s="140"/>
      <c r="QTM67" s="140"/>
      <c r="QTN67" s="140"/>
      <c r="QTO67" s="140"/>
      <c r="QTP67" s="140"/>
      <c r="QTQ67" s="140"/>
      <c r="QTR67" s="140"/>
      <c r="QTS67" s="140"/>
      <c r="QTT67" s="140"/>
      <c r="QTU67" s="140"/>
      <c r="QTV67" s="140"/>
      <c r="QTW67" s="140"/>
      <c r="QTX67" s="140"/>
      <c r="QTY67" s="140"/>
      <c r="QTZ67" s="140"/>
      <c r="QUA67" s="140"/>
      <c r="QUB67" s="140"/>
      <c r="QUC67" s="140"/>
      <c r="QUD67" s="140"/>
      <c r="QUE67" s="140"/>
      <c r="QUF67" s="140"/>
      <c r="QUG67" s="140"/>
      <c r="QUH67" s="140"/>
      <c r="QUI67" s="140"/>
      <c r="QUJ67" s="140"/>
      <c r="QUK67" s="140"/>
      <c r="QUL67" s="140"/>
      <c r="QUM67" s="140"/>
      <c r="QUN67" s="140"/>
      <c r="QUO67" s="140"/>
      <c r="QUP67" s="140"/>
      <c r="QUQ67" s="140"/>
      <c r="QUR67" s="140"/>
      <c r="QUS67" s="140"/>
      <c r="QUT67" s="140"/>
      <c r="QUU67" s="140"/>
      <c r="QUV67" s="140"/>
      <c r="QUW67" s="140"/>
      <c r="QUX67" s="140"/>
      <c r="QUY67" s="140"/>
      <c r="QUZ67" s="140"/>
      <c r="QVA67" s="140"/>
      <c r="QVB67" s="140"/>
      <c r="QVC67" s="140"/>
      <c r="QVD67" s="140"/>
      <c r="QVE67" s="140"/>
      <c r="QVF67" s="140"/>
      <c r="QVG67" s="140"/>
      <c r="QVH67" s="140"/>
      <c r="QVI67" s="140"/>
      <c r="QVJ67" s="140"/>
      <c r="QVK67" s="140"/>
      <c r="QVL67" s="140"/>
      <c r="QVM67" s="140"/>
      <c r="QVN67" s="140"/>
      <c r="QVO67" s="140"/>
      <c r="QVP67" s="140"/>
      <c r="QVQ67" s="140"/>
      <c r="QVR67" s="140"/>
      <c r="QVS67" s="140"/>
      <c r="QVT67" s="140"/>
      <c r="QVU67" s="140"/>
      <c r="QVV67" s="140"/>
      <c r="QVW67" s="140"/>
      <c r="QVX67" s="140"/>
      <c r="QVY67" s="140"/>
      <c r="QVZ67" s="140"/>
      <c r="QWA67" s="140"/>
      <c r="QWB67" s="140"/>
      <c r="QWC67" s="140"/>
      <c r="QWD67" s="140"/>
      <c r="QWE67" s="140"/>
      <c r="QWF67" s="140"/>
      <c r="QWG67" s="140"/>
      <c r="QWH67" s="140"/>
      <c r="QWI67" s="140"/>
      <c r="QWJ67" s="140"/>
      <c r="QWK67" s="140"/>
      <c r="QWL67" s="140"/>
      <c r="QWM67" s="140"/>
      <c r="QWN67" s="140"/>
      <c r="QWO67" s="140"/>
      <c r="QWP67" s="140"/>
      <c r="QWQ67" s="140"/>
      <c r="QWR67" s="140"/>
      <c r="QWS67" s="140"/>
      <c r="QWT67" s="140"/>
      <c r="QWU67" s="140"/>
      <c r="QWV67" s="140"/>
      <c r="QWW67" s="140"/>
      <c r="QWX67" s="140"/>
      <c r="QWY67" s="140"/>
      <c r="QWZ67" s="140"/>
      <c r="QXA67" s="140"/>
      <c r="QXB67" s="140"/>
      <c r="QXC67" s="140"/>
      <c r="QXD67" s="140"/>
      <c r="QXE67" s="140"/>
      <c r="QXF67" s="140"/>
      <c r="QXG67" s="140"/>
      <c r="QXH67" s="140"/>
      <c r="QXI67" s="140"/>
      <c r="QXJ67" s="140"/>
      <c r="QXK67" s="140"/>
      <c r="QXL67" s="140"/>
      <c r="QXM67" s="140"/>
      <c r="QXN67" s="140"/>
      <c r="QXO67" s="140"/>
      <c r="QXP67" s="140"/>
      <c r="QXQ67" s="140"/>
      <c r="QXR67" s="140"/>
      <c r="QXS67" s="140"/>
      <c r="QXT67" s="140"/>
      <c r="QXU67" s="140"/>
      <c r="QXV67" s="140"/>
      <c r="QXW67" s="140"/>
      <c r="QXX67" s="140"/>
      <c r="QXY67" s="140"/>
      <c r="QXZ67" s="140"/>
      <c r="QYA67" s="140"/>
      <c r="QYB67" s="140"/>
      <c r="QYC67" s="140"/>
      <c r="QYD67" s="140"/>
      <c r="QYE67" s="140"/>
      <c r="QYF67" s="140"/>
      <c r="QYG67" s="140"/>
      <c r="QYH67" s="140"/>
      <c r="QYI67" s="140"/>
      <c r="QYJ67" s="140"/>
      <c r="QYK67" s="140"/>
      <c r="QYL67" s="140"/>
      <c r="QYM67" s="140"/>
      <c r="QYN67" s="140"/>
      <c r="QYO67" s="140"/>
      <c r="QYP67" s="140"/>
      <c r="QYQ67" s="140"/>
      <c r="QYR67" s="140"/>
      <c r="QYS67" s="140"/>
      <c r="QYT67" s="140"/>
      <c r="QYU67" s="140"/>
      <c r="QYV67" s="140"/>
      <c r="QYW67" s="140"/>
      <c r="QYX67" s="140"/>
      <c r="QYY67" s="140"/>
      <c r="QYZ67" s="140"/>
      <c r="QZA67" s="140"/>
      <c r="QZB67" s="140"/>
      <c r="QZC67" s="140"/>
      <c r="QZD67" s="140"/>
      <c r="QZE67" s="140"/>
      <c r="QZF67" s="140"/>
      <c r="QZG67" s="140"/>
      <c r="QZH67" s="140"/>
      <c r="QZI67" s="140"/>
      <c r="QZJ67" s="140"/>
      <c r="QZK67" s="140"/>
      <c r="QZL67" s="140"/>
      <c r="QZM67" s="140"/>
      <c r="QZN67" s="140"/>
      <c r="QZO67" s="140"/>
      <c r="QZP67" s="140"/>
      <c r="QZQ67" s="140"/>
      <c r="QZR67" s="140"/>
      <c r="QZS67" s="140"/>
      <c r="QZT67" s="140"/>
      <c r="QZU67" s="140"/>
      <c r="QZV67" s="140"/>
      <c r="QZW67" s="140"/>
      <c r="QZX67" s="140"/>
      <c r="QZY67" s="140"/>
      <c r="QZZ67" s="140"/>
      <c r="RAA67" s="140"/>
      <c r="RAB67" s="140"/>
      <c r="RAC67" s="140"/>
      <c r="RAD67" s="140"/>
      <c r="RAE67" s="140"/>
      <c r="RAF67" s="140"/>
      <c r="RAG67" s="140"/>
      <c r="RAH67" s="140"/>
      <c r="RAI67" s="140"/>
      <c r="RAJ67" s="140"/>
      <c r="RAK67" s="140"/>
      <c r="RAL67" s="140"/>
      <c r="RAM67" s="140"/>
      <c r="RAN67" s="140"/>
      <c r="RAO67" s="140"/>
      <c r="RAP67" s="140"/>
      <c r="RAQ67" s="140"/>
      <c r="RAR67" s="140"/>
      <c r="RAS67" s="140"/>
      <c r="RAT67" s="140"/>
      <c r="RAU67" s="140"/>
      <c r="RAV67" s="140"/>
      <c r="RAW67" s="140"/>
      <c r="RAX67" s="140"/>
      <c r="RAY67" s="140"/>
      <c r="RAZ67" s="140"/>
      <c r="RBA67" s="140"/>
      <c r="RBB67" s="140"/>
      <c r="RBC67" s="140"/>
      <c r="RBD67" s="140"/>
      <c r="RBE67" s="140"/>
      <c r="RBF67" s="140"/>
      <c r="RBG67" s="140"/>
      <c r="RBH67" s="140"/>
      <c r="RBI67" s="140"/>
      <c r="RBJ67" s="140"/>
      <c r="RBK67" s="140"/>
      <c r="RBL67" s="140"/>
      <c r="RBM67" s="140"/>
      <c r="RBN67" s="140"/>
      <c r="RBO67" s="140"/>
      <c r="RBP67" s="140"/>
      <c r="RBQ67" s="140"/>
      <c r="RBR67" s="140"/>
      <c r="RBS67" s="140"/>
      <c r="RBT67" s="140"/>
      <c r="RBU67" s="140"/>
      <c r="RBV67" s="140"/>
      <c r="RBW67" s="140"/>
      <c r="RBX67" s="140"/>
      <c r="RBY67" s="140"/>
      <c r="RBZ67" s="140"/>
      <c r="RCA67" s="140"/>
      <c r="RCB67" s="140"/>
      <c r="RCC67" s="140"/>
      <c r="RCD67" s="140"/>
      <c r="RCE67" s="140"/>
      <c r="RCF67" s="140"/>
      <c r="RCG67" s="140"/>
      <c r="RCH67" s="140"/>
      <c r="RCI67" s="140"/>
      <c r="RCJ67" s="140"/>
      <c r="RCK67" s="140"/>
      <c r="RCL67" s="140"/>
      <c r="RCM67" s="140"/>
      <c r="RCN67" s="140"/>
      <c r="RCO67" s="140"/>
      <c r="RCP67" s="140"/>
      <c r="RCQ67" s="140"/>
      <c r="RCR67" s="140"/>
      <c r="RCS67" s="140"/>
      <c r="RCT67" s="140"/>
      <c r="RCU67" s="140"/>
      <c r="RCV67" s="140"/>
      <c r="RCW67" s="140"/>
      <c r="RCX67" s="140"/>
      <c r="RCY67" s="140"/>
      <c r="RCZ67" s="140"/>
      <c r="RDA67" s="140"/>
      <c r="RDB67" s="140"/>
      <c r="RDC67" s="140"/>
      <c r="RDD67" s="140"/>
      <c r="RDE67" s="140"/>
      <c r="RDF67" s="140"/>
      <c r="RDG67" s="140"/>
      <c r="RDH67" s="140"/>
      <c r="RDI67" s="140"/>
      <c r="RDJ67" s="140"/>
      <c r="RDK67" s="140"/>
      <c r="RDL67" s="140"/>
      <c r="RDM67" s="140"/>
      <c r="RDN67" s="140"/>
      <c r="RDO67" s="140"/>
      <c r="RDP67" s="140"/>
      <c r="RDQ67" s="140"/>
      <c r="RDR67" s="140"/>
      <c r="RDS67" s="140"/>
      <c r="RDT67" s="140"/>
      <c r="RDU67" s="140"/>
      <c r="RDV67" s="140"/>
      <c r="RDW67" s="140"/>
      <c r="RDX67" s="140"/>
      <c r="RDY67" s="140"/>
      <c r="RDZ67" s="140"/>
      <c r="REA67" s="140"/>
      <c r="REB67" s="140"/>
      <c r="REC67" s="140"/>
      <c r="RED67" s="140"/>
      <c r="REE67" s="140"/>
      <c r="REF67" s="140"/>
      <c r="REG67" s="140"/>
      <c r="REH67" s="140"/>
      <c r="REI67" s="140"/>
      <c r="REJ67" s="140"/>
      <c r="REK67" s="140"/>
      <c r="REL67" s="140"/>
      <c r="REM67" s="140"/>
      <c r="REN67" s="140"/>
      <c r="REO67" s="140"/>
      <c r="REP67" s="140"/>
      <c r="REQ67" s="140"/>
      <c r="RER67" s="140"/>
      <c r="RES67" s="140"/>
      <c r="RET67" s="140"/>
      <c r="REU67" s="140"/>
      <c r="REV67" s="140"/>
      <c r="REW67" s="140"/>
      <c r="REX67" s="140"/>
      <c r="REY67" s="140"/>
      <c r="REZ67" s="140"/>
      <c r="RFA67" s="140"/>
      <c r="RFB67" s="140"/>
      <c r="RFC67" s="140"/>
      <c r="RFD67" s="140"/>
      <c r="RFE67" s="140"/>
      <c r="RFF67" s="140"/>
      <c r="RFG67" s="140"/>
      <c r="RFH67" s="140"/>
      <c r="RFI67" s="140"/>
      <c r="RFJ67" s="140"/>
      <c r="RFK67" s="140"/>
      <c r="RFL67" s="140"/>
      <c r="RFM67" s="140"/>
      <c r="RFN67" s="140"/>
      <c r="RFO67" s="140"/>
      <c r="RFP67" s="140"/>
      <c r="RFQ67" s="140"/>
      <c r="RFR67" s="140"/>
      <c r="RFS67" s="140"/>
      <c r="RFT67" s="140"/>
      <c r="RFU67" s="140"/>
      <c r="RFV67" s="140"/>
      <c r="RFW67" s="140"/>
      <c r="RFX67" s="140"/>
      <c r="RFY67" s="140"/>
      <c r="RFZ67" s="140"/>
      <c r="RGA67" s="140"/>
      <c r="RGB67" s="140"/>
      <c r="RGC67" s="140"/>
      <c r="RGD67" s="140"/>
      <c r="RGE67" s="140"/>
      <c r="RGF67" s="140"/>
      <c r="RGG67" s="140"/>
      <c r="RGH67" s="140"/>
      <c r="RGI67" s="140"/>
      <c r="RGJ67" s="140"/>
      <c r="RGK67" s="140"/>
      <c r="RGL67" s="140"/>
      <c r="RGM67" s="140"/>
      <c r="RGN67" s="140"/>
      <c r="RGO67" s="140"/>
      <c r="RGP67" s="140"/>
      <c r="RGQ67" s="140"/>
      <c r="RGR67" s="140"/>
      <c r="RGS67" s="140"/>
      <c r="RGT67" s="140"/>
      <c r="RGU67" s="140"/>
      <c r="RGV67" s="140"/>
      <c r="RGW67" s="140"/>
      <c r="RGX67" s="140"/>
      <c r="RGY67" s="140"/>
      <c r="RGZ67" s="140"/>
      <c r="RHA67" s="140"/>
      <c r="RHB67" s="140"/>
      <c r="RHC67" s="140"/>
      <c r="RHD67" s="140"/>
      <c r="RHE67" s="140"/>
      <c r="RHF67" s="140"/>
      <c r="RHG67" s="140"/>
      <c r="RHH67" s="140"/>
      <c r="RHI67" s="140"/>
      <c r="RHJ67" s="140"/>
      <c r="RHK67" s="140"/>
      <c r="RHL67" s="140"/>
      <c r="RHM67" s="140"/>
      <c r="RHN67" s="140"/>
      <c r="RHO67" s="140"/>
      <c r="RHP67" s="140"/>
      <c r="RHQ67" s="140"/>
      <c r="RHR67" s="140"/>
      <c r="RHS67" s="140"/>
      <c r="RHT67" s="140"/>
      <c r="RHU67" s="140"/>
      <c r="RHV67" s="140"/>
      <c r="RHW67" s="140"/>
      <c r="RHX67" s="140"/>
      <c r="RHY67" s="140"/>
      <c r="RHZ67" s="140"/>
      <c r="RIA67" s="140"/>
      <c r="RIB67" s="140"/>
      <c r="RIC67" s="140"/>
      <c r="RID67" s="140"/>
      <c r="RIE67" s="140"/>
      <c r="RIF67" s="140"/>
      <c r="RIG67" s="140"/>
      <c r="RIH67" s="140"/>
      <c r="RII67" s="140"/>
      <c r="RIJ67" s="140"/>
      <c r="RIK67" s="140"/>
      <c r="RIL67" s="140"/>
      <c r="RIM67" s="140"/>
      <c r="RIN67" s="140"/>
      <c r="RIO67" s="140"/>
      <c r="RIP67" s="140"/>
      <c r="RIQ67" s="140"/>
      <c r="RIR67" s="140"/>
      <c r="RIS67" s="140"/>
      <c r="RIT67" s="140"/>
      <c r="RIU67" s="140"/>
      <c r="RIV67" s="140"/>
      <c r="RIW67" s="140"/>
      <c r="RIX67" s="140"/>
      <c r="RIY67" s="140"/>
      <c r="RIZ67" s="140"/>
      <c r="RJA67" s="140"/>
      <c r="RJB67" s="140"/>
      <c r="RJC67" s="140"/>
      <c r="RJD67" s="140"/>
      <c r="RJE67" s="140"/>
      <c r="RJF67" s="140"/>
      <c r="RJG67" s="140"/>
      <c r="RJH67" s="140"/>
      <c r="RJI67" s="140"/>
      <c r="RJJ67" s="140"/>
      <c r="RJK67" s="140"/>
      <c r="RJL67" s="140"/>
      <c r="RJM67" s="140"/>
      <c r="RJN67" s="140"/>
      <c r="RJO67" s="140"/>
      <c r="RJP67" s="140"/>
      <c r="RJQ67" s="140"/>
      <c r="RJR67" s="140"/>
      <c r="RJS67" s="140"/>
      <c r="RJT67" s="140"/>
      <c r="RJU67" s="140"/>
      <c r="RJV67" s="140"/>
      <c r="RJW67" s="140"/>
      <c r="RJX67" s="140"/>
      <c r="RJY67" s="140"/>
      <c r="RJZ67" s="140"/>
      <c r="RKA67" s="140"/>
      <c r="RKB67" s="140"/>
      <c r="RKC67" s="140"/>
      <c r="RKD67" s="140"/>
      <c r="RKE67" s="140"/>
      <c r="RKF67" s="140"/>
      <c r="RKG67" s="140"/>
      <c r="RKH67" s="140"/>
      <c r="RKI67" s="140"/>
      <c r="RKJ67" s="140"/>
      <c r="RKK67" s="140"/>
      <c r="RKL67" s="140"/>
      <c r="RKM67" s="140"/>
      <c r="RKN67" s="140"/>
      <c r="RKO67" s="140"/>
      <c r="RKP67" s="140"/>
      <c r="RKQ67" s="140"/>
      <c r="RKR67" s="140"/>
      <c r="RKS67" s="140"/>
      <c r="RKT67" s="140"/>
      <c r="RKU67" s="140"/>
      <c r="RKV67" s="140"/>
      <c r="RKW67" s="140"/>
      <c r="RKX67" s="140"/>
      <c r="RKY67" s="140"/>
      <c r="RKZ67" s="140"/>
      <c r="RLA67" s="140"/>
      <c r="RLB67" s="140"/>
      <c r="RLC67" s="140"/>
      <c r="RLD67" s="140"/>
      <c r="RLE67" s="140"/>
      <c r="RLF67" s="140"/>
      <c r="RLG67" s="140"/>
      <c r="RLH67" s="140"/>
      <c r="RLI67" s="140"/>
      <c r="RLJ67" s="140"/>
      <c r="RLK67" s="140"/>
      <c r="RLL67" s="140"/>
      <c r="RLM67" s="140"/>
      <c r="RLN67" s="140"/>
      <c r="RLO67" s="140"/>
      <c r="RLP67" s="140"/>
      <c r="RLQ67" s="140"/>
      <c r="RLR67" s="140"/>
      <c r="RLS67" s="140"/>
      <c r="RLT67" s="140"/>
      <c r="RLU67" s="140"/>
      <c r="RLV67" s="140"/>
      <c r="RLW67" s="140"/>
      <c r="RLX67" s="140"/>
      <c r="RLY67" s="140"/>
      <c r="RLZ67" s="140"/>
      <c r="RMA67" s="140"/>
      <c r="RMB67" s="140"/>
      <c r="RMC67" s="140"/>
      <c r="RMD67" s="140"/>
      <c r="RME67" s="140"/>
      <c r="RMF67" s="140"/>
      <c r="RMG67" s="140"/>
      <c r="RMH67" s="140"/>
      <c r="RMI67" s="140"/>
      <c r="RMJ67" s="140"/>
      <c r="RMK67" s="140"/>
      <c r="RML67" s="140"/>
      <c r="RMM67" s="140"/>
      <c r="RMN67" s="140"/>
      <c r="RMO67" s="140"/>
      <c r="RMP67" s="140"/>
      <c r="RMQ67" s="140"/>
      <c r="RMR67" s="140"/>
      <c r="RMS67" s="140"/>
      <c r="RMT67" s="140"/>
      <c r="RMU67" s="140"/>
      <c r="RMV67" s="140"/>
      <c r="RMW67" s="140"/>
      <c r="RMX67" s="140"/>
      <c r="RMY67" s="140"/>
      <c r="RMZ67" s="140"/>
      <c r="RNA67" s="140"/>
      <c r="RNB67" s="140"/>
      <c r="RNC67" s="140"/>
      <c r="RND67" s="140"/>
      <c r="RNE67" s="140"/>
      <c r="RNF67" s="140"/>
      <c r="RNG67" s="140"/>
      <c r="RNH67" s="140"/>
      <c r="RNI67" s="140"/>
      <c r="RNJ67" s="140"/>
      <c r="RNK67" s="140"/>
      <c r="RNL67" s="140"/>
      <c r="RNM67" s="140"/>
      <c r="RNN67" s="140"/>
      <c r="RNO67" s="140"/>
      <c r="RNP67" s="140"/>
      <c r="RNQ67" s="140"/>
      <c r="RNR67" s="140"/>
      <c r="RNS67" s="140"/>
      <c r="RNT67" s="140"/>
      <c r="RNU67" s="140"/>
      <c r="RNV67" s="140"/>
      <c r="RNW67" s="140"/>
      <c r="RNX67" s="140"/>
      <c r="RNY67" s="140"/>
      <c r="RNZ67" s="140"/>
      <c r="ROA67" s="140"/>
      <c r="ROB67" s="140"/>
      <c r="ROC67" s="140"/>
      <c r="ROD67" s="140"/>
      <c r="ROE67" s="140"/>
      <c r="ROF67" s="140"/>
      <c r="ROG67" s="140"/>
      <c r="ROH67" s="140"/>
      <c r="ROI67" s="140"/>
      <c r="ROJ67" s="140"/>
      <c r="ROK67" s="140"/>
      <c r="ROL67" s="140"/>
      <c r="ROM67" s="140"/>
      <c r="RON67" s="140"/>
      <c r="ROO67" s="140"/>
      <c r="ROP67" s="140"/>
      <c r="ROQ67" s="140"/>
      <c r="ROR67" s="140"/>
      <c r="ROS67" s="140"/>
      <c r="ROT67" s="140"/>
      <c r="ROU67" s="140"/>
      <c r="ROV67" s="140"/>
      <c r="ROW67" s="140"/>
      <c r="ROX67" s="140"/>
      <c r="ROY67" s="140"/>
      <c r="ROZ67" s="140"/>
      <c r="RPA67" s="140"/>
      <c r="RPB67" s="140"/>
      <c r="RPC67" s="140"/>
      <c r="RPD67" s="140"/>
      <c r="RPE67" s="140"/>
      <c r="RPF67" s="140"/>
      <c r="RPG67" s="140"/>
      <c r="RPH67" s="140"/>
      <c r="RPI67" s="140"/>
      <c r="RPJ67" s="140"/>
      <c r="RPK67" s="140"/>
      <c r="RPL67" s="140"/>
      <c r="RPM67" s="140"/>
      <c r="RPN67" s="140"/>
      <c r="RPO67" s="140"/>
      <c r="RPP67" s="140"/>
      <c r="RPQ67" s="140"/>
      <c r="RPR67" s="140"/>
      <c r="RPS67" s="140"/>
      <c r="RPT67" s="140"/>
      <c r="RPU67" s="140"/>
      <c r="RPV67" s="140"/>
      <c r="RPW67" s="140"/>
      <c r="RPX67" s="140"/>
      <c r="RPY67" s="140"/>
      <c r="RPZ67" s="140"/>
      <c r="RQA67" s="140"/>
      <c r="RQB67" s="140"/>
      <c r="RQC67" s="140"/>
      <c r="RQD67" s="140"/>
      <c r="RQE67" s="140"/>
      <c r="RQF67" s="140"/>
      <c r="RQG67" s="140"/>
      <c r="RQH67" s="140"/>
      <c r="RQI67" s="140"/>
      <c r="RQJ67" s="140"/>
      <c r="RQK67" s="140"/>
      <c r="RQL67" s="140"/>
      <c r="RQM67" s="140"/>
      <c r="RQN67" s="140"/>
      <c r="RQO67" s="140"/>
      <c r="RQP67" s="140"/>
      <c r="RQQ67" s="140"/>
      <c r="RQR67" s="140"/>
      <c r="RQS67" s="140"/>
      <c r="RQT67" s="140"/>
      <c r="RQU67" s="140"/>
      <c r="RQV67" s="140"/>
      <c r="RQW67" s="140"/>
      <c r="RQX67" s="140"/>
      <c r="RQY67" s="140"/>
      <c r="RQZ67" s="140"/>
      <c r="RRA67" s="140"/>
      <c r="RRB67" s="140"/>
      <c r="RRC67" s="140"/>
      <c r="RRD67" s="140"/>
      <c r="RRE67" s="140"/>
      <c r="RRF67" s="140"/>
      <c r="RRG67" s="140"/>
      <c r="RRH67" s="140"/>
      <c r="RRI67" s="140"/>
      <c r="RRJ67" s="140"/>
      <c r="RRK67" s="140"/>
      <c r="RRL67" s="140"/>
      <c r="RRM67" s="140"/>
      <c r="RRN67" s="140"/>
      <c r="RRO67" s="140"/>
      <c r="RRP67" s="140"/>
      <c r="RRQ67" s="140"/>
      <c r="RRR67" s="140"/>
      <c r="RRS67" s="140"/>
      <c r="RRT67" s="140"/>
      <c r="RRU67" s="140"/>
      <c r="RRV67" s="140"/>
      <c r="RRW67" s="140"/>
      <c r="RRX67" s="140"/>
      <c r="RRY67" s="140"/>
      <c r="RRZ67" s="140"/>
      <c r="RSA67" s="140"/>
      <c r="RSB67" s="140"/>
      <c r="RSC67" s="140"/>
      <c r="RSD67" s="140"/>
      <c r="RSE67" s="140"/>
      <c r="RSF67" s="140"/>
      <c r="RSG67" s="140"/>
      <c r="RSH67" s="140"/>
      <c r="RSI67" s="140"/>
      <c r="RSJ67" s="140"/>
      <c r="RSK67" s="140"/>
      <c r="RSL67" s="140"/>
      <c r="RSM67" s="140"/>
      <c r="RSN67" s="140"/>
      <c r="RSO67" s="140"/>
      <c r="RSP67" s="140"/>
      <c r="RSQ67" s="140"/>
      <c r="RSR67" s="140"/>
      <c r="RSS67" s="140"/>
      <c r="RST67" s="140"/>
      <c r="RSU67" s="140"/>
      <c r="RSV67" s="140"/>
      <c r="RSW67" s="140"/>
      <c r="RSX67" s="140"/>
      <c r="RSY67" s="140"/>
      <c r="RSZ67" s="140"/>
      <c r="RTA67" s="140"/>
      <c r="RTB67" s="140"/>
      <c r="RTC67" s="140"/>
      <c r="RTD67" s="140"/>
      <c r="RTE67" s="140"/>
      <c r="RTF67" s="140"/>
      <c r="RTG67" s="140"/>
      <c r="RTH67" s="140"/>
      <c r="RTI67" s="140"/>
      <c r="RTJ67" s="140"/>
      <c r="RTK67" s="140"/>
      <c r="RTL67" s="140"/>
      <c r="RTM67" s="140"/>
      <c r="RTN67" s="140"/>
      <c r="RTO67" s="140"/>
      <c r="RTP67" s="140"/>
      <c r="RTQ67" s="140"/>
      <c r="RTR67" s="140"/>
      <c r="RTS67" s="140"/>
      <c r="RTT67" s="140"/>
      <c r="RTU67" s="140"/>
      <c r="RTV67" s="140"/>
      <c r="RTW67" s="140"/>
      <c r="RTX67" s="140"/>
      <c r="RTY67" s="140"/>
      <c r="RTZ67" s="140"/>
      <c r="RUA67" s="140"/>
      <c r="RUB67" s="140"/>
      <c r="RUC67" s="140"/>
      <c r="RUD67" s="140"/>
      <c r="RUE67" s="140"/>
      <c r="RUF67" s="140"/>
      <c r="RUG67" s="140"/>
      <c r="RUH67" s="140"/>
      <c r="RUI67" s="140"/>
      <c r="RUJ67" s="140"/>
      <c r="RUK67" s="140"/>
      <c r="RUL67" s="140"/>
      <c r="RUM67" s="140"/>
      <c r="RUN67" s="140"/>
      <c r="RUO67" s="140"/>
      <c r="RUP67" s="140"/>
      <c r="RUQ67" s="140"/>
      <c r="RUR67" s="140"/>
      <c r="RUS67" s="140"/>
      <c r="RUT67" s="140"/>
      <c r="RUU67" s="140"/>
      <c r="RUV67" s="140"/>
      <c r="RUW67" s="140"/>
      <c r="RUX67" s="140"/>
      <c r="RUY67" s="140"/>
      <c r="RUZ67" s="140"/>
      <c r="RVA67" s="140"/>
      <c r="RVB67" s="140"/>
      <c r="RVC67" s="140"/>
      <c r="RVD67" s="140"/>
      <c r="RVE67" s="140"/>
      <c r="RVF67" s="140"/>
      <c r="RVG67" s="140"/>
      <c r="RVH67" s="140"/>
      <c r="RVI67" s="140"/>
      <c r="RVJ67" s="140"/>
      <c r="RVK67" s="140"/>
      <c r="RVL67" s="140"/>
      <c r="RVM67" s="140"/>
      <c r="RVN67" s="140"/>
      <c r="RVO67" s="140"/>
      <c r="RVP67" s="140"/>
      <c r="RVQ67" s="140"/>
      <c r="RVR67" s="140"/>
      <c r="RVS67" s="140"/>
      <c r="RVT67" s="140"/>
      <c r="RVU67" s="140"/>
      <c r="RVV67" s="140"/>
      <c r="RVW67" s="140"/>
      <c r="RVX67" s="140"/>
      <c r="RVY67" s="140"/>
      <c r="RVZ67" s="140"/>
      <c r="RWA67" s="140"/>
      <c r="RWB67" s="140"/>
      <c r="RWC67" s="140"/>
      <c r="RWD67" s="140"/>
      <c r="RWE67" s="140"/>
      <c r="RWF67" s="140"/>
      <c r="RWG67" s="140"/>
      <c r="RWH67" s="140"/>
      <c r="RWI67" s="140"/>
      <c r="RWJ67" s="140"/>
      <c r="RWK67" s="140"/>
      <c r="RWL67" s="140"/>
      <c r="RWM67" s="140"/>
      <c r="RWN67" s="140"/>
      <c r="RWO67" s="140"/>
      <c r="RWP67" s="140"/>
      <c r="RWQ67" s="140"/>
      <c r="RWR67" s="140"/>
      <c r="RWS67" s="140"/>
      <c r="RWT67" s="140"/>
      <c r="RWU67" s="140"/>
      <c r="RWV67" s="140"/>
      <c r="RWW67" s="140"/>
      <c r="RWX67" s="140"/>
      <c r="RWY67" s="140"/>
      <c r="RWZ67" s="140"/>
      <c r="RXA67" s="140"/>
      <c r="RXB67" s="140"/>
      <c r="RXC67" s="140"/>
      <c r="RXD67" s="140"/>
      <c r="RXE67" s="140"/>
      <c r="RXF67" s="140"/>
      <c r="RXG67" s="140"/>
      <c r="RXH67" s="140"/>
      <c r="RXI67" s="140"/>
      <c r="RXJ67" s="140"/>
      <c r="RXK67" s="140"/>
      <c r="RXL67" s="140"/>
      <c r="RXM67" s="140"/>
      <c r="RXN67" s="140"/>
      <c r="RXO67" s="140"/>
      <c r="RXP67" s="140"/>
      <c r="RXQ67" s="140"/>
      <c r="RXR67" s="140"/>
      <c r="RXS67" s="140"/>
      <c r="RXT67" s="140"/>
      <c r="RXU67" s="140"/>
      <c r="RXV67" s="140"/>
      <c r="RXW67" s="140"/>
      <c r="RXX67" s="140"/>
      <c r="RXY67" s="140"/>
      <c r="RXZ67" s="140"/>
      <c r="RYA67" s="140"/>
      <c r="RYB67" s="140"/>
      <c r="RYC67" s="140"/>
      <c r="RYD67" s="140"/>
      <c r="RYE67" s="140"/>
      <c r="RYF67" s="140"/>
      <c r="RYG67" s="140"/>
      <c r="RYH67" s="140"/>
      <c r="RYI67" s="140"/>
      <c r="RYJ67" s="140"/>
      <c r="RYK67" s="140"/>
      <c r="RYL67" s="140"/>
      <c r="RYM67" s="140"/>
      <c r="RYN67" s="140"/>
      <c r="RYO67" s="140"/>
      <c r="RYP67" s="140"/>
      <c r="RYQ67" s="140"/>
      <c r="RYR67" s="140"/>
      <c r="RYS67" s="140"/>
      <c r="RYT67" s="140"/>
      <c r="RYU67" s="140"/>
      <c r="RYV67" s="140"/>
      <c r="RYW67" s="140"/>
      <c r="RYX67" s="140"/>
      <c r="RYY67" s="140"/>
      <c r="RYZ67" s="140"/>
      <c r="RZA67" s="140"/>
      <c r="RZB67" s="140"/>
      <c r="RZC67" s="140"/>
      <c r="RZD67" s="140"/>
      <c r="RZE67" s="140"/>
      <c r="RZF67" s="140"/>
      <c r="RZG67" s="140"/>
      <c r="RZH67" s="140"/>
      <c r="RZI67" s="140"/>
      <c r="RZJ67" s="140"/>
      <c r="RZK67" s="140"/>
      <c r="RZL67" s="140"/>
      <c r="RZM67" s="140"/>
      <c r="RZN67" s="140"/>
      <c r="RZO67" s="140"/>
      <c r="RZP67" s="140"/>
      <c r="RZQ67" s="140"/>
      <c r="RZR67" s="140"/>
      <c r="RZS67" s="140"/>
      <c r="RZT67" s="140"/>
      <c r="RZU67" s="140"/>
      <c r="RZV67" s="140"/>
      <c r="RZW67" s="140"/>
      <c r="RZX67" s="140"/>
      <c r="RZY67" s="140"/>
      <c r="RZZ67" s="140"/>
      <c r="SAA67" s="140"/>
      <c r="SAB67" s="140"/>
      <c r="SAC67" s="140"/>
      <c r="SAD67" s="140"/>
      <c r="SAE67" s="140"/>
      <c r="SAF67" s="140"/>
      <c r="SAG67" s="140"/>
      <c r="SAH67" s="140"/>
      <c r="SAI67" s="140"/>
      <c r="SAJ67" s="140"/>
      <c r="SAK67" s="140"/>
      <c r="SAL67" s="140"/>
      <c r="SAM67" s="140"/>
      <c r="SAN67" s="140"/>
      <c r="SAO67" s="140"/>
      <c r="SAP67" s="140"/>
      <c r="SAQ67" s="140"/>
      <c r="SAR67" s="140"/>
      <c r="SAS67" s="140"/>
      <c r="SAT67" s="140"/>
      <c r="SAU67" s="140"/>
      <c r="SAV67" s="140"/>
      <c r="SAW67" s="140"/>
      <c r="SAX67" s="140"/>
      <c r="SAY67" s="140"/>
      <c r="SAZ67" s="140"/>
      <c r="SBA67" s="140"/>
      <c r="SBB67" s="140"/>
      <c r="SBC67" s="140"/>
      <c r="SBD67" s="140"/>
      <c r="SBE67" s="140"/>
      <c r="SBF67" s="140"/>
      <c r="SBG67" s="140"/>
      <c r="SBH67" s="140"/>
      <c r="SBI67" s="140"/>
      <c r="SBJ67" s="140"/>
      <c r="SBK67" s="140"/>
      <c r="SBL67" s="140"/>
      <c r="SBM67" s="140"/>
      <c r="SBN67" s="140"/>
      <c r="SBO67" s="140"/>
      <c r="SBP67" s="140"/>
      <c r="SBQ67" s="140"/>
      <c r="SBR67" s="140"/>
      <c r="SBS67" s="140"/>
      <c r="SBT67" s="140"/>
      <c r="SBU67" s="140"/>
      <c r="SBV67" s="140"/>
      <c r="SBW67" s="140"/>
      <c r="SBX67" s="140"/>
      <c r="SBY67" s="140"/>
      <c r="SBZ67" s="140"/>
      <c r="SCA67" s="140"/>
      <c r="SCB67" s="140"/>
      <c r="SCC67" s="140"/>
      <c r="SCD67" s="140"/>
      <c r="SCE67" s="140"/>
      <c r="SCF67" s="140"/>
      <c r="SCG67" s="140"/>
      <c r="SCH67" s="140"/>
      <c r="SCI67" s="140"/>
      <c r="SCJ67" s="140"/>
      <c r="SCK67" s="140"/>
      <c r="SCL67" s="140"/>
      <c r="SCM67" s="140"/>
      <c r="SCN67" s="140"/>
      <c r="SCO67" s="140"/>
      <c r="SCP67" s="140"/>
      <c r="SCQ67" s="140"/>
      <c r="SCR67" s="140"/>
      <c r="SCS67" s="140"/>
      <c r="SCT67" s="140"/>
      <c r="SCU67" s="140"/>
      <c r="SCV67" s="140"/>
      <c r="SCW67" s="140"/>
      <c r="SCX67" s="140"/>
      <c r="SCY67" s="140"/>
      <c r="SCZ67" s="140"/>
      <c r="SDA67" s="140"/>
      <c r="SDB67" s="140"/>
      <c r="SDC67" s="140"/>
      <c r="SDD67" s="140"/>
      <c r="SDE67" s="140"/>
      <c r="SDF67" s="140"/>
      <c r="SDG67" s="140"/>
      <c r="SDH67" s="140"/>
      <c r="SDI67" s="140"/>
      <c r="SDJ67" s="140"/>
      <c r="SDK67" s="140"/>
      <c r="SDL67" s="140"/>
      <c r="SDM67" s="140"/>
      <c r="SDN67" s="140"/>
      <c r="SDO67" s="140"/>
      <c r="SDP67" s="140"/>
      <c r="SDQ67" s="140"/>
      <c r="SDR67" s="140"/>
      <c r="SDS67" s="140"/>
      <c r="SDT67" s="140"/>
      <c r="SDU67" s="140"/>
      <c r="SDV67" s="140"/>
      <c r="SDW67" s="140"/>
      <c r="SDX67" s="140"/>
      <c r="SDY67" s="140"/>
      <c r="SDZ67" s="140"/>
      <c r="SEA67" s="140"/>
      <c r="SEB67" s="140"/>
      <c r="SEC67" s="140"/>
      <c r="SED67" s="140"/>
      <c r="SEE67" s="140"/>
      <c r="SEF67" s="140"/>
      <c r="SEG67" s="140"/>
      <c r="SEH67" s="140"/>
      <c r="SEI67" s="140"/>
      <c r="SEJ67" s="140"/>
      <c r="SEK67" s="140"/>
      <c r="SEL67" s="140"/>
      <c r="SEM67" s="140"/>
      <c r="SEN67" s="140"/>
      <c r="SEO67" s="140"/>
      <c r="SEP67" s="140"/>
      <c r="SEQ67" s="140"/>
      <c r="SER67" s="140"/>
      <c r="SES67" s="140"/>
      <c r="SET67" s="140"/>
      <c r="SEU67" s="140"/>
      <c r="SEV67" s="140"/>
      <c r="SEW67" s="140"/>
      <c r="SEX67" s="140"/>
      <c r="SEY67" s="140"/>
      <c r="SEZ67" s="140"/>
      <c r="SFA67" s="140"/>
      <c r="SFB67" s="140"/>
      <c r="SFC67" s="140"/>
      <c r="SFD67" s="140"/>
      <c r="SFE67" s="140"/>
      <c r="SFF67" s="140"/>
      <c r="SFG67" s="140"/>
      <c r="SFH67" s="140"/>
      <c r="SFI67" s="140"/>
      <c r="SFJ67" s="140"/>
      <c r="SFK67" s="140"/>
      <c r="SFL67" s="140"/>
      <c r="SFM67" s="140"/>
      <c r="SFN67" s="140"/>
      <c r="SFO67" s="140"/>
      <c r="SFP67" s="140"/>
      <c r="SFQ67" s="140"/>
      <c r="SFR67" s="140"/>
      <c r="SFS67" s="140"/>
      <c r="SFT67" s="140"/>
      <c r="SFU67" s="140"/>
      <c r="SFV67" s="140"/>
      <c r="SFW67" s="140"/>
      <c r="SFX67" s="140"/>
      <c r="SFY67" s="140"/>
      <c r="SFZ67" s="140"/>
      <c r="SGA67" s="140"/>
      <c r="SGB67" s="140"/>
      <c r="SGC67" s="140"/>
      <c r="SGD67" s="140"/>
      <c r="SGE67" s="140"/>
      <c r="SGF67" s="140"/>
      <c r="SGG67" s="140"/>
      <c r="SGH67" s="140"/>
      <c r="SGI67" s="140"/>
      <c r="SGJ67" s="140"/>
      <c r="SGK67" s="140"/>
      <c r="SGL67" s="140"/>
      <c r="SGM67" s="140"/>
      <c r="SGN67" s="140"/>
      <c r="SGO67" s="140"/>
      <c r="SGP67" s="140"/>
      <c r="SGQ67" s="140"/>
      <c r="SGR67" s="140"/>
      <c r="SGS67" s="140"/>
      <c r="SGT67" s="140"/>
      <c r="SGU67" s="140"/>
      <c r="SGV67" s="140"/>
      <c r="SGW67" s="140"/>
      <c r="SGX67" s="140"/>
      <c r="SGY67" s="140"/>
      <c r="SGZ67" s="140"/>
      <c r="SHA67" s="140"/>
      <c r="SHB67" s="140"/>
      <c r="SHC67" s="140"/>
      <c r="SHD67" s="140"/>
      <c r="SHE67" s="140"/>
      <c r="SHF67" s="140"/>
      <c r="SHG67" s="140"/>
      <c r="SHH67" s="140"/>
      <c r="SHI67" s="140"/>
      <c r="SHJ67" s="140"/>
      <c r="SHK67" s="140"/>
      <c r="SHL67" s="140"/>
      <c r="SHM67" s="140"/>
      <c r="SHN67" s="140"/>
      <c r="SHO67" s="140"/>
      <c r="SHP67" s="140"/>
      <c r="SHQ67" s="140"/>
      <c r="SHR67" s="140"/>
      <c r="SHS67" s="140"/>
      <c r="SHT67" s="140"/>
      <c r="SHU67" s="140"/>
      <c r="SHV67" s="140"/>
      <c r="SHW67" s="140"/>
      <c r="SHX67" s="140"/>
      <c r="SHY67" s="140"/>
      <c r="SHZ67" s="140"/>
      <c r="SIA67" s="140"/>
      <c r="SIB67" s="140"/>
      <c r="SIC67" s="140"/>
      <c r="SID67" s="140"/>
      <c r="SIE67" s="140"/>
      <c r="SIF67" s="140"/>
      <c r="SIG67" s="140"/>
      <c r="SIH67" s="140"/>
      <c r="SII67" s="140"/>
      <c r="SIJ67" s="140"/>
      <c r="SIK67" s="140"/>
      <c r="SIL67" s="140"/>
      <c r="SIM67" s="140"/>
      <c r="SIN67" s="140"/>
      <c r="SIO67" s="140"/>
      <c r="SIP67" s="140"/>
      <c r="SIQ67" s="140"/>
      <c r="SIR67" s="140"/>
      <c r="SIS67" s="140"/>
      <c r="SIT67" s="140"/>
      <c r="SIU67" s="140"/>
      <c r="SIV67" s="140"/>
      <c r="SIW67" s="140"/>
      <c r="SIX67" s="140"/>
      <c r="SIY67" s="140"/>
      <c r="SIZ67" s="140"/>
      <c r="SJA67" s="140"/>
      <c r="SJB67" s="140"/>
      <c r="SJC67" s="140"/>
      <c r="SJD67" s="140"/>
      <c r="SJE67" s="140"/>
      <c r="SJF67" s="140"/>
      <c r="SJG67" s="140"/>
      <c r="SJH67" s="140"/>
      <c r="SJI67" s="140"/>
      <c r="SJJ67" s="140"/>
      <c r="SJK67" s="140"/>
      <c r="SJL67" s="140"/>
      <c r="SJM67" s="140"/>
      <c r="SJN67" s="140"/>
      <c r="SJO67" s="140"/>
      <c r="SJP67" s="140"/>
      <c r="SJQ67" s="140"/>
      <c r="SJR67" s="140"/>
      <c r="SJS67" s="140"/>
      <c r="SJT67" s="140"/>
      <c r="SJU67" s="140"/>
      <c r="SJV67" s="140"/>
      <c r="SJW67" s="140"/>
      <c r="SJX67" s="140"/>
      <c r="SJY67" s="140"/>
      <c r="SJZ67" s="140"/>
      <c r="SKA67" s="140"/>
      <c r="SKB67" s="140"/>
      <c r="SKC67" s="140"/>
      <c r="SKD67" s="140"/>
      <c r="SKE67" s="140"/>
      <c r="SKF67" s="140"/>
      <c r="SKG67" s="140"/>
      <c r="SKH67" s="140"/>
      <c r="SKI67" s="140"/>
      <c r="SKJ67" s="140"/>
      <c r="SKK67" s="140"/>
      <c r="SKL67" s="140"/>
      <c r="SKM67" s="140"/>
      <c r="SKN67" s="140"/>
      <c r="SKO67" s="140"/>
      <c r="SKP67" s="140"/>
      <c r="SKQ67" s="140"/>
      <c r="SKR67" s="140"/>
      <c r="SKS67" s="140"/>
      <c r="SKT67" s="140"/>
      <c r="SKU67" s="140"/>
      <c r="SKV67" s="140"/>
      <c r="SKW67" s="140"/>
      <c r="SKX67" s="140"/>
      <c r="SKY67" s="140"/>
      <c r="SKZ67" s="140"/>
      <c r="SLA67" s="140"/>
      <c r="SLB67" s="140"/>
      <c r="SLC67" s="140"/>
      <c r="SLD67" s="140"/>
      <c r="SLE67" s="140"/>
      <c r="SLF67" s="140"/>
      <c r="SLG67" s="140"/>
      <c r="SLH67" s="140"/>
      <c r="SLI67" s="140"/>
      <c r="SLJ67" s="140"/>
      <c r="SLK67" s="140"/>
      <c r="SLL67" s="140"/>
      <c r="SLM67" s="140"/>
      <c r="SLN67" s="140"/>
      <c r="SLO67" s="140"/>
      <c r="SLP67" s="140"/>
      <c r="SLQ67" s="140"/>
      <c r="SLR67" s="140"/>
      <c r="SLS67" s="140"/>
      <c r="SLT67" s="140"/>
      <c r="SLU67" s="140"/>
      <c r="SLV67" s="140"/>
      <c r="SLW67" s="140"/>
      <c r="SLX67" s="140"/>
      <c r="SLY67" s="140"/>
      <c r="SLZ67" s="140"/>
      <c r="SMA67" s="140"/>
      <c r="SMB67" s="140"/>
      <c r="SMC67" s="140"/>
      <c r="SMD67" s="140"/>
      <c r="SME67" s="140"/>
      <c r="SMF67" s="140"/>
      <c r="SMG67" s="140"/>
      <c r="SMH67" s="140"/>
      <c r="SMI67" s="140"/>
      <c r="SMJ67" s="140"/>
      <c r="SMK67" s="140"/>
      <c r="SML67" s="140"/>
      <c r="SMM67" s="140"/>
      <c r="SMN67" s="140"/>
      <c r="SMO67" s="140"/>
      <c r="SMP67" s="140"/>
      <c r="SMQ67" s="140"/>
      <c r="SMR67" s="140"/>
      <c r="SMS67" s="140"/>
      <c r="SMT67" s="140"/>
      <c r="SMU67" s="140"/>
      <c r="SMV67" s="140"/>
      <c r="SMW67" s="140"/>
      <c r="SMX67" s="140"/>
      <c r="SMY67" s="140"/>
      <c r="SMZ67" s="140"/>
      <c r="SNA67" s="140"/>
      <c r="SNB67" s="140"/>
      <c r="SNC67" s="140"/>
      <c r="SND67" s="140"/>
      <c r="SNE67" s="140"/>
      <c r="SNF67" s="140"/>
      <c r="SNG67" s="140"/>
      <c r="SNH67" s="140"/>
      <c r="SNI67" s="140"/>
      <c r="SNJ67" s="140"/>
      <c r="SNK67" s="140"/>
      <c r="SNL67" s="140"/>
      <c r="SNM67" s="140"/>
      <c r="SNN67" s="140"/>
      <c r="SNO67" s="140"/>
      <c r="SNP67" s="140"/>
      <c r="SNQ67" s="140"/>
      <c r="SNR67" s="140"/>
      <c r="SNS67" s="140"/>
      <c r="SNT67" s="140"/>
      <c r="SNU67" s="140"/>
      <c r="SNV67" s="140"/>
      <c r="SNW67" s="140"/>
      <c r="SNX67" s="140"/>
      <c r="SNY67" s="140"/>
      <c r="SNZ67" s="140"/>
      <c r="SOA67" s="140"/>
      <c r="SOB67" s="140"/>
      <c r="SOC67" s="140"/>
      <c r="SOD67" s="140"/>
      <c r="SOE67" s="140"/>
      <c r="SOF67" s="140"/>
      <c r="SOG67" s="140"/>
      <c r="SOH67" s="140"/>
      <c r="SOI67" s="140"/>
      <c r="SOJ67" s="140"/>
      <c r="SOK67" s="140"/>
      <c r="SOL67" s="140"/>
      <c r="SOM67" s="140"/>
      <c r="SON67" s="140"/>
      <c r="SOO67" s="140"/>
      <c r="SOP67" s="140"/>
      <c r="SOQ67" s="140"/>
      <c r="SOR67" s="140"/>
      <c r="SOS67" s="140"/>
      <c r="SOT67" s="140"/>
      <c r="SOU67" s="140"/>
      <c r="SOV67" s="140"/>
      <c r="SOW67" s="140"/>
      <c r="SOX67" s="140"/>
      <c r="SOY67" s="140"/>
      <c r="SOZ67" s="140"/>
      <c r="SPA67" s="140"/>
      <c r="SPB67" s="140"/>
      <c r="SPC67" s="140"/>
      <c r="SPD67" s="140"/>
      <c r="SPE67" s="140"/>
      <c r="SPF67" s="140"/>
      <c r="SPG67" s="140"/>
      <c r="SPH67" s="140"/>
      <c r="SPI67" s="140"/>
      <c r="SPJ67" s="140"/>
      <c r="SPK67" s="140"/>
      <c r="SPL67" s="140"/>
      <c r="SPM67" s="140"/>
      <c r="SPN67" s="140"/>
      <c r="SPO67" s="140"/>
      <c r="SPP67" s="140"/>
      <c r="SPQ67" s="140"/>
      <c r="SPR67" s="140"/>
      <c r="SPS67" s="140"/>
      <c r="SPT67" s="140"/>
      <c r="SPU67" s="140"/>
      <c r="SPV67" s="140"/>
      <c r="SPW67" s="140"/>
      <c r="SPX67" s="140"/>
      <c r="SPY67" s="140"/>
      <c r="SPZ67" s="140"/>
      <c r="SQA67" s="140"/>
      <c r="SQB67" s="140"/>
      <c r="SQC67" s="140"/>
      <c r="SQD67" s="140"/>
      <c r="SQE67" s="140"/>
      <c r="SQF67" s="140"/>
      <c r="SQG67" s="140"/>
      <c r="SQH67" s="140"/>
      <c r="SQI67" s="140"/>
      <c r="SQJ67" s="140"/>
      <c r="SQK67" s="140"/>
      <c r="SQL67" s="140"/>
      <c r="SQM67" s="140"/>
      <c r="SQN67" s="140"/>
      <c r="SQO67" s="140"/>
      <c r="SQP67" s="140"/>
      <c r="SQQ67" s="140"/>
      <c r="SQR67" s="140"/>
      <c r="SQS67" s="140"/>
      <c r="SQT67" s="140"/>
      <c r="SQU67" s="140"/>
      <c r="SQV67" s="140"/>
      <c r="SQW67" s="140"/>
      <c r="SQX67" s="140"/>
      <c r="SQY67" s="140"/>
      <c r="SQZ67" s="140"/>
      <c r="SRA67" s="140"/>
      <c r="SRB67" s="140"/>
      <c r="SRC67" s="140"/>
      <c r="SRD67" s="140"/>
      <c r="SRE67" s="140"/>
      <c r="SRF67" s="140"/>
      <c r="SRG67" s="140"/>
      <c r="SRH67" s="140"/>
      <c r="SRI67" s="140"/>
      <c r="SRJ67" s="140"/>
      <c r="SRK67" s="140"/>
      <c r="SRL67" s="140"/>
      <c r="SRM67" s="140"/>
      <c r="SRN67" s="140"/>
      <c r="SRO67" s="140"/>
      <c r="SRP67" s="140"/>
      <c r="SRQ67" s="140"/>
      <c r="SRR67" s="140"/>
      <c r="SRS67" s="140"/>
      <c r="SRT67" s="140"/>
      <c r="SRU67" s="140"/>
      <c r="SRV67" s="140"/>
      <c r="SRW67" s="140"/>
      <c r="SRX67" s="140"/>
      <c r="SRY67" s="140"/>
      <c r="SRZ67" s="140"/>
      <c r="SSA67" s="140"/>
      <c r="SSB67" s="140"/>
      <c r="SSC67" s="140"/>
      <c r="SSD67" s="140"/>
      <c r="SSE67" s="140"/>
      <c r="SSF67" s="140"/>
      <c r="SSG67" s="140"/>
      <c r="SSH67" s="140"/>
      <c r="SSI67" s="140"/>
      <c r="SSJ67" s="140"/>
      <c r="SSK67" s="140"/>
      <c r="SSL67" s="140"/>
      <c r="SSM67" s="140"/>
      <c r="SSN67" s="140"/>
      <c r="SSO67" s="140"/>
      <c r="SSP67" s="140"/>
      <c r="SSQ67" s="140"/>
      <c r="SSR67" s="140"/>
      <c r="SSS67" s="140"/>
      <c r="SST67" s="140"/>
      <c r="SSU67" s="140"/>
      <c r="SSV67" s="140"/>
      <c r="SSW67" s="140"/>
      <c r="SSX67" s="140"/>
      <c r="SSY67" s="140"/>
      <c r="SSZ67" s="140"/>
      <c r="STA67" s="140"/>
      <c r="STB67" s="140"/>
      <c r="STC67" s="140"/>
      <c r="STD67" s="140"/>
      <c r="STE67" s="140"/>
      <c r="STF67" s="140"/>
      <c r="STG67" s="140"/>
      <c r="STH67" s="140"/>
      <c r="STI67" s="140"/>
      <c r="STJ67" s="140"/>
      <c r="STK67" s="140"/>
      <c r="STL67" s="140"/>
      <c r="STM67" s="140"/>
      <c r="STN67" s="140"/>
      <c r="STO67" s="140"/>
      <c r="STP67" s="140"/>
      <c r="STQ67" s="140"/>
      <c r="STR67" s="140"/>
      <c r="STS67" s="140"/>
      <c r="STT67" s="140"/>
      <c r="STU67" s="140"/>
      <c r="STV67" s="140"/>
      <c r="STW67" s="140"/>
      <c r="STX67" s="140"/>
      <c r="STY67" s="140"/>
      <c r="STZ67" s="140"/>
      <c r="SUA67" s="140"/>
      <c r="SUB67" s="140"/>
      <c r="SUC67" s="140"/>
      <c r="SUD67" s="140"/>
      <c r="SUE67" s="140"/>
      <c r="SUF67" s="140"/>
      <c r="SUG67" s="140"/>
      <c r="SUH67" s="140"/>
      <c r="SUI67" s="140"/>
      <c r="SUJ67" s="140"/>
      <c r="SUK67" s="140"/>
      <c r="SUL67" s="140"/>
      <c r="SUM67" s="140"/>
      <c r="SUN67" s="140"/>
      <c r="SUO67" s="140"/>
      <c r="SUP67" s="140"/>
      <c r="SUQ67" s="140"/>
      <c r="SUR67" s="140"/>
      <c r="SUS67" s="140"/>
      <c r="SUT67" s="140"/>
      <c r="SUU67" s="140"/>
      <c r="SUV67" s="140"/>
      <c r="SUW67" s="140"/>
      <c r="SUX67" s="140"/>
      <c r="SUY67" s="140"/>
      <c r="SUZ67" s="140"/>
      <c r="SVA67" s="140"/>
      <c r="SVB67" s="140"/>
      <c r="SVC67" s="140"/>
      <c r="SVD67" s="140"/>
      <c r="SVE67" s="140"/>
      <c r="SVF67" s="140"/>
      <c r="SVG67" s="140"/>
      <c r="SVH67" s="140"/>
      <c r="SVI67" s="140"/>
      <c r="SVJ67" s="140"/>
      <c r="SVK67" s="140"/>
      <c r="SVL67" s="140"/>
      <c r="SVM67" s="140"/>
      <c r="SVN67" s="140"/>
      <c r="SVO67" s="140"/>
      <c r="SVP67" s="140"/>
      <c r="SVQ67" s="140"/>
      <c r="SVR67" s="140"/>
      <c r="SVS67" s="140"/>
      <c r="SVT67" s="140"/>
      <c r="SVU67" s="140"/>
      <c r="SVV67" s="140"/>
      <c r="SVW67" s="140"/>
      <c r="SVX67" s="140"/>
      <c r="SVY67" s="140"/>
      <c r="SVZ67" s="140"/>
      <c r="SWA67" s="140"/>
      <c r="SWB67" s="140"/>
      <c r="SWC67" s="140"/>
      <c r="SWD67" s="140"/>
      <c r="SWE67" s="140"/>
      <c r="SWF67" s="140"/>
      <c r="SWG67" s="140"/>
      <c r="SWH67" s="140"/>
      <c r="SWI67" s="140"/>
      <c r="SWJ67" s="140"/>
      <c r="SWK67" s="140"/>
      <c r="SWL67" s="140"/>
      <c r="SWM67" s="140"/>
      <c r="SWN67" s="140"/>
      <c r="SWO67" s="140"/>
      <c r="SWP67" s="140"/>
      <c r="SWQ67" s="140"/>
      <c r="SWR67" s="140"/>
      <c r="SWS67" s="140"/>
      <c r="SWT67" s="140"/>
      <c r="SWU67" s="140"/>
      <c r="SWV67" s="140"/>
      <c r="SWW67" s="140"/>
      <c r="SWX67" s="140"/>
      <c r="SWY67" s="140"/>
      <c r="SWZ67" s="140"/>
      <c r="SXA67" s="140"/>
      <c r="SXB67" s="140"/>
      <c r="SXC67" s="140"/>
      <c r="SXD67" s="140"/>
      <c r="SXE67" s="140"/>
      <c r="SXF67" s="140"/>
      <c r="SXG67" s="140"/>
      <c r="SXH67" s="140"/>
      <c r="SXI67" s="140"/>
      <c r="SXJ67" s="140"/>
      <c r="SXK67" s="140"/>
      <c r="SXL67" s="140"/>
      <c r="SXM67" s="140"/>
      <c r="SXN67" s="140"/>
      <c r="SXO67" s="140"/>
      <c r="SXP67" s="140"/>
      <c r="SXQ67" s="140"/>
      <c r="SXR67" s="140"/>
      <c r="SXS67" s="140"/>
      <c r="SXT67" s="140"/>
      <c r="SXU67" s="140"/>
      <c r="SXV67" s="140"/>
      <c r="SXW67" s="140"/>
      <c r="SXX67" s="140"/>
      <c r="SXY67" s="140"/>
      <c r="SXZ67" s="140"/>
      <c r="SYA67" s="140"/>
      <c r="SYB67" s="140"/>
      <c r="SYC67" s="140"/>
      <c r="SYD67" s="140"/>
      <c r="SYE67" s="140"/>
      <c r="SYF67" s="140"/>
      <c r="SYG67" s="140"/>
      <c r="SYH67" s="140"/>
      <c r="SYI67" s="140"/>
      <c r="SYJ67" s="140"/>
      <c r="SYK67" s="140"/>
      <c r="SYL67" s="140"/>
      <c r="SYM67" s="140"/>
      <c r="SYN67" s="140"/>
      <c r="SYO67" s="140"/>
      <c r="SYP67" s="140"/>
      <c r="SYQ67" s="140"/>
      <c r="SYR67" s="140"/>
      <c r="SYS67" s="140"/>
      <c r="SYT67" s="140"/>
      <c r="SYU67" s="140"/>
      <c r="SYV67" s="140"/>
      <c r="SYW67" s="140"/>
      <c r="SYX67" s="140"/>
      <c r="SYY67" s="140"/>
      <c r="SYZ67" s="140"/>
      <c r="SZA67" s="140"/>
      <c r="SZB67" s="140"/>
      <c r="SZC67" s="140"/>
      <c r="SZD67" s="140"/>
      <c r="SZE67" s="140"/>
      <c r="SZF67" s="140"/>
      <c r="SZG67" s="140"/>
      <c r="SZH67" s="140"/>
      <c r="SZI67" s="140"/>
      <c r="SZJ67" s="140"/>
      <c r="SZK67" s="140"/>
      <c r="SZL67" s="140"/>
      <c r="SZM67" s="140"/>
      <c r="SZN67" s="140"/>
      <c r="SZO67" s="140"/>
      <c r="SZP67" s="140"/>
      <c r="SZQ67" s="140"/>
      <c r="SZR67" s="140"/>
      <c r="SZS67" s="140"/>
      <c r="SZT67" s="140"/>
      <c r="SZU67" s="140"/>
      <c r="SZV67" s="140"/>
      <c r="SZW67" s="140"/>
      <c r="SZX67" s="140"/>
      <c r="SZY67" s="140"/>
      <c r="SZZ67" s="140"/>
      <c r="TAA67" s="140"/>
      <c r="TAB67" s="140"/>
      <c r="TAC67" s="140"/>
      <c r="TAD67" s="140"/>
      <c r="TAE67" s="140"/>
      <c r="TAF67" s="140"/>
      <c r="TAG67" s="140"/>
      <c r="TAH67" s="140"/>
      <c r="TAI67" s="140"/>
      <c r="TAJ67" s="140"/>
      <c r="TAK67" s="140"/>
      <c r="TAL67" s="140"/>
      <c r="TAM67" s="140"/>
      <c r="TAN67" s="140"/>
      <c r="TAO67" s="140"/>
      <c r="TAP67" s="140"/>
      <c r="TAQ67" s="140"/>
      <c r="TAR67" s="140"/>
      <c r="TAS67" s="140"/>
      <c r="TAT67" s="140"/>
      <c r="TAU67" s="140"/>
      <c r="TAV67" s="140"/>
      <c r="TAW67" s="140"/>
      <c r="TAX67" s="140"/>
      <c r="TAY67" s="140"/>
      <c r="TAZ67" s="140"/>
      <c r="TBA67" s="140"/>
      <c r="TBB67" s="140"/>
      <c r="TBC67" s="140"/>
      <c r="TBD67" s="140"/>
      <c r="TBE67" s="140"/>
      <c r="TBF67" s="140"/>
      <c r="TBG67" s="140"/>
      <c r="TBH67" s="140"/>
      <c r="TBI67" s="140"/>
      <c r="TBJ67" s="140"/>
      <c r="TBK67" s="140"/>
      <c r="TBL67" s="140"/>
      <c r="TBM67" s="140"/>
      <c r="TBN67" s="140"/>
      <c r="TBO67" s="140"/>
      <c r="TBP67" s="140"/>
      <c r="TBQ67" s="140"/>
      <c r="TBR67" s="140"/>
      <c r="TBS67" s="140"/>
      <c r="TBT67" s="140"/>
      <c r="TBU67" s="140"/>
      <c r="TBV67" s="140"/>
      <c r="TBW67" s="140"/>
      <c r="TBX67" s="140"/>
      <c r="TBY67" s="140"/>
      <c r="TBZ67" s="140"/>
      <c r="TCA67" s="140"/>
      <c r="TCB67" s="140"/>
      <c r="TCC67" s="140"/>
      <c r="TCD67" s="140"/>
      <c r="TCE67" s="140"/>
      <c r="TCF67" s="140"/>
      <c r="TCG67" s="140"/>
      <c r="TCH67" s="140"/>
      <c r="TCI67" s="140"/>
      <c r="TCJ67" s="140"/>
      <c r="TCK67" s="140"/>
      <c r="TCL67" s="140"/>
      <c r="TCM67" s="140"/>
      <c r="TCN67" s="140"/>
      <c r="TCO67" s="140"/>
      <c r="TCP67" s="140"/>
      <c r="TCQ67" s="140"/>
      <c r="TCR67" s="140"/>
      <c r="TCS67" s="140"/>
      <c r="TCT67" s="140"/>
      <c r="TCU67" s="140"/>
      <c r="TCV67" s="140"/>
      <c r="TCW67" s="140"/>
      <c r="TCX67" s="140"/>
      <c r="TCY67" s="140"/>
      <c r="TCZ67" s="140"/>
      <c r="TDA67" s="140"/>
      <c r="TDB67" s="140"/>
      <c r="TDC67" s="140"/>
      <c r="TDD67" s="140"/>
      <c r="TDE67" s="140"/>
      <c r="TDF67" s="140"/>
      <c r="TDG67" s="140"/>
      <c r="TDH67" s="140"/>
      <c r="TDI67" s="140"/>
      <c r="TDJ67" s="140"/>
      <c r="TDK67" s="140"/>
      <c r="TDL67" s="140"/>
      <c r="TDM67" s="140"/>
      <c r="TDN67" s="140"/>
      <c r="TDO67" s="140"/>
      <c r="TDP67" s="140"/>
      <c r="TDQ67" s="140"/>
      <c r="TDR67" s="140"/>
      <c r="TDS67" s="140"/>
      <c r="TDT67" s="140"/>
      <c r="TDU67" s="140"/>
      <c r="TDV67" s="140"/>
      <c r="TDW67" s="140"/>
      <c r="TDX67" s="140"/>
      <c r="TDY67" s="140"/>
      <c r="TDZ67" s="140"/>
      <c r="TEA67" s="140"/>
      <c r="TEB67" s="140"/>
      <c r="TEC67" s="140"/>
      <c r="TED67" s="140"/>
      <c r="TEE67" s="140"/>
      <c r="TEF67" s="140"/>
      <c r="TEG67" s="140"/>
      <c r="TEH67" s="140"/>
      <c r="TEI67" s="140"/>
      <c r="TEJ67" s="140"/>
      <c r="TEK67" s="140"/>
      <c r="TEL67" s="140"/>
      <c r="TEM67" s="140"/>
      <c r="TEN67" s="140"/>
      <c r="TEO67" s="140"/>
      <c r="TEP67" s="140"/>
      <c r="TEQ67" s="140"/>
      <c r="TER67" s="140"/>
      <c r="TES67" s="140"/>
      <c r="TET67" s="140"/>
      <c r="TEU67" s="140"/>
      <c r="TEV67" s="140"/>
      <c r="TEW67" s="140"/>
      <c r="TEX67" s="140"/>
      <c r="TEY67" s="140"/>
      <c r="TEZ67" s="140"/>
      <c r="TFA67" s="140"/>
      <c r="TFB67" s="140"/>
      <c r="TFC67" s="140"/>
      <c r="TFD67" s="140"/>
      <c r="TFE67" s="140"/>
      <c r="TFF67" s="140"/>
      <c r="TFG67" s="140"/>
      <c r="TFH67" s="140"/>
      <c r="TFI67" s="140"/>
      <c r="TFJ67" s="140"/>
      <c r="TFK67" s="140"/>
      <c r="TFL67" s="140"/>
      <c r="TFM67" s="140"/>
      <c r="TFN67" s="140"/>
      <c r="TFO67" s="140"/>
      <c r="TFP67" s="140"/>
      <c r="TFQ67" s="140"/>
      <c r="TFR67" s="140"/>
      <c r="TFS67" s="140"/>
      <c r="TFT67" s="140"/>
      <c r="TFU67" s="140"/>
      <c r="TFV67" s="140"/>
      <c r="TFW67" s="140"/>
      <c r="TFX67" s="140"/>
      <c r="TFY67" s="140"/>
      <c r="TFZ67" s="140"/>
      <c r="TGA67" s="140"/>
      <c r="TGB67" s="140"/>
      <c r="TGC67" s="140"/>
      <c r="TGD67" s="140"/>
      <c r="TGE67" s="140"/>
      <c r="TGF67" s="140"/>
      <c r="TGG67" s="140"/>
      <c r="TGH67" s="140"/>
      <c r="TGI67" s="140"/>
      <c r="TGJ67" s="140"/>
      <c r="TGK67" s="140"/>
      <c r="TGL67" s="140"/>
      <c r="TGM67" s="140"/>
      <c r="TGN67" s="140"/>
      <c r="TGO67" s="140"/>
      <c r="TGP67" s="140"/>
      <c r="TGQ67" s="140"/>
      <c r="TGR67" s="140"/>
      <c r="TGS67" s="140"/>
      <c r="TGT67" s="140"/>
      <c r="TGU67" s="140"/>
      <c r="TGV67" s="140"/>
      <c r="TGW67" s="140"/>
      <c r="TGX67" s="140"/>
      <c r="TGY67" s="140"/>
      <c r="TGZ67" s="140"/>
      <c r="THA67" s="140"/>
      <c r="THB67" s="140"/>
      <c r="THC67" s="140"/>
      <c r="THD67" s="140"/>
      <c r="THE67" s="140"/>
      <c r="THF67" s="140"/>
      <c r="THG67" s="140"/>
      <c r="THH67" s="140"/>
      <c r="THI67" s="140"/>
      <c r="THJ67" s="140"/>
      <c r="THK67" s="140"/>
      <c r="THL67" s="140"/>
      <c r="THM67" s="140"/>
      <c r="THN67" s="140"/>
      <c r="THO67" s="140"/>
      <c r="THP67" s="140"/>
      <c r="THQ67" s="140"/>
      <c r="THR67" s="140"/>
      <c r="THS67" s="140"/>
      <c r="THT67" s="140"/>
      <c r="THU67" s="140"/>
      <c r="THV67" s="140"/>
      <c r="THW67" s="140"/>
      <c r="THX67" s="140"/>
      <c r="THY67" s="140"/>
      <c r="THZ67" s="140"/>
      <c r="TIA67" s="140"/>
      <c r="TIB67" s="140"/>
      <c r="TIC67" s="140"/>
      <c r="TID67" s="140"/>
      <c r="TIE67" s="140"/>
      <c r="TIF67" s="140"/>
      <c r="TIG67" s="140"/>
      <c r="TIH67" s="140"/>
      <c r="TII67" s="140"/>
      <c r="TIJ67" s="140"/>
      <c r="TIK67" s="140"/>
      <c r="TIL67" s="140"/>
      <c r="TIM67" s="140"/>
      <c r="TIN67" s="140"/>
      <c r="TIO67" s="140"/>
      <c r="TIP67" s="140"/>
      <c r="TIQ67" s="140"/>
      <c r="TIR67" s="140"/>
      <c r="TIS67" s="140"/>
      <c r="TIT67" s="140"/>
      <c r="TIU67" s="140"/>
      <c r="TIV67" s="140"/>
      <c r="TIW67" s="140"/>
      <c r="TIX67" s="140"/>
      <c r="TIY67" s="140"/>
      <c r="TIZ67" s="140"/>
      <c r="TJA67" s="140"/>
      <c r="TJB67" s="140"/>
      <c r="TJC67" s="140"/>
      <c r="TJD67" s="140"/>
      <c r="TJE67" s="140"/>
      <c r="TJF67" s="140"/>
      <c r="TJG67" s="140"/>
      <c r="TJH67" s="140"/>
      <c r="TJI67" s="140"/>
      <c r="TJJ67" s="140"/>
      <c r="TJK67" s="140"/>
      <c r="TJL67" s="140"/>
      <c r="TJM67" s="140"/>
      <c r="TJN67" s="140"/>
      <c r="TJO67" s="140"/>
      <c r="TJP67" s="140"/>
      <c r="TJQ67" s="140"/>
      <c r="TJR67" s="140"/>
      <c r="TJS67" s="140"/>
      <c r="TJT67" s="140"/>
      <c r="TJU67" s="140"/>
      <c r="TJV67" s="140"/>
      <c r="TJW67" s="140"/>
      <c r="TJX67" s="140"/>
      <c r="TJY67" s="140"/>
      <c r="TJZ67" s="140"/>
      <c r="TKA67" s="140"/>
      <c r="TKB67" s="140"/>
      <c r="TKC67" s="140"/>
      <c r="TKD67" s="140"/>
      <c r="TKE67" s="140"/>
      <c r="TKF67" s="140"/>
      <c r="TKG67" s="140"/>
      <c r="TKH67" s="140"/>
      <c r="TKI67" s="140"/>
      <c r="TKJ67" s="140"/>
      <c r="TKK67" s="140"/>
      <c r="TKL67" s="140"/>
      <c r="TKM67" s="140"/>
      <c r="TKN67" s="140"/>
      <c r="TKO67" s="140"/>
      <c r="TKP67" s="140"/>
      <c r="TKQ67" s="140"/>
      <c r="TKR67" s="140"/>
      <c r="TKS67" s="140"/>
      <c r="TKT67" s="140"/>
      <c r="TKU67" s="140"/>
      <c r="TKV67" s="140"/>
      <c r="TKW67" s="140"/>
      <c r="TKX67" s="140"/>
      <c r="TKY67" s="140"/>
      <c r="TKZ67" s="140"/>
      <c r="TLA67" s="140"/>
      <c r="TLB67" s="140"/>
      <c r="TLC67" s="140"/>
      <c r="TLD67" s="140"/>
      <c r="TLE67" s="140"/>
      <c r="TLF67" s="140"/>
      <c r="TLG67" s="140"/>
      <c r="TLH67" s="140"/>
      <c r="TLI67" s="140"/>
      <c r="TLJ67" s="140"/>
      <c r="TLK67" s="140"/>
      <c r="TLL67" s="140"/>
      <c r="TLM67" s="140"/>
      <c r="TLN67" s="140"/>
      <c r="TLO67" s="140"/>
      <c r="TLP67" s="140"/>
      <c r="TLQ67" s="140"/>
      <c r="TLR67" s="140"/>
      <c r="TLS67" s="140"/>
      <c r="TLT67" s="140"/>
      <c r="TLU67" s="140"/>
      <c r="TLV67" s="140"/>
      <c r="TLW67" s="140"/>
      <c r="TLX67" s="140"/>
      <c r="TLY67" s="140"/>
      <c r="TLZ67" s="140"/>
      <c r="TMA67" s="140"/>
      <c r="TMB67" s="140"/>
      <c r="TMC67" s="140"/>
      <c r="TMD67" s="140"/>
      <c r="TME67" s="140"/>
      <c r="TMF67" s="140"/>
      <c r="TMG67" s="140"/>
      <c r="TMH67" s="140"/>
      <c r="TMI67" s="140"/>
      <c r="TMJ67" s="140"/>
      <c r="TMK67" s="140"/>
      <c r="TML67" s="140"/>
      <c r="TMM67" s="140"/>
      <c r="TMN67" s="140"/>
      <c r="TMO67" s="140"/>
      <c r="TMP67" s="140"/>
      <c r="TMQ67" s="140"/>
      <c r="TMR67" s="140"/>
      <c r="TMS67" s="140"/>
      <c r="TMT67" s="140"/>
      <c r="TMU67" s="140"/>
      <c r="TMV67" s="140"/>
      <c r="TMW67" s="140"/>
      <c r="TMX67" s="140"/>
      <c r="TMY67" s="140"/>
      <c r="TMZ67" s="140"/>
      <c r="TNA67" s="140"/>
      <c r="TNB67" s="140"/>
      <c r="TNC67" s="140"/>
      <c r="TND67" s="140"/>
      <c r="TNE67" s="140"/>
      <c r="TNF67" s="140"/>
      <c r="TNG67" s="140"/>
      <c r="TNH67" s="140"/>
      <c r="TNI67" s="140"/>
      <c r="TNJ67" s="140"/>
      <c r="TNK67" s="140"/>
      <c r="TNL67" s="140"/>
      <c r="TNM67" s="140"/>
      <c r="TNN67" s="140"/>
      <c r="TNO67" s="140"/>
      <c r="TNP67" s="140"/>
      <c r="TNQ67" s="140"/>
      <c r="TNR67" s="140"/>
      <c r="TNS67" s="140"/>
      <c r="TNT67" s="140"/>
      <c r="TNU67" s="140"/>
      <c r="TNV67" s="140"/>
      <c r="TNW67" s="140"/>
      <c r="TNX67" s="140"/>
      <c r="TNY67" s="140"/>
      <c r="TNZ67" s="140"/>
      <c r="TOA67" s="140"/>
      <c r="TOB67" s="140"/>
      <c r="TOC67" s="140"/>
      <c r="TOD67" s="140"/>
      <c r="TOE67" s="140"/>
      <c r="TOF67" s="140"/>
      <c r="TOG67" s="140"/>
      <c r="TOH67" s="140"/>
      <c r="TOI67" s="140"/>
      <c r="TOJ67" s="140"/>
      <c r="TOK67" s="140"/>
      <c r="TOL67" s="140"/>
      <c r="TOM67" s="140"/>
      <c r="TON67" s="140"/>
      <c r="TOO67" s="140"/>
      <c r="TOP67" s="140"/>
      <c r="TOQ67" s="140"/>
      <c r="TOR67" s="140"/>
      <c r="TOS67" s="140"/>
      <c r="TOT67" s="140"/>
      <c r="TOU67" s="140"/>
      <c r="TOV67" s="140"/>
      <c r="TOW67" s="140"/>
      <c r="TOX67" s="140"/>
      <c r="TOY67" s="140"/>
      <c r="TOZ67" s="140"/>
      <c r="TPA67" s="140"/>
      <c r="TPB67" s="140"/>
      <c r="TPC67" s="140"/>
      <c r="TPD67" s="140"/>
      <c r="TPE67" s="140"/>
      <c r="TPF67" s="140"/>
      <c r="TPG67" s="140"/>
      <c r="TPH67" s="140"/>
      <c r="TPI67" s="140"/>
      <c r="TPJ67" s="140"/>
      <c r="TPK67" s="140"/>
      <c r="TPL67" s="140"/>
      <c r="TPM67" s="140"/>
      <c r="TPN67" s="140"/>
      <c r="TPO67" s="140"/>
      <c r="TPP67" s="140"/>
      <c r="TPQ67" s="140"/>
      <c r="TPR67" s="140"/>
      <c r="TPS67" s="140"/>
      <c r="TPT67" s="140"/>
      <c r="TPU67" s="140"/>
      <c r="TPV67" s="140"/>
      <c r="TPW67" s="140"/>
      <c r="TPX67" s="140"/>
      <c r="TPY67" s="140"/>
      <c r="TPZ67" s="140"/>
      <c r="TQA67" s="140"/>
      <c r="TQB67" s="140"/>
      <c r="TQC67" s="140"/>
      <c r="TQD67" s="140"/>
      <c r="TQE67" s="140"/>
      <c r="TQF67" s="140"/>
      <c r="TQG67" s="140"/>
      <c r="TQH67" s="140"/>
      <c r="TQI67" s="140"/>
      <c r="TQJ67" s="140"/>
      <c r="TQK67" s="140"/>
      <c r="TQL67" s="140"/>
      <c r="TQM67" s="140"/>
      <c r="TQN67" s="140"/>
      <c r="TQO67" s="140"/>
      <c r="TQP67" s="140"/>
      <c r="TQQ67" s="140"/>
      <c r="TQR67" s="140"/>
      <c r="TQS67" s="140"/>
      <c r="TQT67" s="140"/>
      <c r="TQU67" s="140"/>
      <c r="TQV67" s="140"/>
      <c r="TQW67" s="140"/>
      <c r="TQX67" s="140"/>
      <c r="TQY67" s="140"/>
      <c r="TQZ67" s="140"/>
      <c r="TRA67" s="140"/>
      <c r="TRB67" s="140"/>
      <c r="TRC67" s="140"/>
      <c r="TRD67" s="140"/>
      <c r="TRE67" s="140"/>
      <c r="TRF67" s="140"/>
      <c r="TRG67" s="140"/>
      <c r="TRH67" s="140"/>
      <c r="TRI67" s="140"/>
      <c r="TRJ67" s="140"/>
      <c r="TRK67" s="140"/>
      <c r="TRL67" s="140"/>
      <c r="TRM67" s="140"/>
      <c r="TRN67" s="140"/>
      <c r="TRO67" s="140"/>
      <c r="TRP67" s="140"/>
      <c r="TRQ67" s="140"/>
      <c r="TRR67" s="140"/>
      <c r="TRS67" s="140"/>
      <c r="TRT67" s="140"/>
      <c r="TRU67" s="140"/>
      <c r="TRV67" s="140"/>
      <c r="TRW67" s="140"/>
      <c r="TRX67" s="140"/>
      <c r="TRY67" s="140"/>
      <c r="TRZ67" s="140"/>
      <c r="TSA67" s="140"/>
      <c r="TSB67" s="140"/>
      <c r="TSC67" s="140"/>
      <c r="TSD67" s="140"/>
      <c r="TSE67" s="140"/>
      <c r="TSF67" s="140"/>
      <c r="TSG67" s="140"/>
      <c r="TSH67" s="140"/>
      <c r="TSI67" s="140"/>
      <c r="TSJ67" s="140"/>
      <c r="TSK67" s="140"/>
      <c r="TSL67" s="140"/>
      <c r="TSM67" s="140"/>
      <c r="TSN67" s="140"/>
      <c r="TSO67" s="140"/>
      <c r="TSP67" s="140"/>
      <c r="TSQ67" s="140"/>
      <c r="TSR67" s="140"/>
      <c r="TSS67" s="140"/>
      <c r="TST67" s="140"/>
      <c r="TSU67" s="140"/>
      <c r="TSV67" s="140"/>
      <c r="TSW67" s="140"/>
      <c r="TSX67" s="140"/>
      <c r="TSY67" s="140"/>
      <c r="TSZ67" s="140"/>
      <c r="TTA67" s="140"/>
      <c r="TTB67" s="140"/>
      <c r="TTC67" s="140"/>
      <c r="TTD67" s="140"/>
      <c r="TTE67" s="140"/>
      <c r="TTF67" s="140"/>
      <c r="TTG67" s="140"/>
      <c r="TTH67" s="140"/>
      <c r="TTI67" s="140"/>
      <c r="TTJ67" s="140"/>
      <c r="TTK67" s="140"/>
      <c r="TTL67" s="140"/>
      <c r="TTM67" s="140"/>
      <c r="TTN67" s="140"/>
      <c r="TTO67" s="140"/>
      <c r="TTP67" s="140"/>
      <c r="TTQ67" s="140"/>
      <c r="TTR67" s="140"/>
      <c r="TTS67" s="140"/>
      <c r="TTT67" s="140"/>
      <c r="TTU67" s="140"/>
      <c r="TTV67" s="140"/>
      <c r="TTW67" s="140"/>
      <c r="TTX67" s="140"/>
      <c r="TTY67" s="140"/>
      <c r="TTZ67" s="140"/>
      <c r="TUA67" s="140"/>
      <c r="TUB67" s="140"/>
      <c r="TUC67" s="140"/>
      <c r="TUD67" s="140"/>
      <c r="TUE67" s="140"/>
      <c r="TUF67" s="140"/>
      <c r="TUG67" s="140"/>
      <c r="TUH67" s="140"/>
      <c r="TUI67" s="140"/>
      <c r="TUJ67" s="140"/>
      <c r="TUK67" s="140"/>
      <c r="TUL67" s="140"/>
      <c r="TUM67" s="140"/>
      <c r="TUN67" s="140"/>
      <c r="TUO67" s="140"/>
      <c r="TUP67" s="140"/>
      <c r="TUQ67" s="140"/>
      <c r="TUR67" s="140"/>
      <c r="TUS67" s="140"/>
      <c r="TUT67" s="140"/>
      <c r="TUU67" s="140"/>
      <c r="TUV67" s="140"/>
      <c r="TUW67" s="140"/>
      <c r="TUX67" s="140"/>
      <c r="TUY67" s="140"/>
      <c r="TUZ67" s="140"/>
      <c r="TVA67" s="140"/>
      <c r="TVB67" s="140"/>
      <c r="TVC67" s="140"/>
      <c r="TVD67" s="140"/>
      <c r="TVE67" s="140"/>
      <c r="TVF67" s="140"/>
      <c r="TVG67" s="140"/>
      <c r="TVH67" s="140"/>
      <c r="TVI67" s="140"/>
      <c r="TVJ67" s="140"/>
      <c r="TVK67" s="140"/>
      <c r="TVL67" s="140"/>
      <c r="TVM67" s="140"/>
      <c r="TVN67" s="140"/>
      <c r="TVO67" s="140"/>
      <c r="TVP67" s="140"/>
      <c r="TVQ67" s="140"/>
      <c r="TVR67" s="140"/>
      <c r="TVS67" s="140"/>
      <c r="TVT67" s="140"/>
      <c r="TVU67" s="140"/>
      <c r="TVV67" s="140"/>
      <c r="TVW67" s="140"/>
      <c r="TVX67" s="140"/>
      <c r="TVY67" s="140"/>
      <c r="TVZ67" s="140"/>
      <c r="TWA67" s="140"/>
      <c r="TWB67" s="140"/>
      <c r="TWC67" s="140"/>
      <c r="TWD67" s="140"/>
      <c r="TWE67" s="140"/>
      <c r="TWF67" s="140"/>
      <c r="TWG67" s="140"/>
      <c r="TWH67" s="140"/>
      <c r="TWI67" s="140"/>
      <c r="TWJ67" s="140"/>
      <c r="TWK67" s="140"/>
      <c r="TWL67" s="140"/>
      <c r="TWM67" s="140"/>
      <c r="TWN67" s="140"/>
      <c r="TWO67" s="140"/>
      <c r="TWP67" s="140"/>
      <c r="TWQ67" s="140"/>
      <c r="TWR67" s="140"/>
      <c r="TWS67" s="140"/>
      <c r="TWT67" s="140"/>
      <c r="TWU67" s="140"/>
      <c r="TWV67" s="140"/>
      <c r="TWW67" s="140"/>
      <c r="TWX67" s="140"/>
      <c r="TWY67" s="140"/>
      <c r="TWZ67" s="140"/>
      <c r="TXA67" s="140"/>
      <c r="TXB67" s="140"/>
      <c r="TXC67" s="140"/>
      <c r="TXD67" s="140"/>
      <c r="TXE67" s="140"/>
      <c r="TXF67" s="140"/>
      <c r="TXG67" s="140"/>
      <c r="TXH67" s="140"/>
      <c r="TXI67" s="140"/>
      <c r="TXJ67" s="140"/>
      <c r="TXK67" s="140"/>
      <c r="TXL67" s="140"/>
      <c r="TXM67" s="140"/>
      <c r="TXN67" s="140"/>
      <c r="TXO67" s="140"/>
      <c r="TXP67" s="140"/>
      <c r="TXQ67" s="140"/>
      <c r="TXR67" s="140"/>
      <c r="TXS67" s="140"/>
      <c r="TXT67" s="140"/>
      <c r="TXU67" s="140"/>
      <c r="TXV67" s="140"/>
      <c r="TXW67" s="140"/>
      <c r="TXX67" s="140"/>
      <c r="TXY67" s="140"/>
      <c r="TXZ67" s="140"/>
      <c r="TYA67" s="140"/>
      <c r="TYB67" s="140"/>
      <c r="TYC67" s="140"/>
      <c r="TYD67" s="140"/>
      <c r="TYE67" s="140"/>
      <c r="TYF67" s="140"/>
      <c r="TYG67" s="140"/>
      <c r="TYH67" s="140"/>
      <c r="TYI67" s="140"/>
      <c r="TYJ67" s="140"/>
      <c r="TYK67" s="140"/>
      <c r="TYL67" s="140"/>
      <c r="TYM67" s="140"/>
      <c r="TYN67" s="140"/>
      <c r="TYO67" s="140"/>
      <c r="TYP67" s="140"/>
      <c r="TYQ67" s="140"/>
      <c r="TYR67" s="140"/>
      <c r="TYS67" s="140"/>
      <c r="TYT67" s="140"/>
      <c r="TYU67" s="140"/>
      <c r="TYV67" s="140"/>
      <c r="TYW67" s="140"/>
      <c r="TYX67" s="140"/>
      <c r="TYY67" s="140"/>
      <c r="TYZ67" s="140"/>
      <c r="TZA67" s="140"/>
      <c r="TZB67" s="140"/>
      <c r="TZC67" s="140"/>
      <c r="TZD67" s="140"/>
      <c r="TZE67" s="140"/>
      <c r="TZF67" s="140"/>
      <c r="TZG67" s="140"/>
      <c r="TZH67" s="140"/>
      <c r="TZI67" s="140"/>
      <c r="TZJ67" s="140"/>
      <c r="TZK67" s="140"/>
      <c r="TZL67" s="140"/>
      <c r="TZM67" s="140"/>
      <c r="TZN67" s="140"/>
      <c r="TZO67" s="140"/>
      <c r="TZP67" s="140"/>
      <c r="TZQ67" s="140"/>
      <c r="TZR67" s="140"/>
      <c r="TZS67" s="140"/>
      <c r="TZT67" s="140"/>
      <c r="TZU67" s="140"/>
      <c r="TZV67" s="140"/>
      <c r="TZW67" s="140"/>
      <c r="TZX67" s="140"/>
      <c r="TZY67" s="140"/>
      <c r="TZZ67" s="140"/>
      <c r="UAA67" s="140"/>
      <c r="UAB67" s="140"/>
      <c r="UAC67" s="140"/>
      <c r="UAD67" s="140"/>
      <c r="UAE67" s="140"/>
      <c r="UAF67" s="140"/>
      <c r="UAG67" s="140"/>
      <c r="UAH67" s="140"/>
      <c r="UAI67" s="140"/>
      <c r="UAJ67" s="140"/>
      <c r="UAK67" s="140"/>
      <c r="UAL67" s="140"/>
      <c r="UAM67" s="140"/>
      <c r="UAN67" s="140"/>
      <c r="UAO67" s="140"/>
      <c r="UAP67" s="140"/>
      <c r="UAQ67" s="140"/>
      <c r="UAR67" s="140"/>
      <c r="UAS67" s="140"/>
      <c r="UAT67" s="140"/>
      <c r="UAU67" s="140"/>
      <c r="UAV67" s="140"/>
      <c r="UAW67" s="140"/>
      <c r="UAX67" s="140"/>
      <c r="UAY67" s="140"/>
      <c r="UAZ67" s="140"/>
      <c r="UBA67" s="140"/>
      <c r="UBB67" s="140"/>
      <c r="UBC67" s="140"/>
      <c r="UBD67" s="140"/>
      <c r="UBE67" s="140"/>
      <c r="UBF67" s="140"/>
      <c r="UBG67" s="140"/>
      <c r="UBH67" s="140"/>
      <c r="UBI67" s="140"/>
      <c r="UBJ67" s="140"/>
      <c r="UBK67" s="140"/>
      <c r="UBL67" s="140"/>
      <c r="UBM67" s="140"/>
      <c r="UBN67" s="140"/>
      <c r="UBO67" s="140"/>
      <c r="UBP67" s="140"/>
      <c r="UBQ67" s="140"/>
      <c r="UBR67" s="140"/>
      <c r="UBS67" s="140"/>
      <c r="UBT67" s="140"/>
      <c r="UBU67" s="140"/>
      <c r="UBV67" s="140"/>
      <c r="UBW67" s="140"/>
      <c r="UBX67" s="140"/>
      <c r="UBY67" s="140"/>
      <c r="UBZ67" s="140"/>
      <c r="UCA67" s="140"/>
      <c r="UCB67" s="140"/>
      <c r="UCC67" s="140"/>
      <c r="UCD67" s="140"/>
      <c r="UCE67" s="140"/>
      <c r="UCF67" s="140"/>
      <c r="UCG67" s="140"/>
      <c r="UCH67" s="140"/>
      <c r="UCI67" s="140"/>
      <c r="UCJ67" s="140"/>
      <c r="UCK67" s="140"/>
      <c r="UCL67" s="140"/>
      <c r="UCM67" s="140"/>
      <c r="UCN67" s="140"/>
      <c r="UCO67" s="140"/>
      <c r="UCP67" s="140"/>
      <c r="UCQ67" s="140"/>
      <c r="UCR67" s="140"/>
      <c r="UCS67" s="140"/>
      <c r="UCT67" s="140"/>
      <c r="UCU67" s="140"/>
      <c r="UCV67" s="140"/>
      <c r="UCW67" s="140"/>
      <c r="UCX67" s="140"/>
      <c r="UCY67" s="140"/>
      <c r="UCZ67" s="140"/>
      <c r="UDA67" s="140"/>
      <c r="UDB67" s="140"/>
      <c r="UDC67" s="140"/>
      <c r="UDD67" s="140"/>
      <c r="UDE67" s="140"/>
      <c r="UDF67" s="140"/>
      <c r="UDG67" s="140"/>
      <c r="UDH67" s="140"/>
      <c r="UDI67" s="140"/>
      <c r="UDJ67" s="140"/>
      <c r="UDK67" s="140"/>
      <c r="UDL67" s="140"/>
      <c r="UDM67" s="140"/>
      <c r="UDN67" s="140"/>
      <c r="UDO67" s="140"/>
      <c r="UDP67" s="140"/>
      <c r="UDQ67" s="140"/>
      <c r="UDR67" s="140"/>
      <c r="UDS67" s="140"/>
      <c r="UDT67" s="140"/>
      <c r="UDU67" s="140"/>
      <c r="UDV67" s="140"/>
      <c r="UDW67" s="140"/>
      <c r="UDX67" s="140"/>
      <c r="UDY67" s="140"/>
      <c r="UDZ67" s="140"/>
      <c r="UEA67" s="140"/>
      <c r="UEB67" s="140"/>
      <c r="UEC67" s="140"/>
      <c r="UED67" s="140"/>
      <c r="UEE67" s="140"/>
      <c r="UEF67" s="140"/>
      <c r="UEG67" s="140"/>
      <c r="UEH67" s="140"/>
      <c r="UEI67" s="140"/>
      <c r="UEJ67" s="140"/>
      <c r="UEK67" s="140"/>
      <c r="UEL67" s="140"/>
      <c r="UEM67" s="140"/>
      <c r="UEN67" s="140"/>
      <c r="UEO67" s="140"/>
      <c r="UEP67" s="140"/>
      <c r="UEQ67" s="140"/>
      <c r="UER67" s="140"/>
      <c r="UES67" s="140"/>
      <c r="UET67" s="140"/>
      <c r="UEU67" s="140"/>
      <c r="UEV67" s="140"/>
      <c r="UEW67" s="140"/>
      <c r="UEX67" s="140"/>
      <c r="UEY67" s="140"/>
      <c r="UEZ67" s="140"/>
      <c r="UFA67" s="140"/>
      <c r="UFB67" s="140"/>
      <c r="UFC67" s="140"/>
      <c r="UFD67" s="140"/>
      <c r="UFE67" s="140"/>
      <c r="UFF67" s="140"/>
      <c r="UFG67" s="140"/>
      <c r="UFH67" s="140"/>
      <c r="UFI67" s="140"/>
      <c r="UFJ67" s="140"/>
      <c r="UFK67" s="140"/>
      <c r="UFL67" s="140"/>
      <c r="UFM67" s="140"/>
      <c r="UFN67" s="140"/>
      <c r="UFO67" s="140"/>
      <c r="UFP67" s="140"/>
      <c r="UFQ67" s="140"/>
      <c r="UFR67" s="140"/>
      <c r="UFS67" s="140"/>
      <c r="UFT67" s="140"/>
      <c r="UFU67" s="140"/>
      <c r="UFV67" s="140"/>
      <c r="UFW67" s="140"/>
      <c r="UFX67" s="140"/>
      <c r="UFY67" s="140"/>
      <c r="UFZ67" s="140"/>
      <c r="UGA67" s="140"/>
      <c r="UGB67" s="140"/>
      <c r="UGC67" s="140"/>
      <c r="UGD67" s="140"/>
      <c r="UGE67" s="140"/>
      <c r="UGF67" s="140"/>
      <c r="UGG67" s="140"/>
      <c r="UGH67" s="140"/>
      <c r="UGI67" s="140"/>
      <c r="UGJ67" s="140"/>
      <c r="UGK67" s="140"/>
      <c r="UGL67" s="140"/>
      <c r="UGM67" s="140"/>
      <c r="UGN67" s="140"/>
      <c r="UGO67" s="140"/>
      <c r="UGP67" s="140"/>
      <c r="UGQ67" s="140"/>
      <c r="UGR67" s="140"/>
      <c r="UGS67" s="140"/>
      <c r="UGT67" s="140"/>
      <c r="UGU67" s="140"/>
      <c r="UGV67" s="140"/>
      <c r="UGW67" s="140"/>
      <c r="UGX67" s="140"/>
      <c r="UGY67" s="140"/>
      <c r="UGZ67" s="140"/>
      <c r="UHA67" s="140"/>
      <c r="UHB67" s="140"/>
      <c r="UHC67" s="140"/>
      <c r="UHD67" s="140"/>
      <c r="UHE67" s="140"/>
      <c r="UHF67" s="140"/>
      <c r="UHG67" s="140"/>
      <c r="UHH67" s="140"/>
      <c r="UHI67" s="140"/>
      <c r="UHJ67" s="140"/>
      <c r="UHK67" s="140"/>
      <c r="UHL67" s="140"/>
      <c r="UHM67" s="140"/>
      <c r="UHN67" s="140"/>
      <c r="UHO67" s="140"/>
      <c r="UHP67" s="140"/>
      <c r="UHQ67" s="140"/>
      <c r="UHR67" s="140"/>
      <c r="UHS67" s="140"/>
      <c r="UHT67" s="140"/>
      <c r="UHU67" s="140"/>
      <c r="UHV67" s="140"/>
      <c r="UHW67" s="140"/>
      <c r="UHX67" s="140"/>
      <c r="UHY67" s="140"/>
      <c r="UHZ67" s="140"/>
      <c r="UIA67" s="140"/>
      <c r="UIB67" s="140"/>
      <c r="UIC67" s="140"/>
      <c r="UID67" s="140"/>
      <c r="UIE67" s="140"/>
      <c r="UIF67" s="140"/>
      <c r="UIG67" s="140"/>
      <c r="UIH67" s="140"/>
      <c r="UII67" s="140"/>
      <c r="UIJ67" s="140"/>
      <c r="UIK67" s="140"/>
      <c r="UIL67" s="140"/>
      <c r="UIM67" s="140"/>
      <c r="UIN67" s="140"/>
      <c r="UIO67" s="140"/>
      <c r="UIP67" s="140"/>
      <c r="UIQ67" s="140"/>
      <c r="UIR67" s="140"/>
      <c r="UIS67" s="140"/>
      <c r="UIT67" s="140"/>
      <c r="UIU67" s="140"/>
      <c r="UIV67" s="140"/>
      <c r="UIW67" s="140"/>
      <c r="UIX67" s="140"/>
      <c r="UIY67" s="140"/>
      <c r="UIZ67" s="140"/>
      <c r="UJA67" s="140"/>
      <c r="UJB67" s="140"/>
      <c r="UJC67" s="140"/>
      <c r="UJD67" s="140"/>
      <c r="UJE67" s="140"/>
      <c r="UJF67" s="140"/>
      <c r="UJG67" s="140"/>
      <c r="UJH67" s="140"/>
      <c r="UJI67" s="140"/>
      <c r="UJJ67" s="140"/>
      <c r="UJK67" s="140"/>
      <c r="UJL67" s="140"/>
      <c r="UJM67" s="140"/>
      <c r="UJN67" s="140"/>
      <c r="UJO67" s="140"/>
      <c r="UJP67" s="140"/>
      <c r="UJQ67" s="140"/>
      <c r="UJR67" s="140"/>
      <c r="UJS67" s="140"/>
      <c r="UJT67" s="140"/>
      <c r="UJU67" s="140"/>
      <c r="UJV67" s="140"/>
      <c r="UJW67" s="140"/>
      <c r="UJX67" s="140"/>
      <c r="UJY67" s="140"/>
      <c r="UJZ67" s="140"/>
      <c r="UKA67" s="140"/>
      <c r="UKB67" s="140"/>
      <c r="UKC67" s="140"/>
      <c r="UKD67" s="140"/>
      <c r="UKE67" s="140"/>
      <c r="UKF67" s="140"/>
      <c r="UKG67" s="140"/>
      <c r="UKH67" s="140"/>
      <c r="UKI67" s="140"/>
      <c r="UKJ67" s="140"/>
      <c r="UKK67" s="140"/>
      <c r="UKL67" s="140"/>
      <c r="UKM67" s="140"/>
      <c r="UKN67" s="140"/>
      <c r="UKO67" s="140"/>
      <c r="UKP67" s="140"/>
      <c r="UKQ67" s="140"/>
      <c r="UKR67" s="140"/>
      <c r="UKS67" s="140"/>
      <c r="UKT67" s="140"/>
      <c r="UKU67" s="140"/>
      <c r="UKV67" s="140"/>
      <c r="UKW67" s="140"/>
      <c r="UKX67" s="140"/>
      <c r="UKY67" s="140"/>
      <c r="UKZ67" s="140"/>
      <c r="ULA67" s="140"/>
      <c r="ULB67" s="140"/>
      <c r="ULC67" s="140"/>
      <c r="ULD67" s="140"/>
      <c r="ULE67" s="140"/>
      <c r="ULF67" s="140"/>
      <c r="ULG67" s="140"/>
      <c r="ULH67" s="140"/>
      <c r="ULI67" s="140"/>
      <c r="ULJ67" s="140"/>
      <c r="ULK67" s="140"/>
      <c r="ULL67" s="140"/>
      <c r="ULM67" s="140"/>
      <c r="ULN67" s="140"/>
      <c r="ULO67" s="140"/>
      <c r="ULP67" s="140"/>
      <c r="ULQ67" s="140"/>
      <c r="ULR67" s="140"/>
      <c r="ULS67" s="140"/>
      <c r="ULT67" s="140"/>
      <c r="ULU67" s="140"/>
      <c r="ULV67" s="140"/>
      <c r="ULW67" s="140"/>
      <c r="ULX67" s="140"/>
      <c r="ULY67" s="140"/>
      <c r="ULZ67" s="140"/>
      <c r="UMA67" s="140"/>
      <c r="UMB67" s="140"/>
      <c r="UMC67" s="140"/>
      <c r="UMD67" s="140"/>
      <c r="UME67" s="140"/>
      <c r="UMF67" s="140"/>
      <c r="UMG67" s="140"/>
      <c r="UMH67" s="140"/>
      <c r="UMI67" s="140"/>
      <c r="UMJ67" s="140"/>
      <c r="UMK67" s="140"/>
      <c r="UML67" s="140"/>
      <c r="UMM67" s="140"/>
      <c r="UMN67" s="140"/>
      <c r="UMO67" s="140"/>
      <c r="UMP67" s="140"/>
      <c r="UMQ67" s="140"/>
      <c r="UMR67" s="140"/>
      <c r="UMS67" s="140"/>
      <c r="UMT67" s="140"/>
      <c r="UMU67" s="140"/>
      <c r="UMV67" s="140"/>
      <c r="UMW67" s="140"/>
      <c r="UMX67" s="140"/>
      <c r="UMY67" s="140"/>
      <c r="UMZ67" s="140"/>
      <c r="UNA67" s="140"/>
      <c r="UNB67" s="140"/>
      <c r="UNC67" s="140"/>
      <c r="UND67" s="140"/>
      <c r="UNE67" s="140"/>
      <c r="UNF67" s="140"/>
      <c r="UNG67" s="140"/>
      <c r="UNH67" s="140"/>
      <c r="UNI67" s="140"/>
      <c r="UNJ67" s="140"/>
      <c r="UNK67" s="140"/>
      <c r="UNL67" s="140"/>
      <c r="UNM67" s="140"/>
      <c r="UNN67" s="140"/>
      <c r="UNO67" s="140"/>
      <c r="UNP67" s="140"/>
      <c r="UNQ67" s="140"/>
      <c r="UNR67" s="140"/>
      <c r="UNS67" s="140"/>
      <c r="UNT67" s="140"/>
      <c r="UNU67" s="140"/>
      <c r="UNV67" s="140"/>
      <c r="UNW67" s="140"/>
      <c r="UNX67" s="140"/>
      <c r="UNY67" s="140"/>
      <c r="UNZ67" s="140"/>
      <c r="UOA67" s="140"/>
      <c r="UOB67" s="140"/>
      <c r="UOC67" s="140"/>
      <c r="UOD67" s="140"/>
      <c r="UOE67" s="140"/>
      <c r="UOF67" s="140"/>
      <c r="UOG67" s="140"/>
      <c r="UOH67" s="140"/>
      <c r="UOI67" s="140"/>
      <c r="UOJ67" s="140"/>
      <c r="UOK67" s="140"/>
      <c r="UOL67" s="140"/>
      <c r="UOM67" s="140"/>
      <c r="UON67" s="140"/>
      <c r="UOO67" s="140"/>
      <c r="UOP67" s="140"/>
      <c r="UOQ67" s="140"/>
      <c r="UOR67" s="140"/>
      <c r="UOS67" s="140"/>
      <c r="UOT67" s="140"/>
      <c r="UOU67" s="140"/>
      <c r="UOV67" s="140"/>
      <c r="UOW67" s="140"/>
      <c r="UOX67" s="140"/>
      <c r="UOY67" s="140"/>
      <c r="UOZ67" s="140"/>
      <c r="UPA67" s="140"/>
      <c r="UPB67" s="140"/>
      <c r="UPC67" s="140"/>
      <c r="UPD67" s="140"/>
      <c r="UPE67" s="140"/>
      <c r="UPF67" s="140"/>
      <c r="UPG67" s="140"/>
      <c r="UPH67" s="140"/>
      <c r="UPI67" s="140"/>
      <c r="UPJ67" s="140"/>
      <c r="UPK67" s="140"/>
      <c r="UPL67" s="140"/>
      <c r="UPM67" s="140"/>
      <c r="UPN67" s="140"/>
      <c r="UPO67" s="140"/>
      <c r="UPP67" s="140"/>
      <c r="UPQ67" s="140"/>
      <c r="UPR67" s="140"/>
      <c r="UPS67" s="140"/>
      <c r="UPT67" s="140"/>
      <c r="UPU67" s="140"/>
      <c r="UPV67" s="140"/>
      <c r="UPW67" s="140"/>
      <c r="UPX67" s="140"/>
      <c r="UPY67" s="140"/>
      <c r="UPZ67" s="140"/>
      <c r="UQA67" s="140"/>
      <c r="UQB67" s="140"/>
      <c r="UQC67" s="140"/>
      <c r="UQD67" s="140"/>
      <c r="UQE67" s="140"/>
      <c r="UQF67" s="140"/>
      <c r="UQG67" s="140"/>
      <c r="UQH67" s="140"/>
      <c r="UQI67" s="140"/>
      <c r="UQJ67" s="140"/>
      <c r="UQK67" s="140"/>
      <c r="UQL67" s="140"/>
      <c r="UQM67" s="140"/>
      <c r="UQN67" s="140"/>
      <c r="UQO67" s="140"/>
      <c r="UQP67" s="140"/>
      <c r="UQQ67" s="140"/>
      <c r="UQR67" s="140"/>
      <c r="UQS67" s="140"/>
      <c r="UQT67" s="140"/>
      <c r="UQU67" s="140"/>
      <c r="UQV67" s="140"/>
      <c r="UQW67" s="140"/>
      <c r="UQX67" s="140"/>
      <c r="UQY67" s="140"/>
      <c r="UQZ67" s="140"/>
      <c r="URA67" s="140"/>
      <c r="URB67" s="140"/>
      <c r="URC67" s="140"/>
      <c r="URD67" s="140"/>
      <c r="URE67" s="140"/>
      <c r="URF67" s="140"/>
      <c r="URG67" s="140"/>
      <c r="URH67" s="140"/>
      <c r="URI67" s="140"/>
      <c r="URJ67" s="140"/>
      <c r="URK67" s="140"/>
      <c r="URL67" s="140"/>
      <c r="URM67" s="140"/>
      <c r="URN67" s="140"/>
      <c r="URO67" s="140"/>
      <c r="URP67" s="140"/>
      <c r="URQ67" s="140"/>
      <c r="URR67" s="140"/>
      <c r="URS67" s="140"/>
      <c r="URT67" s="140"/>
      <c r="URU67" s="140"/>
      <c r="URV67" s="140"/>
      <c r="URW67" s="140"/>
      <c r="URX67" s="140"/>
      <c r="URY67" s="140"/>
      <c r="URZ67" s="140"/>
      <c r="USA67" s="140"/>
      <c r="USB67" s="140"/>
      <c r="USC67" s="140"/>
      <c r="USD67" s="140"/>
      <c r="USE67" s="140"/>
      <c r="USF67" s="140"/>
      <c r="USG67" s="140"/>
      <c r="USH67" s="140"/>
      <c r="USI67" s="140"/>
      <c r="USJ67" s="140"/>
      <c r="USK67" s="140"/>
      <c r="USL67" s="140"/>
      <c r="USM67" s="140"/>
      <c r="USN67" s="140"/>
      <c r="USO67" s="140"/>
      <c r="USP67" s="140"/>
      <c r="USQ67" s="140"/>
      <c r="USR67" s="140"/>
      <c r="USS67" s="140"/>
      <c r="UST67" s="140"/>
      <c r="USU67" s="140"/>
      <c r="USV67" s="140"/>
      <c r="USW67" s="140"/>
      <c r="USX67" s="140"/>
      <c r="USY67" s="140"/>
      <c r="USZ67" s="140"/>
      <c r="UTA67" s="140"/>
      <c r="UTB67" s="140"/>
      <c r="UTC67" s="140"/>
      <c r="UTD67" s="140"/>
      <c r="UTE67" s="140"/>
      <c r="UTF67" s="140"/>
      <c r="UTG67" s="140"/>
      <c r="UTH67" s="140"/>
      <c r="UTI67" s="140"/>
      <c r="UTJ67" s="140"/>
      <c r="UTK67" s="140"/>
      <c r="UTL67" s="140"/>
      <c r="UTM67" s="140"/>
      <c r="UTN67" s="140"/>
      <c r="UTO67" s="140"/>
      <c r="UTP67" s="140"/>
      <c r="UTQ67" s="140"/>
      <c r="UTR67" s="140"/>
      <c r="UTS67" s="140"/>
      <c r="UTT67" s="140"/>
      <c r="UTU67" s="140"/>
      <c r="UTV67" s="140"/>
      <c r="UTW67" s="140"/>
      <c r="UTX67" s="140"/>
      <c r="UTY67" s="140"/>
      <c r="UTZ67" s="140"/>
      <c r="UUA67" s="140"/>
      <c r="UUB67" s="140"/>
      <c r="UUC67" s="140"/>
      <c r="UUD67" s="140"/>
      <c r="UUE67" s="140"/>
      <c r="UUF67" s="140"/>
      <c r="UUG67" s="140"/>
      <c r="UUH67" s="140"/>
      <c r="UUI67" s="140"/>
      <c r="UUJ67" s="140"/>
      <c r="UUK67" s="140"/>
      <c r="UUL67" s="140"/>
      <c r="UUM67" s="140"/>
      <c r="UUN67" s="140"/>
      <c r="UUO67" s="140"/>
      <c r="UUP67" s="140"/>
      <c r="UUQ67" s="140"/>
      <c r="UUR67" s="140"/>
      <c r="UUS67" s="140"/>
      <c r="UUT67" s="140"/>
      <c r="UUU67" s="140"/>
      <c r="UUV67" s="140"/>
      <c r="UUW67" s="140"/>
      <c r="UUX67" s="140"/>
      <c r="UUY67" s="140"/>
      <c r="UUZ67" s="140"/>
      <c r="UVA67" s="140"/>
      <c r="UVB67" s="140"/>
      <c r="UVC67" s="140"/>
      <c r="UVD67" s="140"/>
      <c r="UVE67" s="140"/>
      <c r="UVF67" s="140"/>
      <c r="UVG67" s="140"/>
      <c r="UVH67" s="140"/>
      <c r="UVI67" s="140"/>
      <c r="UVJ67" s="140"/>
      <c r="UVK67" s="140"/>
      <c r="UVL67" s="140"/>
      <c r="UVM67" s="140"/>
      <c r="UVN67" s="140"/>
      <c r="UVO67" s="140"/>
      <c r="UVP67" s="140"/>
      <c r="UVQ67" s="140"/>
      <c r="UVR67" s="140"/>
      <c r="UVS67" s="140"/>
      <c r="UVT67" s="140"/>
      <c r="UVU67" s="140"/>
      <c r="UVV67" s="140"/>
      <c r="UVW67" s="140"/>
      <c r="UVX67" s="140"/>
      <c r="UVY67" s="140"/>
      <c r="UVZ67" s="140"/>
      <c r="UWA67" s="140"/>
      <c r="UWB67" s="140"/>
      <c r="UWC67" s="140"/>
      <c r="UWD67" s="140"/>
      <c r="UWE67" s="140"/>
      <c r="UWF67" s="140"/>
      <c r="UWG67" s="140"/>
      <c r="UWH67" s="140"/>
      <c r="UWI67" s="140"/>
      <c r="UWJ67" s="140"/>
      <c r="UWK67" s="140"/>
      <c r="UWL67" s="140"/>
      <c r="UWM67" s="140"/>
      <c r="UWN67" s="140"/>
      <c r="UWO67" s="140"/>
      <c r="UWP67" s="140"/>
      <c r="UWQ67" s="140"/>
      <c r="UWR67" s="140"/>
      <c r="UWS67" s="140"/>
      <c r="UWT67" s="140"/>
      <c r="UWU67" s="140"/>
      <c r="UWV67" s="140"/>
      <c r="UWW67" s="140"/>
      <c r="UWX67" s="140"/>
      <c r="UWY67" s="140"/>
      <c r="UWZ67" s="140"/>
      <c r="UXA67" s="140"/>
      <c r="UXB67" s="140"/>
      <c r="UXC67" s="140"/>
      <c r="UXD67" s="140"/>
      <c r="UXE67" s="140"/>
      <c r="UXF67" s="140"/>
      <c r="UXG67" s="140"/>
      <c r="UXH67" s="140"/>
      <c r="UXI67" s="140"/>
      <c r="UXJ67" s="140"/>
      <c r="UXK67" s="140"/>
      <c r="UXL67" s="140"/>
      <c r="UXM67" s="140"/>
      <c r="UXN67" s="140"/>
      <c r="UXO67" s="140"/>
      <c r="UXP67" s="140"/>
      <c r="UXQ67" s="140"/>
      <c r="UXR67" s="140"/>
      <c r="UXS67" s="140"/>
      <c r="UXT67" s="140"/>
      <c r="UXU67" s="140"/>
      <c r="UXV67" s="140"/>
      <c r="UXW67" s="140"/>
      <c r="UXX67" s="140"/>
      <c r="UXY67" s="140"/>
      <c r="UXZ67" s="140"/>
      <c r="UYA67" s="140"/>
      <c r="UYB67" s="140"/>
      <c r="UYC67" s="140"/>
      <c r="UYD67" s="140"/>
      <c r="UYE67" s="140"/>
      <c r="UYF67" s="140"/>
      <c r="UYG67" s="140"/>
      <c r="UYH67" s="140"/>
      <c r="UYI67" s="140"/>
      <c r="UYJ67" s="140"/>
      <c r="UYK67" s="140"/>
      <c r="UYL67" s="140"/>
      <c r="UYM67" s="140"/>
      <c r="UYN67" s="140"/>
      <c r="UYO67" s="140"/>
      <c r="UYP67" s="140"/>
      <c r="UYQ67" s="140"/>
      <c r="UYR67" s="140"/>
      <c r="UYS67" s="140"/>
      <c r="UYT67" s="140"/>
      <c r="UYU67" s="140"/>
      <c r="UYV67" s="140"/>
      <c r="UYW67" s="140"/>
      <c r="UYX67" s="140"/>
      <c r="UYY67" s="140"/>
      <c r="UYZ67" s="140"/>
      <c r="UZA67" s="140"/>
      <c r="UZB67" s="140"/>
      <c r="UZC67" s="140"/>
      <c r="UZD67" s="140"/>
      <c r="UZE67" s="140"/>
      <c r="UZF67" s="140"/>
      <c r="UZG67" s="140"/>
      <c r="UZH67" s="140"/>
      <c r="UZI67" s="140"/>
      <c r="UZJ67" s="140"/>
      <c r="UZK67" s="140"/>
      <c r="UZL67" s="140"/>
      <c r="UZM67" s="140"/>
      <c r="UZN67" s="140"/>
      <c r="UZO67" s="140"/>
      <c r="UZP67" s="140"/>
      <c r="UZQ67" s="140"/>
      <c r="UZR67" s="140"/>
      <c r="UZS67" s="140"/>
      <c r="UZT67" s="140"/>
      <c r="UZU67" s="140"/>
      <c r="UZV67" s="140"/>
      <c r="UZW67" s="140"/>
      <c r="UZX67" s="140"/>
      <c r="UZY67" s="140"/>
      <c r="UZZ67" s="140"/>
      <c r="VAA67" s="140"/>
      <c r="VAB67" s="140"/>
      <c r="VAC67" s="140"/>
      <c r="VAD67" s="140"/>
      <c r="VAE67" s="140"/>
      <c r="VAF67" s="140"/>
      <c r="VAG67" s="140"/>
      <c r="VAH67" s="140"/>
      <c r="VAI67" s="140"/>
      <c r="VAJ67" s="140"/>
      <c r="VAK67" s="140"/>
      <c r="VAL67" s="140"/>
      <c r="VAM67" s="140"/>
      <c r="VAN67" s="140"/>
      <c r="VAO67" s="140"/>
      <c r="VAP67" s="140"/>
      <c r="VAQ67" s="140"/>
      <c r="VAR67" s="140"/>
      <c r="VAS67" s="140"/>
      <c r="VAT67" s="140"/>
      <c r="VAU67" s="140"/>
      <c r="VAV67" s="140"/>
      <c r="VAW67" s="140"/>
      <c r="VAX67" s="140"/>
      <c r="VAY67" s="140"/>
      <c r="VAZ67" s="140"/>
      <c r="VBA67" s="140"/>
      <c r="VBB67" s="140"/>
      <c r="VBC67" s="140"/>
      <c r="VBD67" s="140"/>
      <c r="VBE67" s="140"/>
      <c r="VBF67" s="140"/>
      <c r="VBG67" s="140"/>
      <c r="VBH67" s="140"/>
      <c r="VBI67" s="140"/>
      <c r="VBJ67" s="140"/>
      <c r="VBK67" s="140"/>
      <c r="VBL67" s="140"/>
      <c r="VBM67" s="140"/>
      <c r="VBN67" s="140"/>
      <c r="VBO67" s="140"/>
      <c r="VBP67" s="140"/>
      <c r="VBQ67" s="140"/>
      <c r="VBR67" s="140"/>
      <c r="VBS67" s="140"/>
      <c r="VBT67" s="140"/>
      <c r="VBU67" s="140"/>
      <c r="VBV67" s="140"/>
      <c r="VBW67" s="140"/>
      <c r="VBX67" s="140"/>
      <c r="VBY67" s="140"/>
      <c r="VBZ67" s="140"/>
      <c r="VCA67" s="140"/>
      <c r="VCB67" s="140"/>
      <c r="VCC67" s="140"/>
      <c r="VCD67" s="140"/>
      <c r="VCE67" s="140"/>
      <c r="VCF67" s="140"/>
      <c r="VCG67" s="140"/>
      <c r="VCH67" s="140"/>
      <c r="VCI67" s="140"/>
      <c r="VCJ67" s="140"/>
      <c r="VCK67" s="140"/>
      <c r="VCL67" s="140"/>
      <c r="VCM67" s="140"/>
      <c r="VCN67" s="140"/>
      <c r="VCO67" s="140"/>
      <c r="VCP67" s="140"/>
      <c r="VCQ67" s="140"/>
      <c r="VCR67" s="140"/>
      <c r="VCS67" s="140"/>
      <c r="VCT67" s="140"/>
      <c r="VCU67" s="140"/>
      <c r="VCV67" s="140"/>
      <c r="VCW67" s="140"/>
      <c r="VCX67" s="140"/>
      <c r="VCY67" s="140"/>
      <c r="VCZ67" s="140"/>
      <c r="VDA67" s="140"/>
      <c r="VDB67" s="140"/>
      <c r="VDC67" s="140"/>
      <c r="VDD67" s="140"/>
      <c r="VDE67" s="140"/>
      <c r="VDF67" s="140"/>
      <c r="VDG67" s="140"/>
      <c r="VDH67" s="140"/>
      <c r="VDI67" s="140"/>
      <c r="VDJ67" s="140"/>
      <c r="VDK67" s="140"/>
      <c r="VDL67" s="140"/>
      <c r="VDM67" s="140"/>
      <c r="VDN67" s="140"/>
      <c r="VDO67" s="140"/>
      <c r="VDP67" s="140"/>
      <c r="VDQ67" s="140"/>
      <c r="VDR67" s="140"/>
      <c r="VDS67" s="140"/>
      <c r="VDT67" s="140"/>
      <c r="VDU67" s="140"/>
      <c r="VDV67" s="140"/>
      <c r="VDW67" s="140"/>
      <c r="VDX67" s="140"/>
      <c r="VDY67" s="140"/>
      <c r="VDZ67" s="140"/>
      <c r="VEA67" s="140"/>
      <c r="VEB67" s="140"/>
      <c r="VEC67" s="140"/>
      <c r="VED67" s="140"/>
      <c r="VEE67" s="140"/>
      <c r="VEF67" s="140"/>
      <c r="VEG67" s="140"/>
      <c r="VEH67" s="140"/>
      <c r="VEI67" s="140"/>
      <c r="VEJ67" s="140"/>
      <c r="VEK67" s="140"/>
      <c r="VEL67" s="140"/>
      <c r="VEM67" s="140"/>
      <c r="VEN67" s="140"/>
      <c r="VEO67" s="140"/>
      <c r="VEP67" s="140"/>
      <c r="VEQ67" s="140"/>
      <c r="VER67" s="140"/>
      <c r="VES67" s="140"/>
      <c r="VET67" s="140"/>
      <c r="VEU67" s="140"/>
      <c r="VEV67" s="140"/>
      <c r="VEW67" s="140"/>
      <c r="VEX67" s="140"/>
      <c r="VEY67" s="140"/>
      <c r="VEZ67" s="140"/>
      <c r="VFA67" s="140"/>
      <c r="VFB67" s="140"/>
      <c r="VFC67" s="140"/>
      <c r="VFD67" s="140"/>
      <c r="VFE67" s="140"/>
      <c r="VFF67" s="140"/>
      <c r="VFG67" s="140"/>
      <c r="VFH67" s="140"/>
      <c r="VFI67" s="140"/>
      <c r="VFJ67" s="140"/>
      <c r="VFK67" s="140"/>
      <c r="VFL67" s="140"/>
      <c r="VFM67" s="140"/>
      <c r="VFN67" s="140"/>
      <c r="VFO67" s="140"/>
      <c r="VFP67" s="140"/>
      <c r="VFQ67" s="140"/>
      <c r="VFR67" s="140"/>
      <c r="VFS67" s="140"/>
      <c r="VFT67" s="140"/>
      <c r="VFU67" s="140"/>
      <c r="VFV67" s="140"/>
      <c r="VFW67" s="140"/>
      <c r="VFX67" s="140"/>
      <c r="VFY67" s="140"/>
      <c r="VFZ67" s="140"/>
      <c r="VGA67" s="140"/>
      <c r="VGB67" s="140"/>
      <c r="VGC67" s="140"/>
      <c r="VGD67" s="140"/>
      <c r="VGE67" s="140"/>
      <c r="VGF67" s="140"/>
      <c r="VGG67" s="140"/>
      <c r="VGH67" s="140"/>
      <c r="VGI67" s="140"/>
      <c r="VGJ67" s="140"/>
      <c r="VGK67" s="140"/>
      <c r="VGL67" s="140"/>
      <c r="VGM67" s="140"/>
      <c r="VGN67" s="140"/>
      <c r="VGO67" s="140"/>
      <c r="VGP67" s="140"/>
      <c r="VGQ67" s="140"/>
      <c r="VGR67" s="140"/>
      <c r="VGS67" s="140"/>
      <c r="VGT67" s="140"/>
      <c r="VGU67" s="140"/>
      <c r="VGV67" s="140"/>
      <c r="VGW67" s="140"/>
      <c r="VGX67" s="140"/>
      <c r="VGY67" s="140"/>
      <c r="VGZ67" s="140"/>
      <c r="VHA67" s="140"/>
      <c r="VHB67" s="140"/>
      <c r="VHC67" s="140"/>
      <c r="VHD67" s="140"/>
      <c r="VHE67" s="140"/>
      <c r="VHF67" s="140"/>
      <c r="VHG67" s="140"/>
      <c r="VHH67" s="140"/>
      <c r="VHI67" s="140"/>
      <c r="VHJ67" s="140"/>
      <c r="VHK67" s="140"/>
      <c r="VHL67" s="140"/>
      <c r="VHM67" s="140"/>
      <c r="VHN67" s="140"/>
      <c r="VHO67" s="140"/>
      <c r="VHP67" s="140"/>
      <c r="VHQ67" s="140"/>
      <c r="VHR67" s="140"/>
      <c r="VHS67" s="140"/>
      <c r="VHT67" s="140"/>
      <c r="VHU67" s="140"/>
      <c r="VHV67" s="140"/>
      <c r="VHW67" s="140"/>
      <c r="VHX67" s="140"/>
      <c r="VHY67" s="140"/>
      <c r="VHZ67" s="140"/>
      <c r="VIA67" s="140"/>
      <c r="VIB67" s="140"/>
      <c r="VIC67" s="140"/>
      <c r="VID67" s="140"/>
      <c r="VIE67" s="140"/>
      <c r="VIF67" s="140"/>
      <c r="VIG67" s="140"/>
      <c r="VIH67" s="140"/>
      <c r="VII67" s="140"/>
      <c r="VIJ67" s="140"/>
      <c r="VIK67" s="140"/>
      <c r="VIL67" s="140"/>
      <c r="VIM67" s="140"/>
      <c r="VIN67" s="140"/>
      <c r="VIO67" s="140"/>
      <c r="VIP67" s="140"/>
      <c r="VIQ67" s="140"/>
      <c r="VIR67" s="140"/>
      <c r="VIS67" s="140"/>
      <c r="VIT67" s="140"/>
      <c r="VIU67" s="140"/>
      <c r="VIV67" s="140"/>
      <c r="VIW67" s="140"/>
      <c r="VIX67" s="140"/>
      <c r="VIY67" s="140"/>
      <c r="VIZ67" s="140"/>
      <c r="VJA67" s="140"/>
      <c r="VJB67" s="140"/>
      <c r="VJC67" s="140"/>
      <c r="VJD67" s="140"/>
      <c r="VJE67" s="140"/>
      <c r="VJF67" s="140"/>
      <c r="VJG67" s="140"/>
      <c r="VJH67" s="140"/>
      <c r="VJI67" s="140"/>
      <c r="VJJ67" s="140"/>
      <c r="VJK67" s="140"/>
      <c r="VJL67" s="140"/>
      <c r="VJM67" s="140"/>
      <c r="VJN67" s="140"/>
      <c r="VJO67" s="140"/>
      <c r="VJP67" s="140"/>
      <c r="VJQ67" s="140"/>
      <c r="VJR67" s="140"/>
      <c r="VJS67" s="140"/>
      <c r="VJT67" s="140"/>
      <c r="VJU67" s="140"/>
      <c r="VJV67" s="140"/>
      <c r="VJW67" s="140"/>
      <c r="VJX67" s="140"/>
      <c r="VJY67" s="140"/>
      <c r="VJZ67" s="140"/>
      <c r="VKA67" s="140"/>
      <c r="VKB67" s="140"/>
      <c r="VKC67" s="140"/>
      <c r="VKD67" s="140"/>
      <c r="VKE67" s="140"/>
      <c r="VKF67" s="140"/>
      <c r="VKG67" s="140"/>
      <c r="VKH67" s="140"/>
      <c r="VKI67" s="140"/>
      <c r="VKJ67" s="140"/>
      <c r="VKK67" s="140"/>
      <c r="VKL67" s="140"/>
      <c r="VKM67" s="140"/>
      <c r="VKN67" s="140"/>
      <c r="VKO67" s="140"/>
      <c r="VKP67" s="140"/>
      <c r="VKQ67" s="140"/>
      <c r="VKR67" s="140"/>
      <c r="VKS67" s="140"/>
      <c r="VKT67" s="140"/>
      <c r="VKU67" s="140"/>
      <c r="VKV67" s="140"/>
      <c r="VKW67" s="140"/>
      <c r="VKX67" s="140"/>
      <c r="VKY67" s="140"/>
      <c r="VKZ67" s="140"/>
      <c r="VLA67" s="140"/>
      <c r="VLB67" s="140"/>
      <c r="VLC67" s="140"/>
      <c r="VLD67" s="140"/>
      <c r="VLE67" s="140"/>
      <c r="VLF67" s="140"/>
      <c r="VLG67" s="140"/>
      <c r="VLH67" s="140"/>
      <c r="VLI67" s="140"/>
      <c r="VLJ67" s="140"/>
      <c r="VLK67" s="140"/>
      <c r="VLL67" s="140"/>
      <c r="VLM67" s="140"/>
      <c r="VLN67" s="140"/>
      <c r="VLO67" s="140"/>
      <c r="VLP67" s="140"/>
      <c r="VLQ67" s="140"/>
      <c r="VLR67" s="140"/>
      <c r="VLS67" s="140"/>
      <c r="VLT67" s="140"/>
      <c r="VLU67" s="140"/>
      <c r="VLV67" s="140"/>
      <c r="VLW67" s="140"/>
      <c r="VLX67" s="140"/>
      <c r="VLY67" s="140"/>
      <c r="VLZ67" s="140"/>
      <c r="VMA67" s="140"/>
      <c r="VMB67" s="140"/>
      <c r="VMC67" s="140"/>
      <c r="VMD67" s="140"/>
      <c r="VME67" s="140"/>
      <c r="VMF67" s="140"/>
      <c r="VMG67" s="140"/>
      <c r="VMH67" s="140"/>
      <c r="VMI67" s="140"/>
      <c r="VMJ67" s="140"/>
      <c r="VMK67" s="140"/>
      <c r="VML67" s="140"/>
      <c r="VMM67" s="140"/>
      <c r="VMN67" s="140"/>
      <c r="VMO67" s="140"/>
      <c r="VMP67" s="140"/>
      <c r="VMQ67" s="140"/>
      <c r="VMR67" s="140"/>
      <c r="VMS67" s="140"/>
      <c r="VMT67" s="140"/>
      <c r="VMU67" s="140"/>
      <c r="VMV67" s="140"/>
      <c r="VMW67" s="140"/>
      <c r="VMX67" s="140"/>
      <c r="VMY67" s="140"/>
      <c r="VMZ67" s="140"/>
      <c r="VNA67" s="140"/>
      <c r="VNB67" s="140"/>
      <c r="VNC67" s="140"/>
      <c r="VND67" s="140"/>
      <c r="VNE67" s="140"/>
      <c r="VNF67" s="140"/>
      <c r="VNG67" s="140"/>
      <c r="VNH67" s="140"/>
      <c r="VNI67" s="140"/>
      <c r="VNJ67" s="140"/>
      <c r="VNK67" s="140"/>
      <c r="VNL67" s="140"/>
      <c r="VNM67" s="140"/>
      <c r="VNN67" s="140"/>
      <c r="VNO67" s="140"/>
      <c r="VNP67" s="140"/>
      <c r="VNQ67" s="140"/>
      <c r="VNR67" s="140"/>
      <c r="VNS67" s="140"/>
      <c r="VNT67" s="140"/>
      <c r="VNU67" s="140"/>
      <c r="VNV67" s="140"/>
      <c r="VNW67" s="140"/>
      <c r="VNX67" s="140"/>
      <c r="VNY67" s="140"/>
      <c r="VNZ67" s="140"/>
      <c r="VOA67" s="140"/>
      <c r="VOB67" s="140"/>
      <c r="VOC67" s="140"/>
      <c r="VOD67" s="140"/>
      <c r="VOE67" s="140"/>
      <c r="VOF67" s="140"/>
      <c r="VOG67" s="140"/>
      <c r="VOH67" s="140"/>
      <c r="VOI67" s="140"/>
      <c r="VOJ67" s="140"/>
      <c r="VOK67" s="140"/>
      <c r="VOL67" s="140"/>
      <c r="VOM67" s="140"/>
      <c r="VON67" s="140"/>
      <c r="VOO67" s="140"/>
      <c r="VOP67" s="140"/>
      <c r="VOQ67" s="140"/>
      <c r="VOR67" s="140"/>
      <c r="VOS67" s="140"/>
      <c r="VOT67" s="140"/>
      <c r="VOU67" s="140"/>
      <c r="VOV67" s="140"/>
      <c r="VOW67" s="140"/>
      <c r="VOX67" s="140"/>
      <c r="VOY67" s="140"/>
      <c r="VOZ67" s="140"/>
      <c r="VPA67" s="140"/>
      <c r="VPB67" s="140"/>
      <c r="VPC67" s="140"/>
      <c r="VPD67" s="140"/>
      <c r="VPE67" s="140"/>
      <c r="VPF67" s="140"/>
      <c r="VPG67" s="140"/>
      <c r="VPH67" s="140"/>
      <c r="VPI67" s="140"/>
      <c r="VPJ67" s="140"/>
      <c r="VPK67" s="140"/>
      <c r="VPL67" s="140"/>
      <c r="VPM67" s="140"/>
      <c r="VPN67" s="140"/>
      <c r="VPO67" s="140"/>
      <c r="VPP67" s="140"/>
      <c r="VPQ67" s="140"/>
      <c r="VPR67" s="140"/>
      <c r="VPS67" s="140"/>
      <c r="VPT67" s="140"/>
      <c r="VPU67" s="140"/>
      <c r="VPV67" s="140"/>
      <c r="VPW67" s="140"/>
      <c r="VPX67" s="140"/>
      <c r="VPY67" s="140"/>
      <c r="VPZ67" s="140"/>
      <c r="VQA67" s="140"/>
      <c r="VQB67" s="140"/>
      <c r="VQC67" s="140"/>
      <c r="VQD67" s="140"/>
      <c r="VQE67" s="140"/>
      <c r="VQF67" s="140"/>
      <c r="VQG67" s="140"/>
      <c r="VQH67" s="140"/>
      <c r="VQI67" s="140"/>
      <c r="VQJ67" s="140"/>
      <c r="VQK67" s="140"/>
      <c r="VQL67" s="140"/>
      <c r="VQM67" s="140"/>
      <c r="VQN67" s="140"/>
      <c r="VQO67" s="140"/>
      <c r="VQP67" s="140"/>
      <c r="VQQ67" s="140"/>
      <c r="VQR67" s="140"/>
      <c r="VQS67" s="140"/>
      <c r="VQT67" s="140"/>
      <c r="VQU67" s="140"/>
      <c r="VQV67" s="140"/>
      <c r="VQW67" s="140"/>
      <c r="VQX67" s="140"/>
      <c r="VQY67" s="140"/>
      <c r="VQZ67" s="140"/>
      <c r="VRA67" s="140"/>
      <c r="VRB67" s="140"/>
      <c r="VRC67" s="140"/>
      <c r="VRD67" s="140"/>
      <c r="VRE67" s="140"/>
      <c r="VRF67" s="140"/>
      <c r="VRG67" s="140"/>
      <c r="VRH67" s="140"/>
      <c r="VRI67" s="140"/>
      <c r="VRJ67" s="140"/>
      <c r="VRK67" s="140"/>
      <c r="VRL67" s="140"/>
      <c r="VRM67" s="140"/>
      <c r="VRN67" s="140"/>
      <c r="VRO67" s="140"/>
      <c r="VRP67" s="140"/>
      <c r="VRQ67" s="140"/>
      <c r="VRR67" s="140"/>
      <c r="VRS67" s="140"/>
      <c r="VRT67" s="140"/>
      <c r="VRU67" s="140"/>
      <c r="VRV67" s="140"/>
      <c r="VRW67" s="140"/>
      <c r="VRX67" s="140"/>
      <c r="VRY67" s="140"/>
      <c r="VRZ67" s="140"/>
      <c r="VSA67" s="140"/>
      <c r="VSB67" s="140"/>
      <c r="VSC67" s="140"/>
      <c r="VSD67" s="140"/>
      <c r="VSE67" s="140"/>
      <c r="VSF67" s="140"/>
      <c r="VSG67" s="140"/>
      <c r="VSH67" s="140"/>
      <c r="VSI67" s="140"/>
      <c r="VSJ67" s="140"/>
      <c r="VSK67" s="140"/>
      <c r="VSL67" s="140"/>
      <c r="VSM67" s="140"/>
      <c r="VSN67" s="140"/>
      <c r="VSO67" s="140"/>
      <c r="VSP67" s="140"/>
      <c r="VSQ67" s="140"/>
      <c r="VSR67" s="140"/>
      <c r="VSS67" s="140"/>
      <c r="VST67" s="140"/>
      <c r="VSU67" s="140"/>
      <c r="VSV67" s="140"/>
      <c r="VSW67" s="140"/>
      <c r="VSX67" s="140"/>
      <c r="VSY67" s="140"/>
      <c r="VSZ67" s="140"/>
      <c r="VTA67" s="140"/>
      <c r="VTB67" s="140"/>
      <c r="VTC67" s="140"/>
      <c r="VTD67" s="140"/>
      <c r="VTE67" s="140"/>
      <c r="VTF67" s="140"/>
      <c r="VTG67" s="140"/>
      <c r="VTH67" s="140"/>
      <c r="VTI67" s="140"/>
      <c r="VTJ67" s="140"/>
      <c r="VTK67" s="140"/>
      <c r="VTL67" s="140"/>
      <c r="VTM67" s="140"/>
      <c r="VTN67" s="140"/>
      <c r="VTO67" s="140"/>
      <c r="VTP67" s="140"/>
      <c r="VTQ67" s="140"/>
      <c r="VTR67" s="140"/>
      <c r="VTS67" s="140"/>
      <c r="VTT67" s="140"/>
      <c r="VTU67" s="140"/>
      <c r="VTV67" s="140"/>
      <c r="VTW67" s="140"/>
      <c r="VTX67" s="140"/>
      <c r="VTY67" s="140"/>
      <c r="VTZ67" s="140"/>
      <c r="VUA67" s="140"/>
      <c r="VUB67" s="140"/>
      <c r="VUC67" s="140"/>
      <c r="VUD67" s="140"/>
      <c r="VUE67" s="140"/>
      <c r="VUF67" s="140"/>
      <c r="VUG67" s="140"/>
      <c r="VUH67" s="140"/>
      <c r="VUI67" s="140"/>
      <c r="VUJ67" s="140"/>
      <c r="VUK67" s="140"/>
      <c r="VUL67" s="140"/>
      <c r="VUM67" s="140"/>
      <c r="VUN67" s="140"/>
      <c r="VUO67" s="140"/>
      <c r="VUP67" s="140"/>
      <c r="VUQ67" s="140"/>
      <c r="VUR67" s="140"/>
      <c r="VUS67" s="140"/>
      <c r="VUT67" s="140"/>
      <c r="VUU67" s="140"/>
      <c r="VUV67" s="140"/>
      <c r="VUW67" s="140"/>
      <c r="VUX67" s="140"/>
      <c r="VUY67" s="140"/>
      <c r="VUZ67" s="140"/>
      <c r="VVA67" s="140"/>
      <c r="VVB67" s="140"/>
      <c r="VVC67" s="140"/>
      <c r="VVD67" s="140"/>
      <c r="VVE67" s="140"/>
      <c r="VVF67" s="140"/>
      <c r="VVG67" s="140"/>
      <c r="VVH67" s="140"/>
      <c r="VVI67" s="140"/>
      <c r="VVJ67" s="140"/>
      <c r="VVK67" s="140"/>
      <c r="VVL67" s="140"/>
      <c r="VVM67" s="140"/>
      <c r="VVN67" s="140"/>
      <c r="VVO67" s="140"/>
      <c r="VVP67" s="140"/>
      <c r="VVQ67" s="140"/>
      <c r="VVR67" s="140"/>
      <c r="VVS67" s="140"/>
      <c r="VVT67" s="140"/>
      <c r="VVU67" s="140"/>
      <c r="VVV67" s="140"/>
      <c r="VVW67" s="140"/>
      <c r="VVX67" s="140"/>
      <c r="VVY67" s="140"/>
      <c r="VVZ67" s="140"/>
      <c r="VWA67" s="140"/>
      <c r="VWB67" s="140"/>
      <c r="VWC67" s="140"/>
      <c r="VWD67" s="140"/>
      <c r="VWE67" s="140"/>
      <c r="VWF67" s="140"/>
      <c r="VWG67" s="140"/>
      <c r="VWH67" s="140"/>
      <c r="VWI67" s="140"/>
      <c r="VWJ67" s="140"/>
      <c r="VWK67" s="140"/>
      <c r="VWL67" s="140"/>
      <c r="VWM67" s="140"/>
      <c r="VWN67" s="140"/>
      <c r="VWO67" s="140"/>
      <c r="VWP67" s="140"/>
      <c r="VWQ67" s="140"/>
      <c r="VWR67" s="140"/>
      <c r="VWS67" s="140"/>
      <c r="VWT67" s="140"/>
      <c r="VWU67" s="140"/>
      <c r="VWV67" s="140"/>
      <c r="VWW67" s="140"/>
      <c r="VWX67" s="140"/>
      <c r="VWY67" s="140"/>
      <c r="VWZ67" s="140"/>
      <c r="VXA67" s="140"/>
      <c r="VXB67" s="140"/>
      <c r="VXC67" s="140"/>
      <c r="VXD67" s="140"/>
      <c r="VXE67" s="140"/>
      <c r="VXF67" s="140"/>
      <c r="VXG67" s="140"/>
      <c r="VXH67" s="140"/>
      <c r="VXI67" s="140"/>
      <c r="VXJ67" s="140"/>
      <c r="VXK67" s="140"/>
      <c r="VXL67" s="140"/>
      <c r="VXM67" s="140"/>
      <c r="VXN67" s="140"/>
      <c r="VXO67" s="140"/>
      <c r="VXP67" s="140"/>
      <c r="VXQ67" s="140"/>
      <c r="VXR67" s="140"/>
      <c r="VXS67" s="140"/>
      <c r="VXT67" s="140"/>
      <c r="VXU67" s="140"/>
      <c r="VXV67" s="140"/>
      <c r="VXW67" s="140"/>
      <c r="VXX67" s="140"/>
      <c r="VXY67" s="140"/>
      <c r="VXZ67" s="140"/>
      <c r="VYA67" s="140"/>
      <c r="VYB67" s="140"/>
      <c r="VYC67" s="140"/>
      <c r="VYD67" s="140"/>
      <c r="VYE67" s="140"/>
      <c r="VYF67" s="140"/>
      <c r="VYG67" s="140"/>
      <c r="VYH67" s="140"/>
      <c r="VYI67" s="140"/>
      <c r="VYJ67" s="140"/>
      <c r="VYK67" s="140"/>
      <c r="VYL67" s="140"/>
      <c r="VYM67" s="140"/>
      <c r="VYN67" s="140"/>
      <c r="VYO67" s="140"/>
      <c r="VYP67" s="140"/>
      <c r="VYQ67" s="140"/>
      <c r="VYR67" s="140"/>
      <c r="VYS67" s="140"/>
      <c r="VYT67" s="140"/>
      <c r="VYU67" s="140"/>
      <c r="VYV67" s="140"/>
      <c r="VYW67" s="140"/>
      <c r="VYX67" s="140"/>
      <c r="VYY67" s="140"/>
      <c r="VYZ67" s="140"/>
      <c r="VZA67" s="140"/>
      <c r="VZB67" s="140"/>
      <c r="VZC67" s="140"/>
      <c r="VZD67" s="140"/>
      <c r="VZE67" s="140"/>
      <c r="VZF67" s="140"/>
      <c r="VZG67" s="140"/>
      <c r="VZH67" s="140"/>
      <c r="VZI67" s="140"/>
      <c r="VZJ67" s="140"/>
      <c r="VZK67" s="140"/>
      <c r="VZL67" s="140"/>
      <c r="VZM67" s="140"/>
      <c r="VZN67" s="140"/>
      <c r="VZO67" s="140"/>
      <c r="VZP67" s="140"/>
      <c r="VZQ67" s="140"/>
      <c r="VZR67" s="140"/>
      <c r="VZS67" s="140"/>
      <c r="VZT67" s="140"/>
      <c r="VZU67" s="140"/>
      <c r="VZV67" s="140"/>
      <c r="VZW67" s="140"/>
      <c r="VZX67" s="140"/>
      <c r="VZY67" s="140"/>
      <c r="VZZ67" s="140"/>
      <c r="WAA67" s="140"/>
      <c r="WAB67" s="140"/>
      <c r="WAC67" s="140"/>
      <c r="WAD67" s="140"/>
      <c r="WAE67" s="140"/>
      <c r="WAF67" s="140"/>
      <c r="WAG67" s="140"/>
      <c r="WAH67" s="140"/>
      <c r="WAI67" s="140"/>
      <c r="WAJ67" s="140"/>
      <c r="WAK67" s="140"/>
      <c r="WAL67" s="140"/>
      <c r="WAM67" s="140"/>
      <c r="WAN67" s="140"/>
      <c r="WAO67" s="140"/>
      <c r="WAP67" s="140"/>
      <c r="WAQ67" s="140"/>
      <c r="WAR67" s="140"/>
      <c r="WAS67" s="140"/>
      <c r="WAT67" s="140"/>
      <c r="WAU67" s="140"/>
      <c r="WAV67" s="140"/>
      <c r="WAW67" s="140"/>
      <c r="WAX67" s="140"/>
      <c r="WAY67" s="140"/>
      <c r="WAZ67" s="140"/>
      <c r="WBA67" s="140"/>
      <c r="WBB67" s="140"/>
      <c r="WBC67" s="140"/>
      <c r="WBD67" s="140"/>
      <c r="WBE67" s="140"/>
      <c r="WBF67" s="140"/>
      <c r="WBG67" s="140"/>
      <c r="WBH67" s="140"/>
      <c r="WBI67" s="140"/>
      <c r="WBJ67" s="140"/>
      <c r="WBK67" s="140"/>
      <c r="WBL67" s="140"/>
      <c r="WBM67" s="140"/>
      <c r="WBN67" s="140"/>
      <c r="WBO67" s="140"/>
      <c r="WBP67" s="140"/>
      <c r="WBQ67" s="140"/>
      <c r="WBR67" s="140"/>
      <c r="WBS67" s="140"/>
      <c r="WBT67" s="140"/>
      <c r="WBU67" s="140"/>
      <c r="WBV67" s="140"/>
      <c r="WBW67" s="140"/>
      <c r="WBX67" s="140"/>
      <c r="WBY67" s="140"/>
      <c r="WBZ67" s="140"/>
      <c r="WCA67" s="140"/>
      <c r="WCB67" s="140"/>
      <c r="WCC67" s="140"/>
      <c r="WCD67" s="140"/>
      <c r="WCE67" s="140"/>
      <c r="WCF67" s="140"/>
      <c r="WCG67" s="140"/>
      <c r="WCH67" s="140"/>
      <c r="WCI67" s="140"/>
      <c r="WCJ67" s="140"/>
      <c r="WCK67" s="140"/>
      <c r="WCL67" s="140"/>
      <c r="WCM67" s="140"/>
      <c r="WCN67" s="140"/>
      <c r="WCO67" s="140"/>
      <c r="WCP67" s="140"/>
      <c r="WCQ67" s="140"/>
      <c r="WCR67" s="140"/>
      <c r="WCS67" s="140"/>
      <c r="WCT67" s="140"/>
      <c r="WCU67" s="140"/>
      <c r="WCV67" s="140"/>
      <c r="WCW67" s="140"/>
      <c r="WCX67" s="140"/>
      <c r="WCY67" s="140"/>
      <c r="WCZ67" s="140"/>
      <c r="WDA67" s="140"/>
      <c r="WDB67" s="140"/>
      <c r="WDC67" s="140"/>
      <c r="WDD67" s="140"/>
      <c r="WDE67" s="140"/>
      <c r="WDF67" s="140"/>
      <c r="WDG67" s="140"/>
      <c r="WDH67" s="140"/>
      <c r="WDI67" s="140"/>
      <c r="WDJ67" s="140"/>
      <c r="WDK67" s="140"/>
      <c r="WDL67" s="140"/>
      <c r="WDM67" s="140"/>
      <c r="WDN67" s="140"/>
      <c r="WDO67" s="140"/>
      <c r="WDP67" s="140"/>
      <c r="WDQ67" s="140"/>
      <c r="WDR67" s="140"/>
      <c r="WDS67" s="140"/>
      <c r="WDT67" s="140"/>
      <c r="WDU67" s="140"/>
      <c r="WDV67" s="140"/>
      <c r="WDW67" s="140"/>
      <c r="WDX67" s="140"/>
      <c r="WDY67" s="140"/>
      <c r="WDZ67" s="140"/>
      <c r="WEA67" s="140"/>
      <c r="WEB67" s="140"/>
      <c r="WEC67" s="140"/>
      <c r="WED67" s="140"/>
      <c r="WEE67" s="140"/>
      <c r="WEF67" s="140"/>
      <c r="WEG67" s="140"/>
      <c r="WEH67" s="140"/>
      <c r="WEI67" s="140"/>
      <c r="WEJ67" s="140"/>
      <c r="WEK67" s="140"/>
      <c r="WEL67" s="140"/>
      <c r="WEM67" s="140"/>
      <c r="WEN67" s="140"/>
      <c r="WEO67" s="140"/>
      <c r="WEP67" s="140"/>
      <c r="WEQ67" s="140"/>
      <c r="WER67" s="140"/>
      <c r="WES67" s="140"/>
      <c r="WET67" s="140"/>
      <c r="WEU67" s="140"/>
      <c r="WEV67" s="140"/>
      <c r="WEW67" s="140"/>
      <c r="WEX67" s="140"/>
      <c r="WEY67" s="140"/>
      <c r="WEZ67" s="140"/>
      <c r="WFA67" s="140"/>
      <c r="WFB67" s="140"/>
      <c r="WFC67" s="140"/>
      <c r="WFD67" s="140"/>
      <c r="WFE67" s="140"/>
      <c r="WFF67" s="140"/>
      <c r="WFG67" s="140"/>
      <c r="WFH67" s="140"/>
      <c r="WFI67" s="140"/>
      <c r="WFJ67" s="140"/>
      <c r="WFK67" s="140"/>
      <c r="WFL67" s="140"/>
      <c r="WFM67" s="140"/>
      <c r="WFN67" s="140"/>
      <c r="WFO67" s="140"/>
      <c r="WFP67" s="140"/>
      <c r="WFQ67" s="140"/>
      <c r="WFR67" s="140"/>
      <c r="WFS67" s="140"/>
      <c r="WFT67" s="140"/>
      <c r="WFU67" s="140"/>
      <c r="WFV67" s="140"/>
      <c r="WFW67" s="140"/>
      <c r="WFX67" s="140"/>
      <c r="WFY67" s="140"/>
      <c r="WFZ67" s="140"/>
      <c r="WGA67" s="140"/>
      <c r="WGB67" s="140"/>
      <c r="WGC67" s="140"/>
      <c r="WGD67" s="140"/>
      <c r="WGE67" s="140"/>
      <c r="WGF67" s="140"/>
      <c r="WGG67" s="140"/>
      <c r="WGH67" s="140"/>
      <c r="WGI67" s="140"/>
      <c r="WGJ67" s="140"/>
      <c r="WGK67" s="140"/>
      <c r="WGL67" s="140"/>
      <c r="WGM67" s="140"/>
      <c r="WGN67" s="140"/>
      <c r="WGO67" s="140"/>
      <c r="WGP67" s="140"/>
      <c r="WGQ67" s="140"/>
      <c r="WGR67" s="140"/>
      <c r="WGS67" s="140"/>
      <c r="WGT67" s="140"/>
      <c r="WGU67" s="140"/>
      <c r="WGV67" s="140"/>
      <c r="WGW67" s="140"/>
      <c r="WGX67" s="140"/>
      <c r="WGY67" s="140"/>
      <c r="WGZ67" s="140"/>
      <c r="WHA67" s="140"/>
      <c r="WHB67" s="140"/>
      <c r="WHC67" s="140"/>
      <c r="WHD67" s="140"/>
      <c r="WHE67" s="140"/>
      <c r="WHF67" s="140"/>
      <c r="WHG67" s="140"/>
      <c r="WHH67" s="140"/>
      <c r="WHI67" s="140"/>
      <c r="WHJ67" s="140"/>
      <c r="WHK67" s="140"/>
      <c r="WHL67" s="140"/>
      <c r="WHM67" s="140"/>
      <c r="WHN67" s="140"/>
      <c r="WHO67" s="140"/>
      <c r="WHP67" s="140"/>
      <c r="WHQ67" s="140"/>
      <c r="WHR67" s="140"/>
      <c r="WHS67" s="140"/>
      <c r="WHT67" s="140"/>
      <c r="WHU67" s="140"/>
      <c r="WHV67" s="140"/>
      <c r="WHW67" s="140"/>
      <c r="WHX67" s="140"/>
      <c r="WHY67" s="140"/>
      <c r="WHZ67" s="140"/>
      <c r="WIA67" s="140"/>
      <c r="WIB67" s="140"/>
      <c r="WIC67" s="140"/>
      <c r="WID67" s="140"/>
      <c r="WIE67" s="140"/>
      <c r="WIF67" s="140"/>
      <c r="WIG67" s="140"/>
      <c r="WIH67" s="140"/>
      <c r="WII67" s="140"/>
      <c r="WIJ67" s="140"/>
      <c r="WIK67" s="140"/>
      <c r="WIL67" s="140"/>
      <c r="WIM67" s="140"/>
      <c r="WIN67" s="140"/>
      <c r="WIO67" s="140"/>
      <c r="WIP67" s="140"/>
      <c r="WIQ67" s="140"/>
      <c r="WIR67" s="140"/>
      <c r="WIS67" s="140"/>
      <c r="WIT67" s="140"/>
      <c r="WIU67" s="140"/>
      <c r="WIV67" s="140"/>
      <c r="WIW67" s="140"/>
      <c r="WIX67" s="140"/>
      <c r="WIY67" s="140"/>
      <c r="WIZ67" s="140"/>
      <c r="WJA67" s="140"/>
      <c r="WJB67" s="140"/>
      <c r="WJC67" s="140"/>
      <c r="WJD67" s="140"/>
      <c r="WJE67" s="140"/>
      <c r="WJF67" s="140"/>
      <c r="WJG67" s="140"/>
      <c r="WJH67" s="140"/>
      <c r="WJI67" s="140"/>
      <c r="WJJ67" s="140"/>
      <c r="WJK67" s="140"/>
      <c r="WJL67" s="140"/>
      <c r="WJM67" s="140"/>
      <c r="WJN67" s="140"/>
      <c r="WJO67" s="140"/>
      <c r="WJP67" s="140"/>
      <c r="WJQ67" s="140"/>
      <c r="WJR67" s="140"/>
      <c r="WJS67" s="140"/>
      <c r="WJT67" s="140"/>
      <c r="WJU67" s="140"/>
      <c r="WJV67" s="140"/>
      <c r="WJW67" s="140"/>
      <c r="WJX67" s="140"/>
      <c r="WJY67" s="140"/>
      <c r="WJZ67" s="140"/>
      <c r="WKA67" s="140"/>
      <c r="WKB67" s="140"/>
      <c r="WKC67" s="140"/>
      <c r="WKD67" s="140"/>
      <c r="WKE67" s="140"/>
      <c r="WKF67" s="140"/>
      <c r="WKG67" s="140"/>
      <c r="WKH67" s="140"/>
      <c r="WKI67" s="140"/>
      <c r="WKJ67" s="140"/>
      <c r="WKK67" s="140"/>
      <c r="WKL67" s="140"/>
      <c r="WKM67" s="140"/>
      <c r="WKN67" s="140"/>
      <c r="WKO67" s="140"/>
      <c r="WKP67" s="140"/>
      <c r="WKQ67" s="140"/>
      <c r="WKR67" s="140"/>
      <c r="WKS67" s="140"/>
      <c r="WKT67" s="140"/>
      <c r="WKU67" s="140"/>
      <c r="WKV67" s="140"/>
      <c r="WKW67" s="140"/>
      <c r="WKX67" s="140"/>
      <c r="WKY67" s="140"/>
      <c r="WKZ67" s="140"/>
      <c r="WLA67" s="140"/>
      <c r="WLB67" s="140"/>
      <c r="WLC67" s="140"/>
      <c r="WLD67" s="140"/>
      <c r="WLE67" s="140"/>
      <c r="WLF67" s="140"/>
      <c r="WLG67" s="140"/>
      <c r="WLH67" s="140"/>
      <c r="WLI67" s="140"/>
      <c r="WLJ67" s="140"/>
      <c r="WLK67" s="140"/>
      <c r="WLL67" s="140"/>
      <c r="WLM67" s="140"/>
      <c r="WLN67" s="140"/>
      <c r="WLO67" s="140"/>
      <c r="WLP67" s="140"/>
      <c r="WLQ67" s="140"/>
      <c r="WLR67" s="140"/>
      <c r="WLS67" s="140"/>
      <c r="WLT67" s="140"/>
      <c r="WLU67" s="140"/>
      <c r="WLV67" s="140"/>
      <c r="WLW67" s="140"/>
      <c r="WLX67" s="140"/>
      <c r="WLY67" s="140"/>
      <c r="WLZ67" s="140"/>
      <c r="WMA67" s="140"/>
      <c r="WMB67" s="140"/>
      <c r="WMC67" s="140"/>
      <c r="WMD67" s="140"/>
      <c r="WME67" s="140"/>
      <c r="WMF67" s="140"/>
      <c r="WMG67" s="140"/>
      <c r="WMH67" s="140"/>
      <c r="WMI67" s="140"/>
      <c r="WMJ67" s="140"/>
      <c r="WMK67" s="140"/>
      <c r="WML67" s="140"/>
      <c r="WMM67" s="140"/>
      <c r="WMN67" s="140"/>
      <c r="WMO67" s="140"/>
      <c r="WMP67" s="140"/>
      <c r="WMQ67" s="140"/>
      <c r="WMR67" s="140"/>
      <c r="WMS67" s="140"/>
      <c r="WMT67" s="140"/>
      <c r="WMU67" s="140"/>
      <c r="WMV67" s="140"/>
      <c r="WMW67" s="140"/>
      <c r="WMX67" s="140"/>
      <c r="WMY67" s="140"/>
      <c r="WMZ67" s="140"/>
      <c r="WNA67" s="140"/>
      <c r="WNB67" s="140"/>
      <c r="WNC67" s="140"/>
      <c r="WND67" s="140"/>
      <c r="WNE67" s="140"/>
      <c r="WNF67" s="140"/>
      <c r="WNG67" s="140"/>
      <c r="WNH67" s="140"/>
      <c r="WNI67" s="140"/>
      <c r="WNJ67" s="140"/>
      <c r="WNK67" s="140"/>
      <c r="WNL67" s="140"/>
      <c r="WNM67" s="140"/>
      <c r="WNN67" s="140"/>
      <c r="WNO67" s="140"/>
      <c r="WNP67" s="140"/>
      <c r="WNQ67" s="140"/>
      <c r="WNR67" s="140"/>
      <c r="WNS67" s="140"/>
      <c r="WNT67" s="140"/>
      <c r="WNU67" s="140"/>
      <c r="WNV67" s="140"/>
      <c r="WNW67" s="140"/>
      <c r="WNX67" s="140"/>
      <c r="WNY67" s="140"/>
      <c r="WNZ67" s="140"/>
      <c r="WOA67" s="140"/>
      <c r="WOB67" s="140"/>
      <c r="WOC67" s="140"/>
      <c r="WOD67" s="140"/>
      <c r="WOE67" s="140"/>
      <c r="WOF67" s="140"/>
      <c r="WOG67" s="140"/>
      <c r="WOH67" s="140"/>
      <c r="WOI67" s="140"/>
      <c r="WOJ67" s="140"/>
      <c r="WOK67" s="140"/>
      <c r="WOL67" s="140"/>
      <c r="WOM67" s="140"/>
      <c r="WON67" s="140"/>
      <c r="WOO67" s="140"/>
      <c r="WOP67" s="140"/>
      <c r="WOQ67" s="140"/>
      <c r="WOR67" s="140"/>
      <c r="WOS67" s="140"/>
      <c r="WOT67" s="140"/>
      <c r="WOU67" s="140"/>
      <c r="WOV67" s="140"/>
      <c r="WOW67" s="140"/>
      <c r="WOX67" s="140"/>
      <c r="WOY67" s="140"/>
      <c r="WOZ67" s="140"/>
      <c r="WPA67" s="140"/>
      <c r="WPB67" s="140"/>
      <c r="WPC67" s="140"/>
      <c r="WPD67" s="140"/>
      <c r="WPE67" s="140"/>
      <c r="WPF67" s="140"/>
      <c r="WPG67" s="140"/>
      <c r="WPH67" s="140"/>
      <c r="WPI67" s="140"/>
      <c r="WPJ67" s="140"/>
      <c r="WPK67" s="140"/>
      <c r="WPL67" s="140"/>
      <c r="WPM67" s="140"/>
      <c r="WPN67" s="140"/>
      <c r="WPO67" s="140"/>
      <c r="WPP67" s="140"/>
      <c r="WPQ67" s="140"/>
      <c r="WPR67" s="140"/>
      <c r="WPS67" s="140"/>
      <c r="WPT67" s="140"/>
      <c r="WPU67" s="140"/>
      <c r="WPV67" s="140"/>
      <c r="WPW67" s="140"/>
      <c r="WPX67" s="140"/>
      <c r="WPY67" s="140"/>
      <c r="WPZ67" s="140"/>
      <c r="WQA67" s="140"/>
      <c r="WQB67" s="140"/>
      <c r="WQC67" s="140"/>
      <c r="WQD67" s="140"/>
      <c r="WQE67" s="140"/>
      <c r="WQF67" s="140"/>
      <c r="WQG67" s="140"/>
      <c r="WQH67" s="140"/>
      <c r="WQI67" s="140"/>
      <c r="WQJ67" s="140"/>
      <c r="WQK67" s="140"/>
      <c r="WQL67" s="140"/>
      <c r="WQM67" s="140"/>
      <c r="WQN67" s="140"/>
      <c r="WQO67" s="140"/>
      <c r="WQP67" s="140"/>
      <c r="WQQ67" s="140"/>
      <c r="WQR67" s="140"/>
      <c r="WQS67" s="140"/>
      <c r="WQT67" s="140"/>
      <c r="WQU67" s="140"/>
      <c r="WQV67" s="140"/>
      <c r="WQW67" s="140"/>
      <c r="WQX67" s="140"/>
      <c r="WQY67" s="140"/>
      <c r="WQZ67" s="140"/>
      <c r="WRA67" s="140"/>
      <c r="WRB67" s="140"/>
      <c r="WRC67" s="140"/>
      <c r="WRD67" s="140"/>
      <c r="WRE67" s="140"/>
      <c r="WRF67" s="140"/>
      <c r="WRG67" s="140"/>
      <c r="WRH67" s="140"/>
      <c r="WRI67" s="140"/>
      <c r="WRJ67" s="140"/>
      <c r="WRK67" s="140"/>
      <c r="WRL67" s="140"/>
      <c r="WRM67" s="140"/>
      <c r="WRN67" s="140"/>
      <c r="WRO67" s="140"/>
      <c r="WRP67" s="140"/>
      <c r="WRQ67" s="140"/>
      <c r="WRR67" s="140"/>
      <c r="WRS67" s="140"/>
      <c r="WRT67" s="140"/>
      <c r="WRU67" s="140"/>
      <c r="WRV67" s="140"/>
      <c r="WRW67" s="140"/>
      <c r="WRX67" s="140"/>
      <c r="WRY67" s="140"/>
      <c r="WRZ67" s="140"/>
      <c r="WSA67" s="140"/>
      <c r="WSB67" s="140"/>
      <c r="WSC67" s="140"/>
      <c r="WSD67" s="140"/>
      <c r="WSE67" s="140"/>
      <c r="WSF67" s="140"/>
      <c r="WSG67" s="140"/>
      <c r="WSH67" s="140"/>
      <c r="WSI67" s="140"/>
      <c r="WSJ67" s="140"/>
      <c r="WSK67" s="140"/>
      <c r="WSL67" s="140"/>
      <c r="WSM67" s="140"/>
      <c r="WSN67" s="140"/>
      <c r="WSO67" s="140"/>
      <c r="WSP67" s="140"/>
      <c r="WSQ67" s="140"/>
      <c r="WSR67" s="140"/>
      <c r="WSS67" s="140"/>
      <c r="WST67" s="140"/>
      <c r="WSU67" s="140"/>
      <c r="WSV67" s="140"/>
      <c r="WSW67" s="140"/>
      <c r="WSX67" s="140"/>
      <c r="WSY67" s="140"/>
      <c r="WSZ67" s="140"/>
      <c r="WTA67" s="140"/>
      <c r="WTB67" s="140"/>
      <c r="WTC67" s="140"/>
      <c r="WTD67" s="140"/>
      <c r="WTE67" s="140"/>
      <c r="WTF67" s="140"/>
      <c r="WTG67" s="140"/>
      <c r="WTH67" s="140"/>
      <c r="WTI67" s="140"/>
      <c r="WTJ67" s="140"/>
      <c r="WTK67" s="140"/>
      <c r="WTL67" s="140"/>
      <c r="WTM67" s="140"/>
      <c r="WTN67" s="140"/>
      <c r="WTO67" s="140"/>
      <c r="WTP67" s="140"/>
      <c r="WTQ67" s="140"/>
      <c r="WTR67" s="140"/>
      <c r="WTS67" s="140"/>
      <c r="WTT67" s="140"/>
      <c r="WTU67" s="140"/>
      <c r="WTV67" s="140"/>
      <c r="WTW67" s="140"/>
      <c r="WTX67" s="140"/>
      <c r="WTY67" s="140"/>
      <c r="WTZ67" s="140"/>
      <c r="WUA67" s="140"/>
      <c r="WUB67" s="140"/>
      <c r="WUC67" s="140"/>
      <c r="WUD67" s="140"/>
      <c r="WUE67" s="140"/>
      <c r="WUF67" s="140"/>
      <c r="WUG67" s="140"/>
      <c r="WUH67" s="140"/>
      <c r="WUI67" s="140"/>
      <c r="WUJ67" s="140"/>
      <c r="WUK67" s="140"/>
      <c r="WUL67" s="140"/>
      <c r="WUM67" s="140"/>
      <c r="WUN67" s="140"/>
      <c r="WUO67" s="140"/>
      <c r="WUP67" s="140"/>
      <c r="WUQ67" s="140"/>
      <c r="WUR67" s="140"/>
      <c r="WUS67" s="140"/>
      <c r="WUT67" s="140"/>
      <c r="WUU67" s="140"/>
      <c r="WUV67" s="140"/>
      <c r="WUW67" s="140"/>
      <c r="WUX67" s="140"/>
      <c r="WUY67" s="140"/>
      <c r="WUZ67" s="140"/>
      <c r="WVA67" s="140"/>
      <c r="WVB67" s="140"/>
      <c r="WVC67" s="140"/>
      <c r="WVD67" s="140"/>
      <c r="WVE67" s="140"/>
      <c r="WVF67" s="140"/>
      <c r="WVG67" s="140"/>
      <c r="WVH67" s="140"/>
      <c r="WVI67" s="140"/>
      <c r="WVJ67" s="140"/>
      <c r="WVK67" s="140"/>
      <c r="WVL67" s="140"/>
      <c r="WVM67" s="140"/>
      <c r="WVN67" s="140"/>
      <c r="WVO67" s="140"/>
      <c r="WVP67" s="140"/>
      <c r="WVQ67" s="140"/>
      <c r="WVR67" s="140"/>
      <c r="WVS67" s="140"/>
      <c r="WVT67" s="140"/>
      <c r="WVU67" s="140"/>
      <c r="WVV67" s="140"/>
      <c r="WVW67" s="140"/>
      <c r="WVX67" s="140"/>
      <c r="WVY67" s="140"/>
      <c r="WVZ67" s="140"/>
      <c r="WWA67" s="140"/>
      <c r="WWB67" s="140"/>
      <c r="WWC67" s="140"/>
      <c r="WWD67" s="140"/>
      <c r="WWE67" s="140"/>
      <c r="WWF67" s="140"/>
      <c r="WWG67" s="140"/>
      <c r="WWH67" s="140"/>
      <c r="WWI67" s="140"/>
      <c r="WWJ67" s="140"/>
      <c r="WWK67" s="140"/>
      <c r="WWL67" s="140"/>
      <c r="WWM67" s="140"/>
      <c r="WWN67" s="140"/>
      <c r="WWO67" s="140"/>
      <c r="WWP67" s="140"/>
      <c r="WWQ67" s="140"/>
      <c r="WWR67" s="140"/>
      <c r="WWS67" s="140"/>
      <c r="WWT67" s="140"/>
      <c r="WWU67" s="140"/>
      <c r="WWV67" s="140"/>
      <c r="WWW67" s="140"/>
      <c r="WWX67" s="140"/>
      <c r="WWY67" s="140"/>
      <c r="WWZ67" s="140"/>
      <c r="WXA67" s="140"/>
      <c r="WXB67" s="140"/>
      <c r="WXC67" s="140"/>
      <c r="WXD67" s="140"/>
      <c r="WXE67" s="140"/>
      <c r="WXF67" s="140"/>
      <c r="WXG67" s="140"/>
      <c r="WXH67" s="140"/>
      <c r="WXI67" s="140"/>
      <c r="WXJ67" s="140"/>
      <c r="WXK67" s="140"/>
      <c r="WXL67" s="140"/>
      <c r="WXM67" s="140"/>
      <c r="WXN67" s="140"/>
      <c r="WXO67" s="140"/>
      <c r="WXP67" s="140"/>
      <c r="WXQ67" s="140"/>
      <c r="WXR67" s="140"/>
      <c r="WXS67" s="140"/>
      <c r="WXT67" s="140"/>
      <c r="WXU67" s="140"/>
      <c r="WXV67" s="140"/>
      <c r="WXW67" s="140"/>
      <c r="WXX67" s="140"/>
      <c r="WXY67" s="140"/>
      <c r="WXZ67" s="140"/>
      <c r="WYA67" s="140"/>
      <c r="WYB67" s="140"/>
      <c r="WYC67" s="140"/>
      <c r="WYD67" s="140"/>
      <c r="WYE67" s="140"/>
      <c r="WYF67" s="140"/>
      <c r="WYG67" s="140"/>
      <c r="WYH67" s="140"/>
      <c r="WYI67" s="140"/>
      <c r="WYJ67" s="140"/>
      <c r="WYK67" s="140"/>
      <c r="WYL67" s="140"/>
      <c r="WYM67" s="140"/>
      <c r="WYN67" s="140"/>
      <c r="WYO67" s="140"/>
      <c r="WYP67" s="140"/>
      <c r="WYQ67" s="140"/>
      <c r="WYR67" s="140"/>
      <c r="WYS67" s="140"/>
      <c r="WYT67" s="140"/>
      <c r="WYU67" s="140"/>
      <c r="WYV67" s="140"/>
      <c r="WYW67" s="140"/>
      <c r="WYX67" s="140"/>
      <c r="WYY67" s="140"/>
      <c r="WYZ67" s="140"/>
      <c r="WZA67" s="140"/>
      <c r="WZB67" s="140"/>
      <c r="WZC67" s="140"/>
      <c r="WZD67" s="140"/>
      <c r="WZE67" s="140"/>
      <c r="WZF67" s="140"/>
      <c r="WZG67" s="140"/>
      <c r="WZH67" s="140"/>
      <c r="WZI67" s="140"/>
      <c r="WZJ67" s="140"/>
      <c r="WZK67" s="140"/>
      <c r="WZL67" s="140"/>
      <c r="WZM67" s="140"/>
      <c r="WZN67" s="140"/>
      <c r="WZO67" s="140"/>
      <c r="WZP67" s="140"/>
      <c r="WZQ67" s="140"/>
      <c r="WZR67" s="140"/>
      <c r="WZS67" s="140"/>
      <c r="WZT67" s="140"/>
      <c r="WZU67" s="140"/>
      <c r="WZV67" s="140"/>
      <c r="WZW67" s="140"/>
      <c r="WZX67" s="140"/>
      <c r="WZY67" s="140"/>
      <c r="WZZ67" s="140"/>
      <c r="XAA67" s="140"/>
      <c r="XAB67" s="140"/>
      <c r="XAC67" s="140"/>
      <c r="XAD67" s="140"/>
      <c r="XAE67" s="140"/>
      <c r="XAF67" s="140"/>
      <c r="XAG67" s="140"/>
      <c r="XAH67" s="140"/>
      <c r="XAI67" s="140"/>
      <c r="XAJ67" s="140"/>
      <c r="XAK67" s="140"/>
      <c r="XAL67" s="140"/>
      <c r="XAM67" s="140"/>
      <c r="XAN67" s="140"/>
      <c r="XAO67" s="140"/>
      <c r="XAP67" s="140"/>
      <c r="XAQ67" s="140"/>
      <c r="XAR67" s="140"/>
      <c r="XAS67" s="140"/>
      <c r="XAT67" s="140"/>
      <c r="XAU67" s="140"/>
      <c r="XAV67" s="140"/>
      <c r="XAW67" s="140"/>
      <c r="XAX67" s="140"/>
      <c r="XAY67" s="140"/>
      <c r="XAZ67" s="140"/>
      <c r="XBA67" s="140"/>
      <c r="XBB67" s="140"/>
      <c r="XBC67" s="140"/>
      <c r="XBD67" s="140"/>
      <c r="XBE67" s="140"/>
      <c r="XBF67" s="140"/>
      <c r="XBG67" s="140"/>
      <c r="XBH67" s="140"/>
      <c r="XBI67" s="140"/>
      <c r="XBJ67" s="140"/>
      <c r="XBK67" s="140"/>
      <c r="XBL67" s="140"/>
      <c r="XBM67" s="140"/>
      <c r="XBN67" s="140"/>
      <c r="XBO67" s="140"/>
      <c r="XBP67" s="140"/>
      <c r="XBQ67" s="140"/>
      <c r="XBR67" s="140"/>
      <c r="XBS67" s="140"/>
      <c r="XBT67" s="140"/>
      <c r="XBU67" s="140"/>
      <c r="XBV67" s="140"/>
      <c r="XBW67" s="140"/>
      <c r="XBX67" s="140"/>
      <c r="XBY67" s="140"/>
      <c r="XBZ67" s="140"/>
      <c r="XCA67" s="140"/>
      <c r="XCB67" s="140"/>
      <c r="XCC67" s="140"/>
      <c r="XCD67" s="140"/>
      <c r="XCE67" s="140"/>
      <c r="XCF67" s="140"/>
      <c r="XCG67" s="140"/>
      <c r="XCH67" s="140"/>
      <c r="XCI67" s="140"/>
      <c r="XCJ67" s="140"/>
      <c r="XCK67" s="140"/>
      <c r="XCL67" s="140"/>
      <c r="XCM67" s="140"/>
      <c r="XCN67" s="140"/>
      <c r="XCO67" s="140"/>
      <c r="XCP67" s="140"/>
      <c r="XCQ67" s="140"/>
      <c r="XCR67" s="140"/>
      <c r="XCS67" s="140"/>
      <c r="XCT67" s="140"/>
      <c r="XCU67" s="140"/>
      <c r="XCV67" s="140"/>
      <c r="XCW67" s="140"/>
      <c r="XCX67" s="140"/>
      <c r="XCY67" s="140"/>
      <c r="XCZ67" s="140"/>
      <c r="XDA67" s="140"/>
      <c r="XDB67" s="140"/>
      <c r="XDC67" s="140"/>
      <c r="XDD67" s="140"/>
      <c r="XDE67" s="140"/>
      <c r="XDF67" s="140"/>
      <c r="XDG67" s="140"/>
      <c r="XDH67" s="140"/>
      <c r="XDI67" s="140"/>
      <c r="XDJ67" s="140"/>
      <c r="XDK67" s="140"/>
      <c r="XDL67" s="140"/>
      <c r="XDM67" s="140"/>
      <c r="XDN67" s="140"/>
      <c r="XDO67" s="140"/>
      <c r="XDP67" s="140"/>
      <c r="XDQ67" s="140"/>
      <c r="XDR67" s="140"/>
      <c r="XDS67" s="140"/>
      <c r="XDT67" s="140"/>
      <c r="XDU67" s="140"/>
      <c r="XDV67" s="140"/>
      <c r="XDW67" s="140"/>
      <c r="XDX67" s="140"/>
      <c r="XDY67" s="140"/>
      <c r="XDZ67" s="140"/>
      <c r="XEA67" s="140"/>
      <c r="XEB67" s="140"/>
      <c r="XEC67" s="140"/>
      <c r="XED67" s="140"/>
      <c r="XEE67" s="140"/>
      <c r="XEF67" s="140"/>
      <c r="XEG67" s="140"/>
      <c r="XEH67" s="140"/>
      <c r="XEI67" s="140"/>
      <c r="XEJ67" s="140"/>
      <c r="XEK67" s="140"/>
      <c r="XEL67" s="140"/>
      <c r="XEM67" s="140"/>
      <c r="XEN67" s="140"/>
      <c r="XEO67" s="140"/>
      <c r="XEP67" s="140"/>
      <c r="XEQ67" s="140"/>
      <c r="XER67" s="140"/>
      <c r="XES67" s="140"/>
      <c r="XET67" s="140"/>
      <c r="XEU67" s="140"/>
      <c r="XEV67" s="140"/>
      <c r="XEW67" s="140"/>
      <c r="XEX67" s="140"/>
      <c r="XEY67" s="140"/>
      <c r="XEZ67" s="140"/>
      <c r="XFA67" s="140"/>
      <c r="XFB67" s="140"/>
      <c r="XFC67" s="140"/>
      <c r="XFD67" s="140"/>
    </row>
    <row r="68" spans="1:16384" s="136" customFormat="1">
      <c r="B68" s="141"/>
    </row>
    <row r="69" spans="1:16384" s="139" customFormat="1"/>
    <row r="70" spans="1:16384" s="110" customFormat="1">
      <c r="B70" s="111" t="s">
        <v>347</v>
      </c>
    </row>
    <row r="71" spans="1:16384">
      <c r="E71" s="119">
        <f>ROUNDUP(E72/12,0)</f>
        <v>1</v>
      </c>
      <c r="F71" s="119">
        <f t="shared" ref="F71:BQ71" si="29">ROUNDUP(F72/12,0)</f>
        <v>1</v>
      </c>
      <c r="G71" s="119">
        <f t="shared" si="29"/>
        <v>1</v>
      </c>
      <c r="H71" s="119">
        <f t="shared" si="29"/>
        <v>1</v>
      </c>
      <c r="I71" s="119">
        <f t="shared" si="29"/>
        <v>1</v>
      </c>
      <c r="J71" s="119">
        <f t="shared" si="29"/>
        <v>1</v>
      </c>
      <c r="K71" s="119">
        <f t="shared" si="29"/>
        <v>1</v>
      </c>
      <c r="L71" s="119">
        <f t="shared" si="29"/>
        <v>1</v>
      </c>
      <c r="M71" s="119">
        <f t="shared" si="29"/>
        <v>1</v>
      </c>
      <c r="N71" s="119">
        <f t="shared" si="29"/>
        <v>1</v>
      </c>
      <c r="O71" s="119">
        <f t="shared" si="29"/>
        <v>1</v>
      </c>
      <c r="P71" s="119">
        <f t="shared" si="29"/>
        <v>1</v>
      </c>
      <c r="Q71" s="119">
        <f t="shared" si="29"/>
        <v>2</v>
      </c>
      <c r="R71" s="119">
        <f t="shared" si="29"/>
        <v>2</v>
      </c>
      <c r="S71" s="119">
        <f t="shared" si="29"/>
        <v>2</v>
      </c>
      <c r="T71" s="119">
        <f t="shared" si="29"/>
        <v>2</v>
      </c>
      <c r="U71" s="119">
        <f t="shared" si="29"/>
        <v>2</v>
      </c>
      <c r="V71" s="119">
        <f t="shared" si="29"/>
        <v>2</v>
      </c>
      <c r="W71" s="119">
        <f t="shared" si="29"/>
        <v>2</v>
      </c>
      <c r="X71" s="119">
        <f t="shared" si="29"/>
        <v>2</v>
      </c>
      <c r="Y71" s="119">
        <f t="shared" si="29"/>
        <v>2</v>
      </c>
      <c r="Z71" s="119">
        <f t="shared" si="29"/>
        <v>2</v>
      </c>
      <c r="AA71" s="119">
        <f t="shared" si="29"/>
        <v>2</v>
      </c>
      <c r="AB71" s="119">
        <f t="shared" si="29"/>
        <v>2</v>
      </c>
      <c r="AC71" s="119">
        <f t="shared" si="29"/>
        <v>3</v>
      </c>
      <c r="AD71" s="119">
        <f t="shared" si="29"/>
        <v>3</v>
      </c>
      <c r="AE71" s="119">
        <f t="shared" si="29"/>
        <v>3</v>
      </c>
      <c r="AF71" s="119">
        <f t="shared" si="29"/>
        <v>3</v>
      </c>
      <c r="AG71" s="119">
        <f t="shared" si="29"/>
        <v>3</v>
      </c>
      <c r="AH71" s="119">
        <f t="shared" si="29"/>
        <v>3</v>
      </c>
      <c r="AI71" s="119">
        <f t="shared" si="29"/>
        <v>3</v>
      </c>
      <c r="AJ71" s="119">
        <f t="shared" si="29"/>
        <v>3</v>
      </c>
      <c r="AK71" s="119">
        <f t="shared" si="29"/>
        <v>3</v>
      </c>
      <c r="AL71" s="119">
        <f t="shared" si="29"/>
        <v>3</v>
      </c>
      <c r="AM71" s="119">
        <f t="shared" si="29"/>
        <v>3</v>
      </c>
      <c r="AN71" s="119">
        <f t="shared" si="29"/>
        <v>3</v>
      </c>
      <c r="AO71" s="119">
        <f t="shared" si="29"/>
        <v>4</v>
      </c>
      <c r="AP71" s="119">
        <f t="shared" si="29"/>
        <v>4</v>
      </c>
      <c r="AQ71" s="119">
        <f t="shared" si="29"/>
        <v>4</v>
      </c>
      <c r="AR71" s="119">
        <f t="shared" si="29"/>
        <v>4</v>
      </c>
      <c r="AS71" s="119">
        <f t="shared" si="29"/>
        <v>4</v>
      </c>
      <c r="AT71" s="119">
        <f t="shared" si="29"/>
        <v>4</v>
      </c>
      <c r="AU71" s="119">
        <f t="shared" si="29"/>
        <v>4</v>
      </c>
      <c r="AV71" s="119">
        <f t="shared" si="29"/>
        <v>4</v>
      </c>
      <c r="AW71" s="119">
        <f t="shared" si="29"/>
        <v>4</v>
      </c>
      <c r="AX71" s="119">
        <f t="shared" si="29"/>
        <v>4</v>
      </c>
      <c r="AY71" s="119">
        <f t="shared" si="29"/>
        <v>4</v>
      </c>
      <c r="AZ71" s="119">
        <f t="shared" si="29"/>
        <v>4</v>
      </c>
      <c r="BA71" s="119">
        <f t="shared" si="29"/>
        <v>5</v>
      </c>
      <c r="BB71" s="119">
        <f t="shared" si="29"/>
        <v>5</v>
      </c>
      <c r="BC71" s="119">
        <f t="shared" si="29"/>
        <v>5</v>
      </c>
      <c r="BD71" s="119">
        <f t="shared" si="29"/>
        <v>5</v>
      </c>
      <c r="BE71" s="119">
        <f t="shared" si="29"/>
        <v>5</v>
      </c>
      <c r="BF71" s="119">
        <f t="shared" si="29"/>
        <v>5</v>
      </c>
      <c r="BG71" s="119">
        <f t="shared" si="29"/>
        <v>5</v>
      </c>
      <c r="BH71" s="119">
        <f t="shared" si="29"/>
        <v>5</v>
      </c>
      <c r="BI71" s="119">
        <f t="shared" si="29"/>
        <v>5</v>
      </c>
      <c r="BJ71" s="119">
        <f t="shared" si="29"/>
        <v>5</v>
      </c>
      <c r="BK71" s="119">
        <f t="shared" si="29"/>
        <v>5</v>
      </c>
      <c r="BL71" s="119">
        <f t="shared" si="29"/>
        <v>5</v>
      </c>
      <c r="BM71" s="119">
        <f t="shared" si="29"/>
        <v>6</v>
      </c>
      <c r="BN71" s="119">
        <f t="shared" si="29"/>
        <v>6</v>
      </c>
      <c r="BO71" s="119">
        <f t="shared" si="29"/>
        <v>6</v>
      </c>
      <c r="BP71" s="119">
        <f t="shared" si="29"/>
        <v>6</v>
      </c>
      <c r="BQ71" s="119">
        <f t="shared" si="29"/>
        <v>6</v>
      </c>
      <c r="BR71" s="119">
        <f t="shared" ref="BR71:DY71" si="30">ROUNDUP(BR72/12,0)</f>
        <v>6</v>
      </c>
      <c r="BS71" s="119">
        <f t="shared" si="30"/>
        <v>6</v>
      </c>
      <c r="BT71" s="119">
        <f t="shared" si="30"/>
        <v>6</v>
      </c>
      <c r="BU71" s="119">
        <f t="shared" si="30"/>
        <v>6</v>
      </c>
      <c r="BV71" s="119">
        <f t="shared" si="30"/>
        <v>6</v>
      </c>
      <c r="BW71" s="119">
        <f t="shared" si="30"/>
        <v>6</v>
      </c>
      <c r="BX71" s="119">
        <f t="shared" si="30"/>
        <v>6</v>
      </c>
      <c r="BY71" s="119">
        <f t="shared" si="30"/>
        <v>7</v>
      </c>
      <c r="BZ71" s="119">
        <f t="shared" si="30"/>
        <v>7</v>
      </c>
      <c r="CA71" s="119">
        <f t="shared" si="30"/>
        <v>7</v>
      </c>
      <c r="CB71" s="119">
        <f t="shared" si="30"/>
        <v>7</v>
      </c>
      <c r="CC71" s="119">
        <f t="shared" si="30"/>
        <v>7</v>
      </c>
      <c r="CD71" s="119">
        <f t="shared" si="30"/>
        <v>7</v>
      </c>
      <c r="CE71" s="119">
        <f t="shared" si="30"/>
        <v>7</v>
      </c>
      <c r="CF71" s="119">
        <f t="shared" si="30"/>
        <v>7</v>
      </c>
      <c r="CG71" s="119">
        <f t="shared" si="30"/>
        <v>7</v>
      </c>
      <c r="CH71" s="119">
        <f t="shared" si="30"/>
        <v>7</v>
      </c>
      <c r="CI71" s="119">
        <f t="shared" si="30"/>
        <v>7</v>
      </c>
      <c r="CJ71" s="119">
        <f t="shared" si="30"/>
        <v>7</v>
      </c>
      <c r="CK71" s="119">
        <f t="shared" si="30"/>
        <v>8</v>
      </c>
      <c r="CL71" s="119">
        <f t="shared" si="30"/>
        <v>8</v>
      </c>
      <c r="CM71" s="119">
        <f t="shared" si="30"/>
        <v>8</v>
      </c>
      <c r="CN71" s="119">
        <f t="shared" si="30"/>
        <v>8</v>
      </c>
      <c r="CO71" s="119">
        <f t="shared" si="30"/>
        <v>8</v>
      </c>
      <c r="CP71" s="119">
        <f t="shared" si="30"/>
        <v>8</v>
      </c>
      <c r="CQ71" s="119">
        <f t="shared" si="30"/>
        <v>8</v>
      </c>
      <c r="CR71" s="119">
        <f t="shared" si="30"/>
        <v>8</v>
      </c>
      <c r="CS71" s="119">
        <f t="shared" si="30"/>
        <v>8</v>
      </c>
      <c r="CT71" s="119">
        <f t="shared" si="30"/>
        <v>8</v>
      </c>
      <c r="CU71" s="119">
        <f t="shared" si="30"/>
        <v>8</v>
      </c>
      <c r="CV71" s="119">
        <f t="shared" si="30"/>
        <v>8</v>
      </c>
      <c r="CW71" s="119">
        <f t="shared" si="30"/>
        <v>9</v>
      </c>
      <c r="CX71" s="119">
        <f t="shared" si="30"/>
        <v>9</v>
      </c>
      <c r="CY71" s="119">
        <f t="shared" si="30"/>
        <v>9</v>
      </c>
      <c r="CZ71" s="119">
        <f t="shared" si="30"/>
        <v>9</v>
      </c>
      <c r="DA71" s="119">
        <f t="shared" si="30"/>
        <v>9</v>
      </c>
      <c r="DB71" s="119">
        <f t="shared" si="30"/>
        <v>9</v>
      </c>
      <c r="DC71" s="119">
        <f t="shared" si="30"/>
        <v>9</v>
      </c>
      <c r="DD71" s="119">
        <f t="shared" si="30"/>
        <v>9</v>
      </c>
      <c r="DE71" s="119">
        <f t="shared" si="30"/>
        <v>9</v>
      </c>
      <c r="DF71" s="119">
        <f t="shared" si="30"/>
        <v>9</v>
      </c>
      <c r="DG71" s="119">
        <f t="shared" si="30"/>
        <v>9</v>
      </c>
      <c r="DH71" s="119">
        <f t="shared" si="30"/>
        <v>9</v>
      </c>
      <c r="DI71" s="119">
        <f t="shared" si="30"/>
        <v>10</v>
      </c>
      <c r="DJ71" s="119">
        <f t="shared" si="30"/>
        <v>10</v>
      </c>
      <c r="DK71" s="119">
        <f t="shared" si="30"/>
        <v>10</v>
      </c>
      <c r="DL71" s="119">
        <f t="shared" si="30"/>
        <v>10</v>
      </c>
      <c r="DM71" s="119">
        <f t="shared" si="30"/>
        <v>10</v>
      </c>
      <c r="DN71" s="119">
        <f t="shared" si="30"/>
        <v>10</v>
      </c>
      <c r="DO71" s="119">
        <f t="shared" si="30"/>
        <v>10</v>
      </c>
      <c r="DP71" s="119">
        <f t="shared" si="30"/>
        <v>10</v>
      </c>
      <c r="DQ71" s="119">
        <f t="shared" si="30"/>
        <v>10</v>
      </c>
      <c r="DR71" s="119">
        <f t="shared" si="30"/>
        <v>10</v>
      </c>
      <c r="DS71" s="119">
        <f t="shared" si="30"/>
        <v>10</v>
      </c>
      <c r="DT71" s="119">
        <f t="shared" si="30"/>
        <v>10</v>
      </c>
      <c r="DU71" s="119">
        <f t="shared" si="30"/>
        <v>11</v>
      </c>
      <c r="DV71" s="119">
        <f t="shared" si="30"/>
        <v>11</v>
      </c>
      <c r="DW71" s="119">
        <f t="shared" si="30"/>
        <v>11</v>
      </c>
      <c r="DX71" s="119">
        <f t="shared" si="30"/>
        <v>11</v>
      </c>
      <c r="DY71" s="119">
        <f t="shared" si="30"/>
        <v>11</v>
      </c>
    </row>
    <row r="72" spans="1:16384">
      <c r="E72" s="113">
        <v>1</v>
      </c>
      <c r="F72" s="113">
        <v>2</v>
      </c>
      <c r="G72" s="113">
        <v>3</v>
      </c>
      <c r="H72" s="113">
        <v>4</v>
      </c>
      <c r="I72" s="113">
        <v>5</v>
      </c>
      <c r="J72" s="113">
        <v>6</v>
      </c>
      <c r="K72" s="113">
        <v>7</v>
      </c>
      <c r="L72" s="113">
        <v>8</v>
      </c>
      <c r="M72" s="113">
        <v>9</v>
      </c>
      <c r="N72" s="113">
        <v>10</v>
      </c>
      <c r="O72" s="113">
        <v>11</v>
      </c>
      <c r="P72" s="113">
        <v>12</v>
      </c>
      <c r="Q72" s="113">
        <v>13</v>
      </c>
      <c r="R72" s="113">
        <v>14</v>
      </c>
      <c r="S72" s="113">
        <v>15</v>
      </c>
      <c r="T72" s="113">
        <v>16</v>
      </c>
      <c r="U72" s="113">
        <v>17</v>
      </c>
      <c r="V72" s="113">
        <v>18</v>
      </c>
      <c r="W72" s="113">
        <v>19</v>
      </c>
      <c r="X72" s="113">
        <v>20</v>
      </c>
      <c r="Y72" s="113">
        <v>21</v>
      </c>
      <c r="Z72" s="113">
        <v>22</v>
      </c>
      <c r="AA72" s="113">
        <v>23</v>
      </c>
      <c r="AB72" s="113">
        <v>24</v>
      </c>
      <c r="AC72" s="113">
        <v>25</v>
      </c>
      <c r="AD72" s="113">
        <v>26</v>
      </c>
      <c r="AE72" s="113">
        <v>27</v>
      </c>
      <c r="AF72" s="113">
        <v>28</v>
      </c>
      <c r="AG72" s="113">
        <v>29</v>
      </c>
      <c r="AH72" s="113">
        <v>30</v>
      </c>
      <c r="AI72" s="113">
        <v>31</v>
      </c>
      <c r="AJ72" s="113">
        <v>32</v>
      </c>
      <c r="AK72" s="113">
        <v>33</v>
      </c>
      <c r="AL72" s="113">
        <v>34</v>
      </c>
      <c r="AM72" s="113">
        <v>35</v>
      </c>
      <c r="AN72" s="113">
        <v>36</v>
      </c>
      <c r="AO72" s="113">
        <v>37</v>
      </c>
      <c r="AP72" s="113">
        <v>38</v>
      </c>
      <c r="AQ72" s="113">
        <v>39</v>
      </c>
      <c r="AR72" s="113">
        <v>40</v>
      </c>
      <c r="AS72" s="113">
        <v>41</v>
      </c>
      <c r="AT72" s="113">
        <v>42</v>
      </c>
      <c r="AU72" s="113">
        <v>43</v>
      </c>
      <c r="AV72" s="113">
        <v>44</v>
      </c>
      <c r="AW72" s="113">
        <v>45</v>
      </c>
      <c r="AX72" s="113">
        <v>46</v>
      </c>
      <c r="AY72" s="113">
        <v>47</v>
      </c>
      <c r="AZ72" s="113">
        <v>48</v>
      </c>
      <c r="BA72" s="113">
        <v>49</v>
      </c>
      <c r="BB72" s="113">
        <v>50</v>
      </c>
      <c r="BC72" s="113">
        <v>51</v>
      </c>
      <c r="BD72" s="113">
        <v>52</v>
      </c>
      <c r="BE72" s="113">
        <v>53</v>
      </c>
      <c r="BF72" s="113">
        <v>54</v>
      </c>
      <c r="BG72" s="113">
        <v>55</v>
      </c>
      <c r="BH72" s="113">
        <v>56</v>
      </c>
      <c r="BI72" s="113">
        <v>57</v>
      </c>
      <c r="BJ72" s="113">
        <v>58</v>
      </c>
      <c r="BK72" s="113">
        <v>59</v>
      </c>
      <c r="BL72" s="113">
        <v>60</v>
      </c>
      <c r="BM72" s="113">
        <v>61</v>
      </c>
      <c r="BN72" s="113">
        <v>62</v>
      </c>
      <c r="BO72" s="113">
        <v>63</v>
      </c>
      <c r="BP72" s="113">
        <v>64</v>
      </c>
      <c r="BQ72" s="113">
        <v>65</v>
      </c>
      <c r="BR72" s="113">
        <v>66</v>
      </c>
      <c r="BS72" s="113">
        <v>67</v>
      </c>
      <c r="BT72" s="113">
        <v>68</v>
      </c>
      <c r="BU72" s="113">
        <v>69</v>
      </c>
      <c r="BV72" s="113">
        <v>70</v>
      </c>
      <c r="BW72" s="113">
        <v>71</v>
      </c>
      <c r="BX72" s="113">
        <v>72</v>
      </c>
      <c r="BY72" s="113">
        <v>73</v>
      </c>
      <c r="BZ72" s="113">
        <v>74</v>
      </c>
      <c r="CA72" s="113">
        <v>75</v>
      </c>
      <c r="CB72" s="113">
        <v>76</v>
      </c>
      <c r="CC72" s="113">
        <v>77</v>
      </c>
      <c r="CD72" s="113">
        <v>78</v>
      </c>
      <c r="CE72" s="113">
        <v>79</v>
      </c>
      <c r="CF72" s="113">
        <v>80</v>
      </c>
      <c r="CG72" s="113">
        <v>81</v>
      </c>
      <c r="CH72" s="113">
        <v>82</v>
      </c>
      <c r="CI72" s="113">
        <v>83</v>
      </c>
      <c r="CJ72" s="113">
        <v>84</v>
      </c>
      <c r="CK72" s="113">
        <v>85</v>
      </c>
      <c r="CL72" s="113">
        <v>86</v>
      </c>
      <c r="CM72" s="113">
        <v>87</v>
      </c>
      <c r="CN72" s="113">
        <v>88</v>
      </c>
      <c r="CO72" s="113">
        <v>89</v>
      </c>
      <c r="CP72" s="113">
        <v>90</v>
      </c>
      <c r="CQ72" s="113">
        <v>91</v>
      </c>
      <c r="CR72" s="113">
        <v>92</v>
      </c>
      <c r="CS72" s="113">
        <v>93</v>
      </c>
      <c r="CT72" s="113">
        <v>94</v>
      </c>
      <c r="CU72" s="113">
        <v>95</v>
      </c>
      <c r="CV72" s="113">
        <v>96</v>
      </c>
      <c r="CW72" s="113">
        <v>97</v>
      </c>
      <c r="CX72" s="113">
        <v>98</v>
      </c>
      <c r="CY72" s="113">
        <v>99</v>
      </c>
      <c r="CZ72" s="113">
        <v>100</v>
      </c>
      <c r="DA72" s="113">
        <v>101</v>
      </c>
      <c r="DB72" s="113">
        <v>102</v>
      </c>
      <c r="DC72" s="113">
        <v>103</v>
      </c>
      <c r="DD72" s="113">
        <v>104</v>
      </c>
      <c r="DE72" s="113">
        <v>105</v>
      </c>
      <c r="DF72" s="113">
        <v>106</v>
      </c>
      <c r="DG72" s="113">
        <v>107</v>
      </c>
      <c r="DH72" s="113">
        <v>108</v>
      </c>
      <c r="DI72" s="113">
        <v>109</v>
      </c>
      <c r="DJ72" s="113">
        <v>110</v>
      </c>
      <c r="DK72" s="113">
        <v>111</v>
      </c>
      <c r="DL72" s="113">
        <v>112</v>
      </c>
      <c r="DM72" s="113">
        <v>113</v>
      </c>
      <c r="DN72" s="113">
        <v>114</v>
      </c>
      <c r="DO72" s="113">
        <v>115</v>
      </c>
      <c r="DP72" s="113">
        <v>116</v>
      </c>
      <c r="DQ72" s="113">
        <v>117</v>
      </c>
      <c r="DR72" s="113">
        <v>118</v>
      </c>
      <c r="DS72" s="113">
        <v>119</v>
      </c>
      <c r="DT72" s="113">
        <v>120</v>
      </c>
      <c r="DU72" s="113">
        <v>121</v>
      </c>
      <c r="DV72" s="113">
        <v>122</v>
      </c>
      <c r="DW72" s="113">
        <v>123</v>
      </c>
      <c r="DX72" s="113">
        <v>124</v>
      </c>
      <c r="DY72" s="113">
        <v>125</v>
      </c>
    </row>
    <row r="73" spans="1:16384">
      <c r="E73" s="107">
        <f t="shared" ref="E73:AJ73" si="31">IF(E72=1,Initial_Time,EDATE(Initial_Time,(E72-1)))</f>
        <v>42278</v>
      </c>
      <c r="F73" s="107">
        <f t="shared" si="31"/>
        <v>42309</v>
      </c>
      <c r="G73" s="107">
        <f t="shared" si="31"/>
        <v>42339</v>
      </c>
      <c r="H73" s="107">
        <f t="shared" si="31"/>
        <v>42370</v>
      </c>
      <c r="I73" s="107">
        <f t="shared" si="31"/>
        <v>42401</v>
      </c>
      <c r="J73" s="107">
        <f t="shared" si="31"/>
        <v>42430</v>
      </c>
      <c r="K73" s="107">
        <f t="shared" si="31"/>
        <v>42461</v>
      </c>
      <c r="L73" s="107">
        <f t="shared" si="31"/>
        <v>42491</v>
      </c>
      <c r="M73" s="107">
        <f t="shared" si="31"/>
        <v>42522</v>
      </c>
      <c r="N73" s="107">
        <f t="shared" si="31"/>
        <v>42552</v>
      </c>
      <c r="O73" s="107">
        <f t="shared" si="31"/>
        <v>42583</v>
      </c>
      <c r="P73" s="107">
        <f t="shared" si="31"/>
        <v>42614</v>
      </c>
      <c r="Q73" s="107">
        <f t="shared" si="31"/>
        <v>42644</v>
      </c>
      <c r="R73" s="107">
        <f t="shared" si="31"/>
        <v>42675</v>
      </c>
      <c r="S73" s="107">
        <f t="shared" si="31"/>
        <v>42705</v>
      </c>
      <c r="T73" s="107">
        <f t="shared" si="31"/>
        <v>42736</v>
      </c>
      <c r="U73" s="107">
        <f t="shared" si="31"/>
        <v>42767</v>
      </c>
      <c r="V73" s="107">
        <f t="shared" si="31"/>
        <v>42795</v>
      </c>
      <c r="W73" s="107">
        <f t="shared" si="31"/>
        <v>42826</v>
      </c>
      <c r="X73" s="107">
        <f t="shared" si="31"/>
        <v>42856</v>
      </c>
      <c r="Y73" s="107">
        <f t="shared" si="31"/>
        <v>42887</v>
      </c>
      <c r="Z73" s="107">
        <f t="shared" si="31"/>
        <v>42917</v>
      </c>
      <c r="AA73" s="107">
        <f t="shared" si="31"/>
        <v>42948</v>
      </c>
      <c r="AB73" s="107">
        <f t="shared" si="31"/>
        <v>42979</v>
      </c>
      <c r="AC73" s="107">
        <f t="shared" si="31"/>
        <v>43009</v>
      </c>
      <c r="AD73" s="107">
        <f t="shared" si="31"/>
        <v>43040</v>
      </c>
      <c r="AE73" s="107">
        <f t="shared" si="31"/>
        <v>43070</v>
      </c>
      <c r="AF73" s="107">
        <f t="shared" si="31"/>
        <v>43101</v>
      </c>
      <c r="AG73" s="107">
        <f t="shared" si="31"/>
        <v>43132</v>
      </c>
      <c r="AH73" s="107">
        <f t="shared" si="31"/>
        <v>43160</v>
      </c>
      <c r="AI73" s="107">
        <f t="shared" si="31"/>
        <v>43191</v>
      </c>
      <c r="AJ73" s="107">
        <f t="shared" si="31"/>
        <v>43221</v>
      </c>
      <c r="AK73" s="107">
        <f t="shared" ref="AK73:BP73" si="32">IF(AK72=1,Initial_Time,EDATE(Initial_Time,(AK72-1)))</f>
        <v>43252</v>
      </c>
      <c r="AL73" s="107">
        <f t="shared" si="32"/>
        <v>43282</v>
      </c>
      <c r="AM73" s="107">
        <f t="shared" si="32"/>
        <v>43313</v>
      </c>
      <c r="AN73" s="107">
        <f t="shared" si="32"/>
        <v>43344</v>
      </c>
      <c r="AO73" s="107">
        <f t="shared" si="32"/>
        <v>43374</v>
      </c>
      <c r="AP73" s="107">
        <f t="shared" si="32"/>
        <v>43405</v>
      </c>
      <c r="AQ73" s="107">
        <f t="shared" si="32"/>
        <v>43435</v>
      </c>
      <c r="AR73" s="107">
        <f t="shared" si="32"/>
        <v>43466</v>
      </c>
      <c r="AS73" s="107">
        <f t="shared" si="32"/>
        <v>43497</v>
      </c>
      <c r="AT73" s="107">
        <f t="shared" si="32"/>
        <v>43525</v>
      </c>
      <c r="AU73" s="107">
        <f t="shared" si="32"/>
        <v>43556</v>
      </c>
      <c r="AV73" s="107">
        <f t="shared" si="32"/>
        <v>43586</v>
      </c>
      <c r="AW73" s="107">
        <f t="shared" si="32"/>
        <v>43617</v>
      </c>
      <c r="AX73" s="107">
        <f t="shared" si="32"/>
        <v>43647</v>
      </c>
      <c r="AY73" s="107">
        <f t="shared" si="32"/>
        <v>43678</v>
      </c>
      <c r="AZ73" s="107">
        <f t="shared" si="32"/>
        <v>43709</v>
      </c>
      <c r="BA73" s="107">
        <f t="shared" si="32"/>
        <v>43739</v>
      </c>
      <c r="BB73" s="107">
        <f t="shared" si="32"/>
        <v>43770</v>
      </c>
      <c r="BC73" s="107">
        <f t="shared" si="32"/>
        <v>43800</v>
      </c>
      <c r="BD73" s="107">
        <f t="shared" si="32"/>
        <v>43831</v>
      </c>
      <c r="BE73" s="107">
        <f t="shared" si="32"/>
        <v>43862</v>
      </c>
      <c r="BF73" s="107">
        <f t="shared" si="32"/>
        <v>43891</v>
      </c>
      <c r="BG73" s="107">
        <f t="shared" si="32"/>
        <v>43922</v>
      </c>
      <c r="BH73" s="107">
        <f t="shared" si="32"/>
        <v>43952</v>
      </c>
      <c r="BI73" s="107">
        <f t="shared" si="32"/>
        <v>43983</v>
      </c>
      <c r="BJ73" s="107">
        <f t="shared" si="32"/>
        <v>44013</v>
      </c>
      <c r="BK73" s="107">
        <f t="shared" si="32"/>
        <v>44044</v>
      </c>
      <c r="BL73" s="107">
        <f t="shared" si="32"/>
        <v>44075</v>
      </c>
      <c r="BM73" s="107">
        <f t="shared" si="32"/>
        <v>44105</v>
      </c>
      <c r="BN73" s="107">
        <f t="shared" si="32"/>
        <v>44136</v>
      </c>
      <c r="BO73" s="107">
        <f t="shared" si="32"/>
        <v>44166</v>
      </c>
      <c r="BP73" s="107">
        <f t="shared" si="32"/>
        <v>44197</v>
      </c>
      <c r="BQ73" s="107">
        <f t="shared" ref="BQ73:CO73" si="33">IF(BQ72=1,Initial_Time,EDATE(Initial_Time,(BQ72-1)))</f>
        <v>44228</v>
      </c>
      <c r="BR73" s="107">
        <f t="shared" si="33"/>
        <v>44256</v>
      </c>
      <c r="BS73" s="107">
        <f t="shared" si="33"/>
        <v>44287</v>
      </c>
      <c r="BT73" s="107">
        <f t="shared" si="33"/>
        <v>44317</v>
      </c>
      <c r="BU73" s="107">
        <f t="shared" si="33"/>
        <v>44348</v>
      </c>
      <c r="BV73" s="107">
        <f t="shared" si="33"/>
        <v>44378</v>
      </c>
      <c r="BW73" s="107">
        <f t="shared" si="33"/>
        <v>44409</v>
      </c>
      <c r="BX73" s="107">
        <f t="shared" si="33"/>
        <v>44440</v>
      </c>
      <c r="BY73" s="107">
        <f t="shared" si="33"/>
        <v>44470</v>
      </c>
      <c r="BZ73" s="107">
        <f t="shared" si="33"/>
        <v>44501</v>
      </c>
      <c r="CA73" s="107">
        <f t="shared" si="33"/>
        <v>44531</v>
      </c>
      <c r="CB73" s="107">
        <f t="shared" si="33"/>
        <v>44562</v>
      </c>
      <c r="CC73" s="107">
        <f t="shared" si="33"/>
        <v>44593</v>
      </c>
      <c r="CD73" s="107">
        <f t="shared" si="33"/>
        <v>44621</v>
      </c>
      <c r="CE73" s="107">
        <f t="shared" si="33"/>
        <v>44652</v>
      </c>
      <c r="CF73" s="107">
        <f t="shared" si="33"/>
        <v>44682</v>
      </c>
      <c r="CG73" s="107">
        <f t="shared" si="33"/>
        <v>44713</v>
      </c>
      <c r="CH73" s="107">
        <f t="shared" si="33"/>
        <v>44743</v>
      </c>
      <c r="CI73" s="107">
        <f t="shared" si="33"/>
        <v>44774</v>
      </c>
      <c r="CJ73" s="107">
        <f t="shared" si="33"/>
        <v>44805</v>
      </c>
      <c r="CK73" s="107">
        <f t="shared" si="33"/>
        <v>44835</v>
      </c>
      <c r="CL73" s="107">
        <f t="shared" si="33"/>
        <v>44866</v>
      </c>
      <c r="CM73" s="107">
        <f t="shared" si="33"/>
        <v>44896</v>
      </c>
      <c r="CN73" s="107">
        <f t="shared" si="33"/>
        <v>44927</v>
      </c>
      <c r="CO73" s="107">
        <f t="shared" si="33"/>
        <v>44958</v>
      </c>
      <c r="CP73" s="107">
        <f t="shared" ref="CP73:DY73" si="34">IF(CP72=1,Initial_Time,EDATE(Initial_Time,(CP72-1)))</f>
        <v>44986</v>
      </c>
      <c r="CQ73" s="107">
        <f t="shared" si="34"/>
        <v>45017</v>
      </c>
      <c r="CR73" s="107">
        <f t="shared" si="34"/>
        <v>45047</v>
      </c>
      <c r="CS73" s="107">
        <f t="shared" si="34"/>
        <v>45078</v>
      </c>
      <c r="CT73" s="107">
        <f t="shared" si="34"/>
        <v>45108</v>
      </c>
      <c r="CU73" s="107">
        <f t="shared" si="34"/>
        <v>45139</v>
      </c>
      <c r="CV73" s="107">
        <f t="shared" si="34"/>
        <v>45170</v>
      </c>
      <c r="CW73" s="107">
        <f t="shared" si="34"/>
        <v>45200</v>
      </c>
      <c r="CX73" s="107">
        <f t="shared" si="34"/>
        <v>45231</v>
      </c>
      <c r="CY73" s="107">
        <f t="shared" si="34"/>
        <v>45261</v>
      </c>
      <c r="CZ73" s="107">
        <f t="shared" si="34"/>
        <v>45292</v>
      </c>
      <c r="DA73" s="107">
        <f t="shared" si="34"/>
        <v>45323</v>
      </c>
      <c r="DB73" s="107">
        <f t="shared" si="34"/>
        <v>45352</v>
      </c>
      <c r="DC73" s="107">
        <f t="shared" si="34"/>
        <v>45383</v>
      </c>
      <c r="DD73" s="107">
        <f t="shared" si="34"/>
        <v>45413</v>
      </c>
      <c r="DE73" s="107">
        <f t="shared" si="34"/>
        <v>45444</v>
      </c>
      <c r="DF73" s="107">
        <f t="shared" si="34"/>
        <v>45474</v>
      </c>
      <c r="DG73" s="107">
        <f t="shared" si="34"/>
        <v>45505</v>
      </c>
      <c r="DH73" s="107">
        <f t="shared" si="34"/>
        <v>45536</v>
      </c>
      <c r="DI73" s="107">
        <f t="shared" si="34"/>
        <v>45566</v>
      </c>
      <c r="DJ73" s="107">
        <f t="shared" si="34"/>
        <v>45597</v>
      </c>
      <c r="DK73" s="107">
        <f t="shared" si="34"/>
        <v>45627</v>
      </c>
      <c r="DL73" s="107">
        <f t="shared" si="34"/>
        <v>45658</v>
      </c>
      <c r="DM73" s="107">
        <f t="shared" si="34"/>
        <v>45689</v>
      </c>
      <c r="DN73" s="107">
        <f t="shared" si="34"/>
        <v>45717</v>
      </c>
      <c r="DO73" s="107">
        <f t="shared" si="34"/>
        <v>45748</v>
      </c>
      <c r="DP73" s="107">
        <f t="shared" si="34"/>
        <v>45778</v>
      </c>
      <c r="DQ73" s="107">
        <f t="shared" si="34"/>
        <v>45809</v>
      </c>
      <c r="DR73" s="107">
        <f t="shared" si="34"/>
        <v>45839</v>
      </c>
      <c r="DS73" s="107">
        <f t="shared" si="34"/>
        <v>45870</v>
      </c>
      <c r="DT73" s="107">
        <f t="shared" si="34"/>
        <v>45901</v>
      </c>
      <c r="DU73" s="107">
        <f t="shared" si="34"/>
        <v>45931</v>
      </c>
      <c r="DV73" s="107">
        <f t="shared" si="34"/>
        <v>45962</v>
      </c>
      <c r="DW73" s="107">
        <f t="shared" si="34"/>
        <v>45992</v>
      </c>
      <c r="DX73" s="107">
        <f t="shared" si="34"/>
        <v>46023</v>
      </c>
      <c r="DY73" s="107">
        <f t="shared" si="34"/>
        <v>46054</v>
      </c>
    </row>
    <row r="74" spans="1:16384">
      <c r="B74" s="105" t="s">
        <v>317</v>
      </c>
      <c r="C74" s="105" t="s">
        <v>348</v>
      </c>
      <c r="E74" s="139">
        <f>IF(E73&lt;'Capital Structure'!$G$7,0,MIN('Capital Structure'!$H$10/'Capital Structure'!$I$7,D76))</f>
        <v>0</v>
      </c>
      <c r="F74" s="139">
        <f>IF(F73&lt;'Capital Structure'!$G$7,0,MIN('Capital Structure'!$H$10/'Capital Structure'!$I$7,E76))</f>
        <v>0</v>
      </c>
      <c r="G74" s="139">
        <f>IF(G73&lt;'Capital Structure'!$G$7,0,MIN('Capital Structure'!$H$10/'Capital Structure'!$I$7,F76))</f>
        <v>0</v>
      </c>
      <c r="H74" s="139">
        <f>IF(H73&lt;'Capital Structure'!$G$7,0,MIN('Capital Structure'!$H$10/'Capital Structure'!$I$7,G76))</f>
        <v>0</v>
      </c>
      <c r="I74" s="139">
        <f>IF(I73&lt;'Capital Structure'!$G$7,0,MIN('Capital Structure'!$H$10/'Capital Structure'!$I$7,H76))</f>
        <v>0</v>
      </c>
      <c r="J74" s="139">
        <f>IF(J73&lt;'Capital Structure'!$G$7,0,MIN('Capital Structure'!$H$10/'Capital Structure'!$I$7,I76))</f>
        <v>0</v>
      </c>
      <c r="K74" s="139">
        <f>IF(K73&lt;'Capital Structure'!$G$7,0,MIN('Capital Structure'!$H$10/'Capital Structure'!$I$7,J76))</f>
        <v>0</v>
      </c>
      <c r="L74" s="139">
        <f>IF(L73&lt;'Capital Structure'!$G$7,0,MIN('Capital Structure'!$H$10/'Capital Structure'!$I$7,K76))</f>
        <v>0</v>
      </c>
      <c r="M74" s="139">
        <f>IF(M73&lt;'Capital Structure'!$G$7,0,MIN('Capital Structure'!$H$10/'Capital Structure'!$I$7,L76))</f>
        <v>0</v>
      </c>
      <c r="N74" s="139">
        <f>IF(N73&lt;'Capital Structure'!$G$7,0,MIN('Capital Structure'!$H$10/'Capital Structure'!$I$7,M76))</f>
        <v>0</v>
      </c>
      <c r="O74" s="139">
        <f>IF(O73&lt;'Capital Structure'!$G$7,0,MIN('Capital Structure'!$H$10/'Capital Structure'!$I$7,N76))</f>
        <v>0</v>
      </c>
      <c r="P74" s="139">
        <f>IF(P73&lt;'Capital Structure'!$G$7,0,MIN('Capital Structure'!$H$10/'Capital Structure'!$I$7,O76))</f>
        <v>0</v>
      </c>
      <c r="Q74" s="139">
        <f>IF(Q73&lt;'Capital Structure'!$G$7,0,MIN('Capital Structure'!$H$10/'Capital Structure'!$I$7,P76))</f>
        <v>0</v>
      </c>
      <c r="R74" s="139">
        <f>IF(R73&lt;'Capital Structure'!$G$7,0,MIN('Capital Structure'!$H$10/'Capital Structure'!$I$7,Q76))</f>
        <v>0</v>
      </c>
      <c r="S74" s="139">
        <f>IF(S73&lt;'Capital Structure'!$G$7,0,MIN('Capital Structure'!$H$10/'Capital Structure'!$I$7,R76))</f>
        <v>0</v>
      </c>
      <c r="T74" s="139">
        <f>IF(T73&lt;'Capital Structure'!$G$7,0,MIN('Capital Structure'!$H$10/'Capital Structure'!$I$7,S76))</f>
        <v>0</v>
      </c>
      <c r="U74" s="139">
        <f>IF(U73&lt;'Capital Structure'!$G$7,0,MIN('Capital Structure'!$H$10/'Capital Structure'!$I$7,T76))</f>
        <v>0</v>
      </c>
      <c r="V74" s="139">
        <f>IF(V73&lt;'Capital Structure'!$G$7,0,MIN('Capital Structure'!$H$10/'Capital Structure'!$I$7,U76))</f>
        <v>0</v>
      </c>
      <c r="W74" s="139">
        <f>IF(W73&lt;'Capital Structure'!$G$7,0,MIN('Capital Structure'!$H$10/'Capital Structure'!$I$7,V76))</f>
        <v>0</v>
      </c>
      <c r="X74" s="139">
        <f>IF(X73&lt;'Capital Structure'!$G$7,0,MIN('Capital Structure'!$H$10/'Capital Structure'!$I$7,W76))</f>
        <v>0</v>
      </c>
      <c r="Y74" s="139">
        <f>IF(Y73&lt;'Capital Structure'!$G$7,0,MIN('Capital Structure'!$H$10/'Capital Structure'!$I$7,X76))</f>
        <v>0</v>
      </c>
      <c r="Z74" s="139">
        <f>IF(Z73&lt;'Capital Structure'!$G$7,0,MIN('Capital Structure'!$H$10/'Capital Structure'!$I$7,Y76))</f>
        <v>0</v>
      </c>
      <c r="AA74" s="139">
        <f>IF(AA73&lt;'Capital Structure'!$G$7,0,MIN('Capital Structure'!$H$10/'Capital Structure'!$I$7,Z76))</f>
        <v>0</v>
      </c>
      <c r="AB74" s="139">
        <f>IF(AB73&lt;'Capital Structure'!$G$7,0,MIN('Capital Structure'!$H$10/'Capital Structure'!$I$7,AA76))</f>
        <v>0</v>
      </c>
      <c r="AC74" s="139">
        <f>IF(AC73&lt;'Capital Structure'!$G$7,0,MIN('Capital Structure'!$H$10/'Capital Structure'!$I$7,AB76))</f>
        <v>0</v>
      </c>
      <c r="AD74" s="139">
        <f>IF(AD73&lt;'Capital Structure'!$G$7,0,MIN('Capital Structure'!$H$10/'Capital Structure'!$I$7,AC76))</f>
        <v>0</v>
      </c>
      <c r="AE74" s="139">
        <f>IF(AE73&lt;'Capital Structure'!$G$7,0,MIN('Capital Structure'!$H$10/'Capital Structure'!$I$7,AD76))</f>
        <v>0</v>
      </c>
      <c r="AF74" s="139">
        <f>IF(AF73&lt;'Capital Structure'!$G$7,0,MIN('Capital Structure'!$H$10/'Capital Structure'!$I$7,AE76))</f>
        <v>0</v>
      </c>
      <c r="AG74" s="139">
        <f>IF(AG73&lt;'Capital Structure'!$G$7,0,MIN('Capital Structure'!$H$10/'Capital Structure'!$I$7,AF76))</f>
        <v>0</v>
      </c>
      <c r="AH74" s="139">
        <f>IF(AH73&lt;'Capital Structure'!$G$7,0,MIN('Capital Structure'!$H$10/'Capital Structure'!$I$7,AG76))</f>
        <v>0</v>
      </c>
      <c r="AI74" s="139">
        <f>IF(AI73&lt;'Capital Structure'!$G$7,0,MIN('Capital Structure'!$H$10/'Capital Structure'!$I$7,AH76))</f>
        <v>0</v>
      </c>
      <c r="AJ74" s="139">
        <f>IF(AJ73&lt;'Capital Structure'!$G$7,0,MIN('Capital Structure'!$H$10/'Capital Structure'!$I$7,AI76))</f>
        <v>0</v>
      </c>
      <c r="AK74" s="139">
        <f>IF(AK73&lt;'Capital Structure'!$G$7,0,MIN('Capital Structure'!$H$10/'Capital Structure'!$I$7,AJ76))</f>
        <v>0</v>
      </c>
      <c r="AL74" s="139">
        <f>IF(AL73&lt;'Capital Structure'!$G$7,0,MIN('Capital Structure'!$H$10/'Capital Structure'!$I$7,AK76))</f>
        <v>0</v>
      </c>
      <c r="AM74" s="139">
        <f>IF(AM73&lt;'Capital Structure'!$G$7,0,MIN('Capital Structure'!$H$10/'Capital Structure'!$I$7,AL76))</f>
        <v>0</v>
      </c>
      <c r="AN74" s="139">
        <f>IF(AN73&lt;'Capital Structure'!$G$7,0,MIN('Capital Structure'!$H$10/'Capital Structure'!$I$7,AM76))</f>
        <v>0</v>
      </c>
      <c r="AO74" s="139">
        <f>IF(AO73&lt;'Capital Structure'!$G$7,0,MIN('Capital Structure'!$H$10/'Capital Structure'!$I$7,AN76))</f>
        <v>0</v>
      </c>
      <c r="AP74" s="139">
        <f>IF(AP73&lt;'Capital Structure'!$G$7,0,MIN('Capital Structure'!$H$10/'Capital Structure'!$I$7,AO76))</f>
        <v>0</v>
      </c>
      <c r="AQ74" s="139">
        <f>IF(AQ73&lt;'Capital Structure'!$G$7,0,MIN('Capital Structure'!$H$10/'Capital Structure'!$I$7,AP76))</f>
        <v>0</v>
      </c>
      <c r="AR74" s="139">
        <f>IF(AR73&lt;'Capital Structure'!$G$7,0,MIN('Capital Structure'!$H$10/'Capital Structure'!$I$7,AQ76))</f>
        <v>0</v>
      </c>
      <c r="AS74" s="139">
        <f>IF(AS73&lt;'Capital Structure'!$G$7,0,MIN('Capital Structure'!$H$10/'Capital Structure'!$I$7,AR76))</f>
        <v>0</v>
      </c>
      <c r="AT74" s="139">
        <f>IF(AT73&lt;'Capital Structure'!$G$7,0,MIN('Capital Structure'!$H$10/'Capital Structure'!$I$7,AS76))</f>
        <v>0</v>
      </c>
      <c r="AU74" s="139">
        <f>IF(AU73&lt;'Capital Structure'!$G$7,0,MIN('Capital Structure'!$H$10/'Capital Structure'!$I$7,AT76))</f>
        <v>0</v>
      </c>
      <c r="AV74" s="139">
        <f>IF(AV73&lt;'Capital Structure'!$G$7,0,MIN('Capital Structure'!$H$10/'Capital Structure'!$I$7,AU76))</f>
        <v>0</v>
      </c>
      <c r="AW74" s="139">
        <f>IF(AW73&lt;'Capital Structure'!$G$7,0,MIN('Capital Structure'!$H$10/'Capital Structure'!$I$7,AV76))</f>
        <v>0</v>
      </c>
      <c r="AX74" s="139">
        <f>IF(AX73&lt;'Capital Structure'!$G$7,0,MIN('Capital Structure'!$H$10/'Capital Structure'!$I$7,AW76))</f>
        <v>0</v>
      </c>
      <c r="AY74" s="139">
        <f>IF(AY73&lt;'Capital Structure'!$G$7,0,MIN('Capital Structure'!$H$10/'Capital Structure'!$I$7,AX76))</f>
        <v>0</v>
      </c>
      <c r="AZ74" s="139">
        <f>IF(AZ73&lt;'Capital Structure'!$G$7,0,MIN('Capital Structure'!$H$10/'Capital Structure'!$I$7,AY76))</f>
        <v>0</v>
      </c>
      <c r="BA74" s="139">
        <f>IF(BA73&lt;'Capital Structure'!$G$7,0,MIN('Capital Structure'!$H$10/'Capital Structure'!$I$7,AZ76))</f>
        <v>20864664.50448503</v>
      </c>
      <c r="BB74" s="139">
        <f>IF(BB73&lt;'Capital Structure'!$G$7,0,MIN('Capital Structure'!$H$10/'Capital Structure'!$I$7,BA76))</f>
        <v>20864664.50448503</v>
      </c>
      <c r="BC74" s="139">
        <f>IF(BC73&lt;'Capital Structure'!$G$7,0,MIN('Capital Structure'!$H$10/'Capital Structure'!$I$7,BB76))</f>
        <v>20864664.50448503</v>
      </c>
      <c r="BD74" s="139">
        <f>IF(BD73&lt;'Capital Structure'!$G$7,0,MIN('Capital Structure'!$H$10/'Capital Structure'!$I$7,BC76))</f>
        <v>20864664.50448503</v>
      </c>
      <c r="BE74" s="139">
        <f>IF(BE73&lt;'Capital Structure'!$G$7,0,MIN('Capital Structure'!$H$10/'Capital Structure'!$I$7,BD76))</f>
        <v>20864664.50448503</v>
      </c>
      <c r="BF74" s="139">
        <f>IF(BF73&lt;'Capital Structure'!$G$7,0,MIN('Capital Structure'!$H$10/'Capital Structure'!$I$7,BE76))</f>
        <v>20864664.50448503</v>
      </c>
      <c r="BG74" s="139">
        <f>IF(BG73&lt;'Capital Structure'!$G$7,0,MIN('Capital Structure'!$H$10/'Capital Structure'!$I$7,BF76))</f>
        <v>20864664.50448503</v>
      </c>
      <c r="BH74" s="139">
        <f>IF(BH73&lt;'Capital Structure'!$G$7,0,MIN('Capital Structure'!$H$10/'Capital Structure'!$I$7,BG76))</f>
        <v>20864664.50448503</v>
      </c>
      <c r="BI74" s="139">
        <f>IF(BI73&lt;'Capital Structure'!$G$7,0,MIN('Capital Structure'!$H$10/'Capital Structure'!$I$7,BH76))</f>
        <v>20864664.50448503</v>
      </c>
      <c r="BJ74" s="139">
        <f>IF(BJ73&lt;'Capital Structure'!$G$7,0,MIN('Capital Structure'!$H$10/'Capital Structure'!$I$7,BI76))</f>
        <v>20864664.50448503</v>
      </c>
      <c r="BK74" s="139">
        <f>IF(BK73&lt;'Capital Structure'!$G$7,0,MIN('Capital Structure'!$H$10/'Capital Structure'!$I$7,BJ76))</f>
        <v>20864664.50448503</v>
      </c>
      <c r="BL74" s="139">
        <f>IF(BL73&lt;'Capital Structure'!$G$7,0,MIN('Capital Structure'!$H$10/'Capital Structure'!$I$7,BK76))</f>
        <v>20864664.50448503</v>
      </c>
      <c r="BM74" s="139">
        <f>IF(BM73&lt;'Capital Structure'!$G$7,0,MIN('Capital Structure'!$H$10/'Capital Structure'!$I$7,BL76))</f>
        <v>20864664.50448503</v>
      </c>
      <c r="BN74" s="139">
        <f>IF(BN73&lt;'Capital Structure'!$G$7,0,MIN('Capital Structure'!$H$10/'Capital Structure'!$I$7,BM76))</f>
        <v>20864664.50448503</v>
      </c>
      <c r="BO74" s="139">
        <f>IF(BO73&lt;'Capital Structure'!$G$7,0,MIN('Capital Structure'!$H$10/'Capital Structure'!$I$7,BN76))</f>
        <v>20864664.50448503</v>
      </c>
      <c r="BP74" s="139">
        <f>IF(BP73&lt;'Capital Structure'!$G$7,0,MIN('Capital Structure'!$H$10/'Capital Structure'!$I$7,BO76))</f>
        <v>20864664.50448503</v>
      </c>
      <c r="BQ74" s="139">
        <f>IF(BQ73&lt;'Capital Structure'!$G$7,0,MIN('Capital Structure'!$H$10/'Capital Structure'!$I$7,BP76))</f>
        <v>20864664.50448503</v>
      </c>
      <c r="BR74" s="139">
        <f>IF(BR73&lt;'Capital Structure'!$G$7,0,MIN('Capital Structure'!$H$10/'Capital Structure'!$I$7,BQ76))</f>
        <v>20864664.50448503</v>
      </c>
      <c r="BS74" s="139">
        <f>IF(BS73&lt;'Capital Structure'!$G$7,0,MIN('Capital Structure'!$H$10/'Capital Structure'!$I$7,BR76))</f>
        <v>20864664.50448503</v>
      </c>
      <c r="BT74" s="139">
        <f>IF(BT73&lt;'Capital Structure'!$G$7,0,MIN('Capital Structure'!$H$10/'Capital Structure'!$I$7,BS76))</f>
        <v>20864664.50448503</v>
      </c>
      <c r="BU74" s="139">
        <f>IF(BU73&lt;'Capital Structure'!$G$7,0,MIN('Capital Structure'!$H$10/'Capital Structure'!$I$7,BT76))</f>
        <v>20864664.50448503</v>
      </c>
      <c r="BV74" s="139">
        <f>IF(BV73&lt;'Capital Structure'!$G$7,0,MIN('Capital Structure'!$H$10/'Capital Structure'!$I$7,BU76))</f>
        <v>16123322.522425234</v>
      </c>
      <c r="BW74" s="139">
        <f>IF(BW73&lt;'Capital Structure'!$G$7,0,MIN('Capital Structure'!$H$10/'Capital Structure'!$I$7,BV76))</f>
        <v>0</v>
      </c>
      <c r="BX74" s="139">
        <f>IF(BX73&lt;'Capital Structure'!$G$7,0,MIN('Capital Structure'!$H$10/'Capital Structure'!$I$7,BW76))</f>
        <v>0</v>
      </c>
      <c r="BY74" s="139">
        <f>IF(BY73&lt;'Capital Structure'!$G$7,0,MIN('Capital Structure'!$H$10/'Capital Structure'!$I$7,BX76))</f>
        <v>0</v>
      </c>
      <c r="BZ74" s="139">
        <f>IF(BZ73&lt;'Capital Structure'!$G$7,0,MIN('Capital Structure'!$H$10/'Capital Structure'!$I$7,BY76))</f>
        <v>0</v>
      </c>
      <c r="CA74" s="139">
        <f>IF(CA73&lt;'Capital Structure'!$G$7,0,MIN('Capital Structure'!$H$10/'Capital Structure'!$I$7,BZ76))</f>
        <v>0</v>
      </c>
      <c r="CB74" s="139">
        <f>IF(CB73&lt;'Capital Structure'!$G$7,0,MIN('Capital Structure'!$H$10/'Capital Structure'!$I$7,CA76))</f>
        <v>0</v>
      </c>
      <c r="CC74" s="139">
        <f>IF(CC73&lt;'Capital Structure'!$G$7,0,MIN('Capital Structure'!$H$10/'Capital Structure'!$I$7,CB76))</f>
        <v>0</v>
      </c>
      <c r="CD74" s="139">
        <f>IF(CD73&lt;'Capital Structure'!$G$7,0,MIN('Capital Structure'!$H$10/'Capital Structure'!$I$7,CC76))</f>
        <v>0</v>
      </c>
      <c r="CE74" s="139">
        <f>IF(CE73&lt;'Capital Structure'!$G$7,0,MIN('Capital Structure'!$H$10/'Capital Structure'!$I$7,CD76))</f>
        <v>0</v>
      </c>
      <c r="CF74" s="139">
        <f>IF(CF73&lt;'Capital Structure'!$G$7,0,MIN('Capital Structure'!$H$10/'Capital Structure'!$I$7,CE76))</f>
        <v>0</v>
      </c>
      <c r="CG74" s="139">
        <f>IF(CG73&lt;'Capital Structure'!$G$7,0,MIN('Capital Structure'!$H$10/'Capital Structure'!$I$7,CF76))</f>
        <v>0</v>
      </c>
      <c r="CH74" s="139">
        <f>IF(CH73&lt;'Capital Structure'!$G$7,0,MIN('Capital Structure'!$H$10/'Capital Structure'!$I$7,CG76))</f>
        <v>0</v>
      </c>
      <c r="CI74" s="139">
        <f>IF(CI73&lt;'Capital Structure'!$G$7,0,MIN('Capital Structure'!$H$10/'Capital Structure'!$I$7,CH76))</f>
        <v>0</v>
      </c>
      <c r="CJ74" s="139">
        <f>IF(CJ73&lt;'Capital Structure'!$G$7,0,MIN('Capital Structure'!$H$10/'Capital Structure'!$I$7,CI76))</f>
        <v>0</v>
      </c>
      <c r="CK74" s="139">
        <f>IF(CK73&lt;'Capital Structure'!$G$7,0,MIN('Capital Structure'!$H$10/'Capital Structure'!$I$7,CJ76))</f>
        <v>0</v>
      </c>
      <c r="CL74" s="139">
        <f>IF(CL73&lt;'Capital Structure'!$G$7,0,MIN('Capital Structure'!$H$10/'Capital Structure'!$I$7,CK76))</f>
        <v>0</v>
      </c>
      <c r="CM74" s="139">
        <f>IF(CM73&lt;'Capital Structure'!$G$7,0,MIN('Capital Structure'!$H$10/'Capital Structure'!$I$7,CL76))</f>
        <v>0</v>
      </c>
      <c r="CN74" s="139">
        <f>IF(CN73&lt;'Capital Structure'!$G$7,0,MIN('Capital Structure'!$H$10/'Capital Structure'!$I$7,CM76))</f>
        <v>0</v>
      </c>
      <c r="CO74" s="139">
        <f>IF(CO73&lt;'Capital Structure'!$G$7,0,MIN('Capital Structure'!$H$10/'Capital Structure'!$I$7,CN76))</f>
        <v>0</v>
      </c>
      <c r="CP74" s="139">
        <f>IF(CP73&lt;'Capital Structure'!$G$7,0,MIN('Capital Structure'!$H$10/'Capital Structure'!$I$7,CO76))</f>
        <v>0</v>
      </c>
      <c r="CQ74" s="139">
        <f>IF(CQ73&lt;'Capital Structure'!$G$7,0,MIN('Capital Structure'!$H$10/'Capital Structure'!$I$7,CP76))</f>
        <v>0</v>
      </c>
      <c r="CR74" s="139">
        <f>IF(CR73&lt;'Capital Structure'!$G$7,0,MIN('Capital Structure'!$H$10/'Capital Structure'!$I$7,CQ76))</f>
        <v>0</v>
      </c>
      <c r="CS74" s="139">
        <f>IF(CS73&lt;'Capital Structure'!$G$7,0,MIN('Capital Structure'!$H$10/'Capital Structure'!$I$7,CR76))</f>
        <v>0</v>
      </c>
      <c r="CT74" s="139">
        <f>IF(CT73&lt;'Capital Structure'!$G$7,0,MIN('Capital Structure'!$H$10/'Capital Structure'!$I$7,CS76))</f>
        <v>0</v>
      </c>
      <c r="CU74" s="139">
        <f>IF(CU73&lt;'Capital Structure'!$G$7,0,MIN('Capital Structure'!$H$10/'Capital Structure'!$I$7,CT76))</f>
        <v>0</v>
      </c>
      <c r="CV74" s="139">
        <f>IF(CV73&lt;'Capital Structure'!$G$7,0,MIN('Capital Structure'!$H$10/'Capital Structure'!$I$7,CU76))</f>
        <v>0</v>
      </c>
      <c r="CW74" s="139">
        <f>IF(CW73&lt;'Capital Structure'!$G$7,0,MIN('Capital Structure'!$H$10/'Capital Structure'!$I$7,CV76))</f>
        <v>0</v>
      </c>
      <c r="CX74" s="139">
        <f>IF(CX73&lt;'Capital Structure'!$G$7,0,MIN('Capital Structure'!$H$10/'Capital Structure'!$I$7,CW76))</f>
        <v>0</v>
      </c>
      <c r="CY74" s="139">
        <f>IF(CY73&lt;'Capital Structure'!$G$7,0,MIN('Capital Structure'!$H$10/'Capital Structure'!$I$7,CX76))</f>
        <v>0</v>
      </c>
      <c r="CZ74" s="139">
        <f>IF(CZ73&lt;'Capital Structure'!$G$7,0,MIN('Capital Structure'!$H$10/'Capital Structure'!$I$7,CY76))</f>
        <v>0</v>
      </c>
      <c r="DA74" s="139">
        <f>IF(DA73&lt;'Capital Structure'!$G$7,0,MIN('Capital Structure'!$H$10/'Capital Structure'!$I$7,CZ76))</f>
        <v>0</v>
      </c>
      <c r="DB74" s="139">
        <f>IF(DB73&lt;'Capital Structure'!$G$7,0,MIN('Capital Structure'!$H$10/'Capital Structure'!$I$7,DA76))</f>
        <v>0</v>
      </c>
      <c r="DC74" s="139">
        <f>IF(DC73&lt;'Capital Structure'!$G$7,0,MIN('Capital Structure'!$H$10/'Capital Structure'!$I$7,DB76))</f>
        <v>0</v>
      </c>
      <c r="DD74" s="139">
        <f>IF(DD73&lt;'Capital Structure'!$G$7,0,MIN('Capital Structure'!$H$10/'Capital Structure'!$I$7,DC76))</f>
        <v>0</v>
      </c>
      <c r="DE74" s="139">
        <f>IF(DE73&lt;'Capital Structure'!$G$7,0,MIN('Capital Structure'!$H$10/'Capital Structure'!$I$7,DD76))</f>
        <v>0</v>
      </c>
      <c r="DF74" s="139">
        <f>IF(DF73&lt;'Capital Structure'!$G$7,0,MIN('Capital Structure'!$H$10/'Capital Structure'!$I$7,DE76))</f>
        <v>0</v>
      </c>
      <c r="DG74" s="139">
        <f>IF(DG73&lt;'Capital Structure'!$G$7,0,MIN('Capital Structure'!$H$10/'Capital Structure'!$I$7,DF76))</f>
        <v>0</v>
      </c>
      <c r="DH74" s="139">
        <f>IF(DH73&lt;'Capital Structure'!$G$7,0,MIN('Capital Structure'!$H$10/'Capital Structure'!$I$7,DG76))</f>
        <v>0</v>
      </c>
      <c r="DI74" s="139">
        <f>IF(DI73&lt;'Capital Structure'!$G$7,0,MIN('Capital Structure'!$H$10/'Capital Structure'!$I$7,DH76))</f>
        <v>0</v>
      </c>
      <c r="DJ74" s="139">
        <f>IF(DJ73&lt;'Capital Structure'!$G$7,0,MIN('Capital Structure'!$H$10/'Capital Structure'!$I$7,DI76))</f>
        <v>0</v>
      </c>
      <c r="DK74" s="139">
        <f>IF(DK73&lt;'Capital Structure'!$G$7,0,MIN('Capital Structure'!$H$10/'Capital Structure'!$I$7,DJ76))</f>
        <v>0</v>
      </c>
      <c r="DL74" s="139">
        <f>IF(DL73&lt;'Capital Structure'!$G$7,0,MIN('Capital Structure'!$H$10/'Capital Structure'!$I$7,DK76))</f>
        <v>0</v>
      </c>
      <c r="DM74" s="139">
        <f>IF(DM73&lt;'Capital Structure'!$G$7,0,MIN('Capital Structure'!$H$10/'Capital Structure'!$I$7,DL76))</f>
        <v>0</v>
      </c>
      <c r="DN74" s="139">
        <f>IF(DN73&lt;'Capital Structure'!$G$7,0,MIN('Capital Structure'!$H$10/'Capital Structure'!$I$7,DM76))</f>
        <v>0</v>
      </c>
      <c r="DO74" s="139">
        <f>IF(DO73&lt;'Capital Structure'!$G$7,0,MIN('Capital Structure'!$H$10/'Capital Structure'!$I$7,DN76))</f>
        <v>0</v>
      </c>
      <c r="DP74" s="139">
        <f>IF(DP73&lt;'Capital Structure'!$G$7,0,MIN('Capital Structure'!$H$10/'Capital Structure'!$I$7,DO76))</f>
        <v>0</v>
      </c>
      <c r="DQ74" s="139">
        <f>IF(DQ73&lt;'Capital Structure'!$G$7,0,MIN('Capital Structure'!$H$10/'Capital Structure'!$I$7,DP76))</f>
        <v>0</v>
      </c>
      <c r="DR74" s="139">
        <f>IF(DR73&lt;'Capital Structure'!$G$7,0,MIN('Capital Structure'!$H$10/'Capital Structure'!$I$7,DQ76))</f>
        <v>0</v>
      </c>
      <c r="DS74" s="139">
        <f>IF(DS73&lt;'Capital Structure'!$G$7,0,MIN('Capital Structure'!$H$10/'Capital Structure'!$I$7,DR76))</f>
        <v>0</v>
      </c>
      <c r="DT74" s="139">
        <f>IF(DT73&lt;'Capital Structure'!$G$7,0,MIN('Capital Structure'!$H$10/'Capital Structure'!$I$7,DS76))</f>
        <v>0</v>
      </c>
      <c r="DU74" s="139">
        <f>IF(DU73&lt;'Capital Structure'!$G$7,0,MIN('Capital Structure'!$H$10/'Capital Structure'!$I$7,DT76))</f>
        <v>0</v>
      </c>
      <c r="DV74" s="139">
        <f>IF(DV73&lt;'Capital Structure'!$G$7,0,MIN('Capital Structure'!$H$10/'Capital Structure'!$I$7,DU76))</f>
        <v>0</v>
      </c>
      <c r="DW74" s="139">
        <f>IF(DW73&lt;'Capital Structure'!$G$7,0,MIN('Capital Structure'!$H$10/'Capital Structure'!$I$7,DV76))</f>
        <v>0</v>
      </c>
      <c r="DX74" s="139">
        <f>IF(DX73&lt;'Capital Structure'!$G$7,0,MIN('Capital Structure'!$H$10/'Capital Structure'!$I$7,DW76))</f>
        <v>0</v>
      </c>
      <c r="DY74" s="139">
        <f>IF(DY73&lt;'Capital Structure'!$G$7,0,MIN('Capital Structure'!$H$10/'Capital Structure'!$I$7,DX76))</f>
        <v>0</v>
      </c>
      <c r="DZ74" s="139">
        <f>IF(DZ73&lt;'Capital Structure'!$G$7,0,MIN('Capital Structure'!$H$10/'Capital Structure'!$I$7,DY76))</f>
        <v>0</v>
      </c>
      <c r="EA74" s="139">
        <f>IF(EA73&lt;'Capital Structure'!$G$7,0,MIN('Capital Structure'!$H$10/'Capital Structure'!$I$7,DZ76))</f>
        <v>0</v>
      </c>
      <c r="EB74" s="139">
        <f>IF(EB73&lt;'Capital Structure'!$G$7,0,MIN('Capital Structure'!$H$10/'Capital Structure'!$I$7,EA76))</f>
        <v>0</v>
      </c>
      <c r="EC74" s="139">
        <f>IF(EC73&lt;'Capital Structure'!$G$7,0,MIN('Capital Structure'!$H$10/'Capital Structure'!$I$7,EB76))</f>
        <v>0</v>
      </c>
      <c r="ED74" s="139">
        <f>IF(ED73&lt;'Capital Structure'!$G$7,0,MIN('Capital Structure'!$H$10/'Capital Structure'!$I$7,EC76))</f>
        <v>0</v>
      </c>
      <c r="EE74" s="139">
        <f>IF(EE73&lt;'Capital Structure'!$G$7,0,MIN('Capital Structure'!$H$10/'Capital Structure'!$I$7,ED76))</f>
        <v>0</v>
      </c>
      <c r="EF74" s="139">
        <f>IF(EF73&lt;'Capital Structure'!$G$7,0,MIN('Capital Structure'!$H$10/'Capital Structure'!$I$7,EE76))</f>
        <v>0</v>
      </c>
      <c r="EG74" s="139">
        <f>IF(EG73&lt;'Capital Structure'!$G$7,0,MIN('Capital Structure'!$H$10/'Capital Structure'!$I$7,EF76))</f>
        <v>0</v>
      </c>
      <c r="EH74" s="139">
        <f>IF(EH73&lt;'Capital Structure'!$G$7,0,MIN('Capital Structure'!$H$10/'Capital Structure'!$I$7,EG76))</f>
        <v>0</v>
      </c>
      <c r="EI74" s="139">
        <f>IF(EI73&lt;'Capital Structure'!$G$7,0,MIN('Capital Structure'!$H$10/'Capital Structure'!$I$7,EH76))</f>
        <v>0</v>
      </c>
      <c r="EJ74" s="139">
        <f>IF(EJ73&lt;'Capital Structure'!$G$7,0,MIN('Capital Structure'!$H$10/'Capital Structure'!$I$7,EI76))</f>
        <v>0</v>
      </c>
      <c r="EK74" s="139">
        <f>IF(EK73&lt;'Capital Structure'!$G$7,0,MIN('Capital Structure'!$H$10/'Capital Structure'!$I$7,EJ76))</f>
        <v>0</v>
      </c>
      <c r="EL74" s="139">
        <f>IF(EL73&lt;'Capital Structure'!$G$7,0,MIN('Capital Structure'!$H$10/'Capital Structure'!$I$7,EK76))</f>
        <v>0</v>
      </c>
      <c r="EM74" s="139">
        <f>IF(EM73&lt;'Capital Structure'!$G$7,0,MIN('Capital Structure'!$H$10/'Capital Structure'!$I$7,EL76))</f>
        <v>0</v>
      </c>
      <c r="EN74" s="139">
        <f>IF(EN73&lt;'Capital Structure'!$G$7,0,MIN('Capital Structure'!$H$10/'Capital Structure'!$I$7,EM76))</f>
        <v>0</v>
      </c>
      <c r="EO74" s="139">
        <f>IF(EO73&lt;'Capital Structure'!$G$7,0,MIN('Capital Structure'!$H$10/'Capital Structure'!$I$7,EN76))</f>
        <v>0</v>
      </c>
      <c r="EP74" s="139">
        <f>IF(EP73&lt;'Capital Structure'!$G$7,0,MIN('Capital Structure'!$H$10/'Capital Structure'!$I$7,EO76))</f>
        <v>0</v>
      </c>
      <c r="EQ74" s="139">
        <f>IF(EQ73&lt;'Capital Structure'!$G$7,0,MIN('Capital Structure'!$H$10/'Capital Structure'!$I$7,EP76))</f>
        <v>0</v>
      </c>
      <c r="ER74" s="139">
        <f>IF(ER73&lt;'Capital Structure'!$G$7,0,MIN('Capital Structure'!$H$10/'Capital Structure'!$I$7,EQ76))</f>
        <v>0</v>
      </c>
      <c r="ES74" s="139">
        <f>IF(ES73&lt;'Capital Structure'!$G$7,0,MIN('Capital Structure'!$H$10/'Capital Structure'!$I$7,ER76))</f>
        <v>0</v>
      </c>
      <c r="ET74" s="139">
        <f>IF(ET73&lt;'Capital Structure'!$G$7,0,MIN('Capital Structure'!$H$10/'Capital Structure'!$I$7,ES76))</f>
        <v>0</v>
      </c>
      <c r="EU74" s="139">
        <f>IF(EU73&lt;'Capital Structure'!$G$7,0,MIN('Capital Structure'!$H$10/'Capital Structure'!$I$7,ET76))</f>
        <v>0</v>
      </c>
      <c r="EV74" s="139">
        <f>IF(EV73&lt;'Capital Structure'!$G$7,0,MIN('Capital Structure'!$H$10/'Capital Structure'!$I$7,EU76))</f>
        <v>0</v>
      </c>
      <c r="EW74" s="139">
        <f>IF(EW73&lt;'Capital Structure'!$G$7,0,MIN('Capital Structure'!$H$10/'Capital Structure'!$I$7,EV76))</f>
        <v>0</v>
      </c>
      <c r="EX74" s="139">
        <f>IF(EX73&lt;'Capital Structure'!$G$7,0,MIN('Capital Structure'!$H$10/'Capital Structure'!$I$7,EW76))</f>
        <v>0</v>
      </c>
      <c r="EY74" s="139">
        <f>IF(EY73&lt;'Capital Structure'!$G$7,0,MIN('Capital Structure'!$H$10/'Capital Structure'!$I$7,EX76))</f>
        <v>0</v>
      </c>
      <c r="EZ74" s="139">
        <f>IF(EZ73&lt;'Capital Structure'!$G$7,0,MIN('Capital Structure'!$H$10/'Capital Structure'!$I$7,EY76))</f>
        <v>0</v>
      </c>
      <c r="FA74" s="139">
        <f>IF(FA73&lt;'Capital Structure'!$G$7,0,MIN('Capital Structure'!$H$10/'Capital Structure'!$I$7,EZ76))</f>
        <v>0</v>
      </c>
      <c r="FB74" s="139">
        <f>IF(FB73&lt;'Capital Structure'!$G$7,0,MIN('Capital Structure'!$H$10/'Capital Structure'!$I$7,FA76))</f>
        <v>0</v>
      </c>
      <c r="FC74" s="139"/>
      <c r="FD74" s="139"/>
      <c r="FE74" s="139"/>
      <c r="FF74" s="139"/>
      <c r="FG74" s="139"/>
      <c r="FH74" s="139"/>
      <c r="FI74" s="139"/>
      <c r="FJ74" s="139"/>
      <c r="FK74" s="139"/>
      <c r="FL74" s="139"/>
      <c r="FM74" s="139"/>
      <c r="FN74" s="139"/>
      <c r="FO74" s="139"/>
      <c r="FP74" s="139"/>
      <c r="FQ74" s="139"/>
      <c r="FR74" s="139"/>
      <c r="FS74" s="139"/>
      <c r="FT74" s="139"/>
      <c r="FU74" s="139"/>
      <c r="FV74" s="139"/>
      <c r="FW74" s="139"/>
      <c r="FX74" s="139"/>
      <c r="FY74" s="139"/>
      <c r="FZ74" s="139"/>
      <c r="GA74" s="139"/>
      <c r="GB74" s="139"/>
      <c r="GC74" s="139"/>
      <c r="GD74" s="139"/>
      <c r="GE74" s="139"/>
      <c r="GF74" s="139"/>
      <c r="GG74" s="139"/>
      <c r="GH74" s="139"/>
      <c r="GI74" s="139"/>
      <c r="GJ74" s="139"/>
      <c r="GK74" s="139"/>
      <c r="GL74" s="139"/>
      <c r="GM74" s="139"/>
      <c r="GN74" s="139"/>
      <c r="GO74" s="139"/>
      <c r="GP74" s="139"/>
      <c r="GQ74" s="139"/>
      <c r="GR74" s="139"/>
      <c r="GS74" s="139"/>
      <c r="GT74" s="139"/>
      <c r="GU74" s="139"/>
      <c r="GV74" s="139"/>
      <c r="GW74" s="139"/>
      <c r="GX74" s="139"/>
    </row>
    <row r="75" spans="1:16384">
      <c r="C75" s="105" t="s">
        <v>349</v>
      </c>
      <c r="E75" s="139">
        <f>IF(OR(E73&lt;'Capital Structure'!$G$7,E73&gt;'Capital Structure'!$H$7),0,MIN(MAX('Capital Structure'!$H$10,'Capital Structure'!$H$13)/'Capital Structure'!$I$7-E74,D77))</f>
        <v>0</v>
      </c>
      <c r="F75" s="139">
        <f>IF(OR(F73&lt;'Capital Structure'!$G$7,F73&gt;'Capital Structure'!$H$7),0,MIN(MAX('Capital Structure'!$H$10,'Capital Structure'!$H$13)/'Capital Structure'!$I$7-F74,E77))</f>
        <v>0</v>
      </c>
      <c r="G75" s="139">
        <f>IF(OR(G73&lt;'Capital Structure'!$G$7,G73&gt;'Capital Structure'!$H$7),0,MIN(MAX('Capital Structure'!$H$10,'Capital Structure'!$H$13)/'Capital Structure'!$I$7-G74,F77))</f>
        <v>0</v>
      </c>
      <c r="H75" s="139">
        <f>IF(OR(H73&lt;'Capital Structure'!$G$7,H73&gt;'Capital Structure'!$H$7),0,MIN(MAX('Capital Structure'!$H$10,'Capital Structure'!$H$13)/'Capital Structure'!$I$7-H74,G77))</f>
        <v>0</v>
      </c>
      <c r="I75" s="139">
        <f>IF(OR(I73&lt;'Capital Structure'!$G$7,I73&gt;'Capital Structure'!$H$7),0,MIN(MAX('Capital Structure'!$H$10,'Capital Structure'!$H$13)/'Capital Structure'!$I$7-I74,H77))</f>
        <v>0</v>
      </c>
      <c r="J75" s="139">
        <f>IF(OR(J73&lt;'Capital Structure'!$G$7,J73&gt;'Capital Structure'!$H$7),0,MIN(MAX('Capital Structure'!$H$10,'Capital Structure'!$H$13)/'Capital Structure'!$I$7-J74,I77))</f>
        <v>0</v>
      </c>
      <c r="K75" s="139">
        <f>IF(OR(K73&lt;'Capital Structure'!$G$7,K73&gt;'Capital Structure'!$H$7),0,MIN(MAX('Capital Structure'!$H$10,'Capital Structure'!$H$13)/'Capital Structure'!$I$7-K74,J77))</f>
        <v>0</v>
      </c>
      <c r="L75" s="139">
        <f>IF(OR(L73&lt;'Capital Structure'!$G$7,L73&gt;'Capital Structure'!$H$7),0,MIN(MAX('Capital Structure'!$H$10,'Capital Structure'!$H$13)/'Capital Structure'!$I$7-L74,K77))</f>
        <v>0</v>
      </c>
      <c r="M75" s="139">
        <f>IF(OR(M73&lt;'Capital Structure'!$G$7,M73&gt;'Capital Structure'!$H$7),0,MIN(MAX('Capital Structure'!$H$10,'Capital Structure'!$H$13)/'Capital Structure'!$I$7-M74,L77))</f>
        <v>0</v>
      </c>
      <c r="N75" s="139">
        <f>IF(OR(N73&lt;'Capital Structure'!$G$7,N73&gt;'Capital Structure'!$H$7),0,MIN(MAX('Capital Structure'!$H$10,'Capital Structure'!$H$13)/'Capital Structure'!$I$7-N74,M77))</f>
        <v>0</v>
      </c>
      <c r="O75" s="139">
        <f>IF(OR(O73&lt;'Capital Structure'!$G$7,O73&gt;'Capital Structure'!$H$7),0,MIN(MAX('Capital Structure'!$H$10,'Capital Structure'!$H$13)/'Capital Structure'!$I$7-O74,N77))</f>
        <v>0</v>
      </c>
      <c r="P75" s="139">
        <f>IF(OR(P73&lt;'Capital Structure'!$G$7,P73&gt;'Capital Structure'!$H$7),0,MIN(MAX('Capital Structure'!$H$10,'Capital Structure'!$H$13)/'Capital Structure'!$I$7-P74,O77))</f>
        <v>0</v>
      </c>
      <c r="Q75" s="139">
        <f>IF(OR(Q73&lt;'Capital Structure'!$G$7,Q73&gt;'Capital Structure'!$H$7),0,MIN(MAX('Capital Structure'!$H$10,'Capital Structure'!$H$13)/'Capital Structure'!$I$7-Q74,P77))</f>
        <v>0</v>
      </c>
      <c r="R75" s="139">
        <f>IF(OR(R73&lt;'Capital Structure'!$G$7,R73&gt;'Capital Structure'!$H$7),0,MIN(MAX('Capital Structure'!$H$10,'Capital Structure'!$H$13)/'Capital Structure'!$I$7-R74,Q77))</f>
        <v>0</v>
      </c>
      <c r="S75" s="139">
        <f>IF(OR(S73&lt;'Capital Structure'!$G$7,S73&gt;'Capital Structure'!$H$7),0,MIN(MAX('Capital Structure'!$H$10,'Capital Structure'!$H$13)/'Capital Structure'!$I$7-S74,R77))</f>
        <v>0</v>
      </c>
      <c r="T75" s="139">
        <f>IF(OR(T73&lt;'Capital Structure'!$G$7,T73&gt;'Capital Structure'!$H$7),0,MIN(MAX('Capital Structure'!$H$10,'Capital Structure'!$H$13)/'Capital Structure'!$I$7-T74,S77))</f>
        <v>0</v>
      </c>
      <c r="U75" s="139">
        <f>IF(OR(U73&lt;'Capital Structure'!$G$7,U73&gt;'Capital Structure'!$H$7),0,MIN(MAX('Capital Structure'!$H$10,'Capital Structure'!$H$13)/'Capital Structure'!$I$7-U74,T77))</f>
        <v>0</v>
      </c>
      <c r="V75" s="139">
        <f>IF(OR(V73&lt;'Capital Structure'!$G$7,V73&gt;'Capital Structure'!$H$7),0,MIN(MAX('Capital Structure'!$H$10,'Capital Structure'!$H$13)/'Capital Structure'!$I$7-V74,U77))</f>
        <v>0</v>
      </c>
      <c r="W75" s="139">
        <f>IF(OR(W73&lt;'Capital Structure'!$G$7,W73&gt;'Capital Structure'!$H$7),0,MIN(MAX('Capital Structure'!$H$10,'Capital Structure'!$H$13)/'Capital Structure'!$I$7-W74,V77))</f>
        <v>0</v>
      </c>
      <c r="X75" s="139">
        <f>IF(OR(X73&lt;'Capital Structure'!$G$7,X73&gt;'Capital Structure'!$H$7),0,MIN(MAX('Capital Structure'!$H$10,'Capital Structure'!$H$13)/'Capital Structure'!$I$7-X74,W77))</f>
        <v>0</v>
      </c>
      <c r="Y75" s="139">
        <f>IF(OR(Y73&lt;'Capital Structure'!$G$7,Y73&gt;'Capital Structure'!$H$7),0,MIN(MAX('Capital Structure'!$H$10,'Capital Structure'!$H$13)/'Capital Structure'!$I$7-Y74,X77))</f>
        <v>0</v>
      </c>
      <c r="Z75" s="139">
        <f>IF(OR(Z73&lt;'Capital Structure'!$G$7,Z73&gt;'Capital Structure'!$H$7),0,MIN(MAX('Capital Structure'!$H$10,'Capital Structure'!$H$13)/'Capital Structure'!$I$7-Z74,Y77))</f>
        <v>0</v>
      </c>
      <c r="AA75" s="139">
        <f>IF(OR(AA73&lt;'Capital Structure'!$G$7,AA73&gt;'Capital Structure'!$H$7),0,MIN(MAX('Capital Structure'!$H$10,'Capital Structure'!$H$13)/'Capital Structure'!$I$7-AA74,Z77))</f>
        <v>0</v>
      </c>
      <c r="AB75" s="139">
        <f>IF(OR(AB73&lt;'Capital Structure'!$G$7,AB73&gt;'Capital Structure'!$H$7),0,MIN(MAX('Capital Structure'!$H$10,'Capital Structure'!$H$13)/'Capital Structure'!$I$7-AB74,AA77))</f>
        <v>0</v>
      </c>
      <c r="AC75" s="139">
        <f>IF(OR(AC73&lt;'Capital Structure'!$G$7,AC73&gt;'Capital Structure'!$H$7),0,MIN(MAX('Capital Structure'!$H$10,'Capital Structure'!$H$13)/'Capital Structure'!$I$7-AC74,AB77))</f>
        <v>0</v>
      </c>
      <c r="AD75" s="139">
        <f>IF(OR(AD73&lt;'Capital Structure'!$G$7,AD73&gt;'Capital Structure'!$H$7),0,MIN(MAX('Capital Structure'!$H$10,'Capital Structure'!$H$13)/'Capital Structure'!$I$7-AD74,AC77))</f>
        <v>0</v>
      </c>
      <c r="AE75" s="139">
        <f>IF(OR(AE73&lt;'Capital Structure'!$G$7,AE73&gt;'Capital Structure'!$H$7),0,MIN(MAX('Capital Structure'!$H$10,'Capital Structure'!$H$13)/'Capital Structure'!$I$7-AE74,AD77))</f>
        <v>0</v>
      </c>
      <c r="AF75" s="139">
        <f>IF(OR(AF73&lt;'Capital Structure'!$G$7,AF73&gt;'Capital Structure'!$H$7),0,MIN(MAX('Capital Structure'!$H$10,'Capital Structure'!$H$13)/'Capital Structure'!$I$7-AF74,AE77))</f>
        <v>0</v>
      </c>
      <c r="AG75" s="139">
        <f>IF(OR(AG73&lt;'Capital Structure'!$G$7,AG73&gt;'Capital Structure'!$H$7),0,MIN(MAX('Capital Structure'!$H$10,'Capital Structure'!$H$13)/'Capital Structure'!$I$7-AG74,AF77))</f>
        <v>0</v>
      </c>
      <c r="AH75" s="139">
        <f>IF(OR(AH73&lt;'Capital Structure'!$G$7,AH73&gt;'Capital Structure'!$H$7),0,MIN(MAX('Capital Structure'!$H$10,'Capital Structure'!$H$13)/'Capital Structure'!$I$7-AH74,AG77))</f>
        <v>0</v>
      </c>
      <c r="AI75" s="139">
        <f>IF(OR(AI73&lt;'Capital Structure'!$G$7,AI73&gt;'Capital Structure'!$H$7),0,MIN(MAX('Capital Structure'!$H$10,'Capital Structure'!$H$13)/'Capital Structure'!$I$7-AI74,AH77))</f>
        <v>0</v>
      </c>
      <c r="AJ75" s="139">
        <f>IF(OR(AJ73&lt;'Capital Structure'!$G$7,AJ73&gt;'Capital Structure'!$H$7),0,MIN(MAX('Capital Structure'!$H$10,'Capital Structure'!$H$13)/'Capital Structure'!$I$7-AJ74,AI77))</f>
        <v>0</v>
      </c>
      <c r="AK75" s="139">
        <f>IF(OR(AK73&lt;'Capital Structure'!$G$7,AK73&gt;'Capital Structure'!$H$7),0,MIN(MAX('Capital Structure'!$H$10,'Capital Structure'!$H$13)/'Capital Structure'!$I$7-AK74,AJ77))</f>
        <v>0</v>
      </c>
      <c r="AL75" s="139">
        <f>IF(OR(AL73&lt;'Capital Structure'!$G$7,AL73&gt;'Capital Structure'!$H$7),0,MIN(MAX('Capital Structure'!$H$10,'Capital Structure'!$H$13)/'Capital Structure'!$I$7-AL74,AK77))</f>
        <v>0</v>
      </c>
      <c r="AM75" s="139">
        <f>IF(OR(AM73&lt;'Capital Structure'!$G$7,AM73&gt;'Capital Structure'!$H$7),0,MIN(MAX('Capital Structure'!$H$10,'Capital Structure'!$H$13)/'Capital Structure'!$I$7-AM74,AL77))</f>
        <v>0</v>
      </c>
      <c r="AN75" s="139">
        <f>IF(OR(AN73&lt;'Capital Structure'!$G$7,AN73&gt;'Capital Structure'!$H$7),0,MIN(MAX('Capital Structure'!$H$10,'Capital Structure'!$H$13)/'Capital Structure'!$I$7-AN74,AM77))</f>
        <v>0</v>
      </c>
      <c r="AO75" s="139">
        <f>IF(OR(AO73&lt;'Capital Structure'!$G$7,AO73&gt;'Capital Structure'!$H$7),0,MIN(MAX('Capital Structure'!$H$10,'Capital Structure'!$H$13)/'Capital Structure'!$I$7-AO74,AN77))</f>
        <v>0</v>
      </c>
      <c r="AP75" s="139">
        <f>IF(OR(AP73&lt;'Capital Structure'!$G$7,AP73&gt;'Capital Structure'!$H$7),0,MIN(MAX('Capital Structure'!$H$10,'Capital Structure'!$H$13)/'Capital Structure'!$I$7-AP74,AO77))</f>
        <v>0</v>
      </c>
      <c r="AQ75" s="139">
        <f>IF(OR(AQ73&lt;'Capital Structure'!$G$7,AQ73&gt;'Capital Structure'!$H$7),0,MIN(MAX('Capital Structure'!$H$10,'Capital Structure'!$H$13)/'Capital Structure'!$I$7-AQ74,AP77))</f>
        <v>0</v>
      </c>
      <c r="AR75" s="139">
        <f>IF(OR(AR73&lt;'Capital Structure'!$G$7,AR73&gt;'Capital Structure'!$H$7),0,MIN(MAX('Capital Structure'!$H$10,'Capital Structure'!$H$13)/'Capital Structure'!$I$7-AR74,AQ77))</f>
        <v>0</v>
      </c>
      <c r="AS75" s="139">
        <f>IF(OR(AS73&lt;'Capital Structure'!$G$7,AS73&gt;'Capital Structure'!$H$7),0,MIN(MAX('Capital Structure'!$H$10,'Capital Structure'!$H$13)/'Capital Structure'!$I$7-AS74,AR77))</f>
        <v>0</v>
      </c>
      <c r="AT75" s="139">
        <f>IF(OR(AT73&lt;'Capital Structure'!$G$7,AT73&gt;'Capital Structure'!$H$7),0,MIN(MAX('Capital Structure'!$H$10,'Capital Structure'!$H$13)/'Capital Structure'!$I$7-AT74,AS77))</f>
        <v>0</v>
      </c>
      <c r="AU75" s="139">
        <f>IF(OR(AU73&lt;'Capital Structure'!$G$7,AU73&gt;'Capital Structure'!$H$7),0,MIN(MAX('Capital Structure'!$H$10,'Capital Structure'!$H$13)/'Capital Structure'!$I$7-AU74,AT77))</f>
        <v>0</v>
      </c>
      <c r="AV75" s="139">
        <f>IF(OR(AV73&lt;'Capital Structure'!$G$7,AV73&gt;'Capital Structure'!$H$7),0,MIN(MAX('Capital Structure'!$H$10,'Capital Structure'!$H$13)/'Capital Structure'!$I$7-AV74,AU77))</f>
        <v>0</v>
      </c>
      <c r="AW75" s="139">
        <f>IF(OR(AW73&lt;'Capital Structure'!$G$7,AW73&gt;'Capital Structure'!$H$7),0,MIN(MAX('Capital Structure'!$H$10,'Capital Structure'!$H$13)/'Capital Structure'!$I$7-AW74,AV77))</f>
        <v>0</v>
      </c>
      <c r="AX75" s="139">
        <f>IF(OR(AX73&lt;'Capital Structure'!$G$7,AX73&gt;'Capital Structure'!$H$7),0,MIN(MAX('Capital Structure'!$H$10,'Capital Structure'!$H$13)/'Capital Structure'!$I$7-AX74,AW77))</f>
        <v>0</v>
      </c>
      <c r="AY75" s="139">
        <f>IF(OR(AY73&lt;'Capital Structure'!$G$7,AY73&gt;'Capital Structure'!$H$7),0,MIN(MAX('Capital Structure'!$H$10,'Capital Structure'!$H$13)/'Capital Structure'!$I$7-AY74,AX77))</f>
        <v>0</v>
      </c>
      <c r="AZ75" s="139">
        <f>IF(OR(AZ73&lt;'Capital Structure'!$G$7,AZ73&gt;'Capital Structure'!$H$7),0,MIN(MAX('Capital Structure'!$H$10,'Capital Structure'!$H$13)/'Capital Structure'!$I$7-AZ74,AY77))</f>
        <v>0</v>
      </c>
      <c r="BA75" s="139">
        <f>IF(OR(BA73&lt;'Capital Structure'!$G$7,BA73&gt;'Capital Structure'!$H$7),0,MIN(MAX('Capital Structure'!$H$10,'Capital Structure'!$H$13)/'Capital Structure'!$I$7-BA74,AZ77))</f>
        <v>0</v>
      </c>
      <c r="BB75" s="139">
        <f>IF(OR(BB73&lt;'Capital Structure'!$G$7,BB73&gt;'Capital Structure'!$H$7),0,MIN(MAX('Capital Structure'!$H$10,'Capital Structure'!$H$13)/'Capital Structure'!$I$7-BB74,BA77))</f>
        <v>0</v>
      </c>
      <c r="BC75" s="139">
        <f>IF(OR(BC73&lt;'Capital Structure'!$G$7,BC73&gt;'Capital Structure'!$H$7),0,MIN(MAX('Capital Structure'!$H$10,'Capital Structure'!$H$13)/'Capital Structure'!$I$7-BC74,BB77))</f>
        <v>0</v>
      </c>
      <c r="BD75" s="139">
        <f>IF(OR(BD73&lt;'Capital Structure'!$G$7,BD73&gt;'Capital Structure'!$H$7),0,MIN(MAX('Capital Structure'!$H$10,'Capital Structure'!$H$13)/'Capital Structure'!$I$7-BD74,BC77))</f>
        <v>0</v>
      </c>
      <c r="BE75" s="139">
        <f>IF(OR(BE73&lt;'Capital Structure'!$G$7,BE73&gt;'Capital Structure'!$H$7),0,MIN(MAX('Capital Structure'!$H$10,'Capital Structure'!$H$13)/'Capital Structure'!$I$7-BE74,BD77))</f>
        <v>0</v>
      </c>
      <c r="BF75" s="139">
        <f>IF(OR(BF73&lt;'Capital Structure'!$G$7,BF73&gt;'Capital Structure'!$H$7),0,MIN(MAX('Capital Structure'!$H$10,'Capital Structure'!$H$13)/'Capital Structure'!$I$7-BF74,BE77))</f>
        <v>0</v>
      </c>
      <c r="BG75" s="139">
        <f>IF(OR(BG73&lt;'Capital Structure'!$G$7,BG73&gt;'Capital Structure'!$H$7),0,MIN(MAX('Capital Structure'!$H$10,'Capital Structure'!$H$13)/'Capital Structure'!$I$7-BG74,BF77))</f>
        <v>0</v>
      </c>
      <c r="BH75" s="139">
        <f>IF(OR(BH73&lt;'Capital Structure'!$G$7,BH73&gt;'Capital Structure'!$H$7),0,MIN(MAX('Capital Structure'!$H$10,'Capital Structure'!$H$13)/'Capital Structure'!$I$7-BH74,BG77))</f>
        <v>0</v>
      </c>
      <c r="BI75" s="139">
        <f>IF(OR(BI73&lt;'Capital Structure'!$G$7,BI73&gt;'Capital Structure'!$H$7),0,MIN(MAX('Capital Structure'!$H$10,'Capital Structure'!$H$13)/'Capital Structure'!$I$7-BI74,BH77))</f>
        <v>0</v>
      </c>
      <c r="BJ75" s="139">
        <f>IF(OR(BJ73&lt;'Capital Structure'!$G$7,BJ73&gt;'Capital Structure'!$H$7),0,MIN(MAX('Capital Structure'!$H$10,'Capital Structure'!$H$13)/'Capital Structure'!$I$7-BJ74,BI77))</f>
        <v>0</v>
      </c>
      <c r="BK75" s="139">
        <f>IF(OR(BK73&lt;'Capital Structure'!$G$7,BK73&gt;'Capital Structure'!$H$7),0,MIN(MAX('Capital Structure'!$H$10,'Capital Structure'!$H$13)/'Capital Structure'!$I$7-BK74,BJ77))</f>
        <v>0</v>
      </c>
      <c r="BL75" s="139">
        <f>IF(OR(BL73&lt;'Capital Structure'!$G$7,BL73&gt;'Capital Structure'!$H$7),0,MIN(MAX('Capital Structure'!$H$10,'Capital Structure'!$H$13)/'Capital Structure'!$I$7-BL74,BK77))</f>
        <v>0</v>
      </c>
      <c r="BM75" s="139">
        <f>IF(OR(BM73&lt;'Capital Structure'!$G$7,BM73&gt;'Capital Structure'!$H$7),0,MIN(MAX('Capital Structure'!$H$10,'Capital Structure'!$H$13)/'Capital Structure'!$I$7-BM74,BL77))</f>
        <v>0</v>
      </c>
      <c r="BN75" s="139">
        <f>IF(OR(BN73&lt;'Capital Structure'!$G$7,BN73&gt;'Capital Structure'!$H$7),0,MIN(MAX('Capital Structure'!$H$10,'Capital Structure'!$H$13)/'Capital Structure'!$I$7-BN74,BM77))</f>
        <v>0</v>
      </c>
      <c r="BO75" s="139">
        <f>IF(OR(BO73&lt;'Capital Structure'!$G$7,BO73&gt;'Capital Structure'!$H$7),0,MIN(MAX('Capital Structure'!$H$10,'Capital Structure'!$H$13)/'Capital Structure'!$I$7-BO74,BN77))</f>
        <v>0</v>
      </c>
      <c r="BP75" s="139">
        <f>IF(OR(BP73&lt;'Capital Structure'!$G$7,BP73&gt;'Capital Structure'!$H$7),0,MIN(MAX('Capital Structure'!$H$10,'Capital Structure'!$H$13)/'Capital Structure'!$I$7-BP74,BO77))</f>
        <v>0</v>
      </c>
      <c r="BQ75" s="139">
        <f>IF(OR(BQ73&lt;'Capital Structure'!$G$7,BQ73&gt;'Capital Structure'!$H$7),0,MIN(MAX('Capital Structure'!$H$10,'Capital Structure'!$H$13)/'Capital Structure'!$I$7-BQ74,BP77))</f>
        <v>0</v>
      </c>
      <c r="BR75" s="139">
        <f>IF(OR(BR73&lt;'Capital Structure'!$G$7,BR73&gt;'Capital Structure'!$H$7),0,MIN(MAX('Capital Structure'!$H$10,'Capital Structure'!$H$13)/'Capital Structure'!$I$7-BR74,BQ77))</f>
        <v>0</v>
      </c>
      <c r="BS75" s="139">
        <f>IF(OR(BS73&lt;'Capital Structure'!$G$7,BS73&gt;'Capital Structure'!$H$7),0,MIN(MAX('Capital Structure'!$H$10,'Capital Structure'!$H$13)/'Capital Structure'!$I$7-BS74,BR77))</f>
        <v>0</v>
      </c>
      <c r="BT75" s="139">
        <f>IF(OR(BT73&lt;'Capital Structure'!$G$7,BT73&gt;'Capital Structure'!$H$7),0,MIN(MAX('Capital Structure'!$H$10,'Capital Structure'!$H$13)/'Capital Structure'!$I$7-BT74,BS77))</f>
        <v>0</v>
      </c>
      <c r="BU75" s="139">
        <f>IF(OR(BU73&lt;'Capital Structure'!$G$7,BU73&gt;'Capital Structure'!$H$7),0,MIN(MAX('Capital Structure'!$H$10,'Capital Structure'!$H$13)/'Capital Structure'!$I$7-BU74,BT77))</f>
        <v>0</v>
      </c>
      <c r="BV75" s="139">
        <f>IF(OR(BV73&lt;'Capital Structure'!$G$7,BV73&gt;'Capital Structure'!$H$7),0,MIN(MAX('Capital Structure'!$H$10,'Capital Structure'!$H$13)/'Capital Structure'!$I$7-BV74,BU77))</f>
        <v>4741341.9820597954</v>
      </c>
      <c r="BW75" s="139">
        <f>IF(OR(BW73&lt;'Capital Structure'!$G$7,BW73&gt;'Capital Structure'!$H$7),0,MIN(MAX('Capital Structure'!$H$10,'Capital Structure'!$H$13)/'Capital Structure'!$I$7-BW74,BV77))</f>
        <v>20864664.50448503</v>
      </c>
      <c r="BX75" s="139">
        <f>IF(OR(BX73&lt;'Capital Structure'!$G$7,BX73&gt;'Capital Structure'!$H$7),0,MIN(MAX('Capital Structure'!$H$10,'Capital Structure'!$H$13)/'Capital Structure'!$I$7-BX74,BW77))</f>
        <v>20864664.50448503</v>
      </c>
      <c r="BY75" s="139">
        <f>IF(OR(BY73&lt;'Capital Structure'!$G$7,BY73&gt;'Capital Structure'!$H$7),0,MIN(MAX('Capital Structure'!$H$10,'Capital Structure'!$H$13)/'Capital Structure'!$I$7-BY74,BX77))</f>
        <v>20864664.50448503</v>
      </c>
      <c r="BZ75" s="139">
        <f>IF(OR(BZ73&lt;'Capital Structure'!$G$7,BZ73&gt;'Capital Structure'!$H$7),0,MIN(MAX('Capital Structure'!$H$10,'Capital Structure'!$H$13)/'Capital Structure'!$I$7-BZ74,BY77))</f>
        <v>20864664.50448503</v>
      </c>
      <c r="CA75" s="139">
        <f>IF(OR(CA73&lt;'Capital Structure'!$G$7,CA73&gt;'Capital Structure'!$H$7),0,MIN(MAX('Capital Structure'!$H$10,'Capital Structure'!$H$13)/'Capital Structure'!$I$7-CA74,BZ77))</f>
        <v>0</v>
      </c>
      <c r="CB75" s="139">
        <f>IF(OR(CB73&lt;'Capital Structure'!$G$7,CB73&gt;'Capital Structure'!$H$7),0,MIN(MAX('Capital Structure'!$H$10,'Capital Structure'!$H$13)/'Capital Structure'!$I$7-CB74,CA77))</f>
        <v>0</v>
      </c>
      <c r="CC75" s="139">
        <f>IF(OR(CC73&lt;'Capital Structure'!$G$7,CC73&gt;'Capital Structure'!$H$7),0,MIN(MAX('Capital Structure'!$H$10,'Capital Structure'!$H$13)/'Capital Structure'!$I$7-CC74,CB77))</f>
        <v>0</v>
      </c>
      <c r="CD75" s="139">
        <f>IF(OR(CD73&lt;'Capital Structure'!$G$7,CD73&gt;'Capital Structure'!$H$7),0,MIN(MAX('Capital Structure'!$H$10,'Capital Structure'!$H$13)/'Capital Structure'!$I$7-CD74,CC77))</f>
        <v>0</v>
      </c>
      <c r="CE75" s="139">
        <f>IF(OR(CE73&lt;'Capital Structure'!$G$7,CE73&gt;'Capital Structure'!$H$7),0,MIN(MAX('Capital Structure'!$H$10,'Capital Structure'!$H$13)/'Capital Structure'!$I$7-CE74,CD77))</f>
        <v>0</v>
      </c>
      <c r="CF75" s="139">
        <f>IF(OR(CF73&lt;'Capital Structure'!$G$7,CF73&gt;'Capital Structure'!$H$7),0,MIN(MAX('Capital Structure'!$H$10,'Capital Structure'!$H$13)/'Capital Structure'!$I$7-CF74,CE77))</f>
        <v>0</v>
      </c>
      <c r="CG75" s="139">
        <f>IF(OR(CG73&lt;'Capital Structure'!$G$7,CG73&gt;'Capital Structure'!$H$7),0,MIN(MAX('Capital Structure'!$H$10,'Capital Structure'!$H$13)/'Capital Structure'!$I$7-CG74,CF77))</f>
        <v>0</v>
      </c>
      <c r="CH75" s="139">
        <f>IF(OR(CH73&lt;'Capital Structure'!$G$7,CH73&gt;'Capital Structure'!$H$7),0,MIN(MAX('Capital Structure'!$H$10,'Capital Structure'!$H$13)/'Capital Structure'!$I$7-CH74,CG77))</f>
        <v>0</v>
      </c>
      <c r="CI75" s="139">
        <f>IF(OR(CI73&lt;'Capital Structure'!$G$7,CI73&gt;'Capital Structure'!$H$7),0,MIN(MAX('Capital Structure'!$H$10,'Capital Structure'!$H$13)/'Capital Structure'!$I$7-CI74,CH77))</f>
        <v>0</v>
      </c>
      <c r="CJ75" s="139">
        <f>IF(OR(CJ73&lt;'Capital Structure'!$G$7,CJ73&gt;'Capital Structure'!$H$7),0,MIN(MAX('Capital Structure'!$H$10,'Capital Structure'!$H$13)/'Capital Structure'!$I$7-CJ74,CI77))</f>
        <v>0</v>
      </c>
      <c r="CK75" s="139">
        <f>IF(OR(CK73&lt;'Capital Structure'!$G$7,CK73&gt;'Capital Structure'!$H$7),0,MIN(MAX('Capital Structure'!$H$10,'Capital Structure'!$H$13)/'Capital Structure'!$I$7-CK74,CJ77))</f>
        <v>0</v>
      </c>
      <c r="CL75" s="139">
        <f>IF(OR(CL73&lt;'Capital Structure'!$G$7,CL73&gt;'Capital Structure'!$H$7),0,MIN(MAX('Capital Structure'!$H$10,'Capital Structure'!$H$13)/'Capital Structure'!$I$7-CL74,CK77))</f>
        <v>0</v>
      </c>
      <c r="CM75" s="139">
        <f>IF(OR(CM73&lt;'Capital Structure'!$G$7,CM73&gt;'Capital Structure'!$H$7),0,MIN(MAX('Capital Structure'!$H$10,'Capital Structure'!$H$13)/'Capital Structure'!$I$7-CM74,CL77))</f>
        <v>0</v>
      </c>
      <c r="CN75" s="139">
        <f>IF(OR(CN73&lt;'Capital Structure'!$G$7,CN73&gt;'Capital Structure'!$H$7),0,MIN(MAX('Capital Structure'!$H$10,'Capital Structure'!$H$13)/'Capital Structure'!$I$7-CN74,CM77))</f>
        <v>0</v>
      </c>
      <c r="CO75" s="139">
        <f>IF(OR(CO73&lt;'Capital Structure'!$G$7,CO73&gt;'Capital Structure'!$H$7),0,MIN(MAX('Capital Structure'!$H$10,'Capital Structure'!$H$13)/'Capital Structure'!$I$7-CO74,CN77))</f>
        <v>0</v>
      </c>
      <c r="CP75" s="139">
        <f>IF(OR(CP73&lt;'Capital Structure'!$G$7,CP73&gt;'Capital Structure'!$H$7),0,MIN(MAX('Capital Structure'!$H$10,'Capital Structure'!$H$13)/'Capital Structure'!$I$7-CP74,CO77))</f>
        <v>0</v>
      </c>
      <c r="CQ75" s="139">
        <f>IF(OR(CQ73&lt;'Capital Structure'!$G$7,CQ73&gt;'Capital Structure'!$H$7),0,MIN(MAX('Capital Structure'!$H$10,'Capital Structure'!$H$13)/'Capital Structure'!$I$7-CQ74,CP77))</f>
        <v>0</v>
      </c>
      <c r="CR75" s="139">
        <f>IF(OR(CR73&lt;'Capital Structure'!$G$7,CR73&gt;'Capital Structure'!$H$7),0,MIN(MAX('Capital Structure'!$H$10,'Capital Structure'!$H$13)/'Capital Structure'!$I$7-CR74,CQ77))</f>
        <v>0</v>
      </c>
      <c r="CS75" s="139">
        <f>IF(OR(CS73&lt;'Capital Structure'!$G$7,CS73&gt;'Capital Structure'!$H$7),0,MIN(MAX('Capital Structure'!$H$10,'Capital Structure'!$H$13)/'Capital Structure'!$I$7-CS74,CR77))</f>
        <v>0</v>
      </c>
      <c r="CT75" s="139">
        <f>IF(OR(CT73&lt;'Capital Structure'!$G$7,CT73&gt;'Capital Structure'!$H$7),0,MIN(MAX('Capital Structure'!$H$10,'Capital Structure'!$H$13)/'Capital Structure'!$I$7-CT74,CS77))</f>
        <v>0</v>
      </c>
      <c r="CU75" s="139">
        <f>IF(OR(CU73&lt;'Capital Structure'!$G$7,CU73&gt;'Capital Structure'!$H$7),0,MIN(MAX('Capital Structure'!$H$10,'Capital Structure'!$H$13)/'Capital Structure'!$I$7-CU74,CT77))</f>
        <v>0</v>
      </c>
      <c r="CV75" s="139">
        <f>IF(OR(CV73&lt;'Capital Structure'!$G$7,CV73&gt;'Capital Structure'!$H$7),0,MIN(MAX('Capital Structure'!$H$10,'Capital Structure'!$H$13)/'Capital Structure'!$I$7-CV74,CU77))</f>
        <v>0</v>
      </c>
      <c r="CW75" s="139">
        <f>IF(OR(CW73&lt;'Capital Structure'!$G$7,CW73&gt;'Capital Structure'!$H$7),0,MIN(MAX('Capital Structure'!$H$10,'Capital Structure'!$H$13)/'Capital Structure'!$I$7-CW74,CV77))</f>
        <v>0</v>
      </c>
      <c r="CX75" s="139">
        <f>IF(OR(CX73&lt;'Capital Structure'!$G$7,CX73&gt;'Capital Structure'!$H$7),0,MIN(MAX('Capital Structure'!$H$10,'Capital Structure'!$H$13)/'Capital Structure'!$I$7-CX74,CW77))</f>
        <v>0</v>
      </c>
      <c r="CY75" s="139">
        <f>IF(OR(CY73&lt;'Capital Structure'!$G$7,CY73&gt;'Capital Structure'!$H$7),0,MIN(MAX('Capital Structure'!$H$10,'Capital Structure'!$H$13)/'Capital Structure'!$I$7-CY74,CX77))</f>
        <v>0</v>
      </c>
      <c r="CZ75" s="139">
        <f>IF(OR(CZ73&lt;'Capital Structure'!$G$7,CZ73&gt;'Capital Structure'!$H$7),0,MIN(MAX('Capital Structure'!$H$10,'Capital Structure'!$H$13)/'Capital Structure'!$I$7-CZ74,CY77))</f>
        <v>0</v>
      </c>
      <c r="DA75" s="139">
        <f>IF(OR(DA73&lt;'Capital Structure'!$G$7,DA73&gt;'Capital Structure'!$H$7),0,MIN(MAX('Capital Structure'!$H$10,'Capital Structure'!$H$13)/'Capital Structure'!$I$7-DA74,CZ77))</f>
        <v>0</v>
      </c>
      <c r="DB75" s="139">
        <f>IF(OR(DB73&lt;'Capital Structure'!$G$7,DB73&gt;'Capital Structure'!$H$7),0,MIN(MAX('Capital Structure'!$H$10,'Capital Structure'!$H$13)/'Capital Structure'!$I$7-DB74,DA77))</f>
        <v>0</v>
      </c>
      <c r="DC75" s="139">
        <f>IF(OR(DC73&lt;'Capital Structure'!$G$7,DC73&gt;'Capital Structure'!$H$7),0,MIN(MAX('Capital Structure'!$H$10,'Capital Structure'!$H$13)/'Capital Structure'!$I$7-DC74,DB77))</f>
        <v>0</v>
      </c>
      <c r="DD75" s="139">
        <f>IF(OR(DD73&lt;'Capital Structure'!$G$7,DD73&gt;'Capital Structure'!$H$7),0,MIN(MAX('Capital Structure'!$H$10,'Capital Structure'!$H$13)/'Capital Structure'!$I$7-DD74,DC77))</f>
        <v>0</v>
      </c>
      <c r="DE75" s="139">
        <f>IF(OR(DE73&lt;'Capital Structure'!$G$7,DE73&gt;'Capital Structure'!$H$7),0,MIN(MAX('Capital Structure'!$H$10,'Capital Structure'!$H$13)/'Capital Structure'!$I$7-DE74,DD77))</f>
        <v>0</v>
      </c>
      <c r="DF75" s="139">
        <f>IF(OR(DF73&lt;'Capital Structure'!$G$7,DF73&gt;'Capital Structure'!$H$7),0,MIN(MAX('Capital Structure'!$H$10,'Capital Structure'!$H$13)/'Capital Structure'!$I$7-DF74,DE77))</f>
        <v>0</v>
      </c>
      <c r="DG75" s="139">
        <f>IF(OR(DG73&lt;'Capital Structure'!$G$7,DG73&gt;'Capital Structure'!$H$7),0,MIN(MAX('Capital Structure'!$H$10,'Capital Structure'!$H$13)/'Capital Structure'!$I$7-DG74,DF77))</f>
        <v>0</v>
      </c>
      <c r="DH75" s="139">
        <f>IF(OR(DH73&lt;'Capital Structure'!$G$7,DH73&gt;'Capital Structure'!$H$7),0,MIN(MAX('Capital Structure'!$H$10,'Capital Structure'!$H$13)/'Capital Structure'!$I$7-DH74,DG77))</f>
        <v>0</v>
      </c>
      <c r="DI75" s="139">
        <f>IF(OR(DI73&lt;'Capital Structure'!$G$7,DI73&gt;'Capital Structure'!$H$7),0,MIN(MAX('Capital Structure'!$H$10,'Capital Structure'!$H$13)/'Capital Structure'!$I$7-DI74,DH77))</f>
        <v>0</v>
      </c>
      <c r="DJ75" s="139">
        <f>IF(OR(DJ73&lt;'Capital Structure'!$G$7,DJ73&gt;'Capital Structure'!$H$7),0,MIN(MAX('Capital Structure'!$H$10,'Capital Structure'!$H$13)/'Capital Structure'!$I$7-DJ74,DI77))</f>
        <v>0</v>
      </c>
      <c r="DK75" s="139">
        <f>IF(OR(DK73&lt;'Capital Structure'!$G$7,DK73&gt;'Capital Structure'!$H$7),0,MIN(MAX('Capital Structure'!$H$10,'Capital Structure'!$H$13)/'Capital Structure'!$I$7-DK74,DJ77))</f>
        <v>0</v>
      </c>
      <c r="DL75" s="139">
        <f>IF(OR(DL73&lt;'Capital Structure'!$G$7,DL73&gt;'Capital Structure'!$H$7),0,MIN(MAX('Capital Structure'!$H$10,'Capital Structure'!$H$13)/'Capital Structure'!$I$7-DL74,DK77))</f>
        <v>0</v>
      </c>
      <c r="DM75" s="139">
        <f>IF(OR(DM73&lt;'Capital Structure'!$G$7,DM73&gt;'Capital Structure'!$H$7),0,MIN(MAX('Capital Structure'!$H$10,'Capital Structure'!$H$13)/'Capital Structure'!$I$7-DM74,DL77))</f>
        <v>0</v>
      </c>
      <c r="DN75" s="139">
        <f>IF(OR(DN73&lt;'Capital Structure'!$G$7,DN73&gt;'Capital Structure'!$H$7),0,MIN(MAX('Capital Structure'!$H$10,'Capital Structure'!$H$13)/'Capital Structure'!$I$7-DN74,DM77))</f>
        <v>0</v>
      </c>
      <c r="DO75" s="139">
        <f>IF(OR(DO73&lt;'Capital Structure'!$G$7,DO73&gt;'Capital Structure'!$H$7),0,MIN(MAX('Capital Structure'!$H$10,'Capital Structure'!$H$13)/'Capital Structure'!$I$7-DO74,DN77))</f>
        <v>0</v>
      </c>
      <c r="DP75" s="139">
        <f>IF(OR(DP73&lt;'Capital Structure'!$G$7,DP73&gt;'Capital Structure'!$H$7),0,MIN(MAX('Capital Structure'!$H$10,'Capital Structure'!$H$13)/'Capital Structure'!$I$7-DP74,DO77))</f>
        <v>0</v>
      </c>
      <c r="DQ75" s="139">
        <f>IF(OR(DQ73&lt;'Capital Structure'!$G$7,DQ73&gt;'Capital Structure'!$H$7),0,MIN(MAX('Capital Structure'!$H$10,'Capital Structure'!$H$13)/'Capital Structure'!$I$7-DQ74,DP77))</f>
        <v>0</v>
      </c>
      <c r="DR75" s="139">
        <f>IF(OR(DR73&lt;'Capital Structure'!$G$7,DR73&gt;'Capital Structure'!$H$7),0,MIN(MAX('Capital Structure'!$H$10,'Capital Structure'!$H$13)/'Capital Structure'!$I$7-DR74,DQ77))</f>
        <v>0</v>
      </c>
      <c r="DS75" s="139">
        <f>IF(OR(DS73&lt;'Capital Structure'!$G$7,DS73&gt;'Capital Structure'!$H$7),0,MIN(MAX('Capital Structure'!$H$10,'Capital Structure'!$H$13)/'Capital Structure'!$I$7-DS74,DR77))</f>
        <v>0</v>
      </c>
      <c r="DT75" s="139">
        <f>IF(OR(DT73&lt;'Capital Structure'!$G$7,DT73&gt;'Capital Structure'!$H$7),0,MIN(MAX('Capital Structure'!$H$10,'Capital Structure'!$H$13)/'Capital Structure'!$I$7-DT74,DS77))</f>
        <v>0</v>
      </c>
      <c r="DU75" s="139">
        <f>IF(OR(DU73&lt;'Capital Structure'!$G$7,DU73&gt;'Capital Structure'!$H$7),0,MIN(MAX('Capital Structure'!$H$10,'Capital Structure'!$H$13)/'Capital Structure'!$I$7-DU74,DT77))</f>
        <v>0</v>
      </c>
      <c r="DV75" s="139">
        <f>IF(OR(DV73&lt;'Capital Structure'!$G$7,DV73&gt;'Capital Structure'!$H$7),0,MIN(MAX('Capital Structure'!$H$10,'Capital Structure'!$H$13)/'Capital Structure'!$I$7-DV74,DU77))</f>
        <v>0</v>
      </c>
      <c r="DW75" s="139">
        <f>IF(OR(DW73&lt;'Capital Structure'!$G$7,DW73&gt;'Capital Structure'!$H$7),0,MIN(MAX('Capital Structure'!$H$10,'Capital Structure'!$H$13)/'Capital Structure'!$I$7-DW74,DV77))</f>
        <v>0</v>
      </c>
      <c r="DX75" s="139">
        <f>IF(OR(DX73&lt;'Capital Structure'!$G$7,DX73&gt;'Capital Structure'!$H$7),0,MIN(MAX('Capital Structure'!$H$10,'Capital Structure'!$H$13)/'Capital Structure'!$I$7-DX74,DW77))</f>
        <v>0</v>
      </c>
      <c r="DY75" s="139">
        <f>IF(OR(DY73&lt;'Capital Structure'!$G$7,DY73&gt;'Capital Structure'!$H$7),0,MIN(MAX('Capital Structure'!$H$10,'Capital Structure'!$H$13)/'Capital Structure'!$I$7-DY74,DX77))</f>
        <v>0</v>
      </c>
      <c r="DZ75" s="139">
        <f>IF(OR(DZ73&lt;'Capital Structure'!$G$7,DZ73&gt;'Capital Structure'!$H$7),0,MIN(MAX('Capital Structure'!$H$10,'Capital Structure'!$H$13)/'Capital Structure'!$I$7-DZ74,DY77))</f>
        <v>0</v>
      </c>
      <c r="EA75" s="139">
        <f>IF(OR(EA73&lt;'Capital Structure'!$G$7,EA73&gt;'Capital Structure'!$H$7),0,MIN(MAX('Capital Structure'!$H$10,'Capital Structure'!$H$13)/'Capital Structure'!$I$7-EA74,DZ77))</f>
        <v>0</v>
      </c>
      <c r="EB75" s="139">
        <f>IF(OR(EB73&lt;'Capital Structure'!$G$7,EB73&gt;'Capital Structure'!$H$7),0,MIN(MAX('Capital Structure'!$H$10,'Capital Structure'!$H$13)/'Capital Structure'!$I$7-EB74,EA77))</f>
        <v>0</v>
      </c>
      <c r="EC75" s="139">
        <f>IF(OR(EC73&lt;'Capital Structure'!$G$7,EC73&gt;'Capital Structure'!$H$7),0,MIN(MAX('Capital Structure'!$H$10,'Capital Structure'!$H$13)/'Capital Structure'!$I$7-EC74,EB77))</f>
        <v>0</v>
      </c>
      <c r="ED75" s="139">
        <f>IF(OR(ED73&lt;'Capital Structure'!$G$7,ED73&gt;'Capital Structure'!$H$7),0,MIN(MAX('Capital Structure'!$H$10,'Capital Structure'!$H$13)/'Capital Structure'!$I$7-ED74,EC77))</f>
        <v>0</v>
      </c>
      <c r="EE75" s="139">
        <f>IF(OR(EE73&lt;'Capital Structure'!$G$7,EE73&gt;'Capital Structure'!$H$7),0,MIN(MAX('Capital Structure'!$H$10,'Capital Structure'!$H$13)/'Capital Structure'!$I$7-EE74,ED77))</f>
        <v>0</v>
      </c>
      <c r="EF75" s="139">
        <f>IF(OR(EF73&lt;'Capital Structure'!$G$7,EF73&gt;'Capital Structure'!$H$7),0,MIN(MAX('Capital Structure'!$H$10,'Capital Structure'!$H$13)/'Capital Structure'!$I$7-EF74,EE77))</f>
        <v>0</v>
      </c>
      <c r="EG75" s="139">
        <f>IF(OR(EG73&lt;'Capital Structure'!$G$7,EG73&gt;'Capital Structure'!$H$7),0,MIN(MAX('Capital Structure'!$H$10,'Capital Structure'!$H$13)/'Capital Structure'!$I$7-EG74,EF77))</f>
        <v>0</v>
      </c>
      <c r="EH75" s="139">
        <f>IF(OR(EH73&lt;'Capital Structure'!$G$7,EH73&gt;'Capital Structure'!$H$7),0,MIN(MAX('Capital Structure'!$H$10,'Capital Structure'!$H$13)/'Capital Structure'!$I$7-EH74,EG77))</f>
        <v>0</v>
      </c>
      <c r="EI75" s="139">
        <f>IF(OR(EI73&lt;'Capital Structure'!$G$7,EI73&gt;'Capital Structure'!$H$7),0,MIN(MAX('Capital Structure'!$H$10,'Capital Structure'!$H$13)/'Capital Structure'!$I$7-EI74,EH77))</f>
        <v>0</v>
      </c>
      <c r="EJ75" s="139">
        <f>IF(OR(EJ73&lt;'Capital Structure'!$G$7,EJ73&gt;'Capital Structure'!$H$7),0,MIN(MAX('Capital Structure'!$H$10,'Capital Structure'!$H$13)/'Capital Structure'!$I$7-EJ74,EI77))</f>
        <v>0</v>
      </c>
      <c r="EK75" s="139">
        <f>IF(OR(EK73&lt;'Capital Structure'!$G$7,EK73&gt;'Capital Structure'!$H$7),0,MIN(MAX('Capital Structure'!$H$10,'Capital Structure'!$H$13)/'Capital Structure'!$I$7-EK74,EJ77))</f>
        <v>0</v>
      </c>
      <c r="EL75" s="139">
        <f>IF(OR(EL73&lt;'Capital Structure'!$G$7,EL73&gt;'Capital Structure'!$H$7),0,MIN(MAX('Capital Structure'!$H$10,'Capital Structure'!$H$13)/'Capital Structure'!$I$7-EL74,EK77))</f>
        <v>0</v>
      </c>
      <c r="EM75" s="139">
        <f>IF(OR(EM73&lt;'Capital Structure'!$G$7,EM73&gt;'Capital Structure'!$H$7),0,MIN(MAX('Capital Structure'!$H$10,'Capital Structure'!$H$13)/'Capital Structure'!$I$7-EM74,EL77))</f>
        <v>0</v>
      </c>
      <c r="EN75" s="139">
        <f>IF(OR(EN73&lt;'Capital Structure'!$G$7,EN73&gt;'Capital Structure'!$H$7),0,MIN(MAX('Capital Structure'!$H$10,'Capital Structure'!$H$13)/'Capital Structure'!$I$7-EN74,EM77))</f>
        <v>0</v>
      </c>
      <c r="EO75" s="139">
        <f>IF(OR(EO73&lt;'Capital Structure'!$G$7,EO73&gt;'Capital Structure'!$H$7),0,MIN(MAX('Capital Structure'!$H$10,'Capital Structure'!$H$13)/'Capital Structure'!$I$7-EO74,EN77))</f>
        <v>0</v>
      </c>
      <c r="EP75" s="139">
        <f>IF(OR(EP73&lt;'Capital Structure'!$G$7,EP73&gt;'Capital Structure'!$H$7),0,MIN(MAX('Capital Structure'!$H$10,'Capital Structure'!$H$13)/'Capital Structure'!$I$7-EP74,EO77))</f>
        <v>0</v>
      </c>
      <c r="EQ75" s="139">
        <f>IF(OR(EQ73&lt;'Capital Structure'!$G$7,EQ73&gt;'Capital Structure'!$H$7),0,MIN(MAX('Capital Structure'!$H$10,'Capital Structure'!$H$13)/'Capital Structure'!$I$7-EQ74,EP77))</f>
        <v>0</v>
      </c>
      <c r="ER75" s="139">
        <f>IF(OR(ER73&lt;'Capital Structure'!$G$7,ER73&gt;'Capital Structure'!$H$7),0,MIN(MAX('Capital Structure'!$H$10,'Capital Structure'!$H$13)/'Capital Structure'!$I$7-ER74,EQ77))</f>
        <v>0</v>
      </c>
      <c r="ES75" s="139">
        <f>IF(OR(ES73&lt;'Capital Structure'!$G$7,ES73&gt;'Capital Structure'!$H$7),0,MIN(MAX('Capital Structure'!$H$10,'Capital Structure'!$H$13)/'Capital Structure'!$I$7-ES74,ER77))</f>
        <v>0</v>
      </c>
      <c r="ET75" s="139">
        <f>IF(OR(ET73&lt;'Capital Structure'!$G$7,ET73&gt;'Capital Structure'!$H$7),0,MIN(MAX('Capital Structure'!$H$10,'Capital Structure'!$H$13)/'Capital Structure'!$I$7-ET74,ES77))</f>
        <v>0</v>
      </c>
      <c r="EU75" s="139">
        <f>IF(OR(EU73&lt;'Capital Structure'!$G$7,EU73&gt;'Capital Structure'!$H$7),0,MIN(MAX('Capital Structure'!$H$10,'Capital Structure'!$H$13)/'Capital Structure'!$I$7-EU74,ET77))</f>
        <v>0</v>
      </c>
      <c r="EV75" s="139">
        <f>IF(OR(EV73&lt;'Capital Structure'!$G$7,EV73&gt;'Capital Structure'!$H$7),0,MIN(MAX('Capital Structure'!$H$10,'Capital Structure'!$H$13)/'Capital Structure'!$I$7-EV74,EU77))</f>
        <v>0</v>
      </c>
      <c r="EW75" s="139">
        <f>IF(OR(EW73&lt;'Capital Structure'!$G$7,EW73&gt;'Capital Structure'!$H$7),0,MIN(MAX('Capital Structure'!$H$10,'Capital Structure'!$H$13)/'Capital Structure'!$I$7-EW74,EV77))</f>
        <v>0</v>
      </c>
      <c r="EX75" s="139">
        <f>IF(OR(EX73&lt;'Capital Structure'!$G$7,EX73&gt;'Capital Structure'!$H$7),0,MIN(MAX('Capital Structure'!$H$10,'Capital Structure'!$H$13)/'Capital Structure'!$I$7-EX74,EW77))</f>
        <v>0</v>
      </c>
      <c r="EY75" s="139">
        <f>IF(OR(EY73&lt;'Capital Structure'!$G$7,EY73&gt;'Capital Structure'!$H$7),0,MIN(MAX('Capital Structure'!$H$10,'Capital Structure'!$H$13)/'Capital Structure'!$I$7-EY74,EX77))</f>
        <v>0</v>
      </c>
      <c r="EZ75" s="139">
        <f>IF(OR(EZ73&lt;'Capital Structure'!$G$7,EZ73&gt;'Capital Structure'!$H$7),0,MIN(MAX('Capital Structure'!$H$10,'Capital Structure'!$H$13)/'Capital Structure'!$I$7-EZ74,EY77))</f>
        <v>0</v>
      </c>
      <c r="FA75" s="139">
        <f>IF(OR(FA73&lt;'Capital Structure'!$G$7,FA73&gt;'Capital Structure'!$H$7),0,MIN(MAX('Capital Structure'!$H$10,'Capital Structure'!$H$13)/'Capital Structure'!$I$7-FA74,EZ77))</f>
        <v>0</v>
      </c>
      <c r="FB75" s="139">
        <f>IF(OR(FB73&lt;'Capital Structure'!$G$7,FB73&gt;'Capital Structure'!$H$7),0,MIN(MAX('Capital Structure'!$H$10,'Capital Structure'!$H$13)/'Capital Structure'!$I$7-FB74,FA77))</f>
        <v>0</v>
      </c>
      <c r="FC75" s="139"/>
      <c r="FD75" s="139"/>
      <c r="FE75" s="139"/>
      <c r="FF75" s="139"/>
      <c r="FG75" s="139"/>
      <c r="FH75" s="139"/>
      <c r="FI75" s="139"/>
      <c r="FJ75" s="139"/>
      <c r="FK75" s="139"/>
      <c r="FL75" s="139"/>
      <c r="FM75" s="139"/>
      <c r="FN75" s="139"/>
      <c r="FO75" s="139"/>
      <c r="FP75" s="139"/>
      <c r="FQ75" s="139"/>
      <c r="FR75" s="139"/>
      <c r="FS75" s="139"/>
      <c r="FT75" s="139"/>
      <c r="FU75" s="139"/>
      <c r="FV75" s="139"/>
      <c r="FW75" s="139"/>
      <c r="FX75" s="139"/>
      <c r="FY75" s="139"/>
      <c r="FZ75" s="139"/>
      <c r="GA75" s="139"/>
      <c r="GB75" s="139"/>
      <c r="GC75" s="139"/>
      <c r="GD75" s="139"/>
      <c r="GE75" s="139"/>
      <c r="GF75" s="139"/>
      <c r="GG75" s="139"/>
      <c r="GH75" s="139"/>
      <c r="GI75" s="139"/>
      <c r="GJ75" s="139"/>
      <c r="GK75" s="139"/>
      <c r="GL75" s="139"/>
      <c r="GM75" s="139"/>
      <c r="GN75" s="139"/>
      <c r="GO75" s="139"/>
      <c r="GP75" s="139"/>
      <c r="GQ75" s="139"/>
      <c r="GR75" s="139"/>
      <c r="GS75" s="139"/>
      <c r="GT75" s="139"/>
      <c r="GU75" s="139"/>
      <c r="GV75" s="139"/>
      <c r="GW75" s="139"/>
      <c r="GX75" s="139"/>
    </row>
    <row r="76" spans="1:16384">
      <c r="C76" s="105" t="s">
        <v>350</v>
      </c>
      <c r="E76" s="139">
        <f>MAX('Capital Structure'!$H$10-'Capital Structure'!$H$13-SUM($E$74:E74),0)</f>
        <v>454281277.11661077</v>
      </c>
      <c r="F76" s="139">
        <f>MAX('Capital Structure'!$H$10-'Capital Structure'!$H$13-SUM($E$74:F74),0)</f>
        <v>454281277.11661077</v>
      </c>
      <c r="G76" s="139">
        <f>MAX('Capital Structure'!$H$10-'Capital Structure'!$H$13-SUM($E$74:G74),0)</f>
        <v>454281277.11661077</v>
      </c>
      <c r="H76" s="139">
        <f>MAX('Capital Structure'!$H$10-'Capital Structure'!$H$13-SUM($E$74:H74),0)</f>
        <v>454281277.11661077</v>
      </c>
      <c r="I76" s="139">
        <f>MAX('Capital Structure'!$H$10-'Capital Structure'!$H$13-SUM($E$74:I74),0)</f>
        <v>454281277.11661077</v>
      </c>
      <c r="J76" s="139">
        <f>MAX('Capital Structure'!$H$10-'Capital Structure'!$H$13-SUM($E$74:J74),0)</f>
        <v>454281277.11661077</v>
      </c>
      <c r="K76" s="139">
        <f>MAX('Capital Structure'!$H$10-'Capital Structure'!$H$13-SUM($E$74:K74),0)</f>
        <v>454281277.11661077</v>
      </c>
      <c r="L76" s="139">
        <f>MAX('Capital Structure'!$H$10-'Capital Structure'!$H$13-SUM($E$74:L74),0)</f>
        <v>454281277.11661077</v>
      </c>
      <c r="M76" s="139">
        <f>MAX('Capital Structure'!$H$10-'Capital Structure'!$H$13-SUM($E$74:M74),0)</f>
        <v>454281277.11661077</v>
      </c>
      <c r="N76" s="139">
        <f>MAX('Capital Structure'!$H$10-'Capital Structure'!$H$13-SUM($E$74:N74),0)</f>
        <v>454281277.11661077</v>
      </c>
      <c r="O76" s="139">
        <f>MAX('Capital Structure'!$H$10-'Capital Structure'!$H$13-SUM($E$74:O74),0)</f>
        <v>454281277.11661077</v>
      </c>
      <c r="P76" s="139">
        <f>MAX('Capital Structure'!$H$10-'Capital Structure'!$H$13-SUM($E$74:P74),0)</f>
        <v>454281277.11661077</v>
      </c>
      <c r="Q76" s="139">
        <f>MAX('Capital Structure'!$H$10-'Capital Structure'!$H$13-SUM($E$74:Q74),0)</f>
        <v>454281277.11661077</v>
      </c>
      <c r="R76" s="139">
        <f>MAX('Capital Structure'!$H$10-'Capital Structure'!$H$13-SUM($E$74:R74),0)</f>
        <v>454281277.11661077</v>
      </c>
      <c r="S76" s="139">
        <f>MAX('Capital Structure'!$H$10-'Capital Structure'!$H$13-SUM($E$74:S74),0)</f>
        <v>454281277.11661077</v>
      </c>
      <c r="T76" s="139">
        <f>MAX('Capital Structure'!$H$10-'Capital Structure'!$H$13-SUM($E$74:T74),0)</f>
        <v>454281277.11661077</v>
      </c>
      <c r="U76" s="139">
        <f>MAX('Capital Structure'!$H$10-'Capital Structure'!$H$13-SUM($E$74:U74),0)</f>
        <v>454281277.11661077</v>
      </c>
      <c r="V76" s="139">
        <f>MAX('Capital Structure'!$H$10-'Capital Structure'!$H$13-SUM($E$74:V74),0)</f>
        <v>454281277.11661077</v>
      </c>
      <c r="W76" s="139">
        <f>MAX('Capital Structure'!$H$10-'Capital Structure'!$H$13-SUM($E$74:W74),0)</f>
        <v>454281277.11661077</v>
      </c>
      <c r="X76" s="139">
        <f>MAX('Capital Structure'!$H$10-'Capital Structure'!$H$13-SUM($E$74:X74),0)</f>
        <v>454281277.11661077</v>
      </c>
      <c r="Y76" s="139">
        <f>MAX('Capital Structure'!$H$10-'Capital Structure'!$H$13-SUM($E$74:Y74),0)</f>
        <v>454281277.11661077</v>
      </c>
      <c r="Z76" s="139">
        <f>MAX('Capital Structure'!$H$10-'Capital Structure'!$H$13-SUM($E$74:Z74),0)</f>
        <v>454281277.11661077</v>
      </c>
      <c r="AA76" s="139">
        <f>MAX('Capital Structure'!$H$10-'Capital Structure'!$H$13-SUM($E$74:AA74),0)</f>
        <v>454281277.11661077</v>
      </c>
      <c r="AB76" s="139">
        <f>MAX('Capital Structure'!$H$10-'Capital Structure'!$H$13-SUM($E$74:AB74),0)</f>
        <v>454281277.11661077</v>
      </c>
      <c r="AC76" s="139">
        <f>MAX('Capital Structure'!$H$10-'Capital Structure'!$H$13-SUM($E$74:AC74),0)</f>
        <v>454281277.11661077</v>
      </c>
      <c r="AD76" s="139">
        <f>MAX('Capital Structure'!$H$10-'Capital Structure'!$H$13-SUM($E$74:AD74),0)</f>
        <v>454281277.11661077</v>
      </c>
      <c r="AE76" s="139">
        <f>MAX('Capital Structure'!$H$10-'Capital Structure'!$H$13-SUM($E$74:AE74),0)</f>
        <v>454281277.11661077</v>
      </c>
      <c r="AF76" s="139">
        <f>MAX('Capital Structure'!$H$10-'Capital Structure'!$H$13-SUM($E$74:AF74),0)</f>
        <v>454281277.11661077</v>
      </c>
      <c r="AG76" s="139">
        <f>MAX('Capital Structure'!$H$10-'Capital Structure'!$H$13-SUM($E$74:AG74),0)</f>
        <v>454281277.11661077</v>
      </c>
      <c r="AH76" s="139">
        <f>MAX('Capital Structure'!$H$10-'Capital Structure'!$H$13-SUM($E$74:AH74),0)</f>
        <v>454281277.11661077</v>
      </c>
      <c r="AI76" s="139">
        <f>MAX('Capital Structure'!$H$10-'Capital Structure'!$H$13-SUM($E$74:AI74),0)</f>
        <v>454281277.11661077</v>
      </c>
      <c r="AJ76" s="139">
        <f>MAX('Capital Structure'!$H$10-'Capital Structure'!$H$13-SUM($E$74:AJ74),0)</f>
        <v>454281277.11661077</v>
      </c>
      <c r="AK76" s="139">
        <f>MAX('Capital Structure'!$H$10-'Capital Structure'!$H$13-SUM($E$74:AK74),0)</f>
        <v>454281277.11661077</v>
      </c>
      <c r="AL76" s="139">
        <f>MAX('Capital Structure'!$H$10-'Capital Structure'!$H$13-SUM($E$74:AL74),0)</f>
        <v>454281277.11661077</v>
      </c>
      <c r="AM76" s="139">
        <f>MAX('Capital Structure'!$H$10-'Capital Structure'!$H$13-SUM($E$74:AM74),0)</f>
        <v>454281277.11661077</v>
      </c>
      <c r="AN76" s="139">
        <f>MAX('Capital Structure'!$H$10-'Capital Structure'!$H$13-SUM($E$74:AN74),0)</f>
        <v>454281277.11661077</v>
      </c>
      <c r="AO76" s="139">
        <f>MAX('Capital Structure'!$H$10-'Capital Structure'!$H$13-SUM($E$74:AO74),0)</f>
        <v>454281277.11661077</v>
      </c>
      <c r="AP76" s="139">
        <f>MAX('Capital Structure'!$H$10-'Capital Structure'!$H$13-SUM($E$74:AP74),0)</f>
        <v>454281277.11661077</v>
      </c>
      <c r="AQ76" s="139">
        <f>MAX('Capital Structure'!$H$10-'Capital Structure'!$H$13-SUM($E$74:AQ74),0)</f>
        <v>454281277.11661077</v>
      </c>
      <c r="AR76" s="139">
        <f>MAX('Capital Structure'!$H$10-'Capital Structure'!$H$13-SUM($E$74:AR74),0)</f>
        <v>454281277.11661077</v>
      </c>
      <c r="AS76" s="139">
        <f>MAX('Capital Structure'!$H$10-'Capital Structure'!$H$13-SUM($E$74:AS74),0)</f>
        <v>454281277.11661077</v>
      </c>
      <c r="AT76" s="139">
        <f>MAX('Capital Structure'!$H$10-'Capital Structure'!$H$13-SUM($E$74:AT74),0)</f>
        <v>454281277.11661077</v>
      </c>
      <c r="AU76" s="139">
        <f>MAX('Capital Structure'!$H$10-'Capital Structure'!$H$13-SUM($E$74:AU74),0)</f>
        <v>454281277.11661077</v>
      </c>
      <c r="AV76" s="139">
        <f>MAX('Capital Structure'!$H$10-'Capital Structure'!$H$13-SUM($E$74:AV74),0)</f>
        <v>454281277.11661077</v>
      </c>
      <c r="AW76" s="139">
        <f>MAX('Capital Structure'!$H$10-'Capital Structure'!$H$13-SUM($E$74:AW74),0)</f>
        <v>454281277.11661077</v>
      </c>
      <c r="AX76" s="139">
        <f>MAX('Capital Structure'!$H$10-'Capital Structure'!$H$13-SUM($E$74:AX74),0)</f>
        <v>454281277.11661077</v>
      </c>
      <c r="AY76" s="139">
        <f>MAX('Capital Structure'!$H$10-'Capital Structure'!$H$13-SUM($E$74:AY74),0)</f>
        <v>454281277.11661077</v>
      </c>
      <c r="AZ76" s="139">
        <f>MAX('Capital Structure'!$H$10-'Capital Structure'!$H$13-SUM($E$74:AZ74),0)</f>
        <v>454281277.11661077</v>
      </c>
      <c r="BA76" s="139">
        <f>MAX('Capital Structure'!$H$10-'Capital Structure'!$H$13-SUM($E$74:BA74),0)</f>
        <v>433416612.61212575</v>
      </c>
      <c r="BB76" s="139">
        <f>MAX('Capital Structure'!$H$10-'Capital Structure'!$H$13-SUM($E$74:BB74),0)</f>
        <v>412551948.10764068</v>
      </c>
      <c r="BC76" s="139">
        <f>MAX('Capital Structure'!$H$10-'Capital Structure'!$H$13-SUM($E$74:BC74),0)</f>
        <v>391687283.60315567</v>
      </c>
      <c r="BD76" s="139">
        <f>MAX('Capital Structure'!$H$10-'Capital Structure'!$H$13-SUM($E$74:BD74),0)</f>
        <v>370822619.09867066</v>
      </c>
      <c r="BE76" s="139">
        <f>MAX('Capital Structure'!$H$10-'Capital Structure'!$H$13-SUM($E$74:BE74),0)</f>
        <v>349957954.59418559</v>
      </c>
      <c r="BF76" s="139">
        <f>MAX('Capital Structure'!$H$10-'Capital Structure'!$H$13-SUM($E$74:BF74),0)</f>
        <v>329093290.08970058</v>
      </c>
      <c r="BG76" s="139">
        <f>MAX('Capital Structure'!$H$10-'Capital Structure'!$H$13-SUM($E$74:BG74),0)</f>
        <v>308228625.58521557</v>
      </c>
      <c r="BH76" s="139">
        <f>MAX('Capital Structure'!$H$10-'Capital Structure'!$H$13-SUM($E$74:BH74),0)</f>
        <v>287363961.08073056</v>
      </c>
      <c r="BI76" s="139">
        <f>MAX('Capital Structure'!$H$10-'Capital Structure'!$H$13-SUM($E$74:BI74),0)</f>
        <v>266499296.57624549</v>
      </c>
      <c r="BJ76" s="139">
        <f>MAX('Capital Structure'!$H$10-'Capital Structure'!$H$13-SUM($E$74:BJ74),0)</f>
        <v>245634632.07176045</v>
      </c>
      <c r="BK76" s="139">
        <f>MAX('Capital Structure'!$H$10-'Capital Structure'!$H$13-SUM($E$74:BK74),0)</f>
        <v>224769967.5672754</v>
      </c>
      <c r="BL76" s="139">
        <f>MAX('Capital Structure'!$H$10-'Capital Structure'!$H$13-SUM($E$74:BL74),0)</f>
        <v>203905303.06279036</v>
      </c>
      <c r="BM76" s="139">
        <f>MAX('Capital Structure'!$H$10-'Capital Structure'!$H$13-SUM($E$74:BM74),0)</f>
        <v>183040638.55830532</v>
      </c>
      <c r="BN76" s="139">
        <f>MAX('Capital Structure'!$H$10-'Capital Structure'!$H$13-SUM($E$74:BN74),0)</f>
        <v>162175974.05382031</v>
      </c>
      <c r="BO76" s="139">
        <f>MAX('Capital Structure'!$H$10-'Capital Structure'!$H$13-SUM($E$74:BO74),0)</f>
        <v>141311309.5493353</v>
      </c>
      <c r="BP76" s="139">
        <f>MAX('Capital Structure'!$H$10-'Capital Structure'!$H$13-SUM($E$74:BP74),0)</f>
        <v>120446645.04485029</v>
      </c>
      <c r="BQ76" s="139">
        <f>MAX('Capital Structure'!$H$10-'Capital Structure'!$H$13-SUM($E$74:BQ74),0)</f>
        <v>99581980.540365279</v>
      </c>
      <c r="BR76" s="139">
        <f>MAX('Capital Structure'!$H$10-'Capital Structure'!$H$13-SUM($E$74:BR74),0)</f>
        <v>78717316.035880268</v>
      </c>
      <c r="BS76" s="139">
        <f>MAX('Capital Structure'!$H$10-'Capital Structure'!$H$13-SUM($E$74:BS74),0)</f>
        <v>57852651.531395257</v>
      </c>
      <c r="BT76" s="139">
        <f>MAX('Capital Structure'!$H$10-'Capital Structure'!$H$13-SUM($E$74:BT74),0)</f>
        <v>36987987.026910245</v>
      </c>
      <c r="BU76" s="139">
        <f>MAX('Capital Structure'!$H$10-'Capital Structure'!$H$13-SUM($E$74:BU74),0)</f>
        <v>16123322.522425234</v>
      </c>
      <c r="BV76" s="139">
        <f>MAX('Capital Structure'!$H$10-'Capital Structure'!$H$13-SUM($E$74:BV74),0)</f>
        <v>0</v>
      </c>
      <c r="BW76" s="139">
        <f>MAX('Capital Structure'!$H$10-'Capital Structure'!$H$13-SUM($E$74:BW74),0)</f>
        <v>0</v>
      </c>
      <c r="BX76" s="139">
        <f>MAX('Capital Structure'!$H$10-'Capital Structure'!$H$13-SUM($E$74:BX74),0)</f>
        <v>0</v>
      </c>
      <c r="BY76" s="139">
        <f>MAX('Capital Structure'!$H$10-'Capital Structure'!$H$13-SUM($E$74:BY74),0)</f>
        <v>0</v>
      </c>
      <c r="BZ76" s="139">
        <f>MAX('Capital Structure'!$H$10-'Capital Structure'!$H$13-SUM($E$74:BZ74),0)</f>
        <v>0</v>
      </c>
      <c r="CA76" s="139">
        <f>MAX('Capital Structure'!$H$10-'Capital Structure'!$H$13-SUM($E$74:CA74),0)</f>
        <v>0</v>
      </c>
      <c r="CB76" s="139">
        <f>MAX('Capital Structure'!$H$10-'Capital Structure'!$H$13-SUM($E$74:CB74),0)</f>
        <v>0</v>
      </c>
      <c r="CC76" s="139">
        <f>MAX('Capital Structure'!$H$10-'Capital Structure'!$H$13-SUM($E$74:CC74),0)</f>
        <v>0</v>
      </c>
      <c r="CD76" s="139">
        <f>MAX('Capital Structure'!$H$10-'Capital Structure'!$H$13-SUM($E$74:CD74),0)</f>
        <v>0</v>
      </c>
      <c r="CE76" s="139">
        <f>MAX('Capital Structure'!$H$10-'Capital Structure'!$H$13-SUM($E$74:CE74),0)</f>
        <v>0</v>
      </c>
      <c r="CF76" s="139">
        <f>MAX('Capital Structure'!$H$10-'Capital Structure'!$H$13-SUM($E$74:CF74),0)</f>
        <v>0</v>
      </c>
      <c r="CG76" s="139">
        <f>MAX('Capital Structure'!$H$10-'Capital Structure'!$H$13-SUM($E$74:CG74),0)</f>
        <v>0</v>
      </c>
      <c r="CH76" s="139">
        <f>MAX('Capital Structure'!$H$10-'Capital Structure'!$H$13-SUM($E$74:CH74),0)</f>
        <v>0</v>
      </c>
      <c r="CI76" s="139">
        <f>MAX('Capital Structure'!$H$10-'Capital Structure'!$H$13-SUM($E$74:CI74),0)</f>
        <v>0</v>
      </c>
      <c r="CJ76" s="139">
        <f>MAX('Capital Structure'!$H$10-'Capital Structure'!$H$13-SUM($E$74:CJ74),0)</f>
        <v>0</v>
      </c>
      <c r="CK76" s="139">
        <f>MAX('Capital Structure'!$H$10-'Capital Structure'!$H$13-SUM($E$74:CK74),0)</f>
        <v>0</v>
      </c>
      <c r="CL76" s="139">
        <f>MAX('Capital Structure'!$H$10-'Capital Structure'!$H$13-SUM($E$74:CL74),0)</f>
        <v>0</v>
      </c>
      <c r="CM76" s="139">
        <f>MAX('Capital Structure'!$H$10-'Capital Structure'!$H$13-SUM($E$74:CM74),0)</f>
        <v>0</v>
      </c>
      <c r="CN76" s="139">
        <f>MAX('Capital Structure'!$H$10-'Capital Structure'!$H$13-SUM($E$74:CN74),0)</f>
        <v>0</v>
      </c>
      <c r="CO76" s="139">
        <f>MAX('Capital Structure'!$H$10-'Capital Structure'!$H$13-SUM($E$74:CO74),0)</f>
        <v>0</v>
      </c>
      <c r="CP76" s="139">
        <f>MAX('Capital Structure'!$H$10-'Capital Structure'!$H$13-SUM($E$74:CP74),0)</f>
        <v>0</v>
      </c>
      <c r="CQ76" s="139">
        <f>MAX('Capital Structure'!$H$10-'Capital Structure'!$H$13-SUM($E$74:CQ74),0)</f>
        <v>0</v>
      </c>
      <c r="CR76" s="139">
        <f>MAX('Capital Structure'!$H$10-'Capital Structure'!$H$13-SUM($E$74:CR74),0)</f>
        <v>0</v>
      </c>
      <c r="CS76" s="139">
        <f>MAX('Capital Structure'!$H$10-'Capital Structure'!$H$13-SUM($E$74:CS74),0)</f>
        <v>0</v>
      </c>
      <c r="CT76" s="139">
        <f>MAX('Capital Structure'!$H$10-'Capital Structure'!$H$13-SUM($E$74:CT74),0)</f>
        <v>0</v>
      </c>
      <c r="CU76" s="139">
        <f>MAX('Capital Structure'!$H$10-'Capital Structure'!$H$13-SUM($E$74:CU74),0)</f>
        <v>0</v>
      </c>
      <c r="CV76" s="139">
        <f>MAX('Capital Structure'!$H$10-'Capital Structure'!$H$13-SUM($E$74:CV74),0)</f>
        <v>0</v>
      </c>
      <c r="CW76" s="139">
        <f>MAX('Capital Structure'!$H$10-'Capital Structure'!$H$13-SUM($E$74:CW74),0)</f>
        <v>0</v>
      </c>
      <c r="CX76" s="139">
        <f>MAX('Capital Structure'!$H$10-'Capital Structure'!$H$13-SUM($E$74:CX74),0)</f>
        <v>0</v>
      </c>
      <c r="CY76" s="139">
        <f>MAX('Capital Structure'!$H$10-'Capital Structure'!$H$13-SUM($E$74:CY74),0)</f>
        <v>0</v>
      </c>
      <c r="CZ76" s="139">
        <f>MAX('Capital Structure'!$H$10-'Capital Structure'!$H$13-SUM($E$74:CZ74),0)</f>
        <v>0</v>
      </c>
      <c r="DA76" s="139">
        <f>MAX('Capital Structure'!$H$10-'Capital Structure'!$H$13-SUM($E$74:DA74),0)</f>
        <v>0</v>
      </c>
      <c r="DB76" s="139">
        <f>MAX('Capital Structure'!$H$10-'Capital Structure'!$H$13-SUM($E$74:DB74),0)</f>
        <v>0</v>
      </c>
      <c r="DC76" s="139">
        <f>MAX('Capital Structure'!$H$10-'Capital Structure'!$H$13-SUM($E$74:DC74),0)</f>
        <v>0</v>
      </c>
      <c r="DD76" s="139">
        <f>MAX('Capital Structure'!$H$10-'Capital Structure'!$H$13-SUM($E$74:DD74),0)</f>
        <v>0</v>
      </c>
      <c r="DE76" s="139">
        <f>MAX('Capital Structure'!$H$10-'Capital Structure'!$H$13-SUM($E$74:DE74),0)</f>
        <v>0</v>
      </c>
      <c r="DF76" s="139">
        <f>MAX('Capital Structure'!$H$10-'Capital Structure'!$H$13-SUM($E$74:DF74),0)</f>
        <v>0</v>
      </c>
      <c r="DG76" s="139">
        <f>MAX('Capital Structure'!$H$10-'Capital Structure'!$H$13-SUM($E$74:DG74),0)</f>
        <v>0</v>
      </c>
      <c r="DH76" s="139">
        <f>MAX('Capital Structure'!$H$10-'Capital Structure'!$H$13-SUM($E$74:DH74),0)</f>
        <v>0</v>
      </c>
      <c r="DI76" s="139">
        <f>MAX('Capital Structure'!$H$10-'Capital Structure'!$H$13-SUM($E$74:DI74),0)</f>
        <v>0</v>
      </c>
      <c r="DJ76" s="139">
        <f>MAX('Capital Structure'!$H$10-'Capital Structure'!$H$13-SUM($E$74:DJ74),0)</f>
        <v>0</v>
      </c>
      <c r="DK76" s="139">
        <f>MAX('Capital Structure'!$H$10-'Capital Structure'!$H$13-SUM($E$74:DK74),0)</f>
        <v>0</v>
      </c>
      <c r="DL76" s="139">
        <f>MAX('Capital Structure'!$H$10-'Capital Structure'!$H$13-SUM($E$74:DL74),0)</f>
        <v>0</v>
      </c>
      <c r="DM76" s="139">
        <f>MAX('Capital Structure'!$H$10-'Capital Structure'!$H$13-SUM($E$74:DM74),0)</f>
        <v>0</v>
      </c>
      <c r="DN76" s="139">
        <f>MAX('Capital Structure'!$H$10-'Capital Structure'!$H$13-SUM($E$74:DN74),0)</f>
        <v>0</v>
      </c>
      <c r="DO76" s="139">
        <f>MAX('Capital Structure'!$H$10-'Capital Structure'!$H$13-SUM($E$74:DO74),0)</f>
        <v>0</v>
      </c>
      <c r="DP76" s="139">
        <f>MAX('Capital Structure'!$H$10-'Capital Structure'!$H$13-SUM($E$74:DP74),0)</f>
        <v>0</v>
      </c>
      <c r="DQ76" s="139">
        <f>MAX('Capital Structure'!$H$10-'Capital Structure'!$H$13-SUM($E$74:DQ74),0)</f>
        <v>0</v>
      </c>
      <c r="DR76" s="139">
        <f>MAX('Capital Structure'!$H$10-'Capital Structure'!$H$13-SUM($E$74:DR74),0)</f>
        <v>0</v>
      </c>
      <c r="DS76" s="139">
        <f>MAX('Capital Structure'!$H$10-'Capital Structure'!$H$13-SUM($E$74:DS74),0)</f>
        <v>0</v>
      </c>
      <c r="DT76" s="139">
        <f>MAX('Capital Structure'!$H$10-'Capital Structure'!$H$13-SUM($E$74:DT74),0)</f>
        <v>0</v>
      </c>
      <c r="DU76" s="139">
        <f>MAX('Capital Structure'!$H$10-'Capital Structure'!$H$13-SUM($E$74:DU74),0)</f>
        <v>0</v>
      </c>
      <c r="DV76" s="139">
        <f>MAX('Capital Structure'!$H$10-'Capital Structure'!$H$13-SUM($E$74:DV74),0)</f>
        <v>0</v>
      </c>
      <c r="DW76" s="139">
        <f>MAX('Capital Structure'!$H$10-'Capital Structure'!$H$13-SUM($E$74:DW74),0)</f>
        <v>0</v>
      </c>
      <c r="DX76" s="139">
        <f>MAX('Capital Structure'!$H$10-'Capital Structure'!$H$13-SUM($E$74:DX74),0)</f>
        <v>0</v>
      </c>
      <c r="DY76" s="139">
        <f>MAX('Capital Structure'!$H$10-'Capital Structure'!$H$13-SUM($E$74:DY74),0)</f>
        <v>0</v>
      </c>
      <c r="DZ76" s="139">
        <f>MAX('Capital Structure'!$H$10-'Capital Structure'!$H$13-SUM($E$74:DZ74),0)</f>
        <v>0</v>
      </c>
      <c r="EA76" s="139">
        <f>MAX('Capital Structure'!$H$10-'Capital Structure'!$H$13-SUM($E$74:EA74),0)</f>
        <v>0</v>
      </c>
      <c r="EB76" s="139">
        <f>MAX('Capital Structure'!$H$10-'Capital Structure'!$H$13-SUM($E$74:EB74),0)</f>
        <v>0</v>
      </c>
      <c r="EC76" s="139">
        <f>MAX('Capital Structure'!$H$10-'Capital Structure'!$H$13-SUM($E$74:EC74),0)</f>
        <v>0</v>
      </c>
      <c r="ED76" s="139">
        <f>MAX('Capital Structure'!$H$10-'Capital Structure'!$H$13-SUM($E$74:ED74),0)</f>
        <v>0</v>
      </c>
      <c r="EE76" s="139">
        <f>MAX('Capital Structure'!$H$10-'Capital Structure'!$H$13-SUM($E$74:EE74),0)</f>
        <v>0</v>
      </c>
      <c r="EF76" s="139">
        <f>MAX('Capital Structure'!$H$10-'Capital Structure'!$H$13-SUM($E$74:EF74),0)</f>
        <v>0</v>
      </c>
      <c r="EG76" s="139">
        <f>MAX('Capital Structure'!$H$10-'Capital Structure'!$H$13-SUM($E$74:EG74),0)</f>
        <v>0</v>
      </c>
      <c r="EH76" s="139">
        <f>MAX('Capital Structure'!$H$10-'Capital Structure'!$H$13-SUM($E$74:EH74),0)</f>
        <v>0</v>
      </c>
      <c r="EI76" s="139">
        <f>MAX('Capital Structure'!$H$10-'Capital Structure'!$H$13-SUM($E$74:EI74),0)</f>
        <v>0</v>
      </c>
      <c r="EJ76" s="139">
        <f>MAX('Capital Structure'!$H$10-'Capital Structure'!$H$13-SUM($E$74:EJ74),0)</f>
        <v>0</v>
      </c>
      <c r="EK76" s="139">
        <f>MAX('Capital Structure'!$H$10-'Capital Structure'!$H$13-SUM($E$74:EK74),0)</f>
        <v>0</v>
      </c>
      <c r="EL76" s="139">
        <f>MAX('Capital Structure'!$H$10-'Capital Structure'!$H$13-SUM($E$74:EL74),0)</f>
        <v>0</v>
      </c>
      <c r="EM76" s="139">
        <f>MAX('Capital Structure'!$H$10-'Capital Structure'!$H$13-SUM($E$74:EM74),0)</f>
        <v>0</v>
      </c>
      <c r="EN76" s="139">
        <f>MAX('Capital Structure'!$H$10-'Capital Structure'!$H$13-SUM($E$74:EN74),0)</f>
        <v>0</v>
      </c>
      <c r="EO76" s="139">
        <f>MAX('Capital Structure'!$H$10-'Capital Structure'!$H$13-SUM($E$74:EO74),0)</f>
        <v>0</v>
      </c>
      <c r="EP76" s="139">
        <f>MAX('Capital Structure'!$H$10-'Capital Structure'!$H$13-SUM($E$74:EP74),0)</f>
        <v>0</v>
      </c>
      <c r="EQ76" s="139">
        <f>MAX('Capital Structure'!$H$10-'Capital Structure'!$H$13-SUM($E$74:EQ74),0)</f>
        <v>0</v>
      </c>
      <c r="ER76" s="139">
        <f>MAX('Capital Structure'!$H$10-'Capital Structure'!$H$13-SUM($E$74:ER74),0)</f>
        <v>0</v>
      </c>
      <c r="ES76" s="139">
        <f>MAX('Capital Structure'!$H$10-'Capital Structure'!$H$13-SUM($E$74:ES74),0)</f>
        <v>0</v>
      </c>
      <c r="ET76" s="139">
        <f>MAX('Capital Structure'!$H$10-'Capital Structure'!$H$13-SUM($E$74:ET74),0)</f>
        <v>0</v>
      </c>
      <c r="EU76" s="139">
        <f>MAX('Capital Structure'!$H$10-'Capital Structure'!$H$13-SUM($E$74:EU74),0)</f>
        <v>0</v>
      </c>
      <c r="EV76" s="139">
        <f>MAX('Capital Structure'!$H$10-'Capital Structure'!$H$13-SUM($E$74:EV74),0)</f>
        <v>0</v>
      </c>
      <c r="EW76" s="139">
        <f>MAX('Capital Structure'!$H$10-'Capital Structure'!$H$13-SUM($E$74:EW74),0)</f>
        <v>0</v>
      </c>
      <c r="EX76" s="139">
        <f>MAX('Capital Structure'!$H$10-'Capital Structure'!$H$13-SUM($E$74:EX74),0)</f>
        <v>0</v>
      </c>
      <c r="EY76" s="139">
        <f>MAX('Capital Structure'!$H$10-'Capital Structure'!$H$13-SUM($E$74:EY74),0)</f>
        <v>0</v>
      </c>
      <c r="EZ76" s="139">
        <f>MAX('Capital Structure'!$H$10-'Capital Structure'!$H$13-SUM($E$74:EZ74),0)</f>
        <v>0</v>
      </c>
      <c r="FA76" s="139">
        <f>MAX('Capital Structure'!$H$10-'Capital Structure'!$H$13-SUM($E$74:FA74),0)</f>
        <v>0</v>
      </c>
      <c r="FB76" s="139">
        <f>MAX('Capital Structure'!$H$10-'Capital Structure'!$H$13-SUM($E$74:FB74),0)</f>
        <v>0</v>
      </c>
      <c r="FC76" s="139"/>
      <c r="FD76" s="139"/>
      <c r="FE76" s="139"/>
      <c r="FF76" s="139"/>
      <c r="FG76" s="139"/>
      <c r="FH76" s="139"/>
      <c r="FI76" s="139"/>
      <c r="FJ76" s="139"/>
      <c r="FK76" s="139"/>
      <c r="FL76" s="139"/>
      <c r="FM76" s="139"/>
      <c r="FN76" s="139"/>
      <c r="FO76" s="139"/>
      <c r="FP76" s="139"/>
      <c r="FQ76" s="139"/>
      <c r="FR76" s="139"/>
      <c r="FS76" s="139"/>
      <c r="FT76" s="139"/>
      <c r="FU76" s="139"/>
      <c r="FV76" s="139"/>
      <c r="FW76" s="139"/>
      <c r="FX76" s="139"/>
      <c r="FY76" s="139"/>
      <c r="FZ76" s="139"/>
      <c r="GA76" s="139"/>
      <c r="GB76" s="139"/>
      <c r="GC76" s="139"/>
      <c r="GD76" s="139"/>
      <c r="GE76" s="139"/>
      <c r="GF76" s="139"/>
      <c r="GG76" s="139"/>
      <c r="GH76" s="139"/>
      <c r="GI76" s="139"/>
      <c r="GJ76" s="139"/>
      <c r="GK76" s="139"/>
      <c r="GL76" s="139"/>
      <c r="GM76" s="139"/>
      <c r="GN76" s="139"/>
      <c r="GO76" s="139"/>
      <c r="GP76" s="139"/>
      <c r="GQ76" s="139"/>
      <c r="GR76" s="139"/>
      <c r="GS76" s="139"/>
      <c r="GT76" s="139"/>
      <c r="GU76" s="139"/>
      <c r="GV76" s="139"/>
      <c r="GW76" s="139"/>
      <c r="GX76" s="139"/>
    </row>
    <row r="77" spans="1:16384">
      <c r="C77" s="105" t="s">
        <v>351</v>
      </c>
      <c r="E77" s="139">
        <f>'Capital Structure'!$H$13-SUM($E75:E$75)</f>
        <v>88200000</v>
      </c>
      <c r="F77" s="139">
        <f>'Capital Structure'!$H$13-SUM($E75:F$75)</f>
        <v>88200000</v>
      </c>
      <c r="G77" s="139">
        <f>'Capital Structure'!$H$13-SUM($E75:G$75)</f>
        <v>88200000</v>
      </c>
      <c r="H77" s="139">
        <f>'Capital Structure'!$H$13-SUM($E75:H$75)</f>
        <v>88200000</v>
      </c>
      <c r="I77" s="139">
        <f>'Capital Structure'!$H$13-SUM($E75:I$75)</f>
        <v>88200000</v>
      </c>
      <c r="J77" s="139">
        <f>'Capital Structure'!$H$13-SUM($E75:J$75)</f>
        <v>88200000</v>
      </c>
      <c r="K77" s="139">
        <f>'Capital Structure'!$H$13-SUM($E75:K$75)</f>
        <v>88200000</v>
      </c>
      <c r="L77" s="139">
        <f>'Capital Structure'!$H$13-SUM($E75:L$75)</f>
        <v>88200000</v>
      </c>
      <c r="M77" s="139">
        <f>'Capital Structure'!$H$13-SUM($E75:M$75)</f>
        <v>88200000</v>
      </c>
      <c r="N77" s="139">
        <f>'Capital Structure'!$H$13-SUM($E75:N$75)</f>
        <v>88200000</v>
      </c>
      <c r="O77" s="139">
        <f>'Capital Structure'!$H$13-SUM($E75:O$75)</f>
        <v>88200000</v>
      </c>
      <c r="P77" s="139">
        <f>'Capital Structure'!$H$13-SUM($E75:P$75)</f>
        <v>88200000</v>
      </c>
      <c r="Q77" s="139">
        <f>'Capital Structure'!$H$13-SUM($E75:Q$75)</f>
        <v>88200000</v>
      </c>
      <c r="R77" s="139">
        <f>'Capital Structure'!$H$13-SUM($E75:R$75)</f>
        <v>88200000</v>
      </c>
      <c r="S77" s="139">
        <f>'Capital Structure'!$H$13-SUM($E75:S$75)</f>
        <v>88200000</v>
      </c>
      <c r="T77" s="139">
        <f>'Capital Structure'!$H$13-SUM($E75:T$75)</f>
        <v>88200000</v>
      </c>
      <c r="U77" s="139">
        <f>'Capital Structure'!$H$13-SUM($E75:U$75)</f>
        <v>88200000</v>
      </c>
      <c r="V77" s="139">
        <f>'Capital Structure'!$H$13-SUM($E75:V$75)</f>
        <v>88200000</v>
      </c>
      <c r="W77" s="139">
        <f>'Capital Structure'!$H$13-SUM($E75:W$75)</f>
        <v>88200000</v>
      </c>
      <c r="X77" s="139">
        <f>'Capital Structure'!$H$13-SUM($E75:X$75)</f>
        <v>88200000</v>
      </c>
      <c r="Y77" s="139">
        <f>'Capital Structure'!$H$13-SUM($E75:Y$75)</f>
        <v>88200000</v>
      </c>
      <c r="Z77" s="139">
        <f>'Capital Structure'!$H$13-SUM($E75:Z$75)</f>
        <v>88200000</v>
      </c>
      <c r="AA77" s="139">
        <f>'Capital Structure'!$H$13-SUM($E75:AA$75)</f>
        <v>88200000</v>
      </c>
      <c r="AB77" s="139">
        <f>'Capital Structure'!$H$13-SUM($E75:AB$75)</f>
        <v>88200000</v>
      </c>
      <c r="AC77" s="139">
        <f>'Capital Structure'!$H$13-SUM($E75:AC$75)</f>
        <v>88200000</v>
      </c>
      <c r="AD77" s="139">
        <f>'Capital Structure'!$H$13-SUM($E75:AD$75)</f>
        <v>88200000</v>
      </c>
      <c r="AE77" s="139">
        <f>'Capital Structure'!$H$13-SUM($E75:AE$75)</f>
        <v>88200000</v>
      </c>
      <c r="AF77" s="139">
        <f>'Capital Structure'!$H$13-SUM($E75:AF$75)</f>
        <v>88200000</v>
      </c>
      <c r="AG77" s="139">
        <f>'Capital Structure'!$H$13-SUM($E75:AG$75)</f>
        <v>88200000</v>
      </c>
      <c r="AH77" s="139">
        <f>'Capital Structure'!$H$13-SUM($E75:AH$75)</f>
        <v>88200000</v>
      </c>
      <c r="AI77" s="139">
        <f>'Capital Structure'!$H$13-SUM($E75:AI$75)</f>
        <v>88200000</v>
      </c>
      <c r="AJ77" s="139">
        <f>'Capital Structure'!$H$13-SUM($E75:AJ$75)</f>
        <v>88200000</v>
      </c>
      <c r="AK77" s="139">
        <f>'Capital Structure'!$H$13-SUM($E75:AK$75)</f>
        <v>88200000</v>
      </c>
      <c r="AL77" s="139">
        <f>'Capital Structure'!$H$13-SUM($E75:AL$75)</f>
        <v>88200000</v>
      </c>
      <c r="AM77" s="139">
        <f>'Capital Structure'!$H$13-SUM($E75:AM$75)</f>
        <v>88200000</v>
      </c>
      <c r="AN77" s="139">
        <f>'Capital Structure'!$H$13-SUM($E75:AN$75)</f>
        <v>88200000</v>
      </c>
      <c r="AO77" s="139">
        <f>'Capital Structure'!$H$13-SUM($E75:AO$75)</f>
        <v>88200000</v>
      </c>
      <c r="AP77" s="139">
        <f>'Capital Structure'!$H$13-SUM($E75:AP$75)</f>
        <v>88200000</v>
      </c>
      <c r="AQ77" s="139">
        <f>'Capital Structure'!$H$13-SUM($E75:AQ$75)</f>
        <v>88200000</v>
      </c>
      <c r="AR77" s="139">
        <f>'Capital Structure'!$H$13-SUM($E75:AR$75)</f>
        <v>88200000</v>
      </c>
      <c r="AS77" s="139">
        <f>'Capital Structure'!$H$13-SUM($E75:AS$75)</f>
        <v>88200000</v>
      </c>
      <c r="AT77" s="139">
        <f>'Capital Structure'!$H$13-SUM($E75:AT$75)</f>
        <v>88200000</v>
      </c>
      <c r="AU77" s="139">
        <f>'Capital Structure'!$H$13-SUM($E75:AU$75)</f>
        <v>88200000</v>
      </c>
      <c r="AV77" s="139">
        <f>'Capital Structure'!$H$13-SUM($E75:AV$75)</f>
        <v>88200000</v>
      </c>
      <c r="AW77" s="139">
        <f>'Capital Structure'!$H$13-SUM($E75:AW$75)</f>
        <v>88200000</v>
      </c>
      <c r="AX77" s="139">
        <f>'Capital Structure'!$H$13-SUM($E75:AX$75)</f>
        <v>88200000</v>
      </c>
      <c r="AY77" s="139">
        <f>'Capital Structure'!$H$13-SUM($E75:AY$75)</f>
        <v>88200000</v>
      </c>
      <c r="AZ77" s="139">
        <f>'Capital Structure'!$H$13-SUM($E75:AZ$75)</f>
        <v>88200000</v>
      </c>
      <c r="BA77" s="139">
        <f>'Capital Structure'!$H$13-SUM($E75:BA$75)</f>
        <v>88200000</v>
      </c>
      <c r="BB77" s="139">
        <f>'Capital Structure'!$H$13-SUM($E75:BB$75)</f>
        <v>88200000</v>
      </c>
      <c r="BC77" s="139">
        <f>'Capital Structure'!$H$13-SUM($E75:BC$75)</f>
        <v>88200000</v>
      </c>
      <c r="BD77" s="139">
        <f>'Capital Structure'!$H$13-SUM($E75:BD$75)</f>
        <v>88200000</v>
      </c>
      <c r="BE77" s="139">
        <f>'Capital Structure'!$H$13-SUM($E75:BE$75)</f>
        <v>88200000</v>
      </c>
      <c r="BF77" s="139">
        <f>'Capital Structure'!$H$13-SUM($E75:BF$75)</f>
        <v>88200000</v>
      </c>
      <c r="BG77" s="139">
        <f>'Capital Structure'!$H$13-SUM($E75:BG$75)</f>
        <v>88200000</v>
      </c>
      <c r="BH77" s="139">
        <f>'Capital Structure'!$H$13-SUM($E75:BH$75)</f>
        <v>88200000</v>
      </c>
      <c r="BI77" s="139">
        <f>'Capital Structure'!$H$13-SUM($E75:BI$75)</f>
        <v>88200000</v>
      </c>
      <c r="BJ77" s="139">
        <f>'Capital Structure'!$H$13-SUM($E75:BJ$75)</f>
        <v>88200000</v>
      </c>
      <c r="BK77" s="139">
        <f>'Capital Structure'!$H$13-SUM($E75:BK$75)</f>
        <v>88200000</v>
      </c>
      <c r="BL77" s="139">
        <f>'Capital Structure'!$H$13-SUM($E75:BL$75)</f>
        <v>88200000</v>
      </c>
      <c r="BM77" s="139">
        <f>'Capital Structure'!$H$13-SUM($E75:BM$75)</f>
        <v>88200000</v>
      </c>
      <c r="BN77" s="139">
        <f>'Capital Structure'!$H$13-SUM($E75:BN$75)</f>
        <v>88200000</v>
      </c>
      <c r="BO77" s="139">
        <f>'Capital Structure'!$H$13-SUM($E75:BO$75)</f>
        <v>88200000</v>
      </c>
      <c r="BP77" s="139">
        <f>'Capital Structure'!$H$13-SUM($E75:BP$75)</f>
        <v>88200000</v>
      </c>
      <c r="BQ77" s="139">
        <f>'Capital Structure'!$H$13-SUM($E75:BQ$75)</f>
        <v>88200000</v>
      </c>
      <c r="BR77" s="139">
        <f>'Capital Structure'!$H$13-SUM($E75:BR$75)</f>
        <v>88200000</v>
      </c>
      <c r="BS77" s="139">
        <f>'Capital Structure'!$H$13-SUM($E75:BS$75)</f>
        <v>88200000</v>
      </c>
      <c r="BT77" s="139">
        <f>'Capital Structure'!$H$13-SUM($E75:BT$75)</f>
        <v>88200000</v>
      </c>
      <c r="BU77" s="139">
        <f>'Capital Structure'!$H$13-SUM($E75:BU$75)</f>
        <v>88200000</v>
      </c>
      <c r="BV77" s="139">
        <f>'Capital Structure'!$H$13-SUM($E75:BV$75)</f>
        <v>83458658.017940208</v>
      </c>
      <c r="BW77" s="139">
        <f>'Capital Structure'!$H$13-SUM($E75:BW$75)</f>
        <v>62593993.513455175</v>
      </c>
      <c r="BX77" s="139">
        <f>'Capital Structure'!$H$13-SUM($E75:BX$75)</f>
        <v>41729329.008970141</v>
      </c>
      <c r="BY77" s="139">
        <f>'Capital Structure'!$H$13-SUM($E75:BY$75)</f>
        <v>20864664.504485115</v>
      </c>
      <c r="BZ77" s="139">
        <f>'Capital Structure'!$H$13-SUM($E75:BZ$75)</f>
        <v>0</v>
      </c>
      <c r="CA77" s="139">
        <f>'Capital Structure'!$H$13-SUM($E75:CA$75)</f>
        <v>0</v>
      </c>
      <c r="CB77" s="139">
        <f>'Capital Structure'!$H$13-SUM($E75:CB$75)</f>
        <v>0</v>
      </c>
      <c r="CC77" s="139">
        <f>'Capital Structure'!$H$13-SUM($E75:CC$75)</f>
        <v>0</v>
      </c>
      <c r="CD77" s="139">
        <f>'Capital Structure'!$H$13-SUM($E75:CD$75)</f>
        <v>0</v>
      </c>
      <c r="CE77" s="139">
        <f>'Capital Structure'!$H$13-SUM($E75:CE$75)</f>
        <v>0</v>
      </c>
      <c r="CF77" s="139">
        <f>'Capital Structure'!$H$13-SUM($E75:CF$75)</f>
        <v>0</v>
      </c>
      <c r="CG77" s="139">
        <f>'Capital Structure'!$H$13-SUM($E75:CG$75)</f>
        <v>0</v>
      </c>
      <c r="CH77" s="139">
        <f>'Capital Structure'!$H$13-SUM($E75:CH$75)</f>
        <v>0</v>
      </c>
      <c r="CI77" s="139">
        <f>'Capital Structure'!$H$13-SUM($E75:CI$75)</f>
        <v>0</v>
      </c>
      <c r="CJ77" s="139">
        <f>'Capital Structure'!$H$13-SUM($E75:CJ$75)</f>
        <v>0</v>
      </c>
      <c r="CK77" s="139">
        <f>'Capital Structure'!$H$13-SUM($E75:CK$75)</f>
        <v>0</v>
      </c>
      <c r="CL77" s="139">
        <f>'Capital Structure'!$H$13-SUM($E75:CL$75)</f>
        <v>0</v>
      </c>
      <c r="CM77" s="139">
        <f>'Capital Structure'!$H$13-SUM($E75:CM$75)</f>
        <v>0</v>
      </c>
      <c r="CN77" s="139">
        <f>'Capital Structure'!$H$13-SUM($E75:CN$75)</f>
        <v>0</v>
      </c>
      <c r="CO77" s="139">
        <f>'Capital Structure'!$H$13-SUM($E75:CO$75)</f>
        <v>0</v>
      </c>
      <c r="CP77" s="139">
        <f>'Capital Structure'!$H$13-SUM($E75:CP$75)</f>
        <v>0</v>
      </c>
      <c r="CQ77" s="139">
        <f>'Capital Structure'!$H$13-SUM($E75:CQ$75)</f>
        <v>0</v>
      </c>
      <c r="CR77" s="139">
        <f>'Capital Structure'!$H$13-SUM($E75:CR$75)</f>
        <v>0</v>
      </c>
      <c r="CS77" s="139">
        <f>'Capital Structure'!$H$13-SUM($E75:CS$75)</f>
        <v>0</v>
      </c>
      <c r="CT77" s="139">
        <f>'Capital Structure'!$H$13-SUM($E75:CT$75)</f>
        <v>0</v>
      </c>
      <c r="CU77" s="139">
        <f>'Capital Structure'!$H$13-SUM($E75:CU$75)</f>
        <v>0</v>
      </c>
      <c r="CV77" s="139">
        <f>'Capital Structure'!$H$13-SUM($E75:CV$75)</f>
        <v>0</v>
      </c>
      <c r="CW77" s="139">
        <f>'Capital Structure'!$H$13-SUM($E75:CW$75)</f>
        <v>0</v>
      </c>
      <c r="CX77" s="139">
        <f>'Capital Structure'!$H$13-SUM($E75:CX$75)</f>
        <v>0</v>
      </c>
      <c r="CY77" s="139">
        <f>'Capital Structure'!$H$13-SUM($E75:CY$75)</f>
        <v>0</v>
      </c>
      <c r="CZ77" s="139">
        <f>'Capital Structure'!$H$13-SUM($E75:CZ$75)</f>
        <v>0</v>
      </c>
      <c r="DA77" s="139">
        <f>'Capital Structure'!$H$13-SUM($E75:DA$75)</f>
        <v>0</v>
      </c>
      <c r="DB77" s="139">
        <f>'Capital Structure'!$H$13-SUM($E75:DB$75)</f>
        <v>0</v>
      </c>
      <c r="DC77" s="139">
        <f>'Capital Structure'!$H$13-SUM($E75:DC$75)</f>
        <v>0</v>
      </c>
      <c r="DD77" s="139">
        <f>'Capital Structure'!$H$13-SUM($E75:DD$75)</f>
        <v>0</v>
      </c>
      <c r="DE77" s="139">
        <f>'Capital Structure'!$H$13-SUM($E75:DE$75)</f>
        <v>0</v>
      </c>
      <c r="DF77" s="139">
        <f>'Capital Structure'!$H$13-SUM($E75:DF$75)</f>
        <v>0</v>
      </c>
      <c r="DG77" s="139">
        <f>'Capital Structure'!$H$13-SUM($E75:DG$75)</f>
        <v>0</v>
      </c>
      <c r="DH77" s="139">
        <f>'Capital Structure'!$H$13-SUM($E75:DH$75)</f>
        <v>0</v>
      </c>
      <c r="DI77" s="139">
        <f>'Capital Structure'!$H$13-SUM($E75:DI$75)</f>
        <v>0</v>
      </c>
      <c r="DJ77" s="139">
        <f>'Capital Structure'!$H$13-SUM($E75:DJ$75)</f>
        <v>0</v>
      </c>
      <c r="DK77" s="139">
        <f>'Capital Structure'!$H$13-SUM($E75:DK$75)</f>
        <v>0</v>
      </c>
      <c r="DL77" s="139">
        <f>'Capital Structure'!$H$13-SUM($E75:DL$75)</f>
        <v>0</v>
      </c>
      <c r="DM77" s="139">
        <f>'Capital Structure'!$H$13-SUM($E75:DM$75)</f>
        <v>0</v>
      </c>
      <c r="DN77" s="139">
        <f>'Capital Structure'!$H$13-SUM($E75:DN$75)</f>
        <v>0</v>
      </c>
      <c r="DO77" s="139">
        <f>'Capital Structure'!$H$13-SUM($E75:DO$75)</f>
        <v>0</v>
      </c>
      <c r="DP77" s="139">
        <f>'Capital Structure'!$H$13-SUM($E75:DP$75)</f>
        <v>0</v>
      </c>
      <c r="DQ77" s="139">
        <f>'Capital Structure'!$H$13-SUM($E75:DQ$75)</f>
        <v>0</v>
      </c>
      <c r="DR77" s="139">
        <f>'Capital Structure'!$H$13-SUM($E75:DR$75)</f>
        <v>0</v>
      </c>
      <c r="DS77" s="139">
        <f>'Capital Structure'!$H$13-SUM($E75:DS$75)</f>
        <v>0</v>
      </c>
      <c r="DT77" s="139">
        <f>'Capital Structure'!$H$13-SUM($E75:DT$75)</f>
        <v>0</v>
      </c>
      <c r="DU77" s="139">
        <f>'Capital Structure'!$H$13-SUM($E75:DU$75)</f>
        <v>0</v>
      </c>
      <c r="DV77" s="139">
        <f>'Capital Structure'!$H$13-SUM($E75:DV$75)</f>
        <v>0</v>
      </c>
      <c r="DW77" s="139">
        <f>'Capital Structure'!$H$13-SUM($E75:DW$75)</f>
        <v>0</v>
      </c>
      <c r="DX77" s="139">
        <f>'Capital Structure'!$H$13-SUM($E75:DX$75)</f>
        <v>0</v>
      </c>
      <c r="DY77" s="139">
        <f>'Capital Structure'!$H$13-SUM($E75:DY$75)</f>
        <v>0</v>
      </c>
      <c r="DZ77" s="139">
        <f>'Capital Structure'!$H$13-SUM($E75:DZ$75)</f>
        <v>0</v>
      </c>
      <c r="EA77" s="139">
        <f>'Capital Structure'!$H$13-SUM($E75:EA$75)</f>
        <v>0</v>
      </c>
      <c r="EB77" s="139">
        <f>'Capital Structure'!$H$13-SUM($E75:EB$75)</f>
        <v>0</v>
      </c>
      <c r="EC77" s="139">
        <f>'Capital Structure'!$H$13-SUM($E75:EC$75)</f>
        <v>0</v>
      </c>
      <c r="ED77" s="139">
        <f>'Capital Structure'!$H$13-SUM($E75:ED$75)</f>
        <v>0</v>
      </c>
      <c r="EE77" s="139">
        <f>'Capital Structure'!$H$13-SUM($E75:EE$75)</f>
        <v>0</v>
      </c>
      <c r="EF77" s="139">
        <f>'Capital Structure'!$H$13-SUM($E75:EF$75)</f>
        <v>0</v>
      </c>
      <c r="EG77" s="139">
        <f>'Capital Structure'!$H$13-SUM($E75:EG$75)</f>
        <v>0</v>
      </c>
      <c r="EH77" s="139">
        <f>'Capital Structure'!$H$13-SUM($E75:EH$75)</f>
        <v>0</v>
      </c>
      <c r="EI77" s="139">
        <f>'Capital Structure'!$H$13-SUM($E75:EI$75)</f>
        <v>0</v>
      </c>
      <c r="EJ77" s="139">
        <f>'Capital Structure'!$H$13-SUM($E75:EJ$75)</f>
        <v>0</v>
      </c>
      <c r="EK77" s="139">
        <f>'Capital Structure'!$H$13-SUM($E75:EK$75)</f>
        <v>0</v>
      </c>
      <c r="EL77" s="139">
        <f>'Capital Structure'!$H$13-SUM($E75:EL$75)</f>
        <v>0</v>
      </c>
      <c r="EM77" s="139">
        <f>'Capital Structure'!$H$13-SUM($E75:EM$75)</f>
        <v>0</v>
      </c>
      <c r="EN77" s="139">
        <f>'Capital Structure'!$H$13-SUM($E75:EN$75)</f>
        <v>0</v>
      </c>
      <c r="EO77" s="139">
        <f>'Capital Structure'!$H$13-SUM($E75:EO$75)</f>
        <v>0</v>
      </c>
      <c r="EP77" s="139">
        <f>'Capital Structure'!$H$13-SUM($E75:EP$75)</f>
        <v>0</v>
      </c>
      <c r="EQ77" s="139">
        <f>'Capital Structure'!$H$13-SUM($E75:EQ$75)</f>
        <v>0</v>
      </c>
      <c r="ER77" s="139">
        <f>'Capital Structure'!$H$13-SUM($E75:ER$75)</f>
        <v>0</v>
      </c>
      <c r="ES77" s="139">
        <f>'Capital Structure'!$H$13-SUM($E75:ES$75)</f>
        <v>0</v>
      </c>
      <c r="ET77" s="139">
        <f>'Capital Structure'!$H$13-SUM($E75:ET$75)</f>
        <v>0</v>
      </c>
      <c r="EU77" s="139">
        <f>'Capital Structure'!$H$13-SUM($E75:EU$75)</f>
        <v>0</v>
      </c>
      <c r="EV77" s="139">
        <f>'Capital Structure'!$H$13-SUM($E75:EV$75)</f>
        <v>0</v>
      </c>
      <c r="EW77" s="139">
        <f>'Capital Structure'!$H$13-SUM($E75:EW$75)</f>
        <v>0</v>
      </c>
      <c r="EX77" s="139">
        <f>'Capital Structure'!$H$13-SUM($E75:EX$75)</f>
        <v>0</v>
      </c>
      <c r="EY77" s="139">
        <f>'Capital Structure'!$H$13-SUM($E75:EY$75)</f>
        <v>0</v>
      </c>
      <c r="EZ77" s="139">
        <f>'Capital Structure'!$H$13-SUM($E75:EZ$75)</f>
        <v>0</v>
      </c>
      <c r="FA77" s="139">
        <f>'Capital Structure'!$H$13-SUM($E75:FA$75)</f>
        <v>0</v>
      </c>
      <c r="FB77" s="139">
        <f>'Capital Structure'!$H$13-SUM($E75:FB$75)</f>
        <v>0</v>
      </c>
      <c r="FC77" s="139"/>
      <c r="FD77" s="139"/>
      <c r="FE77" s="139"/>
      <c r="FF77" s="139"/>
      <c r="FG77" s="139"/>
      <c r="FH77" s="139"/>
      <c r="FI77" s="139"/>
      <c r="FJ77" s="139"/>
      <c r="FK77" s="139"/>
      <c r="FL77" s="139"/>
      <c r="FM77" s="139"/>
      <c r="FN77" s="139"/>
      <c r="FO77" s="139"/>
      <c r="FP77" s="139"/>
      <c r="FQ77" s="139"/>
      <c r="FR77" s="139"/>
      <c r="FS77" s="139"/>
      <c r="FT77" s="139"/>
      <c r="FU77" s="139"/>
      <c r="FV77" s="139"/>
      <c r="FW77" s="139"/>
      <c r="FX77" s="139"/>
      <c r="FY77" s="139"/>
      <c r="FZ77" s="139"/>
      <c r="GA77" s="139"/>
      <c r="GB77" s="139"/>
      <c r="GC77" s="139"/>
      <c r="GD77" s="139"/>
      <c r="GE77" s="139"/>
      <c r="GF77" s="139"/>
      <c r="GG77" s="139"/>
      <c r="GH77" s="139"/>
      <c r="GI77" s="139"/>
      <c r="GJ77" s="139"/>
      <c r="GK77" s="139"/>
      <c r="GL77" s="139"/>
      <c r="GM77" s="139"/>
      <c r="GN77" s="139"/>
      <c r="GO77" s="139"/>
      <c r="GP77" s="139"/>
      <c r="GQ77" s="139"/>
      <c r="GR77" s="139"/>
      <c r="GS77" s="139"/>
      <c r="GT77" s="139"/>
      <c r="GU77" s="139"/>
      <c r="GV77" s="139"/>
      <c r="GW77" s="139"/>
      <c r="GX77" s="139"/>
    </row>
    <row r="79" spans="1:16384">
      <c r="B79" s="105" t="s">
        <v>319</v>
      </c>
      <c r="C79" s="105" t="s">
        <v>349</v>
      </c>
      <c r="E79" s="108">
        <f>IF(OR(E73&lt;'Capital Structure'!$G$7,E73&gt;'Capital Structure'!$H$7),0,MIN(MAX('Capital Structure'!$H$10,'Capital Structure'!$H$13)/'Capital Structure'!$I$7,D80))</f>
        <v>0</v>
      </c>
      <c r="F79" s="108">
        <f>IF(OR(F73&lt;'Capital Structure'!$G$7,F73&gt;'Capital Structure'!$H$7),0,MIN(MAX('Capital Structure'!$H$10,'Capital Structure'!$H$13)/'Capital Structure'!$I$7,E80))</f>
        <v>0</v>
      </c>
      <c r="G79" s="108">
        <f>IF(OR(G73&lt;'Capital Structure'!$G$7,G73&gt;'Capital Structure'!$H$7),0,MIN(MAX('Capital Structure'!$H$10,'Capital Structure'!$H$13)/'Capital Structure'!$I$7,F80))</f>
        <v>0</v>
      </c>
      <c r="H79" s="108">
        <f>IF(OR(H73&lt;'Capital Structure'!$G$7,H73&gt;'Capital Structure'!$H$7),0,MIN(MAX('Capital Structure'!$H$10,'Capital Structure'!$H$13)/'Capital Structure'!$I$7,G80))</f>
        <v>0</v>
      </c>
      <c r="I79" s="108">
        <f>IF(OR(I73&lt;'Capital Structure'!$G$7,I73&gt;'Capital Structure'!$H$7),0,MIN(MAX('Capital Structure'!$H$10,'Capital Structure'!$H$13)/'Capital Structure'!$I$7,H80))</f>
        <v>0</v>
      </c>
      <c r="J79" s="108">
        <f>IF(OR(J73&lt;'Capital Structure'!$G$7,J73&gt;'Capital Structure'!$H$7),0,MIN(MAX('Capital Structure'!$H$10,'Capital Structure'!$H$13)/'Capital Structure'!$I$7,I80))</f>
        <v>0</v>
      </c>
      <c r="K79" s="108">
        <f>IF(OR(K73&lt;'Capital Structure'!$G$7,K73&gt;'Capital Structure'!$H$7),0,MIN(MAX('Capital Structure'!$H$10,'Capital Structure'!$H$13)/'Capital Structure'!$I$7,J80))</f>
        <v>0</v>
      </c>
      <c r="L79" s="108">
        <f>IF(OR(L73&lt;'Capital Structure'!$G$7,L73&gt;'Capital Structure'!$H$7),0,MIN(MAX('Capital Structure'!$H$10,'Capital Structure'!$H$13)/'Capital Structure'!$I$7,K80))</f>
        <v>0</v>
      </c>
      <c r="M79" s="108">
        <f>IF(OR(M73&lt;'Capital Structure'!$G$7,M73&gt;'Capital Structure'!$H$7),0,MIN(MAX('Capital Structure'!$H$10,'Capital Structure'!$H$13)/'Capital Structure'!$I$7,L80))</f>
        <v>0</v>
      </c>
      <c r="N79" s="108">
        <f>IF(OR(N73&lt;'Capital Structure'!$G$7,N73&gt;'Capital Structure'!$H$7),0,MIN(MAX('Capital Structure'!$H$10,'Capital Structure'!$H$13)/'Capital Structure'!$I$7,M80))</f>
        <v>0</v>
      </c>
      <c r="O79" s="108">
        <f>IF(OR(O73&lt;'Capital Structure'!$G$7,O73&gt;'Capital Structure'!$H$7),0,MIN(MAX('Capital Structure'!$H$10,'Capital Structure'!$H$13)/'Capital Structure'!$I$7,N80))</f>
        <v>0</v>
      </c>
      <c r="P79" s="108">
        <f>IF(OR(P73&lt;'Capital Structure'!$G$7,P73&gt;'Capital Structure'!$H$7),0,MIN(MAX('Capital Structure'!$H$10,'Capital Structure'!$H$13)/'Capital Structure'!$I$7,O80))</f>
        <v>0</v>
      </c>
      <c r="Q79" s="108">
        <f>IF(OR(Q73&lt;'Capital Structure'!$G$7,Q73&gt;'Capital Structure'!$H$7),0,MIN(MAX('Capital Structure'!$H$10,'Capital Structure'!$H$13)/'Capital Structure'!$I$7,P80))</f>
        <v>0</v>
      </c>
      <c r="R79" s="108">
        <f>IF(OR(R73&lt;'Capital Structure'!$G$7,R73&gt;'Capital Structure'!$H$7),0,MIN(MAX('Capital Structure'!$H$10,'Capital Structure'!$H$13)/'Capital Structure'!$I$7,Q80))</f>
        <v>0</v>
      </c>
      <c r="S79" s="108">
        <f>IF(OR(S73&lt;'Capital Structure'!$G$7,S73&gt;'Capital Structure'!$H$7),0,MIN(MAX('Capital Structure'!$H$10,'Capital Structure'!$H$13)/'Capital Structure'!$I$7,R80))</f>
        <v>0</v>
      </c>
      <c r="T79" s="108">
        <f>IF(OR(T73&lt;'Capital Structure'!$G$7,T73&gt;'Capital Structure'!$H$7),0,MIN(MAX('Capital Structure'!$H$10,'Capital Structure'!$H$13)/'Capital Structure'!$I$7,S80))</f>
        <v>0</v>
      </c>
      <c r="U79" s="108">
        <f>IF(OR(U73&lt;'Capital Structure'!$G$7,U73&gt;'Capital Structure'!$H$7),0,MIN(MAX('Capital Structure'!$H$10,'Capital Structure'!$H$13)/'Capital Structure'!$I$7,T80))</f>
        <v>0</v>
      </c>
      <c r="V79" s="108">
        <f>IF(OR(V73&lt;'Capital Structure'!$G$7,V73&gt;'Capital Structure'!$H$7),0,MIN(MAX('Capital Structure'!$H$10,'Capital Structure'!$H$13)/'Capital Structure'!$I$7,U80))</f>
        <v>0</v>
      </c>
      <c r="W79" s="108">
        <f>IF(OR(W73&lt;'Capital Structure'!$G$7,W73&gt;'Capital Structure'!$H$7),0,MIN(MAX('Capital Structure'!$H$10,'Capital Structure'!$H$13)/'Capital Structure'!$I$7,V80))</f>
        <v>0</v>
      </c>
      <c r="X79" s="108">
        <f>IF(OR(X73&lt;'Capital Structure'!$G$7,X73&gt;'Capital Structure'!$H$7),0,MIN(MAX('Capital Structure'!$H$10,'Capital Structure'!$H$13)/'Capital Structure'!$I$7,W80))</f>
        <v>0</v>
      </c>
      <c r="Y79" s="108">
        <f>IF(OR(Y73&lt;'Capital Structure'!$G$7,Y73&gt;'Capital Structure'!$H$7),0,MIN(MAX('Capital Structure'!$H$10,'Capital Structure'!$H$13)/'Capital Structure'!$I$7,X80))</f>
        <v>0</v>
      </c>
      <c r="Z79" s="108">
        <f>IF(OR(Z73&lt;'Capital Structure'!$G$7,Z73&gt;'Capital Structure'!$H$7),0,MIN(MAX('Capital Structure'!$H$10,'Capital Structure'!$H$13)/'Capital Structure'!$I$7,Y80))</f>
        <v>0</v>
      </c>
      <c r="AA79" s="108">
        <f>IF(OR(AA73&lt;'Capital Structure'!$G$7,AA73&gt;'Capital Structure'!$H$7),0,MIN(MAX('Capital Structure'!$H$10,'Capital Structure'!$H$13)/'Capital Structure'!$I$7,Z80))</f>
        <v>0</v>
      </c>
      <c r="AB79" s="108">
        <f>IF(OR(AB73&lt;'Capital Structure'!$G$7,AB73&gt;'Capital Structure'!$H$7),0,MIN(MAX('Capital Structure'!$H$10,'Capital Structure'!$H$13)/'Capital Structure'!$I$7,AA80))</f>
        <v>0</v>
      </c>
      <c r="AC79" s="108">
        <f>IF(OR(AC73&lt;'Capital Structure'!$G$7,AC73&gt;'Capital Structure'!$H$7),0,MIN(MAX('Capital Structure'!$H$10,'Capital Structure'!$H$13)/'Capital Structure'!$I$7,AB80))</f>
        <v>0</v>
      </c>
      <c r="AD79" s="108">
        <f>IF(OR(AD73&lt;'Capital Structure'!$G$7,AD73&gt;'Capital Structure'!$H$7),0,MIN(MAX('Capital Structure'!$H$10,'Capital Structure'!$H$13)/'Capital Structure'!$I$7,AC80))</f>
        <v>0</v>
      </c>
      <c r="AE79" s="108">
        <f>IF(OR(AE73&lt;'Capital Structure'!$G$7,AE73&gt;'Capital Structure'!$H$7),0,MIN(MAX('Capital Structure'!$H$10,'Capital Structure'!$H$13)/'Capital Structure'!$I$7,AD80))</f>
        <v>0</v>
      </c>
      <c r="AF79" s="108">
        <f>IF(OR(AF73&lt;'Capital Structure'!$G$7,AF73&gt;'Capital Structure'!$H$7),0,MIN(MAX('Capital Structure'!$H$10,'Capital Structure'!$H$13)/'Capital Structure'!$I$7,AE80))</f>
        <v>0</v>
      </c>
      <c r="AG79" s="108">
        <f>IF(OR(AG73&lt;'Capital Structure'!$G$7,AG73&gt;'Capital Structure'!$H$7),0,MIN(MAX('Capital Structure'!$H$10,'Capital Structure'!$H$13)/'Capital Structure'!$I$7,AF80))</f>
        <v>0</v>
      </c>
      <c r="AH79" s="108">
        <f>IF(OR(AH73&lt;'Capital Structure'!$G$7,AH73&gt;'Capital Structure'!$H$7),0,MIN(MAX('Capital Structure'!$H$10,'Capital Structure'!$H$13)/'Capital Structure'!$I$7,AG80))</f>
        <v>0</v>
      </c>
      <c r="AI79" s="108">
        <f>IF(OR(AI73&lt;'Capital Structure'!$G$7,AI73&gt;'Capital Structure'!$H$7),0,MIN(MAX('Capital Structure'!$H$10,'Capital Structure'!$H$13)/'Capital Structure'!$I$7,AH80))</f>
        <v>0</v>
      </c>
      <c r="AJ79" s="108">
        <f>IF(OR(AJ73&lt;'Capital Structure'!$G$7,AJ73&gt;'Capital Structure'!$H$7),0,MIN(MAX('Capital Structure'!$H$10,'Capital Structure'!$H$13)/'Capital Structure'!$I$7,AI80))</f>
        <v>0</v>
      </c>
      <c r="AK79" s="108">
        <f>IF(OR(AK73&lt;'Capital Structure'!$G$7,AK73&gt;'Capital Structure'!$H$7),0,MIN(MAX('Capital Structure'!$H$10,'Capital Structure'!$H$13)/'Capital Structure'!$I$7,AJ80))</f>
        <v>0</v>
      </c>
      <c r="AL79" s="108">
        <f>IF(OR(AL73&lt;'Capital Structure'!$G$7,AL73&gt;'Capital Structure'!$H$7),0,MIN(MAX('Capital Structure'!$H$10,'Capital Structure'!$H$13)/'Capital Structure'!$I$7,AK80))</f>
        <v>0</v>
      </c>
      <c r="AM79" s="108">
        <f>IF(OR(AM73&lt;'Capital Structure'!$G$7,AM73&gt;'Capital Structure'!$H$7),0,MIN(MAX('Capital Structure'!$H$10,'Capital Structure'!$H$13)/'Capital Structure'!$I$7,AL80))</f>
        <v>0</v>
      </c>
      <c r="AN79" s="108">
        <f>IF(OR(AN73&lt;'Capital Structure'!$G$7,AN73&gt;'Capital Structure'!$H$7),0,MIN(MAX('Capital Structure'!$H$10,'Capital Structure'!$H$13)/'Capital Structure'!$I$7,AM80))</f>
        <v>0</v>
      </c>
      <c r="AO79" s="108">
        <f>IF(OR(AO73&lt;'Capital Structure'!$G$7,AO73&gt;'Capital Structure'!$H$7),0,MIN(MAX('Capital Structure'!$H$10,'Capital Structure'!$H$13)/'Capital Structure'!$I$7,AN80))</f>
        <v>0</v>
      </c>
      <c r="AP79" s="108">
        <f>IF(OR(AP73&lt;'Capital Structure'!$G$7,AP73&gt;'Capital Structure'!$H$7),0,MIN(MAX('Capital Structure'!$H$10,'Capital Structure'!$H$13)/'Capital Structure'!$I$7,AO80))</f>
        <v>0</v>
      </c>
      <c r="AQ79" s="108">
        <f>IF(OR(AQ73&lt;'Capital Structure'!$G$7,AQ73&gt;'Capital Structure'!$H$7),0,MIN(MAX('Capital Structure'!$H$10,'Capital Structure'!$H$13)/'Capital Structure'!$I$7,AP80))</f>
        <v>0</v>
      </c>
      <c r="AR79" s="108">
        <f>IF(OR(AR73&lt;'Capital Structure'!$G$7,AR73&gt;'Capital Structure'!$H$7),0,MIN(MAX('Capital Structure'!$H$10,'Capital Structure'!$H$13)/'Capital Structure'!$I$7,AQ80))</f>
        <v>0</v>
      </c>
      <c r="AS79" s="108">
        <f>IF(OR(AS73&lt;'Capital Structure'!$G$7,AS73&gt;'Capital Structure'!$H$7),0,MIN(MAX('Capital Structure'!$H$10,'Capital Structure'!$H$13)/'Capital Structure'!$I$7,AR80))</f>
        <v>0</v>
      </c>
      <c r="AT79" s="108">
        <f>IF(OR(AT73&lt;'Capital Structure'!$G$7,AT73&gt;'Capital Structure'!$H$7),0,MIN(MAX('Capital Structure'!$H$10,'Capital Structure'!$H$13)/'Capital Structure'!$I$7,AS80))</f>
        <v>0</v>
      </c>
      <c r="AU79" s="108">
        <f>IF(OR(AU73&lt;'Capital Structure'!$G$7,AU73&gt;'Capital Structure'!$H$7),0,MIN(MAX('Capital Structure'!$H$10,'Capital Structure'!$H$13)/'Capital Structure'!$I$7,AT80))</f>
        <v>0</v>
      </c>
      <c r="AV79" s="108">
        <f>IF(OR(AV73&lt;'Capital Structure'!$G$7,AV73&gt;'Capital Structure'!$H$7),0,MIN(MAX('Capital Structure'!$H$10,'Capital Structure'!$H$13)/'Capital Structure'!$I$7,AU80))</f>
        <v>0</v>
      </c>
      <c r="AW79" s="108">
        <f>IF(OR(AW73&lt;'Capital Structure'!$G$7,AW73&gt;'Capital Structure'!$H$7),0,MIN(MAX('Capital Structure'!$H$10,'Capital Structure'!$H$13)/'Capital Structure'!$I$7,AV80))</f>
        <v>0</v>
      </c>
      <c r="AX79" s="108">
        <f>IF(OR(AX73&lt;'Capital Structure'!$G$7,AX73&gt;'Capital Structure'!$H$7),0,MIN(MAX('Capital Structure'!$H$10,'Capital Structure'!$H$13)/'Capital Structure'!$I$7,AW80))</f>
        <v>0</v>
      </c>
      <c r="AY79" s="108">
        <f>IF(OR(AY73&lt;'Capital Structure'!$G$7,AY73&gt;'Capital Structure'!$H$7),0,MIN(MAX('Capital Structure'!$H$10,'Capital Structure'!$H$13)/'Capital Structure'!$I$7,AX80))</f>
        <v>0</v>
      </c>
      <c r="AZ79" s="108">
        <f>IF(OR(AZ73&lt;'Capital Structure'!$G$7,AZ73&gt;'Capital Structure'!$H$7),0,MIN(MAX('Capital Structure'!$H$10,'Capital Structure'!$H$13)/'Capital Structure'!$I$7,AY80))</f>
        <v>0</v>
      </c>
      <c r="BA79" s="108">
        <f>IF(OR(BA73&lt;'Capital Structure'!$G$7,BA73&gt;'Capital Structure'!$H$7),0,MIN(MAX('Capital Structure'!$H$10,'Capital Structure'!$H$13)/'Capital Structure'!$I$7,AZ80))</f>
        <v>20864664.50448503</v>
      </c>
      <c r="BB79" s="108">
        <f>IF(OR(BB73&lt;'Capital Structure'!$G$7,BB73&gt;'Capital Structure'!$H$7),0,MIN(MAX('Capital Structure'!$H$10,'Capital Structure'!$H$13)/'Capital Structure'!$I$7,BA80))</f>
        <v>20864664.50448503</v>
      </c>
      <c r="BC79" s="108">
        <f>IF(OR(BC73&lt;'Capital Structure'!$G$7,BC73&gt;'Capital Structure'!$H$7),0,MIN(MAX('Capital Structure'!$H$10,'Capital Structure'!$H$13)/'Capital Structure'!$I$7,BB80))</f>
        <v>20864664.50448503</v>
      </c>
      <c r="BD79" s="108">
        <f>IF(OR(BD73&lt;'Capital Structure'!$G$7,BD73&gt;'Capital Structure'!$H$7),0,MIN(MAX('Capital Structure'!$H$10,'Capital Structure'!$H$13)/'Capital Structure'!$I$7,BC80))</f>
        <v>20864664.50448503</v>
      </c>
      <c r="BE79" s="108">
        <f>IF(OR(BE73&lt;'Capital Structure'!$G$7,BE73&gt;'Capital Structure'!$H$7),0,MIN(MAX('Capital Structure'!$H$10,'Capital Structure'!$H$13)/'Capital Structure'!$I$7,BD80))</f>
        <v>4741341.9820598811</v>
      </c>
      <c r="BF79" s="108">
        <f>IF(OR(BF73&lt;'Capital Structure'!$G$7,BF73&gt;'Capital Structure'!$H$7),0,MIN(MAX('Capital Structure'!$H$10,'Capital Structure'!$H$13)/'Capital Structure'!$I$7,BE80))</f>
        <v>0</v>
      </c>
      <c r="BG79" s="108">
        <f>IF(OR(BG73&lt;'Capital Structure'!$G$7,BG73&gt;'Capital Structure'!$H$7),0,MIN(MAX('Capital Structure'!$H$10,'Capital Structure'!$H$13)/'Capital Structure'!$I$7,BF80))</f>
        <v>0</v>
      </c>
      <c r="BH79" s="108">
        <f>IF(OR(BH73&lt;'Capital Structure'!$G$7,BH73&gt;'Capital Structure'!$H$7),0,MIN(MAX('Capital Structure'!$H$10,'Capital Structure'!$H$13)/'Capital Structure'!$I$7,BG80))</f>
        <v>0</v>
      </c>
      <c r="BI79" s="108">
        <f>IF(OR(BI73&lt;'Capital Structure'!$G$7,BI73&gt;'Capital Structure'!$H$7),0,MIN(MAX('Capital Structure'!$H$10,'Capital Structure'!$H$13)/'Capital Structure'!$I$7,BH80))</f>
        <v>0</v>
      </c>
      <c r="BJ79" s="108">
        <f>IF(OR(BJ73&lt;'Capital Structure'!$G$7,BJ73&gt;'Capital Structure'!$H$7),0,MIN(MAX('Capital Structure'!$H$10,'Capital Structure'!$H$13)/'Capital Structure'!$I$7,BI80))</f>
        <v>0</v>
      </c>
      <c r="BK79" s="108">
        <f>IF(OR(BK73&lt;'Capital Structure'!$G$7,BK73&gt;'Capital Structure'!$H$7),0,MIN(MAX('Capital Structure'!$H$10,'Capital Structure'!$H$13)/'Capital Structure'!$I$7,BJ80))</f>
        <v>0</v>
      </c>
      <c r="BL79" s="108">
        <f>IF(OR(BL73&lt;'Capital Structure'!$G$7,BL73&gt;'Capital Structure'!$H$7),0,MIN(MAX('Capital Structure'!$H$10,'Capital Structure'!$H$13)/'Capital Structure'!$I$7,BK80))</f>
        <v>0</v>
      </c>
      <c r="BM79" s="108">
        <f>IF(OR(BM73&lt;'Capital Structure'!$G$7,BM73&gt;'Capital Structure'!$H$7),0,MIN(MAX('Capital Structure'!$H$10,'Capital Structure'!$H$13)/'Capital Structure'!$I$7,BL80))</f>
        <v>0</v>
      </c>
      <c r="BN79" s="108">
        <f>IF(OR(BN73&lt;'Capital Structure'!$G$7,BN73&gt;'Capital Structure'!$H$7),0,MIN(MAX('Capital Structure'!$H$10,'Capital Structure'!$H$13)/'Capital Structure'!$I$7,BM80))</f>
        <v>0</v>
      </c>
      <c r="BO79" s="108">
        <f>IF(OR(BO73&lt;'Capital Structure'!$G$7,BO73&gt;'Capital Structure'!$H$7),0,MIN(MAX('Capital Structure'!$H$10,'Capital Structure'!$H$13)/'Capital Structure'!$I$7,BN80))</f>
        <v>0</v>
      </c>
      <c r="BP79" s="108">
        <f>IF(OR(BP73&lt;'Capital Structure'!$G$7,BP73&gt;'Capital Structure'!$H$7),0,MIN(MAX('Capital Structure'!$H$10,'Capital Structure'!$H$13)/'Capital Structure'!$I$7,BO80))</f>
        <v>0</v>
      </c>
      <c r="BQ79" s="108">
        <f>IF(OR(BQ73&lt;'Capital Structure'!$G$7,BQ73&gt;'Capital Structure'!$H$7),0,MIN(MAX('Capital Structure'!$H$10,'Capital Structure'!$H$13)/'Capital Structure'!$I$7,BP80))</f>
        <v>0</v>
      </c>
      <c r="BR79" s="108">
        <f>IF(OR(BR73&lt;'Capital Structure'!$G$7,BR73&gt;'Capital Structure'!$H$7),0,MIN(MAX('Capital Structure'!$H$10,'Capital Structure'!$H$13)/'Capital Structure'!$I$7,BQ80))</f>
        <v>0</v>
      </c>
      <c r="BS79" s="108">
        <f>IF(OR(BS73&lt;'Capital Structure'!$G$7,BS73&gt;'Capital Structure'!$H$7),0,MIN(MAX('Capital Structure'!$H$10,'Capital Structure'!$H$13)/'Capital Structure'!$I$7,BR80))</f>
        <v>0</v>
      </c>
      <c r="BT79" s="108">
        <f>IF(OR(BT73&lt;'Capital Structure'!$G$7,BT73&gt;'Capital Structure'!$H$7),0,MIN(MAX('Capital Structure'!$H$10,'Capital Structure'!$H$13)/'Capital Structure'!$I$7,BS80))</f>
        <v>0</v>
      </c>
      <c r="BU79" s="108">
        <f>IF(OR(BU73&lt;'Capital Structure'!$G$7,BU73&gt;'Capital Structure'!$H$7),0,MIN(MAX('Capital Structure'!$H$10,'Capital Structure'!$H$13)/'Capital Structure'!$I$7,BT80))</f>
        <v>0</v>
      </c>
      <c r="BV79" s="108">
        <f>IF(OR(BV73&lt;'Capital Structure'!$G$7,BV73&gt;'Capital Structure'!$H$7),0,MIN(MAX('Capital Structure'!$H$10,'Capital Structure'!$H$13)/'Capital Structure'!$I$7,BU80))</f>
        <v>0</v>
      </c>
      <c r="BW79" s="108">
        <f>IF(OR(BW73&lt;'Capital Structure'!$G$7,BW73&gt;'Capital Structure'!$H$7),0,MIN(MAX('Capital Structure'!$H$10,'Capital Structure'!$H$13)/'Capital Structure'!$I$7,BV80))</f>
        <v>0</v>
      </c>
      <c r="BX79" s="108">
        <f>IF(OR(BX73&lt;'Capital Structure'!$G$7,BX73&gt;'Capital Structure'!$H$7),0,MIN(MAX('Capital Structure'!$H$10,'Capital Structure'!$H$13)/'Capital Structure'!$I$7,BW80))</f>
        <v>0</v>
      </c>
      <c r="BY79" s="108">
        <f>IF(OR(BY73&lt;'Capital Structure'!$G$7,BY73&gt;'Capital Structure'!$H$7),0,MIN(MAX('Capital Structure'!$H$10,'Capital Structure'!$H$13)/'Capital Structure'!$I$7,BX80))</f>
        <v>0</v>
      </c>
      <c r="BZ79" s="108">
        <f>IF(OR(BZ73&lt;'Capital Structure'!$G$7,BZ73&gt;'Capital Structure'!$H$7),0,MIN(MAX('Capital Structure'!$H$10,'Capital Structure'!$H$13)/'Capital Structure'!$I$7,BY80))</f>
        <v>0</v>
      </c>
      <c r="CA79" s="108">
        <f>IF(OR(CA73&lt;'Capital Structure'!$G$7,CA73&gt;'Capital Structure'!$H$7),0,MIN(MAX('Capital Structure'!$H$10,'Capital Structure'!$H$13)/'Capital Structure'!$I$7,BZ80))</f>
        <v>0</v>
      </c>
      <c r="CB79" s="108">
        <f>IF(OR(CB73&lt;'Capital Structure'!$G$7,CB73&gt;'Capital Structure'!$H$7),0,MIN(MAX('Capital Structure'!$H$10,'Capital Structure'!$H$13)/'Capital Structure'!$I$7,CA80))</f>
        <v>0</v>
      </c>
      <c r="CC79" s="108">
        <f>IF(OR(CC73&lt;'Capital Structure'!$G$7,CC73&gt;'Capital Structure'!$H$7),0,MIN(MAX('Capital Structure'!$H$10,'Capital Structure'!$H$13)/'Capital Structure'!$I$7,CB80))</f>
        <v>0</v>
      </c>
      <c r="CD79" s="108">
        <f>IF(OR(CD73&lt;'Capital Structure'!$G$7,CD73&gt;'Capital Structure'!$H$7),0,MIN(MAX('Capital Structure'!$H$10,'Capital Structure'!$H$13)/'Capital Structure'!$I$7,CC80))</f>
        <v>0</v>
      </c>
      <c r="CE79" s="108">
        <f>IF(OR(CE73&lt;'Capital Structure'!$G$7,CE73&gt;'Capital Structure'!$H$7),0,MIN(MAX('Capital Structure'!$H$10,'Capital Structure'!$H$13)/'Capital Structure'!$I$7,CD80))</f>
        <v>0</v>
      </c>
      <c r="CF79" s="108">
        <f>IF(OR(CF73&lt;'Capital Structure'!$G$7,CF73&gt;'Capital Structure'!$H$7),0,MIN(MAX('Capital Structure'!$H$10,'Capital Structure'!$H$13)/'Capital Structure'!$I$7,CE80))</f>
        <v>0</v>
      </c>
      <c r="CG79" s="108">
        <f>IF(OR(CG73&lt;'Capital Structure'!$G$7,CG73&gt;'Capital Structure'!$H$7),0,MIN(MAX('Capital Structure'!$H$10,'Capital Structure'!$H$13)/'Capital Structure'!$I$7,CF80))</f>
        <v>0</v>
      </c>
      <c r="CH79" s="108">
        <f>IF(OR(CH73&lt;'Capital Structure'!$G$7,CH73&gt;'Capital Structure'!$H$7),0,MIN(MAX('Capital Structure'!$H$10,'Capital Structure'!$H$13)/'Capital Structure'!$I$7,CG80))</f>
        <v>0</v>
      </c>
      <c r="CI79" s="108">
        <f>IF(OR(CI73&lt;'Capital Structure'!$G$7,CI73&gt;'Capital Structure'!$H$7),0,MIN(MAX('Capital Structure'!$H$10,'Capital Structure'!$H$13)/'Capital Structure'!$I$7,CH80))</f>
        <v>0</v>
      </c>
      <c r="CJ79" s="108">
        <f>IF(OR(CJ73&lt;'Capital Structure'!$G$7,CJ73&gt;'Capital Structure'!$H$7),0,MIN(MAX('Capital Structure'!$H$10,'Capital Structure'!$H$13)/'Capital Structure'!$I$7,CI80))</f>
        <v>0</v>
      </c>
      <c r="CK79" s="108">
        <f>IF(OR(CK73&lt;'Capital Structure'!$G$7,CK73&gt;'Capital Structure'!$H$7),0,MIN(MAX('Capital Structure'!$H$10,'Capital Structure'!$H$13)/'Capital Structure'!$I$7,CJ80))</f>
        <v>0</v>
      </c>
      <c r="CL79" s="108">
        <f>IF(OR(CL73&lt;'Capital Structure'!$G$7,CL73&gt;'Capital Structure'!$H$7),0,MIN(MAX('Capital Structure'!$H$10,'Capital Structure'!$H$13)/'Capital Structure'!$I$7,CK80))</f>
        <v>0</v>
      </c>
      <c r="CM79" s="108">
        <f>IF(OR(CM73&lt;'Capital Structure'!$G$7,CM73&gt;'Capital Structure'!$H$7),0,MIN(MAX('Capital Structure'!$H$10,'Capital Structure'!$H$13)/'Capital Structure'!$I$7,CL80))</f>
        <v>0</v>
      </c>
      <c r="CN79" s="108">
        <f>IF(OR(CN73&lt;'Capital Structure'!$G$7,CN73&gt;'Capital Structure'!$H$7),0,MIN(MAX('Capital Structure'!$H$10,'Capital Structure'!$H$13)/'Capital Structure'!$I$7,CM80))</f>
        <v>0</v>
      </c>
      <c r="CO79" s="108">
        <f>IF(OR(CO73&lt;'Capital Structure'!$G$7,CO73&gt;'Capital Structure'!$H$7),0,MIN(MAX('Capital Structure'!$H$10,'Capital Structure'!$H$13)/'Capital Structure'!$I$7,CN80))</f>
        <v>0</v>
      </c>
      <c r="CP79" s="108">
        <f>IF(OR(CP73&lt;'Capital Structure'!$G$7,CP73&gt;'Capital Structure'!$H$7),0,MIN(MAX('Capital Structure'!$H$10,'Capital Structure'!$H$13)/'Capital Structure'!$I$7,CO80))</f>
        <v>0</v>
      </c>
      <c r="CQ79" s="108">
        <f>IF(OR(CQ73&lt;'Capital Structure'!$G$7,CQ73&gt;'Capital Structure'!$H$7),0,MIN(MAX('Capital Structure'!$H$10,'Capital Structure'!$H$13)/'Capital Structure'!$I$7,CP80))</f>
        <v>0</v>
      </c>
      <c r="CR79" s="108">
        <f>IF(OR(CR73&lt;'Capital Structure'!$G$7,CR73&gt;'Capital Structure'!$H$7),0,MIN(MAX('Capital Structure'!$H$10,'Capital Structure'!$H$13)/'Capital Structure'!$I$7,CQ80))</f>
        <v>0</v>
      </c>
      <c r="CS79" s="108">
        <f>IF(OR(CS73&lt;'Capital Structure'!$G$7,CS73&gt;'Capital Structure'!$H$7),0,MIN(MAX('Capital Structure'!$H$10,'Capital Structure'!$H$13)/'Capital Structure'!$I$7,CR80))</f>
        <v>0</v>
      </c>
      <c r="CT79" s="108">
        <f>IF(OR(CT73&lt;'Capital Structure'!$G$7,CT73&gt;'Capital Structure'!$H$7),0,MIN(MAX('Capital Structure'!$H$10,'Capital Structure'!$H$13)/'Capital Structure'!$I$7,CS80))</f>
        <v>0</v>
      </c>
      <c r="CU79" s="108">
        <f>IF(OR(CU73&lt;'Capital Structure'!$G$7,CU73&gt;'Capital Structure'!$H$7),0,MIN(MAX('Capital Structure'!$H$10,'Capital Structure'!$H$13)/'Capital Structure'!$I$7,CT80))</f>
        <v>0</v>
      </c>
      <c r="CV79" s="108">
        <f>IF(OR(CV73&lt;'Capital Structure'!$G$7,CV73&gt;'Capital Structure'!$H$7),0,MIN(MAX('Capital Structure'!$H$10,'Capital Structure'!$H$13)/'Capital Structure'!$I$7,CU80))</f>
        <v>0</v>
      </c>
      <c r="CW79" s="108">
        <f>IF(OR(CW73&lt;'Capital Structure'!$G$7,CW73&gt;'Capital Structure'!$H$7),0,MIN(MAX('Capital Structure'!$H$10,'Capital Structure'!$H$13)/'Capital Structure'!$I$7,CV80))</f>
        <v>0</v>
      </c>
      <c r="CX79" s="108">
        <f>IF(OR(CX73&lt;'Capital Structure'!$G$7,CX73&gt;'Capital Structure'!$H$7),0,MIN(MAX('Capital Structure'!$H$10,'Capital Structure'!$H$13)/'Capital Structure'!$I$7,CW80))</f>
        <v>0</v>
      </c>
      <c r="CY79" s="108">
        <f>IF(OR(CY73&lt;'Capital Structure'!$G$7,CY73&gt;'Capital Structure'!$H$7),0,MIN(MAX('Capital Structure'!$H$10,'Capital Structure'!$H$13)/'Capital Structure'!$I$7,CX80))</f>
        <v>0</v>
      </c>
      <c r="CZ79" s="108">
        <f>IF(OR(CZ73&lt;'Capital Structure'!$G$7,CZ73&gt;'Capital Structure'!$H$7),0,MIN(MAX('Capital Structure'!$H$10,'Capital Structure'!$H$13)/'Capital Structure'!$I$7,CY80))</f>
        <v>0</v>
      </c>
      <c r="DA79" s="108">
        <f>IF(OR(DA73&lt;'Capital Structure'!$G$7,DA73&gt;'Capital Structure'!$H$7),0,MIN(MAX('Capital Structure'!$H$10,'Capital Structure'!$H$13)/'Capital Structure'!$I$7,CZ80))</f>
        <v>0</v>
      </c>
      <c r="DB79" s="108">
        <f>IF(OR(DB73&lt;'Capital Structure'!$G$7,DB73&gt;'Capital Structure'!$H$7),0,MIN(MAX('Capital Structure'!$H$10,'Capital Structure'!$H$13)/'Capital Structure'!$I$7,DA80))</f>
        <v>0</v>
      </c>
      <c r="DC79" s="108">
        <f>IF(OR(DC73&lt;'Capital Structure'!$G$7,DC73&gt;'Capital Structure'!$H$7),0,MIN(MAX('Capital Structure'!$H$10,'Capital Structure'!$H$13)/'Capital Structure'!$I$7,DB80))</f>
        <v>0</v>
      </c>
      <c r="DD79" s="108">
        <f>IF(OR(DD73&lt;'Capital Structure'!$G$7,DD73&gt;'Capital Structure'!$H$7),0,MIN(MAX('Capital Structure'!$H$10,'Capital Structure'!$H$13)/'Capital Structure'!$I$7,DC80))</f>
        <v>0</v>
      </c>
      <c r="DE79" s="108">
        <f>IF(OR(DE73&lt;'Capital Structure'!$G$7,DE73&gt;'Capital Structure'!$H$7),0,MIN(MAX('Capital Structure'!$H$10,'Capital Structure'!$H$13)/'Capital Structure'!$I$7,DD80))</f>
        <v>0</v>
      </c>
      <c r="DF79" s="108">
        <f>IF(OR(DF73&lt;'Capital Structure'!$G$7,DF73&gt;'Capital Structure'!$H$7),0,MIN(MAX('Capital Structure'!$H$10,'Capital Structure'!$H$13)/'Capital Structure'!$I$7,DE80))</f>
        <v>0</v>
      </c>
      <c r="DG79" s="108">
        <f>IF(OR(DG73&lt;'Capital Structure'!$G$7,DG73&gt;'Capital Structure'!$H$7),0,MIN(MAX('Capital Structure'!$H$10,'Capital Structure'!$H$13)/'Capital Structure'!$I$7,DF80))</f>
        <v>0</v>
      </c>
      <c r="DH79" s="108">
        <f>IF(OR(DH73&lt;'Capital Structure'!$G$7,DH73&gt;'Capital Structure'!$H$7),0,MIN(MAX('Capital Structure'!$H$10,'Capital Structure'!$H$13)/'Capital Structure'!$I$7,DG80))</f>
        <v>0</v>
      </c>
      <c r="DI79" s="108">
        <f>IF(OR(DI73&lt;'Capital Structure'!$G$7,DI73&gt;'Capital Structure'!$H$7),0,MIN(MAX('Capital Structure'!$H$10,'Capital Structure'!$H$13)/'Capital Structure'!$I$7,DH80))</f>
        <v>0</v>
      </c>
      <c r="DJ79" s="108">
        <f>IF(OR(DJ73&lt;'Capital Structure'!$G$7,DJ73&gt;'Capital Structure'!$H$7),0,MIN(MAX('Capital Structure'!$H$10,'Capital Structure'!$H$13)/'Capital Structure'!$I$7,DI80))</f>
        <v>0</v>
      </c>
      <c r="DK79" s="108">
        <f>IF(OR(DK73&lt;'Capital Structure'!$G$7,DK73&gt;'Capital Structure'!$H$7),0,MIN(MAX('Capital Structure'!$H$10,'Capital Structure'!$H$13)/'Capital Structure'!$I$7,DJ80))</f>
        <v>0</v>
      </c>
      <c r="DL79" s="108">
        <f>IF(OR(DL73&lt;'Capital Structure'!$G$7,DL73&gt;'Capital Structure'!$H$7),0,MIN(MAX('Capital Structure'!$H$10,'Capital Structure'!$H$13)/'Capital Structure'!$I$7,DK80))</f>
        <v>0</v>
      </c>
      <c r="DM79" s="108">
        <f>IF(OR(DM73&lt;'Capital Structure'!$G$7,DM73&gt;'Capital Structure'!$H$7),0,MIN(MAX('Capital Structure'!$H$10,'Capital Structure'!$H$13)/'Capital Structure'!$I$7,DL80))</f>
        <v>0</v>
      </c>
      <c r="DN79" s="108">
        <f>IF(OR(DN73&lt;'Capital Structure'!$G$7,DN73&gt;'Capital Structure'!$H$7),0,MIN(MAX('Capital Structure'!$H$10,'Capital Structure'!$H$13)/'Capital Structure'!$I$7,DM80))</f>
        <v>0</v>
      </c>
      <c r="DO79" s="108">
        <f>IF(OR(DO73&lt;'Capital Structure'!$G$7,DO73&gt;'Capital Structure'!$H$7),0,MIN(MAX('Capital Structure'!$H$10,'Capital Structure'!$H$13)/'Capital Structure'!$I$7,DN80))</f>
        <v>0</v>
      </c>
      <c r="DP79" s="108">
        <f>IF(OR(DP73&lt;'Capital Structure'!$G$7,DP73&gt;'Capital Structure'!$H$7),0,MIN(MAX('Capital Structure'!$H$10,'Capital Structure'!$H$13)/'Capital Structure'!$I$7,DO80))</f>
        <v>0</v>
      </c>
      <c r="DQ79" s="108">
        <f>IF(OR(DQ73&lt;'Capital Structure'!$G$7,DQ73&gt;'Capital Structure'!$H$7),0,MIN(MAX('Capital Structure'!$H$10,'Capital Structure'!$H$13)/'Capital Structure'!$I$7,DP80))</f>
        <v>0</v>
      </c>
      <c r="DR79" s="108">
        <f>IF(OR(DR73&lt;'Capital Structure'!$G$7,DR73&gt;'Capital Structure'!$H$7),0,MIN(MAX('Capital Structure'!$H$10,'Capital Structure'!$H$13)/'Capital Structure'!$I$7,DQ80))</f>
        <v>0</v>
      </c>
      <c r="DS79" s="108">
        <f>IF(OR(DS73&lt;'Capital Structure'!$G$7,DS73&gt;'Capital Structure'!$H$7),0,MIN(MAX('Capital Structure'!$H$10,'Capital Structure'!$H$13)/'Capital Structure'!$I$7,DR80))</f>
        <v>0</v>
      </c>
      <c r="DT79" s="108">
        <f>IF(OR(DT73&lt;'Capital Structure'!$G$7,DT73&gt;'Capital Structure'!$H$7),0,MIN(MAX('Capital Structure'!$H$10,'Capital Structure'!$H$13)/'Capital Structure'!$I$7,DS80))</f>
        <v>0</v>
      </c>
      <c r="DU79" s="108">
        <f>IF(OR(DU73&lt;'Capital Structure'!$G$7,DU73&gt;'Capital Structure'!$H$7),0,MIN(MAX('Capital Structure'!$H$10,'Capital Structure'!$H$13)/'Capital Structure'!$I$7,DT80))</f>
        <v>0</v>
      </c>
      <c r="DV79" s="108">
        <f>IF(OR(DV73&lt;'Capital Structure'!$G$7,DV73&gt;'Capital Structure'!$H$7),0,MIN(MAX('Capital Structure'!$H$10,'Capital Structure'!$H$13)/'Capital Structure'!$I$7,DU80))</f>
        <v>0</v>
      </c>
      <c r="DW79" s="108">
        <f>IF(OR(DW73&lt;'Capital Structure'!$G$7,DW73&gt;'Capital Structure'!$H$7),0,MIN(MAX('Capital Structure'!$H$10,'Capital Structure'!$H$13)/'Capital Structure'!$I$7,DV80))</f>
        <v>0</v>
      </c>
      <c r="DX79" s="108">
        <f>IF(OR(DX73&lt;'Capital Structure'!$G$7,DX73&gt;'Capital Structure'!$H$7),0,MIN(MAX('Capital Structure'!$H$10,'Capital Structure'!$H$13)/'Capital Structure'!$I$7,DW80))</f>
        <v>0</v>
      </c>
      <c r="DY79" s="108">
        <f>IF(OR(DY73&lt;'Capital Structure'!$G$7,DY73&gt;'Capital Structure'!$H$7),0,MIN(MAX('Capital Structure'!$H$10,'Capital Structure'!$H$13)/'Capital Structure'!$I$7,DX80))</f>
        <v>0</v>
      </c>
      <c r="DZ79" s="108">
        <f>IF(OR(DZ73&lt;'Capital Structure'!$G$7,DZ73&gt;'Capital Structure'!$H$7),0,MIN(MAX('Capital Structure'!$H$10,'Capital Structure'!$H$13)/'Capital Structure'!$I$7,DY80))</f>
        <v>0</v>
      </c>
      <c r="EA79" s="108">
        <f>IF(OR(EA73&lt;'Capital Structure'!$G$7,EA73&gt;'Capital Structure'!$H$7),0,MIN(MAX('Capital Structure'!$H$10,'Capital Structure'!$H$13)/'Capital Structure'!$I$7,DZ80))</f>
        <v>0</v>
      </c>
      <c r="EB79" s="108">
        <f>IF(OR(EB73&lt;'Capital Structure'!$G$7,EB73&gt;'Capital Structure'!$H$7),0,MIN(MAX('Capital Structure'!$H$10,'Capital Structure'!$H$13)/'Capital Structure'!$I$7,EA80))</f>
        <v>0</v>
      </c>
      <c r="EC79" s="108">
        <f>IF(OR(EC73&lt;'Capital Structure'!$G$7,EC73&gt;'Capital Structure'!$H$7),0,MIN(MAX('Capital Structure'!$H$10,'Capital Structure'!$H$13)/'Capital Structure'!$I$7,EB80))</f>
        <v>0</v>
      </c>
      <c r="ED79" s="108">
        <f>IF(OR(ED73&lt;'Capital Structure'!$G$7,ED73&gt;'Capital Structure'!$H$7),0,MIN(MAX('Capital Structure'!$H$10,'Capital Structure'!$H$13)/'Capital Structure'!$I$7,EC80))</f>
        <v>0</v>
      </c>
      <c r="EE79" s="108">
        <f>IF(OR(EE73&lt;'Capital Structure'!$G$7,EE73&gt;'Capital Structure'!$H$7),0,MIN(MAX('Capital Structure'!$H$10,'Capital Structure'!$H$13)/'Capital Structure'!$I$7,ED80))</f>
        <v>0</v>
      </c>
      <c r="EF79" s="108">
        <f>IF(OR(EF73&lt;'Capital Structure'!$G$7,EF73&gt;'Capital Structure'!$H$7),0,MIN(MAX('Capital Structure'!$H$10,'Capital Structure'!$H$13)/'Capital Structure'!$I$7,EE80))</f>
        <v>0</v>
      </c>
      <c r="EG79" s="108">
        <f>IF(OR(EG73&lt;'Capital Structure'!$G$7,EG73&gt;'Capital Structure'!$H$7),0,MIN(MAX('Capital Structure'!$H$10,'Capital Structure'!$H$13)/'Capital Structure'!$I$7,EF80))</f>
        <v>0</v>
      </c>
      <c r="EH79" s="108">
        <f>IF(OR(EH73&lt;'Capital Structure'!$G$7,EH73&gt;'Capital Structure'!$H$7),0,MIN(MAX('Capital Structure'!$H$10,'Capital Structure'!$H$13)/'Capital Structure'!$I$7,EG80))</f>
        <v>0</v>
      </c>
      <c r="EI79" s="108">
        <f>IF(OR(EI73&lt;'Capital Structure'!$G$7,EI73&gt;'Capital Structure'!$H$7),0,MIN(MAX('Capital Structure'!$H$10,'Capital Structure'!$H$13)/'Capital Structure'!$I$7,EH80))</f>
        <v>0</v>
      </c>
      <c r="EJ79" s="108">
        <f>IF(OR(EJ73&lt;'Capital Structure'!$G$7,EJ73&gt;'Capital Structure'!$H$7),0,MIN(MAX('Capital Structure'!$H$10,'Capital Structure'!$H$13)/'Capital Structure'!$I$7,EI80))</f>
        <v>0</v>
      </c>
      <c r="EK79" s="108">
        <f>IF(OR(EK73&lt;'Capital Structure'!$G$7,EK73&gt;'Capital Structure'!$H$7),0,MIN(MAX('Capital Structure'!$H$10,'Capital Structure'!$H$13)/'Capital Structure'!$I$7,EJ80))</f>
        <v>0</v>
      </c>
      <c r="EL79" s="108">
        <f>IF(OR(EL73&lt;'Capital Structure'!$G$7,EL73&gt;'Capital Structure'!$H$7),0,MIN(MAX('Capital Structure'!$H$10,'Capital Structure'!$H$13)/'Capital Structure'!$I$7,EK80))</f>
        <v>0</v>
      </c>
      <c r="EM79" s="108">
        <f>IF(OR(EM73&lt;'Capital Structure'!$G$7,EM73&gt;'Capital Structure'!$H$7),0,MIN(MAX('Capital Structure'!$H$10,'Capital Structure'!$H$13)/'Capital Structure'!$I$7,EL80))</f>
        <v>0</v>
      </c>
      <c r="EN79" s="108">
        <f>IF(OR(EN73&lt;'Capital Structure'!$G$7,EN73&gt;'Capital Structure'!$H$7),0,MIN(MAX('Capital Structure'!$H$10,'Capital Structure'!$H$13)/'Capital Structure'!$I$7,EM80))</f>
        <v>0</v>
      </c>
      <c r="EO79" s="108">
        <f>IF(OR(EO73&lt;'Capital Structure'!$G$7,EO73&gt;'Capital Structure'!$H$7),0,MIN(MAX('Capital Structure'!$H$10,'Capital Structure'!$H$13)/'Capital Structure'!$I$7,EN80))</f>
        <v>0</v>
      </c>
      <c r="EP79" s="108">
        <f>IF(OR(EP73&lt;'Capital Structure'!$G$7,EP73&gt;'Capital Structure'!$H$7),0,MIN(MAX('Capital Structure'!$H$10,'Capital Structure'!$H$13)/'Capital Structure'!$I$7,EO80))</f>
        <v>0</v>
      </c>
      <c r="EQ79" s="108">
        <f>IF(OR(EQ73&lt;'Capital Structure'!$G$7,EQ73&gt;'Capital Structure'!$H$7),0,MIN(MAX('Capital Structure'!$H$10,'Capital Structure'!$H$13)/'Capital Structure'!$I$7,EP80))</f>
        <v>0</v>
      </c>
      <c r="ER79" s="108">
        <f>IF(OR(ER73&lt;'Capital Structure'!$G$7,ER73&gt;'Capital Structure'!$H$7),0,MIN(MAX('Capital Structure'!$H$10,'Capital Structure'!$H$13)/'Capital Structure'!$I$7,EQ80))</f>
        <v>0</v>
      </c>
      <c r="ES79" s="108">
        <f>IF(OR(ES73&lt;'Capital Structure'!$G$7,ES73&gt;'Capital Structure'!$H$7),0,MIN(MAX('Capital Structure'!$H$10,'Capital Structure'!$H$13)/'Capital Structure'!$I$7,ER80))</f>
        <v>0</v>
      </c>
      <c r="ET79" s="108">
        <f>IF(OR(ET73&lt;'Capital Structure'!$G$7,ET73&gt;'Capital Structure'!$H$7),0,MIN(MAX('Capital Structure'!$H$10,'Capital Structure'!$H$13)/'Capital Structure'!$I$7,ES80))</f>
        <v>0</v>
      </c>
      <c r="EU79" s="108">
        <f>IF(OR(EU73&lt;'Capital Structure'!$G$7,EU73&gt;'Capital Structure'!$H$7),0,MIN(MAX('Capital Structure'!$H$10,'Capital Structure'!$H$13)/'Capital Structure'!$I$7,ET80))</f>
        <v>0</v>
      </c>
      <c r="EV79" s="108">
        <f>IF(OR(EV73&lt;'Capital Structure'!$G$7,EV73&gt;'Capital Structure'!$H$7),0,MIN(MAX('Capital Structure'!$H$10,'Capital Structure'!$H$13)/'Capital Structure'!$I$7,EU80))</f>
        <v>0</v>
      </c>
      <c r="EW79" s="108">
        <f>IF(OR(EW73&lt;'Capital Structure'!$G$7,EW73&gt;'Capital Structure'!$H$7),0,MIN(MAX('Capital Structure'!$H$10,'Capital Structure'!$H$13)/'Capital Structure'!$I$7,EV80))</f>
        <v>0</v>
      </c>
      <c r="EX79" s="108">
        <f>IF(OR(EX73&lt;'Capital Structure'!$G$7,EX73&gt;'Capital Structure'!$H$7),0,MIN(MAX('Capital Structure'!$H$10,'Capital Structure'!$H$13)/'Capital Structure'!$I$7,EW80))</f>
        <v>0</v>
      </c>
      <c r="EY79" s="108">
        <f>IF(OR(EY73&lt;'Capital Structure'!$G$7,EY73&gt;'Capital Structure'!$H$7),0,MIN(MAX('Capital Structure'!$H$10,'Capital Structure'!$H$13)/'Capital Structure'!$I$7,EX80))</f>
        <v>0</v>
      </c>
      <c r="EZ79" s="108">
        <f>IF(OR(EZ73&lt;'Capital Structure'!$G$7,EZ73&gt;'Capital Structure'!$H$7),0,MIN(MAX('Capital Structure'!$H$10,'Capital Structure'!$H$13)/'Capital Structure'!$I$7,EY80))</f>
        <v>0</v>
      </c>
      <c r="FA79" s="108">
        <f>IF(OR(FA73&lt;'Capital Structure'!$G$7,FA73&gt;'Capital Structure'!$H$7),0,MIN(MAX('Capital Structure'!$H$10,'Capital Structure'!$H$13)/'Capital Structure'!$I$7,EZ80))</f>
        <v>0</v>
      </c>
      <c r="FB79" s="108">
        <f>IF(OR(FB73&lt;'Capital Structure'!$G$7,FB73&gt;'Capital Structure'!$H$7),0,MIN(MAX('Capital Structure'!$H$10,'Capital Structure'!$H$13)/'Capital Structure'!$I$7,FA80))</f>
        <v>0</v>
      </c>
      <c r="FC79" s="108"/>
      <c r="FD79" s="108"/>
      <c r="FE79" s="108"/>
      <c r="FF79" s="108"/>
      <c r="FG79" s="108"/>
      <c r="FH79" s="108"/>
      <c r="FI79" s="108"/>
      <c r="FJ79" s="108"/>
      <c r="FK79" s="108"/>
      <c r="FL79" s="108"/>
      <c r="FM79" s="108"/>
      <c r="FN79" s="108"/>
      <c r="FO79" s="108"/>
      <c r="FP79" s="108"/>
      <c r="FQ79" s="108"/>
      <c r="FR79" s="108"/>
      <c r="FS79" s="108"/>
      <c r="FT79" s="108"/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8"/>
      <c r="GG79" s="108"/>
      <c r="GH79" s="108"/>
      <c r="GI79" s="108"/>
      <c r="GJ79" s="108"/>
      <c r="GK79" s="108"/>
      <c r="GL79" s="108"/>
      <c r="GM79" s="108"/>
      <c r="GN79" s="108"/>
      <c r="GO79" s="108"/>
      <c r="GP79" s="108"/>
      <c r="GQ79" s="108"/>
      <c r="GR79" s="108"/>
      <c r="GS79" s="108"/>
      <c r="GT79" s="108"/>
      <c r="GU79" s="108"/>
      <c r="GV79" s="108"/>
      <c r="GW79" s="108"/>
      <c r="GX79" s="108"/>
    </row>
    <row r="80" spans="1:16384">
      <c r="C80" s="105" t="s">
        <v>351</v>
      </c>
      <c r="E80" s="139">
        <f>'Capital Structure'!$H$13-SUM($E$79:E79)</f>
        <v>88200000</v>
      </c>
      <c r="F80" s="139">
        <f>'Capital Structure'!$H$13-SUM($E$79:F79)</f>
        <v>88200000</v>
      </c>
      <c r="G80" s="139">
        <f>'Capital Structure'!$H$13-SUM($E$79:G79)</f>
        <v>88200000</v>
      </c>
      <c r="H80" s="139">
        <f>'Capital Structure'!$H$13-SUM($E$79:H79)</f>
        <v>88200000</v>
      </c>
      <c r="I80" s="139">
        <f>'Capital Structure'!$H$13-SUM($E$79:I79)</f>
        <v>88200000</v>
      </c>
      <c r="J80" s="139">
        <f>'Capital Structure'!$H$13-SUM($E$79:J79)</f>
        <v>88200000</v>
      </c>
      <c r="K80" s="139">
        <f>'Capital Structure'!$H$13-SUM($E$79:K79)</f>
        <v>88200000</v>
      </c>
      <c r="L80" s="139">
        <f>'Capital Structure'!$H$13-SUM($E$79:L79)</f>
        <v>88200000</v>
      </c>
      <c r="M80" s="139">
        <f>'Capital Structure'!$H$13-SUM($E$79:M79)</f>
        <v>88200000</v>
      </c>
      <c r="N80" s="139">
        <f>'Capital Structure'!$H$13-SUM($E$79:N79)</f>
        <v>88200000</v>
      </c>
      <c r="O80" s="139">
        <f>'Capital Structure'!$H$13-SUM($E$79:O79)</f>
        <v>88200000</v>
      </c>
      <c r="P80" s="139">
        <f>'Capital Structure'!$H$13-SUM($E$79:P79)</f>
        <v>88200000</v>
      </c>
      <c r="Q80" s="139">
        <f>'Capital Structure'!$H$13-SUM($E$79:Q79)</f>
        <v>88200000</v>
      </c>
      <c r="R80" s="139">
        <f>'Capital Structure'!$H$13-SUM($E$79:R79)</f>
        <v>88200000</v>
      </c>
      <c r="S80" s="139">
        <f>'Capital Structure'!$H$13-SUM($E$79:S79)</f>
        <v>88200000</v>
      </c>
      <c r="T80" s="139">
        <f>'Capital Structure'!$H$13-SUM($E$79:T79)</f>
        <v>88200000</v>
      </c>
      <c r="U80" s="139">
        <f>'Capital Structure'!$H$13-SUM($E$79:U79)</f>
        <v>88200000</v>
      </c>
      <c r="V80" s="139">
        <f>'Capital Structure'!$H$13-SUM($E$79:V79)</f>
        <v>88200000</v>
      </c>
      <c r="W80" s="139">
        <f>'Capital Structure'!$H$13-SUM($E$79:W79)</f>
        <v>88200000</v>
      </c>
      <c r="X80" s="139">
        <f>'Capital Structure'!$H$13-SUM($E$79:X79)</f>
        <v>88200000</v>
      </c>
      <c r="Y80" s="139">
        <f>'Capital Structure'!$H$13-SUM($E$79:Y79)</f>
        <v>88200000</v>
      </c>
      <c r="Z80" s="139">
        <f>'Capital Structure'!$H$13-SUM($E$79:Z79)</f>
        <v>88200000</v>
      </c>
      <c r="AA80" s="139">
        <f>'Capital Structure'!$H$13-SUM($E$79:AA79)</f>
        <v>88200000</v>
      </c>
      <c r="AB80" s="139">
        <f>'Capital Structure'!$H$13-SUM($E$79:AB79)</f>
        <v>88200000</v>
      </c>
      <c r="AC80" s="139">
        <f>'Capital Structure'!$H$13-SUM($E$79:AC79)</f>
        <v>88200000</v>
      </c>
      <c r="AD80" s="139">
        <f>'Capital Structure'!$H$13-SUM($E$79:AD79)</f>
        <v>88200000</v>
      </c>
      <c r="AE80" s="139">
        <f>'Capital Structure'!$H$13-SUM($E$79:AE79)</f>
        <v>88200000</v>
      </c>
      <c r="AF80" s="139">
        <f>'Capital Structure'!$H$13-SUM($E$79:AF79)</f>
        <v>88200000</v>
      </c>
      <c r="AG80" s="139">
        <f>'Capital Structure'!$H$13-SUM($E$79:AG79)</f>
        <v>88200000</v>
      </c>
      <c r="AH80" s="139">
        <f>'Capital Structure'!$H$13-SUM($E$79:AH79)</f>
        <v>88200000</v>
      </c>
      <c r="AI80" s="139">
        <f>'Capital Structure'!$H$13-SUM($E$79:AI79)</f>
        <v>88200000</v>
      </c>
      <c r="AJ80" s="139">
        <f>'Capital Structure'!$H$13-SUM($E$79:AJ79)</f>
        <v>88200000</v>
      </c>
      <c r="AK80" s="139">
        <f>'Capital Structure'!$H$13-SUM($E$79:AK79)</f>
        <v>88200000</v>
      </c>
      <c r="AL80" s="139">
        <f>'Capital Structure'!$H$13-SUM($E$79:AL79)</f>
        <v>88200000</v>
      </c>
      <c r="AM80" s="139">
        <f>'Capital Structure'!$H$13-SUM($E$79:AM79)</f>
        <v>88200000</v>
      </c>
      <c r="AN80" s="139">
        <f>'Capital Structure'!$H$13-SUM($E$79:AN79)</f>
        <v>88200000</v>
      </c>
      <c r="AO80" s="139">
        <f>'Capital Structure'!$H$13-SUM($E$79:AO79)</f>
        <v>88200000</v>
      </c>
      <c r="AP80" s="139">
        <f>'Capital Structure'!$H$13-SUM($E$79:AP79)</f>
        <v>88200000</v>
      </c>
      <c r="AQ80" s="139">
        <f>'Capital Structure'!$H$13-SUM($E$79:AQ79)</f>
        <v>88200000</v>
      </c>
      <c r="AR80" s="139">
        <f>'Capital Structure'!$H$13-SUM($E$79:AR79)</f>
        <v>88200000</v>
      </c>
      <c r="AS80" s="139">
        <f>'Capital Structure'!$H$13-SUM($E$79:AS79)</f>
        <v>88200000</v>
      </c>
      <c r="AT80" s="139">
        <f>'Capital Structure'!$H$13-SUM($E$79:AT79)</f>
        <v>88200000</v>
      </c>
      <c r="AU80" s="139">
        <f>'Capital Structure'!$H$13-SUM($E$79:AU79)</f>
        <v>88200000</v>
      </c>
      <c r="AV80" s="139">
        <f>'Capital Structure'!$H$13-SUM($E$79:AV79)</f>
        <v>88200000</v>
      </c>
      <c r="AW80" s="139">
        <f>'Capital Structure'!$H$13-SUM($E$79:AW79)</f>
        <v>88200000</v>
      </c>
      <c r="AX80" s="139">
        <f>'Capital Structure'!$H$13-SUM($E$79:AX79)</f>
        <v>88200000</v>
      </c>
      <c r="AY80" s="139">
        <f>'Capital Structure'!$H$13-SUM($E$79:AY79)</f>
        <v>88200000</v>
      </c>
      <c r="AZ80" s="139">
        <f>'Capital Structure'!$H$13-SUM($E$79:AZ79)</f>
        <v>88200000</v>
      </c>
      <c r="BA80" s="139">
        <f>'Capital Structure'!$H$13-SUM($E$79:BA79)</f>
        <v>67335335.495514974</v>
      </c>
      <c r="BB80" s="139">
        <f>'Capital Structure'!$H$13-SUM($E$79:BB79)</f>
        <v>46470670.991029941</v>
      </c>
      <c r="BC80" s="139">
        <f>'Capital Structure'!$H$13-SUM($E$79:BC79)</f>
        <v>25606006.486544907</v>
      </c>
      <c r="BD80" s="139">
        <f>'Capital Structure'!$H$13-SUM($E$79:BD79)</f>
        <v>4741341.9820598811</v>
      </c>
      <c r="BE80" s="139">
        <f>'Capital Structure'!$H$13-SUM($E$79:BE79)</f>
        <v>0</v>
      </c>
      <c r="BF80" s="139">
        <f>'Capital Structure'!$H$13-SUM($E$79:BF79)</f>
        <v>0</v>
      </c>
      <c r="BG80" s="139">
        <f>'Capital Structure'!$H$13-SUM($E$79:BG79)</f>
        <v>0</v>
      </c>
      <c r="BH80" s="139">
        <f>'Capital Structure'!$H$13-SUM($E$79:BH79)</f>
        <v>0</v>
      </c>
      <c r="BI80" s="139">
        <f>'Capital Structure'!$H$13-SUM($E$79:BI79)</f>
        <v>0</v>
      </c>
      <c r="BJ80" s="139">
        <f>'Capital Structure'!$H$13-SUM($E$79:BJ79)</f>
        <v>0</v>
      </c>
      <c r="BK80" s="139">
        <f>'Capital Structure'!$H$13-SUM($E$79:BK79)</f>
        <v>0</v>
      </c>
      <c r="BL80" s="139">
        <f>'Capital Structure'!$H$13-SUM($E$79:BL79)</f>
        <v>0</v>
      </c>
      <c r="BM80" s="139">
        <f>'Capital Structure'!$H$13-SUM($E$79:BM79)</f>
        <v>0</v>
      </c>
      <c r="BN80" s="139">
        <f>'Capital Structure'!$H$13-SUM($E$79:BN79)</f>
        <v>0</v>
      </c>
      <c r="BO80" s="139">
        <f>'Capital Structure'!$H$13-SUM($E$79:BO79)</f>
        <v>0</v>
      </c>
      <c r="BP80" s="139">
        <f>'Capital Structure'!$H$13-SUM($E$79:BP79)</f>
        <v>0</v>
      </c>
      <c r="BQ80" s="139">
        <f>'Capital Structure'!$H$13-SUM($E$79:BQ79)</f>
        <v>0</v>
      </c>
      <c r="BR80" s="139">
        <f>'Capital Structure'!$H$13-SUM($E$79:BR79)</f>
        <v>0</v>
      </c>
      <c r="BS80" s="139">
        <f>'Capital Structure'!$H$13-SUM($E$79:BS79)</f>
        <v>0</v>
      </c>
      <c r="BT80" s="139">
        <f>'Capital Structure'!$H$13-SUM($E$79:BT79)</f>
        <v>0</v>
      </c>
      <c r="BU80" s="139">
        <f>'Capital Structure'!$H$13-SUM($E$79:BU79)</f>
        <v>0</v>
      </c>
      <c r="BV80" s="139">
        <f>'Capital Structure'!$H$13-SUM($E$79:BV79)</f>
        <v>0</v>
      </c>
      <c r="BW80" s="139">
        <f>'Capital Structure'!$H$13-SUM($E$79:BW79)</f>
        <v>0</v>
      </c>
      <c r="BX80" s="139">
        <f>'Capital Structure'!$H$13-SUM($E$79:BX79)</f>
        <v>0</v>
      </c>
      <c r="BY80" s="139">
        <f>'Capital Structure'!$H$13-SUM($E$79:BY79)</f>
        <v>0</v>
      </c>
      <c r="BZ80" s="139">
        <f>'Capital Structure'!$H$13-SUM($E$79:BZ79)</f>
        <v>0</v>
      </c>
      <c r="CA80" s="139">
        <f>'Capital Structure'!$H$13-SUM($E$79:CA79)</f>
        <v>0</v>
      </c>
      <c r="CB80" s="139">
        <f>'Capital Structure'!$H$13-SUM($E$79:CB79)</f>
        <v>0</v>
      </c>
      <c r="CC80" s="139">
        <f>'Capital Structure'!$H$13-SUM($E$79:CC79)</f>
        <v>0</v>
      </c>
      <c r="CD80" s="139">
        <f>'Capital Structure'!$H$13-SUM($E$79:CD79)</f>
        <v>0</v>
      </c>
      <c r="CE80" s="139">
        <f>'Capital Structure'!$H$13-SUM($E$79:CE79)</f>
        <v>0</v>
      </c>
      <c r="CF80" s="139">
        <f>'Capital Structure'!$H$13-SUM($E$79:CF79)</f>
        <v>0</v>
      </c>
      <c r="CG80" s="139">
        <f>'Capital Structure'!$H$13-SUM($E$79:CG79)</f>
        <v>0</v>
      </c>
      <c r="CH80" s="139">
        <f>'Capital Structure'!$H$13-SUM($E$79:CH79)</f>
        <v>0</v>
      </c>
      <c r="CI80" s="139">
        <f>'Capital Structure'!$H$13-SUM($E$79:CI79)</f>
        <v>0</v>
      </c>
      <c r="CJ80" s="139">
        <f>'Capital Structure'!$H$13-SUM($E$79:CJ79)</f>
        <v>0</v>
      </c>
      <c r="CK80" s="139">
        <f>'Capital Structure'!$H$13-SUM($E$79:CK79)</f>
        <v>0</v>
      </c>
      <c r="CL80" s="139">
        <f>'Capital Structure'!$H$13-SUM($E$79:CL79)</f>
        <v>0</v>
      </c>
      <c r="CM80" s="139">
        <f>'Capital Structure'!$H$13-SUM($E$79:CM79)</f>
        <v>0</v>
      </c>
      <c r="CN80" s="139">
        <f>'Capital Structure'!$H$13-SUM($E$79:CN79)</f>
        <v>0</v>
      </c>
      <c r="CO80" s="139">
        <f>'Capital Structure'!$H$13-SUM($E$79:CO79)</f>
        <v>0</v>
      </c>
      <c r="CP80" s="139">
        <f>'Capital Structure'!$H$13-SUM($E$79:CP79)</f>
        <v>0</v>
      </c>
      <c r="CQ80" s="139">
        <f>'Capital Structure'!$H$13-SUM($E$79:CQ79)</f>
        <v>0</v>
      </c>
      <c r="CR80" s="139">
        <f>'Capital Structure'!$H$13-SUM($E$79:CR79)</f>
        <v>0</v>
      </c>
      <c r="CS80" s="139">
        <f>'Capital Structure'!$H$13-SUM($E$79:CS79)</f>
        <v>0</v>
      </c>
      <c r="CT80" s="139">
        <f>'Capital Structure'!$H$13-SUM($E$79:CT79)</f>
        <v>0</v>
      </c>
      <c r="CU80" s="139">
        <f>'Capital Structure'!$H$13-SUM($E$79:CU79)</f>
        <v>0</v>
      </c>
      <c r="CV80" s="139">
        <f>'Capital Structure'!$H$13-SUM($E$79:CV79)</f>
        <v>0</v>
      </c>
      <c r="CW80" s="139">
        <f>'Capital Structure'!$H$13-SUM($E$79:CW79)</f>
        <v>0</v>
      </c>
      <c r="CX80" s="139">
        <f>'Capital Structure'!$H$13-SUM($E$79:CX79)</f>
        <v>0</v>
      </c>
      <c r="CY80" s="139">
        <f>'Capital Structure'!$H$13-SUM($E$79:CY79)</f>
        <v>0</v>
      </c>
      <c r="CZ80" s="139">
        <f>'Capital Structure'!$H$13-SUM($E$79:CZ79)</f>
        <v>0</v>
      </c>
      <c r="DA80" s="139">
        <f>'Capital Structure'!$H$13-SUM($E$79:DA79)</f>
        <v>0</v>
      </c>
      <c r="DB80" s="139">
        <f>'Capital Structure'!$H$13-SUM($E$79:DB79)</f>
        <v>0</v>
      </c>
      <c r="DC80" s="139">
        <f>'Capital Structure'!$H$13-SUM($E$79:DC79)</f>
        <v>0</v>
      </c>
      <c r="DD80" s="139">
        <f>'Capital Structure'!$H$13-SUM($E$79:DD79)</f>
        <v>0</v>
      </c>
      <c r="DE80" s="139">
        <f>'Capital Structure'!$H$13-SUM($E$79:DE79)</f>
        <v>0</v>
      </c>
      <c r="DF80" s="139">
        <f>'Capital Structure'!$H$13-SUM($E$79:DF79)</f>
        <v>0</v>
      </c>
      <c r="DG80" s="139">
        <f>'Capital Structure'!$H$13-SUM($E$79:DG79)</f>
        <v>0</v>
      </c>
      <c r="DH80" s="139">
        <f>'Capital Structure'!$H$13-SUM($E$79:DH79)</f>
        <v>0</v>
      </c>
      <c r="DI80" s="139">
        <f>'Capital Structure'!$H$13-SUM($E$79:DI79)</f>
        <v>0</v>
      </c>
      <c r="DJ80" s="139">
        <f>'Capital Structure'!$H$13-SUM($E$79:DJ79)</f>
        <v>0</v>
      </c>
      <c r="DK80" s="139">
        <f>'Capital Structure'!$H$13-SUM($E$79:DK79)</f>
        <v>0</v>
      </c>
      <c r="DL80" s="139">
        <f>'Capital Structure'!$H$13-SUM($E$79:DL79)</f>
        <v>0</v>
      </c>
      <c r="DM80" s="139">
        <f>'Capital Structure'!$H$13-SUM($E$79:DM79)</f>
        <v>0</v>
      </c>
      <c r="DN80" s="139">
        <f>'Capital Structure'!$H$13-SUM($E$79:DN79)</f>
        <v>0</v>
      </c>
      <c r="DO80" s="139">
        <f>'Capital Structure'!$H$13-SUM($E$79:DO79)</f>
        <v>0</v>
      </c>
      <c r="DP80" s="139">
        <f>'Capital Structure'!$H$13-SUM($E$79:DP79)</f>
        <v>0</v>
      </c>
      <c r="DQ80" s="139">
        <f>'Capital Structure'!$H$13-SUM($E$79:DQ79)</f>
        <v>0</v>
      </c>
      <c r="DR80" s="139">
        <f>'Capital Structure'!$H$13-SUM($E$79:DR79)</f>
        <v>0</v>
      </c>
      <c r="DS80" s="139">
        <f>'Capital Structure'!$H$13-SUM($E$79:DS79)</f>
        <v>0</v>
      </c>
      <c r="DT80" s="139">
        <f>'Capital Structure'!$H$13-SUM($E$79:DT79)</f>
        <v>0</v>
      </c>
      <c r="DU80" s="139">
        <f>'Capital Structure'!$H$13-SUM($E$79:DU79)</f>
        <v>0</v>
      </c>
      <c r="DV80" s="139">
        <f>'Capital Structure'!$H$13-SUM($E$79:DV79)</f>
        <v>0</v>
      </c>
      <c r="DW80" s="139">
        <f>'Capital Structure'!$H$13-SUM($E$79:DW79)</f>
        <v>0</v>
      </c>
      <c r="DX80" s="139">
        <f>'Capital Structure'!$H$13-SUM($E$79:DX79)</f>
        <v>0</v>
      </c>
      <c r="DY80" s="139">
        <f>'Capital Structure'!$H$13-SUM($E$79:DY79)</f>
        <v>0</v>
      </c>
      <c r="DZ80" s="139">
        <f>'Capital Structure'!$H$13-SUM($E$79:DZ79)</f>
        <v>0</v>
      </c>
      <c r="EA80" s="139">
        <f>'Capital Structure'!$H$13-SUM($E$79:EA79)</f>
        <v>0</v>
      </c>
      <c r="EB80" s="139">
        <f>'Capital Structure'!$H$13-SUM($E$79:EB79)</f>
        <v>0</v>
      </c>
      <c r="EC80" s="139">
        <f>'Capital Structure'!$H$13-SUM($E$79:EC79)</f>
        <v>0</v>
      </c>
      <c r="ED80" s="139">
        <f>'Capital Structure'!$H$13-SUM($E$79:ED79)</f>
        <v>0</v>
      </c>
      <c r="EE80" s="139">
        <f>'Capital Structure'!$H$13-SUM($E$79:EE79)</f>
        <v>0</v>
      </c>
      <c r="EF80" s="139">
        <f>'Capital Structure'!$H$13-SUM($E$79:EF79)</f>
        <v>0</v>
      </c>
      <c r="EG80" s="139">
        <f>'Capital Structure'!$H$13-SUM($E$79:EG79)</f>
        <v>0</v>
      </c>
      <c r="EH80" s="139">
        <f>'Capital Structure'!$H$13-SUM($E$79:EH79)</f>
        <v>0</v>
      </c>
      <c r="EI80" s="139">
        <f>'Capital Structure'!$H$13-SUM($E$79:EI79)</f>
        <v>0</v>
      </c>
      <c r="EJ80" s="139">
        <f>'Capital Structure'!$H$13-SUM($E$79:EJ79)</f>
        <v>0</v>
      </c>
      <c r="EK80" s="139">
        <f>'Capital Structure'!$H$13-SUM($E$79:EK79)</f>
        <v>0</v>
      </c>
      <c r="EL80" s="139">
        <f>'Capital Structure'!$H$13-SUM($E$79:EL79)</f>
        <v>0</v>
      </c>
      <c r="EM80" s="139">
        <f>'Capital Structure'!$H$13-SUM($E$79:EM79)</f>
        <v>0</v>
      </c>
      <c r="EN80" s="139">
        <f>'Capital Structure'!$H$13-SUM($E$79:EN79)</f>
        <v>0</v>
      </c>
      <c r="EO80" s="139">
        <f>'Capital Structure'!$H$13-SUM($E$79:EO79)</f>
        <v>0</v>
      </c>
      <c r="EP80" s="139">
        <f>'Capital Structure'!$H$13-SUM($E$79:EP79)</f>
        <v>0</v>
      </c>
      <c r="EQ80" s="139">
        <f>'Capital Structure'!$H$13-SUM($E$79:EQ79)</f>
        <v>0</v>
      </c>
      <c r="ER80" s="139">
        <f>'Capital Structure'!$H$13-SUM($E$79:ER79)</f>
        <v>0</v>
      </c>
      <c r="ES80" s="139">
        <f>'Capital Structure'!$H$13-SUM($E$79:ES79)</f>
        <v>0</v>
      </c>
      <c r="ET80" s="139">
        <f>'Capital Structure'!$H$13-SUM($E$79:ET79)</f>
        <v>0</v>
      </c>
      <c r="EU80" s="139">
        <f>'Capital Structure'!$H$13-SUM($E$79:EU79)</f>
        <v>0</v>
      </c>
      <c r="EV80" s="139">
        <f>'Capital Structure'!$H$13-SUM($E$79:EV79)</f>
        <v>0</v>
      </c>
      <c r="EW80" s="139">
        <f>'Capital Structure'!$H$13-SUM($E$79:EW79)</f>
        <v>0</v>
      </c>
      <c r="EX80" s="139">
        <f>'Capital Structure'!$H$13-SUM($E$79:EX79)</f>
        <v>0</v>
      </c>
      <c r="EY80" s="139">
        <f>'Capital Structure'!$H$13-SUM($E$79:EY79)</f>
        <v>0</v>
      </c>
      <c r="EZ80" s="139">
        <f>'Capital Structure'!$H$13-SUM($E$79:EZ79)</f>
        <v>0</v>
      </c>
      <c r="FA80" s="139">
        <f>'Capital Structure'!$H$13-SUM($E$79:FA79)</f>
        <v>0</v>
      </c>
      <c r="FB80" s="139">
        <f>'Capital Structure'!$H$13-SUM($E$79:FB79)</f>
        <v>0</v>
      </c>
      <c r="FC80" s="139"/>
      <c r="FD80" s="139"/>
      <c r="FE80" s="139"/>
      <c r="FF80" s="139"/>
      <c r="FG80" s="139"/>
      <c r="FH80" s="139"/>
      <c r="FI80" s="139"/>
      <c r="FJ80" s="139"/>
      <c r="FK80" s="139"/>
      <c r="FL80" s="139"/>
      <c r="FM80" s="139"/>
      <c r="FN80" s="139"/>
      <c r="FO80" s="139"/>
      <c r="FP80" s="139"/>
      <c r="FQ80" s="139"/>
      <c r="FR80" s="139"/>
      <c r="FS80" s="139"/>
      <c r="FT80" s="139"/>
      <c r="FU80" s="139"/>
      <c r="FV80" s="139"/>
      <c r="FW80" s="139"/>
      <c r="FX80" s="139"/>
      <c r="FY80" s="139"/>
      <c r="FZ80" s="139"/>
      <c r="GA80" s="139"/>
      <c r="GB80" s="139"/>
      <c r="GC80" s="139"/>
      <c r="GD80" s="139"/>
      <c r="GE80" s="139"/>
      <c r="GF80" s="139"/>
      <c r="GG80" s="139"/>
      <c r="GH80" s="139"/>
      <c r="GI80" s="139"/>
      <c r="GJ80" s="139"/>
      <c r="GK80" s="139"/>
      <c r="GL80" s="139"/>
      <c r="GM80" s="139"/>
      <c r="GN80" s="139"/>
      <c r="GO80" s="139"/>
      <c r="GP80" s="139"/>
      <c r="GQ80" s="139"/>
      <c r="GR80" s="139"/>
      <c r="GS80" s="139"/>
      <c r="GT80" s="139"/>
      <c r="GU80" s="139"/>
      <c r="GV80" s="139"/>
      <c r="GW80" s="139"/>
      <c r="GX80" s="139"/>
    </row>
    <row r="82" spans="2:206">
      <c r="B82" s="105" t="s">
        <v>314</v>
      </c>
      <c r="C82" s="105" t="s">
        <v>349</v>
      </c>
      <c r="E82" s="108">
        <f>IF(OR(E73&lt;'Capital Structure'!$G$7,E73&gt;'Capital Structure'!$H$7),0,MIN('Capital Structure'!$H$13/'Capital Structure'!$I$7,D83))</f>
        <v>0</v>
      </c>
      <c r="F82" s="108">
        <f>IF(OR(F73&lt;'Capital Structure'!$G$7,F73&gt;'Capital Structure'!$H$7),0,MIN('Capital Structure'!$H$13/'Capital Structure'!$I$7,E83))</f>
        <v>0</v>
      </c>
      <c r="G82" s="108">
        <f>IF(OR(G73&lt;'Capital Structure'!$G$7,G73&gt;'Capital Structure'!$H$7),0,MIN('Capital Structure'!$H$13/'Capital Structure'!$I$7,F83))</f>
        <v>0</v>
      </c>
      <c r="H82" s="108">
        <f>IF(OR(H73&lt;'Capital Structure'!$G$7,H73&gt;'Capital Structure'!$H$7),0,MIN('Capital Structure'!$H$13/'Capital Structure'!$I$7,G83))</f>
        <v>0</v>
      </c>
      <c r="I82" s="108">
        <f>IF(OR(I73&lt;'Capital Structure'!$G$7,I73&gt;'Capital Structure'!$H$7),0,MIN('Capital Structure'!$H$13/'Capital Structure'!$I$7,H83))</f>
        <v>0</v>
      </c>
      <c r="J82" s="108">
        <f>IF(OR(J73&lt;'Capital Structure'!$G$7,J73&gt;'Capital Structure'!$H$7),0,MIN('Capital Structure'!$H$13/'Capital Structure'!$I$7,I83))</f>
        <v>0</v>
      </c>
      <c r="K82" s="108">
        <f>IF(OR(K73&lt;'Capital Structure'!$G$7,K73&gt;'Capital Structure'!$H$7),0,MIN('Capital Structure'!$H$13/'Capital Structure'!$I$7,J83))</f>
        <v>0</v>
      </c>
      <c r="L82" s="108">
        <f>IF(OR(L73&lt;'Capital Structure'!$G$7,L73&gt;'Capital Structure'!$H$7),0,MIN('Capital Structure'!$H$13/'Capital Structure'!$I$7,K83))</f>
        <v>0</v>
      </c>
      <c r="M82" s="108">
        <f>IF(OR(M73&lt;'Capital Structure'!$G$7,M73&gt;'Capital Structure'!$H$7),0,MIN('Capital Structure'!$H$13/'Capital Structure'!$I$7,L83))</f>
        <v>0</v>
      </c>
      <c r="N82" s="108">
        <f>IF(OR(N73&lt;'Capital Structure'!$G$7,N73&gt;'Capital Structure'!$H$7),0,MIN('Capital Structure'!$H$13/'Capital Structure'!$I$7,M83))</f>
        <v>0</v>
      </c>
      <c r="O82" s="108">
        <f>IF(OR(O73&lt;'Capital Structure'!$G$7,O73&gt;'Capital Structure'!$H$7),0,MIN('Capital Structure'!$H$13/'Capital Structure'!$I$7,N83))</f>
        <v>0</v>
      </c>
      <c r="P82" s="108">
        <f>IF(OR(P73&lt;'Capital Structure'!$G$7,P73&gt;'Capital Structure'!$H$7),0,MIN('Capital Structure'!$H$13/'Capital Structure'!$I$7,O83))</f>
        <v>0</v>
      </c>
      <c r="Q82" s="108">
        <f>IF(OR(Q73&lt;'Capital Structure'!$G$7,Q73&gt;'Capital Structure'!$H$7),0,MIN('Capital Structure'!$H$13/'Capital Structure'!$I$7,P83))</f>
        <v>0</v>
      </c>
      <c r="R82" s="108">
        <f>IF(OR(R73&lt;'Capital Structure'!$G$7,R73&gt;'Capital Structure'!$H$7),0,MIN('Capital Structure'!$H$13/'Capital Structure'!$I$7,Q83))</f>
        <v>0</v>
      </c>
      <c r="S82" s="108">
        <f>IF(OR(S73&lt;'Capital Structure'!$G$7,S73&gt;'Capital Structure'!$H$7),0,MIN('Capital Structure'!$H$13/'Capital Structure'!$I$7,R83))</f>
        <v>0</v>
      </c>
      <c r="T82" s="108">
        <f>IF(OR(T73&lt;'Capital Structure'!$G$7,T73&gt;'Capital Structure'!$H$7),0,MIN('Capital Structure'!$H$13/'Capital Structure'!$I$7,S83))</f>
        <v>0</v>
      </c>
      <c r="U82" s="108">
        <f>IF(OR(U73&lt;'Capital Structure'!$G$7,U73&gt;'Capital Structure'!$H$7),0,MIN('Capital Structure'!$H$13/'Capital Structure'!$I$7,T83))</f>
        <v>0</v>
      </c>
      <c r="V82" s="108">
        <f>IF(OR(V73&lt;'Capital Structure'!$G$7,V73&gt;'Capital Structure'!$H$7),0,MIN('Capital Structure'!$H$13/'Capital Structure'!$I$7,U83))</f>
        <v>0</v>
      </c>
      <c r="W82" s="108">
        <f>IF(OR(W73&lt;'Capital Structure'!$G$7,W73&gt;'Capital Structure'!$H$7),0,MIN('Capital Structure'!$H$13/'Capital Structure'!$I$7,V83))</f>
        <v>0</v>
      </c>
      <c r="X82" s="108">
        <f>IF(OR(X73&lt;'Capital Structure'!$G$7,X73&gt;'Capital Structure'!$H$7),0,MIN('Capital Structure'!$H$13/'Capital Structure'!$I$7,W83))</f>
        <v>0</v>
      </c>
      <c r="Y82" s="108">
        <f>IF(OR(Y73&lt;'Capital Structure'!$G$7,Y73&gt;'Capital Structure'!$H$7),0,MIN('Capital Structure'!$H$13/'Capital Structure'!$I$7,X83))</f>
        <v>0</v>
      </c>
      <c r="Z82" s="108">
        <f>IF(OR(Z73&lt;'Capital Structure'!$G$7,Z73&gt;'Capital Structure'!$H$7),0,MIN('Capital Structure'!$H$13/'Capital Structure'!$I$7,Y83))</f>
        <v>0</v>
      </c>
      <c r="AA82" s="108">
        <f>IF(OR(AA73&lt;'Capital Structure'!$G$7,AA73&gt;'Capital Structure'!$H$7),0,MIN('Capital Structure'!$H$13/'Capital Structure'!$I$7,Z83))</f>
        <v>0</v>
      </c>
      <c r="AB82" s="108">
        <f>IF(OR(AB73&lt;'Capital Structure'!$G$7,AB73&gt;'Capital Structure'!$H$7),0,MIN('Capital Structure'!$H$13/'Capital Structure'!$I$7,AA83))</f>
        <v>0</v>
      </c>
      <c r="AC82" s="108">
        <f>IF(OR(AC73&lt;'Capital Structure'!$G$7,AC73&gt;'Capital Structure'!$H$7),0,MIN('Capital Structure'!$H$13/'Capital Structure'!$I$7,AB83))</f>
        <v>0</v>
      </c>
      <c r="AD82" s="108">
        <f>IF(OR(AD73&lt;'Capital Structure'!$G$7,AD73&gt;'Capital Structure'!$H$7),0,MIN('Capital Structure'!$H$13/'Capital Structure'!$I$7,AC83))</f>
        <v>0</v>
      </c>
      <c r="AE82" s="108">
        <f>IF(OR(AE73&lt;'Capital Structure'!$G$7,AE73&gt;'Capital Structure'!$H$7),0,MIN('Capital Structure'!$H$13/'Capital Structure'!$I$7,AD83))</f>
        <v>0</v>
      </c>
      <c r="AF82" s="108">
        <f>IF(OR(AF73&lt;'Capital Structure'!$G$7,AF73&gt;'Capital Structure'!$H$7),0,MIN('Capital Structure'!$H$13/'Capital Structure'!$I$7,AE83))</f>
        <v>0</v>
      </c>
      <c r="AG82" s="108">
        <f>IF(OR(AG73&lt;'Capital Structure'!$G$7,AG73&gt;'Capital Structure'!$H$7),0,MIN('Capital Structure'!$H$13/'Capital Structure'!$I$7,AF83))</f>
        <v>0</v>
      </c>
      <c r="AH82" s="108">
        <f>IF(OR(AH73&lt;'Capital Structure'!$G$7,AH73&gt;'Capital Structure'!$H$7),0,MIN('Capital Structure'!$H$13/'Capital Structure'!$I$7,AG83))</f>
        <v>0</v>
      </c>
      <c r="AI82" s="108">
        <f>IF(OR(AI73&lt;'Capital Structure'!$G$7,AI73&gt;'Capital Structure'!$H$7),0,MIN('Capital Structure'!$H$13/'Capital Structure'!$I$7,AH83))</f>
        <v>0</v>
      </c>
      <c r="AJ82" s="108">
        <f>IF(OR(AJ73&lt;'Capital Structure'!$G$7,AJ73&gt;'Capital Structure'!$H$7),0,MIN('Capital Structure'!$H$13/'Capital Structure'!$I$7,AI83))</f>
        <v>0</v>
      </c>
      <c r="AK82" s="108">
        <f>IF(OR(AK73&lt;'Capital Structure'!$G$7,AK73&gt;'Capital Structure'!$H$7),0,MIN('Capital Structure'!$H$13/'Capital Structure'!$I$7,AJ83))</f>
        <v>0</v>
      </c>
      <c r="AL82" s="108">
        <f>IF(OR(AL73&lt;'Capital Structure'!$G$7,AL73&gt;'Capital Structure'!$H$7),0,MIN('Capital Structure'!$H$13/'Capital Structure'!$I$7,AK83))</f>
        <v>0</v>
      </c>
      <c r="AM82" s="108">
        <f>IF(OR(AM73&lt;'Capital Structure'!$G$7,AM73&gt;'Capital Structure'!$H$7),0,MIN('Capital Structure'!$H$13/'Capital Structure'!$I$7,AL83))</f>
        <v>0</v>
      </c>
      <c r="AN82" s="108">
        <f>IF(OR(AN73&lt;'Capital Structure'!$G$7,AN73&gt;'Capital Structure'!$H$7),0,MIN('Capital Structure'!$H$13/'Capital Structure'!$I$7,AM83))</f>
        <v>0</v>
      </c>
      <c r="AO82" s="108">
        <f>IF(OR(AO73&lt;'Capital Structure'!$G$7,AO73&gt;'Capital Structure'!$H$7),0,MIN('Capital Structure'!$H$13/'Capital Structure'!$I$7,AN83))</f>
        <v>0</v>
      </c>
      <c r="AP82" s="108">
        <f>IF(OR(AP73&lt;'Capital Structure'!$G$7,AP73&gt;'Capital Structure'!$H$7),0,MIN('Capital Structure'!$H$13/'Capital Structure'!$I$7,AO83))</f>
        <v>0</v>
      </c>
      <c r="AQ82" s="108">
        <f>IF(OR(AQ73&lt;'Capital Structure'!$G$7,AQ73&gt;'Capital Structure'!$H$7),0,MIN('Capital Structure'!$H$13/'Capital Structure'!$I$7,AP83))</f>
        <v>0</v>
      </c>
      <c r="AR82" s="108">
        <f>IF(OR(AR73&lt;'Capital Structure'!$G$7,AR73&gt;'Capital Structure'!$H$7),0,MIN('Capital Structure'!$H$13/'Capital Structure'!$I$7,AQ83))</f>
        <v>0</v>
      </c>
      <c r="AS82" s="108">
        <f>IF(OR(AS73&lt;'Capital Structure'!$G$7,AS73&gt;'Capital Structure'!$H$7),0,MIN('Capital Structure'!$H$13/'Capital Structure'!$I$7,AR83))</f>
        <v>0</v>
      </c>
      <c r="AT82" s="108">
        <f>IF(OR(AT73&lt;'Capital Structure'!$G$7,AT73&gt;'Capital Structure'!$H$7),0,MIN('Capital Structure'!$H$13/'Capital Structure'!$I$7,AS83))</f>
        <v>0</v>
      </c>
      <c r="AU82" s="108">
        <f>IF(OR(AU73&lt;'Capital Structure'!$G$7,AU73&gt;'Capital Structure'!$H$7),0,MIN('Capital Structure'!$H$13/'Capital Structure'!$I$7,AT83))</f>
        <v>0</v>
      </c>
      <c r="AV82" s="108">
        <f>IF(OR(AV73&lt;'Capital Structure'!$G$7,AV73&gt;'Capital Structure'!$H$7),0,MIN('Capital Structure'!$H$13/'Capital Structure'!$I$7,AU83))</f>
        <v>0</v>
      </c>
      <c r="AW82" s="108">
        <f>IF(OR(AW73&lt;'Capital Structure'!$G$7,AW73&gt;'Capital Structure'!$H$7),0,MIN('Capital Structure'!$H$13/'Capital Structure'!$I$7,AV83))</f>
        <v>0</v>
      </c>
      <c r="AX82" s="108">
        <f>IF(OR(AX73&lt;'Capital Structure'!$G$7,AX73&gt;'Capital Structure'!$H$7),0,MIN('Capital Structure'!$H$13/'Capital Structure'!$I$7,AW83))</f>
        <v>0</v>
      </c>
      <c r="AY82" s="108">
        <f>IF(OR(AY73&lt;'Capital Structure'!$G$7,AY73&gt;'Capital Structure'!$H$7),0,MIN('Capital Structure'!$H$13/'Capital Structure'!$I$7,AX83))</f>
        <v>0</v>
      </c>
      <c r="AZ82" s="108">
        <f>IF(OR(AZ73&lt;'Capital Structure'!$G$7,AZ73&gt;'Capital Structure'!$H$7),0,MIN('Capital Structure'!$H$13/'Capital Structure'!$I$7,AY83))</f>
        <v>0</v>
      </c>
      <c r="BA82" s="108">
        <f>IF(OR(BA73&lt;'Capital Structure'!$G$7,BA73&gt;'Capital Structure'!$H$7),0,MIN('Capital Structure'!$H$13/'Capital Structure'!$I$7,AZ83))</f>
        <v>3392307.6923076925</v>
      </c>
      <c r="BB82" s="108">
        <f>IF(OR(BB73&lt;'Capital Structure'!$G$7,BB73&gt;'Capital Structure'!$H$7),0,MIN('Capital Structure'!$H$13/'Capital Structure'!$I$7,BA83))</f>
        <v>3392307.6923076925</v>
      </c>
      <c r="BC82" s="108">
        <f>IF(OR(BC73&lt;'Capital Structure'!$G$7,BC73&gt;'Capital Structure'!$H$7),0,MIN('Capital Structure'!$H$13/'Capital Structure'!$I$7,BB83))</f>
        <v>3392307.6923076925</v>
      </c>
      <c r="BD82" s="108">
        <f>IF(OR(BD73&lt;'Capital Structure'!$G$7,BD73&gt;'Capital Structure'!$H$7),0,MIN('Capital Structure'!$H$13/'Capital Structure'!$I$7,BC83))</f>
        <v>3392307.6923076925</v>
      </c>
      <c r="BE82" s="108">
        <f>IF(OR(BE73&lt;'Capital Structure'!$G$7,BE73&gt;'Capital Structure'!$H$7),0,MIN('Capital Structure'!$H$13/'Capital Structure'!$I$7,BD83))</f>
        <v>3392307.6923076925</v>
      </c>
      <c r="BF82" s="108">
        <f>IF(OR(BF73&lt;'Capital Structure'!$G$7,BF73&gt;'Capital Structure'!$H$7),0,MIN('Capital Structure'!$H$13/'Capital Structure'!$I$7,BE83))</f>
        <v>3392307.6923076925</v>
      </c>
      <c r="BG82" s="108">
        <f>IF(OR(BG73&lt;'Capital Structure'!$G$7,BG73&gt;'Capital Structure'!$H$7),0,MIN('Capital Structure'!$H$13/'Capital Structure'!$I$7,BF83))</f>
        <v>3392307.6923076925</v>
      </c>
      <c r="BH82" s="108">
        <f>IF(OR(BH73&lt;'Capital Structure'!$G$7,BH73&gt;'Capital Structure'!$H$7),0,MIN('Capital Structure'!$H$13/'Capital Structure'!$I$7,BG83))</f>
        <v>3392307.6923076925</v>
      </c>
      <c r="BI82" s="108">
        <f>IF(OR(BI73&lt;'Capital Structure'!$G$7,BI73&gt;'Capital Structure'!$H$7),0,MIN('Capital Structure'!$H$13/'Capital Structure'!$I$7,BH83))</f>
        <v>3392307.6923076925</v>
      </c>
      <c r="BJ82" s="108">
        <f>IF(OR(BJ73&lt;'Capital Structure'!$G$7,BJ73&gt;'Capital Structure'!$H$7),0,MIN('Capital Structure'!$H$13/'Capital Structure'!$I$7,BI83))</f>
        <v>3392307.6923076925</v>
      </c>
      <c r="BK82" s="108">
        <f>IF(OR(BK73&lt;'Capital Structure'!$G$7,BK73&gt;'Capital Structure'!$H$7),0,MIN('Capital Structure'!$H$13/'Capital Structure'!$I$7,BJ83))</f>
        <v>3392307.6923076925</v>
      </c>
      <c r="BL82" s="108">
        <f>IF(OR(BL73&lt;'Capital Structure'!$G$7,BL73&gt;'Capital Structure'!$H$7),0,MIN('Capital Structure'!$H$13/'Capital Structure'!$I$7,BK83))</f>
        <v>3392307.6923076925</v>
      </c>
      <c r="BM82" s="108">
        <f>IF(OR(BM73&lt;'Capital Structure'!$G$7,BM73&gt;'Capital Structure'!$H$7),0,MIN('Capital Structure'!$H$13/'Capital Structure'!$I$7,BL83))</f>
        <v>3392307.6923076925</v>
      </c>
      <c r="BN82" s="108">
        <f>IF(OR(BN73&lt;'Capital Structure'!$G$7,BN73&gt;'Capital Structure'!$H$7),0,MIN('Capital Structure'!$H$13/'Capital Structure'!$I$7,BM83))</f>
        <v>3392307.6923076925</v>
      </c>
      <c r="BO82" s="108">
        <f>IF(OR(BO73&lt;'Capital Structure'!$G$7,BO73&gt;'Capital Structure'!$H$7),0,MIN('Capital Structure'!$H$13/'Capital Structure'!$I$7,BN83))</f>
        <v>3392307.6923076925</v>
      </c>
      <c r="BP82" s="108">
        <f>IF(OR(BP73&lt;'Capital Structure'!$G$7,BP73&gt;'Capital Structure'!$H$7),0,MIN('Capital Structure'!$H$13/'Capital Structure'!$I$7,BO83))</f>
        <v>3392307.6923076925</v>
      </c>
      <c r="BQ82" s="108">
        <f>IF(OR(BQ73&lt;'Capital Structure'!$G$7,BQ73&gt;'Capital Structure'!$H$7),0,MIN('Capital Structure'!$H$13/'Capital Structure'!$I$7,BP83))</f>
        <v>3392307.6923076925</v>
      </c>
      <c r="BR82" s="108">
        <f>IF(OR(BR73&lt;'Capital Structure'!$G$7,BR73&gt;'Capital Structure'!$H$7),0,MIN('Capital Structure'!$H$13/'Capital Structure'!$I$7,BQ83))</f>
        <v>3392307.6923076925</v>
      </c>
      <c r="BS82" s="108">
        <f>IF(OR(BS73&lt;'Capital Structure'!$G$7,BS73&gt;'Capital Structure'!$H$7),0,MIN('Capital Structure'!$H$13/'Capital Structure'!$I$7,BR83))</f>
        <v>3392307.6923076925</v>
      </c>
      <c r="BT82" s="108">
        <f>IF(OR(BT73&lt;'Capital Structure'!$G$7,BT73&gt;'Capital Structure'!$H$7),0,MIN('Capital Structure'!$H$13/'Capital Structure'!$I$7,BS83))</f>
        <v>3392307.6923076925</v>
      </c>
      <c r="BU82" s="108">
        <f>IF(OR(BU73&lt;'Capital Structure'!$G$7,BU73&gt;'Capital Structure'!$H$7),0,MIN('Capital Structure'!$H$13/'Capital Structure'!$I$7,BT83))</f>
        <v>3392307.6923076925</v>
      </c>
      <c r="BV82" s="108">
        <f>IF(OR(BV73&lt;'Capital Structure'!$G$7,BV73&gt;'Capital Structure'!$H$7),0,MIN('Capital Structure'!$H$13/'Capital Structure'!$I$7,BU83))</f>
        <v>3392307.6923076925</v>
      </c>
      <c r="BW82" s="108">
        <f>IF(OR(BW73&lt;'Capital Structure'!$G$7,BW73&gt;'Capital Structure'!$H$7),0,MIN('Capital Structure'!$H$13/'Capital Structure'!$I$7,BV83))</f>
        <v>3392307.6923076925</v>
      </c>
      <c r="BX82" s="108">
        <f>IF(OR(BX73&lt;'Capital Structure'!$G$7,BX73&gt;'Capital Structure'!$H$7),0,MIN('Capital Structure'!$H$13/'Capital Structure'!$I$7,BW83))</f>
        <v>3392307.6923076925</v>
      </c>
      <c r="BY82" s="108">
        <f>IF(OR(BY73&lt;'Capital Structure'!$G$7,BY73&gt;'Capital Structure'!$H$7),0,MIN('Capital Structure'!$H$13/'Capital Structure'!$I$7,BX83))</f>
        <v>3392307.6923076925</v>
      </c>
      <c r="BZ82" s="108">
        <f>IF(OR(BZ73&lt;'Capital Structure'!$G$7,BZ73&gt;'Capital Structure'!$H$7),0,MIN('Capital Structure'!$H$13/'Capital Structure'!$I$7,BY83))</f>
        <v>3392307.6923076361</v>
      </c>
      <c r="CA82" s="108">
        <f>IF(OR(CA73&lt;'Capital Structure'!$G$7,CA73&gt;'Capital Structure'!$H$7),0,MIN('Capital Structure'!$H$13/'Capital Structure'!$I$7,BZ83))</f>
        <v>0</v>
      </c>
      <c r="CB82" s="108">
        <f>IF(OR(CB73&lt;'Capital Structure'!$G$7,CB73&gt;'Capital Structure'!$H$7),0,MIN('Capital Structure'!$H$13/'Capital Structure'!$I$7,CA83))</f>
        <v>0</v>
      </c>
      <c r="CC82" s="108">
        <f>IF(OR(CC73&lt;'Capital Structure'!$G$7,CC73&gt;'Capital Structure'!$H$7),0,MIN('Capital Structure'!$H$13/'Capital Structure'!$I$7,CB83))</f>
        <v>0</v>
      </c>
      <c r="CD82" s="108">
        <f>IF(OR(CD73&lt;'Capital Structure'!$G$7,CD73&gt;'Capital Structure'!$H$7),0,MIN('Capital Structure'!$H$13/'Capital Structure'!$I$7,CC83))</f>
        <v>0</v>
      </c>
      <c r="CE82" s="108">
        <f>IF(OR(CE73&lt;'Capital Structure'!$G$7,CE73&gt;'Capital Structure'!$H$7),0,MIN('Capital Structure'!$H$13/'Capital Structure'!$I$7,CD83))</f>
        <v>0</v>
      </c>
      <c r="CF82" s="108">
        <f>IF(OR(CF73&lt;'Capital Structure'!$G$7,CF73&gt;'Capital Structure'!$H$7),0,MIN('Capital Structure'!$H$13/'Capital Structure'!$I$7,CE83))</f>
        <v>0</v>
      </c>
      <c r="CG82" s="108">
        <f>IF(OR(CG73&lt;'Capital Structure'!$G$7,CG73&gt;'Capital Structure'!$H$7),0,MIN('Capital Structure'!$H$13/'Capital Structure'!$I$7,CF83))</f>
        <v>0</v>
      </c>
      <c r="CH82" s="108">
        <f>IF(OR(CH73&lt;'Capital Structure'!$G$7,CH73&gt;'Capital Structure'!$H$7),0,MIN('Capital Structure'!$H$13/'Capital Structure'!$I$7,CG83))</f>
        <v>0</v>
      </c>
      <c r="CI82" s="108">
        <f>IF(OR(CI73&lt;'Capital Structure'!$G$7,CI73&gt;'Capital Structure'!$H$7),0,MIN('Capital Structure'!$H$13/'Capital Structure'!$I$7,CH83))</f>
        <v>0</v>
      </c>
      <c r="CJ82" s="108">
        <f>IF(OR(CJ73&lt;'Capital Structure'!$G$7,CJ73&gt;'Capital Structure'!$H$7),0,MIN('Capital Structure'!$H$13/'Capital Structure'!$I$7,CI83))</f>
        <v>0</v>
      </c>
      <c r="CK82" s="108">
        <f>IF(OR(CK73&lt;'Capital Structure'!$G$7,CK73&gt;'Capital Structure'!$H$7),0,MIN('Capital Structure'!$H$13/'Capital Structure'!$I$7,CJ83))</f>
        <v>0</v>
      </c>
      <c r="CL82" s="108">
        <f>IF(OR(CL73&lt;'Capital Structure'!$G$7,CL73&gt;'Capital Structure'!$H$7),0,MIN('Capital Structure'!$H$13/'Capital Structure'!$I$7,CK83))</f>
        <v>0</v>
      </c>
      <c r="CM82" s="108">
        <f>IF(OR(CM73&lt;'Capital Structure'!$G$7,CM73&gt;'Capital Structure'!$H$7),0,MIN('Capital Structure'!$H$13/'Capital Structure'!$I$7,CL83))</f>
        <v>0</v>
      </c>
      <c r="CN82" s="108">
        <f>IF(OR(CN73&lt;'Capital Structure'!$G$7,CN73&gt;'Capital Structure'!$H$7),0,MIN('Capital Structure'!$H$13/'Capital Structure'!$I$7,CM83))</f>
        <v>0</v>
      </c>
      <c r="CO82" s="108">
        <f>IF(OR(CO73&lt;'Capital Structure'!$G$7,CO73&gt;'Capital Structure'!$H$7),0,MIN('Capital Structure'!$H$13/'Capital Structure'!$I$7,CN83))</f>
        <v>0</v>
      </c>
      <c r="CP82" s="108">
        <f>IF(OR(CP73&lt;'Capital Structure'!$G$7,CP73&gt;'Capital Structure'!$H$7),0,MIN('Capital Structure'!$H$13/'Capital Structure'!$I$7,CO83))</f>
        <v>0</v>
      </c>
      <c r="CQ82" s="108">
        <f>IF(OR(CQ73&lt;'Capital Structure'!$G$7,CQ73&gt;'Capital Structure'!$H$7),0,MIN('Capital Structure'!$H$13/'Capital Structure'!$I$7,CP83))</f>
        <v>0</v>
      </c>
      <c r="CR82" s="108">
        <f>IF(OR(CR73&lt;'Capital Structure'!$G$7,CR73&gt;'Capital Structure'!$H$7),0,MIN('Capital Structure'!$H$13/'Capital Structure'!$I$7,CQ83))</f>
        <v>0</v>
      </c>
      <c r="CS82" s="108">
        <f>IF(OR(CS73&lt;'Capital Structure'!$G$7,CS73&gt;'Capital Structure'!$H$7),0,MIN('Capital Structure'!$H$13/'Capital Structure'!$I$7,CR83))</f>
        <v>0</v>
      </c>
      <c r="CT82" s="108">
        <f>IF(OR(CT73&lt;'Capital Structure'!$G$7,CT73&gt;'Capital Structure'!$H$7),0,MIN('Capital Structure'!$H$13/'Capital Structure'!$I$7,CS83))</f>
        <v>0</v>
      </c>
      <c r="CU82" s="108">
        <f>IF(OR(CU73&lt;'Capital Structure'!$G$7,CU73&gt;'Capital Structure'!$H$7),0,MIN('Capital Structure'!$H$13/'Capital Structure'!$I$7,CT83))</f>
        <v>0</v>
      </c>
      <c r="CV82" s="108">
        <f>IF(OR(CV73&lt;'Capital Structure'!$G$7,CV73&gt;'Capital Structure'!$H$7),0,MIN('Capital Structure'!$H$13/'Capital Structure'!$I$7,CU83))</f>
        <v>0</v>
      </c>
      <c r="CW82" s="108">
        <f>IF(OR(CW73&lt;'Capital Structure'!$G$7,CW73&gt;'Capital Structure'!$H$7),0,MIN('Capital Structure'!$H$13/'Capital Structure'!$I$7,CV83))</f>
        <v>0</v>
      </c>
      <c r="CX82" s="108">
        <f>IF(OR(CX73&lt;'Capital Structure'!$G$7,CX73&gt;'Capital Structure'!$H$7),0,MIN('Capital Structure'!$H$13/'Capital Structure'!$I$7,CW83))</f>
        <v>0</v>
      </c>
      <c r="CY82" s="108">
        <f>IF(OR(CY73&lt;'Capital Structure'!$G$7,CY73&gt;'Capital Structure'!$H$7),0,MIN('Capital Structure'!$H$13/'Capital Structure'!$I$7,CX83))</f>
        <v>0</v>
      </c>
      <c r="CZ82" s="108">
        <f>IF(OR(CZ73&lt;'Capital Structure'!$G$7,CZ73&gt;'Capital Structure'!$H$7),0,MIN('Capital Structure'!$H$13/'Capital Structure'!$I$7,CY83))</f>
        <v>0</v>
      </c>
      <c r="DA82" s="108">
        <f>IF(OR(DA73&lt;'Capital Structure'!$G$7,DA73&gt;'Capital Structure'!$H$7),0,MIN('Capital Structure'!$H$13/'Capital Structure'!$I$7,CZ83))</f>
        <v>0</v>
      </c>
      <c r="DB82" s="108">
        <f>IF(OR(DB73&lt;'Capital Structure'!$G$7,DB73&gt;'Capital Structure'!$H$7),0,MIN('Capital Structure'!$H$13/'Capital Structure'!$I$7,DA83))</f>
        <v>0</v>
      </c>
      <c r="DC82" s="108">
        <f>IF(OR(DC73&lt;'Capital Structure'!$G$7,DC73&gt;'Capital Structure'!$H$7),0,MIN('Capital Structure'!$H$13/'Capital Structure'!$I$7,DB83))</f>
        <v>0</v>
      </c>
      <c r="DD82" s="108">
        <f>IF(OR(DD73&lt;'Capital Structure'!$G$7,DD73&gt;'Capital Structure'!$H$7),0,MIN('Capital Structure'!$H$13/'Capital Structure'!$I$7,DC83))</f>
        <v>0</v>
      </c>
      <c r="DE82" s="108">
        <f>IF(OR(DE73&lt;'Capital Structure'!$G$7,DE73&gt;'Capital Structure'!$H$7),0,MIN('Capital Structure'!$H$13/'Capital Structure'!$I$7,DD83))</f>
        <v>0</v>
      </c>
      <c r="DF82" s="108">
        <f>IF(OR(DF73&lt;'Capital Structure'!$G$7,DF73&gt;'Capital Structure'!$H$7),0,MIN('Capital Structure'!$H$13/'Capital Structure'!$I$7,DE83))</f>
        <v>0</v>
      </c>
      <c r="DG82" s="108">
        <f>IF(OR(DG73&lt;'Capital Structure'!$G$7,DG73&gt;'Capital Structure'!$H$7),0,MIN('Capital Structure'!$H$13/'Capital Structure'!$I$7,DF83))</f>
        <v>0</v>
      </c>
      <c r="DH82" s="108">
        <f>IF(OR(DH73&lt;'Capital Structure'!$G$7,DH73&gt;'Capital Structure'!$H$7),0,MIN('Capital Structure'!$H$13/'Capital Structure'!$I$7,DG83))</f>
        <v>0</v>
      </c>
      <c r="DI82" s="108">
        <f>IF(OR(DI73&lt;'Capital Structure'!$G$7,DI73&gt;'Capital Structure'!$H$7),0,MIN('Capital Structure'!$H$13/'Capital Structure'!$I$7,DH83))</f>
        <v>0</v>
      </c>
      <c r="DJ82" s="108">
        <f>IF(OR(DJ73&lt;'Capital Structure'!$G$7,DJ73&gt;'Capital Structure'!$H$7),0,MIN('Capital Structure'!$H$13/'Capital Structure'!$I$7,DI83))</f>
        <v>0</v>
      </c>
      <c r="DK82" s="108">
        <f>IF(OR(DK73&lt;'Capital Structure'!$G$7,DK73&gt;'Capital Structure'!$H$7),0,MIN('Capital Structure'!$H$13/'Capital Structure'!$I$7,DJ83))</f>
        <v>0</v>
      </c>
      <c r="DL82" s="108">
        <f>IF(OR(DL73&lt;'Capital Structure'!$G$7,DL73&gt;'Capital Structure'!$H$7),0,MIN('Capital Structure'!$H$13/'Capital Structure'!$I$7,DK83))</f>
        <v>0</v>
      </c>
      <c r="DM82" s="108">
        <f>IF(OR(DM73&lt;'Capital Structure'!$G$7,DM73&gt;'Capital Structure'!$H$7),0,MIN('Capital Structure'!$H$13/'Capital Structure'!$I$7,DL83))</f>
        <v>0</v>
      </c>
      <c r="DN82" s="108">
        <f>IF(OR(DN73&lt;'Capital Structure'!$G$7,DN73&gt;'Capital Structure'!$H$7),0,MIN('Capital Structure'!$H$13/'Capital Structure'!$I$7,DM83))</f>
        <v>0</v>
      </c>
      <c r="DO82" s="108">
        <f>IF(OR(DO73&lt;'Capital Structure'!$G$7,DO73&gt;'Capital Structure'!$H$7),0,MIN('Capital Structure'!$H$13/'Capital Structure'!$I$7,DN83))</f>
        <v>0</v>
      </c>
      <c r="DP82" s="108">
        <f>IF(OR(DP73&lt;'Capital Structure'!$G$7,DP73&gt;'Capital Structure'!$H$7),0,MIN('Capital Structure'!$H$13/'Capital Structure'!$I$7,DO83))</f>
        <v>0</v>
      </c>
      <c r="DQ82" s="108">
        <f>IF(OR(DQ73&lt;'Capital Structure'!$G$7,DQ73&gt;'Capital Structure'!$H$7),0,MIN('Capital Structure'!$H$13/'Capital Structure'!$I$7,DP83))</f>
        <v>0</v>
      </c>
      <c r="DR82" s="108">
        <f>IF(OR(DR73&lt;'Capital Structure'!$G$7,DR73&gt;'Capital Structure'!$H$7),0,MIN('Capital Structure'!$H$13/'Capital Structure'!$I$7,DQ83))</f>
        <v>0</v>
      </c>
      <c r="DS82" s="108">
        <f>IF(OR(DS73&lt;'Capital Structure'!$G$7,DS73&gt;'Capital Structure'!$H$7),0,MIN('Capital Structure'!$H$13/'Capital Structure'!$I$7,DR83))</f>
        <v>0</v>
      </c>
      <c r="DT82" s="108">
        <f>IF(OR(DT73&lt;'Capital Structure'!$G$7,DT73&gt;'Capital Structure'!$H$7),0,MIN('Capital Structure'!$H$13/'Capital Structure'!$I$7,DS83))</f>
        <v>0</v>
      </c>
      <c r="DU82" s="108">
        <f>IF(OR(DU73&lt;'Capital Structure'!$G$7,DU73&gt;'Capital Structure'!$H$7),0,MIN('Capital Structure'!$H$13/'Capital Structure'!$I$7,DT83))</f>
        <v>0</v>
      </c>
      <c r="DV82" s="108">
        <f>IF(OR(DV73&lt;'Capital Structure'!$G$7,DV73&gt;'Capital Structure'!$H$7),0,MIN('Capital Structure'!$H$13/'Capital Structure'!$I$7,DU83))</f>
        <v>0</v>
      </c>
      <c r="DW82" s="108">
        <f>IF(OR(DW73&lt;'Capital Structure'!$G$7,DW73&gt;'Capital Structure'!$H$7),0,MIN('Capital Structure'!$H$13/'Capital Structure'!$I$7,DV83))</f>
        <v>0</v>
      </c>
      <c r="DX82" s="108">
        <f>IF(OR(DX73&lt;'Capital Structure'!$G$7,DX73&gt;'Capital Structure'!$H$7),0,MIN('Capital Structure'!$H$13/'Capital Structure'!$I$7,DW83))</f>
        <v>0</v>
      </c>
      <c r="DY82" s="108">
        <f>IF(OR(DY73&lt;'Capital Structure'!$G$7,DY73&gt;'Capital Structure'!$H$7),0,MIN('Capital Structure'!$H$13/'Capital Structure'!$I$7,DX83))</f>
        <v>0</v>
      </c>
      <c r="DZ82" s="108">
        <f>IF(OR(DZ73&lt;'Capital Structure'!$G$7,DZ73&gt;'Capital Structure'!$H$7),0,MIN('Capital Structure'!$H$13/'Capital Structure'!$I$7,DY83))</f>
        <v>0</v>
      </c>
      <c r="EA82" s="108">
        <f>IF(OR(EA73&lt;'Capital Structure'!$G$7,EA73&gt;'Capital Structure'!$H$7),0,MIN('Capital Structure'!$H$13/'Capital Structure'!$I$7,DZ83))</f>
        <v>0</v>
      </c>
      <c r="EB82" s="108">
        <f>IF(OR(EB73&lt;'Capital Structure'!$G$7,EB73&gt;'Capital Structure'!$H$7),0,MIN('Capital Structure'!$H$13/'Capital Structure'!$I$7,EA83))</f>
        <v>0</v>
      </c>
      <c r="EC82" s="108">
        <f>IF(OR(EC73&lt;'Capital Structure'!$G$7,EC73&gt;'Capital Structure'!$H$7),0,MIN('Capital Structure'!$H$13/'Capital Structure'!$I$7,EB83))</f>
        <v>0</v>
      </c>
      <c r="ED82" s="108">
        <f>IF(OR(ED73&lt;'Capital Structure'!$G$7,ED73&gt;'Capital Structure'!$H$7),0,MIN('Capital Structure'!$H$13/'Capital Structure'!$I$7,EC83))</f>
        <v>0</v>
      </c>
      <c r="EE82" s="108">
        <f>IF(OR(EE73&lt;'Capital Structure'!$G$7,EE73&gt;'Capital Structure'!$H$7),0,MIN('Capital Structure'!$H$13/'Capital Structure'!$I$7,ED83))</f>
        <v>0</v>
      </c>
      <c r="EF82" s="108">
        <f>IF(OR(EF73&lt;'Capital Structure'!$G$7,EF73&gt;'Capital Structure'!$H$7),0,MIN('Capital Structure'!$H$13/'Capital Structure'!$I$7,EE83))</f>
        <v>0</v>
      </c>
      <c r="EG82" s="108">
        <f>IF(OR(EG73&lt;'Capital Structure'!$G$7,EG73&gt;'Capital Structure'!$H$7),0,MIN('Capital Structure'!$H$13/'Capital Structure'!$I$7,EF83))</f>
        <v>0</v>
      </c>
      <c r="EH82" s="108">
        <f>IF(OR(EH73&lt;'Capital Structure'!$G$7,EH73&gt;'Capital Structure'!$H$7),0,MIN('Capital Structure'!$H$13/'Capital Structure'!$I$7,EG83))</f>
        <v>0</v>
      </c>
      <c r="EI82" s="108">
        <f>IF(OR(EI73&lt;'Capital Structure'!$G$7,EI73&gt;'Capital Structure'!$H$7),0,MIN('Capital Structure'!$H$13/'Capital Structure'!$I$7,EH83))</f>
        <v>0</v>
      </c>
      <c r="EJ82" s="108">
        <f>IF(OR(EJ73&lt;'Capital Structure'!$G$7,EJ73&gt;'Capital Structure'!$H$7),0,MIN('Capital Structure'!$H$13/'Capital Structure'!$I$7,EI83))</f>
        <v>0</v>
      </c>
      <c r="EK82" s="108">
        <f>IF(OR(EK73&lt;'Capital Structure'!$G$7,EK73&gt;'Capital Structure'!$H$7),0,MIN('Capital Structure'!$H$13/'Capital Structure'!$I$7,EJ83))</f>
        <v>0</v>
      </c>
      <c r="EL82" s="108">
        <f>IF(OR(EL73&lt;'Capital Structure'!$G$7,EL73&gt;'Capital Structure'!$H$7),0,MIN('Capital Structure'!$H$13/'Capital Structure'!$I$7,EK83))</f>
        <v>0</v>
      </c>
      <c r="EM82" s="108">
        <f>IF(OR(EM73&lt;'Capital Structure'!$G$7,EM73&gt;'Capital Structure'!$H$7),0,MIN('Capital Structure'!$H$13/'Capital Structure'!$I$7,EL83))</f>
        <v>0</v>
      </c>
      <c r="EN82" s="108">
        <f>IF(OR(EN73&lt;'Capital Structure'!$G$7,EN73&gt;'Capital Structure'!$H$7),0,MIN('Capital Structure'!$H$13/'Capital Structure'!$I$7,EM83))</f>
        <v>0</v>
      </c>
      <c r="EO82" s="108">
        <f>IF(OR(EO73&lt;'Capital Structure'!$G$7,EO73&gt;'Capital Structure'!$H$7),0,MIN('Capital Structure'!$H$13/'Capital Structure'!$I$7,EN83))</f>
        <v>0</v>
      </c>
      <c r="EP82" s="108">
        <f>IF(OR(EP73&lt;'Capital Structure'!$G$7,EP73&gt;'Capital Structure'!$H$7),0,MIN('Capital Structure'!$H$13/'Capital Structure'!$I$7,EO83))</f>
        <v>0</v>
      </c>
      <c r="EQ82" s="108">
        <f>IF(OR(EQ73&lt;'Capital Structure'!$G$7,EQ73&gt;'Capital Structure'!$H$7),0,MIN('Capital Structure'!$H$13/'Capital Structure'!$I$7,EP83))</f>
        <v>0</v>
      </c>
      <c r="ER82" s="108">
        <f>IF(OR(ER73&lt;'Capital Structure'!$G$7,ER73&gt;'Capital Structure'!$H$7),0,MIN('Capital Structure'!$H$13/'Capital Structure'!$I$7,EQ83))</f>
        <v>0</v>
      </c>
      <c r="ES82" s="108">
        <f>IF(OR(ES73&lt;'Capital Structure'!$G$7,ES73&gt;'Capital Structure'!$H$7),0,MIN('Capital Structure'!$H$13/'Capital Structure'!$I$7,ER83))</f>
        <v>0</v>
      </c>
      <c r="ET82" s="108">
        <f>IF(OR(ET73&lt;'Capital Structure'!$G$7,ET73&gt;'Capital Structure'!$H$7),0,MIN('Capital Structure'!$H$13/'Capital Structure'!$I$7,ES83))</f>
        <v>0</v>
      </c>
      <c r="EU82" s="108">
        <f>IF(OR(EU73&lt;'Capital Structure'!$G$7,EU73&gt;'Capital Structure'!$H$7),0,MIN('Capital Structure'!$H$13/'Capital Structure'!$I$7,ET83))</f>
        <v>0</v>
      </c>
      <c r="EV82" s="108">
        <f>IF(OR(EV73&lt;'Capital Structure'!$G$7,EV73&gt;'Capital Structure'!$H$7),0,MIN('Capital Structure'!$H$13/'Capital Structure'!$I$7,EU83))</f>
        <v>0</v>
      </c>
      <c r="EW82" s="108">
        <f>IF(OR(EW73&lt;'Capital Structure'!$G$7,EW73&gt;'Capital Structure'!$H$7),0,MIN('Capital Structure'!$H$13/'Capital Structure'!$I$7,EV83))</f>
        <v>0</v>
      </c>
      <c r="EX82" s="108">
        <f>IF(OR(EX73&lt;'Capital Structure'!$G$7,EX73&gt;'Capital Structure'!$H$7),0,MIN('Capital Structure'!$H$13/'Capital Structure'!$I$7,EW83))</f>
        <v>0</v>
      </c>
      <c r="EY82" s="108">
        <f>IF(OR(EY73&lt;'Capital Structure'!$G$7,EY73&gt;'Capital Structure'!$H$7),0,MIN('Capital Structure'!$H$13/'Capital Structure'!$I$7,EX83))</f>
        <v>0</v>
      </c>
      <c r="EZ82" s="108">
        <f>IF(OR(EZ73&lt;'Capital Structure'!$G$7,EZ73&gt;'Capital Structure'!$H$7),0,MIN('Capital Structure'!$H$13/'Capital Structure'!$I$7,EY83))</f>
        <v>0</v>
      </c>
      <c r="FA82" s="108">
        <f>IF(OR(FA73&lt;'Capital Structure'!$G$7,FA73&gt;'Capital Structure'!$H$7),0,MIN('Capital Structure'!$H$13/'Capital Structure'!$I$7,EZ83))</f>
        <v>0</v>
      </c>
      <c r="FB82" s="108">
        <f>IF(OR(FB73&lt;'Capital Structure'!$G$7,FB73&gt;'Capital Structure'!$H$7),0,MIN('Capital Structure'!$H$13/'Capital Structure'!$I$7,FA83))</f>
        <v>0</v>
      </c>
      <c r="FC82" s="108"/>
      <c r="FD82" s="108"/>
      <c r="FE82" s="108"/>
      <c r="FF82" s="108"/>
      <c r="FG82" s="108"/>
      <c r="FH82" s="108"/>
      <c r="FI82" s="108"/>
      <c r="FJ82" s="108"/>
      <c r="FK82" s="108"/>
      <c r="FL82" s="108"/>
      <c r="FM82" s="108"/>
      <c r="FN82" s="108"/>
      <c r="FO82" s="108"/>
      <c r="FP82" s="108"/>
      <c r="FQ82" s="108"/>
      <c r="FR82" s="108"/>
      <c r="FS82" s="108"/>
      <c r="FT82" s="108"/>
      <c r="FU82" s="108"/>
      <c r="FV82" s="108"/>
      <c r="FW82" s="108"/>
      <c r="FX82" s="108"/>
      <c r="FY82" s="108"/>
      <c r="FZ82" s="108"/>
      <c r="GA82" s="108"/>
      <c r="GB82" s="108"/>
      <c r="GC82" s="108"/>
      <c r="GD82" s="108"/>
      <c r="GE82" s="108"/>
      <c r="GF82" s="108"/>
      <c r="GG82" s="108"/>
      <c r="GH82" s="108"/>
      <c r="GI82" s="108"/>
      <c r="GJ82" s="108"/>
      <c r="GK82" s="108"/>
      <c r="GL82" s="108"/>
      <c r="GM82" s="108"/>
      <c r="GN82" s="108"/>
      <c r="GO82" s="108"/>
      <c r="GP82" s="108"/>
      <c r="GQ82" s="108"/>
      <c r="GR82" s="108"/>
      <c r="GS82" s="108"/>
      <c r="GT82" s="108"/>
      <c r="GU82" s="108"/>
      <c r="GV82" s="108"/>
      <c r="GW82" s="108"/>
      <c r="GX82" s="108"/>
    </row>
    <row r="83" spans="2:206">
      <c r="E83" s="139">
        <f>'Capital Structure'!$H$13-SUM($E$82:E82)</f>
        <v>88200000</v>
      </c>
      <c r="F83" s="139">
        <f>'Capital Structure'!$H$13-SUM($E$82:F82)</f>
        <v>88200000</v>
      </c>
      <c r="G83" s="139">
        <f>'Capital Structure'!$H$13-SUM($E$82:G82)</f>
        <v>88200000</v>
      </c>
      <c r="H83" s="139">
        <f>'Capital Structure'!$H$13-SUM($E$82:H82)</f>
        <v>88200000</v>
      </c>
      <c r="I83" s="139">
        <f>'Capital Structure'!$H$13-SUM($E$82:I82)</f>
        <v>88200000</v>
      </c>
      <c r="J83" s="139">
        <f>'Capital Structure'!$H$13-SUM($E$82:J82)</f>
        <v>88200000</v>
      </c>
      <c r="K83" s="139">
        <f>'Capital Structure'!$H$13-SUM($E$82:K82)</f>
        <v>88200000</v>
      </c>
      <c r="L83" s="139">
        <f>'Capital Structure'!$H$13-SUM($E$82:L82)</f>
        <v>88200000</v>
      </c>
      <c r="M83" s="139">
        <f>'Capital Structure'!$H$13-SUM($E$82:M82)</f>
        <v>88200000</v>
      </c>
      <c r="N83" s="139">
        <f>'Capital Structure'!$H$13-SUM($E$82:N82)</f>
        <v>88200000</v>
      </c>
      <c r="O83" s="139">
        <f>'Capital Structure'!$H$13-SUM($E$82:O82)</f>
        <v>88200000</v>
      </c>
      <c r="P83" s="139">
        <f>'Capital Structure'!$H$13-SUM($E$82:P82)</f>
        <v>88200000</v>
      </c>
      <c r="Q83" s="139">
        <f>'Capital Structure'!$H$13-SUM($E$82:Q82)</f>
        <v>88200000</v>
      </c>
      <c r="R83" s="139">
        <f>'Capital Structure'!$H$13-SUM($E$82:R82)</f>
        <v>88200000</v>
      </c>
      <c r="S83" s="139">
        <f>'Capital Structure'!$H$13-SUM($E$82:S82)</f>
        <v>88200000</v>
      </c>
      <c r="T83" s="139">
        <f>'Capital Structure'!$H$13-SUM($E$82:T82)</f>
        <v>88200000</v>
      </c>
      <c r="U83" s="139">
        <f>'Capital Structure'!$H$13-SUM($E$82:U82)</f>
        <v>88200000</v>
      </c>
      <c r="V83" s="139">
        <f>'Capital Structure'!$H$13-SUM($E$82:V82)</f>
        <v>88200000</v>
      </c>
      <c r="W83" s="139">
        <f>'Capital Structure'!$H$13-SUM($E$82:W82)</f>
        <v>88200000</v>
      </c>
      <c r="X83" s="139">
        <f>'Capital Structure'!$H$13-SUM($E$82:X82)</f>
        <v>88200000</v>
      </c>
      <c r="Y83" s="139">
        <f>'Capital Structure'!$H$13-SUM($E$82:Y82)</f>
        <v>88200000</v>
      </c>
      <c r="Z83" s="139">
        <f>'Capital Structure'!$H$13-SUM($E$82:Z82)</f>
        <v>88200000</v>
      </c>
      <c r="AA83" s="139">
        <f>'Capital Structure'!$H$13-SUM($E$82:AA82)</f>
        <v>88200000</v>
      </c>
      <c r="AB83" s="139">
        <f>'Capital Structure'!$H$13-SUM($E$82:AB82)</f>
        <v>88200000</v>
      </c>
      <c r="AC83" s="139">
        <f>'Capital Structure'!$H$13-SUM($E$82:AC82)</f>
        <v>88200000</v>
      </c>
      <c r="AD83" s="139">
        <f>'Capital Structure'!$H$13-SUM($E$82:AD82)</f>
        <v>88200000</v>
      </c>
      <c r="AE83" s="139">
        <f>'Capital Structure'!$H$13-SUM($E$82:AE82)</f>
        <v>88200000</v>
      </c>
      <c r="AF83" s="139">
        <f>'Capital Structure'!$H$13-SUM($E$82:AF82)</f>
        <v>88200000</v>
      </c>
      <c r="AG83" s="139">
        <f>'Capital Structure'!$H$13-SUM($E$82:AG82)</f>
        <v>88200000</v>
      </c>
      <c r="AH83" s="139">
        <f>'Capital Structure'!$H$13-SUM($E$82:AH82)</f>
        <v>88200000</v>
      </c>
      <c r="AI83" s="139">
        <f>'Capital Structure'!$H$13-SUM($E$82:AI82)</f>
        <v>88200000</v>
      </c>
      <c r="AJ83" s="139">
        <f>'Capital Structure'!$H$13-SUM($E$82:AJ82)</f>
        <v>88200000</v>
      </c>
      <c r="AK83" s="139">
        <f>'Capital Structure'!$H$13-SUM($E$82:AK82)</f>
        <v>88200000</v>
      </c>
      <c r="AL83" s="139">
        <f>'Capital Structure'!$H$13-SUM($E$82:AL82)</f>
        <v>88200000</v>
      </c>
      <c r="AM83" s="139">
        <f>'Capital Structure'!$H$13-SUM($E$82:AM82)</f>
        <v>88200000</v>
      </c>
      <c r="AN83" s="139">
        <f>'Capital Structure'!$H$13-SUM($E$82:AN82)</f>
        <v>88200000</v>
      </c>
      <c r="AO83" s="139">
        <f>'Capital Structure'!$H$13-SUM($E$82:AO82)</f>
        <v>88200000</v>
      </c>
      <c r="AP83" s="139">
        <f>'Capital Structure'!$H$13-SUM($E$82:AP82)</f>
        <v>88200000</v>
      </c>
      <c r="AQ83" s="139">
        <f>'Capital Structure'!$H$13-SUM($E$82:AQ82)</f>
        <v>88200000</v>
      </c>
      <c r="AR83" s="139">
        <f>'Capital Structure'!$H$13-SUM($E$82:AR82)</f>
        <v>88200000</v>
      </c>
      <c r="AS83" s="139">
        <f>'Capital Structure'!$H$13-SUM($E$82:AS82)</f>
        <v>88200000</v>
      </c>
      <c r="AT83" s="139">
        <f>'Capital Structure'!$H$13-SUM($E$82:AT82)</f>
        <v>88200000</v>
      </c>
      <c r="AU83" s="139">
        <f>'Capital Structure'!$H$13-SUM($E$82:AU82)</f>
        <v>88200000</v>
      </c>
      <c r="AV83" s="139">
        <f>'Capital Structure'!$H$13-SUM($E$82:AV82)</f>
        <v>88200000</v>
      </c>
      <c r="AW83" s="139">
        <f>'Capital Structure'!$H$13-SUM($E$82:AW82)</f>
        <v>88200000</v>
      </c>
      <c r="AX83" s="139">
        <f>'Capital Structure'!$H$13-SUM($E$82:AX82)</f>
        <v>88200000</v>
      </c>
      <c r="AY83" s="139">
        <f>'Capital Structure'!$H$13-SUM($E$82:AY82)</f>
        <v>88200000</v>
      </c>
      <c r="AZ83" s="139">
        <f>'Capital Structure'!$H$13-SUM($E$82:AZ82)</f>
        <v>88200000</v>
      </c>
      <c r="BA83" s="139">
        <f>'Capital Structure'!$H$13-SUM($E$82:BA82)</f>
        <v>84807692.307692304</v>
      </c>
      <c r="BB83" s="139">
        <f>'Capital Structure'!$H$13-SUM($E$82:BB82)</f>
        <v>81415384.615384609</v>
      </c>
      <c r="BC83" s="139">
        <f>'Capital Structure'!$H$13-SUM($E$82:BC82)</f>
        <v>78023076.923076928</v>
      </c>
      <c r="BD83" s="139">
        <f>'Capital Structure'!$H$13-SUM($E$82:BD82)</f>
        <v>74630769.230769232</v>
      </c>
      <c r="BE83" s="139">
        <f>'Capital Structure'!$H$13-SUM($E$82:BE82)</f>
        <v>71238461.538461536</v>
      </c>
      <c r="BF83" s="139">
        <f>'Capital Structure'!$H$13-SUM($E$82:BF82)</f>
        <v>67846153.84615384</v>
      </c>
      <c r="BG83" s="139">
        <f>'Capital Structure'!$H$13-SUM($E$82:BG82)</f>
        <v>64453846.153846152</v>
      </c>
      <c r="BH83" s="139">
        <f>'Capital Structure'!$H$13-SUM($E$82:BH82)</f>
        <v>61061538.461538464</v>
      </c>
      <c r="BI83" s="139">
        <f>'Capital Structure'!$H$13-SUM($E$82:BI82)</f>
        <v>57669230.769230768</v>
      </c>
      <c r="BJ83" s="139">
        <f>'Capital Structure'!$H$13-SUM($E$82:BJ82)</f>
        <v>54276923.076923072</v>
      </c>
      <c r="BK83" s="139">
        <f>'Capital Structure'!$H$13-SUM($E$82:BK82)</f>
        <v>50884615.384615377</v>
      </c>
      <c r="BL83" s="139">
        <f>'Capital Structure'!$H$13-SUM($E$82:BL82)</f>
        <v>47492307.692307681</v>
      </c>
      <c r="BM83" s="139">
        <f>'Capital Structure'!$H$13-SUM($E$82:BM82)</f>
        <v>44099999.999999985</v>
      </c>
      <c r="BN83" s="139">
        <f>'Capital Structure'!$H$13-SUM($E$82:BN82)</f>
        <v>40707692.307692289</v>
      </c>
      <c r="BO83" s="139">
        <f>'Capital Structure'!$H$13-SUM($E$82:BO82)</f>
        <v>37315384.615384594</v>
      </c>
      <c r="BP83" s="139">
        <f>'Capital Structure'!$H$13-SUM($E$82:BP82)</f>
        <v>33923076.923076898</v>
      </c>
      <c r="BQ83" s="139">
        <f>'Capital Structure'!$H$13-SUM($E$82:BQ82)</f>
        <v>30530769.230769202</v>
      </c>
      <c r="BR83" s="139">
        <f>'Capital Structure'!$H$13-SUM($E$82:BR82)</f>
        <v>27138461.538461506</v>
      </c>
      <c r="BS83" s="139">
        <f>'Capital Structure'!$H$13-SUM($E$82:BS82)</f>
        <v>23746153.846153811</v>
      </c>
      <c r="BT83" s="139">
        <f>'Capital Structure'!$H$13-SUM($E$82:BT82)</f>
        <v>20353846.153846115</v>
      </c>
      <c r="BU83" s="139">
        <f>'Capital Structure'!$H$13-SUM($E$82:BU82)</f>
        <v>16961538.461538419</v>
      </c>
      <c r="BV83" s="139">
        <f>'Capital Structure'!$H$13-SUM($E$82:BV82)</f>
        <v>13569230.769230723</v>
      </c>
      <c r="BW83" s="139">
        <f>'Capital Structure'!$H$13-SUM($E$82:BW82)</f>
        <v>10176923.076923028</v>
      </c>
      <c r="BX83" s="139">
        <f>'Capital Structure'!$H$13-SUM($E$82:BX82)</f>
        <v>6784615.3846153319</v>
      </c>
      <c r="BY83" s="139">
        <f>'Capital Structure'!$H$13-SUM($E$82:BY82)</f>
        <v>3392307.6923076361</v>
      </c>
      <c r="BZ83" s="139">
        <f>'Capital Structure'!$H$13-SUM($E$82:BZ82)</f>
        <v>0</v>
      </c>
      <c r="CA83" s="139">
        <f>'Capital Structure'!$H$13-SUM($E$82:CA82)</f>
        <v>0</v>
      </c>
      <c r="CB83" s="139">
        <f>'Capital Structure'!$H$13-SUM($E$82:CB82)</f>
        <v>0</v>
      </c>
      <c r="CC83" s="139">
        <f>'Capital Structure'!$H$13-SUM($E$82:CC82)</f>
        <v>0</v>
      </c>
      <c r="CD83" s="139">
        <f>'Capital Structure'!$H$13-SUM($E$82:CD82)</f>
        <v>0</v>
      </c>
      <c r="CE83" s="139">
        <f>'Capital Structure'!$H$13-SUM($E$82:CE82)</f>
        <v>0</v>
      </c>
      <c r="CF83" s="139">
        <f>'Capital Structure'!$H$13-SUM($E$82:CF82)</f>
        <v>0</v>
      </c>
      <c r="CG83" s="139">
        <f>'Capital Structure'!$H$13-SUM($E$82:CG82)</f>
        <v>0</v>
      </c>
      <c r="CH83" s="139">
        <f>'Capital Structure'!$H$13-SUM($E$82:CH82)</f>
        <v>0</v>
      </c>
      <c r="CI83" s="139">
        <f>'Capital Structure'!$H$13-SUM($E$82:CI82)</f>
        <v>0</v>
      </c>
      <c r="CJ83" s="139">
        <f>'Capital Structure'!$H$13-SUM($E$82:CJ82)</f>
        <v>0</v>
      </c>
      <c r="CK83" s="139">
        <f>'Capital Structure'!$H$13-SUM($E$82:CK82)</f>
        <v>0</v>
      </c>
      <c r="CL83" s="139">
        <f>'Capital Structure'!$H$13-SUM($E$82:CL82)</f>
        <v>0</v>
      </c>
      <c r="CM83" s="139">
        <f>'Capital Structure'!$H$13-SUM($E$82:CM82)</f>
        <v>0</v>
      </c>
      <c r="CN83" s="139">
        <f>'Capital Structure'!$H$13-SUM($E$82:CN82)</f>
        <v>0</v>
      </c>
      <c r="CO83" s="139">
        <f>'Capital Structure'!$H$13-SUM($E$82:CO82)</f>
        <v>0</v>
      </c>
      <c r="CP83" s="139">
        <f>'Capital Structure'!$H$13-SUM($E$82:CP82)</f>
        <v>0</v>
      </c>
      <c r="CQ83" s="139">
        <f>'Capital Structure'!$H$13-SUM($E$82:CQ82)</f>
        <v>0</v>
      </c>
      <c r="CR83" s="139">
        <f>'Capital Structure'!$H$13-SUM($E$82:CR82)</f>
        <v>0</v>
      </c>
      <c r="CS83" s="139">
        <f>'Capital Structure'!$H$13-SUM($E$82:CS82)</f>
        <v>0</v>
      </c>
      <c r="CT83" s="139">
        <f>'Capital Structure'!$H$13-SUM($E$82:CT82)</f>
        <v>0</v>
      </c>
      <c r="CU83" s="139">
        <f>'Capital Structure'!$H$13-SUM($E$82:CU82)</f>
        <v>0</v>
      </c>
      <c r="CV83" s="139">
        <f>'Capital Structure'!$H$13-SUM($E$82:CV82)</f>
        <v>0</v>
      </c>
      <c r="CW83" s="139">
        <f>'Capital Structure'!$H$13-SUM($E$82:CW82)</f>
        <v>0</v>
      </c>
      <c r="CX83" s="139">
        <f>'Capital Structure'!$H$13-SUM($E$82:CX82)</f>
        <v>0</v>
      </c>
      <c r="CY83" s="139">
        <f>'Capital Structure'!$H$13-SUM($E$82:CY82)</f>
        <v>0</v>
      </c>
      <c r="CZ83" s="139">
        <f>'Capital Structure'!$H$13-SUM($E$82:CZ82)</f>
        <v>0</v>
      </c>
      <c r="DA83" s="139">
        <f>'Capital Structure'!$H$13-SUM($E$82:DA82)</f>
        <v>0</v>
      </c>
      <c r="DB83" s="139">
        <f>'Capital Structure'!$H$13-SUM($E$82:DB82)</f>
        <v>0</v>
      </c>
      <c r="DC83" s="139">
        <f>'Capital Structure'!$H$13-SUM($E$82:DC82)</f>
        <v>0</v>
      </c>
      <c r="DD83" s="139">
        <f>'Capital Structure'!$H$13-SUM($E$82:DD82)</f>
        <v>0</v>
      </c>
      <c r="DE83" s="139">
        <f>'Capital Structure'!$H$13-SUM($E$82:DE82)</f>
        <v>0</v>
      </c>
      <c r="DF83" s="139">
        <f>'Capital Structure'!$H$13-SUM($E$82:DF82)</f>
        <v>0</v>
      </c>
      <c r="DG83" s="139">
        <f>'Capital Structure'!$H$13-SUM($E$82:DG82)</f>
        <v>0</v>
      </c>
      <c r="DH83" s="139">
        <f>'Capital Structure'!$H$13-SUM($E$82:DH82)</f>
        <v>0</v>
      </c>
      <c r="DI83" s="139">
        <f>'Capital Structure'!$H$13-SUM($E$82:DI82)</f>
        <v>0</v>
      </c>
      <c r="DJ83" s="139">
        <f>'Capital Structure'!$H$13-SUM($E$82:DJ82)</f>
        <v>0</v>
      </c>
      <c r="DK83" s="139">
        <f>'Capital Structure'!$H$13-SUM($E$82:DK82)</f>
        <v>0</v>
      </c>
      <c r="DL83" s="139">
        <f>'Capital Structure'!$H$13-SUM($E$82:DL82)</f>
        <v>0</v>
      </c>
      <c r="DM83" s="139">
        <f>'Capital Structure'!$H$13-SUM($E$82:DM82)</f>
        <v>0</v>
      </c>
      <c r="DN83" s="139">
        <f>'Capital Structure'!$H$13-SUM($E$82:DN82)</f>
        <v>0</v>
      </c>
      <c r="DO83" s="139">
        <f>'Capital Structure'!$H$13-SUM($E$82:DO82)</f>
        <v>0</v>
      </c>
      <c r="DP83" s="139">
        <f>'Capital Structure'!$H$13-SUM($E$82:DP82)</f>
        <v>0</v>
      </c>
      <c r="DQ83" s="139">
        <f>'Capital Structure'!$H$13-SUM($E$82:DQ82)</f>
        <v>0</v>
      </c>
      <c r="DR83" s="139">
        <f>'Capital Structure'!$H$13-SUM($E$82:DR82)</f>
        <v>0</v>
      </c>
      <c r="DS83" s="139">
        <f>'Capital Structure'!$H$13-SUM($E$82:DS82)</f>
        <v>0</v>
      </c>
      <c r="DT83" s="139">
        <f>'Capital Structure'!$H$13-SUM($E$82:DT82)</f>
        <v>0</v>
      </c>
      <c r="DU83" s="139">
        <f>'Capital Structure'!$H$13-SUM($E$82:DU82)</f>
        <v>0</v>
      </c>
      <c r="DV83" s="139">
        <f>'Capital Structure'!$H$13-SUM($E$82:DV82)</f>
        <v>0</v>
      </c>
      <c r="DW83" s="139">
        <f>'Capital Structure'!$H$13-SUM($E$82:DW82)</f>
        <v>0</v>
      </c>
      <c r="DX83" s="139">
        <f>'Capital Structure'!$H$13-SUM($E$82:DX82)</f>
        <v>0</v>
      </c>
      <c r="DY83" s="139">
        <f>'Capital Structure'!$H$13-SUM($E$82:DY82)</f>
        <v>0</v>
      </c>
      <c r="DZ83" s="139">
        <f>'Capital Structure'!$H$13-SUM($E$82:DZ82)</f>
        <v>0</v>
      </c>
      <c r="EA83" s="139">
        <f>'Capital Structure'!$H$13-SUM($E$82:EA82)</f>
        <v>0</v>
      </c>
      <c r="EB83" s="139">
        <f>'Capital Structure'!$H$13-SUM($E$82:EB82)</f>
        <v>0</v>
      </c>
      <c r="EC83" s="139">
        <f>'Capital Structure'!$H$13-SUM($E$82:EC82)</f>
        <v>0</v>
      </c>
      <c r="ED83" s="139">
        <f>'Capital Structure'!$H$13-SUM($E$82:ED82)</f>
        <v>0</v>
      </c>
      <c r="EE83" s="139">
        <f>'Capital Structure'!$H$13-SUM($E$82:EE82)</f>
        <v>0</v>
      </c>
      <c r="EF83" s="139">
        <f>'Capital Structure'!$H$13-SUM($E$82:EF82)</f>
        <v>0</v>
      </c>
      <c r="EG83" s="139">
        <f>'Capital Structure'!$H$13-SUM($E$82:EG82)</f>
        <v>0</v>
      </c>
      <c r="EH83" s="139">
        <f>'Capital Structure'!$H$13-SUM($E$82:EH82)</f>
        <v>0</v>
      </c>
      <c r="EI83" s="139">
        <f>'Capital Structure'!$H$13-SUM($E$82:EI82)</f>
        <v>0</v>
      </c>
      <c r="EJ83" s="139">
        <f>'Capital Structure'!$H$13-SUM($E$82:EJ82)</f>
        <v>0</v>
      </c>
      <c r="EK83" s="139">
        <f>'Capital Structure'!$H$13-SUM($E$82:EK82)</f>
        <v>0</v>
      </c>
      <c r="EL83" s="139">
        <f>'Capital Structure'!$H$13-SUM($E$82:EL82)</f>
        <v>0</v>
      </c>
      <c r="EM83" s="139">
        <f>'Capital Structure'!$H$13-SUM($E$82:EM82)</f>
        <v>0</v>
      </c>
      <c r="EN83" s="139">
        <f>'Capital Structure'!$H$13-SUM($E$82:EN82)</f>
        <v>0</v>
      </c>
      <c r="EO83" s="139">
        <f>'Capital Structure'!$H$13-SUM($E$82:EO82)</f>
        <v>0</v>
      </c>
      <c r="EP83" s="139">
        <f>'Capital Structure'!$H$13-SUM($E$82:EP82)</f>
        <v>0</v>
      </c>
      <c r="EQ83" s="139">
        <f>'Capital Structure'!$H$13-SUM($E$82:EQ82)</f>
        <v>0</v>
      </c>
      <c r="ER83" s="139">
        <f>'Capital Structure'!$H$13-SUM($E$82:ER82)</f>
        <v>0</v>
      </c>
      <c r="ES83" s="139">
        <f>'Capital Structure'!$H$13-SUM($E$82:ES82)</f>
        <v>0</v>
      </c>
      <c r="ET83" s="139">
        <f>'Capital Structure'!$H$13-SUM($E$82:ET82)</f>
        <v>0</v>
      </c>
      <c r="EU83" s="139">
        <f>'Capital Structure'!$H$13-SUM($E$82:EU82)</f>
        <v>0</v>
      </c>
      <c r="EV83" s="139">
        <f>'Capital Structure'!$H$13-SUM($E$82:EV82)</f>
        <v>0</v>
      </c>
      <c r="EW83" s="139">
        <f>'Capital Structure'!$H$13-SUM($E$82:EW82)</f>
        <v>0</v>
      </c>
      <c r="EX83" s="139">
        <f>'Capital Structure'!$H$13-SUM($E$82:EX82)</f>
        <v>0</v>
      </c>
      <c r="EY83" s="139">
        <f>'Capital Structure'!$H$13-SUM($E$82:EY82)</f>
        <v>0</v>
      </c>
      <c r="EZ83" s="139">
        <f>'Capital Structure'!$H$13-SUM($E$82:EZ82)</f>
        <v>0</v>
      </c>
      <c r="FA83" s="139">
        <f>'Capital Structure'!$H$13-SUM($E$82:FA82)</f>
        <v>0</v>
      </c>
      <c r="FB83" s="139">
        <f>'Capital Structure'!$H$13-SUM($E$82:FB82)</f>
        <v>0</v>
      </c>
      <c r="FC83" s="139"/>
      <c r="FD83" s="139"/>
      <c r="FE83" s="139"/>
      <c r="FF83" s="139"/>
      <c r="FG83" s="139"/>
      <c r="FH83" s="139"/>
      <c r="FI83" s="139"/>
      <c r="FJ83" s="139"/>
      <c r="FK83" s="139"/>
      <c r="FL83" s="139"/>
      <c r="FM83" s="139"/>
      <c r="FN83" s="139"/>
      <c r="FO83" s="139"/>
      <c r="FP83" s="139"/>
      <c r="FQ83" s="139"/>
      <c r="FR83" s="139"/>
      <c r="FS83" s="139"/>
      <c r="FT83" s="139"/>
      <c r="FU83" s="139"/>
      <c r="FV83" s="139"/>
      <c r="FW83" s="139"/>
      <c r="FX83" s="139"/>
      <c r="FY83" s="139"/>
      <c r="FZ83" s="139"/>
      <c r="GA83" s="139"/>
      <c r="GB83" s="139"/>
      <c r="GC83" s="139"/>
      <c r="GD83" s="139"/>
      <c r="GE83" s="139"/>
      <c r="GF83" s="139"/>
      <c r="GG83" s="139"/>
      <c r="GH83" s="139"/>
      <c r="GI83" s="139"/>
      <c r="GJ83" s="139"/>
      <c r="GK83" s="139"/>
      <c r="GL83" s="139"/>
      <c r="GM83" s="139"/>
      <c r="GN83" s="139"/>
      <c r="GO83" s="139"/>
      <c r="GP83" s="139"/>
      <c r="GQ83" s="139"/>
      <c r="GR83" s="139"/>
      <c r="GS83" s="139"/>
      <c r="GT83" s="139"/>
      <c r="GU83" s="139"/>
      <c r="GV83" s="139"/>
      <c r="GW83" s="139"/>
      <c r="GX83" s="139"/>
    </row>
    <row r="85" spans="2:206">
      <c r="B85" s="105" t="s">
        <v>323</v>
      </c>
      <c r="C85" s="105" t="s">
        <v>349</v>
      </c>
    </row>
    <row r="87" spans="2:206">
      <c r="B87" s="105" t="s">
        <v>347</v>
      </c>
      <c r="E87" s="107">
        <f t="shared" ref="E87:BP87" si="35">E73</f>
        <v>42278</v>
      </c>
      <c r="F87" s="107">
        <f t="shared" si="35"/>
        <v>42309</v>
      </c>
      <c r="G87" s="107">
        <f t="shared" si="35"/>
        <v>42339</v>
      </c>
      <c r="H87" s="107">
        <f t="shared" si="35"/>
        <v>42370</v>
      </c>
      <c r="I87" s="107">
        <f t="shared" si="35"/>
        <v>42401</v>
      </c>
      <c r="J87" s="107">
        <f t="shared" si="35"/>
        <v>42430</v>
      </c>
      <c r="K87" s="107">
        <f t="shared" si="35"/>
        <v>42461</v>
      </c>
      <c r="L87" s="107">
        <f t="shared" si="35"/>
        <v>42491</v>
      </c>
      <c r="M87" s="107">
        <f t="shared" si="35"/>
        <v>42522</v>
      </c>
      <c r="N87" s="107">
        <f t="shared" si="35"/>
        <v>42552</v>
      </c>
      <c r="O87" s="107">
        <f t="shared" si="35"/>
        <v>42583</v>
      </c>
      <c r="P87" s="107">
        <f t="shared" si="35"/>
        <v>42614</v>
      </c>
      <c r="Q87" s="107">
        <f t="shared" si="35"/>
        <v>42644</v>
      </c>
      <c r="R87" s="107">
        <f t="shared" si="35"/>
        <v>42675</v>
      </c>
      <c r="S87" s="107">
        <f t="shared" si="35"/>
        <v>42705</v>
      </c>
      <c r="T87" s="107">
        <f t="shared" si="35"/>
        <v>42736</v>
      </c>
      <c r="U87" s="107">
        <f t="shared" si="35"/>
        <v>42767</v>
      </c>
      <c r="V87" s="107">
        <f t="shared" si="35"/>
        <v>42795</v>
      </c>
      <c r="W87" s="107">
        <f t="shared" si="35"/>
        <v>42826</v>
      </c>
      <c r="X87" s="107">
        <f t="shared" si="35"/>
        <v>42856</v>
      </c>
      <c r="Y87" s="107">
        <f t="shared" si="35"/>
        <v>42887</v>
      </c>
      <c r="Z87" s="107">
        <f t="shared" si="35"/>
        <v>42917</v>
      </c>
      <c r="AA87" s="107">
        <f t="shared" si="35"/>
        <v>42948</v>
      </c>
      <c r="AB87" s="107">
        <f t="shared" si="35"/>
        <v>42979</v>
      </c>
      <c r="AC87" s="107">
        <f t="shared" si="35"/>
        <v>43009</v>
      </c>
      <c r="AD87" s="107">
        <f t="shared" si="35"/>
        <v>43040</v>
      </c>
      <c r="AE87" s="107">
        <f t="shared" si="35"/>
        <v>43070</v>
      </c>
      <c r="AF87" s="107">
        <f t="shared" si="35"/>
        <v>43101</v>
      </c>
      <c r="AG87" s="107">
        <f t="shared" si="35"/>
        <v>43132</v>
      </c>
      <c r="AH87" s="107">
        <f t="shared" si="35"/>
        <v>43160</v>
      </c>
      <c r="AI87" s="107">
        <f t="shared" si="35"/>
        <v>43191</v>
      </c>
      <c r="AJ87" s="107">
        <f t="shared" si="35"/>
        <v>43221</v>
      </c>
      <c r="AK87" s="107">
        <f t="shared" si="35"/>
        <v>43252</v>
      </c>
      <c r="AL87" s="107">
        <f t="shared" si="35"/>
        <v>43282</v>
      </c>
      <c r="AM87" s="107">
        <f t="shared" si="35"/>
        <v>43313</v>
      </c>
      <c r="AN87" s="107">
        <f t="shared" si="35"/>
        <v>43344</v>
      </c>
      <c r="AO87" s="107">
        <f t="shared" si="35"/>
        <v>43374</v>
      </c>
      <c r="AP87" s="107">
        <f t="shared" si="35"/>
        <v>43405</v>
      </c>
      <c r="AQ87" s="107">
        <f t="shared" si="35"/>
        <v>43435</v>
      </c>
      <c r="AR87" s="107">
        <f t="shared" si="35"/>
        <v>43466</v>
      </c>
      <c r="AS87" s="107">
        <f t="shared" si="35"/>
        <v>43497</v>
      </c>
      <c r="AT87" s="107">
        <f t="shared" si="35"/>
        <v>43525</v>
      </c>
      <c r="AU87" s="107">
        <f t="shared" si="35"/>
        <v>43556</v>
      </c>
      <c r="AV87" s="107">
        <f t="shared" si="35"/>
        <v>43586</v>
      </c>
      <c r="AW87" s="107">
        <f t="shared" si="35"/>
        <v>43617</v>
      </c>
      <c r="AX87" s="107">
        <f t="shared" si="35"/>
        <v>43647</v>
      </c>
      <c r="AY87" s="107">
        <f t="shared" si="35"/>
        <v>43678</v>
      </c>
      <c r="AZ87" s="107">
        <f t="shared" si="35"/>
        <v>43709</v>
      </c>
      <c r="BA87" s="107">
        <f t="shared" si="35"/>
        <v>43739</v>
      </c>
      <c r="BB87" s="107">
        <f t="shared" si="35"/>
        <v>43770</v>
      </c>
      <c r="BC87" s="107">
        <f t="shared" si="35"/>
        <v>43800</v>
      </c>
      <c r="BD87" s="107">
        <f t="shared" si="35"/>
        <v>43831</v>
      </c>
      <c r="BE87" s="107">
        <f t="shared" si="35"/>
        <v>43862</v>
      </c>
      <c r="BF87" s="107">
        <f t="shared" si="35"/>
        <v>43891</v>
      </c>
      <c r="BG87" s="107">
        <f t="shared" si="35"/>
        <v>43922</v>
      </c>
      <c r="BH87" s="107">
        <f t="shared" si="35"/>
        <v>43952</v>
      </c>
      <c r="BI87" s="107">
        <f t="shared" si="35"/>
        <v>43983</v>
      </c>
      <c r="BJ87" s="107">
        <f t="shared" si="35"/>
        <v>44013</v>
      </c>
      <c r="BK87" s="107">
        <f t="shared" si="35"/>
        <v>44044</v>
      </c>
      <c r="BL87" s="107">
        <f t="shared" si="35"/>
        <v>44075</v>
      </c>
      <c r="BM87" s="107">
        <f t="shared" si="35"/>
        <v>44105</v>
      </c>
      <c r="BN87" s="107">
        <f t="shared" si="35"/>
        <v>44136</v>
      </c>
      <c r="BO87" s="107">
        <f t="shared" si="35"/>
        <v>44166</v>
      </c>
      <c r="BP87" s="107">
        <f t="shared" si="35"/>
        <v>44197</v>
      </c>
      <c r="BQ87" s="107">
        <f t="shared" ref="BQ87:EB87" si="36">BQ73</f>
        <v>44228</v>
      </c>
      <c r="BR87" s="107">
        <f t="shared" si="36"/>
        <v>44256</v>
      </c>
      <c r="BS87" s="107">
        <f t="shared" si="36"/>
        <v>44287</v>
      </c>
      <c r="BT87" s="107">
        <f t="shared" si="36"/>
        <v>44317</v>
      </c>
      <c r="BU87" s="107">
        <f t="shared" si="36"/>
        <v>44348</v>
      </c>
      <c r="BV87" s="107">
        <f t="shared" si="36"/>
        <v>44378</v>
      </c>
      <c r="BW87" s="107">
        <f t="shared" si="36"/>
        <v>44409</v>
      </c>
      <c r="BX87" s="107">
        <f t="shared" si="36"/>
        <v>44440</v>
      </c>
      <c r="BY87" s="107">
        <f t="shared" si="36"/>
        <v>44470</v>
      </c>
      <c r="BZ87" s="107">
        <f t="shared" si="36"/>
        <v>44501</v>
      </c>
      <c r="CA87" s="107">
        <f t="shared" si="36"/>
        <v>44531</v>
      </c>
      <c r="CB87" s="107">
        <f t="shared" si="36"/>
        <v>44562</v>
      </c>
      <c r="CC87" s="107">
        <f t="shared" si="36"/>
        <v>44593</v>
      </c>
      <c r="CD87" s="107">
        <f t="shared" si="36"/>
        <v>44621</v>
      </c>
      <c r="CE87" s="107">
        <f t="shared" si="36"/>
        <v>44652</v>
      </c>
      <c r="CF87" s="107">
        <f t="shared" si="36"/>
        <v>44682</v>
      </c>
      <c r="CG87" s="107">
        <f t="shared" si="36"/>
        <v>44713</v>
      </c>
      <c r="CH87" s="107">
        <f t="shared" si="36"/>
        <v>44743</v>
      </c>
      <c r="CI87" s="107">
        <f t="shared" si="36"/>
        <v>44774</v>
      </c>
      <c r="CJ87" s="107">
        <f t="shared" si="36"/>
        <v>44805</v>
      </c>
      <c r="CK87" s="107">
        <f t="shared" si="36"/>
        <v>44835</v>
      </c>
      <c r="CL87" s="107">
        <f t="shared" si="36"/>
        <v>44866</v>
      </c>
      <c r="CM87" s="107">
        <f t="shared" si="36"/>
        <v>44896</v>
      </c>
      <c r="CN87" s="107">
        <f t="shared" si="36"/>
        <v>44927</v>
      </c>
      <c r="CO87" s="107">
        <f t="shared" si="36"/>
        <v>44958</v>
      </c>
      <c r="CP87" s="107">
        <f t="shared" si="36"/>
        <v>44986</v>
      </c>
      <c r="CQ87" s="107">
        <f t="shared" si="36"/>
        <v>45017</v>
      </c>
      <c r="CR87" s="107">
        <f t="shared" si="36"/>
        <v>45047</v>
      </c>
      <c r="CS87" s="107">
        <f t="shared" si="36"/>
        <v>45078</v>
      </c>
      <c r="CT87" s="107">
        <f t="shared" si="36"/>
        <v>45108</v>
      </c>
      <c r="CU87" s="107">
        <f t="shared" si="36"/>
        <v>45139</v>
      </c>
      <c r="CV87" s="107">
        <f t="shared" si="36"/>
        <v>45170</v>
      </c>
      <c r="CW87" s="107">
        <f t="shared" si="36"/>
        <v>45200</v>
      </c>
      <c r="CX87" s="107">
        <f t="shared" si="36"/>
        <v>45231</v>
      </c>
      <c r="CY87" s="107">
        <f t="shared" si="36"/>
        <v>45261</v>
      </c>
      <c r="CZ87" s="107">
        <f t="shared" si="36"/>
        <v>45292</v>
      </c>
      <c r="DA87" s="107">
        <f t="shared" si="36"/>
        <v>45323</v>
      </c>
      <c r="DB87" s="107">
        <f t="shared" si="36"/>
        <v>45352</v>
      </c>
      <c r="DC87" s="107">
        <f t="shared" si="36"/>
        <v>45383</v>
      </c>
      <c r="DD87" s="107">
        <f t="shared" si="36"/>
        <v>45413</v>
      </c>
      <c r="DE87" s="107">
        <f t="shared" si="36"/>
        <v>45444</v>
      </c>
      <c r="DF87" s="107">
        <f t="shared" si="36"/>
        <v>45474</v>
      </c>
      <c r="DG87" s="107">
        <f t="shared" si="36"/>
        <v>45505</v>
      </c>
      <c r="DH87" s="107">
        <f t="shared" si="36"/>
        <v>45536</v>
      </c>
      <c r="DI87" s="107">
        <f t="shared" si="36"/>
        <v>45566</v>
      </c>
      <c r="DJ87" s="107">
        <f t="shared" si="36"/>
        <v>45597</v>
      </c>
      <c r="DK87" s="107">
        <f t="shared" si="36"/>
        <v>45627</v>
      </c>
      <c r="DL87" s="107">
        <f t="shared" si="36"/>
        <v>45658</v>
      </c>
      <c r="DM87" s="107">
        <f t="shared" si="36"/>
        <v>45689</v>
      </c>
      <c r="DN87" s="107">
        <f t="shared" si="36"/>
        <v>45717</v>
      </c>
      <c r="DO87" s="107">
        <f t="shared" si="36"/>
        <v>45748</v>
      </c>
      <c r="DP87" s="107">
        <f t="shared" si="36"/>
        <v>45778</v>
      </c>
      <c r="DQ87" s="107">
        <f t="shared" si="36"/>
        <v>45809</v>
      </c>
      <c r="DR87" s="107">
        <f t="shared" si="36"/>
        <v>45839</v>
      </c>
      <c r="DS87" s="107">
        <f t="shared" si="36"/>
        <v>45870</v>
      </c>
      <c r="DT87" s="107">
        <f t="shared" si="36"/>
        <v>45901</v>
      </c>
      <c r="DU87" s="107">
        <f t="shared" si="36"/>
        <v>45931</v>
      </c>
      <c r="DV87" s="107">
        <f t="shared" si="36"/>
        <v>45962</v>
      </c>
      <c r="DW87" s="107">
        <f t="shared" si="36"/>
        <v>45992</v>
      </c>
      <c r="DX87" s="107">
        <f t="shared" si="36"/>
        <v>46023</v>
      </c>
      <c r="DY87" s="107">
        <f t="shared" si="36"/>
        <v>46054</v>
      </c>
      <c r="DZ87" s="107">
        <f t="shared" si="36"/>
        <v>0</v>
      </c>
      <c r="EA87" s="107">
        <f t="shared" si="36"/>
        <v>0</v>
      </c>
      <c r="EB87" s="107">
        <f t="shared" si="36"/>
        <v>0</v>
      </c>
      <c r="EC87" s="107">
        <f t="shared" ref="EC87:FB87" si="37">EC73</f>
        <v>0</v>
      </c>
      <c r="ED87" s="107">
        <f t="shared" si="37"/>
        <v>0</v>
      </c>
      <c r="EE87" s="107">
        <f t="shared" si="37"/>
        <v>0</v>
      </c>
      <c r="EF87" s="107">
        <f t="shared" si="37"/>
        <v>0</v>
      </c>
      <c r="EG87" s="107">
        <f t="shared" si="37"/>
        <v>0</v>
      </c>
      <c r="EH87" s="107">
        <f t="shared" si="37"/>
        <v>0</v>
      </c>
      <c r="EI87" s="107">
        <f t="shared" si="37"/>
        <v>0</v>
      </c>
      <c r="EJ87" s="107">
        <f t="shared" si="37"/>
        <v>0</v>
      </c>
      <c r="EK87" s="107">
        <f t="shared" si="37"/>
        <v>0</v>
      </c>
      <c r="EL87" s="107">
        <f t="shared" si="37"/>
        <v>0</v>
      </c>
      <c r="EM87" s="107">
        <f t="shared" si="37"/>
        <v>0</v>
      </c>
      <c r="EN87" s="107">
        <f t="shared" si="37"/>
        <v>0</v>
      </c>
      <c r="EO87" s="107">
        <f t="shared" si="37"/>
        <v>0</v>
      </c>
      <c r="EP87" s="107">
        <f t="shared" si="37"/>
        <v>0</v>
      </c>
      <c r="EQ87" s="107">
        <f t="shared" si="37"/>
        <v>0</v>
      </c>
      <c r="ER87" s="107">
        <f t="shared" si="37"/>
        <v>0</v>
      </c>
      <c r="ES87" s="107">
        <f t="shared" si="37"/>
        <v>0</v>
      </c>
      <c r="ET87" s="107">
        <f t="shared" si="37"/>
        <v>0</v>
      </c>
      <c r="EU87" s="107">
        <f t="shared" si="37"/>
        <v>0</v>
      </c>
      <c r="EV87" s="107">
        <f t="shared" si="37"/>
        <v>0</v>
      </c>
      <c r="EW87" s="107">
        <f t="shared" si="37"/>
        <v>0</v>
      </c>
      <c r="EX87" s="107">
        <f t="shared" si="37"/>
        <v>0</v>
      </c>
      <c r="EY87" s="107">
        <f t="shared" si="37"/>
        <v>0</v>
      </c>
      <c r="EZ87" s="107">
        <f t="shared" si="37"/>
        <v>0</v>
      </c>
      <c r="FA87" s="107">
        <f t="shared" si="37"/>
        <v>0</v>
      </c>
      <c r="FB87" s="107">
        <f t="shared" si="37"/>
        <v>0</v>
      </c>
      <c r="FC87" s="107"/>
      <c r="FD87" s="107"/>
      <c r="FE87" s="107"/>
      <c r="FF87" s="107"/>
      <c r="FG87" s="107"/>
      <c r="FH87" s="107"/>
      <c r="FI87" s="107"/>
      <c r="FJ87" s="107"/>
      <c r="FK87" s="107"/>
      <c r="FL87" s="107"/>
      <c r="FM87" s="107"/>
      <c r="FN87" s="107"/>
      <c r="FO87" s="107"/>
      <c r="FP87" s="107"/>
      <c r="FQ87" s="107"/>
      <c r="FR87" s="107"/>
      <c r="FS87" s="107"/>
      <c r="FT87" s="107"/>
      <c r="FU87" s="107"/>
      <c r="FV87" s="107"/>
      <c r="FW87" s="107"/>
      <c r="FX87" s="107"/>
      <c r="FY87" s="107"/>
      <c r="FZ87" s="107"/>
      <c r="GA87" s="107"/>
      <c r="GB87" s="107"/>
      <c r="GC87" s="107"/>
      <c r="GD87" s="107"/>
      <c r="GE87" s="107"/>
      <c r="GF87" s="107"/>
      <c r="GG87" s="107"/>
      <c r="GH87" s="107"/>
      <c r="GI87" s="107"/>
      <c r="GJ87" s="107"/>
      <c r="GK87" s="107"/>
      <c r="GL87" s="107"/>
      <c r="GM87" s="107"/>
      <c r="GN87" s="107"/>
      <c r="GO87" s="107"/>
      <c r="GP87" s="107"/>
      <c r="GQ87" s="107"/>
      <c r="GR87" s="107"/>
      <c r="GS87" s="107"/>
      <c r="GT87" s="107"/>
      <c r="GU87" s="107"/>
      <c r="GV87" s="107"/>
      <c r="GW87" s="107"/>
      <c r="GX87" s="107"/>
    </row>
    <row r="88" spans="2:206" s="110" customFormat="1">
      <c r="B88" s="142" t="s">
        <v>352</v>
      </c>
      <c r="E88" s="143">
        <f t="shared" ref="E88:BP88" si="38">E75</f>
        <v>0</v>
      </c>
      <c r="F88" s="143">
        <f t="shared" si="38"/>
        <v>0</v>
      </c>
      <c r="G88" s="143">
        <f t="shared" si="38"/>
        <v>0</v>
      </c>
      <c r="H88" s="143">
        <f t="shared" si="38"/>
        <v>0</v>
      </c>
      <c r="I88" s="143">
        <f t="shared" si="38"/>
        <v>0</v>
      </c>
      <c r="J88" s="143">
        <f t="shared" si="38"/>
        <v>0</v>
      </c>
      <c r="K88" s="143">
        <f t="shared" si="38"/>
        <v>0</v>
      </c>
      <c r="L88" s="143">
        <f t="shared" si="38"/>
        <v>0</v>
      </c>
      <c r="M88" s="143">
        <f t="shared" si="38"/>
        <v>0</v>
      </c>
      <c r="N88" s="143">
        <f t="shared" si="38"/>
        <v>0</v>
      </c>
      <c r="O88" s="143">
        <f t="shared" si="38"/>
        <v>0</v>
      </c>
      <c r="P88" s="143">
        <f t="shared" si="38"/>
        <v>0</v>
      </c>
      <c r="Q88" s="143">
        <f t="shared" si="38"/>
        <v>0</v>
      </c>
      <c r="R88" s="143">
        <f t="shared" si="38"/>
        <v>0</v>
      </c>
      <c r="S88" s="143">
        <f t="shared" si="38"/>
        <v>0</v>
      </c>
      <c r="T88" s="143">
        <f t="shared" si="38"/>
        <v>0</v>
      </c>
      <c r="U88" s="143">
        <f t="shared" si="38"/>
        <v>0</v>
      </c>
      <c r="V88" s="143">
        <f t="shared" si="38"/>
        <v>0</v>
      </c>
      <c r="W88" s="143">
        <f t="shared" si="38"/>
        <v>0</v>
      </c>
      <c r="X88" s="143">
        <f t="shared" si="38"/>
        <v>0</v>
      </c>
      <c r="Y88" s="143">
        <f t="shared" si="38"/>
        <v>0</v>
      </c>
      <c r="Z88" s="143">
        <f t="shared" si="38"/>
        <v>0</v>
      </c>
      <c r="AA88" s="143">
        <f t="shared" si="38"/>
        <v>0</v>
      </c>
      <c r="AB88" s="143">
        <f t="shared" si="38"/>
        <v>0</v>
      </c>
      <c r="AC88" s="143">
        <f t="shared" si="38"/>
        <v>0</v>
      </c>
      <c r="AD88" s="143">
        <f t="shared" si="38"/>
        <v>0</v>
      </c>
      <c r="AE88" s="143">
        <f t="shared" si="38"/>
        <v>0</v>
      </c>
      <c r="AF88" s="143">
        <f t="shared" si="38"/>
        <v>0</v>
      </c>
      <c r="AG88" s="143">
        <f t="shared" si="38"/>
        <v>0</v>
      </c>
      <c r="AH88" s="143">
        <f t="shared" si="38"/>
        <v>0</v>
      </c>
      <c r="AI88" s="143">
        <f t="shared" si="38"/>
        <v>0</v>
      </c>
      <c r="AJ88" s="143">
        <f t="shared" si="38"/>
        <v>0</v>
      </c>
      <c r="AK88" s="143">
        <f t="shared" si="38"/>
        <v>0</v>
      </c>
      <c r="AL88" s="143">
        <f t="shared" si="38"/>
        <v>0</v>
      </c>
      <c r="AM88" s="143">
        <f t="shared" si="38"/>
        <v>0</v>
      </c>
      <c r="AN88" s="143">
        <f t="shared" si="38"/>
        <v>0</v>
      </c>
      <c r="AO88" s="143">
        <f t="shared" si="38"/>
        <v>0</v>
      </c>
      <c r="AP88" s="143">
        <f t="shared" si="38"/>
        <v>0</v>
      </c>
      <c r="AQ88" s="143">
        <f t="shared" si="38"/>
        <v>0</v>
      </c>
      <c r="AR88" s="143">
        <f t="shared" si="38"/>
        <v>0</v>
      </c>
      <c r="AS88" s="143">
        <f t="shared" si="38"/>
        <v>0</v>
      </c>
      <c r="AT88" s="143">
        <f t="shared" si="38"/>
        <v>0</v>
      </c>
      <c r="AU88" s="143">
        <f t="shared" si="38"/>
        <v>0</v>
      </c>
      <c r="AV88" s="143">
        <f t="shared" si="38"/>
        <v>0</v>
      </c>
      <c r="AW88" s="143">
        <f t="shared" si="38"/>
        <v>0</v>
      </c>
      <c r="AX88" s="143">
        <f t="shared" si="38"/>
        <v>0</v>
      </c>
      <c r="AY88" s="143">
        <f t="shared" si="38"/>
        <v>0</v>
      </c>
      <c r="AZ88" s="143">
        <f t="shared" si="38"/>
        <v>0</v>
      </c>
      <c r="BA88" s="143">
        <f t="shared" si="38"/>
        <v>0</v>
      </c>
      <c r="BB88" s="143">
        <f t="shared" si="38"/>
        <v>0</v>
      </c>
      <c r="BC88" s="143">
        <f t="shared" si="38"/>
        <v>0</v>
      </c>
      <c r="BD88" s="143">
        <f t="shared" si="38"/>
        <v>0</v>
      </c>
      <c r="BE88" s="143">
        <f t="shared" si="38"/>
        <v>0</v>
      </c>
      <c r="BF88" s="143">
        <f t="shared" si="38"/>
        <v>0</v>
      </c>
      <c r="BG88" s="143">
        <f t="shared" si="38"/>
        <v>0</v>
      </c>
      <c r="BH88" s="143">
        <f t="shared" si="38"/>
        <v>0</v>
      </c>
      <c r="BI88" s="143">
        <f t="shared" si="38"/>
        <v>0</v>
      </c>
      <c r="BJ88" s="143">
        <f t="shared" si="38"/>
        <v>0</v>
      </c>
      <c r="BK88" s="143">
        <f t="shared" si="38"/>
        <v>0</v>
      </c>
      <c r="BL88" s="143">
        <f t="shared" si="38"/>
        <v>0</v>
      </c>
      <c r="BM88" s="143">
        <f t="shared" si="38"/>
        <v>0</v>
      </c>
      <c r="BN88" s="143">
        <f t="shared" si="38"/>
        <v>0</v>
      </c>
      <c r="BO88" s="143">
        <f t="shared" si="38"/>
        <v>0</v>
      </c>
      <c r="BP88" s="143">
        <f t="shared" si="38"/>
        <v>0</v>
      </c>
      <c r="BQ88" s="143">
        <f t="shared" ref="BQ88:EB88" si="39">BQ75</f>
        <v>0</v>
      </c>
      <c r="BR88" s="143">
        <f t="shared" si="39"/>
        <v>0</v>
      </c>
      <c r="BS88" s="143">
        <f t="shared" si="39"/>
        <v>0</v>
      </c>
      <c r="BT88" s="143">
        <f t="shared" si="39"/>
        <v>0</v>
      </c>
      <c r="BU88" s="143">
        <f t="shared" si="39"/>
        <v>0</v>
      </c>
      <c r="BV88" s="143">
        <f t="shared" si="39"/>
        <v>4741341.9820597954</v>
      </c>
      <c r="BW88" s="143">
        <f t="shared" si="39"/>
        <v>20864664.50448503</v>
      </c>
      <c r="BX88" s="143">
        <f t="shared" si="39"/>
        <v>20864664.50448503</v>
      </c>
      <c r="BY88" s="143">
        <f t="shared" si="39"/>
        <v>20864664.50448503</v>
      </c>
      <c r="BZ88" s="143">
        <f t="shared" si="39"/>
        <v>20864664.50448503</v>
      </c>
      <c r="CA88" s="143">
        <f t="shared" si="39"/>
        <v>0</v>
      </c>
      <c r="CB88" s="143">
        <f t="shared" si="39"/>
        <v>0</v>
      </c>
      <c r="CC88" s="143">
        <f t="shared" si="39"/>
        <v>0</v>
      </c>
      <c r="CD88" s="143">
        <f t="shared" si="39"/>
        <v>0</v>
      </c>
      <c r="CE88" s="143">
        <f t="shared" si="39"/>
        <v>0</v>
      </c>
      <c r="CF88" s="143">
        <f t="shared" si="39"/>
        <v>0</v>
      </c>
      <c r="CG88" s="143">
        <f t="shared" si="39"/>
        <v>0</v>
      </c>
      <c r="CH88" s="143">
        <f t="shared" si="39"/>
        <v>0</v>
      </c>
      <c r="CI88" s="143">
        <f t="shared" si="39"/>
        <v>0</v>
      </c>
      <c r="CJ88" s="143">
        <f t="shared" si="39"/>
        <v>0</v>
      </c>
      <c r="CK88" s="143">
        <f t="shared" si="39"/>
        <v>0</v>
      </c>
      <c r="CL88" s="143">
        <f t="shared" si="39"/>
        <v>0</v>
      </c>
      <c r="CM88" s="143">
        <f t="shared" si="39"/>
        <v>0</v>
      </c>
      <c r="CN88" s="143">
        <f t="shared" si="39"/>
        <v>0</v>
      </c>
      <c r="CO88" s="143">
        <f t="shared" si="39"/>
        <v>0</v>
      </c>
      <c r="CP88" s="143">
        <f t="shared" si="39"/>
        <v>0</v>
      </c>
      <c r="CQ88" s="143">
        <f t="shared" si="39"/>
        <v>0</v>
      </c>
      <c r="CR88" s="143">
        <f t="shared" si="39"/>
        <v>0</v>
      </c>
      <c r="CS88" s="143">
        <f t="shared" si="39"/>
        <v>0</v>
      </c>
      <c r="CT88" s="143">
        <f t="shared" si="39"/>
        <v>0</v>
      </c>
      <c r="CU88" s="143">
        <f t="shared" si="39"/>
        <v>0</v>
      </c>
      <c r="CV88" s="143">
        <f t="shared" si="39"/>
        <v>0</v>
      </c>
      <c r="CW88" s="143">
        <f t="shared" si="39"/>
        <v>0</v>
      </c>
      <c r="CX88" s="143">
        <f t="shared" si="39"/>
        <v>0</v>
      </c>
      <c r="CY88" s="143">
        <f t="shared" si="39"/>
        <v>0</v>
      </c>
      <c r="CZ88" s="143">
        <f t="shared" si="39"/>
        <v>0</v>
      </c>
      <c r="DA88" s="143">
        <f t="shared" si="39"/>
        <v>0</v>
      </c>
      <c r="DB88" s="143">
        <f t="shared" si="39"/>
        <v>0</v>
      </c>
      <c r="DC88" s="143">
        <f t="shared" si="39"/>
        <v>0</v>
      </c>
      <c r="DD88" s="143">
        <f t="shared" si="39"/>
        <v>0</v>
      </c>
      <c r="DE88" s="143">
        <f t="shared" si="39"/>
        <v>0</v>
      </c>
      <c r="DF88" s="143">
        <f t="shared" si="39"/>
        <v>0</v>
      </c>
      <c r="DG88" s="143">
        <f t="shared" si="39"/>
        <v>0</v>
      </c>
      <c r="DH88" s="143">
        <f t="shared" si="39"/>
        <v>0</v>
      </c>
      <c r="DI88" s="143">
        <f t="shared" si="39"/>
        <v>0</v>
      </c>
      <c r="DJ88" s="143">
        <f t="shared" si="39"/>
        <v>0</v>
      </c>
      <c r="DK88" s="143">
        <f t="shared" si="39"/>
        <v>0</v>
      </c>
      <c r="DL88" s="143">
        <f t="shared" si="39"/>
        <v>0</v>
      </c>
      <c r="DM88" s="143">
        <f t="shared" si="39"/>
        <v>0</v>
      </c>
      <c r="DN88" s="143">
        <f t="shared" si="39"/>
        <v>0</v>
      </c>
      <c r="DO88" s="143">
        <f t="shared" si="39"/>
        <v>0</v>
      </c>
      <c r="DP88" s="143">
        <f t="shared" si="39"/>
        <v>0</v>
      </c>
      <c r="DQ88" s="143">
        <f t="shared" si="39"/>
        <v>0</v>
      </c>
      <c r="DR88" s="143">
        <f t="shared" si="39"/>
        <v>0</v>
      </c>
      <c r="DS88" s="143">
        <f t="shared" si="39"/>
        <v>0</v>
      </c>
      <c r="DT88" s="143">
        <f t="shared" si="39"/>
        <v>0</v>
      </c>
      <c r="DU88" s="143">
        <f t="shared" si="39"/>
        <v>0</v>
      </c>
      <c r="DV88" s="143">
        <f t="shared" si="39"/>
        <v>0</v>
      </c>
      <c r="DW88" s="143">
        <f t="shared" si="39"/>
        <v>0</v>
      </c>
      <c r="DX88" s="143">
        <f t="shared" si="39"/>
        <v>0</v>
      </c>
      <c r="DY88" s="143">
        <f t="shared" si="39"/>
        <v>0</v>
      </c>
      <c r="DZ88" s="143">
        <f t="shared" si="39"/>
        <v>0</v>
      </c>
      <c r="EA88" s="143">
        <f t="shared" si="39"/>
        <v>0</v>
      </c>
      <c r="EB88" s="143">
        <f t="shared" si="39"/>
        <v>0</v>
      </c>
      <c r="EC88" s="143">
        <f t="shared" ref="EC88:FB88" si="40">EC75</f>
        <v>0</v>
      </c>
      <c r="ED88" s="143">
        <f t="shared" si="40"/>
        <v>0</v>
      </c>
      <c r="EE88" s="143">
        <f t="shared" si="40"/>
        <v>0</v>
      </c>
      <c r="EF88" s="143">
        <f t="shared" si="40"/>
        <v>0</v>
      </c>
      <c r="EG88" s="143">
        <f t="shared" si="40"/>
        <v>0</v>
      </c>
      <c r="EH88" s="143">
        <f t="shared" si="40"/>
        <v>0</v>
      </c>
      <c r="EI88" s="143">
        <f t="shared" si="40"/>
        <v>0</v>
      </c>
      <c r="EJ88" s="143">
        <f t="shared" si="40"/>
        <v>0</v>
      </c>
      <c r="EK88" s="143">
        <f t="shared" si="40"/>
        <v>0</v>
      </c>
      <c r="EL88" s="143">
        <f t="shared" si="40"/>
        <v>0</v>
      </c>
      <c r="EM88" s="143">
        <f t="shared" si="40"/>
        <v>0</v>
      </c>
      <c r="EN88" s="143">
        <f t="shared" si="40"/>
        <v>0</v>
      </c>
      <c r="EO88" s="143">
        <f t="shared" si="40"/>
        <v>0</v>
      </c>
      <c r="EP88" s="143">
        <f t="shared" si="40"/>
        <v>0</v>
      </c>
      <c r="EQ88" s="143">
        <f t="shared" si="40"/>
        <v>0</v>
      </c>
      <c r="ER88" s="143">
        <f t="shared" si="40"/>
        <v>0</v>
      </c>
      <c r="ES88" s="143">
        <f t="shared" si="40"/>
        <v>0</v>
      </c>
      <c r="ET88" s="143">
        <f t="shared" si="40"/>
        <v>0</v>
      </c>
      <c r="EU88" s="143">
        <f t="shared" si="40"/>
        <v>0</v>
      </c>
      <c r="EV88" s="143">
        <f t="shared" si="40"/>
        <v>0</v>
      </c>
      <c r="EW88" s="143">
        <f t="shared" si="40"/>
        <v>0</v>
      </c>
      <c r="EX88" s="143">
        <f t="shared" si="40"/>
        <v>0</v>
      </c>
      <c r="EY88" s="143">
        <f t="shared" si="40"/>
        <v>0</v>
      </c>
      <c r="EZ88" s="143">
        <f t="shared" si="40"/>
        <v>0</v>
      </c>
      <c r="FA88" s="143">
        <f t="shared" si="40"/>
        <v>0</v>
      </c>
      <c r="FB88" s="143">
        <f t="shared" si="40"/>
        <v>0</v>
      </c>
      <c r="FC88" s="143"/>
      <c r="FD88" s="143"/>
      <c r="FE88" s="143"/>
      <c r="FF88" s="143"/>
      <c r="FG88" s="143"/>
      <c r="FH88" s="143"/>
      <c r="FI88" s="143"/>
      <c r="FJ88" s="143"/>
      <c r="FK88" s="143"/>
      <c r="FL88" s="143"/>
      <c r="FM88" s="143"/>
      <c r="FN88" s="143"/>
      <c r="FO88" s="143"/>
      <c r="FP88" s="143"/>
      <c r="FQ88" s="143"/>
      <c r="FR88" s="143"/>
      <c r="FS88" s="143"/>
      <c r="FT88" s="143"/>
      <c r="FU88" s="143"/>
      <c r="FV88" s="143"/>
      <c r="FW88" s="143"/>
      <c r="FX88" s="143"/>
      <c r="FY88" s="143"/>
      <c r="FZ88" s="143"/>
      <c r="GA88" s="143"/>
      <c r="GB88" s="143"/>
      <c r="GC88" s="143"/>
      <c r="GD88" s="143"/>
      <c r="GE88" s="143"/>
      <c r="GF88" s="143"/>
      <c r="GG88" s="143"/>
      <c r="GH88" s="143"/>
      <c r="GI88" s="143"/>
      <c r="GJ88" s="143"/>
      <c r="GK88" s="143"/>
      <c r="GL88" s="143"/>
      <c r="GM88" s="143"/>
      <c r="GN88" s="143"/>
      <c r="GO88" s="143"/>
      <c r="GP88" s="143"/>
      <c r="GQ88" s="143"/>
      <c r="GR88" s="143"/>
      <c r="GS88" s="143"/>
      <c r="GT88" s="143"/>
      <c r="GU88" s="143"/>
      <c r="GV88" s="143"/>
      <c r="GW88" s="143"/>
      <c r="GX88" s="143"/>
    </row>
    <row r="89" spans="2:206">
      <c r="B89" s="139" t="s">
        <v>353</v>
      </c>
      <c r="E89" s="136">
        <f>MAX((E91-E93)*'Capital Structure'!$H$21/12,0)</f>
        <v>0</v>
      </c>
      <c r="F89" s="136">
        <f>MAX((F91-F93)*'Capital Structure'!$H$21/12,0)</f>
        <v>0</v>
      </c>
      <c r="G89" s="136">
        <f>MAX((G91-G93)*'Capital Structure'!$H$21/12,0)</f>
        <v>0</v>
      </c>
      <c r="H89" s="136">
        <f>MAX((H91-H93)*'Capital Structure'!$H$21/12,0)</f>
        <v>0</v>
      </c>
      <c r="I89" s="136">
        <f>MAX((I91-I93)*'Capital Structure'!$H$21/12,0)</f>
        <v>0</v>
      </c>
      <c r="J89" s="136">
        <f>MAX((J91-J93)*'Capital Structure'!$H$21/12,0)</f>
        <v>0</v>
      </c>
      <c r="K89" s="136">
        <f>MAX((K91-K93)*'Capital Structure'!$H$21/12,0)</f>
        <v>0</v>
      </c>
      <c r="L89" s="136">
        <f>MAX((L91-L93)*'Capital Structure'!$H$21/12,0)</f>
        <v>0</v>
      </c>
      <c r="M89" s="136">
        <f>MAX((M91-M93)*'Capital Structure'!$H$21/12,0)</f>
        <v>0</v>
      </c>
      <c r="N89" s="136">
        <f>MAX((N91-N93)*'Capital Structure'!$H$21/12,0)</f>
        <v>0</v>
      </c>
      <c r="O89" s="136">
        <f>MAX((O91-O93)*'Capital Structure'!$H$21/12,0)</f>
        <v>0</v>
      </c>
      <c r="P89" s="136">
        <f>MAX((P91-P93)*'Capital Structure'!$H$21/12,0)</f>
        <v>0</v>
      </c>
      <c r="Q89" s="136">
        <f>MAX((Q91-Q93)*'Capital Structure'!$H$21/12,0)</f>
        <v>0</v>
      </c>
      <c r="R89" s="136">
        <f>MAX((R91-R93)*'Capital Structure'!$H$21/12,0)</f>
        <v>0</v>
      </c>
      <c r="S89" s="136">
        <f>MAX((S91-S93)*'Capital Structure'!$H$21/12,0)</f>
        <v>0</v>
      </c>
      <c r="T89" s="136">
        <f>MAX((T91-T93)*'Capital Structure'!$H$21/12,0)</f>
        <v>0</v>
      </c>
      <c r="U89" s="136">
        <f>MAX((U91-U93)*'Capital Structure'!$H$21/12,0)</f>
        <v>0</v>
      </c>
      <c r="V89" s="136">
        <f>MAX((V91-V93)*'Capital Structure'!$H$21/12,0)</f>
        <v>0</v>
      </c>
      <c r="W89" s="136">
        <f>MAX((W91-W93)*'Capital Structure'!$H$21/12,0)</f>
        <v>0</v>
      </c>
      <c r="X89" s="136">
        <f>MAX((X91-X93)*'Capital Structure'!$H$21/12,0)</f>
        <v>0</v>
      </c>
      <c r="Y89" s="136">
        <f>MAX((Y91-Y93)*'Capital Structure'!$H$21/12,0)</f>
        <v>0</v>
      </c>
      <c r="Z89" s="136">
        <f>MAX((Z91-Z93)*'Capital Structure'!$H$21/12,0)</f>
        <v>0</v>
      </c>
      <c r="AA89" s="136">
        <f>MAX((AA91-AA93)*'Capital Structure'!$H$21/12,0)</f>
        <v>0</v>
      </c>
      <c r="AB89" s="136">
        <f>MAX((AB91-AB93)*'Capital Structure'!$H$21/12,0)</f>
        <v>0</v>
      </c>
      <c r="AC89" s="136">
        <f>MAX((AC91-AC93)*'Capital Structure'!$H$21/12,0)</f>
        <v>0</v>
      </c>
      <c r="AD89" s="136">
        <f>MAX((AD91-AD93)*'Capital Structure'!$H$21/12,0)</f>
        <v>0</v>
      </c>
      <c r="AE89" s="136">
        <f>MAX((AE91-AE93)*'Capital Structure'!$H$21/12,0)</f>
        <v>0</v>
      </c>
      <c r="AF89" s="136">
        <f>MAX((AF91-AF93)*'Capital Structure'!$H$21/12,0)</f>
        <v>0</v>
      </c>
      <c r="AG89" s="136">
        <f>MAX((AG91-AG93)*'Capital Structure'!$H$21/12,0)</f>
        <v>0</v>
      </c>
      <c r="AH89" s="136">
        <f>MAX((AH91-AH93)*'Capital Structure'!$H$21/12,0)</f>
        <v>0</v>
      </c>
      <c r="AI89" s="136">
        <f>MAX((AI91-AI93)*'Capital Structure'!$H$21/12,0)</f>
        <v>0</v>
      </c>
      <c r="AJ89" s="136">
        <f>MAX((AJ91-AJ93)*'Capital Structure'!$H$21/12,0)</f>
        <v>0</v>
      </c>
      <c r="AK89" s="136">
        <f>MAX((AK91-AK93)*'Capital Structure'!$H$21/12,0)</f>
        <v>0</v>
      </c>
      <c r="AL89" s="136">
        <f>MAX((AL91-AL93)*'Capital Structure'!$H$21/12,0)</f>
        <v>0</v>
      </c>
      <c r="AM89" s="136">
        <f>MAX((AM91-AM93)*'Capital Structure'!$H$21/12,0)</f>
        <v>0</v>
      </c>
      <c r="AN89" s="136">
        <f>MAX((AN91-AN93)*'Capital Structure'!$H$21/12,0)</f>
        <v>0</v>
      </c>
      <c r="AO89" s="136">
        <f>MAX((AO91-AO93)*'Capital Structure'!$H$21/12,0)</f>
        <v>0</v>
      </c>
      <c r="AP89" s="136">
        <f>MAX((AP91-AP93)*'Capital Structure'!$H$21/12,0)</f>
        <v>0</v>
      </c>
      <c r="AQ89" s="136">
        <f>MAX((AQ91-AQ93)*'Capital Structure'!$H$21/12,0)</f>
        <v>0</v>
      </c>
      <c r="AR89" s="136">
        <f>MAX((AR91-AR93)*'Capital Structure'!$H$21/12,0)</f>
        <v>0</v>
      </c>
      <c r="AS89" s="136">
        <f>MAX((AS91-AS93)*'Capital Structure'!$H$21/12,0)</f>
        <v>0</v>
      </c>
      <c r="AT89" s="136">
        <f>MAX((AT91-AT93)*'Capital Structure'!$H$21/12,0)</f>
        <v>0</v>
      </c>
      <c r="AU89" s="136">
        <f>MAX((AU91-AU93)*'Capital Structure'!$H$21/12,0)</f>
        <v>0</v>
      </c>
      <c r="AV89" s="136">
        <f>MAX((AV91-AV93)*'Capital Structure'!$H$21/12,0)</f>
        <v>0</v>
      </c>
      <c r="AW89" s="136">
        <f>MAX((AW91-AW93)*'Capital Structure'!$H$21/12,0)</f>
        <v>0</v>
      </c>
      <c r="AX89" s="136">
        <f>MAX((AX91-AX93)*'Capital Structure'!$H$21/12,0)</f>
        <v>0</v>
      </c>
      <c r="AY89" s="136">
        <f>MAX((AY91-AY93)*'Capital Structure'!$H$21/12,0)</f>
        <v>0</v>
      </c>
      <c r="AZ89" s="136">
        <f>MAX((AZ91-AZ93)*'Capital Structure'!$H$21/12,0)</f>
        <v>0</v>
      </c>
      <c r="BA89" s="136">
        <f>MAX((BA91-BA93)*'Capital Structure'!$H$21/12,0)</f>
        <v>0</v>
      </c>
      <c r="BB89" s="136">
        <f>MAX((BB91-BB93)*'Capital Structure'!$H$21/12,0)</f>
        <v>0</v>
      </c>
      <c r="BC89" s="136">
        <f>MAX((BC91-BC93)*'Capital Structure'!$H$21/12,0)</f>
        <v>0</v>
      </c>
      <c r="BD89" s="136">
        <f>MAX((BD91-BD93)*'Capital Structure'!$H$21/12,0)</f>
        <v>0</v>
      </c>
      <c r="BE89" s="136">
        <f>MAX((BE91-BE93)*'Capital Structure'!$H$21/12,0)</f>
        <v>0</v>
      </c>
      <c r="BF89" s="136">
        <f>MAX((BF91-BF93)*'Capital Structure'!$H$21/12,0)</f>
        <v>0</v>
      </c>
      <c r="BG89" s="136">
        <f>MAX((BG91-BG93)*'Capital Structure'!$H$21/12,0)</f>
        <v>0</v>
      </c>
      <c r="BH89" s="136">
        <f>MAX((BH91-BH93)*'Capital Structure'!$H$21/12,0)</f>
        <v>0</v>
      </c>
      <c r="BI89" s="136">
        <f>MAX((BI91-BI93)*'Capital Structure'!$H$21/12,0)</f>
        <v>0</v>
      </c>
      <c r="BJ89" s="136">
        <f>MAX((BJ91-BJ93)*'Capital Structure'!$H$21/12,0)</f>
        <v>0</v>
      </c>
      <c r="BK89" s="136">
        <f>MAX((BK91-BK93)*'Capital Structure'!$H$21/12,0)</f>
        <v>0</v>
      </c>
      <c r="BL89" s="136">
        <f>MAX((BL91-BL93)*'Capital Structure'!$H$21/12,0)</f>
        <v>0</v>
      </c>
      <c r="BM89" s="136">
        <f>MAX((BM91-BM93)*'Capital Structure'!$H$21/12,0)</f>
        <v>0</v>
      </c>
      <c r="BN89" s="136">
        <f>MAX((BN91-BN93)*'Capital Structure'!$H$21/12,0)</f>
        <v>0</v>
      </c>
      <c r="BO89" s="136">
        <f>MAX((BO91-BO93)*'Capital Structure'!$H$21/12,0)</f>
        <v>0</v>
      </c>
      <c r="BP89" s="136">
        <f>MAX((BP91-BP93)*'Capital Structure'!$H$21/12,0)</f>
        <v>0</v>
      </c>
      <c r="BQ89" s="136">
        <f>MAX((BQ91-BQ93)*'Capital Structure'!$H$21/12,0)</f>
        <v>0</v>
      </c>
      <c r="BR89" s="136">
        <f>MAX((BR91-BR93)*'Capital Structure'!$H$21/12,0)</f>
        <v>0</v>
      </c>
      <c r="BS89" s="136">
        <f>MAX((BS91-BS93)*'Capital Structure'!$H$21/12,0)</f>
        <v>0</v>
      </c>
      <c r="BT89" s="136">
        <f>MAX((BT91-BT93)*'Capital Structure'!$H$21/12,0)</f>
        <v>0</v>
      </c>
      <c r="BU89" s="136">
        <f>MAX((BU91-BU93)*'Capital Structure'!$H$21/12,0)</f>
        <v>0</v>
      </c>
      <c r="BV89" s="136">
        <f>MAX((BV91-BV93)*'Capital Structure'!$H$21/12,0)</f>
        <v>19755.591591915814</v>
      </c>
      <c r="BW89" s="136">
        <f>MAX((BW91-BW93)*'Capital Structure'!$H$21/12,0)</f>
        <v>106774.00865890311</v>
      </c>
      <c r="BX89" s="136">
        <f>MAX((BX91-BX93)*'Capital Structure'!$H$21/12,0)</f>
        <v>194155.00246366949</v>
      </c>
      <c r="BY89" s="136">
        <f>MAX((BY91-BY93)*'Capital Structure'!$H$21/12,0)</f>
        <v>281900.08374262246</v>
      </c>
      <c r="BZ89" s="136">
        <f>MAX((BZ91-BZ93)*'Capital Structure'!$H$21/12,0)</f>
        <v>370010.76952690427</v>
      </c>
      <c r="CA89" s="136">
        <f>MAX((CA91-CA93)*'Capital Structure'!$H$21/12,0)</f>
        <v>0</v>
      </c>
      <c r="CB89" s="136">
        <f>MAX((CB91-CB93)*'Capital Structure'!$H$21/12,0)</f>
        <v>0</v>
      </c>
      <c r="CC89" s="136">
        <f>MAX((CC91-CC93)*'Capital Structure'!$H$21/12,0)</f>
        <v>0</v>
      </c>
      <c r="CD89" s="136">
        <f>MAX((CD91-CD93)*'Capital Structure'!$H$21/12,0)</f>
        <v>0</v>
      </c>
      <c r="CE89" s="136">
        <f>MAX((CE91-CE93)*'Capital Structure'!$H$21/12,0)</f>
        <v>0</v>
      </c>
      <c r="CF89" s="136">
        <f>MAX((CF91-CF93)*'Capital Structure'!$H$21/12,0)</f>
        <v>0</v>
      </c>
      <c r="CG89" s="136">
        <f>MAX((CG91-CG93)*'Capital Structure'!$H$21/12,0)</f>
        <v>0</v>
      </c>
      <c r="CH89" s="136">
        <f>MAX((CH91-CH93)*'Capital Structure'!$H$21/12,0)</f>
        <v>0</v>
      </c>
      <c r="CI89" s="136">
        <f>MAX((CI91-CI93)*'Capital Structure'!$H$21/12,0)</f>
        <v>0</v>
      </c>
      <c r="CJ89" s="136">
        <f>MAX((CJ91-CJ93)*'Capital Structure'!$H$21/12,0)</f>
        <v>0</v>
      </c>
      <c r="CK89" s="136">
        <f>MAX((CK91-CK93)*'Capital Structure'!$H$21/12,0)</f>
        <v>0</v>
      </c>
      <c r="CL89" s="136">
        <f>MAX((CL91-CL93)*'Capital Structure'!$H$21/12,0)</f>
        <v>0</v>
      </c>
      <c r="CM89" s="136">
        <f>MAX((CM91-CM93)*'Capital Structure'!$H$21/12,0)</f>
        <v>0</v>
      </c>
      <c r="CN89" s="136">
        <f>MAX((CN91-CN93)*'Capital Structure'!$H$21/12,0)</f>
        <v>0</v>
      </c>
      <c r="CO89" s="136">
        <f>MAX((CO91-CO93)*'Capital Structure'!$H$21/12,0)</f>
        <v>0</v>
      </c>
      <c r="CP89" s="136">
        <f>MAX((CP91-CP93)*'Capital Structure'!$H$21/12,0)</f>
        <v>0</v>
      </c>
      <c r="CQ89" s="136">
        <f>MAX((CQ91-CQ93)*'Capital Structure'!$H$21/12,0)</f>
        <v>0</v>
      </c>
      <c r="CR89" s="136">
        <f>MAX((CR91-CR93)*'Capital Structure'!$H$21/12,0)</f>
        <v>0</v>
      </c>
      <c r="CS89" s="136">
        <f>MAX((CS91-CS93)*'Capital Structure'!$H$21/12,0)</f>
        <v>0</v>
      </c>
      <c r="CT89" s="136">
        <f>MAX((CT91-CT93)*'Capital Structure'!$H$21/12,0)</f>
        <v>0</v>
      </c>
      <c r="CU89" s="136">
        <f>MAX((CU91-CU93)*'Capital Structure'!$H$21/12,0)</f>
        <v>0</v>
      </c>
      <c r="CV89" s="136">
        <f>MAX((CV91-CV93)*'Capital Structure'!$H$21/12,0)</f>
        <v>0</v>
      </c>
      <c r="CW89" s="136">
        <f>MAX((CW91-CW93)*'Capital Structure'!$H$21/12,0)</f>
        <v>0</v>
      </c>
      <c r="CX89" s="136">
        <f>MAX((CX91-CX93)*'Capital Structure'!$H$21/12,0)</f>
        <v>0</v>
      </c>
      <c r="CY89" s="136">
        <f>MAX((CY91-CY93)*'Capital Structure'!$H$21/12,0)</f>
        <v>0</v>
      </c>
      <c r="CZ89" s="136">
        <f>MAX((CZ91-CZ93)*'Capital Structure'!$H$21/12,0)</f>
        <v>0</v>
      </c>
      <c r="DA89" s="136">
        <f>MAX((DA91-DA93)*'Capital Structure'!$H$21/12,0)</f>
        <v>0</v>
      </c>
      <c r="DB89" s="136">
        <f>MAX((DB91-DB93)*'Capital Structure'!$H$21/12,0)</f>
        <v>0</v>
      </c>
      <c r="DC89" s="136">
        <f>MAX((DC91-DC93)*'Capital Structure'!$H$21/12,0)</f>
        <v>0</v>
      </c>
      <c r="DD89" s="136">
        <f>MAX((DD91-DD93)*'Capital Structure'!$H$21/12,0)</f>
        <v>0</v>
      </c>
      <c r="DE89" s="136">
        <f>MAX((DE91-DE93)*'Capital Structure'!$H$21/12,0)</f>
        <v>0</v>
      </c>
      <c r="DF89" s="136">
        <f>MAX((DF91-DF93)*'Capital Structure'!$H$21/12,0)</f>
        <v>0</v>
      </c>
      <c r="DG89" s="136">
        <f>MAX((DG91-DG93)*'Capital Structure'!$H$21/12,0)</f>
        <v>0</v>
      </c>
      <c r="DH89" s="136">
        <f>MAX((DH91-DH93)*'Capital Structure'!$H$21/12,0)</f>
        <v>0</v>
      </c>
      <c r="DI89" s="136">
        <f>MAX((DI91-DI93)*'Capital Structure'!$H$21/12,0)</f>
        <v>0</v>
      </c>
      <c r="DJ89" s="136">
        <f>MAX((DJ91-DJ93)*'Capital Structure'!$H$21/12,0)</f>
        <v>0</v>
      </c>
      <c r="DK89" s="136">
        <f>MAX((DK91-DK93)*'Capital Structure'!$H$21/12,0)</f>
        <v>0</v>
      </c>
      <c r="DL89" s="136">
        <f>MAX((DL91-DL93)*'Capital Structure'!$H$21/12,0)</f>
        <v>0</v>
      </c>
      <c r="DM89" s="136">
        <f>MAX((DM91-DM93)*'Capital Structure'!$H$21/12,0)</f>
        <v>0</v>
      </c>
      <c r="DN89" s="136">
        <f>MAX((DN91-DN93)*'Capital Structure'!$H$21/12,0)</f>
        <v>0</v>
      </c>
      <c r="DO89" s="136">
        <f>MAX((DO91-DO93)*'Capital Structure'!$H$21/12,0)</f>
        <v>0</v>
      </c>
      <c r="DP89" s="136">
        <f>MAX((DP91-DP93)*'Capital Structure'!$H$21/12,0)</f>
        <v>0</v>
      </c>
      <c r="DQ89" s="136">
        <f>MAX((DQ91-DQ93)*'Capital Structure'!$H$21/12,0)</f>
        <v>0</v>
      </c>
      <c r="DR89" s="136">
        <f>MAX((DR91-DR93)*'Capital Structure'!$H$21/12,0)</f>
        <v>0</v>
      </c>
      <c r="DS89" s="136">
        <f>MAX((DS91-DS93)*'Capital Structure'!$H$21/12,0)</f>
        <v>0</v>
      </c>
      <c r="DT89" s="136">
        <f>MAX((DT91-DT93)*'Capital Structure'!$H$21/12,0)</f>
        <v>0</v>
      </c>
      <c r="DU89" s="136">
        <f>MAX((DU91-DU93)*'Capital Structure'!$H$21/12,0)</f>
        <v>0</v>
      </c>
      <c r="DV89" s="136">
        <f>MAX((DV91-DV93)*'Capital Structure'!$H$21/12,0)</f>
        <v>0</v>
      </c>
      <c r="DW89" s="136">
        <f>MAX((DW91-DW93)*'Capital Structure'!$H$21/12,0)</f>
        <v>0</v>
      </c>
      <c r="DX89" s="136">
        <f>MAX((DX91-DX93)*'Capital Structure'!$H$21/12,0)</f>
        <v>0</v>
      </c>
      <c r="DY89" s="136">
        <f>MAX((DY91-DY93)*'Capital Structure'!$H$21/12,0)</f>
        <v>0</v>
      </c>
      <c r="DZ89" s="136">
        <f>MAX((DZ91-DZ93)*'Capital Structure'!$H$21/12,0)</f>
        <v>0</v>
      </c>
      <c r="EA89" s="136">
        <f>MAX((EA91-EA93)*'Capital Structure'!$H$21/12,0)</f>
        <v>0</v>
      </c>
      <c r="EB89" s="136">
        <f>MAX((EB91-EB93)*'Capital Structure'!$H$21/12,0)</f>
        <v>0</v>
      </c>
      <c r="EC89" s="136">
        <f>MAX((EC91-EC93)*'Capital Structure'!$H$21/12,0)</f>
        <v>0</v>
      </c>
      <c r="ED89" s="136">
        <f>MAX((ED91-ED93)*'Capital Structure'!$H$21/12,0)</f>
        <v>0</v>
      </c>
      <c r="EE89" s="136">
        <f>MAX((EE91-EE93)*'Capital Structure'!$H$21/12,0)</f>
        <v>0</v>
      </c>
      <c r="EF89" s="136">
        <f>MAX((EF91-EF93)*'Capital Structure'!$H$21/12,0)</f>
        <v>0</v>
      </c>
      <c r="EG89" s="136">
        <f>MAX((EG91-EG93)*'Capital Structure'!$H$21/12,0)</f>
        <v>0</v>
      </c>
      <c r="EH89" s="136">
        <f>MAX((EH91-EH93)*'Capital Structure'!$H$21/12,0)</f>
        <v>0</v>
      </c>
      <c r="EI89" s="136">
        <f>MAX((EI91-EI93)*'Capital Structure'!$H$21/12,0)</f>
        <v>0</v>
      </c>
      <c r="EJ89" s="136">
        <f>MAX((EJ91-EJ93)*'Capital Structure'!$H$21/12,0)</f>
        <v>0</v>
      </c>
      <c r="EK89" s="136">
        <f>MAX((EK91-EK93)*'Capital Structure'!$H$21/12,0)</f>
        <v>0</v>
      </c>
      <c r="EL89" s="136">
        <f>MAX((EL91-EL93)*'Capital Structure'!$H$21/12,0)</f>
        <v>0</v>
      </c>
      <c r="EM89" s="136">
        <f>MAX((EM91-EM93)*'Capital Structure'!$H$21/12,0)</f>
        <v>0</v>
      </c>
      <c r="EN89" s="136">
        <f>MAX((EN91-EN93)*'Capital Structure'!$H$21/12,0)</f>
        <v>0</v>
      </c>
      <c r="EO89" s="136">
        <f>MAX((EO91-EO93)*'Capital Structure'!$H$21/12,0)</f>
        <v>0</v>
      </c>
      <c r="EP89" s="136">
        <f>MAX((EP91-EP93)*'Capital Structure'!$H$21/12,0)</f>
        <v>0</v>
      </c>
      <c r="EQ89" s="136">
        <f>MAX((EQ91-EQ93)*'Capital Structure'!$H$21/12,0)</f>
        <v>0</v>
      </c>
      <c r="ER89" s="136">
        <f>MAX((ER91-ER93)*'Capital Structure'!$H$21/12,0)</f>
        <v>0</v>
      </c>
      <c r="ES89" s="136">
        <f>MAX((ES91-ES93)*'Capital Structure'!$H$21/12,0)</f>
        <v>0</v>
      </c>
      <c r="ET89" s="136">
        <f>MAX((ET91-ET93)*'Capital Structure'!$H$21/12,0)</f>
        <v>0</v>
      </c>
      <c r="EU89" s="136">
        <f>MAX((EU91-EU93)*'Capital Structure'!$H$21/12,0)</f>
        <v>0</v>
      </c>
      <c r="EV89" s="136">
        <f>MAX((EV91-EV93)*'Capital Structure'!$H$21/12,0)</f>
        <v>0</v>
      </c>
      <c r="EW89" s="136">
        <f>MAX((EW91-EW93)*'Capital Structure'!$H$21/12,0)</f>
        <v>0</v>
      </c>
      <c r="EX89" s="136">
        <f>MAX((EX91-EX93)*'Capital Structure'!$H$21/12,0)</f>
        <v>0</v>
      </c>
      <c r="EY89" s="136">
        <f>MAX((EY91-EY93)*'Capital Structure'!$H$21/12,0)</f>
        <v>0</v>
      </c>
      <c r="EZ89" s="136">
        <f>MAX((EZ91-EZ93)*'Capital Structure'!$H$21/12,0)</f>
        <v>0</v>
      </c>
      <c r="FA89" s="136">
        <f>MAX((FA91-FA93)*'Capital Structure'!$H$21/12,0)</f>
        <v>0</v>
      </c>
      <c r="FB89" s="136">
        <f>MAX((FB91-FB93)*'Capital Structure'!$H$21/12,0)</f>
        <v>0</v>
      </c>
      <c r="FC89" s="136"/>
      <c r="FD89" s="136"/>
      <c r="FE89" s="136"/>
      <c r="FF89" s="136"/>
      <c r="FG89" s="136"/>
      <c r="FH89" s="136"/>
      <c r="FI89" s="136"/>
      <c r="FJ89" s="136"/>
      <c r="FK89" s="136"/>
      <c r="FL89" s="136"/>
      <c r="FM89" s="136"/>
      <c r="FN89" s="136"/>
      <c r="FO89" s="136"/>
      <c r="FP89" s="136"/>
      <c r="FQ89" s="136"/>
      <c r="FR89" s="136"/>
      <c r="FS89" s="136"/>
      <c r="FT89" s="136"/>
      <c r="FU89" s="136"/>
      <c r="FV89" s="136"/>
      <c r="FW89" s="136"/>
      <c r="FX89" s="136"/>
      <c r="FY89" s="136"/>
      <c r="FZ89" s="136"/>
      <c r="GA89" s="136"/>
      <c r="GB89" s="136"/>
      <c r="GC89" s="136"/>
      <c r="GD89" s="136"/>
      <c r="GE89" s="136"/>
      <c r="GF89" s="136"/>
      <c r="GG89" s="136"/>
      <c r="GH89" s="136"/>
      <c r="GI89" s="136"/>
      <c r="GJ89" s="136"/>
      <c r="GK89" s="136"/>
      <c r="GL89" s="136"/>
      <c r="GM89" s="136"/>
      <c r="GN89" s="136"/>
      <c r="GO89" s="136"/>
      <c r="GP89" s="136"/>
      <c r="GQ89" s="136"/>
      <c r="GR89" s="136"/>
      <c r="GS89" s="136"/>
      <c r="GT89" s="136"/>
      <c r="GU89" s="136"/>
      <c r="GV89" s="136"/>
      <c r="GW89" s="136"/>
      <c r="GX89" s="136"/>
    </row>
    <row r="90" spans="2:206">
      <c r="B90" s="139" t="s">
        <v>354</v>
      </c>
      <c r="E90" s="136">
        <f>IFERROR(VLOOKUP(E$87,'Capital Structure'!$H$27:$I$29,2,FALSE),0)</f>
        <v>0</v>
      </c>
      <c r="F90" s="136">
        <f>IFERROR(VLOOKUP(F$87,'Capital Structure'!$H$27:$I$29,2,FALSE),0)</f>
        <v>0</v>
      </c>
      <c r="G90" s="136">
        <f>IFERROR(VLOOKUP(G$87,'Capital Structure'!$H$27:$I$29,2,FALSE),0)</f>
        <v>0</v>
      </c>
      <c r="H90" s="136">
        <f>IFERROR(VLOOKUP(H$87,'Capital Structure'!$H$27:$I$29,2,FALSE),0)</f>
        <v>0</v>
      </c>
      <c r="I90" s="136">
        <f>IFERROR(VLOOKUP(I$87,'Capital Structure'!$H$27:$I$29,2,FALSE),0)</f>
        <v>0</v>
      </c>
      <c r="J90" s="136">
        <f>IFERROR(VLOOKUP(J$87,'Capital Structure'!$H$27:$I$29,2,FALSE),0)</f>
        <v>0</v>
      </c>
      <c r="K90" s="136">
        <f>IFERROR(VLOOKUP(K$87,'Capital Structure'!$H$27:$I$29,2,FALSE),0)</f>
        <v>0</v>
      </c>
      <c r="L90" s="136">
        <f>IFERROR(VLOOKUP(L$87,'Capital Structure'!$H$27:$I$29,2,FALSE),0)</f>
        <v>0</v>
      </c>
      <c r="M90" s="136">
        <f>IFERROR(VLOOKUP(M$87,'Capital Structure'!$H$27:$I$29,2,FALSE),0)</f>
        <v>0</v>
      </c>
      <c r="N90" s="136">
        <f>IFERROR(VLOOKUP(N$87,'Capital Structure'!$H$27:$I$29,2,FALSE),0)</f>
        <v>0</v>
      </c>
      <c r="O90" s="136">
        <f>IFERROR(VLOOKUP(O$87,'Capital Structure'!$H$27:$I$29,2,FALSE),0)</f>
        <v>0</v>
      </c>
      <c r="P90" s="136">
        <f>IFERROR(VLOOKUP(P$87,'Capital Structure'!$H$27:$I$29,2,FALSE),0)</f>
        <v>0</v>
      </c>
      <c r="Q90" s="136">
        <f>IFERROR(VLOOKUP(Q$87,'Capital Structure'!$H$27:$I$29,2,FALSE),0)</f>
        <v>0</v>
      </c>
      <c r="R90" s="136">
        <f>IFERROR(VLOOKUP(R$87,'Capital Structure'!$H$27:$I$29,2,FALSE),0)</f>
        <v>0</v>
      </c>
      <c r="S90" s="136">
        <f>IFERROR(VLOOKUP(S$87,'Capital Structure'!$H$27:$I$29,2,FALSE),0)</f>
        <v>0</v>
      </c>
      <c r="T90" s="136">
        <f>IFERROR(VLOOKUP(T$87,'Capital Structure'!$H$27:$I$29,2,FALSE),0)</f>
        <v>0</v>
      </c>
      <c r="U90" s="136">
        <f>IFERROR(VLOOKUP(U$87,'Capital Structure'!$H$27:$I$29,2,FALSE),0)</f>
        <v>0</v>
      </c>
      <c r="V90" s="136">
        <f>IFERROR(VLOOKUP(V$87,'Capital Structure'!$H$27:$I$29,2,FALSE),0)</f>
        <v>0</v>
      </c>
      <c r="W90" s="136">
        <f>IFERROR(VLOOKUP(W$87,'Capital Structure'!$H$27:$I$29,2,FALSE),0)</f>
        <v>0</v>
      </c>
      <c r="X90" s="136">
        <f>IFERROR(VLOOKUP(X$87,'Capital Structure'!$H$27:$I$29,2,FALSE),0)</f>
        <v>0</v>
      </c>
      <c r="Y90" s="136">
        <f>IFERROR(VLOOKUP(Y$87,'Capital Structure'!$H$27:$I$29,2,FALSE),0)</f>
        <v>0</v>
      </c>
      <c r="Z90" s="136">
        <f>IFERROR(VLOOKUP(Z$87,'Capital Structure'!$H$27:$I$29,2,FALSE),0)</f>
        <v>0</v>
      </c>
      <c r="AA90" s="136">
        <f>IFERROR(VLOOKUP(AA$87,'Capital Structure'!$H$27:$I$29,2,FALSE),0)</f>
        <v>0</v>
      </c>
      <c r="AB90" s="136">
        <f>IFERROR(VLOOKUP(AB$87,'Capital Structure'!$H$27:$I$29,2,FALSE),0)</f>
        <v>0</v>
      </c>
      <c r="AC90" s="136">
        <f>IFERROR(VLOOKUP(AC$87,'Capital Structure'!$H$27:$I$29,2,FALSE),0)</f>
        <v>0</v>
      </c>
      <c r="AD90" s="136">
        <f>IFERROR(VLOOKUP(AD$87,'Capital Structure'!$H$27:$I$29,2,FALSE),0)</f>
        <v>0</v>
      </c>
      <c r="AE90" s="136">
        <f>IFERROR(VLOOKUP(AE$87,'Capital Structure'!$H$27:$I$29,2,FALSE),0)</f>
        <v>0</v>
      </c>
      <c r="AF90" s="136">
        <f>IFERROR(VLOOKUP(AF$87,'Capital Structure'!$H$27:$I$29,2,FALSE),0)</f>
        <v>0</v>
      </c>
      <c r="AG90" s="136">
        <f>IFERROR(VLOOKUP(AG$87,'Capital Structure'!$H$27:$I$29,2,FALSE),0)</f>
        <v>0</v>
      </c>
      <c r="AH90" s="136">
        <f>IFERROR(VLOOKUP(AH$87,'Capital Structure'!$H$27:$I$29,2,FALSE),0)</f>
        <v>0</v>
      </c>
      <c r="AI90" s="136">
        <f>IFERROR(VLOOKUP(AI$87,'Capital Structure'!$H$27:$I$29,2,FALSE),0)</f>
        <v>0</v>
      </c>
      <c r="AJ90" s="136">
        <f>IFERROR(VLOOKUP(AJ$87,'Capital Structure'!$H$27:$I$29,2,FALSE),0)</f>
        <v>0</v>
      </c>
      <c r="AK90" s="136">
        <f>IFERROR(VLOOKUP(AK$87,'Capital Structure'!$H$27:$I$29,2,FALSE),0)</f>
        <v>0</v>
      </c>
      <c r="AL90" s="136">
        <f>IFERROR(VLOOKUP(AL$87,'Capital Structure'!$H$27:$I$29,2,FALSE),0)</f>
        <v>0</v>
      </c>
      <c r="AM90" s="136">
        <f>IFERROR(VLOOKUP(AM$87,'Capital Structure'!$H$27:$I$29,2,FALSE),0)</f>
        <v>0</v>
      </c>
      <c r="AN90" s="136">
        <f>IFERROR(VLOOKUP(AN$87,'Capital Structure'!$H$27:$I$29,2,FALSE),0)</f>
        <v>0</v>
      </c>
      <c r="AO90" s="136">
        <f>IFERROR(VLOOKUP(AO$87,'Capital Structure'!$H$27:$I$29,2,FALSE),0)</f>
        <v>0</v>
      </c>
      <c r="AP90" s="136">
        <f>IFERROR(VLOOKUP(AP$87,'Capital Structure'!$H$27:$I$29,2,FALSE),0)</f>
        <v>0</v>
      </c>
      <c r="AQ90" s="136">
        <f>IFERROR(VLOOKUP(AQ$87,'Capital Structure'!$H$27:$I$29,2,FALSE),0)</f>
        <v>0</v>
      </c>
      <c r="AR90" s="136">
        <f>IFERROR(VLOOKUP(AR$87,'Capital Structure'!$H$27:$I$29,2,FALSE),0)</f>
        <v>0</v>
      </c>
      <c r="AS90" s="136">
        <f>IFERROR(VLOOKUP(AS$87,'Capital Structure'!$H$27:$I$29,2,FALSE),0)</f>
        <v>0</v>
      </c>
      <c r="AT90" s="136">
        <f>IFERROR(VLOOKUP(AT$87,'Capital Structure'!$H$27:$I$29,2,FALSE),0)</f>
        <v>0</v>
      </c>
      <c r="AU90" s="136">
        <f>IFERROR(VLOOKUP(AU$87,'Capital Structure'!$H$27:$I$29,2,FALSE),0)</f>
        <v>0</v>
      </c>
      <c r="AV90" s="136">
        <f>IFERROR(VLOOKUP(AV$87,'Capital Structure'!$H$27:$I$29,2,FALSE),0)</f>
        <v>0</v>
      </c>
      <c r="AW90" s="136">
        <f>IFERROR(VLOOKUP(AW$87,'Capital Structure'!$H$27:$I$29,2,FALSE),0)</f>
        <v>0</v>
      </c>
      <c r="AX90" s="136">
        <f>IFERROR(VLOOKUP(AX$87,'Capital Structure'!$H$27:$I$29,2,FALSE),0)</f>
        <v>0</v>
      </c>
      <c r="AY90" s="136">
        <f>IFERROR(VLOOKUP(AY$87,'Capital Structure'!$H$27:$I$29,2,FALSE),0)</f>
        <v>0</v>
      </c>
      <c r="AZ90" s="136">
        <f>IFERROR(VLOOKUP(AZ$87,'Capital Structure'!$H$27:$I$29,2,FALSE),0)</f>
        <v>0</v>
      </c>
      <c r="BA90" s="136">
        <f>IFERROR(VLOOKUP(BA$87,'Capital Structure'!$H$27:$I$29,2,FALSE),0)</f>
        <v>0</v>
      </c>
      <c r="BB90" s="136">
        <f>IFERROR(VLOOKUP(BB$87,'Capital Structure'!$H$27:$I$29,2,FALSE),0)</f>
        <v>0</v>
      </c>
      <c r="BC90" s="136">
        <f>IFERROR(VLOOKUP(BC$87,'Capital Structure'!$H$27:$I$29,2,FALSE),0)</f>
        <v>0</v>
      </c>
      <c r="BD90" s="136">
        <f>IFERROR(VLOOKUP(BD$87,'Capital Structure'!$H$27:$I$29,2,FALSE),0)</f>
        <v>0</v>
      </c>
      <c r="BE90" s="136">
        <f>IFERROR(VLOOKUP(BE$87,'Capital Structure'!$H$27:$I$29,2,FALSE),0)</f>
        <v>0</v>
      </c>
      <c r="BF90" s="136">
        <f>IFERROR(VLOOKUP(BF$87,'Capital Structure'!$H$27:$I$29,2,FALSE),0)</f>
        <v>0</v>
      </c>
      <c r="BG90" s="136">
        <f>IFERROR(VLOOKUP(BG$87,'Capital Structure'!$H$27:$I$29,2,FALSE),0)</f>
        <v>0</v>
      </c>
      <c r="BH90" s="136">
        <f>IFERROR(VLOOKUP(BH$87,'Capital Structure'!$H$27:$I$29,2,FALSE),0)</f>
        <v>0</v>
      </c>
      <c r="BI90" s="136">
        <f>IFERROR(VLOOKUP(BI$87,'Capital Structure'!$H$27:$I$29,2,FALSE),0)</f>
        <v>0</v>
      </c>
      <c r="BJ90" s="136">
        <f>IFERROR(VLOOKUP(BJ$87,'Capital Structure'!$H$27:$I$29,2,FALSE),0)</f>
        <v>0</v>
      </c>
      <c r="BK90" s="136">
        <f>IFERROR(VLOOKUP(BK$87,'Capital Structure'!$H$27:$I$29,2,FALSE),0)</f>
        <v>0</v>
      </c>
      <c r="BL90" s="136">
        <f>IFERROR(VLOOKUP(BL$87,'Capital Structure'!$H$27:$I$29,2,FALSE),0)</f>
        <v>0</v>
      </c>
      <c r="BM90" s="136">
        <f>IFERROR(VLOOKUP(BM$87,'Capital Structure'!$H$27:$I$29,2,FALSE),0)</f>
        <v>0</v>
      </c>
      <c r="BN90" s="136">
        <f>IFERROR(VLOOKUP(BN$87,'Capital Structure'!$H$27:$I$29,2,FALSE),0)</f>
        <v>0</v>
      </c>
      <c r="BO90" s="136">
        <f>IFERROR(VLOOKUP(BO$87,'Capital Structure'!$H$27:$I$29,2,FALSE),0)</f>
        <v>0</v>
      </c>
      <c r="BP90" s="136">
        <f>IFERROR(VLOOKUP(BP$87,'Capital Structure'!$H$27:$I$29,2,FALSE),0)</f>
        <v>0</v>
      </c>
      <c r="BQ90" s="136">
        <f>IFERROR(VLOOKUP(BQ$87,'Capital Structure'!$H$27:$I$29,2,FALSE),0)</f>
        <v>0</v>
      </c>
      <c r="BR90" s="136">
        <f>IFERROR(VLOOKUP(BR$87,'Capital Structure'!$H$27:$I$29,2,FALSE),0)</f>
        <v>0</v>
      </c>
      <c r="BS90" s="136">
        <f>IFERROR(VLOOKUP(BS$87,'Capital Structure'!$H$27:$I$29,2,FALSE),0)</f>
        <v>0</v>
      </c>
      <c r="BT90" s="136">
        <f>IFERROR(VLOOKUP(BT$87,'Capital Structure'!$H$27:$I$29,2,FALSE),0)</f>
        <v>0</v>
      </c>
      <c r="BU90" s="136">
        <f>IFERROR(VLOOKUP(BU$87,'Capital Structure'!$H$27:$I$29,2,FALSE),0)</f>
        <v>0</v>
      </c>
      <c r="BV90" s="136">
        <f>IFERROR(VLOOKUP(BV$87,'Capital Structure'!$H$27:$I$29,2,FALSE),0)</f>
        <v>0</v>
      </c>
      <c r="BW90" s="136">
        <f>IFERROR(VLOOKUP(BW$87,'Capital Structure'!$H$27:$I$29,2,FALSE),0)</f>
        <v>0</v>
      </c>
      <c r="BX90" s="136">
        <f>IFERROR(VLOOKUP(BX$87,'Capital Structure'!$H$27:$I$29,2,FALSE),0)</f>
        <v>0</v>
      </c>
      <c r="BY90" s="136">
        <f>IFERROR(VLOOKUP(BY$87,'Capital Structure'!$H$27:$I$29,2,FALSE),0)</f>
        <v>0</v>
      </c>
      <c r="BZ90" s="136">
        <f>IFERROR(VLOOKUP(BZ$87,'Capital Structure'!$H$27:$I$29,2,FALSE),0)</f>
        <v>0</v>
      </c>
      <c r="CA90" s="136">
        <f>IFERROR(VLOOKUP(CA$87,'Capital Structure'!$H$27:$I$29,2,FALSE),0)</f>
        <v>0</v>
      </c>
      <c r="CB90" s="136">
        <f>IFERROR(VLOOKUP(CB$87,'Capital Structure'!$H$27:$I$29,2,FALSE),0)</f>
        <v>0</v>
      </c>
      <c r="CC90" s="136">
        <f>IFERROR(VLOOKUP(CC$87,'Capital Structure'!$H$27:$I$29,2,FALSE),0)</f>
        <v>0</v>
      </c>
      <c r="CD90" s="136">
        <f>IFERROR(VLOOKUP(CD$87,'Capital Structure'!$H$27:$I$29,2,FALSE),0)</f>
        <v>0</v>
      </c>
      <c r="CE90" s="136">
        <f>IFERROR(VLOOKUP(CE$87,'Capital Structure'!$H$27:$I$29,2,FALSE),0)</f>
        <v>0</v>
      </c>
      <c r="CF90" s="136">
        <f>IFERROR(VLOOKUP(CF$87,'Capital Structure'!$H$27:$I$29,2,FALSE),0)</f>
        <v>0</v>
      </c>
      <c r="CG90" s="136">
        <f>IFERROR(VLOOKUP(CG$87,'Capital Structure'!$H$27:$I$29,2,FALSE),0)</f>
        <v>0</v>
      </c>
      <c r="CH90" s="136">
        <f>IFERROR(VLOOKUP(CH$87,'Capital Structure'!$H$27:$I$29,2,FALSE),0)</f>
        <v>0</v>
      </c>
      <c r="CI90" s="136">
        <f>IFERROR(VLOOKUP(CI$87,'Capital Structure'!$H$27:$I$29,2,FALSE),0)</f>
        <v>0</v>
      </c>
      <c r="CJ90" s="136">
        <f>IFERROR(VLOOKUP(CJ$87,'Capital Structure'!$H$27:$I$29,2,FALSE),0)</f>
        <v>0</v>
      </c>
      <c r="CK90" s="136">
        <f>IFERROR(VLOOKUP(CK$87,'Capital Structure'!$H$27:$I$29,2,FALSE),0)</f>
        <v>0</v>
      </c>
      <c r="CL90" s="136">
        <f>IFERROR(VLOOKUP(CL$87,'Capital Structure'!$H$27:$I$29,2,FALSE),0)</f>
        <v>0</v>
      </c>
      <c r="CM90" s="136">
        <f>IFERROR(VLOOKUP(CM$87,'Capital Structure'!$H$27:$I$29,2,FALSE),0)</f>
        <v>0</v>
      </c>
      <c r="CN90" s="136">
        <f>IFERROR(VLOOKUP(CN$87,'Capital Structure'!$H$27:$I$29,2,FALSE),0)</f>
        <v>0</v>
      </c>
      <c r="CO90" s="136">
        <f>IFERROR(VLOOKUP(CO$87,'Capital Structure'!$H$27:$I$29,2,FALSE),0)</f>
        <v>0</v>
      </c>
      <c r="CP90" s="136">
        <f>IFERROR(VLOOKUP(CP$87,'Capital Structure'!$H$27:$I$29,2,FALSE),0)</f>
        <v>0</v>
      </c>
      <c r="CQ90" s="136">
        <f>IFERROR(VLOOKUP(CQ$87,'Capital Structure'!$H$27:$I$29,2,FALSE),0)</f>
        <v>0</v>
      </c>
      <c r="CR90" s="136">
        <f>IFERROR(VLOOKUP(CR$87,'Capital Structure'!$H$27:$I$29,2,FALSE),0)</f>
        <v>0</v>
      </c>
      <c r="CS90" s="136">
        <f>IFERROR(VLOOKUP(CS$87,'Capital Structure'!$H$27:$I$29,2,FALSE),0)</f>
        <v>0</v>
      </c>
      <c r="CT90" s="136">
        <f>IFERROR(VLOOKUP(CT$87,'Capital Structure'!$H$27:$I$29,2,FALSE),0)</f>
        <v>0</v>
      </c>
      <c r="CU90" s="136">
        <f>IFERROR(VLOOKUP(CU$87,'Capital Structure'!$H$27:$I$29,2,FALSE),0)</f>
        <v>0</v>
      </c>
      <c r="CV90" s="136">
        <f>IFERROR(VLOOKUP(CV$87,'Capital Structure'!$H$27:$I$29,2,FALSE),0)</f>
        <v>0</v>
      </c>
      <c r="CW90" s="136">
        <f>IFERROR(VLOOKUP(CW$87,'Capital Structure'!$H$27:$I$29,2,FALSE),0)</f>
        <v>0</v>
      </c>
      <c r="CX90" s="136">
        <f>IFERROR(VLOOKUP(CX$87,'Capital Structure'!$H$27:$I$29,2,FALSE),0)</f>
        <v>0</v>
      </c>
      <c r="CY90" s="136">
        <f>IFERROR(VLOOKUP(CY$87,'Capital Structure'!$H$27:$I$29,2,FALSE),0)</f>
        <v>0</v>
      </c>
      <c r="CZ90" s="136">
        <f>IFERROR(VLOOKUP(CZ$87,'Capital Structure'!$H$27:$I$29,2,FALSE),0)</f>
        <v>0</v>
      </c>
      <c r="DA90" s="136">
        <f>IFERROR(VLOOKUP(DA$87,'Capital Structure'!$H$27:$I$29,2,FALSE),0)</f>
        <v>0</v>
      </c>
      <c r="DB90" s="136">
        <f>IFERROR(VLOOKUP(DB$87,'Capital Structure'!$H$27:$I$29,2,FALSE),0)</f>
        <v>0</v>
      </c>
      <c r="DC90" s="136">
        <f>IFERROR(VLOOKUP(DC$87,'Capital Structure'!$H$27:$I$29,2,FALSE),0)</f>
        <v>0</v>
      </c>
      <c r="DD90" s="136">
        <f>IFERROR(VLOOKUP(DD$87,'Capital Structure'!$H$27:$I$29,2,FALSE),0)</f>
        <v>0</v>
      </c>
      <c r="DE90" s="136">
        <f>IFERROR(VLOOKUP(DE$87,'Capital Structure'!$H$27:$I$29,2,FALSE),0)</f>
        <v>0</v>
      </c>
      <c r="DF90" s="136">
        <f>IFERROR(VLOOKUP(DF$87,'Capital Structure'!$H$27:$I$29,2,FALSE),0)</f>
        <v>0</v>
      </c>
      <c r="DG90" s="136">
        <f>IFERROR(VLOOKUP(DG$87,'Capital Structure'!$H$27:$I$29,2,FALSE),0)</f>
        <v>0</v>
      </c>
      <c r="DH90" s="136">
        <f>IFERROR(VLOOKUP(DH$87,'Capital Structure'!$H$27:$I$29,2,FALSE),0)</f>
        <v>0</v>
      </c>
      <c r="DI90" s="136">
        <f>IFERROR(VLOOKUP(DI$87,'Capital Structure'!$H$27:$I$29,2,FALSE),0)</f>
        <v>0</v>
      </c>
      <c r="DJ90" s="136">
        <f>IFERROR(VLOOKUP(DJ$87,'Capital Structure'!$H$27:$I$29,2,FALSE),0)</f>
        <v>0</v>
      </c>
      <c r="DK90" s="136">
        <f>IFERROR(VLOOKUP(DK$87,'Capital Structure'!$H$27:$I$29,2,FALSE),0)</f>
        <v>0</v>
      </c>
      <c r="DL90" s="136">
        <f>IFERROR(VLOOKUP(DL$87,'Capital Structure'!$H$27:$I$29,2,FALSE),0)</f>
        <v>0</v>
      </c>
      <c r="DM90" s="136">
        <f>IFERROR(VLOOKUP(DM$87,'Capital Structure'!$H$27:$I$29,2,FALSE),0)</f>
        <v>0</v>
      </c>
      <c r="DN90" s="136">
        <f>IFERROR(VLOOKUP(DN$87,'Capital Structure'!$H$27:$I$29,2,FALSE),0)</f>
        <v>0</v>
      </c>
      <c r="DO90" s="136">
        <f>IFERROR(VLOOKUP(DO$87,'Capital Structure'!$H$27:$I$29,2,FALSE),0)</f>
        <v>0</v>
      </c>
      <c r="DP90" s="136">
        <f>IFERROR(VLOOKUP(DP$87,'Capital Structure'!$H$27:$I$29,2,FALSE),0)</f>
        <v>0</v>
      </c>
      <c r="DQ90" s="136">
        <f>IFERROR(VLOOKUP(DQ$87,'Capital Structure'!$H$27:$I$29,2,FALSE),0)</f>
        <v>0</v>
      </c>
      <c r="DR90" s="136">
        <f>IFERROR(VLOOKUP(DR$87,'Capital Structure'!$H$27:$I$29,2,FALSE),0)</f>
        <v>0</v>
      </c>
      <c r="DS90" s="136">
        <f>IFERROR(VLOOKUP(DS$87,'Capital Structure'!$H$27:$I$29,2,FALSE),0)</f>
        <v>0</v>
      </c>
      <c r="DT90" s="136">
        <f>IFERROR(VLOOKUP(DT$87,'Capital Structure'!$H$27:$I$29,2,FALSE),0)</f>
        <v>0</v>
      </c>
      <c r="DU90" s="136">
        <f>IFERROR(VLOOKUP(DU$87,'Capital Structure'!$H$27:$I$29,2,FALSE),0)</f>
        <v>0</v>
      </c>
      <c r="DV90" s="136">
        <f>IFERROR(VLOOKUP(DV$87,'Capital Structure'!$H$27:$I$29,2,FALSE),0)</f>
        <v>0</v>
      </c>
      <c r="DW90" s="136">
        <f>IFERROR(VLOOKUP(DW$87,'Capital Structure'!$H$27:$I$29,2,FALSE),0)</f>
        <v>0</v>
      </c>
      <c r="DX90" s="136">
        <f>IFERROR(VLOOKUP(DX$87,'Capital Structure'!$H$27:$I$29,2,FALSE),0)</f>
        <v>0</v>
      </c>
      <c r="DY90" s="136">
        <f>IFERROR(VLOOKUP(DY$87,'Capital Structure'!$H$27:$I$29,2,FALSE),0)</f>
        <v>0</v>
      </c>
      <c r="DZ90" s="136">
        <f>IFERROR(VLOOKUP(DZ$87,'Capital Structure'!$H$27:$I$29,2,FALSE),0)</f>
        <v>0</v>
      </c>
      <c r="EA90" s="136">
        <f>IFERROR(VLOOKUP(EA$87,'Capital Structure'!$H$27:$I$29,2,FALSE),0)</f>
        <v>0</v>
      </c>
      <c r="EB90" s="136">
        <f>IFERROR(VLOOKUP(EB$87,'Capital Structure'!$H$27:$I$29,2,FALSE),0)</f>
        <v>0</v>
      </c>
      <c r="EC90" s="136">
        <f>IFERROR(VLOOKUP(EC$87,'Capital Structure'!$H$27:$I$29,2,FALSE),0)</f>
        <v>0</v>
      </c>
      <c r="ED90" s="136">
        <f>IFERROR(VLOOKUP(ED$87,'Capital Structure'!$H$27:$I$29,2,FALSE),0)</f>
        <v>0</v>
      </c>
      <c r="EE90" s="136">
        <f>IFERROR(VLOOKUP(EE$87,'Capital Structure'!$H$27:$I$29,2,FALSE),0)</f>
        <v>0</v>
      </c>
      <c r="EF90" s="136">
        <f>IFERROR(VLOOKUP(EF$87,'Capital Structure'!$H$27:$I$29,2,FALSE),0)</f>
        <v>0</v>
      </c>
      <c r="EG90" s="136">
        <f>IFERROR(VLOOKUP(EG$87,'Capital Structure'!$H$27:$I$29,2,FALSE),0)</f>
        <v>0</v>
      </c>
      <c r="EH90" s="136">
        <f>IFERROR(VLOOKUP(EH$87,'Capital Structure'!$H$27:$I$29,2,FALSE),0)</f>
        <v>0</v>
      </c>
      <c r="EI90" s="136">
        <f>IFERROR(VLOOKUP(EI$87,'Capital Structure'!$H$27:$I$29,2,FALSE),0)</f>
        <v>0</v>
      </c>
      <c r="EJ90" s="136">
        <f>IFERROR(VLOOKUP(EJ$87,'Capital Structure'!$H$27:$I$29,2,FALSE),0)</f>
        <v>0</v>
      </c>
      <c r="EK90" s="136">
        <f>IFERROR(VLOOKUP(EK$87,'Capital Structure'!$H$27:$I$29,2,FALSE),0)</f>
        <v>0</v>
      </c>
      <c r="EL90" s="136">
        <f>IFERROR(VLOOKUP(EL$87,'Capital Structure'!$H$27:$I$29,2,FALSE),0)</f>
        <v>0</v>
      </c>
      <c r="EM90" s="136">
        <f>IFERROR(VLOOKUP(EM$87,'Capital Structure'!$H$27:$I$29,2,FALSE),0)</f>
        <v>0</v>
      </c>
      <c r="EN90" s="136">
        <f>IFERROR(VLOOKUP(EN$87,'Capital Structure'!$H$27:$I$29,2,FALSE),0)</f>
        <v>0</v>
      </c>
      <c r="EO90" s="136">
        <f>IFERROR(VLOOKUP(EO$87,'Capital Structure'!$H$27:$I$29,2,FALSE),0)</f>
        <v>0</v>
      </c>
      <c r="EP90" s="136">
        <f>IFERROR(VLOOKUP(EP$87,'Capital Structure'!$H$27:$I$29,2,FALSE),0)</f>
        <v>0</v>
      </c>
      <c r="EQ90" s="136">
        <f>IFERROR(VLOOKUP(EQ$87,'Capital Structure'!$H$27:$I$29,2,FALSE),0)</f>
        <v>0</v>
      </c>
      <c r="ER90" s="136">
        <f>IFERROR(VLOOKUP(ER$87,'Capital Structure'!$H$27:$I$29,2,FALSE),0)</f>
        <v>0</v>
      </c>
      <c r="ES90" s="136">
        <f>IFERROR(VLOOKUP(ES$87,'Capital Structure'!$H$27:$I$29,2,FALSE),0)</f>
        <v>0</v>
      </c>
      <c r="ET90" s="136">
        <f>IFERROR(VLOOKUP(ET$87,'Capital Structure'!$H$27:$I$29,2,FALSE),0)</f>
        <v>0</v>
      </c>
      <c r="EU90" s="136">
        <f>IFERROR(VLOOKUP(EU$87,'Capital Structure'!$H$27:$I$29,2,FALSE),0)</f>
        <v>0</v>
      </c>
      <c r="EV90" s="136">
        <f>IFERROR(VLOOKUP(EV$87,'Capital Structure'!$H$27:$I$29,2,FALSE),0)</f>
        <v>0</v>
      </c>
      <c r="EW90" s="136">
        <f>IFERROR(VLOOKUP(EW$87,'Capital Structure'!$H$27:$I$29,2,FALSE),0)</f>
        <v>0</v>
      </c>
      <c r="EX90" s="136">
        <f>IFERROR(VLOOKUP(EX$87,'Capital Structure'!$H$27:$I$29,2,FALSE),0)</f>
        <v>0</v>
      </c>
      <c r="EY90" s="136">
        <f>IFERROR(VLOOKUP(EY$87,'Capital Structure'!$H$27:$I$29,2,FALSE),0)</f>
        <v>0</v>
      </c>
      <c r="EZ90" s="136">
        <f>IFERROR(VLOOKUP(EZ$87,'Capital Structure'!$H$27:$I$29,2,FALSE),0)</f>
        <v>0</v>
      </c>
      <c r="FA90" s="136">
        <f>IFERROR(VLOOKUP(FA$87,'Capital Structure'!$H$27:$I$29,2,FALSE),0)</f>
        <v>0</v>
      </c>
      <c r="FB90" s="136">
        <f>IFERROR(VLOOKUP(FB$87,'Capital Structure'!$H$27:$I$29,2,FALSE),0)</f>
        <v>0</v>
      </c>
      <c r="FC90" s="136"/>
      <c r="FD90" s="136"/>
      <c r="FE90" s="136"/>
      <c r="FF90" s="136"/>
      <c r="FG90" s="136"/>
      <c r="FH90" s="136"/>
      <c r="FI90" s="136"/>
      <c r="FJ90" s="136"/>
      <c r="FK90" s="136"/>
      <c r="FL90" s="136"/>
      <c r="FM90" s="136"/>
      <c r="FN90" s="136"/>
      <c r="FO90" s="136"/>
      <c r="FP90" s="136"/>
      <c r="FQ90" s="136"/>
      <c r="FR90" s="136"/>
      <c r="FS90" s="136"/>
      <c r="FT90" s="136"/>
      <c r="FU90" s="136"/>
      <c r="FV90" s="136"/>
      <c r="FW90" s="136"/>
      <c r="FX90" s="136"/>
      <c r="FY90" s="136"/>
      <c r="FZ90" s="136"/>
      <c r="GA90" s="136"/>
      <c r="GB90" s="136"/>
      <c r="GC90" s="136"/>
      <c r="GD90" s="136"/>
      <c r="GE90" s="136"/>
      <c r="GF90" s="136"/>
      <c r="GG90" s="136"/>
      <c r="GH90" s="136"/>
      <c r="GI90" s="136"/>
      <c r="GJ90" s="136"/>
      <c r="GK90" s="136"/>
      <c r="GL90" s="136"/>
      <c r="GM90" s="136"/>
      <c r="GN90" s="136"/>
      <c r="GO90" s="136"/>
      <c r="GP90" s="136"/>
      <c r="GQ90" s="136"/>
      <c r="GR90" s="136"/>
      <c r="GS90" s="136"/>
      <c r="GT90" s="136"/>
      <c r="GU90" s="136"/>
      <c r="GV90" s="136"/>
      <c r="GW90" s="136"/>
      <c r="GX90" s="136"/>
    </row>
    <row r="91" spans="2:206">
      <c r="B91" s="139" t="s">
        <v>355</v>
      </c>
      <c r="E91" s="136">
        <f>SUM($E$88:E88)-SUM($E$90:E90)+SUM($D$89:D89)-SUM($D$93:D93)</f>
        <v>0</v>
      </c>
      <c r="F91" s="136">
        <f>SUM($E$88:F88)-SUM($E$90:F90)+SUM($D$89:E89)-SUM($D$93:E93)</f>
        <v>0</v>
      </c>
      <c r="G91" s="136">
        <f>SUM($E$88:G88)-SUM($E$90:G90)+SUM($D$89:F89)-SUM($D$93:F93)</f>
        <v>0</v>
      </c>
      <c r="H91" s="136">
        <f>SUM($E$88:H88)-SUM($E$90:H90)+SUM($D$89:G89)-SUM($D$93:G93)</f>
        <v>0</v>
      </c>
      <c r="I91" s="136">
        <f>SUM($E$88:I88)-SUM($E$90:I90)+SUM($D$89:H89)-SUM($D$93:H93)</f>
        <v>0</v>
      </c>
      <c r="J91" s="136">
        <f>SUM($E$88:J88)-SUM($E$90:J90)+SUM($D$89:I89)-SUM($D$93:I93)</f>
        <v>0</v>
      </c>
      <c r="K91" s="136">
        <f>SUM($E$88:K88)-SUM($E$90:K90)+SUM($D$89:J89)-SUM($D$93:J93)</f>
        <v>0</v>
      </c>
      <c r="L91" s="136">
        <f>SUM($E$88:L88)-SUM($E$90:L90)+SUM($D$89:K89)-SUM($D$93:K93)</f>
        <v>0</v>
      </c>
      <c r="M91" s="136">
        <f>SUM($E$88:M88)-SUM($E$90:M90)+SUM($D$89:L89)-SUM($D$93:L93)</f>
        <v>0</v>
      </c>
      <c r="N91" s="136">
        <f>SUM($E$88:N88)-SUM($E$90:N90)+SUM($D$89:M89)-SUM($D$93:M93)</f>
        <v>0</v>
      </c>
      <c r="O91" s="136">
        <f>SUM($E$88:O88)-SUM($E$90:O90)+SUM($D$89:N89)-SUM($D$93:N93)</f>
        <v>0</v>
      </c>
      <c r="P91" s="136">
        <f>SUM($E$88:P88)-SUM($E$90:P90)+SUM($D$89:O89)-SUM($D$93:O93)</f>
        <v>0</v>
      </c>
      <c r="Q91" s="136">
        <f>SUM($E$88:Q88)-SUM($E$90:Q90)+SUM($D$89:P89)-SUM($D$93:P93)</f>
        <v>0</v>
      </c>
      <c r="R91" s="136">
        <f>SUM($E$88:R88)-SUM($E$90:R90)+SUM($D$89:Q89)-SUM($D$93:Q93)</f>
        <v>0</v>
      </c>
      <c r="S91" s="136">
        <f>SUM($E$88:S88)-SUM($E$90:S90)+SUM($D$89:R89)-SUM($D$93:R93)</f>
        <v>0</v>
      </c>
      <c r="T91" s="136">
        <f>SUM($E$88:T88)-SUM($E$90:T90)+SUM($D$89:S89)-SUM($D$93:S93)</f>
        <v>0</v>
      </c>
      <c r="U91" s="136">
        <f>SUM($E$88:U88)-SUM($E$90:U90)+SUM($D$89:T89)-SUM($D$93:T93)</f>
        <v>0</v>
      </c>
      <c r="V91" s="136">
        <f>SUM($E$88:V88)-SUM($E$90:V90)+SUM($D$89:U89)-SUM($D$93:U93)</f>
        <v>0</v>
      </c>
      <c r="W91" s="136">
        <f>SUM($E$88:W88)-SUM($E$90:W90)+SUM($D$89:V89)-SUM($D$93:V93)</f>
        <v>0</v>
      </c>
      <c r="X91" s="136">
        <f>SUM($E$88:X88)-SUM($E$90:X90)+SUM($D$89:W89)-SUM($D$93:W93)</f>
        <v>0</v>
      </c>
      <c r="Y91" s="136">
        <f>SUM($E$88:Y88)-SUM($E$90:Y90)+SUM($D$89:X89)-SUM($D$93:X93)</f>
        <v>0</v>
      </c>
      <c r="Z91" s="136">
        <f>SUM($E$88:Z88)-SUM($E$90:Z90)+SUM($D$89:Y89)-SUM($D$93:Y93)</f>
        <v>0</v>
      </c>
      <c r="AA91" s="136">
        <f>SUM($E$88:AA88)-SUM($E$90:AA90)+SUM($D$89:Z89)-SUM($D$93:Z93)</f>
        <v>0</v>
      </c>
      <c r="AB91" s="136">
        <f>SUM($E$88:AB88)-SUM($E$90:AB90)+SUM($D$89:AA89)-SUM($D$93:AA93)</f>
        <v>0</v>
      </c>
      <c r="AC91" s="136">
        <f>SUM($E$88:AC88)-SUM($E$90:AC90)+SUM($D$89:AB89)-SUM($D$93:AB93)</f>
        <v>0</v>
      </c>
      <c r="AD91" s="136">
        <f>SUM($E$88:AD88)-SUM($E$90:AD90)+SUM($D$89:AC89)-SUM($D$93:AC93)</f>
        <v>0</v>
      </c>
      <c r="AE91" s="136">
        <f>SUM($E$88:AE88)-SUM($E$90:AE90)+SUM($D$89:AD89)-SUM($D$93:AD93)</f>
        <v>0</v>
      </c>
      <c r="AF91" s="136">
        <f>SUM($E$88:AF88)-SUM($E$90:AF90)+SUM($D$89:AE89)-SUM($D$93:AE93)</f>
        <v>0</v>
      </c>
      <c r="AG91" s="136">
        <f>SUM($E$88:AG88)-SUM($E$90:AG90)+SUM($D$89:AF89)-SUM($D$93:AF93)</f>
        <v>0</v>
      </c>
      <c r="AH91" s="136">
        <f>SUM($E$88:AH88)-SUM($E$90:AH90)+SUM($D$89:AG89)-SUM($D$93:AG93)</f>
        <v>0</v>
      </c>
      <c r="AI91" s="136">
        <f>SUM($E$88:AI88)-SUM($E$90:AI90)+SUM($D$89:AH89)-SUM($D$93:AH93)</f>
        <v>0</v>
      </c>
      <c r="AJ91" s="136">
        <f>SUM($E$88:AJ88)-SUM($E$90:AJ90)+SUM($D$89:AI89)-SUM($D$93:AI93)</f>
        <v>0</v>
      </c>
      <c r="AK91" s="136">
        <f>SUM($E$88:AK88)-SUM($E$90:AK90)+SUM($D$89:AJ89)-SUM($D$93:AJ93)</f>
        <v>0</v>
      </c>
      <c r="AL91" s="136">
        <f>SUM($E$88:AL88)-SUM($E$90:AL90)+SUM($D$89:AK89)-SUM($D$93:AK93)</f>
        <v>0</v>
      </c>
      <c r="AM91" s="136">
        <f>SUM($E$88:AM88)-SUM($E$90:AM90)+SUM($D$89:AL89)-SUM($D$93:AL93)</f>
        <v>0</v>
      </c>
      <c r="AN91" s="136">
        <f>SUM($E$88:AN88)-SUM($E$90:AN90)+SUM($D$89:AM89)-SUM($D$93:AM93)</f>
        <v>0</v>
      </c>
      <c r="AO91" s="136">
        <f>SUM($E$88:AO88)-SUM($E$90:AO90)+SUM($D$89:AN89)-SUM($D$93:AN93)</f>
        <v>0</v>
      </c>
      <c r="AP91" s="136">
        <f>SUM($E$88:AP88)-SUM($E$90:AP90)+SUM($D$89:AO89)-SUM($D$93:AO93)</f>
        <v>0</v>
      </c>
      <c r="AQ91" s="136">
        <f>SUM($E$88:AQ88)-SUM($E$90:AQ90)+SUM($D$89:AP89)-SUM($D$93:AP93)</f>
        <v>0</v>
      </c>
      <c r="AR91" s="136">
        <f>SUM($E$88:AR88)-SUM($E$90:AR90)+SUM($D$89:AQ89)-SUM($D$93:AQ93)</f>
        <v>0</v>
      </c>
      <c r="AS91" s="136">
        <f>SUM($E$88:AS88)-SUM($E$90:AS90)+SUM($D$89:AR89)-SUM($D$93:AR93)</f>
        <v>0</v>
      </c>
      <c r="AT91" s="136">
        <f>SUM($E$88:AT88)-SUM($E$90:AT90)+SUM($D$89:AS89)-SUM($D$93:AS93)</f>
        <v>0</v>
      </c>
      <c r="AU91" s="136">
        <f>SUM($E$88:AU88)-SUM($E$90:AU90)+SUM($D$89:AT89)-SUM($D$93:AT93)</f>
        <v>0</v>
      </c>
      <c r="AV91" s="136">
        <f>SUM($E$88:AV88)-SUM($E$90:AV90)+SUM($D$89:AU89)-SUM($D$93:AU93)</f>
        <v>0</v>
      </c>
      <c r="AW91" s="136">
        <f>SUM($E$88:AW88)-SUM($E$90:AW90)+SUM($D$89:AV89)-SUM($D$93:AV93)</f>
        <v>0</v>
      </c>
      <c r="AX91" s="136">
        <f>SUM($E$88:AX88)-SUM($E$90:AX90)+SUM($D$89:AW89)-SUM($D$93:AW93)</f>
        <v>0</v>
      </c>
      <c r="AY91" s="136">
        <f>SUM($E$88:AY88)-SUM($E$90:AY90)+SUM($D$89:AX89)-SUM($D$93:AX93)</f>
        <v>0</v>
      </c>
      <c r="AZ91" s="136">
        <f>SUM($E$88:AZ88)-SUM($E$90:AZ90)+SUM($D$89:AY89)-SUM($D$93:AY93)</f>
        <v>0</v>
      </c>
      <c r="BA91" s="136">
        <f>SUM($E$88:BA88)-SUM($E$90:BA90)+SUM($D$89:AZ89)-SUM($D$93:AZ93)</f>
        <v>0</v>
      </c>
      <c r="BB91" s="136">
        <f>SUM($E$88:BB88)-SUM($E$90:BB90)+SUM($D$89:BA89)-SUM($D$93:BA93)</f>
        <v>0</v>
      </c>
      <c r="BC91" s="136">
        <f>SUM($E$88:BC88)-SUM($E$90:BC90)+SUM($D$89:BB89)-SUM($D$93:BB93)</f>
        <v>0</v>
      </c>
      <c r="BD91" s="136">
        <f>SUM($E$88:BD88)-SUM($E$90:BD90)+SUM($D$89:BC89)-SUM($D$93:BC93)</f>
        <v>0</v>
      </c>
      <c r="BE91" s="136">
        <f>SUM($E$88:BE88)-SUM($E$90:BE90)+SUM($D$89:BD89)-SUM($D$93:BD93)</f>
        <v>0</v>
      </c>
      <c r="BF91" s="136">
        <f>SUM($E$88:BF88)-SUM($E$90:BF90)+SUM($D$89:BE89)-SUM($D$93:BE93)</f>
        <v>0</v>
      </c>
      <c r="BG91" s="136">
        <f>SUM($E$88:BG88)-SUM($E$90:BG90)+SUM($D$89:BF89)-SUM($D$93:BF93)</f>
        <v>0</v>
      </c>
      <c r="BH91" s="136">
        <f>SUM($E$88:BH88)-SUM($E$90:BH90)+SUM($D$89:BG89)-SUM($D$93:BG93)</f>
        <v>0</v>
      </c>
      <c r="BI91" s="136">
        <f>SUM($E$88:BI88)-SUM($E$90:BI90)+SUM($D$89:BH89)-SUM($D$93:BH93)</f>
        <v>0</v>
      </c>
      <c r="BJ91" s="136">
        <f>SUM($E$88:BJ88)-SUM($E$90:BJ90)+SUM($D$89:BI89)-SUM($D$93:BI93)</f>
        <v>0</v>
      </c>
      <c r="BK91" s="136">
        <f>SUM($E$88:BK88)-SUM($E$90:BK90)+SUM($D$89:BJ89)-SUM($D$93:BJ93)</f>
        <v>0</v>
      </c>
      <c r="BL91" s="136">
        <f>SUM($E$88:BL88)-SUM($E$90:BL90)+SUM($D$89:BK89)-SUM($D$93:BK93)</f>
        <v>0</v>
      </c>
      <c r="BM91" s="136">
        <f>SUM($E$88:BM88)-SUM($E$90:BM90)+SUM($D$89:BL89)-SUM($D$93:BL93)</f>
        <v>0</v>
      </c>
      <c r="BN91" s="136">
        <f>SUM($E$88:BN88)-SUM($E$90:BN90)+SUM($D$89:BM89)-SUM($D$93:BM93)</f>
        <v>0</v>
      </c>
      <c r="BO91" s="136">
        <f>SUM($E$88:BO88)-SUM($E$90:BO90)+SUM($D$89:BN89)-SUM($D$93:BN93)</f>
        <v>0</v>
      </c>
      <c r="BP91" s="136">
        <f>SUM($E$88:BP88)-SUM($E$90:BP90)+SUM($D$89:BO89)-SUM($D$93:BO93)</f>
        <v>0</v>
      </c>
      <c r="BQ91" s="136">
        <f>SUM($E$88:BQ88)-SUM($E$90:BQ90)+SUM($D$89:BP89)-SUM($D$93:BP93)</f>
        <v>0</v>
      </c>
      <c r="BR91" s="136">
        <f>SUM($E$88:BR88)-SUM($E$90:BR90)+SUM($D$89:BQ89)-SUM($D$93:BQ93)</f>
        <v>0</v>
      </c>
      <c r="BS91" s="136">
        <f>SUM($E$88:BS88)-SUM($E$90:BS90)+SUM($D$89:BR89)-SUM($D$93:BR93)</f>
        <v>0</v>
      </c>
      <c r="BT91" s="136">
        <f>SUM($E$88:BT88)-SUM($E$90:BT90)+SUM($D$89:BS89)-SUM($D$93:BS93)</f>
        <v>0</v>
      </c>
      <c r="BU91" s="136">
        <f>SUM($E$88:BU88)-SUM($E$90:BU90)+SUM($D$89:BT89)-SUM($D$93:BT93)</f>
        <v>0</v>
      </c>
      <c r="BV91" s="136">
        <f>SUM($E$88:BV88)-SUM($E$90:BV90)+SUM($D$89:BU89)-SUM($D$93:BU93)</f>
        <v>4741341.9820597954</v>
      </c>
      <c r="BW91" s="136">
        <f>SUM($E$88:BW88)-SUM($E$90:BW90)+SUM($D$89:BV89)-SUM($D$93:BV93)</f>
        <v>25625762.078136742</v>
      </c>
      <c r="BX91" s="136">
        <f>SUM($E$88:BX88)-SUM($E$90:BX90)+SUM($D$89:BW89)-SUM($D$93:BW93)</f>
        <v>46597200.591280676</v>
      </c>
      <c r="BY91" s="136">
        <f>SUM($E$88:BY88)-SUM($E$90:BY90)+SUM($D$89:BX89)-SUM($D$93:BX93)</f>
        <v>67656020.098229378</v>
      </c>
      <c r="BZ91" s="136">
        <f>SUM($E$88:BZ88)-SUM($E$90:BZ90)+SUM($D$89:BY89)-SUM($D$93:BY93)</f>
        <v>88802584.686457023</v>
      </c>
      <c r="CA91" s="136">
        <f>SUM($E$88:CA88)-SUM($E$90:CA90)+SUM($D$89:BZ89)-SUM($D$93:BZ93)</f>
        <v>89172595.455983922</v>
      </c>
      <c r="CB91" s="136">
        <f>SUM($E$88:CB88)-SUM($E$90:CB90)+SUM($D$89:CA89)-SUM($D$93:CA93)</f>
        <v>0</v>
      </c>
      <c r="CC91" s="136">
        <f>SUM($E$88:CC88)-SUM($E$90:CC90)+SUM($D$89:CB89)-SUM($D$93:CB93)</f>
        <v>0</v>
      </c>
      <c r="CD91" s="136">
        <f>SUM($E$88:CD88)-SUM($E$90:CD90)+SUM($D$89:CC89)-SUM($D$93:CC93)</f>
        <v>0</v>
      </c>
      <c r="CE91" s="136">
        <f>SUM($E$88:CE88)-SUM($E$90:CE90)+SUM($D$89:CD89)-SUM($D$93:CD93)</f>
        <v>0</v>
      </c>
      <c r="CF91" s="136">
        <f>SUM($E$88:CF88)-SUM($E$90:CF90)+SUM($D$89:CE89)-SUM($D$93:CE93)</f>
        <v>0</v>
      </c>
      <c r="CG91" s="136">
        <f>SUM($E$88:CG88)-SUM($E$90:CG90)+SUM($D$89:CF89)-SUM($D$93:CF93)</f>
        <v>0</v>
      </c>
      <c r="CH91" s="136">
        <f>SUM($E$88:CH88)-SUM($E$90:CH90)+SUM($D$89:CG89)-SUM($D$93:CG93)</f>
        <v>0</v>
      </c>
      <c r="CI91" s="136">
        <f>SUM($E$88:CI88)-SUM($E$90:CI90)+SUM($D$89:CH89)-SUM($D$93:CH93)</f>
        <v>0</v>
      </c>
      <c r="CJ91" s="136">
        <f>SUM($E$88:CJ88)-SUM($E$90:CJ90)+SUM($D$89:CI89)-SUM($D$93:CI93)</f>
        <v>0</v>
      </c>
      <c r="CK91" s="136">
        <f>SUM($E$88:CK88)-SUM($E$90:CK90)+SUM($D$89:CJ89)-SUM($D$93:CJ93)</f>
        <v>0</v>
      </c>
      <c r="CL91" s="136">
        <f>SUM($E$88:CL88)-SUM($E$90:CL90)+SUM($D$89:CK89)-SUM($D$93:CK93)</f>
        <v>0</v>
      </c>
      <c r="CM91" s="136">
        <f>SUM($E$88:CM88)-SUM($E$90:CM90)+SUM($D$89:CL89)-SUM($D$93:CL93)</f>
        <v>0</v>
      </c>
      <c r="CN91" s="136">
        <f>SUM($E$88:CN88)-SUM($E$90:CN90)+SUM($D$89:CM89)-SUM($D$93:CM93)</f>
        <v>0</v>
      </c>
      <c r="CO91" s="136">
        <f>SUM($E$88:CO88)-SUM($E$90:CO90)+SUM($D$89:CN89)-SUM($D$93:CN93)</f>
        <v>0</v>
      </c>
      <c r="CP91" s="136">
        <f>SUM($E$88:CP88)-SUM($E$90:CP90)+SUM($D$89:CO89)-SUM($D$93:CO93)</f>
        <v>0</v>
      </c>
      <c r="CQ91" s="136">
        <f>SUM($E$88:CQ88)-SUM($E$90:CQ90)+SUM($D$89:CP89)-SUM($D$93:CP93)</f>
        <v>0</v>
      </c>
      <c r="CR91" s="136">
        <f>SUM($E$88:CR88)-SUM($E$90:CR90)+SUM($D$89:CQ89)-SUM($D$93:CQ93)</f>
        <v>0</v>
      </c>
      <c r="CS91" s="136">
        <f>SUM($E$88:CS88)-SUM($E$90:CS90)+SUM($D$89:CR89)-SUM($D$93:CR93)</f>
        <v>0</v>
      </c>
      <c r="CT91" s="136">
        <f>SUM($E$88:CT88)-SUM($E$90:CT90)+SUM($D$89:CS89)-SUM($D$93:CS93)</f>
        <v>0</v>
      </c>
      <c r="CU91" s="136">
        <f>SUM($E$88:CU88)-SUM($E$90:CU90)+SUM($D$89:CT89)-SUM($D$93:CT93)</f>
        <v>0</v>
      </c>
      <c r="CV91" s="136">
        <f>SUM($E$88:CV88)-SUM($E$90:CV90)+SUM($D$89:CU89)-SUM($D$93:CU93)</f>
        <v>0</v>
      </c>
      <c r="CW91" s="136">
        <f>SUM($E$88:CW88)-SUM($E$90:CW90)+SUM($D$89:CV89)-SUM($D$93:CV93)</f>
        <v>0</v>
      </c>
      <c r="CX91" s="136">
        <f>SUM($E$88:CX88)-SUM($E$90:CX90)+SUM($D$89:CW89)-SUM($D$93:CW93)</f>
        <v>0</v>
      </c>
      <c r="CY91" s="136">
        <f>SUM($E$88:CY88)-SUM($E$90:CY90)+SUM($D$89:CX89)-SUM($D$93:CX93)</f>
        <v>0</v>
      </c>
      <c r="CZ91" s="136">
        <f>SUM($E$88:CZ88)-SUM($E$90:CZ90)+SUM($D$89:CY89)-SUM($D$93:CY93)</f>
        <v>0</v>
      </c>
      <c r="DA91" s="136">
        <f>SUM($E$88:DA88)-SUM($E$90:DA90)+SUM($D$89:CZ89)-SUM($D$93:CZ93)</f>
        <v>0</v>
      </c>
      <c r="DB91" s="136">
        <f>SUM($E$88:DB88)-SUM($E$90:DB90)+SUM($D$89:DA89)-SUM($D$93:DA93)</f>
        <v>0</v>
      </c>
      <c r="DC91" s="136">
        <f>SUM($E$88:DC88)-SUM($E$90:DC90)+SUM($D$89:DB89)-SUM($D$93:DB93)</f>
        <v>0</v>
      </c>
      <c r="DD91" s="136">
        <f>SUM($E$88:DD88)-SUM($E$90:DD90)+SUM($D$89:DC89)-SUM($D$93:DC93)</f>
        <v>0</v>
      </c>
      <c r="DE91" s="136">
        <f>SUM($E$88:DE88)-SUM($E$90:DE90)+SUM($D$89:DD89)-SUM($D$93:DD93)</f>
        <v>0</v>
      </c>
      <c r="DF91" s="136">
        <f>SUM($E$88:DF88)-SUM($E$90:DF90)+SUM($D$89:DE89)-SUM($D$93:DE93)</f>
        <v>0</v>
      </c>
      <c r="DG91" s="136">
        <f>SUM($E$88:DG88)-SUM($E$90:DG90)+SUM($D$89:DF89)-SUM($D$93:DF93)</f>
        <v>0</v>
      </c>
      <c r="DH91" s="136">
        <f>SUM($E$88:DH88)-SUM($E$90:DH90)+SUM($D$89:DG89)-SUM($D$93:DG93)</f>
        <v>0</v>
      </c>
      <c r="DI91" s="136">
        <f>SUM($E$88:DI88)-SUM($E$90:DI90)+SUM($D$89:DH89)-SUM($D$93:DH93)</f>
        <v>0</v>
      </c>
      <c r="DJ91" s="136">
        <f>SUM($E$88:DJ88)-SUM($E$90:DJ90)+SUM($D$89:DI89)-SUM($D$93:DI93)</f>
        <v>0</v>
      </c>
      <c r="DK91" s="136">
        <f>SUM($E$88:DK88)-SUM($E$90:DK90)+SUM($D$89:DJ89)-SUM($D$93:DJ93)</f>
        <v>0</v>
      </c>
      <c r="DL91" s="136">
        <f>SUM($E$88:DL88)-SUM($E$90:DL90)+SUM($D$89:DK89)-SUM($D$93:DK93)</f>
        <v>0</v>
      </c>
      <c r="DM91" s="136">
        <f>SUM($E$88:DM88)-SUM($E$90:DM90)+SUM($D$89:DL89)-SUM($D$93:DL93)</f>
        <v>0</v>
      </c>
      <c r="DN91" s="136">
        <f>SUM($E$88:DN88)-SUM($E$90:DN90)+SUM($D$89:DM89)-SUM($D$93:DM93)</f>
        <v>0</v>
      </c>
      <c r="DO91" s="136">
        <f>SUM($E$88:DO88)-SUM($E$90:DO90)+SUM($D$89:DN89)-SUM($D$93:DN93)</f>
        <v>0</v>
      </c>
      <c r="DP91" s="136">
        <f>SUM($E$88:DP88)-SUM($E$90:DP90)+SUM($D$89:DO89)-SUM($D$93:DO93)</f>
        <v>0</v>
      </c>
      <c r="DQ91" s="136">
        <f>SUM($E$88:DQ88)-SUM($E$90:DQ90)+SUM($D$89:DP89)-SUM($D$93:DP93)</f>
        <v>0</v>
      </c>
      <c r="DR91" s="136">
        <f>SUM($E$88:DR88)-SUM($E$90:DR90)+SUM($D$89:DQ89)-SUM($D$93:DQ93)</f>
        <v>0</v>
      </c>
      <c r="DS91" s="136">
        <f>SUM($E$88:DS88)-SUM($E$90:DS90)+SUM($D$89:DR89)-SUM($D$93:DR93)</f>
        <v>0</v>
      </c>
      <c r="DT91" s="136">
        <f>SUM($E$88:DT88)-SUM($E$90:DT90)+SUM($D$89:DS89)-SUM($D$93:DS93)</f>
        <v>0</v>
      </c>
      <c r="DU91" s="136">
        <f>SUM($E$88:DU88)-SUM($E$90:DU90)+SUM($D$89:DT89)-SUM($D$93:DT93)</f>
        <v>0</v>
      </c>
      <c r="DV91" s="136">
        <f>SUM($E$88:DV88)-SUM($E$90:DV90)+SUM($D$89:DU89)-SUM($D$93:DU93)</f>
        <v>0</v>
      </c>
      <c r="DW91" s="136">
        <f>SUM($E$88:DW88)-SUM($E$90:DW90)+SUM($D$89:DV89)-SUM($D$93:DV93)</f>
        <v>0</v>
      </c>
      <c r="DX91" s="136">
        <f>SUM($E$88:DX88)-SUM($E$90:DX90)+SUM($D$89:DW89)-SUM($D$93:DW93)</f>
        <v>0</v>
      </c>
      <c r="DY91" s="136">
        <f>SUM($E$88:DY88)-SUM($E$90:DY90)+SUM($D$89:DX89)-SUM($D$93:DX93)</f>
        <v>0</v>
      </c>
      <c r="DZ91" s="136">
        <f>SUM($E$88:DZ88)-SUM($E$90:DZ90)+SUM($D$89:DY89)-SUM($D$93:DY93)</f>
        <v>0</v>
      </c>
      <c r="EA91" s="136">
        <f>SUM($E$88:EA88)-SUM($E$90:EA90)+SUM($D$89:DZ89)-SUM($D$93:DZ93)</f>
        <v>0</v>
      </c>
      <c r="EB91" s="136">
        <f>SUM($E$88:EB88)-SUM($E$90:EB90)+SUM($D$89:EA89)-SUM($D$93:EA93)</f>
        <v>0</v>
      </c>
      <c r="EC91" s="136">
        <f>SUM($E$88:EC88)-SUM($E$90:EC90)+SUM($D$89:EB89)-SUM($D$93:EB93)</f>
        <v>0</v>
      </c>
      <c r="ED91" s="136">
        <f>SUM($E$88:ED88)-SUM($E$90:ED90)+SUM($D$89:EC89)-SUM($D$93:EC93)</f>
        <v>0</v>
      </c>
      <c r="EE91" s="136">
        <f>SUM($E$88:EE88)-SUM($E$90:EE90)+SUM($D$89:ED89)-SUM($D$93:ED93)</f>
        <v>0</v>
      </c>
      <c r="EF91" s="136">
        <f>SUM($E$88:EF88)-SUM($E$90:EF90)+SUM($D$89:EE89)-SUM($D$93:EE93)</f>
        <v>0</v>
      </c>
      <c r="EG91" s="136">
        <f>SUM($E$88:EG88)-SUM($E$90:EG90)+SUM($D$89:EF89)-SUM($D$93:EF93)</f>
        <v>0</v>
      </c>
      <c r="EH91" s="136">
        <f>SUM($E$88:EH88)-SUM($E$90:EH90)+SUM($D$89:EG89)-SUM($D$93:EG93)</f>
        <v>0</v>
      </c>
      <c r="EI91" s="136">
        <f>SUM($E$88:EI88)-SUM($E$90:EI90)+SUM($D$89:EH89)-SUM($D$93:EH93)</f>
        <v>0</v>
      </c>
      <c r="EJ91" s="136">
        <f>SUM($E$88:EJ88)-SUM($E$90:EJ90)+SUM($D$89:EI89)-SUM($D$93:EI93)</f>
        <v>0</v>
      </c>
      <c r="EK91" s="136">
        <f>SUM($E$88:EK88)-SUM($E$90:EK90)+SUM($D$89:EJ89)-SUM($D$93:EJ93)</f>
        <v>0</v>
      </c>
      <c r="EL91" s="136">
        <f>SUM($E$88:EL88)-SUM($E$90:EL90)+SUM($D$89:EK89)-SUM($D$93:EK93)</f>
        <v>0</v>
      </c>
      <c r="EM91" s="136">
        <f>SUM($E$88:EM88)-SUM($E$90:EM90)+SUM($D$89:EL89)-SUM($D$93:EL93)</f>
        <v>0</v>
      </c>
      <c r="EN91" s="136">
        <f>SUM($E$88:EN88)-SUM($E$90:EN90)+SUM($D$89:EM89)-SUM($D$93:EM93)</f>
        <v>0</v>
      </c>
      <c r="EO91" s="136">
        <f>SUM($E$88:EO88)-SUM($E$90:EO90)+SUM($D$89:EN89)-SUM($D$93:EN93)</f>
        <v>0</v>
      </c>
      <c r="EP91" s="136">
        <f>SUM($E$88:EP88)-SUM($E$90:EP90)+SUM($D$89:EO89)-SUM($D$93:EO93)</f>
        <v>0</v>
      </c>
      <c r="EQ91" s="136">
        <f>SUM($E$88:EQ88)-SUM($E$90:EQ90)+SUM($D$89:EP89)-SUM($D$93:EP93)</f>
        <v>0</v>
      </c>
      <c r="ER91" s="136">
        <f>SUM($E$88:ER88)-SUM($E$90:ER90)+SUM($D$89:EQ89)-SUM($D$93:EQ93)</f>
        <v>0</v>
      </c>
      <c r="ES91" s="136">
        <f>SUM($E$88:ES88)-SUM($E$90:ES90)+SUM($D$89:ER89)-SUM($D$93:ER93)</f>
        <v>0</v>
      </c>
      <c r="ET91" s="136">
        <f>SUM($E$88:ET88)-SUM($E$90:ET90)+SUM($D$89:ES89)-SUM($D$93:ES93)</f>
        <v>0</v>
      </c>
      <c r="EU91" s="136">
        <f>SUM($E$88:EU88)-SUM($E$90:EU90)+SUM($D$89:ET89)-SUM($D$93:ET93)</f>
        <v>0</v>
      </c>
      <c r="EV91" s="136">
        <f>SUM($E$88:EV88)-SUM($E$90:EV90)+SUM($D$89:EU89)-SUM($D$93:EU93)</f>
        <v>0</v>
      </c>
      <c r="EW91" s="136">
        <f>SUM($E$88:EW88)-SUM($E$90:EW90)+SUM($D$89:EV89)-SUM($D$93:EV93)</f>
        <v>0</v>
      </c>
      <c r="EX91" s="136">
        <f>SUM($E$88:EX88)-SUM($E$90:EX90)+SUM($D$89:EW89)-SUM($D$93:EW93)</f>
        <v>0</v>
      </c>
      <c r="EY91" s="136">
        <f>SUM($E$88:EY88)-SUM($E$90:EY90)+SUM($D$89:EX89)-SUM($D$93:EX93)</f>
        <v>0</v>
      </c>
      <c r="EZ91" s="136">
        <f>SUM($E$88:EZ88)-SUM($E$90:EZ90)+SUM($D$89:EY89)-SUM($D$93:EY93)</f>
        <v>0</v>
      </c>
      <c r="FA91" s="136">
        <f>SUM($E$88:FA88)-SUM($E$90:FA90)+SUM($D$89:EZ89)-SUM($D$93:EZ93)</f>
        <v>0</v>
      </c>
      <c r="FB91" s="136">
        <f>SUM($E$88:FB88)-SUM($E$90:FB90)+SUM($D$89:FA89)-SUM($D$93:FA93)</f>
        <v>0</v>
      </c>
      <c r="FC91" s="136"/>
      <c r="FD91" s="136"/>
      <c r="FE91" s="136"/>
      <c r="FF91" s="136"/>
      <c r="FG91" s="136"/>
      <c r="FH91" s="136"/>
      <c r="FI91" s="136"/>
      <c r="FJ91" s="136"/>
      <c r="FK91" s="136"/>
      <c r="FL91" s="136"/>
      <c r="FM91" s="136"/>
      <c r="FN91" s="136"/>
      <c r="FO91" s="136"/>
      <c r="FP91" s="136"/>
      <c r="FQ91" s="136"/>
      <c r="FR91" s="136"/>
      <c r="FS91" s="136"/>
      <c r="FT91" s="136"/>
      <c r="FU91" s="136"/>
      <c r="FV91" s="136"/>
      <c r="FW91" s="136"/>
      <c r="FX91" s="136"/>
      <c r="FY91" s="136"/>
      <c r="FZ91" s="136"/>
      <c r="GA91" s="136"/>
      <c r="GB91" s="136"/>
      <c r="GC91" s="136"/>
      <c r="GD91" s="136"/>
      <c r="GE91" s="136"/>
      <c r="GF91" s="136"/>
      <c r="GG91" s="136"/>
      <c r="GH91" s="136"/>
      <c r="GI91" s="136"/>
      <c r="GJ91" s="136"/>
      <c r="GK91" s="136"/>
      <c r="GL91" s="136"/>
      <c r="GM91" s="136"/>
      <c r="GN91" s="136"/>
      <c r="GO91" s="136"/>
      <c r="GP91" s="136"/>
      <c r="GQ91" s="136"/>
      <c r="GR91" s="136"/>
      <c r="GS91" s="136"/>
      <c r="GT91" s="136"/>
      <c r="GU91" s="136"/>
      <c r="GV91" s="136"/>
      <c r="GW91" s="136"/>
      <c r="GX91" s="136"/>
    </row>
    <row r="92" spans="2:206">
      <c r="B92" s="105" t="s">
        <v>342</v>
      </c>
      <c r="E92" s="136"/>
      <c r="F92" s="136"/>
      <c r="G92" s="136"/>
      <c r="H92" s="136"/>
      <c r="I92" s="136"/>
      <c r="J92" s="136"/>
      <c r="K92" s="136"/>
      <c r="L92" s="136"/>
      <c r="M92" s="136"/>
      <c r="N92" s="136"/>
      <c r="O92" s="136"/>
      <c r="P92" s="136"/>
      <c r="Q92" s="136"/>
      <c r="R92" s="136"/>
      <c r="S92" s="136"/>
      <c r="T92" s="136"/>
      <c r="U92" s="136"/>
      <c r="V92" s="136"/>
      <c r="W92" s="136"/>
      <c r="X92" s="136"/>
      <c r="Y92" s="136"/>
      <c r="Z92" s="136"/>
      <c r="AA92" s="136"/>
      <c r="AB92" s="136"/>
      <c r="AC92" s="136"/>
      <c r="AD92" s="136"/>
      <c r="AE92" s="136"/>
      <c r="AF92" s="136"/>
      <c r="AG92" s="136"/>
      <c r="AH92" s="136"/>
      <c r="AI92" s="136"/>
      <c r="AJ92" s="136"/>
      <c r="AK92" s="136"/>
      <c r="AL92" s="136"/>
      <c r="AM92" s="136"/>
      <c r="AN92" s="136"/>
      <c r="AO92" s="136"/>
      <c r="AP92" s="136"/>
      <c r="AQ92" s="136"/>
      <c r="AR92" s="136"/>
      <c r="AS92" s="136"/>
      <c r="AT92" s="136"/>
      <c r="AU92" s="136"/>
      <c r="AV92" s="136"/>
      <c r="AW92" s="136"/>
      <c r="AX92" s="136"/>
      <c r="AY92" s="136"/>
      <c r="AZ92" s="136"/>
      <c r="BA92" s="136"/>
      <c r="BB92" s="136"/>
      <c r="BC92" s="136"/>
      <c r="BD92" s="136"/>
      <c r="BE92" s="136"/>
      <c r="BF92" s="136"/>
      <c r="BG92" s="136"/>
      <c r="BH92" s="136"/>
      <c r="BI92" s="136"/>
      <c r="BJ92" s="136"/>
      <c r="BK92" s="136"/>
      <c r="BL92" s="136"/>
      <c r="BM92" s="136"/>
      <c r="BN92" s="136"/>
      <c r="BO92" s="136"/>
      <c r="BP92" s="136"/>
      <c r="BQ92" s="136"/>
      <c r="BR92" s="136"/>
      <c r="BS92" s="136"/>
      <c r="BT92" s="136"/>
      <c r="BU92" s="136"/>
      <c r="BV92" s="136"/>
      <c r="BW92" s="136"/>
      <c r="BX92" s="136"/>
      <c r="BY92" s="136"/>
      <c r="BZ92" s="136"/>
      <c r="CA92" s="136"/>
      <c r="CB92" s="136"/>
      <c r="CC92" s="136"/>
      <c r="CD92" s="136"/>
      <c r="CE92" s="136"/>
      <c r="CF92" s="136"/>
      <c r="CG92" s="136"/>
      <c r="CH92" s="136"/>
      <c r="CI92" s="136"/>
      <c r="CJ92" s="136"/>
      <c r="CK92" s="136"/>
      <c r="CL92" s="136"/>
      <c r="CM92" s="136"/>
      <c r="CN92" s="136"/>
      <c r="CO92" s="136"/>
      <c r="CP92" s="136"/>
      <c r="CQ92" s="136"/>
      <c r="CR92" s="136"/>
      <c r="CS92" s="136"/>
      <c r="CT92" s="136"/>
      <c r="CU92" s="136"/>
      <c r="CV92" s="136"/>
      <c r="CW92" s="136"/>
      <c r="CX92" s="136"/>
      <c r="CY92" s="136"/>
      <c r="CZ92" s="136"/>
      <c r="DA92" s="136"/>
      <c r="DB92" s="136"/>
      <c r="DC92" s="136"/>
      <c r="DD92" s="136"/>
      <c r="DE92" s="136"/>
      <c r="DF92" s="136"/>
      <c r="DG92" s="136"/>
      <c r="DH92" s="136"/>
      <c r="DI92" s="136"/>
      <c r="DJ92" s="136"/>
      <c r="DK92" s="136"/>
      <c r="DL92" s="136"/>
      <c r="DM92" s="136"/>
      <c r="DN92" s="136"/>
      <c r="DO92" s="136"/>
      <c r="DP92" s="136"/>
      <c r="DQ92" s="136"/>
      <c r="DR92" s="136"/>
      <c r="DS92" s="136"/>
      <c r="DT92" s="136"/>
      <c r="DU92" s="136"/>
      <c r="DV92" s="136"/>
      <c r="DW92" s="136"/>
      <c r="DX92" s="136"/>
      <c r="DY92" s="136"/>
      <c r="DZ92" s="136"/>
      <c r="EA92" s="136"/>
      <c r="EB92" s="136"/>
      <c r="EC92" s="136"/>
      <c r="ED92" s="136"/>
      <c r="EE92" s="136"/>
      <c r="EF92" s="136"/>
      <c r="EG92" s="136"/>
      <c r="EH92" s="136"/>
      <c r="EI92" s="136"/>
      <c r="EJ92" s="136"/>
      <c r="EK92" s="136"/>
      <c r="EL92" s="136"/>
      <c r="EM92" s="136"/>
      <c r="EN92" s="136"/>
      <c r="EO92" s="136"/>
      <c r="EP92" s="136"/>
      <c r="EQ92" s="136"/>
      <c r="ER92" s="136"/>
      <c r="ES92" s="136"/>
      <c r="ET92" s="136"/>
      <c r="EU92" s="136"/>
      <c r="EV92" s="136"/>
      <c r="EW92" s="136"/>
      <c r="EX92" s="136"/>
      <c r="EY92" s="136"/>
      <c r="EZ92" s="136"/>
      <c r="FA92" s="136"/>
      <c r="FB92" s="136"/>
      <c r="FC92" s="136"/>
      <c r="FD92" s="136"/>
      <c r="FE92" s="136"/>
      <c r="FF92" s="136"/>
      <c r="FG92" s="136"/>
      <c r="FH92" s="136"/>
      <c r="FI92" s="136"/>
      <c r="FJ92" s="136"/>
      <c r="FK92" s="136"/>
      <c r="FL92" s="136"/>
      <c r="FM92" s="136"/>
      <c r="FN92" s="136"/>
      <c r="FO92" s="136"/>
      <c r="FP92" s="136"/>
      <c r="FQ92" s="136"/>
      <c r="FR92" s="136"/>
      <c r="FS92" s="136"/>
      <c r="FT92" s="136"/>
      <c r="FU92" s="136"/>
      <c r="FV92" s="136"/>
      <c r="FW92" s="136"/>
      <c r="FX92" s="136"/>
      <c r="FY92" s="136"/>
      <c r="FZ92" s="136"/>
      <c r="GA92" s="136"/>
      <c r="GB92" s="136"/>
      <c r="GC92" s="136"/>
      <c r="GD92" s="136"/>
      <c r="GE92" s="136"/>
      <c r="GF92" s="136"/>
      <c r="GG92" s="136"/>
      <c r="GH92" s="136"/>
      <c r="GI92" s="136"/>
      <c r="GJ92" s="136"/>
      <c r="GK92" s="136"/>
      <c r="GL92" s="136"/>
      <c r="GM92" s="136"/>
      <c r="GN92" s="136"/>
      <c r="GO92" s="136"/>
      <c r="GP92" s="136"/>
      <c r="GQ92" s="136"/>
      <c r="GR92" s="136"/>
      <c r="GS92" s="136"/>
      <c r="GT92" s="136"/>
      <c r="GU92" s="136"/>
      <c r="GV92" s="136"/>
      <c r="GW92" s="136"/>
      <c r="GX92" s="136"/>
    </row>
    <row r="93" spans="2:206">
      <c r="B93" s="139" t="s">
        <v>328</v>
      </c>
      <c r="E93" s="116">
        <f>IF(E$87='Capital Structure'!$H$7,(E91-E90),0)</f>
        <v>0</v>
      </c>
      <c r="F93" s="116">
        <f>IF(F$87='Capital Structure'!$H$7,(F91-F90),0)</f>
        <v>0</v>
      </c>
      <c r="G93" s="116">
        <f>IF(G$87='Capital Structure'!$H$7,(G91-G90),0)</f>
        <v>0</v>
      </c>
      <c r="H93" s="116">
        <f>IF(H$87='Capital Structure'!$H$7,(H91-H90),0)</f>
        <v>0</v>
      </c>
      <c r="I93" s="116">
        <f>IF(I$87='Capital Structure'!$H$7,(I91-I90),0)</f>
        <v>0</v>
      </c>
      <c r="J93" s="116">
        <f>IF(J$87='Capital Structure'!$H$7,(J91-J90),0)</f>
        <v>0</v>
      </c>
      <c r="K93" s="116">
        <f>IF(K$87='Capital Structure'!$H$7,(K91-K90),0)</f>
        <v>0</v>
      </c>
      <c r="L93" s="116">
        <f>IF(L$87='Capital Structure'!$H$7,(L91-L90),0)</f>
        <v>0</v>
      </c>
      <c r="M93" s="116">
        <f>IF(M$87='Capital Structure'!$H$7,(M91-M90),0)</f>
        <v>0</v>
      </c>
      <c r="N93" s="116">
        <f>IF(N$87='Capital Structure'!$H$7,(N91-N90),0)</f>
        <v>0</v>
      </c>
      <c r="O93" s="116">
        <f>IF(O$87='Capital Structure'!$H$7,(O91-O90),0)</f>
        <v>0</v>
      </c>
      <c r="P93" s="116">
        <f>IF(P$87='Capital Structure'!$H$7,(P91-P90),0)</f>
        <v>0</v>
      </c>
      <c r="Q93" s="116">
        <f>IF(Q$87='Capital Structure'!$H$7,(Q91-Q90),0)</f>
        <v>0</v>
      </c>
      <c r="R93" s="116">
        <f>IF(R$87='Capital Structure'!$H$7,(R91-R90),0)</f>
        <v>0</v>
      </c>
      <c r="S93" s="116">
        <f>IF(S$87='Capital Structure'!$H$7,(S91-S90),0)</f>
        <v>0</v>
      </c>
      <c r="T93" s="116">
        <f>IF(T$87='Capital Structure'!$H$7,(T91-T90),0)</f>
        <v>0</v>
      </c>
      <c r="U93" s="116">
        <f>IF(U$87='Capital Structure'!$H$7,(U91-U90),0)</f>
        <v>0</v>
      </c>
      <c r="V93" s="116">
        <f>IF(V$87='Capital Structure'!$H$7,(V91-V90),0)</f>
        <v>0</v>
      </c>
      <c r="W93" s="116">
        <f>IF(W$87='Capital Structure'!$H$7,(W91-W90),0)</f>
        <v>0</v>
      </c>
      <c r="X93" s="116">
        <f>IF(X$87='Capital Structure'!$H$7,(X91-X90),0)</f>
        <v>0</v>
      </c>
      <c r="Y93" s="116">
        <f>IF(Y$87='Capital Structure'!$H$7,(Y91-Y90),0)</f>
        <v>0</v>
      </c>
      <c r="Z93" s="116">
        <f>IF(Z$87='Capital Structure'!$H$7,(Z91-Z90),0)</f>
        <v>0</v>
      </c>
      <c r="AA93" s="116">
        <f>IF(AA$87='Capital Structure'!$H$7,(AA91-AA90),0)</f>
        <v>0</v>
      </c>
      <c r="AB93" s="116">
        <f>IF(AB$87='Capital Structure'!$H$7,(AB91-AB90),0)</f>
        <v>0</v>
      </c>
      <c r="AC93" s="116">
        <f>IF(AC$87='Capital Structure'!$H$7,(AC91-AC90),0)</f>
        <v>0</v>
      </c>
      <c r="AD93" s="116">
        <f>IF(AD$87='Capital Structure'!$H$7,(AD91-AD90),0)</f>
        <v>0</v>
      </c>
      <c r="AE93" s="116">
        <f>IF(AE$87='Capital Structure'!$H$7,(AE91-AE90),0)</f>
        <v>0</v>
      </c>
      <c r="AF93" s="116">
        <f>IF(AF$87='Capital Structure'!$H$7,(AF91-AF90),0)</f>
        <v>0</v>
      </c>
      <c r="AG93" s="116">
        <f>IF(AG$87='Capital Structure'!$H$7,(AG91-AG90),0)</f>
        <v>0</v>
      </c>
      <c r="AH93" s="116">
        <f>IF(AH$87='Capital Structure'!$H$7,(AH91-AH90),0)</f>
        <v>0</v>
      </c>
      <c r="AI93" s="116">
        <f>IF(AI$87='Capital Structure'!$H$7,(AI91-AI90),0)</f>
        <v>0</v>
      </c>
      <c r="AJ93" s="116">
        <f>IF(AJ$87='Capital Structure'!$H$7,(AJ91-AJ90),0)</f>
        <v>0</v>
      </c>
      <c r="AK93" s="116">
        <f>IF(AK$87='Capital Structure'!$H$7,(AK91-AK90),0)</f>
        <v>0</v>
      </c>
      <c r="AL93" s="116">
        <f>IF(AL$87='Capital Structure'!$H$7,(AL91-AL90),0)</f>
        <v>0</v>
      </c>
      <c r="AM93" s="116">
        <f>IF(AM$87='Capital Structure'!$H$7,(AM91-AM90),0)</f>
        <v>0</v>
      </c>
      <c r="AN93" s="116">
        <f>IF(AN$87='Capital Structure'!$H$7,(AN91-AN90),0)</f>
        <v>0</v>
      </c>
      <c r="AO93" s="116">
        <f>IF(AO$87='Capital Structure'!$H$7,(AO91-AO90),0)</f>
        <v>0</v>
      </c>
      <c r="AP93" s="116">
        <f>IF(AP$87='Capital Structure'!$H$7,(AP91-AP90),0)</f>
        <v>0</v>
      </c>
      <c r="AQ93" s="116">
        <f>IF(AQ$87='Capital Structure'!$H$7,(AQ91-AQ90),0)</f>
        <v>0</v>
      </c>
      <c r="AR93" s="116">
        <f>IF(AR$87='Capital Structure'!$H$7,(AR91-AR90),0)</f>
        <v>0</v>
      </c>
      <c r="AS93" s="116">
        <f>IF(AS$87='Capital Structure'!$H$7,(AS91-AS90),0)</f>
        <v>0</v>
      </c>
      <c r="AT93" s="116">
        <f>IF(AT$87='Capital Structure'!$H$7,(AT91-AT90),0)</f>
        <v>0</v>
      </c>
      <c r="AU93" s="116">
        <f>IF(AU$87='Capital Structure'!$H$7,(AU91-AU90),0)</f>
        <v>0</v>
      </c>
      <c r="AV93" s="116">
        <f>IF(AV$87='Capital Structure'!$H$7,(AV91-AV90),0)</f>
        <v>0</v>
      </c>
      <c r="AW93" s="116">
        <f>IF(AW$87='Capital Structure'!$H$7,(AW91-AW90),0)</f>
        <v>0</v>
      </c>
      <c r="AX93" s="116">
        <f>IF(AX$87='Capital Structure'!$H$7,(AX91-AX90),0)</f>
        <v>0</v>
      </c>
      <c r="AY93" s="116">
        <f>IF(AY$87='Capital Structure'!$H$7,(AY91-AY90),0)</f>
        <v>0</v>
      </c>
      <c r="AZ93" s="116">
        <f>IF(AZ$87='Capital Structure'!$H$7,(AZ91-AZ90),0)</f>
        <v>0</v>
      </c>
      <c r="BA93" s="116">
        <f>IF(BA$87='Capital Structure'!$H$7,(BA91-BA90),0)</f>
        <v>0</v>
      </c>
      <c r="BB93" s="116">
        <f>IF(BB$87='Capital Structure'!$H$7,(BB91-BB90),0)</f>
        <v>0</v>
      </c>
      <c r="BC93" s="116">
        <f>IF(BC$87='Capital Structure'!$H$7,(BC91-BC90),0)</f>
        <v>0</v>
      </c>
      <c r="BD93" s="116">
        <f>IF(BD$87='Capital Structure'!$H$7,(BD91-BD90),0)</f>
        <v>0</v>
      </c>
      <c r="BE93" s="116">
        <f>IF(BE$87='Capital Structure'!$H$7,(BE91-BE90),0)</f>
        <v>0</v>
      </c>
      <c r="BF93" s="116">
        <f>IF(BF$87='Capital Structure'!$H$7,(BF91-BF90),0)</f>
        <v>0</v>
      </c>
      <c r="BG93" s="116">
        <f>IF(BG$87='Capital Structure'!$H$7,(BG91-BG90),0)</f>
        <v>0</v>
      </c>
      <c r="BH93" s="116">
        <f>IF(BH$87='Capital Structure'!$H$7,(BH91-BH90),0)</f>
        <v>0</v>
      </c>
      <c r="BI93" s="116">
        <f>IF(BI$87='Capital Structure'!$H$7,(BI91-BI90),0)</f>
        <v>0</v>
      </c>
      <c r="BJ93" s="116">
        <f>IF(BJ$87='Capital Structure'!$H$7,(BJ91-BJ90),0)</f>
        <v>0</v>
      </c>
      <c r="BK93" s="116">
        <f>IF(BK$87='Capital Structure'!$H$7,(BK91-BK90),0)</f>
        <v>0</v>
      </c>
      <c r="BL93" s="116">
        <f>IF(BL$87='Capital Structure'!$H$7,(BL91-BL90),0)</f>
        <v>0</v>
      </c>
      <c r="BM93" s="116">
        <f>IF(BM$87='Capital Structure'!$H$7,(BM91-BM90),0)</f>
        <v>0</v>
      </c>
      <c r="BN93" s="116">
        <f>IF(BN$87='Capital Structure'!$H$7,(BN91-BN90),0)</f>
        <v>0</v>
      </c>
      <c r="BO93" s="116">
        <f>IF(BO$87='Capital Structure'!$H$7,(BO91-BO90),0)</f>
        <v>0</v>
      </c>
      <c r="BP93" s="116">
        <f>IF(BP$87='Capital Structure'!$H$7,(BP91-BP90),0)</f>
        <v>0</v>
      </c>
      <c r="BQ93" s="116">
        <f>IF(BQ$87='Capital Structure'!$H$7,(BQ91-BQ90),0)</f>
        <v>0</v>
      </c>
      <c r="BR93" s="116">
        <f>IF(BR$87='Capital Structure'!$H$7,(BR91-BR90),0)</f>
        <v>0</v>
      </c>
      <c r="BS93" s="116">
        <f>IF(BS$87='Capital Structure'!$H$7,(BS91-BS90),0)</f>
        <v>0</v>
      </c>
      <c r="BT93" s="116">
        <f>IF(BT$87='Capital Structure'!$H$7,(BT91-BT90),0)</f>
        <v>0</v>
      </c>
      <c r="BU93" s="116">
        <f>IF(BU$87='Capital Structure'!$H$7,(BU91-BU90),0)</f>
        <v>0</v>
      </c>
      <c r="BV93" s="116">
        <f>IF(BV$87='Capital Structure'!$H$7,(BV91-BV90),0)</f>
        <v>0</v>
      </c>
      <c r="BW93" s="116">
        <f>IF(BW$87='Capital Structure'!$H$7,(BW91-BW90),0)</f>
        <v>0</v>
      </c>
      <c r="BX93" s="116">
        <f>IF(BX$87='Capital Structure'!$H$7,(BX91-BX90),0)</f>
        <v>0</v>
      </c>
      <c r="BY93" s="116">
        <f>IF(BY$87='Capital Structure'!$H$7,(BY91-BY90),0)</f>
        <v>0</v>
      </c>
      <c r="BZ93" s="116">
        <f>IF(BZ$87='Capital Structure'!$H$7,(BZ91-BZ90),0)</f>
        <v>0</v>
      </c>
      <c r="CA93" s="116">
        <f>IF(CA$87='Capital Structure'!$H$7,(CA91-CA90),0)</f>
        <v>89172595.455983922</v>
      </c>
      <c r="CB93" s="116">
        <f>IF(CB$87='Capital Structure'!$H$7,(CB91-CB90),0)</f>
        <v>0</v>
      </c>
      <c r="CC93" s="116">
        <f>IF(CC$87='Capital Structure'!$H$7,(CC91-CC90),0)</f>
        <v>0</v>
      </c>
      <c r="CD93" s="116">
        <f>IF(CD$87='Capital Structure'!$H$7,(CD91-CD90),0)</f>
        <v>0</v>
      </c>
      <c r="CE93" s="116">
        <f>IF(CE$87='Capital Structure'!$H$7,(CE91-CE90),0)</f>
        <v>0</v>
      </c>
      <c r="CF93" s="116">
        <f>IF(CF$87='Capital Structure'!$H$7,(CF91-CF90),0)</f>
        <v>0</v>
      </c>
      <c r="CG93" s="116">
        <f>IF(CG$87='Capital Structure'!$H$7,(CG91-CG90),0)</f>
        <v>0</v>
      </c>
      <c r="CH93" s="116">
        <f>IF(CH$87='Capital Structure'!$H$7,(CH91-CH90),0)</f>
        <v>0</v>
      </c>
      <c r="CI93" s="116">
        <f>IF(CI$87='Capital Structure'!$H$7,(CI91-CI90),0)</f>
        <v>0</v>
      </c>
      <c r="CJ93" s="116">
        <f>IF(CJ$87='Capital Structure'!$H$7,(CJ91-CJ90),0)</f>
        <v>0</v>
      </c>
      <c r="CK93" s="116">
        <f>IF(CK$87='Capital Structure'!$H$7,(CK91-CK90),0)</f>
        <v>0</v>
      </c>
      <c r="CL93" s="116">
        <f>IF(CL$87='Capital Structure'!$H$7,(CL91-CL90),0)</f>
        <v>0</v>
      </c>
      <c r="CM93" s="116">
        <f>IF(CM$87='Capital Structure'!$H$7,(CM91-CM90),0)</f>
        <v>0</v>
      </c>
      <c r="CN93" s="116">
        <f>IF(CN$87='Capital Structure'!$H$7,(CN91-CN90),0)</f>
        <v>0</v>
      </c>
      <c r="CO93" s="116">
        <f>IF(CO$87='Capital Structure'!$H$7,(CO91-CO90),0)</f>
        <v>0</v>
      </c>
      <c r="CP93" s="116">
        <f>IF(CP$87='Capital Structure'!$H$7,(CP91-CP90),0)</f>
        <v>0</v>
      </c>
      <c r="CQ93" s="116">
        <f>IF(CQ$87='Capital Structure'!$H$7,(CQ91-CQ90),0)</f>
        <v>0</v>
      </c>
      <c r="CR93" s="116">
        <f>IF(CR$87='Capital Structure'!$H$7,(CR91-CR90),0)</f>
        <v>0</v>
      </c>
      <c r="CS93" s="116">
        <f>IF(CS$87='Capital Structure'!$H$7,(CS91-CS90),0)</f>
        <v>0</v>
      </c>
      <c r="CT93" s="116">
        <f>IF(CT$87='Capital Structure'!$H$7,(CT91-CT90),0)</f>
        <v>0</v>
      </c>
      <c r="CU93" s="116">
        <f>IF(CU$87='Capital Structure'!$H$7,(CU91-CU90),0)</f>
        <v>0</v>
      </c>
      <c r="CV93" s="116">
        <f>IF(CV$87='Capital Structure'!$H$7,(CV91-CV90),0)</f>
        <v>0</v>
      </c>
      <c r="CW93" s="116">
        <f>IF(CW$87='Capital Structure'!$H$7,(CW91-CW90),0)</f>
        <v>0</v>
      </c>
      <c r="CX93" s="116">
        <f>IF(CX$87='Capital Structure'!$H$7,(CX91-CX90),0)</f>
        <v>0</v>
      </c>
      <c r="CY93" s="116">
        <f>IF(CY$87='Capital Structure'!$H$7,(CY91-CY90),0)</f>
        <v>0</v>
      </c>
      <c r="CZ93" s="116">
        <f>IF(CZ$87='Capital Structure'!$H$7,(CZ91-CZ90),0)</f>
        <v>0</v>
      </c>
      <c r="DA93" s="116">
        <f>IF(DA$87='Capital Structure'!$H$7,(DA91-DA90),0)</f>
        <v>0</v>
      </c>
      <c r="DB93" s="116">
        <f>IF(DB$87='Capital Structure'!$H$7,(DB91-DB90),0)</f>
        <v>0</v>
      </c>
      <c r="DC93" s="116">
        <f>IF(DC$87='Capital Structure'!$H$7,(DC91-DC90),0)</f>
        <v>0</v>
      </c>
      <c r="DD93" s="116">
        <f>IF(DD$87='Capital Structure'!$H$7,(DD91-DD90),0)</f>
        <v>0</v>
      </c>
      <c r="DE93" s="116">
        <f>IF(DE$87='Capital Structure'!$H$7,(DE91-DE90),0)</f>
        <v>0</v>
      </c>
      <c r="DF93" s="116">
        <f>IF(DF$87='Capital Structure'!$H$7,(DF91-DF90),0)</f>
        <v>0</v>
      </c>
      <c r="DG93" s="116">
        <f>IF(DG$87='Capital Structure'!$H$7,(DG91-DG90),0)</f>
        <v>0</v>
      </c>
      <c r="DH93" s="116">
        <f>IF(DH$87='Capital Structure'!$H$7,(DH91-DH90),0)</f>
        <v>0</v>
      </c>
      <c r="DI93" s="116">
        <f>IF(DI$87='Capital Structure'!$H$7,(DI91-DI90),0)</f>
        <v>0</v>
      </c>
      <c r="DJ93" s="116">
        <f>IF(DJ$87='Capital Structure'!$H$7,(DJ91-DJ90),0)</f>
        <v>0</v>
      </c>
      <c r="DK93" s="116">
        <f>IF(DK$87='Capital Structure'!$H$7,(DK91-DK90),0)</f>
        <v>0</v>
      </c>
      <c r="DL93" s="116">
        <f>IF(DL$87='Capital Structure'!$H$7,(DL91-DL90),0)</f>
        <v>0</v>
      </c>
      <c r="DM93" s="116">
        <f>IF(DM$87='Capital Structure'!$H$7,(DM91-DM90),0)</f>
        <v>0</v>
      </c>
      <c r="DN93" s="116">
        <f>IF(DN$87='Capital Structure'!$H$7,(DN91-DN90),0)</f>
        <v>0</v>
      </c>
      <c r="DO93" s="116">
        <f>IF(DO$87='Capital Structure'!$H$7,(DO91-DO90),0)</f>
        <v>0</v>
      </c>
      <c r="DP93" s="116">
        <f>IF(DP$87='Capital Structure'!$H$7,(DP91-DP90),0)</f>
        <v>0</v>
      </c>
      <c r="DQ93" s="116">
        <f>IF(DQ$87='Capital Structure'!$H$7,(DQ91-DQ90),0)</f>
        <v>0</v>
      </c>
      <c r="DR93" s="116">
        <f>IF(DR$87='Capital Structure'!$H$7,(DR91-DR90),0)</f>
        <v>0</v>
      </c>
      <c r="DS93" s="116">
        <f>IF(DS$87='Capital Structure'!$H$7,(DS91-DS90),0)</f>
        <v>0</v>
      </c>
      <c r="DT93" s="116">
        <f>IF(DT$87='Capital Structure'!$H$7,(DT91-DT90),0)</f>
        <v>0</v>
      </c>
      <c r="DU93" s="116">
        <f>IF(DU$87='Capital Structure'!$H$7,(DU91-DU90),0)</f>
        <v>0</v>
      </c>
      <c r="DV93" s="116">
        <f>IF(DV$87='Capital Structure'!$H$7,(DV91-DV90),0)</f>
        <v>0</v>
      </c>
      <c r="DW93" s="116">
        <f>IF(DW$87='Capital Structure'!$H$7,(DW91-DW90),0)</f>
        <v>0</v>
      </c>
      <c r="DX93" s="116">
        <f>IF(DX$87='Capital Structure'!$H$7,(DX91-DX90),0)</f>
        <v>0</v>
      </c>
      <c r="DY93" s="116">
        <f>IF(DY$87='Capital Structure'!$H$7,(DY91-DY90),0)</f>
        <v>0</v>
      </c>
      <c r="DZ93" s="116">
        <f>IF(DZ$87='Capital Structure'!$H$7,(DZ91-DZ90),0)</f>
        <v>0</v>
      </c>
      <c r="EA93" s="116">
        <f>IF(EA$87='Capital Structure'!$H$7,(EA91-EA90),0)</f>
        <v>0</v>
      </c>
      <c r="EB93" s="116">
        <f>IF(EB$87='Capital Structure'!$H$7,(EB91-EB90),0)</f>
        <v>0</v>
      </c>
      <c r="EC93" s="116">
        <f>IF(EC$87='Capital Structure'!$H$7,(EC91-EC90),0)</f>
        <v>0</v>
      </c>
      <c r="ED93" s="116">
        <f>IF(ED$87='Capital Structure'!$H$7,(ED91-ED90),0)</f>
        <v>0</v>
      </c>
      <c r="EE93" s="116">
        <f>IF(EE$87='Capital Structure'!$H$7,(EE91-EE90),0)</f>
        <v>0</v>
      </c>
      <c r="EF93" s="116">
        <f>IF(EF$87='Capital Structure'!$H$7,(EF91-EF90),0)</f>
        <v>0</v>
      </c>
      <c r="EG93" s="116">
        <f>IF(EG$87='Capital Structure'!$H$7,(EG91-EG90),0)</f>
        <v>0</v>
      </c>
      <c r="EH93" s="116">
        <f>IF(EH$87='Capital Structure'!$H$7,(EH91-EH90),0)</f>
        <v>0</v>
      </c>
      <c r="EI93" s="116">
        <f>IF(EI$87='Capital Structure'!$H$7,(EI91-EI90),0)</f>
        <v>0</v>
      </c>
      <c r="EJ93" s="116">
        <f>IF(EJ$87='Capital Structure'!$H$7,(EJ91-EJ90),0)</f>
        <v>0</v>
      </c>
      <c r="EK93" s="116">
        <f>IF(EK$87='Capital Structure'!$H$7,(EK91-EK90),0)</f>
        <v>0</v>
      </c>
      <c r="EL93" s="116">
        <f>IF(EL$87='Capital Structure'!$H$7,(EL91-EL90),0)</f>
        <v>0</v>
      </c>
      <c r="EM93" s="116">
        <f>IF(EM$87='Capital Structure'!$H$7,(EM91-EM90),0)</f>
        <v>0</v>
      </c>
      <c r="EN93" s="116">
        <f>IF(EN$87='Capital Structure'!$H$7,(EN91-EN90),0)</f>
        <v>0</v>
      </c>
      <c r="EO93" s="116">
        <f>IF(EO$87='Capital Structure'!$H$7,(EO91-EO90),0)</f>
        <v>0</v>
      </c>
      <c r="EP93" s="116">
        <f>IF(EP$87='Capital Structure'!$H$7,(EP91-EP90),0)</f>
        <v>0</v>
      </c>
      <c r="EQ93" s="116">
        <f>IF(EQ$87='Capital Structure'!$H$7,(EQ91-EQ90),0)</f>
        <v>0</v>
      </c>
      <c r="ER93" s="116">
        <f>IF(ER$87='Capital Structure'!$H$7,(ER91-ER90),0)</f>
        <v>0</v>
      </c>
      <c r="ES93" s="116">
        <f>IF(ES$87='Capital Structure'!$H$7,(ES91-ES90),0)</f>
        <v>0</v>
      </c>
      <c r="ET93" s="116">
        <f>IF(ET$87='Capital Structure'!$H$7,(ET91-ET90),0)</f>
        <v>0</v>
      </c>
      <c r="EU93" s="116">
        <f>IF(EU$87='Capital Structure'!$H$7,(EU91-EU90),0)</f>
        <v>0</v>
      </c>
      <c r="EV93" s="116">
        <f>IF(EV$87='Capital Structure'!$H$7,(EV91-EV90),0)</f>
        <v>0</v>
      </c>
      <c r="EW93" s="116">
        <f>IF(EW$87='Capital Structure'!$H$7,(EW91-EW90),0)</f>
        <v>0</v>
      </c>
      <c r="EX93" s="116">
        <f>IF(EX$87='Capital Structure'!$H$7,(EX91-EX90),0)</f>
        <v>0</v>
      </c>
      <c r="EY93" s="116">
        <f>IF(EY$87='Capital Structure'!$H$7,(EY91-EY90),0)</f>
        <v>0</v>
      </c>
      <c r="EZ93" s="116">
        <f>IF(EZ$87='Capital Structure'!$H$7,(EZ91-EZ90),0)</f>
        <v>0</v>
      </c>
      <c r="FA93" s="116">
        <f>IF(FA$87='Capital Structure'!$H$7,(FA91-FA90),0)</f>
        <v>0</v>
      </c>
      <c r="FB93" s="116">
        <f>IF(FB$87='Capital Structure'!$H$7,(FB91-FB90),0)</f>
        <v>0</v>
      </c>
      <c r="FC93" s="116"/>
      <c r="FD93" s="116"/>
      <c r="FE93" s="116"/>
      <c r="FF93" s="116"/>
      <c r="FG93" s="116"/>
      <c r="FH93" s="116"/>
      <c r="FI93" s="116"/>
      <c r="FJ93" s="116"/>
      <c r="FK93" s="116"/>
      <c r="FL93" s="116"/>
      <c r="FM93" s="116"/>
      <c r="FN93" s="116"/>
      <c r="FO93" s="116"/>
      <c r="FP93" s="116"/>
      <c r="FQ93" s="116"/>
      <c r="FR93" s="116"/>
      <c r="FS93" s="116"/>
      <c r="FT93" s="116"/>
      <c r="FU93" s="116"/>
      <c r="FV93" s="116"/>
      <c r="FW93" s="116"/>
      <c r="FX93" s="116"/>
      <c r="FY93" s="116"/>
      <c r="FZ93" s="116"/>
      <c r="GA93" s="116"/>
      <c r="GB93" s="116"/>
      <c r="GC93" s="116"/>
      <c r="GD93" s="116"/>
      <c r="GE93" s="116"/>
      <c r="GF93" s="116"/>
      <c r="GG93" s="116"/>
      <c r="GH93" s="116"/>
      <c r="GI93" s="116"/>
      <c r="GJ93" s="116"/>
      <c r="GK93" s="116"/>
      <c r="GL93" s="116"/>
      <c r="GM93" s="116"/>
      <c r="GN93" s="116"/>
      <c r="GO93" s="116"/>
      <c r="GP93" s="116"/>
      <c r="GQ93" s="116"/>
      <c r="GR93" s="116"/>
      <c r="GS93" s="116"/>
      <c r="GT93" s="116"/>
      <c r="GU93" s="116"/>
      <c r="GV93" s="116"/>
      <c r="GW93" s="116"/>
      <c r="GX93" s="116"/>
    </row>
    <row r="94" spans="2:206">
      <c r="B94" s="139"/>
      <c r="E94" s="139"/>
      <c r="F94" s="139"/>
      <c r="G94" s="139"/>
      <c r="H94" s="139"/>
      <c r="I94" s="139"/>
      <c r="J94" s="139"/>
      <c r="K94" s="139"/>
      <c r="L94" s="139"/>
      <c r="M94" s="139"/>
      <c r="N94" s="139"/>
      <c r="O94" s="139"/>
      <c r="P94" s="139"/>
      <c r="Q94" s="139"/>
      <c r="R94" s="139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  <c r="AU94" s="139"/>
      <c r="AV94" s="139"/>
      <c r="AW94" s="139"/>
      <c r="AX94" s="139"/>
      <c r="AY94" s="139"/>
      <c r="AZ94" s="139"/>
      <c r="BA94" s="139"/>
      <c r="BB94" s="139"/>
      <c r="BC94" s="139"/>
      <c r="BD94" s="139"/>
      <c r="BE94" s="139"/>
      <c r="BF94" s="139"/>
      <c r="BG94" s="139"/>
      <c r="BH94" s="139"/>
      <c r="BI94" s="139"/>
      <c r="BJ94" s="139"/>
      <c r="BK94" s="139"/>
      <c r="BL94" s="139"/>
      <c r="BM94" s="139"/>
      <c r="BN94" s="139"/>
      <c r="BO94" s="139"/>
      <c r="BP94" s="139"/>
      <c r="BQ94" s="139"/>
      <c r="BR94" s="139"/>
      <c r="BS94" s="139"/>
      <c r="BT94" s="139"/>
      <c r="BU94" s="139"/>
      <c r="BV94" s="139"/>
      <c r="BW94" s="139"/>
      <c r="BX94" s="139"/>
      <c r="BY94" s="139"/>
      <c r="BZ94" s="139"/>
      <c r="CA94" s="139"/>
      <c r="CB94" s="139"/>
      <c r="CC94" s="139"/>
      <c r="CD94" s="139"/>
      <c r="CE94" s="139"/>
      <c r="CF94" s="139"/>
      <c r="CG94" s="139"/>
      <c r="CH94" s="139"/>
      <c r="CI94" s="139"/>
      <c r="CJ94" s="139"/>
      <c r="CK94" s="139"/>
      <c r="CL94" s="139"/>
      <c r="CM94" s="139"/>
      <c r="CN94" s="139"/>
      <c r="CO94" s="139"/>
      <c r="CP94" s="139"/>
      <c r="CQ94" s="139"/>
      <c r="CR94" s="139"/>
      <c r="CS94" s="139"/>
      <c r="CT94" s="139"/>
      <c r="CU94" s="139"/>
      <c r="CV94" s="139"/>
      <c r="CW94" s="139"/>
      <c r="CX94" s="139"/>
      <c r="CY94" s="139"/>
      <c r="CZ94" s="139"/>
      <c r="DA94" s="139"/>
      <c r="DB94" s="139"/>
      <c r="DC94" s="139"/>
      <c r="DD94" s="139"/>
      <c r="DE94" s="139"/>
      <c r="DF94" s="139"/>
      <c r="DG94" s="139"/>
      <c r="DH94" s="139"/>
      <c r="DI94" s="139"/>
      <c r="DJ94" s="139"/>
      <c r="DK94" s="139"/>
      <c r="DL94" s="139"/>
      <c r="DM94" s="139"/>
      <c r="DN94" s="139"/>
      <c r="DO94" s="139"/>
      <c r="DP94" s="139"/>
      <c r="DQ94" s="139"/>
      <c r="DR94" s="139"/>
      <c r="DS94" s="139"/>
      <c r="DT94" s="139"/>
      <c r="DU94" s="139"/>
      <c r="DV94" s="139"/>
      <c r="DW94" s="139"/>
      <c r="DX94" s="139"/>
      <c r="DY94" s="139"/>
      <c r="DZ94" s="139"/>
      <c r="EA94" s="139"/>
      <c r="EB94" s="139"/>
      <c r="EC94" s="139"/>
      <c r="ED94" s="139"/>
      <c r="EE94" s="139"/>
      <c r="EF94" s="139"/>
      <c r="EG94" s="139"/>
      <c r="EH94" s="139"/>
      <c r="EI94" s="139"/>
      <c r="EJ94" s="139"/>
      <c r="EK94" s="139"/>
      <c r="EL94" s="139"/>
      <c r="EM94" s="139"/>
      <c r="EN94" s="139"/>
      <c r="EO94" s="139"/>
      <c r="EP94" s="139"/>
      <c r="EQ94" s="139"/>
      <c r="ER94" s="139"/>
      <c r="ES94" s="139"/>
      <c r="ET94" s="139"/>
      <c r="EU94" s="139"/>
      <c r="EV94" s="139"/>
      <c r="EW94" s="139"/>
      <c r="EX94" s="139"/>
      <c r="EY94" s="139"/>
      <c r="EZ94" s="139"/>
      <c r="FA94" s="139"/>
      <c r="FB94" s="139"/>
      <c r="FC94" s="139"/>
      <c r="FD94" s="139"/>
      <c r="FE94" s="139"/>
      <c r="FF94" s="139"/>
      <c r="FG94" s="139"/>
      <c r="FH94" s="139"/>
      <c r="FI94" s="139"/>
      <c r="FJ94" s="139"/>
      <c r="FK94" s="139"/>
      <c r="FL94" s="139"/>
      <c r="FM94" s="139"/>
      <c r="FN94" s="139"/>
      <c r="FO94" s="139"/>
      <c r="FP94" s="139"/>
      <c r="FQ94" s="139"/>
      <c r="FR94" s="139"/>
      <c r="FS94" s="139"/>
      <c r="FT94" s="139"/>
      <c r="FU94" s="139"/>
      <c r="FV94" s="139"/>
      <c r="FW94" s="139"/>
      <c r="FX94" s="139"/>
      <c r="FY94" s="139"/>
      <c r="FZ94" s="139"/>
      <c r="GA94" s="139"/>
      <c r="GB94" s="139"/>
      <c r="GC94" s="139"/>
      <c r="GD94" s="139"/>
      <c r="GE94" s="139"/>
      <c r="GF94" s="139"/>
      <c r="GG94" s="139"/>
      <c r="GH94" s="139"/>
      <c r="GI94" s="139"/>
      <c r="GJ94" s="139"/>
      <c r="GK94" s="139"/>
      <c r="GL94" s="139"/>
      <c r="GM94" s="139"/>
      <c r="GN94" s="139"/>
      <c r="GO94" s="139"/>
      <c r="GP94" s="139"/>
      <c r="GQ94" s="139"/>
      <c r="GR94" s="139"/>
      <c r="GS94" s="139"/>
      <c r="GT94" s="139"/>
      <c r="GU94" s="139"/>
      <c r="GV94" s="139"/>
      <c r="GW94" s="139"/>
      <c r="GX94" s="139"/>
    </row>
    <row r="95" spans="2:206">
      <c r="B95" s="139" t="s">
        <v>356</v>
      </c>
      <c r="E95" s="139">
        <f>MAX((SUM($E$88:E88)-SUM($E$96:E96)-SUM($E$97:E97))*'Capital Structure'!$H$21/12,0)</f>
        <v>0</v>
      </c>
      <c r="F95" s="139">
        <f>MAX((SUM($E$88:F88)-SUM($E$96:F96)-SUM($E$97:F97))*'Capital Structure'!$H$21/12,0)</f>
        <v>0</v>
      </c>
      <c r="G95" s="139">
        <f>MAX((SUM($E$88:G88)-SUM($E$96:G96)-SUM($E$97:G97))*'Capital Structure'!$H$21/12,0)</f>
        <v>0</v>
      </c>
      <c r="H95" s="139">
        <f>MAX((SUM($E$88:H88)-SUM($E$96:H96)-SUM($E$97:H97))*'Capital Structure'!$H$21/12,0)</f>
        <v>0</v>
      </c>
      <c r="I95" s="139">
        <f>MAX((SUM($E$88:I88)-SUM($E$96:I96)-SUM($E$97:I97))*'Capital Structure'!$H$21/12,0)</f>
        <v>0</v>
      </c>
      <c r="J95" s="139">
        <f>MAX((SUM($E$88:J88)-SUM($E$96:J96)-SUM($E$97:J97))*'Capital Structure'!$H$21/12,0)</f>
        <v>0</v>
      </c>
      <c r="K95" s="139">
        <f>MAX((SUM($E$88:K88)-SUM($E$96:K96)-SUM($E$97:K97))*'Capital Structure'!$H$21/12,0)</f>
        <v>0</v>
      </c>
      <c r="L95" s="139">
        <f>MAX((SUM($E$88:L88)-SUM($E$96:L96)-SUM($E$97:L97))*'Capital Structure'!$H$21/12,0)</f>
        <v>0</v>
      </c>
      <c r="M95" s="139">
        <f>MAX((SUM($E$88:M88)-SUM($E$96:M96)-SUM($E$97:M97))*'Capital Structure'!$H$21/12,0)</f>
        <v>0</v>
      </c>
      <c r="N95" s="139">
        <f>MAX((SUM($E$88:N88)-SUM($E$96:N96)-SUM($E$97:N97))*'Capital Structure'!$H$21/12,0)</f>
        <v>0</v>
      </c>
      <c r="O95" s="139">
        <f>MAX((SUM($E$88:O88)-SUM($E$96:O96)-SUM($E$97:O97))*'Capital Structure'!$H$21/12,0)</f>
        <v>0</v>
      </c>
      <c r="P95" s="139">
        <f>MAX((SUM($E$88:P88)-SUM($E$96:P96)-SUM($E$97:P97))*'Capital Structure'!$H$21/12,0)</f>
        <v>0</v>
      </c>
      <c r="Q95" s="139">
        <f>MAX((SUM($E$88:Q88)-SUM($E$96:Q96)-SUM($E$97:Q97))*'Capital Structure'!$H$21/12,0)</f>
        <v>0</v>
      </c>
      <c r="R95" s="139">
        <f>MAX((SUM($E$88:R88)-SUM($E$96:R96)-SUM($E$97:R97))*'Capital Structure'!$H$21/12,0)</f>
        <v>0</v>
      </c>
      <c r="S95" s="139">
        <f>MAX((SUM($E$88:S88)-SUM($E$96:S96)-SUM($E$97:S97))*'Capital Structure'!$H$21/12,0)</f>
        <v>0</v>
      </c>
      <c r="T95" s="139">
        <f>MAX((SUM($E$88:T88)-SUM($E$96:T96)-SUM($E$97:T97))*'Capital Structure'!$H$21/12,0)</f>
        <v>0</v>
      </c>
      <c r="U95" s="139">
        <f>MAX((SUM($E$88:U88)-SUM($E$96:U96)-SUM($E$97:U97))*'Capital Structure'!$H$21/12,0)</f>
        <v>0</v>
      </c>
      <c r="V95" s="139">
        <f>MAX((SUM($E$88:V88)-SUM($E$96:V96)-SUM($E$97:V97))*'Capital Structure'!$H$21/12,0)</f>
        <v>0</v>
      </c>
      <c r="W95" s="139">
        <f>MAX((SUM($E$88:W88)-SUM($E$96:W96)-SUM($E$97:W97))*'Capital Structure'!$H$21/12,0)</f>
        <v>0</v>
      </c>
      <c r="X95" s="139">
        <f>MAX((SUM($E$88:X88)-SUM($E$96:X96)-SUM($E$97:X97))*'Capital Structure'!$H$21/12,0)</f>
        <v>0</v>
      </c>
      <c r="Y95" s="139">
        <f>MAX((SUM($E$88:Y88)-SUM($E$96:Y96)-SUM($E$97:Y97))*'Capital Structure'!$H$21/12,0)</f>
        <v>0</v>
      </c>
      <c r="Z95" s="139">
        <f>MAX((SUM($E$88:Z88)-SUM($E$96:Z96)-SUM($E$97:Z97))*'Capital Structure'!$H$21/12,0)</f>
        <v>0</v>
      </c>
      <c r="AA95" s="139">
        <f>MAX((SUM($E$88:AA88)-SUM($E$96:AA96)-SUM($E$97:AA97))*'Capital Structure'!$H$21/12,0)</f>
        <v>0</v>
      </c>
      <c r="AB95" s="139">
        <f>MAX((SUM($E$88:AB88)-SUM($E$96:AB96)-SUM($E$97:AB97))*'Capital Structure'!$H$21/12,0)</f>
        <v>0</v>
      </c>
      <c r="AC95" s="139">
        <f>MAX((SUM($E$88:AC88)-SUM($E$96:AC96)-SUM($E$97:AC97))*'Capital Structure'!$H$21/12,0)</f>
        <v>0</v>
      </c>
      <c r="AD95" s="139">
        <f>MAX((SUM($E$88:AD88)-SUM($E$96:AD96)-SUM($E$97:AD97))*'Capital Structure'!$H$21/12,0)</f>
        <v>0</v>
      </c>
      <c r="AE95" s="139">
        <f>MAX((SUM($E$88:AE88)-SUM($E$96:AE96)-SUM($E$97:AE97))*'Capital Structure'!$H$21/12,0)</f>
        <v>0</v>
      </c>
      <c r="AF95" s="139">
        <f>MAX((SUM($E$88:AF88)-SUM($E$96:AF96)-SUM($E$97:AF97))*'Capital Structure'!$H$21/12,0)</f>
        <v>0</v>
      </c>
      <c r="AG95" s="139">
        <f>MAX((SUM($E$88:AG88)-SUM($E$96:AG96)-SUM($E$97:AG97))*'Capital Structure'!$H$21/12,0)</f>
        <v>0</v>
      </c>
      <c r="AH95" s="139">
        <f>MAX((SUM($E$88:AH88)-SUM($E$96:AH96)-SUM($E$97:AH97))*'Capital Structure'!$H$21/12,0)</f>
        <v>0</v>
      </c>
      <c r="AI95" s="139">
        <f>MAX((SUM($E$88:AI88)-SUM($E$96:AI96)-SUM($E$97:AI97))*'Capital Structure'!$H$21/12,0)</f>
        <v>0</v>
      </c>
      <c r="AJ95" s="139">
        <f>MAX((SUM($E$88:AJ88)-SUM($E$96:AJ96)-SUM($E$97:AJ97))*'Capital Structure'!$H$21/12,0)</f>
        <v>0</v>
      </c>
      <c r="AK95" s="139">
        <f>MAX((SUM($E$88:AK88)-SUM($E$96:AK96)-SUM($E$97:AK97))*'Capital Structure'!$H$21/12,0)</f>
        <v>0</v>
      </c>
      <c r="AL95" s="139">
        <f>MAX((SUM($E$88:AL88)-SUM($E$96:AL96)-SUM($E$97:AL97))*'Capital Structure'!$H$21/12,0)</f>
        <v>0</v>
      </c>
      <c r="AM95" s="139">
        <f>MAX((SUM($E$88:AM88)-SUM($E$96:AM96)-SUM($E$97:AM97))*'Capital Structure'!$H$21/12,0)</f>
        <v>0</v>
      </c>
      <c r="AN95" s="139">
        <f>MAX((SUM($E$88:AN88)-SUM($E$96:AN96)-SUM($E$97:AN97))*'Capital Structure'!$H$21/12,0)</f>
        <v>0</v>
      </c>
      <c r="AO95" s="139">
        <f>MAX((SUM($E$88:AO88)-SUM($E$96:AO96)-SUM($E$97:AO97))*'Capital Structure'!$H$21/12,0)</f>
        <v>0</v>
      </c>
      <c r="AP95" s="139">
        <f>MAX((SUM($E$88:AP88)-SUM($E$96:AP96)-SUM($E$97:AP97))*'Capital Structure'!$H$21/12,0)</f>
        <v>0</v>
      </c>
      <c r="AQ95" s="139">
        <f>MAX((SUM($E$88:AQ88)-SUM($E$96:AQ96)-SUM($E$97:AQ97))*'Capital Structure'!$H$21/12,0)</f>
        <v>0</v>
      </c>
      <c r="AR95" s="139">
        <f>MAX((SUM($E$88:AR88)-SUM($E$96:AR96)-SUM($E$97:AR97))*'Capital Structure'!$H$21/12,0)</f>
        <v>0</v>
      </c>
      <c r="AS95" s="139">
        <f>MAX((SUM($E$88:AS88)-SUM($E$96:AS96)-SUM($E$97:AS97))*'Capital Structure'!$H$21/12,0)</f>
        <v>0</v>
      </c>
      <c r="AT95" s="139">
        <f>MAX((SUM($E$88:AT88)-SUM($E$96:AT96)-SUM($E$97:AT97))*'Capital Structure'!$H$21/12,0)</f>
        <v>0</v>
      </c>
      <c r="AU95" s="139">
        <f>MAX((SUM($E$88:AU88)-SUM($E$96:AU96)-SUM($E$97:AU97))*'Capital Structure'!$H$21/12,0)</f>
        <v>0</v>
      </c>
      <c r="AV95" s="139">
        <f>MAX((SUM($E$88:AV88)-SUM($E$96:AV96)-SUM($E$97:AV97))*'Capital Structure'!$H$21/12,0)</f>
        <v>0</v>
      </c>
      <c r="AW95" s="139">
        <f>MAX((SUM($E$88:AW88)-SUM($E$96:AW96)-SUM($E$97:AW97))*'Capital Structure'!$H$21/12,0)</f>
        <v>0</v>
      </c>
      <c r="AX95" s="139">
        <f>MAX((SUM($E$88:AX88)-SUM($E$96:AX96)-SUM($E$97:AX97))*'Capital Structure'!$H$21/12,0)</f>
        <v>0</v>
      </c>
      <c r="AY95" s="139">
        <f>MAX((SUM($E$88:AY88)-SUM($E$96:AY96)-SUM($E$97:AY97))*'Capital Structure'!$H$21/12,0)</f>
        <v>0</v>
      </c>
      <c r="AZ95" s="139">
        <f>MAX((SUM($E$88:AZ88)-SUM($E$96:AZ96)-SUM($E$97:AZ97))*'Capital Structure'!$H$21/12,0)</f>
        <v>0</v>
      </c>
      <c r="BA95" s="139">
        <f>MAX((SUM($E$88:BA88)-SUM($E$96:BA96)-SUM($E$97:BA97))*'Capital Structure'!$H$21/12,0)</f>
        <v>0</v>
      </c>
      <c r="BB95" s="139">
        <f>MAX((SUM($E$88:BB88)-SUM($E$96:BB96)-SUM($E$97:BB97))*'Capital Structure'!$H$21/12,0)</f>
        <v>0</v>
      </c>
      <c r="BC95" s="139">
        <f>MAX((SUM($E$88:BC88)-SUM($E$96:BC96)-SUM($E$97:BC97))*'Capital Structure'!$H$21/12,0)</f>
        <v>0</v>
      </c>
      <c r="BD95" s="139">
        <f>MAX((SUM($E$88:BD88)-SUM($E$96:BD96)-SUM($E$97:BD97))*'Capital Structure'!$H$21/12,0)</f>
        <v>0</v>
      </c>
      <c r="BE95" s="139">
        <f>MAX((SUM($E$88:BE88)-SUM($E$96:BE96)-SUM($E$97:BE97))*'Capital Structure'!$H$21/12,0)</f>
        <v>0</v>
      </c>
      <c r="BF95" s="139">
        <f>MAX((SUM($E$88:BF88)-SUM($E$96:BF96)-SUM($E$97:BF97))*'Capital Structure'!$H$21/12,0)</f>
        <v>0</v>
      </c>
      <c r="BG95" s="139">
        <f>MAX((SUM($E$88:BG88)-SUM($E$96:BG96)-SUM($E$97:BG97))*'Capital Structure'!$H$21/12,0)</f>
        <v>0</v>
      </c>
      <c r="BH95" s="139">
        <f>MAX((SUM($E$88:BH88)-SUM($E$96:BH96)-SUM($E$97:BH97))*'Capital Structure'!$H$21/12,0)</f>
        <v>0</v>
      </c>
      <c r="BI95" s="139">
        <f>MAX((SUM($E$88:BI88)-SUM($E$96:BI96)-SUM($E$97:BI97))*'Capital Structure'!$H$21/12,0)</f>
        <v>0</v>
      </c>
      <c r="BJ95" s="139">
        <f>MAX((SUM($E$88:BJ88)-SUM($E$96:BJ96)-SUM($E$97:BJ97))*'Capital Structure'!$H$21/12,0)</f>
        <v>0</v>
      </c>
      <c r="BK95" s="139">
        <f>MAX((SUM($E$88:BK88)-SUM($E$96:BK96)-SUM($E$97:BK97))*'Capital Structure'!$H$21/12,0)</f>
        <v>0</v>
      </c>
      <c r="BL95" s="139">
        <f>MAX((SUM($E$88:BL88)-SUM($E$96:BL96)-SUM($E$97:BL97))*'Capital Structure'!$H$21/12,0)</f>
        <v>0</v>
      </c>
      <c r="BM95" s="139">
        <f>MAX((SUM($E$88:BM88)-SUM($E$96:BM96)-SUM($E$97:BM97))*'Capital Structure'!$H$21/12,0)</f>
        <v>0</v>
      </c>
      <c r="BN95" s="139">
        <f>MAX((SUM($E$88:BN88)-SUM($E$96:BN96)-SUM($E$97:BN97))*'Capital Structure'!$H$21/12,0)</f>
        <v>0</v>
      </c>
      <c r="BO95" s="139">
        <f>MAX((SUM($E$88:BO88)-SUM($E$96:BO96)-SUM($E$97:BO97))*'Capital Structure'!$H$21/12,0)</f>
        <v>0</v>
      </c>
      <c r="BP95" s="139">
        <f>MAX((SUM($E$88:BP88)-SUM($E$96:BP96)-SUM($E$97:BP97))*'Capital Structure'!$H$21/12,0)</f>
        <v>0</v>
      </c>
      <c r="BQ95" s="139">
        <f>MAX((SUM($E$88:BQ88)-SUM($E$96:BQ96)-SUM($E$97:BQ97))*'Capital Structure'!$H$21/12,0)</f>
        <v>0</v>
      </c>
      <c r="BR95" s="139">
        <f>MAX((SUM($E$88:BR88)-SUM($E$96:BR96)-SUM($E$97:BR97))*'Capital Structure'!$H$21/12,0)</f>
        <v>0</v>
      </c>
      <c r="BS95" s="139">
        <f>MAX((SUM($E$88:BS88)-SUM($E$96:BS96)-SUM($E$97:BS97))*'Capital Structure'!$H$21/12,0)</f>
        <v>0</v>
      </c>
      <c r="BT95" s="139">
        <f>MAX((SUM($E$88:BT88)-SUM($E$96:BT96)-SUM($E$97:BT97))*'Capital Structure'!$H$21/12,0)</f>
        <v>0</v>
      </c>
      <c r="BU95" s="139">
        <f>MAX((SUM($E$88:BU88)-SUM($E$96:BU96)-SUM($E$97:BU97))*'Capital Structure'!$H$21/12,0)</f>
        <v>0</v>
      </c>
      <c r="BV95" s="139">
        <f>MAX((SUM($E$88:BV88)-SUM($E$96:BV96)-SUM($E$97:BV97))*'Capital Structure'!$H$21/12,0)</f>
        <v>19755.591591915814</v>
      </c>
      <c r="BW95" s="139">
        <f>MAX((SUM($E$88:BW88)-SUM($E$96:BW96)-SUM($E$97:BW97))*'Capital Structure'!$H$21/12,0)</f>
        <v>106691.69369393679</v>
      </c>
      <c r="BX95" s="139">
        <f>MAX((SUM($E$88:BX88)-SUM($E$96:BX96)-SUM($E$97:BX97))*'Capital Structure'!$H$21/12,0)</f>
        <v>193627.79579595776</v>
      </c>
      <c r="BY95" s="139">
        <f>MAX((SUM($E$88:BY88)-SUM($E$96:BY96)-SUM($E$97:BY97))*'Capital Structure'!$H$21/12,0)</f>
        <v>280563.89789797872</v>
      </c>
      <c r="BZ95" s="139">
        <f>MAX((SUM($E$88:BZ88)-SUM($E$96:BZ96)-SUM($E$97:BZ97))*'Capital Structure'!$H$21/12,0)</f>
        <v>367499.99999999959</v>
      </c>
      <c r="CA95" s="139">
        <f>MAX((SUM($E$88:CA88)-SUM($E$96:CA96)-SUM($E$97:CA97))*'Capital Structure'!$H$21/12,0)</f>
        <v>0</v>
      </c>
      <c r="CB95" s="139">
        <f>MAX((SUM($E$88:CB88)-SUM($E$96:CB96)-SUM($E$97:CB97))*'Capital Structure'!$H$21/12,0)</f>
        <v>0</v>
      </c>
      <c r="CC95" s="139">
        <f>MAX((SUM($E$88:CC88)-SUM($E$96:CC96)-SUM($E$97:CC97))*'Capital Structure'!$H$21/12,0)</f>
        <v>0</v>
      </c>
      <c r="CD95" s="139">
        <f>MAX((SUM($E$88:CD88)-SUM($E$96:CD96)-SUM($E$97:CD97))*'Capital Structure'!$H$21/12,0)</f>
        <v>0</v>
      </c>
      <c r="CE95" s="139">
        <f>MAX((SUM($E$88:CE88)-SUM($E$96:CE96)-SUM($E$97:CE97))*'Capital Structure'!$H$21/12,0)</f>
        <v>0</v>
      </c>
      <c r="CF95" s="139">
        <f>MAX((SUM($E$88:CF88)-SUM($E$96:CF96)-SUM($E$97:CF97))*'Capital Structure'!$H$21/12,0)</f>
        <v>0</v>
      </c>
      <c r="CG95" s="139">
        <f>MAX((SUM($E$88:CG88)-SUM($E$96:CG96)-SUM($E$97:CG97))*'Capital Structure'!$H$21/12,0)</f>
        <v>0</v>
      </c>
      <c r="CH95" s="139">
        <f>MAX((SUM($E$88:CH88)-SUM($E$96:CH96)-SUM($E$97:CH97))*'Capital Structure'!$H$21/12,0)</f>
        <v>0</v>
      </c>
      <c r="CI95" s="139">
        <f>MAX((SUM($E$88:CI88)-SUM($E$96:CI96)-SUM($E$97:CI97))*'Capital Structure'!$H$21/12,0)</f>
        <v>0</v>
      </c>
      <c r="CJ95" s="139">
        <f>MAX((SUM($E$88:CJ88)-SUM($E$96:CJ96)-SUM($E$97:CJ97))*'Capital Structure'!$H$21/12,0)</f>
        <v>0</v>
      </c>
      <c r="CK95" s="139">
        <f>MAX((SUM($E$88:CK88)-SUM($E$96:CK96)-SUM($E$97:CK97))*'Capital Structure'!$H$21/12,0)</f>
        <v>0</v>
      </c>
      <c r="CL95" s="139">
        <f>MAX((SUM($E$88:CL88)-SUM($E$96:CL96)-SUM($E$97:CL97))*'Capital Structure'!$H$21/12,0)</f>
        <v>0</v>
      </c>
      <c r="CM95" s="139">
        <f>MAX((SUM($E$88:CM88)-SUM($E$96:CM96)-SUM($E$97:CM97))*'Capital Structure'!$H$21/12,0)</f>
        <v>0</v>
      </c>
      <c r="CN95" s="139">
        <f>MAX((SUM($E$88:CN88)-SUM($E$96:CN96)-SUM($E$97:CN97))*'Capital Structure'!$H$21/12,0)</f>
        <v>0</v>
      </c>
      <c r="CO95" s="139">
        <f>MAX((SUM($E$88:CO88)-SUM($E$96:CO96)-SUM($E$97:CO97))*'Capital Structure'!$H$21/12,0)</f>
        <v>0</v>
      </c>
      <c r="CP95" s="139">
        <f>MAX((SUM($E$88:CP88)-SUM($E$96:CP96)-SUM($E$97:CP97))*'Capital Structure'!$H$21/12,0)</f>
        <v>0</v>
      </c>
      <c r="CQ95" s="139">
        <f>MAX((SUM($E$88:CQ88)-SUM($E$96:CQ96)-SUM($E$97:CQ97))*'Capital Structure'!$H$21/12,0)</f>
        <v>0</v>
      </c>
      <c r="CR95" s="139">
        <f>MAX((SUM($E$88:CR88)-SUM($E$96:CR96)-SUM($E$97:CR97))*'Capital Structure'!$H$21/12,0)</f>
        <v>0</v>
      </c>
      <c r="CS95" s="139">
        <f>MAX((SUM($E$88:CS88)-SUM($E$96:CS96)-SUM($E$97:CS97))*'Capital Structure'!$H$21/12,0)</f>
        <v>0</v>
      </c>
      <c r="CT95" s="139">
        <f>MAX((SUM($E$88:CT88)-SUM($E$96:CT96)-SUM($E$97:CT97))*'Capital Structure'!$H$21/12,0)</f>
        <v>0</v>
      </c>
      <c r="CU95" s="139">
        <f>MAX((SUM($E$88:CU88)-SUM($E$96:CU96)-SUM($E$97:CU97))*'Capital Structure'!$H$21/12,0)</f>
        <v>0</v>
      </c>
      <c r="CV95" s="139">
        <f>MAX((SUM($E$88:CV88)-SUM($E$96:CV96)-SUM($E$97:CV97))*'Capital Structure'!$H$21/12,0)</f>
        <v>0</v>
      </c>
      <c r="CW95" s="139">
        <f>MAX((SUM($E$88:CW88)-SUM($E$96:CW96)-SUM($E$97:CW97))*'Capital Structure'!$H$21/12,0)</f>
        <v>0</v>
      </c>
      <c r="CX95" s="139">
        <f>MAX((SUM($E$88:CX88)-SUM($E$96:CX96)-SUM($E$97:CX97))*'Capital Structure'!$H$21/12,0)</f>
        <v>0</v>
      </c>
      <c r="CY95" s="139">
        <f>MAX((SUM($E$88:CY88)-SUM($E$96:CY96)-SUM($E$97:CY97))*'Capital Structure'!$H$21/12,0)</f>
        <v>0</v>
      </c>
      <c r="CZ95" s="139">
        <f>MAX((SUM($E$88:CZ88)-SUM($E$96:CZ96)-SUM($E$97:CZ97))*'Capital Structure'!$H$21/12,0)</f>
        <v>0</v>
      </c>
      <c r="DA95" s="139">
        <f>MAX((SUM($E$88:DA88)-SUM($E$96:DA96)-SUM($E$97:DA97))*'Capital Structure'!$H$21/12,0)</f>
        <v>0</v>
      </c>
      <c r="DB95" s="139">
        <f>MAX((SUM($E$88:DB88)-SUM($E$96:DB96)-SUM($E$97:DB97))*'Capital Structure'!$H$21/12,0)</f>
        <v>0</v>
      </c>
      <c r="DC95" s="139">
        <f>MAX((SUM($E$88:DC88)-SUM($E$96:DC96)-SUM($E$97:DC97))*'Capital Structure'!$H$21/12,0)</f>
        <v>0</v>
      </c>
      <c r="DD95" s="139">
        <f>MAX((SUM($E$88:DD88)-SUM($E$96:DD96)-SUM($E$97:DD97))*'Capital Structure'!$H$21/12,0)</f>
        <v>0</v>
      </c>
      <c r="DE95" s="139">
        <f>MAX((SUM($E$88:DE88)-SUM($E$96:DE96)-SUM($E$97:DE97))*'Capital Structure'!$H$21/12,0)</f>
        <v>0</v>
      </c>
      <c r="DF95" s="139">
        <f>MAX((SUM($E$88:DF88)-SUM($E$96:DF96)-SUM($E$97:DF97))*'Capital Structure'!$H$21/12,0)</f>
        <v>0</v>
      </c>
      <c r="DG95" s="139">
        <f>MAX((SUM($E$88:DG88)-SUM($E$96:DG96)-SUM($E$97:DG97))*'Capital Structure'!$H$21/12,0)</f>
        <v>0</v>
      </c>
      <c r="DH95" s="139">
        <f>MAX((SUM($E$88:DH88)-SUM($E$96:DH96)-SUM($E$97:DH97))*'Capital Structure'!$H$21/12,0)</f>
        <v>0</v>
      </c>
      <c r="DI95" s="139">
        <f>MAX((SUM($E$88:DI88)-SUM($E$96:DI96)-SUM($E$97:DI97))*'Capital Structure'!$H$21/12,0)</f>
        <v>0</v>
      </c>
      <c r="DJ95" s="139">
        <f>MAX((SUM($E$88:DJ88)-SUM($E$96:DJ96)-SUM($E$97:DJ97))*'Capital Structure'!$H$21/12,0)</f>
        <v>0</v>
      </c>
      <c r="DK95" s="139">
        <f>MAX((SUM($E$88:DK88)-SUM($E$96:DK96)-SUM($E$97:DK97))*'Capital Structure'!$H$21/12,0)</f>
        <v>0</v>
      </c>
      <c r="DL95" s="139">
        <f>MAX((SUM($E$88:DL88)-SUM($E$96:DL96)-SUM($E$97:DL97))*'Capital Structure'!$H$21/12,0)</f>
        <v>0</v>
      </c>
      <c r="DM95" s="139">
        <f>MAX((SUM($E$88:DM88)-SUM($E$96:DM96)-SUM($E$97:DM97))*'Capital Structure'!$H$21/12,0)</f>
        <v>0</v>
      </c>
      <c r="DN95" s="139">
        <f>MAX((SUM($E$88:DN88)-SUM($E$96:DN96)-SUM($E$97:DN97))*'Capital Structure'!$H$21/12,0)</f>
        <v>0</v>
      </c>
      <c r="DO95" s="139">
        <f>MAX((SUM($E$88:DO88)-SUM($E$96:DO96)-SUM($E$97:DO97))*'Capital Structure'!$H$21/12,0)</f>
        <v>0</v>
      </c>
      <c r="DP95" s="139">
        <f>MAX((SUM($E$88:DP88)-SUM($E$96:DP96)-SUM($E$97:DP97))*'Capital Structure'!$H$21/12,0)</f>
        <v>0</v>
      </c>
      <c r="DQ95" s="139">
        <f>MAX((SUM($E$88:DQ88)-SUM($E$96:DQ96)-SUM($E$97:DQ97))*'Capital Structure'!$H$21/12,0)</f>
        <v>0</v>
      </c>
      <c r="DR95" s="139">
        <f>MAX((SUM($E$88:DR88)-SUM($E$96:DR96)-SUM($E$97:DR97))*'Capital Structure'!$H$21/12,0)</f>
        <v>0</v>
      </c>
      <c r="DS95" s="139">
        <f>MAX((SUM($E$88:DS88)-SUM($E$96:DS96)-SUM($E$97:DS97))*'Capital Structure'!$H$21/12,0)</f>
        <v>0</v>
      </c>
      <c r="DT95" s="139">
        <f>MAX((SUM($E$88:DT88)-SUM($E$96:DT96)-SUM($E$97:DT97))*'Capital Structure'!$H$21/12,0)</f>
        <v>0</v>
      </c>
      <c r="DU95" s="139">
        <f>MAX((SUM($E$88:DU88)-SUM($E$96:DU96)-SUM($E$97:DU97))*'Capital Structure'!$H$21/12,0)</f>
        <v>0</v>
      </c>
      <c r="DV95" s="139">
        <f>MAX((SUM($E$88:DV88)-SUM($E$96:DV96)-SUM($E$97:DV97))*'Capital Structure'!$H$21/12,0)</f>
        <v>0</v>
      </c>
      <c r="DW95" s="139">
        <f>MAX((SUM($E$88:DW88)-SUM($E$96:DW96)-SUM($E$97:DW97))*'Capital Structure'!$H$21/12,0)</f>
        <v>0</v>
      </c>
      <c r="DX95" s="139">
        <f>MAX((SUM($E$88:DX88)-SUM($E$96:DX96)-SUM($E$97:DX97))*'Capital Structure'!$H$21/12,0)</f>
        <v>0</v>
      </c>
      <c r="DY95" s="139">
        <f>MAX((SUM($E$88:DY88)-SUM($E$96:DY96)-SUM($E$97:DY97))*'Capital Structure'!$H$21/12,0)</f>
        <v>0</v>
      </c>
      <c r="DZ95" s="139">
        <f>MAX((SUM($E$88:DZ88)-SUM($E$96:DZ96)-SUM($E$97:DZ97))*'Capital Structure'!$H$21/12,0)</f>
        <v>0</v>
      </c>
      <c r="EA95" s="139">
        <f>MAX((SUM($E$88:EA88)-SUM($E$96:EA96)-SUM($E$97:EA97))*'Capital Structure'!$H$21/12,0)</f>
        <v>0</v>
      </c>
      <c r="EB95" s="139">
        <f>MAX((SUM($E$88:EB88)-SUM($E$96:EB96)-SUM($E$97:EB97))*'Capital Structure'!$H$21/12,0)</f>
        <v>0</v>
      </c>
      <c r="EC95" s="139">
        <f>MAX((SUM($E$88:EC88)-SUM($E$96:EC96)-SUM($E$97:EC97))*'Capital Structure'!$H$21/12,0)</f>
        <v>0</v>
      </c>
      <c r="ED95" s="139">
        <f>MAX((SUM($E$88:ED88)-SUM($E$96:ED96)-SUM($E$97:ED97))*'Capital Structure'!$H$21/12,0)</f>
        <v>0</v>
      </c>
      <c r="EE95" s="139">
        <f>MAX((SUM($E$88:EE88)-SUM($E$96:EE96)-SUM($E$97:EE97))*'Capital Structure'!$H$21/12,0)</f>
        <v>0</v>
      </c>
      <c r="EF95" s="139">
        <f>MAX((SUM($E$88:EF88)-SUM($E$96:EF96)-SUM($E$97:EF97))*'Capital Structure'!$H$21/12,0)</f>
        <v>0</v>
      </c>
      <c r="EG95" s="139">
        <f>MAX((SUM($E$88:EG88)-SUM($E$96:EG96)-SUM($E$97:EG97))*'Capital Structure'!$H$21/12,0)</f>
        <v>0</v>
      </c>
      <c r="EH95" s="139">
        <f>MAX((SUM($E$88:EH88)-SUM($E$96:EH96)-SUM($E$97:EH97))*'Capital Structure'!$H$21/12,0)</f>
        <v>0</v>
      </c>
      <c r="EI95" s="139">
        <f>MAX((SUM($E$88:EI88)-SUM($E$96:EI96)-SUM($E$97:EI97))*'Capital Structure'!$H$21/12,0)</f>
        <v>0</v>
      </c>
      <c r="EJ95" s="139">
        <f>MAX((SUM($E$88:EJ88)-SUM($E$96:EJ96)-SUM($E$97:EJ97))*'Capital Structure'!$H$21/12,0)</f>
        <v>0</v>
      </c>
      <c r="EK95" s="139">
        <f>MAX((SUM($E$88:EK88)-SUM($E$96:EK96)-SUM($E$97:EK97))*'Capital Structure'!$H$21/12,0)</f>
        <v>0</v>
      </c>
      <c r="EL95" s="139">
        <f>MAX((SUM($E$88:EL88)-SUM($E$96:EL96)-SUM($E$97:EL97))*'Capital Structure'!$H$21/12,0)</f>
        <v>0</v>
      </c>
      <c r="EM95" s="139">
        <f>MAX((SUM($E$88:EM88)-SUM($E$96:EM96)-SUM($E$97:EM97))*'Capital Structure'!$H$21/12,0)</f>
        <v>0</v>
      </c>
      <c r="EN95" s="139">
        <f>MAX((SUM($E$88:EN88)-SUM($E$96:EN96)-SUM($E$97:EN97))*'Capital Structure'!$H$21/12,0)</f>
        <v>0</v>
      </c>
      <c r="EO95" s="139">
        <f>MAX((SUM($E$88:EO88)-SUM($E$96:EO96)-SUM($E$97:EO97))*'Capital Structure'!$H$21/12,0)</f>
        <v>0</v>
      </c>
      <c r="EP95" s="139">
        <f>MAX((SUM($E$88:EP88)-SUM($E$96:EP96)-SUM($E$97:EP97))*'Capital Structure'!$H$21/12,0)</f>
        <v>0</v>
      </c>
      <c r="EQ95" s="139">
        <f>MAX((SUM($E$88:EQ88)-SUM($E$96:EQ96)-SUM($E$97:EQ97))*'Capital Structure'!$H$21/12,0)</f>
        <v>0</v>
      </c>
      <c r="ER95" s="139">
        <f>MAX((SUM($E$88:ER88)-SUM($E$96:ER96)-SUM($E$97:ER97))*'Capital Structure'!$H$21/12,0)</f>
        <v>0</v>
      </c>
      <c r="ES95" s="139">
        <f>MAX((SUM($E$88:ES88)-SUM($E$96:ES96)-SUM($E$97:ES97))*'Capital Structure'!$H$21/12,0)</f>
        <v>0</v>
      </c>
      <c r="ET95" s="139">
        <f>MAX((SUM($E$88:ET88)-SUM($E$96:ET96)-SUM($E$97:ET97))*'Capital Structure'!$H$21/12,0)</f>
        <v>0</v>
      </c>
      <c r="EU95" s="139">
        <f>MAX((SUM($E$88:EU88)-SUM($E$96:EU96)-SUM($E$97:EU97))*'Capital Structure'!$H$21/12,0)</f>
        <v>0</v>
      </c>
      <c r="EV95" s="139">
        <f>MAX((SUM($E$88:EV88)-SUM($E$96:EV96)-SUM($E$97:EV97))*'Capital Structure'!$H$21/12,0)</f>
        <v>0</v>
      </c>
      <c r="EW95" s="139">
        <f>MAX((SUM($E$88:EW88)-SUM($E$96:EW96)-SUM($E$97:EW97))*'Capital Structure'!$H$21/12,0)</f>
        <v>0</v>
      </c>
      <c r="EX95" s="139">
        <f>MAX((SUM($E$88:EX88)-SUM($E$96:EX96)-SUM($E$97:EX97))*'Capital Structure'!$H$21/12,0)</f>
        <v>0</v>
      </c>
      <c r="EY95" s="139">
        <f>MAX((SUM($E$88:EY88)-SUM($E$96:EY96)-SUM($E$97:EY97))*'Capital Structure'!$H$21/12,0)</f>
        <v>0</v>
      </c>
      <c r="EZ95" s="139">
        <f>MAX((SUM($E$88:EZ88)-SUM($E$96:EZ96)-SUM($E$97:EZ97))*'Capital Structure'!$H$21/12,0)</f>
        <v>0</v>
      </c>
      <c r="FA95" s="139">
        <f>MAX((SUM($E$88:FA88)-SUM($E$96:FA96)-SUM($E$97:FA97))*'Capital Structure'!$H$21/12,0)</f>
        <v>0</v>
      </c>
      <c r="FB95" s="139">
        <f>MAX((SUM($E$88:FB88)-SUM($E$96:FB96)-SUM($E$97:FB97))*'Capital Structure'!$H$21/12,0)</f>
        <v>0</v>
      </c>
      <c r="FC95" s="139"/>
      <c r="FD95" s="139"/>
      <c r="FE95" s="139"/>
      <c r="FF95" s="139"/>
      <c r="FG95" s="139"/>
      <c r="FH95" s="139"/>
      <c r="FI95" s="139"/>
      <c r="FJ95" s="139"/>
      <c r="FK95" s="139"/>
      <c r="FL95" s="139"/>
      <c r="FM95" s="139"/>
      <c r="FN95" s="139"/>
      <c r="FO95" s="139"/>
      <c r="FP95" s="139"/>
      <c r="FQ95" s="139"/>
      <c r="FR95" s="139"/>
      <c r="FS95" s="139"/>
      <c r="FT95" s="139"/>
      <c r="FU95" s="139"/>
      <c r="FV95" s="139"/>
      <c r="FW95" s="139"/>
      <c r="FX95" s="139"/>
      <c r="FY95" s="139"/>
      <c r="FZ95" s="139"/>
      <c r="GA95" s="139"/>
      <c r="GB95" s="139"/>
      <c r="GC95" s="139"/>
      <c r="GD95" s="139"/>
      <c r="GE95" s="139"/>
      <c r="GF95" s="139"/>
      <c r="GG95" s="139"/>
      <c r="GH95" s="139"/>
      <c r="GI95" s="139"/>
      <c r="GJ95" s="139"/>
      <c r="GK95" s="139"/>
      <c r="GL95" s="139"/>
      <c r="GM95" s="139"/>
      <c r="GN95" s="139"/>
      <c r="GO95" s="139"/>
      <c r="GP95" s="139"/>
      <c r="GQ95" s="139"/>
      <c r="GR95" s="139"/>
      <c r="GS95" s="139"/>
      <c r="GT95" s="139"/>
      <c r="GU95" s="139"/>
      <c r="GV95" s="139"/>
      <c r="GW95" s="139"/>
      <c r="GX95" s="139"/>
    </row>
    <row r="96" spans="2:206">
      <c r="B96" s="139" t="s">
        <v>354</v>
      </c>
      <c r="E96" s="139">
        <f>IFERROR(VLOOKUP(E$87,'Capital Structure'!$H$27:$I$29,2,FALSE),0)</f>
        <v>0</v>
      </c>
      <c r="F96" s="139">
        <f>IFERROR(VLOOKUP(F$87,'Capital Structure'!$H$27:$I$29,2,FALSE),0)</f>
        <v>0</v>
      </c>
      <c r="G96" s="139">
        <f>IFERROR(VLOOKUP(G$87,'Capital Structure'!$H$27:$I$29,2,FALSE),0)</f>
        <v>0</v>
      </c>
      <c r="H96" s="139">
        <f>IFERROR(VLOOKUP(H$87,'Capital Structure'!$H$27:$I$29,2,FALSE),0)</f>
        <v>0</v>
      </c>
      <c r="I96" s="139">
        <f>IFERROR(VLOOKUP(I$87,'Capital Structure'!$H$27:$I$29,2,FALSE),0)</f>
        <v>0</v>
      </c>
      <c r="J96" s="139">
        <f>IFERROR(VLOOKUP(J$87,'Capital Structure'!$H$27:$I$29,2,FALSE),0)</f>
        <v>0</v>
      </c>
      <c r="K96" s="139">
        <f>IFERROR(VLOOKUP(K$87,'Capital Structure'!$H$27:$I$29,2,FALSE),0)</f>
        <v>0</v>
      </c>
      <c r="L96" s="139">
        <f>IFERROR(VLOOKUP(L$87,'Capital Structure'!$H$27:$I$29,2,FALSE),0)</f>
        <v>0</v>
      </c>
      <c r="M96" s="139">
        <f>IFERROR(VLOOKUP(M$87,'Capital Structure'!$H$27:$I$29,2,FALSE),0)</f>
        <v>0</v>
      </c>
      <c r="N96" s="139">
        <f>IFERROR(VLOOKUP(N$87,'Capital Structure'!$H$27:$I$29,2,FALSE),0)</f>
        <v>0</v>
      </c>
      <c r="O96" s="139">
        <f>IFERROR(VLOOKUP(O$87,'Capital Structure'!$H$27:$I$29,2,FALSE),0)</f>
        <v>0</v>
      </c>
      <c r="P96" s="139">
        <f>IFERROR(VLOOKUP(P$87,'Capital Structure'!$H$27:$I$29,2,FALSE),0)</f>
        <v>0</v>
      </c>
      <c r="Q96" s="139">
        <f>IFERROR(VLOOKUP(Q$87,'Capital Structure'!$H$27:$I$29,2,FALSE),0)</f>
        <v>0</v>
      </c>
      <c r="R96" s="139">
        <f>IFERROR(VLOOKUP(R$87,'Capital Structure'!$H$27:$I$29,2,FALSE),0)</f>
        <v>0</v>
      </c>
      <c r="S96" s="139">
        <f>IFERROR(VLOOKUP(S$87,'Capital Structure'!$H$27:$I$29,2,FALSE),0)</f>
        <v>0</v>
      </c>
      <c r="T96" s="139">
        <f>IFERROR(VLOOKUP(T$87,'Capital Structure'!$H$27:$I$29,2,FALSE),0)</f>
        <v>0</v>
      </c>
      <c r="U96" s="139">
        <f>IFERROR(VLOOKUP(U$87,'Capital Structure'!$H$27:$I$29,2,FALSE),0)</f>
        <v>0</v>
      </c>
      <c r="V96" s="139">
        <f>IFERROR(VLOOKUP(V$87,'Capital Structure'!$H$27:$I$29,2,FALSE),0)</f>
        <v>0</v>
      </c>
      <c r="W96" s="139">
        <f>IFERROR(VLOOKUP(W$87,'Capital Structure'!$H$27:$I$29,2,FALSE),0)</f>
        <v>0</v>
      </c>
      <c r="X96" s="139">
        <f>IFERROR(VLOOKUP(X$87,'Capital Structure'!$H$27:$I$29,2,FALSE),0)</f>
        <v>0</v>
      </c>
      <c r="Y96" s="139">
        <f>IFERROR(VLOOKUP(Y$87,'Capital Structure'!$H$27:$I$29,2,FALSE),0)</f>
        <v>0</v>
      </c>
      <c r="Z96" s="139">
        <f>IFERROR(VLOOKUP(Z$87,'Capital Structure'!$H$27:$I$29,2,FALSE),0)</f>
        <v>0</v>
      </c>
      <c r="AA96" s="139">
        <f>IFERROR(VLOOKUP(AA$87,'Capital Structure'!$H$27:$I$29,2,FALSE),0)</f>
        <v>0</v>
      </c>
      <c r="AB96" s="139">
        <f>IFERROR(VLOOKUP(AB$87,'Capital Structure'!$H$27:$I$29,2,FALSE),0)</f>
        <v>0</v>
      </c>
      <c r="AC96" s="139">
        <f>IFERROR(VLOOKUP(AC$87,'Capital Structure'!$H$27:$I$29,2,FALSE),0)</f>
        <v>0</v>
      </c>
      <c r="AD96" s="139">
        <f>IFERROR(VLOOKUP(AD$87,'Capital Structure'!$H$27:$I$29,2,FALSE),0)</f>
        <v>0</v>
      </c>
      <c r="AE96" s="139">
        <f>IFERROR(VLOOKUP(AE$87,'Capital Structure'!$H$27:$I$29,2,FALSE),0)</f>
        <v>0</v>
      </c>
      <c r="AF96" s="139">
        <f>IFERROR(VLOOKUP(AF$87,'Capital Structure'!$H$27:$I$29,2,FALSE),0)</f>
        <v>0</v>
      </c>
      <c r="AG96" s="139">
        <f>IFERROR(VLOOKUP(AG$87,'Capital Structure'!$H$27:$I$29,2,FALSE),0)</f>
        <v>0</v>
      </c>
      <c r="AH96" s="139">
        <f>IFERROR(VLOOKUP(AH$87,'Capital Structure'!$H$27:$I$29,2,FALSE),0)</f>
        <v>0</v>
      </c>
      <c r="AI96" s="139">
        <f>IFERROR(VLOOKUP(AI$87,'Capital Structure'!$H$27:$I$29,2,FALSE),0)</f>
        <v>0</v>
      </c>
      <c r="AJ96" s="139">
        <f>IFERROR(VLOOKUP(AJ$87,'Capital Structure'!$H$27:$I$29,2,FALSE),0)</f>
        <v>0</v>
      </c>
      <c r="AK96" s="139">
        <f>IFERROR(VLOOKUP(AK$87,'Capital Structure'!$H$27:$I$29,2,FALSE),0)</f>
        <v>0</v>
      </c>
      <c r="AL96" s="139">
        <f>IFERROR(VLOOKUP(AL$87,'Capital Structure'!$H$27:$I$29,2,FALSE),0)</f>
        <v>0</v>
      </c>
      <c r="AM96" s="139">
        <f>IFERROR(VLOOKUP(AM$87,'Capital Structure'!$H$27:$I$29,2,FALSE),0)</f>
        <v>0</v>
      </c>
      <c r="AN96" s="139">
        <f>IFERROR(VLOOKUP(AN$87,'Capital Structure'!$H$27:$I$29,2,FALSE),0)</f>
        <v>0</v>
      </c>
      <c r="AO96" s="139">
        <f>IFERROR(VLOOKUP(AO$87,'Capital Structure'!$H$27:$I$29,2,FALSE),0)</f>
        <v>0</v>
      </c>
      <c r="AP96" s="139">
        <f>IFERROR(VLOOKUP(AP$87,'Capital Structure'!$H$27:$I$29,2,FALSE),0)</f>
        <v>0</v>
      </c>
      <c r="AQ96" s="139">
        <f>IFERROR(VLOOKUP(AQ$87,'Capital Structure'!$H$27:$I$29,2,FALSE),0)</f>
        <v>0</v>
      </c>
      <c r="AR96" s="139">
        <f>IFERROR(VLOOKUP(AR$87,'Capital Structure'!$H$27:$I$29,2,FALSE),0)</f>
        <v>0</v>
      </c>
      <c r="AS96" s="139">
        <f>IFERROR(VLOOKUP(AS$87,'Capital Structure'!$H$27:$I$29,2,FALSE),0)</f>
        <v>0</v>
      </c>
      <c r="AT96" s="139">
        <f>IFERROR(VLOOKUP(AT$87,'Capital Structure'!$H$27:$I$29,2,FALSE),0)</f>
        <v>0</v>
      </c>
      <c r="AU96" s="139">
        <f>IFERROR(VLOOKUP(AU$87,'Capital Structure'!$H$27:$I$29,2,FALSE),0)</f>
        <v>0</v>
      </c>
      <c r="AV96" s="139">
        <f>IFERROR(VLOOKUP(AV$87,'Capital Structure'!$H$27:$I$29,2,FALSE),0)</f>
        <v>0</v>
      </c>
      <c r="AW96" s="139">
        <f>IFERROR(VLOOKUP(AW$87,'Capital Structure'!$H$27:$I$29,2,FALSE),0)</f>
        <v>0</v>
      </c>
      <c r="AX96" s="139">
        <f>IFERROR(VLOOKUP(AX$87,'Capital Structure'!$H$27:$I$29,2,FALSE),0)</f>
        <v>0</v>
      </c>
      <c r="AY96" s="139">
        <f>IFERROR(VLOOKUP(AY$87,'Capital Structure'!$H$27:$I$29,2,FALSE),0)</f>
        <v>0</v>
      </c>
      <c r="AZ96" s="139">
        <f>IFERROR(VLOOKUP(AZ$87,'Capital Structure'!$H$27:$I$29,2,FALSE),0)</f>
        <v>0</v>
      </c>
      <c r="BA96" s="139">
        <f>IFERROR(VLOOKUP(BA$87,'Capital Structure'!$H$27:$I$29,2,FALSE),0)</f>
        <v>0</v>
      </c>
      <c r="BB96" s="139">
        <f>IFERROR(VLOOKUP(BB$87,'Capital Structure'!$H$27:$I$29,2,FALSE),0)</f>
        <v>0</v>
      </c>
      <c r="BC96" s="139">
        <f>IFERROR(VLOOKUP(BC$87,'Capital Structure'!$H$27:$I$29,2,FALSE),0)</f>
        <v>0</v>
      </c>
      <c r="BD96" s="139">
        <f>IFERROR(VLOOKUP(BD$87,'Capital Structure'!$H$27:$I$29,2,FALSE),0)</f>
        <v>0</v>
      </c>
      <c r="BE96" s="139">
        <f>IFERROR(VLOOKUP(BE$87,'Capital Structure'!$H$27:$I$29,2,FALSE),0)</f>
        <v>0</v>
      </c>
      <c r="BF96" s="139">
        <f>IFERROR(VLOOKUP(BF$87,'Capital Structure'!$H$27:$I$29,2,FALSE),0)</f>
        <v>0</v>
      </c>
      <c r="BG96" s="139">
        <f>IFERROR(VLOOKUP(BG$87,'Capital Structure'!$H$27:$I$29,2,FALSE),0)</f>
        <v>0</v>
      </c>
      <c r="BH96" s="139">
        <f>IFERROR(VLOOKUP(BH$87,'Capital Structure'!$H$27:$I$29,2,FALSE),0)</f>
        <v>0</v>
      </c>
      <c r="BI96" s="139">
        <f>IFERROR(VLOOKUP(BI$87,'Capital Structure'!$H$27:$I$29,2,FALSE),0)</f>
        <v>0</v>
      </c>
      <c r="BJ96" s="139">
        <f>IFERROR(VLOOKUP(BJ$87,'Capital Structure'!$H$27:$I$29,2,FALSE),0)</f>
        <v>0</v>
      </c>
      <c r="BK96" s="139">
        <f>IFERROR(VLOOKUP(BK$87,'Capital Structure'!$H$27:$I$29,2,FALSE),0)</f>
        <v>0</v>
      </c>
      <c r="BL96" s="139">
        <f>IFERROR(VLOOKUP(BL$87,'Capital Structure'!$H$27:$I$29,2,FALSE),0)</f>
        <v>0</v>
      </c>
      <c r="BM96" s="139">
        <f>IFERROR(VLOOKUP(BM$87,'Capital Structure'!$H$27:$I$29,2,FALSE),0)</f>
        <v>0</v>
      </c>
      <c r="BN96" s="139">
        <f>IFERROR(VLOOKUP(BN$87,'Capital Structure'!$H$27:$I$29,2,FALSE),0)</f>
        <v>0</v>
      </c>
      <c r="BO96" s="139">
        <f>IFERROR(VLOOKUP(BO$87,'Capital Structure'!$H$27:$I$29,2,FALSE),0)</f>
        <v>0</v>
      </c>
      <c r="BP96" s="139">
        <f>IFERROR(VLOOKUP(BP$87,'Capital Structure'!$H$27:$I$29,2,FALSE),0)</f>
        <v>0</v>
      </c>
      <c r="BQ96" s="139">
        <f>IFERROR(VLOOKUP(BQ$87,'Capital Structure'!$H$27:$I$29,2,FALSE),0)</f>
        <v>0</v>
      </c>
      <c r="BR96" s="139">
        <f>IFERROR(VLOOKUP(BR$87,'Capital Structure'!$H$27:$I$29,2,FALSE),0)</f>
        <v>0</v>
      </c>
      <c r="BS96" s="139">
        <f>IFERROR(VLOOKUP(BS$87,'Capital Structure'!$H$27:$I$29,2,FALSE),0)</f>
        <v>0</v>
      </c>
      <c r="BT96" s="139">
        <f>IFERROR(VLOOKUP(BT$87,'Capital Structure'!$H$27:$I$29,2,FALSE),0)</f>
        <v>0</v>
      </c>
      <c r="BU96" s="139">
        <f>IFERROR(VLOOKUP(BU$87,'Capital Structure'!$H$27:$I$29,2,FALSE),0)</f>
        <v>0</v>
      </c>
      <c r="BV96" s="139">
        <f>IFERROR(VLOOKUP(BV$87,'Capital Structure'!$H$27:$I$29,2,FALSE),0)</f>
        <v>0</v>
      </c>
      <c r="BW96" s="139">
        <f>IFERROR(VLOOKUP(BW$87,'Capital Structure'!$H$27:$I$29,2,FALSE),0)</f>
        <v>0</v>
      </c>
      <c r="BX96" s="139">
        <f>IFERROR(VLOOKUP(BX$87,'Capital Structure'!$H$27:$I$29,2,FALSE),0)</f>
        <v>0</v>
      </c>
      <c r="BY96" s="139">
        <f>IFERROR(VLOOKUP(BY$87,'Capital Structure'!$H$27:$I$29,2,FALSE),0)</f>
        <v>0</v>
      </c>
      <c r="BZ96" s="139">
        <f>IFERROR(VLOOKUP(BZ$87,'Capital Structure'!$H$27:$I$29,2,FALSE),0)</f>
        <v>0</v>
      </c>
      <c r="CA96" s="139">
        <f>IFERROR(VLOOKUP(CA$87,'Capital Structure'!$H$27:$I$29,2,FALSE),0)</f>
        <v>0</v>
      </c>
      <c r="CB96" s="139">
        <f>IFERROR(VLOOKUP(CB$87,'Capital Structure'!$H$27:$I$29,2,FALSE),0)</f>
        <v>0</v>
      </c>
      <c r="CC96" s="139">
        <f>IFERROR(VLOOKUP(CC$87,'Capital Structure'!$H$27:$I$29,2,FALSE),0)</f>
        <v>0</v>
      </c>
      <c r="CD96" s="139">
        <f>IFERROR(VLOOKUP(CD$87,'Capital Structure'!$H$27:$I$29,2,FALSE),0)</f>
        <v>0</v>
      </c>
      <c r="CE96" s="139">
        <f>IFERROR(VLOOKUP(CE$87,'Capital Structure'!$H$27:$I$29,2,FALSE),0)</f>
        <v>0</v>
      </c>
      <c r="CF96" s="139">
        <f>IFERROR(VLOOKUP(CF$87,'Capital Structure'!$H$27:$I$29,2,FALSE),0)</f>
        <v>0</v>
      </c>
      <c r="CG96" s="139">
        <f>IFERROR(VLOOKUP(CG$87,'Capital Structure'!$H$27:$I$29,2,FALSE),0)</f>
        <v>0</v>
      </c>
      <c r="CH96" s="139">
        <f>IFERROR(VLOOKUP(CH$87,'Capital Structure'!$H$27:$I$29,2,FALSE),0)</f>
        <v>0</v>
      </c>
      <c r="CI96" s="139">
        <f>IFERROR(VLOOKUP(CI$87,'Capital Structure'!$H$27:$I$29,2,FALSE),0)</f>
        <v>0</v>
      </c>
      <c r="CJ96" s="139">
        <f>IFERROR(VLOOKUP(CJ$87,'Capital Structure'!$H$27:$I$29,2,FALSE),0)</f>
        <v>0</v>
      </c>
      <c r="CK96" s="139">
        <f>IFERROR(VLOOKUP(CK$87,'Capital Structure'!$H$27:$I$29,2,FALSE),0)</f>
        <v>0</v>
      </c>
      <c r="CL96" s="139">
        <f>IFERROR(VLOOKUP(CL$87,'Capital Structure'!$H$27:$I$29,2,FALSE),0)</f>
        <v>0</v>
      </c>
      <c r="CM96" s="139">
        <f>IFERROR(VLOOKUP(CM$87,'Capital Structure'!$H$27:$I$29,2,FALSE),0)</f>
        <v>0</v>
      </c>
      <c r="CN96" s="139">
        <f>IFERROR(VLOOKUP(CN$87,'Capital Structure'!$H$27:$I$29,2,FALSE),0)</f>
        <v>0</v>
      </c>
      <c r="CO96" s="139">
        <f>IFERROR(VLOOKUP(CO$87,'Capital Structure'!$H$27:$I$29,2,FALSE),0)</f>
        <v>0</v>
      </c>
      <c r="CP96" s="139">
        <f>IFERROR(VLOOKUP(CP$87,'Capital Structure'!$H$27:$I$29,2,FALSE),0)</f>
        <v>0</v>
      </c>
      <c r="CQ96" s="139">
        <f>IFERROR(VLOOKUP(CQ$87,'Capital Structure'!$H$27:$I$29,2,FALSE),0)</f>
        <v>0</v>
      </c>
      <c r="CR96" s="139">
        <f>IFERROR(VLOOKUP(CR$87,'Capital Structure'!$H$27:$I$29,2,FALSE),0)</f>
        <v>0</v>
      </c>
      <c r="CS96" s="139">
        <f>IFERROR(VLOOKUP(CS$87,'Capital Structure'!$H$27:$I$29,2,FALSE),0)</f>
        <v>0</v>
      </c>
      <c r="CT96" s="139">
        <f>IFERROR(VLOOKUP(CT$87,'Capital Structure'!$H$27:$I$29,2,FALSE),0)</f>
        <v>0</v>
      </c>
      <c r="CU96" s="139">
        <f>IFERROR(VLOOKUP(CU$87,'Capital Structure'!$H$27:$I$29,2,FALSE),0)</f>
        <v>0</v>
      </c>
      <c r="CV96" s="139">
        <f>IFERROR(VLOOKUP(CV$87,'Capital Structure'!$H$27:$I$29,2,FALSE),0)</f>
        <v>0</v>
      </c>
      <c r="CW96" s="139">
        <f>IFERROR(VLOOKUP(CW$87,'Capital Structure'!$H$27:$I$29,2,FALSE),0)</f>
        <v>0</v>
      </c>
      <c r="CX96" s="139">
        <f>IFERROR(VLOOKUP(CX$87,'Capital Structure'!$H$27:$I$29,2,FALSE),0)</f>
        <v>0</v>
      </c>
      <c r="CY96" s="139">
        <f>IFERROR(VLOOKUP(CY$87,'Capital Structure'!$H$27:$I$29,2,FALSE),0)</f>
        <v>0</v>
      </c>
      <c r="CZ96" s="139">
        <f>IFERROR(VLOOKUP(CZ$87,'Capital Structure'!$H$27:$I$29,2,FALSE),0)</f>
        <v>0</v>
      </c>
      <c r="DA96" s="139">
        <f>IFERROR(VLOOKUP(DA$87,'Capital Structure'!$H$27:$I$29,2,FALSE),0)</f>
        <v>0</v>
      </c>
      <c r="DB96" s="139">
        <f>IFERROR(VLOOKUP(DB$87,'Capital Structure'!$H$27:$I$29,2,FALSE),0)</f>
        <v>0</v>
      </c>
      <c r="DC96" s="139">
        <f>IFERROR(VLOOKUP(DC$87,'Capital Structure'!$H$27:$I$29,2,FALSE),0)</f>
        <v>0</v>
      </c>
      <c r="DD96" s="139">
        <f>IFERROR(VLOOKUP(DD$87,'Capital Structure'!$H$27:$I$29,2,FALSE),0)</f>
        <v>0</v>
      </c>
      <c r="DE96" s="139">
        <f>IFERROR(VLOOKUP(DE$87,'Capital Structure'!$H$27:$I$29,2,FALSE),0)</f>
        <v>0</v>
      </c>
      <c r="DF96" s="139">
        <f>IFERROR(VLOOKUP(DF$87,'Capital Structure'!$H$27:$I$29,2,FALSE),0)</f>
        <v>0</v>
      </c>
      <c r="DG96" s="139">
        <f>IFERROR(VLOOKUP(DG$87,'Capital Structure'!$H$27:$I$29,2,FALSE),0)</f>
        <v>0</v>
      </c>
      <c r="DH96" s="139">
        <f>IFERROR(VLOOKUP(DH$87,'Capital Structure'!$H$27:$I$29,2,FALSE),0)</f>
        <v>0</v>
      </c>
      <c r="DI96" s="139">
        <f>IFERROR(VLOOKUP(DI$87,'Capital Structure'!$H$27:$I$29,2,FALSE),0)</f>
        <v>0</v>
      </c>
      <c r="DJ96" s="139">
        <f>IFERROR(VLOOKUP(DJ$87,'Capital Structure'!$H$27:$I$29,2,FALSE),0)</f>
        <v>0</v>
      </c>
      <c r="DK96" s="139">
        <f>IFERROR(VLOOKUP(DK$87,'Capital Structure'!$H$27:$I$29,2,FALSE),0)</f>
        <v>0</v>
      </c>
      <c r="DL96" s="139">
        <f>IFERROR(VLOOKUP(DL$87,'Capital Structure'!$H$27:$I$29,2,FALSE),0)</f>
        <v>0</v>
      </c>
      <c r="DM96" s="139">
        <f>IFERROR(VLOOKUP(DM$87,'Capital Structure'!$H$27:$I$29,2,FALSE),0)</f>
        <v>0</v>
      </c>
      <c r="DN96" s="139">
        <f>IFERROR(VLOOKUP(DN$87,'Capital Structure'!$H$27:$I$29,2,FALSE),0)</f>
        <v>0</v>
      </c>
      <c r="DO96" s="139">
        <f>IFERROR(VLOOKUP(DO$87,'Capital Structure'!$H$27:$I$29,2,FALSE),0)</f>
        <v>0</v>
      </c>
      <c r="DP96" s="139">
        <f>IFERROR(VLOOKUP(DP$87,'Capital Structure'!$H$27:$I$29,2,FALSE),0)</f>
        <v>0</v>
      </c>
      <c r="DQ96" s="139">
        <f>IFERROR(VLOOKUP(DQ$87,'Capital Structure'!$H$27:$I$29,2,FALSE),0)</f>
        <v>0</v>
      </c>
      <c r="DR96" s="139">
        <f>IFERROR(VLOOKUP(DR$87,'Capital Structure'!$H$27:$I$29,2,FALSE),0)</f>
        <v>0</v>
      </c>
      <c r="DS96" s="139">
        <f>IFERROR(VLOOKUP(DS$87,'Capital Structure'!$H$27:$I$29,2,FALSE),0)</f>
        <v>0</v>
      </c>
      <c r="DT96" s="139">
        <f>IFERROR(VLOOKUP(DT$87,'Capital Structure'!$H$27:$I$29,2,FALSE),0)</f>
        <v>0</v>
      </c>
      <c r="DU96" s="139">
        <f>IFERROR(VLOOKUP(DU$87,'Capital Structure'!$H$27:$I$29,2,FALSE),0)</f>
        <v>0</v>
      </c>
      <c r="DV96" s="139">
        <f>IFERROR(VLOOKUP(DV$87,'Capital Structure'!$H$27:$I$29,2,FALSE),0)</f>
        <v>0</v>
      </c>
      <c r="DW96" s="139">
        <f>IFERROR(VLOOKUP(DW$87,'Capital Structure'!$H$27:$I$29,2,FALSE),0)</f>
        <v>0</v>
      </c>
      <c r="DX96" s="139">
        <f>IFERROR(VLOOKUP(DX$87,'Capital Structure'!$H$27:$I$29,2,FALSE),0)</f>
        <v>0</v>
      </c>
      <c r="DY96" s="139">
        <f>IFERROR(VLOOKUP(DY$87,'Capital Structure'!$H$27:$I$29,2,FALSE),0)</f>
        <v>0</v>
      </c>
      <c r="DZ96" s="139">
        <f>IFERROR(VLOOKUP(DZ$87,'Capital Structure'!$H$27:$I$29,2,FALSE),0)</f>
        <v>0</v>
      </c>
      <c r="EA96" s="139">
        <f>IFERROR(VLOOKUP(EA$87,'Capital Structure'!$H$27:$I$29,2,FALSE),0)</f>
        <v>0</v>
      </c>
      <c r="EB96" s="139">
        <f>IFERROR(VLOOKUP(EB$87,'Capital Structure'!$H$27:$I$29,2,FALSE),0)</f>
        <v>0</v>
      </c>
      <c r="EC96" s="139">
        <f>IFERROR(VLOOKUP(EC$87,'Capital Structure'!$H$27:$I$29,2,FALSE),0)</f>
        <v>0</v>
      </c>
      <c r="ED96" s="139">
        <f>IFERROR(VLOOKUP(ED$87,'Capital Structure'!$H$27:$I$29,2,FALSE),0)</f>
        <v>0</v>
      </c>
      <c r="EE96" s="139">
        <f>IFERROR(VLOOKUP(EE$87,'Capital Structure'!$H$27:$I$29,2,FALSE),0)</f>
        <v>0</v>
      </c>
      <c r="EF96" s="139">
        <f>IFERROR(VLOOKUP(EF$87,'Capital Structure'!$H$27:$I$29,2,FALSE),0)</f>
        <v>0</v>
      </c>
      <c r="EG96" s="139">
        <f>IFERROR(VLOOKUP(EG$87,'Capital Structure'!$H$27:$I$29,2,FALSE),0)</f>
        <v>0</v>
      </c>
      <c r="EH96" s="139">
        <f>IFERROR(VLOOKUP(EH$87,'Capital Structure'!$H$27:$I$29,2,FALSE),0)</f>
        <v>0</v>
      </c>
      <c r="EI96" s="139">
        <f>IFERROR(VLOOKUP(EI$87,'Capital Structure'!$H$27:$I$29,2,FALSE),0)</f>
        <v>0</v>
      </c>
      <c r="EJ96" s="139">
        <f>IFERROR(VLOOKUP(EJ$87,'Capital Structure'!$H$27:$I$29,2,FALSE),0)</f>
        <v>0</v>
      </c>
      <c r="EK96" s="139">
        <f>IFERROR(VLOOKUP(EK$87,'Capital Structure'!$H$27:$I$29,2,FALSE),0)</f>
        <v>0</v>
      </c>
      <c r="EL96" s="139">
        <f>IFERROR(VLOOKUP(EL$87,'Capital Structure'!$H$27:$I$29,2,FALSE),0)</f>
        <v>0</v>
      </c>
      <c r="EM96" s="139">
        <f>IFERROR(VLOOKUP(EM$87,'Capital Structure'!$H$27:$I$29,2,FALSE),0)</f>
        <v>0</v>
      </c>
      <c r="EN96" s="139">
        <f>IFERROR(VLOOKUP(EN$87,'Capital Structure'!$H$27:$I$29,2,FALSE),0)</f>
        <v>0</v>
      </c>
      <c r="EO96" s="139">
        <f>IFERROR(VLOOKUP(EO$87,'Capital Structure'!$H$27:$I$29,2,FALSE),0)</f>
        <v>0</v>
      </c>
      <c r="EP96" s="139">
        <f>IFERROR(VLOOKUP(EP$87,'Capital Structure'!$H$27:$I$29,2,FALSE),0)</f>
        <v>0</v>
      </c>
      <c r="EQ96" s="139">
        <f>IFERROR(VLOOKUP(EQ$87,'Capital Structure'!$H$27:$I$29,2,FALSE),0)</f>
        <v>0</v>
      </c>
      <c r="ER96" s="139">
        <f>IFERROR(VLOOKUP(ER$87,'Capital Structure'!$H$27:$I$29,2,FALSE),0)</f>
        <v>0</v>
      </c>
      <c r="ES96" s="139">
        <f>IFERROR(VLOOKUP(ES$87,'Capital Structure'!$H$27:$I$29,2,FALSE),0)</f>
        <v>0</v>
      </c>
      <c r="ET96" s="139">
        <f>IFERROR(VLOOKUP(ET$87,'Capital Structure'!$H$27:$I$29,2,FALSE),0)</f>
        <v>0</v>
      </c>
      <c r="EU96" s="139">
        <f>IFERROR(VLOOKUP(EU$87,'Capital Structure'!$H$27:$I$29,2,FALSE),0)</f>
        <v>0</v>
      </c>
      <c r="EV96" s="139">
        <f>IFERROR(VLOOKUP(EV$87,'Capital Structure'!$H$27:$I$29,2,FALSE),0)</f>
        <v>0</v>
      </c>
      <c r="EW96" s="139">
        <f>IFERROR(VLOOKUP(EW$87,'Capital Structure'!$H$27:$I$29,2,FALSE),0)</f>
        <v>0</v>
      </c>
      <c r="EX96" s="139">
        <f>IFERROR(VLOOKUP(EX$87,'Capital Structure'!$H$27:$I$29,2,FALSE),0)</f>
        <v>0</v>
      </c>
      <c r="EY96" s="139">
        <f>IFERROR(VLOOKUP(EY$87,'Capital Structure'!$H$27:$I$29,2,FALSE),0)</f>
        <v>0</v>
      </c>
      <c r="EZ96" s="139">
        <f>IFERROR(VLOOKUP(EZ$87,'Capital Structure'!$H$27:$I$29,2,FALSE),0)</f>
        <v>0</v>
      </c>
      <c r="FA96" s="139">
        <f>IFERROR(VLOOKUP(FA$87,'Capital Structure'!$H$27:$I$29,2,FALSE),0)</f>
        <v>0</v>
      </c>
      <c r="FB96" s="139">
        <f>IFERROR(VLOOKUP(FB$87,'Capital Structure'!$H$27:$I$29,2,FALSE),0)</f>
        <v>0</v>
      </c>
      <c r="FC96" s="139"/>
      <c r="FD96" s="139"/>
      <c r="FE96" s="139"/>
      <c r="FF96" s="139"/>
      <c r="FG96" s="139"/>
      <c r="FH96" s="139"/>
      <c r="FI96" s="139"/>
      <c r="FJ96" s="139"/>
      <c r="FK96" s="139"/>
      <c r="FL96" s="139"/>
      <c r="FM96" s="139"/>
      <c r="FN96" s="139"/>
      <c r="FO96" s="139"/>
      <c r="FP96" s="139"/>
      <c r="FQ96" s="139"/>
      <c r="FR96" s="139"/>
      <c r="FS96" s="139"/>
      <c r="FT96" s="139"/>
      <c r="FU96" s="139"/>
      <c r="FV96" s="139"/>
      <c r="FW96" s="139"/>
      <c r="FX96" s="139"/>
      <c r="FY96" s="139"/>
      <c r="FZ96" s="139"/>
      <c r="GA96" s="139"/>
      <c r="GB96" s="139"/>
      <c r="GC96" s="139"/>
      <c r="GD96" s="139"/>
      <c r="GE96" s="139"/>
      <c r="GF96" s="139"/>
      <c r="GG96" s="139"/>
      <c r="GH96" s="139"/>
      <c r="GI96" s="139"/>
      <c r="GJ96" s="139"/>
      <c r="GK96" s="139"/>
      <c r="GL96" s="139"/>
      <c r="GM96" s="139"/>
      <c r="GN96" s="139"/>
      <c r="GO96" s="139"/>
      <c r="GP96" s="139"/>
      <c r="GQ96" s="139"/>
      <c r="GR96" s="139"/>
      <c r="GS96" s="139"/>
      <c r="GT96" s="139"/>
      <c r="GU96" s="139"/>
      <c r="GV96" s="139"/>
      <c r="GW96" s="139"/>
      <c r="GX96" s="139"/>
    </row>
    <row r="97" spans="2:206">
      <c r="B97" s="139" t="s">
        <v>328</v>
      </c>
      <c r="E97" s="139">
        <f>IF(E$87='Capital Structure'!$H$7,SUM($E$88:E88)-SUM($E$96:E96),0)</f>
        <v>0</v>
      </c>
      <c r="F97" s="139">
        <f>IF(F$87='Capital Structure'!$H$7,SUM($E$88:F88)-SUM($E$96:F96),0)</f>
        <v>0</v>
      </c>
      <c r="G97" s="139">
        <f>IF(G$87='Capital Structure'!$H$7,SUM($E$88:G88)-SUM($E$96:G96),0)</f>
        <v>0</v>
      </c>
      <c r="H97" s="139">
        <f>IF(H$87='Capital Structure'!$H$7,SUM($E$88:H88)-SUM($E$96:H96),0)</f>
        <v>0</v>
      </c>
      <c r="I97" s="139">
        <f>IF(I$87='Capital Structure'!$H$7,SUM($E$88:I88)-SUM($E$96:I96),0)</f>
        <v>0</v>
      </c>
      <c r="J97" s="139">
        <f>IF(J$87='Capital Structure'!$H$7,SUM($E$88:J88)-SUM($E$96:J96),0)</f>
        <v>0</v>
      </c>
      <c r="K97" s="139">
        <f>IF(K$87='Capital Structure'!$H$7,SUM($E$88:K88)-SUM($E$96:K96),0)</f>
        <v>0</v>
      </c>
      <c r="L97" s="139">
        <f>IF(L$87='Capital Structure'!$H$7,SUM($E$88:L88)-SUM($E$96:L96),0)</f>
        <v>0</v>
      </c>
      <c r="M97" s="139">
        <f>IF(M$87='Capital Structure'!$H$7,SUM($E$88:M88)-SUM($E$96:M96),0)</f>
        <v>0</v>
      </c>
      <c r="N97" s="139">
        <f>IF(N$87='Capital Structure'!$H$7,SUM($E$88:N88)-SUM($E$96:N96),0)</f>
        <v>0</v>
      </c>
      <c r="O97" s="139">
        <f>IF(O$87='Capital Structure'!$H$7,SUM($E$88:O88)-SUM($E$96:O96),0)</f>
        <v>0</v>
      </c>
      <c r="P97" s="139">
        <f>IF(P$87='Capital Structure'!$H$7,SUM($E$88:P88)-SUM($E$96:P96),0)</f>
        <v>0</v>
      </c>
      <c r="Q97" s="139">
        <f>IF(Q$87='Capital Structure'!$H$7,SUM($E$88:Q88)-SUM($E$96:Q96),0)</f>
        <v>0</v>
      </c>
      <c r="R97" s="139">
        <f>IF(R$87='Capital Structure'!$H$7,SUM($E$88:R88)-SUM($E$96:R96),0)</f>
        <v>0</v>
      </c>
      <c r="S97" s="139">
        <f>IF(S$87='Capital Structure'!$H$7,SUM($E$88:S88)-SUM($E$96:S96),0)</f>
        <v>0</v>
      </c>
      <c r="T97" s="139">
        <f>IF(T$87='Capital Structure'!$H$7,SUM($E$88:T88)-SUM($E$96:T96),0)</f>
        <v>0</v>
      </c>
      <c r="U97" s="139">
        <f>IF(U$87='Capital Structure'!$H$7,SUM($E$88:U88)-SUM($E$96:U96),0)</f>
        <v>0</v>
      </c>
      <c r="V97" s="139">
        <f>IF(V$87='Capital Structure'!$H$7,SUM($E$88:V88)-SUM($E$96:V96),0)</f>
        <v>0</v>
      </c>
      <c r="W97" s="139">
        <f>IF(W$87='Capital Structure'!$H$7,SUM($E$88:W88)-SUM($E$96:W96),0)</f>
        <v>0</v>
      </c>
      <c r="X97" s="139">
        <f>IF(X$87='Capital Structure'!$H$7,SUM($E$88:X88)-SUM($E$96:X96),0)</f>
        <v>0</v>
      </c>
      <c r="Y97" s="139">
        <f>IF(Y$87='Capital Structure'!$H$7,SUM($E$88:Y88)-SUM($E$96:Y96),0)</f>
        <v>0</v>
      </c>
      <c r="Z97" s="139">
        <f>IF(Z$87='Capital Structure'!$H$7,SUM($E$88:Z88)-SUM($E$96:Z96),0)</f>
        <v>0</v>
      </c>
      <c r="AA97" s="139">
        <f>IF(AA$87='Capital Structure'!$H$7,SUM($E$88:AA88)-SUM($E$96:AA96),0)</f>
        <v>0</v>
      </c>
      <c r="AB97" s="139">
        <f>IF(AB$87='Capital Structure'!$H$7,SUM($E$88:AB88)-SUM($E$96:AB96),0)</f>
        <v>0</v>
      </c>
      <c r="AC97" s="139">
        <f>IF(AC$87='Capital Structure'!$H$7,SUM($E$88:AC88)-SUM($E$96:AC96),0)</f>
        <v>0</v>
      </c>
      <c r="AD97" s="139">
        <f>IF(AD$87='Capital Structure'!$H$7,SUM($E$88:AD88)-SUM($E$96:AD96),0)</f>
        <v>0</v>
      </c>
      <c r="AE97" s="139">
        <f>IF(AE$87='Capital Structure'!$H$7,SUM($E$88:AE88)-SUM($E$96:AE96),0)</f>
        <v>0</v>
      </c>
      <c r="AF97" s="139">
        <f>IF(AF$87='Capital Structure'!$H$7,SUM($E$88:AF88)-SUM($E$96:AF96),0)</f>
        <v>0</v>
      </c>
      <c r="AG97" s="139">
        <f>IF(AG$87='Capital Structure'!$H$7,SUM($E$88:AG88)-SUM($E$96:AG96),0)</f>
        <v>0</v>
      </c>
      <c r="AH97" s="139">
        <f>IF(AH$87='Capital Structure'!$H$7,SUM($E$88:AH88)-SUM($E$96:AH96),0)</f>
        <v>0</v>
      </c>
      <c r="AI97" s="139">
        <f>IF(AI$87='Capital Structure'!$H$7,SUM($E$88:AI88)-SUM($E$96:AI96),0)</f>
        <v>0</v>
      </c>
      <c r="AJ97" s="139">
        <f>IF(AJ$87='Capital Structure'!$H$7,SUM($E$88:AJ88)-SUM($E$96:AJ96),0)</f>
        <v>0</v>
      </c>
      <c r="AK97" s="139">
        <f>IF(AK$87='Capital Structure'!$H$7,SUM($E$88:AK88)-SUM($E$96:AK96),0)</f>
        <v>0</v>
      </c>
      <c r="AL97" s="139">
        <f>IF(AL$87='Capital Structure'!$H$7,SUM($E$88:AL88)-SUM($E$96:AL96),0)</f>
        <v>0</v>
      </c>
      <c r="AM97" s="139">
        <f>IF(AM$87='Capital Structure'!$H$7,SUM($E$88:AM88)-SUM($E$96:AM96),0)</f>
        <v>0</v>
      </c>
      <c r="AN97" s="139">
        <f>IF(AN$87='Capital Structure'!$H$7,SUM($E$88:AN88)-SUM($E$96:AN96),0)</f>
        <v>0</v>
      </c>
      <c r="AO97" s="139">
        <f>IF(AO$87='Capital Structure'!$H$7,SUM($E$88:AO88)-SUM($E$96:AO96),0)</f>
        <v>0</v>
      </c>
      <c r="AP97" s="139">
        <f>IF(AP$87='Capital Structure'!$H$7,SUM($E$88:AP88)-SUM($E$96:AP96),0)</f>
        <v>0</v>
      </c>
      <c r="AQ97" s="139">
        <f>IF(AQ$87='Capital Structure'!$H$7,SUM($E$88:AQ88)-SUM($E$96:AQ96),0)</f>
        <v>0</v>
      </c>
      <c r="AR97" s="139">
        <f>IF(AR$87='Capital Structure'!$H$7,SUM($E$88:AR88)-SUM($E$96:AR96),0)</f>
        <v>0</v>
      </c>
      <c r="AS97" s="139">
        <f>IF(AS$87='Capital Structure'!$H$7,SUM($E$88:AS88)-SUM($E$96:AS96),0)</f>
        <v>0</v>
      </c>
      <c r="AT97" s="139">
        <f>IF(AT$87='Capital Structure'!$H$7,SUM($E$88:AT88)-SUM($E$96:AT96),0)</f>
        <v>0</v>
      </c>
      <c r="AU97" s="139">
        <f>IF(AU$87='Capital Structure'!$H$7,SUM($E$88:AU88)-SUM($E$96:AU96),0)</f>
        <v>0</v>
      </c>
      <c r="AV97" s="139">
        <f>IF(AV$87='Capital Structure'!$H$7,SUM($E$88:AV88)-SUM($E$96:AV96),0)</f>
        <v>0</v>
      </c>
      <c r="AW97" s="139">
        <f>IF(AW$87='Capital Structure'!$H$7,SUM($E$88:AW88)-SUM($E$96:AW96),0)</f>
        <v>0</v>
      </c>
      <c r="AX97" s="139">
        <f>IF(AX$87='Capital Structure'!$H$7,SUM($E$88:AX88)-SUM($E$96:AX96),0)</f>
        <v>0</v>
      </c>
      <c r="AY97" s="139">
        <f>IF(AY$87='Capital Structure'!$H$7,SUM($E$88:AY88)-SUM($E$96:AY96),0)</f>
        <v>0</v>
      </c>
      <c r="AZ97" s="139">
        <f>IF(AZ$87='Capital Structure'!$H$7,SUM($E$88:AZ88)-SUM($E$96:AZ96),0)</f>
        <v>0</v>
      </c>
      <c r="BA97" s="139">
        <f>IF(BA$87='Capital Structure'!$H$7,SUM($E$88:BA88)-SUM($E$96:BA96),0)</f>
        <v>0</v>
      </c>
      <c r="BB97" s="139">
        <f>IF(BB$87='Capital Structure'!$H$7,SUM($E$88:BB88)-SUM($E$96:BB96),0)</f>
        <v>0</v>
      </c>
      <c r="BC97" s="139">
        <f>IF(BC$87='Capital Structure'!$H$7,SUM($E$88:BC88)-SUM($E$96:BC96),0)</f>
        <v>0</v>
      </c>
      <c r="BD97" s="139">
        <f>IF(BD$87='Capital Structure'!$H$7,SUM($E$88:BD88)-SUM($E$96:BD96),0)</f>
        <v>0</v>
      </c>
      <c r="BE97" s="139">
        <f>IF(BE$87='Capital Structure'!$H$7,SUM($E$88:BE88)-SUM($E$96:BE96),0)</f>
        <v>0</v>
      </c>
      <c r="BF97" s="139">
        <f>IF(BF$87='Capital Structure'!$H$7,SUM($E$88:BF88)-SUM($E$96:BF96),0)</f>
        <v>0</v>
      </c>
      <c r="BG97" s="139">
        <f>IF(BG$87='Capital Structure'!$H$7,SUM($E$88:BG88)-SUM($E$96:BG96),0)</f>
        <v>0</v>
      </c>
      <c r="BH97" s="139">
        <f>IF(BH$87='Capital Structure'!$H$7,SUM($E$88:BH88)-SUM($E$96:BH96),0)</f>
        <v>0</v>
      </c>
      <c r="BI97" s="139">
        <f>IF(BI$87='Capital Structure'!$H$7,SUM($E$88:BI88)-SUM($E$96:BI96),0)</f>
        <v>0</v>
      </c>
      <c r="BJ97" s="139">
        <f>IF(BJ$87='Capital Structure'!$H$7,SUM($E$88:BJ88)-SUM($E$96:BJ96),0)</f>
        <v>0</v>
      </c>
      <c r="BK97" s="139">
        <f>IF(BK$87='Capital Structure'!$H$7,SUM($E$88:BK88)-SUM($E$96:BK96),0)</f>
        <v>0</v>
      </c>
      <c r="BL97" s="139">
        <f>IF(BL$87='Capital Structure'!$H$7,SUM($E$88:BL88)-SUM($E$96:BL96),0)</f>
        <v>0</v>
      </c>
      <c r="BM97" s="139">
        <f>IF(BM$87='Capital Structure'!$H$7,SUM($E$88:BM88)-SUM($E$96:BM96),0)</f>
        <v>0</v>
      </c>
      <c r="BN97" s="139">
        <f>IF(BN$87='Capital Structure'!$H$7,SUM($E$88:BN88)-SUM($E$96:BN96),0)</f>
        <v>0</v>
      </c>
      <c r="BO97" s="139">
        <f>IF(BO$87='Capital Structure'!$H$7,SUM($E$88:BO88)-SUM($E$96:BO96),0)</f>
        <v>0</v>
      </c>
      <c r="BP97" s="139">
        <f>IF(BP$87='Capital Structure'!$H$7,SUM($E$88:BP88)-SUM($E$96:BP96),0)</f>
        <v>0</v>
      </c>
      <c r="BQ97" s="139">
        <f>IF(BQ$87='Capital Structure'!$H$7,SUM($E$88:BQ88)-SUM($E$96:BQ96),0)</f>
        <v>0</v>
      </c>
      <c r="BR97" s="139">
        <f>IF(BR$87='Capital Structure'!$H$7,SUM($E$88:BR88)-SUM($E$96:BR96),0)</f>
        <v>0</v>
      </c>
      <c r="BS97" s="139">
        <f>IF(BS$87='Capital Structure'!$H$7,SUM($E$88:BS88)-SUM($E$96:BS96),0)</f>
        <v>0</v>
      </c>
      <c r="BT97" s="139">
        <f>IF(BT$87='Capital Structure'!$H$7,SUM($E$88:BT88)-SUM($E$96:BT96),0)</f>
        <v>0</v>
      </c>
      <c r="BU97" s="139">
        <f>IF(BU$87='Capital Structure'!$H$7,SUM($E$88:BU88)-SUM($E$96:BU96),0)</f>
        <v>0</v>
      </c>
      <c r="BV97" s="139">
        <f>IF(BV$87='Capital Structure'!$H$7,SUM($E$88:BV88)-SUM($E$96:BV96),0)</f>
        <v>0</v>
      </c>
      <c r="BW97" s="139">
        <f>IF(BW$87='Capital Structure'!$H$7,SUM($E$88:BW88)-SUM($E$96:BW96),0)</f>
        <v>0</v>
      </c>
      <c r="BX97" s="139">
        <f>IF(BX$87='Capital Structure'!$H$7,SUM($E$88:BX88)-SUM($E$96:BX96),0)</f>
        <v>0</v>
      </c>
      <c r="BY97" s="139">
        <f>IF(BY$87='Capital Structure'!$H$7,SUM($E$88:BY88)-SUM($E$96:BY96),0)</f>
        <v>0</v>
      </c>
      <c r="BZ97" s="139">
        <f>IF(BZ$87='Capital Structure'!$H$7,SUM($E$88:BZ88)-SUM($E$96:BZ96),0)</f>
        <v>0</v>
      </c>
      <c r="CA97" s="139">
        <f>IF(CA$87='Capital Structure'!$H$7,SUM($E$88:CA88)-SUM($E$96:CA96),0)</f>
        <v>88199999.999999911</v>
      </c>
      <c r="CB97" s="139">
        <f>IF(CB$87='Capital Structure'!$H$7,SUM($E$88:CB88)-SUM($E$96:CB96),0)</f>
        <v>0</v>
      </c>
      <c r="CC97" s="139">
        <f>IF(CC$87='Capital Structure'!$H$7,SUM($E$88:CC88)-SUM($E$96:CC96),0)</f>
        <v>0</v>
      </c>
      <c r="CD97" s="139">
        <f>IF(CD$87='Capital Structure'!$H$7,SUM($E$88:CD88)-SUM($E$96:CD96),0)</f>
        <v>0</v>
      </c>
      <c r="CE97" s="139">
        <f>IF(CE$87='Capital Structure'!$H$7,SUM($E$88:CE88)-SUM($E$96:CE96),0)</f>
        <v>0</v>
      </c>
      <c r="CF97" s="139">
        <f>IF(CF$87='Capital Structure'!$H$7,SUM($E$88:CF88)-SUM($E$96:CF96),0)</f>
        <v>0</v>
      </c>
      <c r="CG97" s="139">
        <f>IF(CG$87='Capital Structure'!$H$7,SUM($E$88:CG88)-SUM($E$96:CG96),0)</f>
        <v>0</v>
      </c>
      <c r="CH97" s="139">
        <f>IF(CH$87='Capital Structure'!$H$7,SUM($E$88:CH88)-SUM($E$96:CH96),0)</f>
        <v>0</v>
      </c>
      <c r="CI97" s="139">
        <f>IF(CI$87='Capital Structure'!$H$7,SUM($E$88:CI88)-SUM($E$96:CI96),0)</f>
        <v>0</v>
      </c>
      <c r="CJ97" s="139">
        <f>IF(CJ$87='Capital Structure'!$H$7,SUM($E$88:CJ88)-SUM($E$96:CJ96),0)</f>
        <v>0</v>
      </c>
      <c r="CK97" s="139">
        <f>IF(CK$87='Capital Structure'!$H$7,SUM($E$88:CK88)-SUM($E$96:CK96),0)</f>
        <v>0</v>
      </c>
      <c r="CL97" s="139">
        <f>IF(CL$87='Capital Structure'!$H$7,SUM($E$88:CL88)-SUM($E$96:CL96),0)</f>
        <v>0</v>
      </c>
      <c r="CM97" s="139">
        <f>IF(CM$87='Capital Structure'!$H$7,SUM($E$88:CM88)-SUM($E$96:CM96),0)</f>
        <v>0</v>
      </c>
      <c r="CN97" s="139">
        <f>IF(CN$87='Capital Structure'!$H$7,SUM($E$88:CN88)-SUM($E$96:CN96),0)</f>
        <v>0</v>
      </c>
      <c r="CO97" s="139">
        <f>IF(CO$87='Capital Structure'!$H$7,SUM($E$88:CO88)-SUM($E$96:CO96),0)</f>
        <v>0</v>
      </c>
      <c r="CP97" s="139">
        <f>IF(CP$87='Capital Structure'!$H$7,SUM($E$88:CP88)-SUM($E$96:CP96),0)</f>
        <v>0</v>
      </c>
      <c r="CQ97" s="139">
        <f>IF(CQ$87='Capital Structure'!$H$7,SUM($E$88:CQ88)-SUM($E$96:CQ96),0)</f>
        <v>0</v>
      </c>
      <c r="CR97" s="139">
        <f>IF(CR$87='Capital Structure'!$H$7,SUM($E$88:CR88)-SUM($E$96:CR96),0)</f>
        <v>0</v>
      </c>
      <c r="CS97" s="139">
        <f>IF(CS$87='Capital Structure'!$H$7,SUM($E$88:CS88)-SUM($E$96:CS96),0)</f>
        <v>0</v>
      </c>
      <c r="CT97" s="139">
        <f>IF(CT$87='Capital Structure'!$H$7,SUM($E$88:CT88)-SUM($E$96:CT96),0)</f>
        <v>0</v>
      </c>
      <c r="CU97" s="139">
        <f>IF(CU$87='Capital Structure'!$H$7,SUM($E$88:CU88)-SUM($E$96:CU96),0)</f>
        <v>0</v>
      </c>
      <c r="CV97" s="139">
        <f>IF(CV$87='Capital Structure'!$H$7,SUM($E$88:CV88)-SUM($E$96:CV96),0)</f>
        <v>0</v>
      </c>
      <c r="CW97" s="139">
        <f>IF(CW$87='Capital Structure'!$H$7,SUM($E$88:CW88)-SUM($E$96:CW96),0)</f>
        <v>0</v>
      </c>
      <c r="CX97" s="139">
        <f>IF(CX$87='Capital Structure'!$H$7,SUM($E$88:CX88)-SUM($E$96:CX96),0)</f>
        <v>0</v>
      </c>
      <c r="CY97" s="139">
        <f>IF(CY$87='Capital Structure'!$H$7,SUM($E$88:CY88)-SUM($E$96:CY96),0)</f>
        <v>0</v>
      </c>
      <c r="CZ97" s="139">
        <f>IF(CZ$87='Capital Structure'!$H$7,SUM($E$88:CZ88)-SUM($E$96:CZ96),0)</f>
        <v>0</v>
      </c>
      <c r="DA97" s="139">
        <f>IF(DA$87='Capital Structure'!$H$7,SUM($E$88:DA88)-SUM($E$96:DA96),0)</f>
        <v>0</v>
      </c>
      <c r="DB97" s="139">
        <f>IF(DB$87='Capital Structure'!$H$7,SUM($E$88:DB88)-SUM($E$96:DB96),0)</f>
        <v>0</v>
      </c>
      <c r="DC97" s="139">
        <f>IF(DC$87='Capital Structure'!$H$7,SUM($E$88:DC88)-SUM($E$96:DC96),0)</f>
        <v>0</v>
      </c>
      <c r="DD97" s="139">
        <f>IF(DD$87='Capital Structure'!$H$7,SUM($E$88:DD88)-SUM($E$96:DD96),0)</f>
        <v>0</v>
      </c>
      <c r="DE97" s="139">
        <f>IF(DE$87='Capital Structure'!$H$7,SUM($E$88:DE88)-SUM($E$96:DE96),0)</f>
        <v>0</v>
      </c>
      <c r="DF97" s="139">
        <f>IF(DF$87='Capital Structure'!$H$7,SUM($E$88:DF88)-SUM($E$96:DF96),0)</f>
        <v>0</v>
      </c>
      <c r="DG97" s="139">
        <f>IF(DG$87='Capital Structure'!$H$7,SUM($E$88:DG88)-SUM($E$96:DG96),0)</f>
        <v>0</v>
      </c>
      <c r="DH97" s="139">
        <f>IF(DH$87='Capital Structure'!$H$7,SUM($E$88:DH88)-SUM($E$96:DH96),0)</f>
        <v>0</v>
      </c>
      <c r="DI97" s="139">
        <f>IF(DI$87='Capital Structure'!$H$7,SUM($E$88:DI88)-SUM($E$96:DI96),0)</f>
        <v>0</v>
      </c>
      <c r="DJ97" s="139">
        <f>IF(DJ$87='Capital Structure'!$H$7,SUM($E$88:DJ88)-SUM($E$96:DJ96),0)</f>
        <v>0</v>
      </c>
      <c r="DK97" s="139">
        <f>IF(DK$87='Capital Structure'!$H$7,SUM($E$88:DK88)-SUM($E$96:DK96),0)</f>
        <v>0</v>
      </c>
      <c r="DL97" s="139">
        <f>IF(DL$87='Capital Structure'!$H$7,SUM($E$88:DL88)-SUM($E$96:DL96),0)</f>
        <v>0</v>
      </c>
      <c r="DM97" s="139">
        <f>IF(DM$87='Capital Structure'!$H$7,SUM($E$88:DM88)-SUM($E$96:DM96),0)</f>
        <v>0</v>
      </c>
      <c r="DN97" s="139">
        <f>IF(DN$87='Capital Structure'!$H$7,SUM($E$88:DN88)-SUM($E$96:DN96),0)</f>
        <v>0</v>
      </c>
      <c r="DO97" s="139">
        <f>IF(DO$87='Capital Structure'!$H$7,SUM($E$88:DO88)-SUM($E$96:DO96),0)</f>
        <v>0</v>
      </c>
      <c r="DP97" s="139">
        <f>IF(DP$87='Capital Structure'!$H$7,SUM($E$88:DP88)-SUM($E$96:DP96),0)</f>
        <v>0</v>
      </c>
      <c r="DQ97" s="139">
        <f>IF(DQ$87='Capital Structure'!$H$7,SUM($E$88:DQ88)-SUM($E$96:DQ96),0)</f>
        <v>0</v>
      </c>
      <c r="DR97" s="139">
        <f>IF(DR$87='Capital Structure'!$H$7,SUM($E$88:DR88)-SUM($E$96:DR96),0)</f>
        <v>0</v>
      </c>
      <c r="DS97" s="139">
        <f>IF(DS$87='Capital Structure'!$H$7,SUM($E$88:DS88)-SUM($E$96:DS96),0)</f>
        <v>0</v>
      </c>
      <c r="DT97" s="139">
        <f>IF(DT$87='Capital Structure'!$H$7,SUM($E$88:DT88)-SUM($E$96:DT96),0)</f>
        <v>0</v>
      </c>
      <c r="DU97" s="139">
        <f>IF(DU$87='Capital Structure'!$H$7,SUM($E$88:DU88)-SUM($E$96:DU96),0)</f>
        <v>0</v>
      </c>
      <c r="DV97" s="139">
        <f>IF(DV$87='Capital Structure'!$H$7,SUM($E$88:DV88)-SUM($E$96:DV96),0)</f>
        <v>0</v>
      </c>
      <c r="DW97" s="139">
        <f>IF(DW$87='Capital Structure'!$H$7,SUM($E$88:DW88)-SUM($E$96:DW96),0)</f>
        <v>0</v>
      </c>
      <c r="DX97" s="139">
        <f>IF(DX$87='Capital Structure'!$H$7,SUM($E$88:DX88)-SUM($E$96:DX96),0)</f>
        <v>0</v>
      </c>
      <c r="DY97" s="139">
        <f>IF(DY$87='Capital Structure'!$H$7,SUM($E$88:DY88)-SUM($E$96:DY96),0)</f>
        <v>0</v>
      </c>
      <c r="DZ97" s="139">
        <f>IF(DZ$87='Capital Structure'!$H$7,SUM($E$88:DZ88)-SUM($E$96:DZ96),0)</f>
        <v>0</v>
      </c>
      <c r="EA97" s="139">
        <f>IF(EA$87='Capital Structure'!$H$7,SUM($E$88:EA88)-SUM($E$96:EA96),0)</f>
        <v>0</v>
      </c>
      <c r="EB97" s="139">
        <f>IF(EB$87='Capital Structure'!$H$7,SUM($E$88:EB88)-SUM($E$96:EB96),0)</f>
        <v>0</v>
      </c>
      <c r="EC97" s="139">
        <f>IF(EC$87='Capital Structure'!$H$7,SUM($E$88:EC88)-SUM($E$96:EC96),0)</f>
        <v>0</v>
      </c>
      <c r="ED97" s="139">
        <f>IF(ED$87='Capital Structure'!$H$7,SUM($E$88:ED88)-SUM($E$96:ED96),0)</f>
        <v>0</v>
      </c>
      <c r="EE97" s="139">
        <f>IF(EE$87='Capital Structure'!$H$7,SUM($E$88:EE88)-SUM($E$96:EE96),0)</f>
        <v>0</v>
      </c>
      <c r="EF97" s="139">
        <f>IF(EF$87='Capital Structure'!$H$7,SUM($E$88:EF88)-SUM($E$96:EF96),0)</f>
        <v>0</v>
      </c>
      <c r="EG97" s="139">
        <f>IF(EG$87='Capital Structure'!$H$7,SUM($E$88:EG88)-SUM($E$96:EG96),0)</f>
        <v>0</v>
      </c>
      <c r="EH97" s="139">
        <f>IF(EH$87='Capital Structure'!$H$7,SUM($E$88:EH88)-SUM($E$96:EH96),0)</f>
        <v>0</v>
      </c>
      <c r="EI97" s="139">
        <f>IF(EI$87='Capital Structure'!$H$7,SUM($E$88:EI88)-SUM($E$96:EI96),0)</f>
        <v>0</v>
      </c>
      <c r="EJ97" s="139">
        <f>IF(EJ$87='Capital Structure'!$H$7,SUM($E$88:EJ88)-SUM($E$96:EJ96),0)</f>
        <v>0</v>
      </c>
      <c r="EK97" s="139">
        <f>IF(EK$87='Capital Structure'!$H$7,SUM($E$88:EK88)-SUM($E$96:EK96),0)</f>
        <v>0</v>
      </c>
      <c r="EL97" s="139">
        <f>IF(EL$87='Capital Structure'!$H$7,SUM($E$88:EL88)-SUM($E$96:EL96),0)</f>
        <v>0</v>
      </c>
      <c r="EM97" s="139">
        <f>IF(EM$87='Capital Structure'!$H$7,SUM($E$88:EM88)-SUM($E$96:EM96),0)</f>
        <v>0</v>
      </c>
      <c r="EN97" s="139">
        <f>IF(EN$87='Capital Structure'!$H$7,SUM($E$88:EN88)-SUM($E$96:EN96),0)</f>
        <v>0</v>
      </c>
      <c r="EO97" s="139">
        <f>IF(EO$87='Capital Structure'!$H$7,SUM($E$88:EO88)-SUM($E$96:EO96),0)</f>
        <v>0</v>
      </c>
      <c r="EP97" s="139">
        <f>IF(EP$87='Capital Structure'!$H$7,SUM($E$88:EP88)-SUM($E$96:EP96),0)</f>
        <v>0</v>
      </c>
      <c r="EQ97" s="139">
        <f>IF(EQ$87='Capital Structure'!$H$7,SUM($E$88:EQ88)-SUM($E$96:EQ96),0)</f>
        <v>0</v>
      </c>
      <c r="ER97" s="139">
        <f>IF(ER$87='Capital Structure'!$H$7,SUM($E$88:ER88)-SUM($E$96:ER96),0)</f>
        <v>0</v>
      </c>
      <c r="ES97" s="139">
        <f>IF(ES$87='Capital Structure'!$H$7,SUM($E$88:ES88)-SUM($E$96:ES96),0)</f>
        <v>0</v>
      </c>
      <c r="ET97" s="139">
        <f>IF(ET$87='Capital Structure'!$H$7,SUM($E$88:ET88)-SUM($E$96:ET96),0)</f>
        <v>0</v>
      </c>
      <c r="EU97" s="139">
        <f>IF(EU$87='Capital Structure'!$H$7,SUM($E$88:EU88)-SUM($E$96:EU96),0)</f>
        <v>0</v>
      </c>
      <c r="EV97" s="139">
        <f>IF(EV$87='Capital Structure'!$H$7,SUM($E$88:EV88)-SUM($E$96:EV96),0)</f>
        <v>0</v>
      </c>
      <c r="EW97" s="139">
        <f>IF(EW$87='Capital Structure'!$H$7,SUM($E$88:EW88)-SUM($E$96:EW96),0)</f>
        <v>0</v>
      </c>
      <c r="EX97" s="139">
        <f>IF(EX$87='Capital Structure'!$H$7,SUM($E$88:EX88)-SUM($E$96:EX96),0)</f>
        <v>0</v>
      </c>
      <c r="EY97" s="139">
        <f>IF(EY$87='Capital Structure'!$H$7,SUM($E$88:EY88)-SUM($E$96:EY96),0)</f>
        <v>0</v>
      </c>
      <c r="EZ97" s="139">
        <f>IF(EZ$87='Capital Structure'!$H$7,SUM($E$88:EZ88)-SUM($E$96:EZ96),0)</f>
        <v>0</v>
      </c>
      <c r="FA97" s="139">
        <f>IF(FA$87='Capital Structure'!$H$7,SUM($E$88:FA88)-SUM($E$96:FA96),0)</f>
        <v>0</v>
      </c>
      <c r="FB97" s="139">
        <f>IF(FB$87='Capital Structure'!$H$7,SUM($E$88:FB88)-SUM($E$96:FB96),0)</f>
        <v>0</v>
      </c>
      <c r="FC97" s="139"/>
      <c r="FD97" s="139"/>
      <c r="FE97" s="139"/>
      <c r="FF97" s="139"/>
      <c r="FG97" s="139"/>
      <c r="FH97" s="139"/>
      <c r="FI97" s="139"/>
      <c r="FJ97" s="139"/>
      <c r="FK97" s="139"/>
      <c r="FL97" s="139"/>
      <c r="FM97" s="139"/>
      <c r="FN97" s="139"/>
      <c r="FO97" s="139"/>
      <c r="FP97" s="139"/>
      <c r="FQ97" s="139"/>
      <c r="FR97" s="139"/>
      <c r="FS97" s="139"/>
      <c r="FT97" s="139"/>
      <c r="FU97" s="139"/>
      <c r="FV97" s="139"/>
      <c r="FW97" s="139"/>
      <c r="FX97" s="139"/>
      <c r="FY97" s="139"/>
      <c r="FZ97" s="139"/>
      <c r="GA97" s="139"/>
      <c r="GB97" s="139"/>
      <c r="GC97" s="139"/>
      <c r="GD97" s="139"/>
      <c r="GE97" s="139"/>
      <c r="GF97" s="139"/>
      <c r="GG97" s="139"/>
      <c r="GH97" s="139"/>
      <c r="GI97" s="139"/>
      <c r="GJ97" s="139"/>
      <c r="GK97" s="139"/>
      <c r="GL97" s="139"/>
      <c r="GM97" s="139"/>
      <c r="GN97" s="139"/>
      <c r="GO97" s="139"/>
      <c r="GP97" s="139"/>
      <c r="GQ97" s="139"/>
      <c r="GR97" s="139"/>
      <c r="GS97" s="139"/>
      <c r="GT97" s="139"/>
      <c r="GU97" s="139"/>
      <c r="GV97" s="139"/>
      <c r="GW97" s="139"/>
      <c r="GX97" s="139"/>
    </row>
    <row r="98" spans="2:206">
      <c r="B98" s="139"/>
      <c r="E98" s="139"/>
      <c r="F98" s="139"/>
      <c r="G98" s="139"/>
      <c r="H98" s="139"/>
      <c r="I98" s="139"/>
      <c r="J98" s="139"/>
      <c r="K98" s="139"/>
      <c r="L98" s="139"/>
      <c r="M98" s="139"/>
      <c r="N98" s="139"/>
      <c r="O98" s="139"/>
      <c r="P98" s="139"/>
      <c r="Q98" s="139"/>
      <c r="R98" s="139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  <c r="AU98" s="139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139"/>
      <c r="BH98" s="139"/>
      <c r="BI98" s="139"/>
      <c r="BJ98" s="139"/>
      <c r="BK98" s="139"/>
      <c r="BL98" s="139"/>
      <c r="BM98" s="139"/>
      <c r="BN98" s="139"/>
      <c r="BO98" s="139"/>
      <c r="BP98" s="139"/>
      <c r="BQ98" s="139"/>
      <c r="BR98" s="139"/>
      <c r="BS98" s="139"/>
      <c r="BT98" s="139"/>
      <c r="BU98" s="139"/>
      <c r="BV98" s="139"/>
      <c r="BW98" s="139"/>
      <c r="BX98" s="139"/>
      <c r="BY98" s="139"/>
      <c r="BZ98" s="139"/>
      <c r="CA98" s="139"/>
      <c r="CB98" s="139"/>
      <c r="CC98" s="139"/>
      <c r="CD98" s="139"/>
      <c r="CE98" s="139"/>
      <c r="CF98" s="139"/>
      <c r="CG98" s="139"/>
      <c r="CH98" s="139"/>
      <c r="CI98" s="139"/>
      <c r="CJ98" s="139"/>
      <c r="CK98" s="139"/>
      <c r="CL98" s="139"/>
      <c r="CM98" s="139"/>
      <c r="CN98" s="139"/>
      <c r="CO98" s="139"/>
      <c r="CP98" s="139"/>
      <c r="CQ98" s="139"/>
      <c r="CR98" s="139"/>
      <c r="CS98" s="139"/>
      <c r="CT98" s="139"/>
      <c r="CU98" s="139"/>
      <c r="CV98" s="139"/>
      <c r="CW98" s="139"/>
      <c r="CX98" s="139"/>
      <c r="CY98" s="139"/>
      <c r="CZ98" s="139"/>
      <c r="DA98" s="139"/>
      <c r="DB98" s="139"/>
      <c r="DC98" s="139"/>
      <c r="DD98" s="139"/>
      <c r="DE98" s="139"/>
      <c r="DF98" s="139"/>
      <c r="DG98" s="139"/>
      <c r="DH98" s="139"/>
      <c r="DI98" s="139"/>
      <c r="DJ98" s="139"/>
      <c r="DK98" s="139"/>
      <c r="DL98" s="139"/>
      <c r="DM98" s="139"/>
      <c r="DN98" s="139"/>
      <c r="DO98" s="139"/>
      <c r="DP98" s="139"/>
      <c r="DQ98" s="139"/>
      <c r="DR98" s="139"/>
      <c r="DS98" s="139"/>
      <c r="DT98" s="139"/>
      <c r="DU98" s="139"/>
      <c r="DV98" s="139"/>
      <c r="DW98" s="139"/>
      <c r="DX98" s="139"/>
      <c r="DY98" s="139"/>
      <c r="DZ98" s="139"/>
      <c r="EA98" s="139"/>
      <c r="EB98" s="139"/>
      <c r="EC98" s="139"/>
      <c r="ED98" s="139"/>
      <c r="EE98" s="139"/>
      <c r="EF98" s="139"/>
      <c r="EG98" s="139"/>
      <c r="EH98" s="139"/>
      <c r="EI98" s="139"/>
      <c r="EJ98" s="139"/>
      <c r="EK98" s="139"/>
      <c r="EL98" s="139"/>
      <c r="EM98" s="139"/>
      <c r="EN98" s="139"/>
      <c r="EO98" s="139"/>
      <c r="EP98" s="139"/>
      <c r="EQ98" s="139"/>
      <c r="ER98" s="139"/>
      <c r="ES98" s="139"/>
      <c r="ET98" s="139"/>
      <c r="EU98" s="139"/>
      <c r="EV98" s="139"/>
      <c r="EW98" s="139"/>
      <c r="EX98" s="139"/>
      <c r="EY98" s="139"/>
      <c r="EZ98" s="139"/>
      <c r="FA98" s="139"/>
      <c r="FB98" s="139"/>
    </row>
    <row r="99" spans="2:206" s="120" customFormat="1">
      <c r="B99" s="144" t="s">
        <v>357</v>
      </c>
      <c r="E99" s="145">
        <f>E79</f>
        <v>0</v>
      </c>
      <c r="F99" s="145">
        <f t="shared" ref="F99:BQ99" si="41">F79</f>
        <v>0</v>
      </c>
      <c r="G99" s="145">
        <f t="shared" si="41"/>
        <v>0</v>
      </c>
      <c r="H99" s="145">
        <f t="shared" si="41"/>
        <v>0</v>
      </c>
      <c r="I99" s="145">
        <f t="shared" si="41"/>
        <v>0</v>
      </c>
      <c r="J99" s="145">
        <f t="shared" si="41"/>
        <v>0</v>
      </c>
      <c r="K99" s="145">
        <f t="shared" si="41"/>
        <v>0</v>
      </c>
      <c r="L99" s="145">
        <f t="shared" si="41"/>
        <v>0</v>
      </c>
      <c r="M99" s="145">
        <f t="shared" si="41"/>
        <v>0</v>
      </c>
      <c r="N99" s="145">
        <f t="shared" si="41"/>
        <v>0</v>
      </c>
      <c r="O99" s="145">
        <f t="shared" si="41"/>
        <v>0</v>
      </c>
      <c r="P99" s="145">
        <f t="shared" si="41"/>
        <v>0</v>
      </c>
      <c r="Q99" s="145">
        <f t="shared" si="41"/>
        <v>0</v>
      </c>
      <c r="R99" s="145">
        <f t="shared" si="41"/>
        <v>0</v>
      </c>
      <c r="S99" s="145">
        <f t="shared" si="41"/>
        <v>0</v>
      </c>
      <c r="T99" s="145">
        <f t="shared" si="41"/>
        <v>0</v>
      </c>
      <c r="U99" s="145">
        <f t="shared" si="41"/>
        <v>0</v>
      </c>
      <c r="V99" s="145">
        <f t="shared" si="41"/>
        <v>0</v>
      </c>
      <c r="W99" s="145">
        <f t="shared" si="41"/>
        <v>0</v>
      </c>
      <c r="X99" s="145">
        <f t="shared" si="41"/>
        <v>0</v>
      </c>
      <c r="Y99" s="145">
        <f t="shared" si="41"/>
        <v>0</v>
      </c>
      <c r="Z99" s="145">
        <f t="shared" si="41"/>
        <v>0</v>
      </c>
      <c r="AA99" s="145">
        <f t="shared" si="41"/>
        <v>0</v>
      </c>
      <c r="AB99" s="145">
        <f t="shared" si="41"/>
        <v>0</v>
      </c>
      <c r="AC99" s="145">
        <f t="shared" si="41"/>
        <v>0</v>
      </c>
      <c r="AD99" s="145">
        <f t="shared" si="41"/>
        <v>0</v>
      </c>
      <c r="AE99" s="145">
        <f t="shared" si="41"/>
        <v>0</v>
      </c>
      <c r="AF99" s="145">
        <f t="shared" si="41"/>
        <v>0</v>
      </c>
      <c r="AG99" s="145">
        <f t="shared" si="41"/>
        <v>0</v>
      </c>
      <c r="AH99" s="145">
        <f t="shared" si="41"/>
        <v>0</v>
      </c>
      <c r="AI99" s="145">
        <f t="shared" si="41"/>
        <v>0</v>
      </c>
      <c r="AJ99" s="145">
        <f t="shared" si="41"/>
        <v>0</v>
      </c>
      <c r="AK99" s="145">
        <f t="shared" si="41"/>
        <v>0</v>
      </c>
      <c r="AL99" s="145">
        <f t="shared" si="41"/>
        <v>0</v>
      </c>
      <c r="AM99" s="145">
        <f t="shared" si="41"/>
        <v>0</v>
      </c>
      <c r="AN99" s="145">
        <f t="shared" si="41"/>
        <v>0</v>
      </c>
      <c r="AO99" s="145">
        <f t="shared" si="41"/>
        <v>0</v>
      </c>
      <c r="AP99" s="145">
        <f t="shared" si="41"/>
        <v>0</v>
      </c>
      <c r="AQ99" s="145">
        <f t="shared" si="41"/>
        <v>0</v>
      </c>
      <c r="AR99" s="145">
        <f t="shared" si="41"/>
        <v>0</v>
      </c>
      <c r="AS99" s="145">
        <f t="shared" si="41"/>
        <v>0</v>
      </c>
      <c r="AT99" s="145">
        <f t="shared" si="41"/>
        <v>0</v>
      </c>
      <c r="AU99" s="145">
        <f t="shared" si="41"/>
        <v>0</v>
      </c>
      <c r="AV99" s="145">
        <f t="shared" si="41"/>
        <v>0</v>
      </c>
      <c r="AW99" s="145">
        <f t="shared" si="41"/>
        <v>0</v>
      </c>
      <c r="AX99" s="145">
        <f t="shared" si="41"/>
        <v>0</v>
      </c>
      <c r="AY99" s="145">
        <f t="shared" si="41"/>
        <v>0</v>
      </c>
      <c r="AZ99" s="145">
        <f t="shared" si="41"/>
        <v>0</v>
      </c>
      <c r="BA99" s="145">
        <f t="shared" si="41"/>
        <v>20864664.50448503</v>
      </c>
      <c r="BB99" s="145">
        <f t="shared" si="41"/>
        <v>20864664.50448503</v>
      </c>
      <c r="BC99" s="145">
        <f t="shared" si="41"/>
        <v>20864664.50448503</v>
      </c>
      <c r="BD99" s="145">
        <f t="shared" si="41"/>
        <v>20864664.50448503</v>
      </c>
      <c r="BE99" s="145">
        <f t="shared" si="41"/>
        <v>4741341.9820598811</v>
      </c>
      <c r="BF99" s="145">
        <f t="shared" si="41"/>
        <v>0</v>
      </c>
      <c r="BG99" s="145">
        <f t="shared" si="41"/>
        <v>0</v>
      </c>
      <c r="BH99" s="145">
        <f t="shared" si="41"/>
        <v>0</v>
      </c>
      <c r="BI99" s="145">
        <f t="shared" si="41"/>
        <v>0</v>
      </c>
      <c r="BJ99" s="145">
        <f t="shared" si="41"/>
        <v>0</v>
      </c>
      <c r="BK99" s="145">
        <f t="shared" si="41"/>
        <v>0</v>
      </c>
      <c r="BL99" s="145">
        <f t="shared" si="41"/>
        <v>0</v>
      </c>
      <c r="BM99" s="145">
        <f t="shared" si="41"/>
        <v>0</v>
      </c>
      <c r="BN99" s="145">
        <f t="shared" si="41"/>
        <v>0</v>
      </c>
      <c r="BO99" s="145">
        <f t="shared" si="41"/>
        <v>0</v>
      </c>
      <c r="BP99" s="145">
        <f t="shared" si="41"/>
        <v>0</v>
      </c>
      <c r="BQ99" s="145">
        <f t="shared" si="41"/>
        <v>0</v>
      </c>
      <c r="BR99" s="145">
        <f t="shared" ref="BR99:EC99" si="42">BR79</f>
        <v>0</v>
      </c>
      <c r="BS99" s="145">
        <f t="shared" si="42"/>
        <v>0</v>
      </c>
      <c r="BT99" s="145">
        <f t="shared" si="42"/>
        <v>0</v>
      </c>
      <c r="BU99" s="145">
        <f t="shared" si="42"/>
        <v>0</v>
      </c>
      <c r="BV99" s="145">
        <f t="shared" si="42"/>
        <v>0</v>
      </c>
      <c r="BW99" s="145">
        <f t="shared" si="42"/>
        <v>0</v>
      </c>
      <c r="BX99" s="145">
        <f t="shared" si="42"/>
        <v>0</v>
      </c>
      <c r="BY99" s="145">
        <f t="shared" si="42"/>
        <v>0</v>
      </c>
      <c r="BZ99" s="145">
        <f t="shared" si="42"/>
        <v>0</v>
      </c>
      <c r="CA99" s="145">
        <f t="shared" si="42"/>
        <v>0</v>
      </c>
      <c r="CB99" s="145">
        <f t="shared" si="42"/>
        <v>0</v>
      </c>
      <c r="CC99" s="145">
        <f t="shared" si="42"/>
        <v>0</v>
      </c>
      <c r="CD99" s="145">
        <f t="shared" si="42"/>
        <v>0</v>
      </c>
      <c r="CE99" s="145">
        <f t="shared" si="42"/>
        <v>0</v>
      </c>
      <c r="CF99" s="145">
        <f t="shared" si="42"/>
        <v>0</v>
      </c>
      <c r="CG99" s="145">
        <f t="shared" si="42"/>
        <v>0</v>
      </c>
      <c r="CH99" s="145">
        <f t="shared" si="42"/>
        <v>0</v>
      </c>
      <c r="CI99" s="145">
        <f t="shared" si="42"/>
        <v>0</v>
      </c>
      <c r="CJ99" s="145">
        <f t="shared" si="42"/>
        <v>0</v>
      </c>
      <c r="CK99" s="145">
        <f t="shared" si="42"/>
        <v>0</v>
      </c>
      <c r="CL99" s="145">
        <f t="shared" si="42"/>
        <v>0</v>
      </c>
      <c r="CM99" s="145">
        <f t="shared" si="42"/>
        <v>0</v>
      </c>
      <c r="CN99" s="145">
        <f t="shared" si="42"/>
        <v>0</v>
      </c>
      <c r="CO99" s="145">
        <f t="shared" si="42"/>
        <v>0</v>
      </c>
      <c r="CP99" s="145">
        <f t="shared" si="42"/>
        <v>0</v>
      </c>
      <c r="CQ99" s="145">
        <f t="shared" si="42"/>
        <v>0</v>
      </c>
      <c r="CR99" s="145">
        <f t="shared" si="42"/>
        <v>0</v>
      </c>
      <c r="CS99" s="145">
        <f t="shared" si="42"/>
        <v>0</v>
      </c>
      <c r="CT99" s="145">
        <f t="shared" si="42"/>
        <v>0</v>
      </c>
      <c r="CU99" s="145">
        <f t="shared" si="42"/>
        <v>0</v>
      </c>
      <c r="CV99" s="145">
        <f t="shared" si="42"/>
        <v>0</v>
      </c>
      <c r="CW99" s="145">
        <f t="shared" si="42"/>
        <v>0</v>
      </c>
      <c r="CX99" s="145">
        <f t="shared" si="42"/>
        <v>0</v>
      </c>
      <c r="CY99" s="145">
        <f t="shared" si="42"/>
        <v>0</v>
      </c>
      <c r="CZ99" s="145">
        <f t="shared" si="42"/>
        <v>0</v>
      </c>
      <c r="DA99" s="145">
        <f t="shared" si="42"/>
        <v>0</v>
      </c>
      <c r="DB99" s="145">
        <f t="shared" si="42"/>
        <v>0</v>
      </c>
      <c r="DC99" s="145">
        <f t="shared" si="42"/>
        <v>0</v>
      </c>
      <c r="DD99" s="145">
        <f t="shared" si="42"/>
        <v>0</v>
      </c>
      <c r="DE99" s="145">
        <f t="shared" si="42"/>
        <v>0</v>
      </c>
      <c r="DF99" s="145">
        <f t="shared" si="42"/>
        <v>0</v>
      </c>
      <c r="DG99" s="145">
        <f t="shared" si="42"/>
        <v>0</v>
      </c>
      <c r="DH99" s="145">
        <f t="shared" si="42"/>
        <v>0</v>
      </c>
      <c r="DI99" s="145">
        <f t="shared" si="42"/>
        <v>0</v>
      </c>
      <c r="DJ99" s="145">
        <f t="shared" si="42"/>
        <v>0</v>
      </c>
      <c r="DK99" s="145">
        <f t="shared" si="42"/>
        <v>0</v>
      </c>
      <c r="DL99" s="145">
        <f t="shared" si="42"/>
        <v>0</v>
      </c>
      <c r="DM99" s="145">
        <f t="shared" si="42"/>
        <v>0</v>
      </c>
      <c r="DN99" s="145">
        <f t="shared" si="42"/>
        <v>0</v>
      </c>
      <c r="DO99" s="145">
        <f t="shared" si="42"/>
        <v>0</v>
      </c>
      <c r="DP99" s="145">
        <f t="shared" si="42"/>
        <v>0</v>
      </c>
      <c r="DQ99" s="145">
        <f t="shared" si="42"/>
        <v>0</v>
      </c>
      <c r="DR99" s="145">
        <f t="shared" si="42"/>
        <v>0</v>
      </c>
      <c r="DS99" s="145">
        <f t="shared" si="42"/>
        <v>0</v>
      </c>
      <c r="DT99" s="145">
        <f t="shared" si="42"/>
        <v>0</v>
      </c>
      <c r="DU99" s="145">
        <f t="shared" si="42"/>
        <v>0</v>
      </c>
      <c r="DV99" s="145">
        <f t="shared" si="42"/>
        <v>0</v>
      </c>
      <c r="DW99" s="145">
        <f t="shared" si="42"/>
        <v>0</v>
      </c>
      <c r="DX99" s="145">
        <f t="shared" si="42"/>
        <v>0</v>
      </c>
      <c r="DY99" s="145">
        <f t="shared" si="42"/>
        <v>0</v>
      </c>
      <c r="DZ99" s="145">
        <f t="shared" si="42"/>
        <v>0</v>
      </c>
      <c r="EA99" s="145">
        <f t="shared" si="42"/>
        <v>0</v>
      </c>
      <c r="EB99" s="145">
        <f t="shared" si="42"/>
        <v>0</v>
      </c>
      <c r="EC99" s="145">
        <f t="shared" si="42"/>
        <v>0</v>
      </c>
      <c r="ED99" s="145">
        <f t="shared" ref="ED99:FB99" si="43">ED79</f>
        <v>0</v>
      </c>
      <c r="EE99" s="145">
        <f t="shared" si="43"/>
        <v>0</v>
      </c>
      <c r="EF99" s="145">
        <f t="shared" si="43"/>
        <v>0</v>
      </c>
      <c r="EG99" s="145">
        <f t="shared" si="43"/>
        <v>0</v>
      </c>
      <c r="EH99" s="145">
        <f t="shared" si="43"/>
        <v>0</v>
      </c>
      <c r="EI99" s="145">
        <f t="shared" si="43"/>
        <v>0</v>
      </c>
      <c r="EJ99" s="145">
        <f t="shared" si="43"/>
        <v>0</v>
      </c>
      <c r="EK99" s="145">
        <f t="shared" si="43"/>
        <v>0</v>
      </c>
      <c r="EL99" s="145">
        <f t="shared" si="43"/>
        <v>0</v>
      </c>
      <c r="EM99" s="145">
        <f t="shared" si="43"/>
        <v>0</v>
      </c>
      <c r="EN99" s="145">
        <f t="shared" si="43"/>
        <v>0</v>
      </c>
      <c r="EO99" s="145">
        <f t="shared" si="43"/>
        <v>0</v>
      </c>
      <c r="EP99" s="145">
        <f t="shared" si="43"/>
        <v>0</v>
      </c>
      <c r="EQ99" s="145">
        <f t="shared" si="43"/>
        <v>0</v>
      </c>
      <c r="ER99" s="145">
        <f t="shared" si="43"/>
        <v>0</v>
      </c>
      <c r="ES99" s="145">
        <f t="shared" si="43"/>
        <v>0</v>
      </c>
      <c r="ET99" s="145">
        <f t="shared" si="43"/>
        <v>0</v>
      </c>
      <c r="EU99" s="145">
        <f t="shared" si="43"/>
        <v>0</v>
      </c>
      <c r="EV99" s="145">
        <f t="shared" si="43"/>
        <v>0</v>
      </c>
      <c r="EW99" s="145">
        <f t="shared" si="43"/>
        <v>0</v>
      </c>
      <c r="EX99" s="145">
        <f t="shared" si="43"/>
        <v>0</v>
      </c>
      <c r="EY99" s="145">
        <f t="shared" si="43"/>
        <v>0</v>
      </c>
      <c r="EZ99" s="145">
        <f t="shared" si="43"/>
        <v>0</v>
      </c>
      <c r="FA99" s="145">
        <f t="shared" si="43"/>
        <v>0</v>
      </c>
      <c r="FB99" s="145">
        <f t="shared" si="43"/>
        <v>0</v>
      </c>
      <c r="FC99" s="145"/>
      <c r="FD99" s="145"/>
      <c r="FE99" s="145"/>
      <c r="FF99" s="145"/>
      <c r="FG99" s="145"/>
      <c r="FH99" s="145"/>
      <c r="FI99" s="145"/>
      <c r="FJ99" s="145"/>
      <c r="FK99" s="145"/>
      <c r="FL99" s="145"/>
      <c r="FM99" s="145"/>
      <c r="FN99" s="145"/>
      <c r="FO99" s="145"/>
      <c r="FP99" s="145"/>
      <c r="FQ99" s="145"/>
      <c r="FR99" s="145"/>
      <c r="FS99" s="145"/>
      <c r="FT99" s="145"/>
      <c r="FU99" s="145"/>
      <c r="FV99" s="145"/>
      <c r="FW99" s="145"/>
      <c r="FX99" s="145"/>
      <c r="FY99" s="145"/>
      <c r="FZ99" s="145"/>
      <c r="GA99" s="145"/>
      <c r="GB99" s="145"/>
      <c r="GC99" s="145"/>
      <c r="GD99" s="145"/>
      <c r="GE99" s="145"/>
      <c r="GF99" s="145"/>
      <c r="GG99" s="145"/>
      <c r="GH99" s="145"/>
      <c r="GI99" s="145"/>
      <c r="GJ99" s="145"/>
      <c r="GK99" s="145"/>
      <c r="GL99" s="145"/>
      <c r="GM99" s="145"/>
      <c r="GN99" s="145"/>
      <c r="GO99" s="145"/>
      <c r="GP99" s="145"/>
      <c r="GQ99" s="145"/>
      <c r="GR99" s="145"/>
      <c r="GS99" s="145"/>
      <c r="GT99" s="145"/>
      <c r="GU99" s="145"/>
      <c r="GV99" s="145"/>
      <c r="GW99" s="145"/>
      <c r="GX99" s="145"/>
    </row>
    <row r="100" spans="2:206">
      <c r="B100" s="139" t="s">
        <v>353</v>
      </c>
      <c r="E100" s="136">
        <f>MAX((E102-E104)*'Capital Structure'!$H$21/12,0)</f>
        <v>0</v>
      </c>
      <c r="F100" s="136">
        <f>MAX((F102-F104)*'Capital Structure'!$H$21/12,0)</f>
        <v>0</v>
      </c>
      <c r="G100" s="136">
        <f>MAX((G102-G104)*'Capital Structure'!$H$21/12,0)</f>
        <v>0</v>
      </c>
      <c r="H100" s="136">
        <f>MAX((H102-H104)*'Capital Structure'!$H$21/12,0)</f>
        <v>0</v>
      </c>
      <c r="I100" s="136">
        <f>MAX((I102-I104)*'Capital Structure'!$H$21/12,0)</f>
        <v>0</v>
      </c>
      <c r="J100" s="136">
        <f>MAX((J102-J104)*'Capital Structure'!$H$21/12,0)</f>
        <v>0</v>
      </c>
      <c r="K100" s="136">
        <f>MAX((K102-K104)*'Capital Structure'!$H$21/12,0)</f>
        <v>0</v>
      </c>
      <c r="L100" s="136">
        <f>MAX((L102-L104)*'Capital Structure'!$H$21/12,0)</f>
        <v>0</v>
      </c>
      <c r="M100" s="136">
        <f>MAX((M102-M104)*'Capital Structure'!$H$21/12,0)</f>
        <v>0</v>
      </c>
      <c r="N100" s="136">
        <f>MAX((N102-N104)*'Capital Structure'!$H$21/12,0)</f>
        <v>0</v>
      </c>
      <c r="O100" s="136">
        <f>MAX((O102-O104)*'Capital Structure'!$H$21/12,0)</f>
        <v>0</v>
      </c>
      <c r="P100" s="136">
        <f>MAX((P102-P104)*'Capital Structure'!$H$21/12,0)</f>
        <v>0</v>
      </c>
      <c r="Q100" s="136">
        <f>MAX((Q102-Q104)*'Capital Structure'!$H$21/12,0)</f>
        <v>0</v>
      </c>
      <c r="R100" s="136">
        <f>MAX((R102-R104)*'Capital Structure'!$H$21/12,0)</f>
        <v>0</v>
      </c>
      <c r="S100" s="136">
        <f>MAX((S102-S104)*'Capital Structure'!$H$21/12,0)</f>
        <v>0</v>
      </c>
      <c r="T100" s="136">
        <f>MAX((T102-T104)*'Capital Structure'!$H$21/12,0)</f>
        <v>0</v>
      </c>
      <c r="U100" s="136">
        <f>MAX((U102-U104)*'Capital Structure'!$H$21/12,0)</f>
        <v>0</v>
      </c>
      <c r="V100" s="136">
        <f>MAX((V102-V104)*'Capital Structure'!$H$21/12,0)</f>
        <v>0</v>
      </c>
      <c r="W100" s="136">
        <f>MAX((W102-W104)*'Capital Structure'!$H$21/12,0)</f>
        <v>0</v>
      </c>
      <c r="X100" s="136">
        <f>MAX((X102-X104)*'Capital Structure'!$H$21/12,0)</f>
        <v>0</v>
      </c>
      <c r="Y100" s="136">
        <f>MAX((Y102-Y104)*'Capital Structure'!$H$21/12,0)</f>
        <v>0</v>
      </c>
      <c r="Z100" s="136">
        <f>MAX((Z102-Z104)*'Capital Structure'!$H$21/12,0)</f>
        <v>0</v>
      </c>
      <c r="AA100" s="136">
        <f>MAX((AA102-AA104)*'Capital Structure'!$H$21/12,0)</f>
        <v>0</v>
      </c>
      <c r="AB100" s="136">
        <f>MAX((AB102-AB104)*'Capital Structure'!$H$21/12,0)</f>
        <v>0</v>
      </c>
      <c r="AC100" s="136">
        <f>MAX((AC102-AC104)*'Capital Structure'!$H$21/12,0)</f>
        <v>0</v>
      </c>
      <c r="AD100" s="136">
        <f>MAX((AD102-AD104)*'Capital Structure'!$H$21/12,0)</f>
        <v>0</v>
      </c>
      <c r="AE100" s="136">
        <f>MAX((AE102-AE104)*'Capital Structure'!$H$21/12,0)</f>
        <v>0</v>
      </c>
      <c r="AF100" s="136">
        <f>MAX((AF102-AF104)*'Capital Structure'!$H$21/12,0)</f>
        <v>0</v>
      </c>
      <c r="AG100" s="136">
        <f>MAX((AG102-AG104)*'Capital Structure'!$H$21/12,0)</f>
        <v>0</v>
      </c>
      <c r="AH100" s="136">
        <f>MAX((AH102-AH104)*'Capital Structure'!$H$21/12,0)</f>
        <v>0</v>
      </c>
      <c r="AI100" s="136">
        <f>MAX((AI102-AI104)*'Capital Structure'!$H$21/12,0)</f>
        <v>0</v>
      </c>
      <c r="AJ100" s="136">
        <f>MAX((AJ102-AJ104)*'Capital Structure'!$H$21/12,0)</f>
        <v>0</v>
      </c>
      <c r="AK100" s="136">
        <f>MAX((AK102-AK104)*'Capital Structure'!$H$21/12,0)</f>
        <v>0</v>
      </c>
      <c r="AL100" s="136">
        <f>MAX((AL102-AL104)*'Capital Structure'!$H$21/12,0)</f>
        <v>0</v>
      </c>
      <c r="AM100" s="136">
        <f>MAX((AM102-AM104)*'Capital Structure'!$H$21/12,0)</f>
        <v>0</v>
      </c>
      <c r="AN100" s="136">
        <f>MAX((AN102-AN104)*'Capital Structure'!$H$21/12,0)</f>
        <v>0</v>
      </c>
      <c r="AO100" s="136">
        <f>MAX((AO102-AO104)*'Capital Structure'!$H$21/12,0)</f>
        <v>0</v>
      </c>
      <c r="AP100" s="136">
        <f>MAX((AP102-AP104)*'Capital Structure'!$H$21/12,0)</f>
        <v>0</v>
      </c>
      <c r="AQ100" s="136">
        <f>MAX((AQ102-AQ104)*'Capital Structure'!$H$21/12,0)</f>
        <v>0</v>
      </c>
      <c r="AR100" s="136">
        <f>MAX((AR102-AR104)*'Capital Structure'!$H$21/12,0)</f>
        <v>0</v>
      </c>
      <c r="AS100" s="136">
        <f>MAX((AS102-AS104)*'Capital Structure'!$H$21/12,0)</f>
        <v>0</v>
      </c>
      <c r="AT100" s="136">
        <f>MAX((AT102-AT104)*'Capital Structure'!$H$21/12,0)</f>
        <v>0</v>
      </c>
      <c r="AU100" s="136">
        <f>MAX((AU102-AU104)*'Capital Structure'!$H$21/12,0)</f>
        <v>0</v>
      </c>
      <c r="AV100" s="136">
        <f>MAX((AV102-AV104)*'Capital Structure'!$H$21/12,0)</f>
        <v>0</v>
      </c>
      <c r="AW100" s="136">
        <f>MAX((AW102-AW104)*'Capital Structure'!$H$21/12,0)</f>
        <v>0</v>
      </c>
      <c r="AX100" s="136">
        <f>MAX((AX102-AX104)*'Capital Structure'!$H$21/12,0)</f>
        <v>0</v>
      </c>
      <c r="AY100" s="136">
        <f>MAX((AY102-AY104)*'Capital Structure'!$H$21/12,0)</f>
        <v>0</v>
      </c>
      <c r="AZ100" s="136">
        <f>MAX((AZ102-AZ104)*'Capital Structure'!$H$21/12,0)</f>
        <v>0</v>
      </c>
      <c r="BA100" s="136">
        <f>MAX((BA102-BA104)*'Capital Structure'!$H$21/12,0)</f>
        <v>86936.102102020959</v>
      </c>
      <c r="BB100" s="136">
        <f>MAX((BB102-BB104)*'Capital Structure'!$H$21/12,0)</f>
        <v>174234.43796280035</v>
      </c>
      <c r="BC100" s="136">
        <f>MAX((BC102-BC104)*'Capital Structure'!$H$21/12,0)</f>
        <v>261896.51688966632</v>
      </c>
      <c r="BD100" s="136">
        <f>MAX((BD102-BD104)*'Capital Structure'!$H$21/12,0)</f>
        <v>349923.85447872756</v>
      </c>
      <c r="BE100" s="136">
        <f>MAX((BE102-BE104)*'Capital Structure'!$H$21/12,0)</f>
        <v>371137.46213097178</v>
      </c>
      <c r="BF100" s="136">
        <f>MAX((BF102-BF104)*'Capital Structure'!$H$21/12,0)</f>
        <v>372683.86822318408</v>
      </c>
      <c r="BG100" s="136">
        <f>MAX((BG102-BG104)*'Capital Structure'!$H$21/12,0)</f>
        <v>374236.71767411404</v>
      </c>
      <c r="BH100" s="136">
        <f>MAX((BH102-BH104)*'Capital Structure'!$H$21/12,0)</f>
        <v>375796.03733108955</v>
      </c>
      <c r="BI100" s="136">
        <f>MAX((BI102-BI104)*'Capital Structure'!$H$21/12,0)</f>
        <v>377361.85415330244</v>
      </c>
      <c r="BJ100" s="136">
        <f>MAX((BJ102-BJ104)*'Capital Structure'!$H$21/12,0)</f>
        <v>378934.1952122745</v>
      </c>
      <c r="BK100" s="136">
        <f>MAX((BK102-BK104)*'Capital Structure'!$H$21/12,0)</f>
        <v>380513.08769232564</v>
      </c>
      <c r="BL100" s="136">
        <f>MAX((BL102-BL104)*'Capital Structure'!$H$21/12,0)</f>
        <v>382098.55889104359</v>
      </c>
      <c r="BM100" s="136">
        <f>MAX((BM102-BM104)*'Capital Structure'!$H$21/12,0)</f>
        <v>383690.63621975627</v>
      </c>
      <c r="BN100" s="136">
        <f>MAX((BN102-BN104)*'Capital Structure'!$H$21/12,0)</f>
        <v>385289.34720400535</v>
      </c>
      <c r="BO100" s="136">
        <f>MAX((BO102-BO104)*'Capital Structure'!$H$21/12,0)</f>
        <v>386894.71948402206</v>
      </c>
      <c r="BP100" s="136">
        <f>MAX((BP102-BP104)*'Capital Structure'!$H$21/12,0)</f>
        <v>388506.78081520548</v>
      </c>
      <c r="BQ100" s="136">
        <f>MAX((BQ102-BQ104)*'Capital Structure'!$H$21/12,0)</f>
        <v>390125.5590686021</v>
      </c>
      <c r="BR100" s="136">
        <f>MAX((BR102-BR104)*'Capital Structure'!$H$21/12,0)</f>
        <v>391751.08223138802</v>
      </c>
      <c r="BS100" s="136">
        <f>MAX((BS102-BS104)*'Capital Structure'!$H$21/12,0)</f>
        <v>393383.37840735214</v>
      </c>
      <c r="BT100" s="136">
        <f>MAX((BT102-BT104)*'Capital Structure'!$H$21/12,0)</f>
        <v>395022.47581738274</v>
      </c>
      <c r="BU100" s="136">
        <f>MAX((BU102-BU104)*'Capital Structure'!$H$21/12,0)</f>
        <v>396668.40279995516</v>
      </c>
      <c r="BV100" s="136">
        <f>MAX((BV102-BV104)*'Capital Structure'!$H$21/12,0)</f>
        <v>398321.1878116217</v>
      </c>
      <c r="BW100" s="136">
        <f>MAX((BW102-BW104)*'Capital Structure'!$H$21/12,0)</f>
        <v>399980.85942750337</v>
      </c>
      <c r="BX100" s="136">
        <f>MAX((BX102-BX104)*'Capital Structure'!$H$21/12,0)</f>
        <v>401647.44634178467</v>
      </c>
      <c r="BY100" s="136">
        <f>MAX((BY102-BY104)*'Capital Structure'!$H$21/12,0)</f>
        <v>403320.97736820881</v>
      </c>
      <c r="BZ100" s="136">
        <f>MAX((BZ102-BZ104)*'Capital Structure'!$H$21/12,0)</f>
        <v>405001.48144057632</v>
      </c>
      <c r="CA100" s="136">
        <f>MAX((CA102-CA104)*'Capital Structure'!$H$21/12,0)</f>
        <v>0</v>
      </c>
      <c r="CB100" s="136">
        <f>MAX((CB102-CB104)*'Capital Structure'!$H$21/12,0)</f>
        <v>0</v>
      </c>
      <c r="CC100" s="136">
        <f>MAX((CC102-CC104)*'Capital Structure'!$H$21/12,0)</f>
        <v>0</v>
      </c>
      <c r="CD100" s="136">
        <f>MAX((CD102-CD104)*'Capital Structure'!$H$21/12,0)</f>
        <v>0</v>
      </c>
      <c r="CE100" s="136">
        <f>MAX((CE102-CE104)*'Capital Structure'!$H$21/12,0)</f>
        <v>0</v>
      </c>
      <c r="CF100" s="136">
        <f>MAX((CF102-CF104)*'Capital Structure'!$H$21/12,0)</f>
        <v>0</v>
      </c>
      <c r="CG100" s="136">
        <f>MAX((CG102-CG104)*'Capital Structure'!$H$21/12,0)</f>
        <v>0</v>
      </c>
      <c r="CH100" s="136">
        <f>MAX((CH102-CH104)*'Capital Structure'!$H$21/12,0)</f>
        <v>0</v>
      </c>
      <c r="CI100" s="136">
        <f>MAX((CI102-CI104)*'Capital Structure'!$H$21/12,0)</f>
        <v>0</v>
      </c>
      <c r="CJ100" s="136">
        <f>MAX((CJ102-CJ104)*'Capital Structure'!$H$21/12,0)</f>
        <v>0</v>
      </c>
      <c r="CK100" s="136">
        <f>MAX((CK102-CK104)*'Capital Structure'!$H$21/12,0)</f>
        <v>0</v>
      </c>
      <c r="CL100" s="136">
        <f>MAX((CL102-CL104)*'Capital Structure'!$H$21/12,0)</f>
        <v>0</v>
      </c>
      <c r="CM100" s="136">
        <f>MAX((CM102-CM104)*'Capital Structure'!$H$21/12,0)</f>
        <v>0</v>
      </c>
      <c r="CN100" s="136">
        <f>MAX((CN102-CN104)*'Capital Structure'!$H$21/12,0)</f>
        <v>0</v>
      </c>
      <c r="CO100" s="136">
        <f>MAX((CO102-CO104)*'Capital Structure'!$H$21/12,0)</f>
        <v>0</v>
      </c>
      <c r="CP100" s="136">
        <f>MAX((CP102-CP104)*'Capital Structure'!$H$21/12,0)</f>
        <v>0</v>
      </c>
      <c r="CQ100" s="136">
        <f>MAX((CQ102-CQ104)*'Capital Structure'!$H$21/12,0)</f>
        <v>0</v>
      </c>
      <c r="CR100" s="136">
        <f>MAX((CR102-CR104)*'Capital Structure'!$H$21/12,0)</f>
        <v>0</v>
      </c>
      <c r="CS100" s="136">
        <f>MAX((CS102-CS104)*'Capital Structure'!$H$21/12,0)</f>
        <v>0</v>
      </c>
      <c r="CT100" s="136">
        <f>MAX((CT102-CT104)*'Capital Structure'!$H$21/12,0)</f>
        <v>0</v>
      </c>
      <c r="CU100" s="136">
        <f>MAX((CU102-CU104)*'Capital Structure'!$H$21/12,0)</f>
        <v>0</v>
      </c>
      <c r="CV100" s="136">
        <f>MAX((CV102-CV104)*'Capital Structure'!$H$21/12,0)</f>
        <v>0</v>
      </c>
      <c r="CW100" s="136">
        <f>MAX((CW102-CW104)*'Capital Structure'!$H$21/12,0)</f>
        <v>0</v>
      </c>
      <c r="CX100" s="136">
        <f>MAX((CX102-CX104)*'Capital Structure'!$H$21/12,0)</f>
        <v>0</v>
      </c>
      <c r="CY100" s="136">
        <f>MAX((CY102-CY104)*'Capital Structure'!$H$21/12,0)</f>
        <v>0</v>
      </c>
      <c r="CZ100" s="136">
        <f>MAX((CZ102-CZ104)*'Capital Structure'!$H$21/12,0)</f>
        <v>0</v>
      </c>
      <c r="DA100" s="136">
        <f>MAX((DA102-DA104)*'Capital Structure'!$H$21/12,0)</f>
        <v>0</v>
      </c>
      <c r="DB100" s="136">
        <f>MAX((DB102-DB104)*'Capital Structure'!$H$21/12,0)</f>
        <v>0</v>
      </c>
      <c r="DC100" s="136">
        <f>MAX((DC102-DC104)*'Capital Structure'!$H$21/12,0)</f>
        <v>0</v>
      </c>
      <c r="DD100" s="136">
        <f>MAX((DD102-DD104)*'Capital Structure'!$H$21/12,0)</f>
        <v>0</v>
      </c>
      <c r="DE100" s="136">
        <f>MAX((DE102-DE104)*'Capital Structure'!$H$21/12,0)</f>
        <v>0</v>
      </c>
      <c r="DF100" s="136">
        <f>MAX((DF102-DF104)*'Capital Structure'!$H$21/12,0)</f>
        <v>0</v>
      </c>
      <c r="DG100" s="136">
        <f>MAX((DG102-DG104)*'Capital Structure'!$H$21/12,0)</f>
        <v>0</v>
      </c>
      <c r="DH100" s="136">
        <f>MAX((DH102-DH104)*'Capital Structure'!$H$21/12,0)</f>
        <v>0</v>
      </c>
      <c r="DI100" s="136">
        <f>MAX((DI102-DI104)*'Capital Structure'!$H$21/12,0)</f>
        <v>0</v>
      </c>
      <c r="DJ100" s="136">
        <f>MAX((DJ102-DJ104)*'Capital Structure'!$H$21/12,0)</f>
        <v>0</v>
      </c>
      <c r="DK100" s="136">
        <f>MAX((DK102-DK104)*'Capital Structure'!$H$21/12,0)</f>
        <v>0</v>
      </c>
      <c r="DL100" s="136">
        <f>MAX((DL102-DL104)*'Capital Structure'!$H$21/12,0)</f>
        <v>0</v>
      </c>
      <c r="DM100" s="136">
        <f>MAX((DM102-DM104)*'Capital Structure'!$H$21/12,0)</f>
        <v>0</v>
      </c>
      <c r="DN100" s="136">
        <f>MAX((DN102-DN104)*'Capital Structure'!$H$21/12,0)</f>
        <v>0</v>
      </c>
      <c r="DO100" s="136">
        <f>MAX((DO102-DO104)*'Capital Structure'!$H$21/12,0)</f>
        <v>0</v>
      </c>
      <c r="DP100" s="136">
        <f>MAX((DP102-DP104)*'Capital Structure'!$H$21/12,0)</f>
        <v>0</v>
      </c>
      <c r="DQ100" s="136">
        <f>MAX((DQ102-DQ104)*'Capital Structure'!$H$21/12,0)</f>
        <v>0</v>
      </c>
      <c r="DR100" s="136">
        <f>MAX((DR102-DR104)*'Capital Structure'!$H$21/12,0)</f>
        <v>0</v>
      </c>
      <c r="DS100" s="136">
        <f>MAX((DS102-DS104)*'Capital Structure'!$H$21/12,0)</f>
        <v>0</v>
      </c>
      <c r="DT100" s="136">
        <f>MAX((DT102-DT104)*'Capital Structure'!$H$21/12,0)</f>
        <v>0</v>
      </c>
      <c r="DU100" s="136">
        <f>MAX((DU102-DU104)*'Capital Structure'!$H$21/12,0)</f>
        <v>0</v>
      </c>
      <c r="DV100" s="136">
        <f>MAX((DV102-DV104)*'Capital Structure'!$H$21/12,0)</f>
        <v>0</v>
      </c>
      <c r="DW100" s="136">
        <f>MAX((DW102-DW104)*'Capital Structure'!$H$21/12,0)</f>
        <v>0</v>
      </c>
      <c r="DX100" s="136">
        <f>MAX((DX102-DX104)*'Capital Structure'!$H$21/12,0)</f>
        <v>0</v>
      </c>
      <c r="DY100" s="136">
        <f>MAX((DY102-DY104)*'Capital Structure'!$H$21/12,0)</f>
        <v>0</v>
      </c>
      <c r="DZ100" s="136">
        <f>MAX((DZ102-DZ104)*'Capital Structure'!$H$21/12,0)</f>
        <v>0</v>
      </c>
      <c r="EA100" s="136">
        <f>MAX((EA102-EA104)*'Capital Structure'!$H$21/12,0)</f>
        <v>0</v>
      </c>
      <c r="EB100" s="136">
        <f>MAX((EB102-EB104)*'Capital Structure'!$H$21/12,0)</f>
        <v>0</v>
      </c>
      <c r="EC100" s="136">
        <f>MAX((EC102-EC104)*'Capital Structure'!$H$21/12,0)</f>
        <v>0</v>
      </c>
      <c r="ED100" s="136">
        <f>MAX((ED102-ED104)*'Capital Structure'!$H$21/12,0)</f>
        <v>0</v>
      </c>
      <c r="EE100" s="136">
        <f>MAX((EE102-EE104)*'Capital Structure'!$H$21/12,0)</f>
        <v>0</v>
      </c>
      <c r="EF100" s="136">
        <f>MAX((EF102-EF104)*'Capital Structure'!$H$21/12,0)</f>
        <v>0</v>
      </c>
      <c r="EG100" s="136">
        <f>MAX((EG102-EG104)*'Capital Structure'!$H$21/12,0)</f>
        <v>0</v>
      </c>
      <c r="EH100" s="136">
        <f>MAX((EH102-EH104)*'Capital Structure'!$H$21/12,0)</f>
        <v>0</v>
      </c>
      <c r="EI100" s="136">
        <f>MAX((EI102-EI104)*'Capital Structure'!$H$21/12,0)</f>
        <v>0</v>
      </c>
      <c r="EJ100" s="136">
        <f>MAX((EJ102-EJ104)*'Capital Structure'!$H$21/12,0)</f>
        <v>0</v>
      </c>
      <c r="EK100" s="136">
        <f>MAX((EK102-EK104)*'Capital Structure'!$H$21/12,0)</f>
        <v>0</v>
      </c>
      <c r="EL100" s="136">
        <f>MAX((EL102-EL104)*'Capital Structure'!$H$21/12,0)</f>
        <v>0</v>
      </c>
      <c r="EM100" s="136">
        <f>MAX((EM102-EM104)*'Capital Structure'!$H$21/12,0)</f>
        <v>0</v>
      </c>
      <c r="EN100" s="136">
        <f>MAX((EN102-EN104)*'Capital Structure'!$H$21/12,0)</f>
        <v>0</v>
      </c>
      <c r="EO100" s="136">
        <f>MAX((EO102-EO104)*'Capital Structure'!$H$21/12,0)</f>
        <v>0</v>
      </c>
      <c r="EP100" s="136">
        <f>MAX((EP102-EP104)*'Capital Structure'!$H$21/12,0)</f>
        <v>0</v>
      </c>
      <c r="EQ100" s="136">
        <f>MAX((EQ102-EQ104)*'Capital Structure'!$H$21/12,0)</f>
        <v>0</v>
      </c>
      <c r="ER100" s="136">
        <f>MAX((ER102-ER104)*'Capital Structure'!$H$21/12,0)</f>
        <v>0</v>
      </c>
      <c r="ES100" s="136">
        <f>MAX((ES102-ES104)*'Capital Structure'!$H$21/12,0)</f>
        <v>0</v>
      </c>
      <c r="ET100" s="136">
        <f>MAX((ET102-ET104)*'Capital Structure'!$H$21/12,0)</f>
        <v>0</v>
      </c>
      <c r="EU100" s="136">
        <f>MAX((EU102-EU104)*'Capital Structure'!$H$21/12,0)</f>
        <v>0</v>
      </c>
      <c r="EV100" s="136">
        <f>MAX((EV102-EV104)*'Capital Structure'!$H$21/12,0)</f>
        <v>0</v>
      </c>
      <c r="EW100" s="136">
        <f>MAX((EW102-EW104)*'Capital Structure'!$H$21/12,0)</f>
        <v>0</v>
      </c>
      <c r="EX100" s="136">
        <f>MAX((EX102-EX104)*'Capital Structure'!$H$21/12,0)</f>
        <v>0</v>
      </c>
      <c r="EY100" s="136">
        <f>MAX((EY102-EY104)*'Capital Structure'!$H$21/12,0)</f>
        <v>0</v>
      </c>
      <c r="EZ100" s="136">
        <f>MAX((EZ102-EZ104)*'Capital Structure'!$H$21/12,0)</f>
        <v>0</v>
      </c>
      <c r="FA100" s="136">
        <f>MAX((FA102-FA104)*'Capital Structure'!$H$21/12,0)</f>
        <v>0</v>
      </c>
      <c r="FB100" s="136">
        <f>MAX((FB102-FB104)*'Capital Structure'!$H$21/12,0)</f>
        <v>0</v>
      </c>
      <c r="FC100" s="136"/>
      <c r="FD100" s="136"/>
      <c r="FE100" s="136"/>
      <c r="FF100" s="136"/>
      <c r="FG100" s="136"/>
      <c r="FH100" s="136"/>
      <c r="FI100" s="136"/>
      <c r="FJ100" s="136"/>
      <c r="FK100" s="136"/>
      <c r="FL100" s="136"/>
      <c r="FM100" s="136"/>
      <c r="FN100" s="136"/>
      <c r="FO100" s="136"/>
      <c r="FP100" s="136"/>
      <c r="FQ100" s="136"/>
      <c r="FR100" s="136"/>
      <c r="FS100" s="136"/>
      <c r="FT100" s="136"/>
      <c r="FU100" s="136"/>
      <c r="FV100" s="136"/>
      <c r="FW100" s="136"/>
      <c r="FX100" s="136"/>
      <c r="FY100" s="136"/>
      <c r="FZ100" s="136"/>
      <c r="GA100" s="136"/>
      <c r="GB100" s="136"/>
      <c r="GC100" s="136"/>
      <c r="GD100" s="136"/>
      <c r="GE100" s="136"/>
      <c r="GF100" s="136"/>
      <c r="GG100" s="136"/>
      <c r="GH100" s="136"/>
      <c r="GI100" s="136"/>
      <c r="GJ100" s="136"/>
      <c r="GK100" s="136"/>
      <c r="GL100" s="136"/>
      <c r="GM100" s="136"/>
      <c r="GN100" s="136"/>
      <c r="GO100" s="136"/>
      <c r="GP100" s="136"/>
      <c r="GQ100" s="136"/>
      <c r="GR100" s="136"/>
      <c r="GS100" s="136"/>
      <c r="GT100" s="136"/>
      <c r="GU100" s="136"/>
      <c r="GV100" s="136"/>
      <c r="GW100" s="136"/>
      <c r="GX100" s="136"/>
    </row>
    <row r="101" spans="2:206">
      <c r="B101" s="139" t="s">
        <v>354</v>
      </c>
      <c r="E101" s="136">
        <f>IFERROR(VLOOKUP(E$87,'Capital Structure'!$H$27:$I$29,2,FALSE),0)</f>
        <v>0</v>
      </c>
      <c r="F101" s="136">
        <f>IFERROR(VLOOKUP(F$87,'Capital Structure'!$H$27:$I$29,2,FALSE),0)</f>
        <v>0</v>
      </c>
      <c r="G101" s="136">
        <f>IFERROR(VLOOKUP(G$87,'Capital Structure'!$H$27:$I$29,2,FALSE),0)</f>
        <v>0</v>
      </c>
      <c r="H101" s="136">
        <f>IFERROR(VLOOKUP(H$87,'Capital Structure'!$H$27:$I$29,2,FALSE),0)</f>
        <v>0</v>
      </c>
      <c r="I101" s="136">
        <f>IFERROR(VLOOKUP(I$87,'Capital Structure'!$H$27:$I$29,2,FALSE),0)</f>
        <v>0</v>
      </c>
      <c r="J101" s="136">
        <f>IFERROR(VLOOKUP(J$87,'Capital Structure'!$H$27:$I$29,2,FALSE),0)</f>
        <v>0</v>
      </c>
      <c r="K101" s="136">
        <f>IFERROR(VLOOKUP(K$87,'Capital Structure'!$H$27:$I$29,2,FALSE),0)</f>
        <v>0</v>
      </c>
      <c r="L101" s="136">
        <f>IFERROR(VLOOKUP(L$87,'Capital Structure'!$H$27:$I$29,2,FALSE),0)</f>
        <v>0</v>
      </c>
      <c r="M101" s="136">
        <f>IFERROR(VLOOKUP(M$87,'Capital Structure'!$H$27:$I$29,2,FALSE),0)</f>
        <v>0</v>
      </c>
      <c r="N101" s="136">
        <f>IFERROR(VLOOKUP(N$87,'Capital Structure'!$H$27:$I$29,2,FALSE),0)</f>
        <v>0</v>
      </c>
      <c r="O101" s="136">
        <f>IFERROR(VLOOKUP(O$87,'Capital Structure'!$H$27:$I$29,2,FALSE),0)</f>
        <v>0</v>
      </c>
      <c r="P101" s="136">
        <f>IFERROR(VLOOKUP(P$87,'Capital Structure'!$H$27:$I$29,2,FALSE),0)</f>
        <v>0</v>
      </c>
      <c r="Q101" s="136">
        <f>IFERROR(VLOOKUP(Q$87,'Capital Structure'!$H$27:$I$29,2,FALSE),0)</f>
        <v>0</v>
      </c>
      <c r="R101" s="136">
        <f>IFERROR(VLOOKUP(R$87,'Capital Structure'!$H$27:$I$29,2,FALSE),0)</f>
        <v>0</v>
      </c>
      <c r="S101" s="136">
        <f>IFERROR(VLOOKUP(S$87,'Capital Structure'!$H$27:$I$29,2,FALSE),0)</f>
        <v>0</v>
      </c>
      <c r="T101" s="136">
        <f>IFERROR(VLOOKUP(T$87,'Capital Structure'!$H$27:$I$29,2,FALSE),0)</f>
        <v>0</v>
      </c>
      <c r="U101" s="136">
        <f>IFERROR(VLOOKUP(U$87,'Capital Structure'!$H$27:$I$29,2,FALSE),0)</f>
        <v>0</v>
      </c>
      <c r="V101" s="136">
        <f>IFERROR(VLOOKUP(V$87,'Capital Structure'!$H$27:$I$29,2,FALSE),0)</f>
        <v>0</v>
      </c>
      <c r="W101" s="136">
        <f>IFERROR(VLOOKUP(W$87,'Capital Structure'!$H$27:$I$29,2,FALSE),0)</f>
        <v>0</v>
      </c>
      <c r="X101" s="136">
        <f>IFERROR(VLOOKUP(X$87,'Capital Structure'!$H$27:$I$29,2,FALSE),0)</f>
        <v>0</v>
      </c>
      <c r="Y101" s="136">
        <f>IFERROR(VLOOKUP(Y$87,'Capital Structure'!$H$27:$I$29,2,FALSE),0)</f>
        <v>0</v>
      </c>
      <c r="Z101" s="136">
        <f>IFERROR(VLOOKUP(Z$87,'Capital Structure'!$H$27:$I$29,2,FALSE),0)</f>
        <v>0</v>
      </c>
      <c r="AA101" s="136">
        <f>IFERROR(VLOOKUP(AA$87,'Capital Structure'!$H$27:$I$29,2,FALSE),0)</f>
        <v>0</v>
      </c>
      <c r="AB101" s="136">
        <f>IFERROR(VLOOKUP(AB$87,'Capital Structure'!$H$27:$I$29,2,FALSE),0)</f>
        <v>0</v>
      </c>
      <c r="AC101" s="136">
        <f>IFERROR(VLOOKUP(AC$87,'Capital Structure'!$H$27:$I$29,2,FALSE),0)</f>
        <v>0</v>
      </c>
      <c r="AD101" s="136">
        <f>IFERROR(VLOOKUP(AD$87,'Capital Structure'!$H$27:$I$29,2,FALSE),0)</f>
        <v>0</v>
      </c>
      <c r="AE101" s="136">
        <f>IFERROR(VLOOKUP(AE$87,'Capital Structure'!$H$27:$I$29,2,FALSE),0)</f>
        <v>0</v>
      </c>
      <c r="AF101" s="136">
        <f>IFERROR(VLOOKUP(AF$87,'Capital Structure'!$H$27:$I$29,2,FALSE),0)</f>
        <v>0</v>
      </c>
      <c r="AG101" s="136">
        <f>IFERROR(VLOOKUP(AG$87,'Capital Structure'!$H$27:$I$29,2,FALSE),0)</f>
        <v>0</v>
      </c>
      <c r="AH101" s="136">
        <f>IFERROR(VLOOKUP(AH$87,'Capital Structure'!$H$27:$I$29,2,FALSE),0)</f>
        <v>0</v>
      </c>
      <c r="AI101" s="136">
        <f>IFERROR(VLOOKUP(AI$87,'Capital Structure'!$H$27:$I$29,2,FALSE),0)</f>
        <v>0</v>
      </c>
      <c r="AJ101" s="136">
        <f>IFERROR(VLOOKUP(AJ$87,'Capital Structure'!$H$27:$I$29,2,FALSE),0)</f>
        <v>0</v>
      </c>
      <c r="AK101" s="136">
        <f>IFERROR(VLOOKUP(AK$87,'Capital Structure'!$H$27:$I$29,2,FALSE),0)</f>
        <v>0</v>
      </c>
      <c r="AL101" s="136">
        <f>IFERROR(VLOOKUP(AL$87,'Capital Structure'!$H$27:$I$29,2,FALSE),0)</f>
        <v>0</v>
      </c>
      <c r="AM101" s="136">
        <f>IFERROR(VLOOKUP(AM$87,'Capital Structure'!$H$27:$I$29,2,FALSE),0)</f>
        <v>0</v>
      </c>
      <c r="AN101" s="136">
        <f>IFERROR(VLOOKUP(AN$87,'Capital Structure'!$H$27:$I$29,2,FALSE),0)</f>
        <v>0</v>
      </c>
      <c r="AO101" s="136">
        <f>IFERROR(VLOOKUP(AO$87,'Capital Structure'!$H$27:$I$29,2,FALSE),0)</f>
        <v>0</v>
      </c>
      <c r="AP101" s="136">
        <f>IFERROR(VLOOKUP(AP$87,'Capital Structure'!$H$27:$I$29,2,FALSE),0)</f>
        <v>0</v>
      </c>
      <c r="AQ101" s="136">
        <f>IFERROR(VLOOKUP(AQ$87,'Capital Structure'!$H$27:$I$29,2,FALSE),0)</f>
        <v>0</v>
      </c>
      <c r="AR101" s="136">
        <f>IFERROR(VLOOKUP(AR$87,'Capital Structure'!$H$27:$I$29,2,FALSE),0)</f>
        <v>0</v>
      </c>
      <c r="AS101" s="136">
        <f>IFERROR(VLOOKUP(AS$87,'Capital Structure'!$H$27:$I$29,2,FALSE),0)</f>
        <v>0</v>
      </c>
      <c r="AT101" s="136">
        <f>IFERROR(VLOOKUP(AT$87,'Capital Structure'!$H$27:$I$29,2,FALSE),0)</f>
        <v>0</v>
      </c>
      <c r="AU101" s="136">
        <f>IFERROR(VLOOKUP(AU$87,'Capital Structure'!$H$27:$I$29,2,FALSE),0)</f>
        <v>0</v>
      </c>
      <c r="AV101" s="136">
        <f>IFERROR(VLOOKUP(AV$87,'Capital Structure'!$H$27:$I$29,2,FALSE),0)</f>
        <v>0</v>
      </c>
      <c r="AW101" s="136">
        <f>IFERROR(VLOOKUP(AW$87,'Capital Structure'!$H$27:$I$29,2,FALSE),0)</f>
        <v>0</v>
      </c>
      <c r="AX101" s="136">
        <f>IFERROR(VLOOKUP(AX$87,'Capital Structure'!$H$27:$I$29,2,FALSE),0)</f>
        <v>0</v>
      </c>
      <c r="AY101" s="136">
        <f>IFERROR(VLOOKUP(AY$87,'Capital Structure'!$H$27:$I$29,2,FALSE),0)</f>
        <v>0</v>
      </c>
      <c r="AZ101" s="136">
        <f>IFERROR(VLOOKUP(AZ$87,'Capital Structure'!$H$27:$I$29,2,FALSE),0)</f>
        <v>0</v>
      </c>
      <c r="BA101" s="136">
        <f>IFERROR(VLOOKUP(BA$87,'Capital Structure'!$H$27:$I$29,2,FALSE),0)</f>
        <v>0</v>
      </c>
      <c r="BB101" s="136">
        <f>IFERROR(VLOOKUP(BB$87,'Capital Structure'!$H$27:$I$29,2,FALSE),0)</f>
        <v>0</v>
      </c>
      <c r="BC101" s="136">
        <f>IFERROR(VLOOKUP(BC$87,'Capital Structure'!$H$27:$I$29,2,FALSE),0)</f>
        <v>0</v>
      </c>
      <c r="BD101" s="136">
        <f>IFERROR(VLOOKUP(BD$87,'Capital Structure'!$H$27:$I$29,2,FALSE),0)</f>
        <v>0</v>
      </c>
      <c r="BE101" s="136">
        <f>IFERROR(VLOOKUP(BE$87,'Capital Structure'!$H$27:$I$29,2,FALSE),0)</f>
        <v>0</v>
      </c>
      <c r="BF101" s="136">
        <f>IFERROR(VLOOKUP(BF$87,'Capital Structure'!$H$27:$I$29,2,FALSE),0)</f>
        <v>0</v>
      </c>
      <c r="BG101" s="136">
        <f>IFERROR(VLOOKUP(BG$87,'Capital Structure'!$H$27:$I$29,2,FALSE),0)</f>
        <v>0</v>
      </c>
      <c r="BH101" s="136">
        <f>IFERROR(VLOOKUP(BH$87,'Capital Structure'!$H$27:$I$29,2,FALSE),0)</f>
        <v>0</v>
      </c>
      <c r="BI101" s="136">
        <f>IFERROR(VLOOKUP(BI$87,'Capital Structure'!$H$27:$I$29,2,FALSE),0)</f>
        <v>0</v>
      </c>
      <c r="BJ101" s="136">
        <f>IFERROR(VLOOKUP(BJ$87,'Capital Structure'!$H$27:$I$29,2,FALSE),0)</f>
        <v>0</v>
      </c>
      <c r="BK101" s="136">
        <f>IFERROR(VLOOKUP(BK$87,'Capital Structure'!$H$27:$I$29,2,FALSE),0)</f>
        <v>0</v>
      </c>
      <c r="BL101" s="136">
        <f>IFERROR(VLOOKUP(BL$87,'Capital Structure'!$H$27:$I$29,2,FALSE),0)</f>
        <v>0</v>
      </c>
      <c r="BM101" s="136">
        <f>IFERROR(VLOOKUP(BM$87,'Capital Structure'!$H$27:$I$29,2,FALSE),0)</f>
        <v>0</v>
      </c>
      <c r="BN101" s="136">
        <f>IFERROR(VLOOKUP(BN$87,'Capital Structure'!$H$27:$I$29,2,FALSE),0)</f>
        <v>0</v>
      </c>
      <c r="BO101" s="136">
        <f>IFERROR(VLOOKUP(BO$87,'Capital Structure'!$H$27:$I$29,2,FALSE),0)</f>
        <v>0</v>
      </c>
      <c r="BP101" s="136">
        <f>IFERROR(VLOOKUP(BP$87,'Capital Structure'!$H$27:$I$29,2,FALSE),0)</f>
        <v>0</v>
      </c>
      <c r="BQ101" s="136">
        <f>IFERROR(VLOOKUP(BQ$87,'Capital Structure'!$H$27:$I$29,2,FALSE),0)</f>
        <v>0</v>
      </c>
      <c r="BR101" s="136">
        <f>IFERROR(VLOOKUP(BR$87,'Capital Structure'!$H$27:$I$29,2,FALSE),0)</f>
        <v>0</v>
      </c>
      <c r="BS101" s="136">
        <f>IFERROR(VLOOKUP(BS$87,'Capital Structure'!$H$27:$I$29,2,FALSE),0)</f>
        <v>0</v>
      </c>
      <c r="BT101" s="136">
        <f>IFERROR(VLOOKUP(BT$87,'Capital Structure'!$H$27:$I$29,2,FALSE),0)</f>
        <v>0</v>
      </c>
      <c r="BU101" s="136">
        <f>IFERROR(VLOOKUP(BU$87,'Capital Structure'!$H$27:$I$29,2,FALSE),0)</f>
        <v>0</v>
      </c>
      <c r="BV101" s="136">
        <f>IFERROR(VLOOKUP(BV$87,'Capital Structure'!$H$27:$I$29,2,FALSE),0)</f>
        <v>0</v>
      </c>
      <c r="BW101" s="136">
        <f>IFERROR(VLOOKUP(BW$87,'Capital Structure'!$H$27:$I$29,2,FALSE),0)</f>
        <v>0</v>
      </c>
      <c r="BX101" s="136">
        <f>IFERROR(VLOOKUP(BX$87,'Capital Structure'!$H$27:$I$29,2,FALSE),0)</f>
        <v>0</v>
      </c>
      <c r="BY101" s="136">
        <f>IFERROR(VLOOKUP(BY$87,'Capital Structure'!$H$27:$I$29,2,FALSE),0)</f>
        <v>0</v>
      </c>
      <c r="BZ101" s="136">
        <f>IFERROR(VLOOKUP(BZ$87,'Capital Structure'!$H$27:$I$29,2,FALSE),0)</f>
        <v>0</v>
      </c>
      <c r="CA101" s="136">
        <f>IFERROR(VLOOKUP(CA$87,'Capital Structure'!$H$27:$I$29,2,FALSE),0)</f>
        <v>0</v>
      </c>
      <c r="CB101" s="136">
        <f>IFERROR(VLOOKUP(CB$87,'Capital Structure'!$H$27:$I$29,2,FALSE),0)</f>
        <v>0</v>
      </c>
      <c r="CC101" s="136">
        <f>IFERROR(VLOOKUP(CC$87,'Capital Structure'!$H$27:$I$29,2,FALSE),0)</f>
        <v>0</v>
      </c>
      <c r="CD101" s="136">
        <f>IFERROR(VLOOKUP(CD$87,'Capital Structure'!$H$27:$I$29,2,FALSE),0)</f>
        <v>0</v>
      </c>
      <c r="CE101" s="136">
        <f>IFERROR(VLOOKUP(CE$87,'Capital Structure'!$H$27:$I$29,2,FALSE),0)</f>
        <v>0</v>
      </c>
      <c r="CF101" s="136">
        <f>IFERROR(VLOOKUP(CF$87,'Capital Structure'!$H$27:$I$29,2,FALSE),0)</f>
        <v>0</v>
      </c>
      <c r="CG101" s="136">
        <f>IFERROR(VLOOKUP(CG$87,'Capital Structure'!$H$27:$I$29,2,FALSE),0)</f>
        <v>0</v>
      </c>
      <c r="CH101" s="136">
        <f>IFERROR(VLOOKUP(CH$87,'Capital Structure'!$H$27:$I$29,2,FALSE),0)</f>
        <v>0</v>
      </c>
      <c r="CI101" s="136">
        <f>IFERROR(VLOOKUP(CI$87,'Capital Structure'!$H$27:$I$29,2,FALSE),0)</f>
        <v>0</v>
      </c>
      <c r="CJ101" s="136">
        <f>IFERROR(VLOOKUP(CJ$87,'Capital Structure'!$H$27:$I$29,2,FALSE),0)</f>
        <v>0</v>
      </c>
      <c r="CK101" s="136">
        <f>IFERROR(VLOOKUP(CK$87,'Capital Structure'!$H$27:$I$29,2,FALSE),0)</f>
        <v>0</v>
      </c>
      <c r="CL101" s="136">
        <f>IFERROR(VLOOKUP(CL$87,'Capital Structure'!$H$27:$I$29,2,FALSE),0)</f>
        <v>0</v>
      </c>
      <c r="CM101" s="136">
        <f>IFERROR(VLOOKUP(CM$87,'Capital Structure'!$H$27:$I$29,2,FALSE),0)</f>
        <v>0</v>
      </c>
      <c r="CN101" s="136">
        <f>IFERROR(VLOOKUP(CN$87,'Capital Structure'!$H$27:$I$29,2,FALSE),0)</f>
        <v>0</v>
      </c>
      <c r="CO101" s="136">
        <f>IFERROR(VLOOKUP(CO$87,'Capital Structure'!$H$27:$I$29,2,FALSE),0)</f>
        <v>0</v>
      </c>
      <c r="CP101" s="136">
        <f>IFERROR(VLOOKUP(CP$87,'Capital Structure'!$H$27:$I$29,2,FALSE),0)</f>
        <v>0</v>
      </c>
      <c r="CQ101" s="136">
        <f>IFERROR(VLOOKUP(CQ$87,'Capital Structure'!$H$27:$I$29,2,FALSE),0)</f>
        <v>0</v>
      </c>
      <c r="CR101" s="136">
        <f>IFERROR(VLOOKUP(CR$87,'Capital Structure'!$H$27:$I$29,2,FALSE),0)</f>
        <v>0</v>
      </c>
      <c r="CS101" s="136">
        <f>IFERROR(VLOOKUP(CS$87,'Capital Structure'!$H$27:$I$29,2,FALSE),0)</f>
        <v>0</v>
      </c>
      <c r="CT101" s="136">
        <f>IFERROR(VLOOKUP(CT$87,'Capital Structure'!$H$27:$I$29,2,FALSE),0)</f>
        <v>0</v>
      </c>
      <c r="CU101" s="136">
        <f>IFERROR(VLOOKUP(CU$87,'Capital Structure'!$H$27:$I$29,2,FALSE),0)</f>
        <v>0</v>
      </c>
      <c r="CV101" s="136">
        <f>IFERROR(VLOOKUP(CV$87,'Capital Structure'!$H$27:$I$29,2,FALSE),0)</f>
        <v>0</v>
      </c>
      <c r="CW101" s="136">
        <f>IFERROR(VLOOKUP(CW$87,'Capital Structure'!$H$27:$I$29,2,FALSE),0)</f>
        <v>0</v>
      </c>
      <c r="CX101" s="136">
        <f>IFERROR(VLOOKUP(CX$87,'Capital Structure'!$H$27:$I$29,2,FALSE),0)</f>
        <v>0</v>
      </c>
      <c r="CY101" s="136">
        <f>IFERROR(VLOOKUP(CY$87,'Capital Structure'!$H$27:$I$29,2,FALSE),0)</f>
        <v>0</v>
      </c>
      <c r="CZ101" s="136">
        <f>IFERROR(VLOOKUP(CZ$87,'Capital Structure'!$H$27:$I$29,2,FALSE),0)</f>
        <v>0</v>
      </c>
      <c r="DA101" s="136">
        <f>IFERROR(VLOOKUP(DA$87,'Capital Structure'!$H$27:$I$29,2,FALSE),0)</f>
        <v>0</v>
      </c>
      <c r="DB101" s="136">
        <f>IFERROR(VLOOKUP(DB$87,'Capital Structure'!$H$27:$I$29,2,FALSE),0)</f>
        <v>0</v>
      </c>
      <c r="DC101" s="136">
        <f>IFERROR(VLOOKUP(DC$87,'Capital Structure'!$H$27:$I$29,2,FALSE),0)</f>
        <v>0</v>
      </c>
      <c r="DD101" s="136">
        <f>IFERROR(VLOOKUP(DD$87,'Capital Structure'!$H$27:$I$29,2,FALSE),0)</f>
        <v>0</v>
      </c>
      <c r="DE101" s="136">
        <f>IFERROR(VLOOKUP(DE$87,'Capital Structure'!$H$27:$I$29,2,FALSE),0)</f>
        <v>0</v>
      </c>
      <c r="DF101" s="136">
        <f>IFERROR(VLOOKUP(DF$87,'Capital Structure'!$H$27:$I$29,2,FALSE),0)</f>
        <v>0</v>
      </c>
      <c r="DG101" s="136">
        <f>IFERROR(VLOOKUP(DG$87,'Capital Structure'!$H$27:$I$29,2,FALSE),0)</f>
        <v>0</v>
      </c>
      <c r="DH101" s="136">
        <f>IFERROR(VLOOKUP(DH$87,'Capital Structure'!$H$27:$I$29,2,FALSE),0)</f>
        <v>0</v>
      </c>
      <c r="DI101" s="136">
        <f>IFERROR(VLOOKUP(DI$87,'Capital Structure'!$H$27:$I$29,2,FALSE),0)</f>
        <v>0</v>
      </c>
      <c r="DJ101" s="136">
        <f>IFERROR(VLOOKUP(DJ$87,'Capital Structure'!$H$27:$I$29,2,FALSE),0)</f>
        <v>0</v>
      </c>
      <c r="DK101" s="136">
        <f>IFERROR(VLOOKUP(DK$87,'Capital Structure'!$H$27:$I$29,2,FALSE),0)</f>
        <v>0</v>
      </c>
      <c r="DL101" s="136">
        <f>IFERROR(VLOOKUP(DL$87,'Capital Structure'!$H$27:$I$29,2,FALSE),0)</f>
        <v>0</v>
      </c>
      <c r="DM101" s="136">
        <f>IFERROR(VLOOKUP(DM$87,'Capital Structure'!$H$27:$I$29,2,FALSE),0)</f>
        <v>0</v>
      </c>
      <c r="DN101" s="136">
        <f>IFERROR(VLOOKUP(DN$87,'Capital Structure'!$H$27:$I$29,2,FALSE),0)</f>
        <v>0</v>
      </c>
      <c r="DO101" s="136">
        <f>IFERROR(VLOOKUP(DO$87,'Capital Structure'!$H$27:$I$29,2,FALSE),0)</f>
        <v>0</v>
      </c>
      <c r="DP101" s="136">
        <f>IFERROR(VLOOKUP(DP$87,'Capital Structure'!$H$27:$I$29,2,FALSE),0)</f>
        <v>0</v>
      </c>
      <c r="DQ101" s="136">
        <f>IFERROR(VLOOKUP(DQ$87,'Capital Structure'!$H$27:$I$29,2,FALSE),0)</f>
        <v>0</v>
      </c>
      <c r="DR101" s="136">
        <f>IFERROR(VLOOKUP(DR$87,'Capital Structure'!$H$27:$I$29,2,FALSE),0)</f>
        <v>0</v>
      </c>
      <c r="DS101" s="136">
        <f>IFERROR(VLOOKUP(DS$87,'Capital Structure'!$H$27:$I$29,2,FALSE),0)</f>
        <v>0</v>
      </c>
      <c r="DT101" s="136">
        <f>IFERROR(VLOOKUP(DT$87,'Capital Structure'!$H$27:$I$29,2,FALSE),0)</f>
        <v>0</v>
      </c>
      <c r="DU101" s="136">
        <f>IFERROR(VLOOKUP(DU$87,'Capital Structure'!$H$27:$I$29,2,FALSE),0)</f>
        <v>0</v>
      </c>
      <c r="DV101" s="136">
        <f>IFERROR(VLOOKUP(DV$87,'Capital Structure'!$H$27:$I$29,2,FALSE),0)</f>
        <v>0</v>
      </c>
      <c r="DW101" s="136">
        <f>IFERROR(VLOOKUP(DW$87,'Capital Structure'!$H$27:$I$29,2,FALSE),0)</f>
        <v>0</v>
      </c>
      <c r="DX101" s="136">
        <f>IFERROR(VLOOKUP(DX$87,'Capital Structure'!$H$27:$I$29,2,FALSE),0)</f>
        <v>0</v>
      </c>
      <c r="DY101" s="136">
        <f>IFERROR(VLOOKUP(DY$87,'Capital Structure'!$H$27:$I$29,2,FALSE),0)</f>
        <v>0</v>
      </c>
      <c r="DZ101" s="136">
        <f>IFERROR(VLOOKUP(DZ$87,'Capital Structure'!$H$27:$I$29,2,FALSE),0)</f>
        <v>0</v>
      </c>
      <c r="EA101" s="136">
        <f>IFERROR(VLOOKUP(EA$87,'Capital Structure'!$H$27:$I$29,2,FALSE),0)</f>
        <v>0</v>
      </c>
      <c r="EB101" s="136">
        <f>IFERROR(VLOOKUP(EB$87,'Capital Structure'!$H$27:$I$29,2,FALSE),0)</f>
        <v>0</v>
      </c>
      <c r="EC101" s="136">
        <f>IFERROR(VLOOKUP(EC$87,'Capital Structure'!$H$27:$I$29,2,FALSE),0)</f>
        <v>0</v>
      </c>
      <c r="ED101" s="136">
        <f>IFERROR(VLOOKUP(ED$87,'Capital Structure'!$H$27:$I$29,2,FALSE),0)</f>
        <v>0</v>
      </c>
      <c r="EE101" s="136">
        <f>IFERROR(VLOOKUP(EE$87,'Capital Structure'!$H$27:$I$29,2,FALSE),0)</f>
        <v>0</v>
      </c>
      <c r="EF101" s="136">
        <f>IFERROR(VLOOKUP(EF$87,'Capital Structure'!$H$27:$I$29,2,FALSE),0)</f>
        <v>0</v>
      </c>
      <c r="EG101" s="136">
        <f>IFERROR(VLOOKUP(EG$87,'Capital Structure'!$H$27:$I$29,2,FALSE),0)</f>
        <v>0</v>
      </c>
      <c r="EH101" s="136">
        <f>IFERROR(VLOOKUP(EH$87,'Capital Structure'!$H$27:$I$29,2,FALSE),0)</f>
        <v>0</v>
      </c>
      <c r="EI101" s="136">
        <f>IFERROR(VLOOKUP(EI$87,'Capital Structure'!$H$27:$I$29,2,FALSE),0)</f>
        <v>0</v>
      </c>
      <c r="EJ101" s="136">
        <f>IFERROR(VLOOKUP(EJ$87,'Capital Structure'!$H$27:$I$29,2,FALSE),0)</f>
        <v>0</v>
      </c>
      <c r="EK101" s="136">
        <f>IFERROR(VLOOKUP(EK$87,'Capital Structure'!$H$27:$I$29,2,FALSE),0)</f>
        <v>0</v>
      </c>
      <c r="EL101" s="136">
        <f>IFERROR(VLOOKUP(EL$87,'Capital Structure'!$H$27:$I$29,2,FALSE),0)</f>
        <v>0</v>
      </c>
      <c r="EM101" s="136">
        <f>IFERROR(VLOOKUP(EM$87,'Capital Structure'!$H$27:$I$29,2,FALSE),0)</f>
        <v>0</v>
      </c>
      <c r="EN101" s="136">
        <f>IFERROR(VLOOKUP(EN$87,'Capital Structure'!$H$27:$I$29,2,FALSE),0)</f>
        <v>0</v>
      </c>
      <c r="EO101" s="136">
        <f>IFERROR(VLOOKUP(EO$87,'Capital Structure'!$H$27:$I$29,2,FALSE),0)</f>
        <v>0</v>
      </c>
      <c r="EP101" s="136">
        <f>IFERROR(VLOOKUP(EP$87,'Capital Structure'!$H$27:$I$29,2,FALSE),0)</f>
        <v>0</v>
      </c>
      <c r="EQ101" s="136">
        <f>IFERROR(VLOOKUP(EQ$87,'Capital Structure'!$H$27:$I$29,2,FALSE),0)</f>
        <v>0</v>
      </c>
      <c r="ER101" s="136">
        <f>IFERROR(VLOOKUP(ER$87,'Capital Structure'!$H$27:$I$29,2,FALSE),0)</f>
        <v>0</v>
      </c>
      <c r="ES101" s="136">
        <f>IFERROR(VLOOKUP(ES$87,'Capital Structure'!$H$27:$I$29,2,FALSE),0)</f>
        <v>0</v>
      </c>
      <c r="ET101" s="136">
        <f>IFERROR(VLOOKUP(ET$87,'Capital Structure'!$H$27:$I$29,2,FALSE),0)</f>
        <v>0</v>
      </c>
      <c r="EU101" s="136">
        <f>IFERROR(VLOOKUP(EU$87,'Capital Structure'!$H$27:$I$29,2,FALSE),0)</f>
        <v>0</v>
      </c>
      <c r="EV101" s="136">
        <f>IFERROR(VLOOKUP(EV$87,'Capital Structure'!$H$27:$I$29,2,FALSE),0)</f>
        <v>0</v>
      </c>
      <c r="EW101" s="136">
        <f>IFERROR(VLOOKUP(EW$87,'Capital Structure'!$H$27:$I$29,2,FALSE),0)</f>
        <v>0</v>
      </c>
      <c r="EX101" s="136">
        <f>IFERROR(VLOOKUP(EX$87,'Capital Structure'!$H$27:$I$29,2,FALSE),0)</f>
        <v>0</v>
      </c>
      <c r="EY101" s="136">
        <f>IFERROR(VLOOKUP(EY$87,'Capital Structure'!$H$27:$I$29,2,FALSE),0)</f>
        <v>0</v>
      </c>
      <c r="EZ101" s="136">
        <f>IFERROR(VLOOKUP(EZ$87,'Capital Structure'!$H$27:$I$29,2,FALSE),0)</f>
        <v>0</v>
      </c>
      <c r="FA101" s="136">
        <f>IFERROR(VLOOKUP(FA$87,'Capital Structure'!$H$27:$I$29,2,FALSE),0)</f>
        <v>0</v>
      </c>
      <c r="FB101" s="136">
        <f>IFERROR(VLOOKUP(FB$87,'Capital Structure'!$H$27:$I$29,2,FALSE),0)</f>
        <v>0</v>
      </c>
      <c r="FC101" s="136"/>
      <c r="FD101" s="136"/>
      <c r="FE101" s="136"/>
      <c r="FF101" s="136"/>
      <c r="FG101" s="136"/>
      <c r="FH101" s="136"/>
      <c r="FI101" s="136"/>
      <c r="FJ101" s="136"/>
      <c r="FK101" s="136"/>
      <c r="FL101" s="136"/>
      <c r="FM101" s="136"/>
      <c r="FN101" s="136"/>
      <c r="FO101" s="136"/>
      <c r="FP101" s="136"/>
      <c r="FQ101" s="136"/>
      <c r="FR101" s="136"/>
      <c r="FS101" s="136"/>
      <c r="FT101" s="136"/>
      <c r="FU101" s="136"/>
      <c r="FV101" s="136"/>
      <c r="FW101" s="136"/>
      <c r="FX101" s="136"/>
      <c r="FY101" s="136"/>
      <c r="FZ101" s="136"/>
      <c r="GA101" s="136"/>
      <c r="GB101" s="136"/>
      <c r="GC101" s="136"/>
      <c r="GD101" s="136"/>
      <c r="GE101" s="136"/>
      <c r="GF101" s="136"/>
      <c r="GG101" s="136"/>
      <c r="GH101" s="136"/>
      <c r="GI101" s="136"/>
      <c r="GJ101" s="136"/>
      <c r="GK101" s="136"/>
      <c r="GL101" s="136"/>
      <c r="GM101" s="136"/>
      <c r="GN101" s="136"/>
      <c r="GO101" s="136"/>
      <c r="GP101" s="136"/>
      <c r="GQ101" s="136"/>
      <c r="GR101" s="136"/>
      <c r="GS101" s="136"/>
      <c r="GT101" s="136"/>
      <c r="GU101" s="136"/>
      <c r="GV101" s="136"/>
      <c r="GW101" s="136"/>
      <c r="GX101" s="136"/>
    </row>
    <row r="102" spans="2:206">
      <c r="B102" s="139" t="s">
        <v>355</v>
      </c>
      <c r="E102" s="136">
        <f>SUM($E$99:E99)-SUM($E$101:E101)+SUM($D$100:D100)-SUM($D$104:D104)</f>
        <v>0</v>
      </c>
      <c r="F102" s="136">
        <f>SUM($E$99:F99)-SUM($E$101:F101)+SUM($D$100:E100)-SUM($D$104:E104)</f>
        <v>0</v>
      </c>
      <c r="G102" s="136">
        <f>SUM($E$99:G99)-SUM($E$101:G101)+SUM($D$100:F100)-SUM($D$104:F104)</f>
        <v>0</v>
      </c>
      <c r="H102" s="136">
        <f>SUM($E$99:H99)-SUM($E$101:H101)+SUM($D$100:G100)-SUM($D$104:G104)</f>
        <v>0</v>
      </c>
      <c r="I102" s="136">
        <f>SUM($E$99:I99)-SUM($E$101:I101)+SUM($D$100:H100)-SUM($D$104:H104)</f>
        <v>0</v>
      </c>
      <c r="J102" s="136">
        <f>SUM($E$99:J99)-SUM($E$101:J101)+SUM($D$100:I100)-SUM($D$104:I104)</f>
        <v>0</v>
      </c>
      <c r="K102" s="136">
        <f>SUM($E$99:K99)-SUM($E$101:K101)+SUM($D$100:J100)-SUM($D$104:J104)</f>
        <v>0</v>
      </c>
      <c r="L102" s="136">
        <f>SUM($E$99:L99)-SUM($E$101:L101)+SUM($D$100:K100)-SUM($D$104:K104)</f>
        <v>0</v>
      </c>
      <c r="M102" s="136">
        <f>SUM($E$99:M99)-SUM($E$101:M101)+SUM($D$100:L100)-SUM($D$104:L104)</f>
        <v>0</v>
      </c>
      <c r="N102" s="136">
        <f>SUM($E$99:N99)-SUM($E$101:N101)+SUM($D$100:M100)-SUM($D$104:M104)</f>
        <v>0</v>
      </c>
      <c r="O102" s="136">
        <f>SUM($E$99:O99)-SUM($E$101:O101)+SUM($D$100:N100)-SUM($D$104:N104)</f>
        <v>0</v>
      </c>
      <c r="P102" s="136">
        <f>SUM($E$99:P99)-SUM($E$101:P101)+SUM($D$100:O100)-SUM($D$104:O104)</f>
        <v>0</v>
      </c>
      <c r="Q102" s="136">
        <f>SUM($E$99:Q99)-SUM($E$101:Q101)+SUM($D$100:P100)-SUM($D$104:P104)</f>
        <v>0</v>
      </c>
      <c r="R102" s="136">
        <f>SUM($E$99:R99)-SUM($E$101:R101)+SUM($D$100:Q100)-SUM($D$104:Q104)</f>
        <v>0</v>
      </c>
      <c r="S102" s="136">
        <f>SUM($E$99:S99)-SUM($E$101:S101)+SUM($D$100:R100)-SUM($D$104:R104)</f>
        <v>0</v>
      </c>
      <c r="T102" s="136">
        <f>SUM($E$99:T99)-SUM($E$101:T101)+SUM($D$100:S100)-SUM($D$104:S104)</f>
        <v>0</v>
      </c>
      <c r="U102" s="136">
        <f>SUM($E$99:U99)-SUM($E$101:U101)+SUM($D$100:T100)-SUM($D$104:T104)</f>
        <v>0</v>
      </c>
      <c r="V102" s="136">
        <f>SUM($E$99:V99)-SUM($E$101:V101)+SUM($D$100:U100)-SUM($D$104:U104)</f>
        <v>0</v>
      </c>
      <c r="W102" s="136">
        <f>SUM($E$99:W99)-SUM($E$101:W101)+SUM($D$100:V100)-SUM($D$104:V104)</f>
        <v>0</v>
      </c>
      <c r="X102" s="136">
        <f>SUM($E$99:X99)-SUM($E$101:X101)+SUM($D$100:W100)-SUM($D$104:W104)</f>
        <v>0</v>
      </c>
      <c r="Y102" s="136">
        <f>SUM($E$99:Y99)-SUM($E$101:Y101)+SUM($D$100:X100)-SUM($D$104:X104)</f>
        <v>0</v>
      </c>
      <c r="Z102" s="136">
        <f>SUM($E$99:Z99)-SUM($E$101:Z101)+SUM($D$100:Y100)-SUM($D$104:Y104)</f>
        <v>0</v>
      </c>
      <c r="AA102" s="136">
        <f>SUM($E$99:AA99)-SUM($E$101:AA101)+SUM($D$100:Z100)-SUM($D$104:Z104)</f>
        <v>0</v>
      </c>
      <c r="AB102" s="136">
        <f>SUM($E$99:AB99)-SUM($E$101:AB101)+SUM($D$100:AA100)-SUM($D$104:AA104)</f>
        <v>0</v>
      </c>
      <c r="AC102" s="136">
        <f>SUM($E$99:AC99)-SUM($E$101:AC101)+SUM($D$100:AB100)-SUM($D$104:AB104)</f>
        <v>0</v>
      </c>
      <c r="AD102" s="136">
        <f>SUM($E$99:AD99)-SUM($E$101:AD101)+SUM($D$100:AC100)-SUM($D$104:AC104)</f>
        <v>0</v>
      </c>
      <c r="AE102" s="136">
        <f>SUM($E$99:AE99)-SUM($E$101:AE101)+SUM($D$100:AD100)-SUM($D$104:AD104)</f>
        <v>0</v>
      </c>
      <c r="AF102" s="136">
        <f>SUM($E$99:AF99)-SUM($E$101:AF101)+SUM($D$100:AE100)-SUM($D$104:AE104)</f>
        <v>0</v>
      </c>
      <c r="AG102" s="136">
        <f>SUM($E$99:AG99)-SUM($E$101:AG101)+SUM($D$100:AF100)-SUM($D$104:AF104)</f>
        <v>0</v>
      </c>
      <c r="AH102" s="136">
        <f>SUM($E$99:AH99)-SUM($E$101:AH101)+SUM($D$100:AG100)-SUM($D$104:AG104)</f>
        <v>0</v>
      </c>
      <c r="AI102" s="136">
        <f>SUM($E$99:AI99)-SUM($E$101:AI101)+SUM($D$100:AH100)-SUM($D$104:AH104)</f>
        <v>0</v>
      </c>
      <c r="AJ102" s="136">
        <f>SUM($E$99:AJ99)-SUM($E$101:AJ101)+SUM($D$100:AI100)-SUM($D$104:AI104)</f>
        <v>0</v>
      </c>
      <c r="AK102" s="136">
        <f>SUM($E$99:AK99)-SUM($E$101:AK101)+SUM($D$100:AJ100)-SUM($D$104:AJ104)</f>
        <v>0</v>
      </c>
      <c r="AL102" s="136">
        <f>SUM($E$99:AL99)-SUM($E$101:AL101)+SUM($D$100:AK100)-SUM($D$104:AK104)</f>
        <v>0</v>
      </c>
      <c r="AM102" s="136">
        <f>SUM($E$99:AM99)-SUM($E$101:AM101)+SUM($D$100:AL100)-SUM($D$104:AL104)</f>
        <v>0</v>
      </c>
      <c r="AN102" s="136">
        <f>SUM($E$99:AN99)-SUM($E$101:AN101)+SUM($D$100:AM100)-SUM($D$104:AM104)</f>
        <v>0</v>
      </c>
      <c r="AO102" s="136">
        <f>SUM($E$99:AO99)-SUM($E$101:AO101)+SUM($D$100:AN100)-SUM($D$104:AN104)</f>
        <v>0</v>
      </c>
      <c r="AP102" s="136">
        <f>SUM($E$99:AP99)-SUM($E$101:AP101)+SUM($D$100:AO100)-SUM($D$104:AO104)</f>
        <v>0</v>
      </c>
      <c r="AQ102" s="136">
        <f>SUM($E$99:AQ99)-SUM($E$101:AQ101)+SUM($D$100:AP100)-SUM($D$104:AP104)</f>
        <v>0</v>
      </c>
      <c r="AR102" s="136">
        <f>SUM($E$99:AR99)-SUM($E$101:AR101)+SUM($D$100:AQ100)-SUM($D$104:AQ104)</f>
        <v>0</v>
      </c>
      <c r="AS102" s="136">
        <f>SUM($E$99:AS99)-SUM($E$101:AS101)+SUM($D$100:AR100)-SUM($D$104:AR104)</f>
        <v>0</v>
      </c>
      <c r="AT102" s="136">
        <f>SUM($E$99:AT99)-SUM($E$101:AT101)+SUM($D$100:AS100)-SUM($D$104:AS104)</f>
        <v>0</v>
      </c>
      <c r="AU102" s="136">
        <f>SUM($E$99:AU99)-SUM($E$101:AU101)+SUM($D$100:AT100)-SUM($D$104:AT104)</f>
        <v>0</v>
      </c>
      <c r="AV102" s="136">
        <f>SUM($E$99:AV99)-SUM($E$101:AV101)+SUM($D$100:AU100)-SUM($D$104:AU104)</f>
        <v>0</v>
      </c>
      <c r="AW102" s="136">
        <f>SUM($E$99:AW99)-SUM($E$101:AW101)+SUM($D$100:AV100)-SUM($D$104:AV104)</f>
        <v>0</v>
      </c>
      <c r="AX102" s="136">
        <f>SUM($E$99:AX99)-SUM($E$101:AX101)+SUM($D$100:AW100)-SUM($D$104:AW104)</f>
        <v>0</v>
      </c>
      <c r="AY102" s="136">
        <f>SUM($E$99:AY99)-SUM($E$101:AY101)+SUM($D$100:AX100)-SUM($D$104:AX104)</f>
        <v>0</v>
      </c>
      <c r="AZ102" s="136">
        <f>SUM($E$99:AZ99)-SUM($E$101:AZ101)+SUM($D$100:AY100)-SUM($D$104:AY104)</f>
        <v>0</v>
      </c>
      <c r="BA102" s="136">
        <f>SUM($E$99:BA99)-SUM($E$101:BA101)+SUM($D$100:AZ100)-SUM($D$104:AZ104)</f>
        <v>20864664.50448503</v>
      </c>
      <c r="BB102" s="136">
        <f>SUM($E$99:BB99)-SUM($E$101:BB101)+SUM($D$100:BA100)-SUM($D$104:BA104)</f>
        <v>41816265.111072078</v>
      </c>
      <c r="BC102" s="136">
        <f>SUM($E$99:BC99)-SUM($E$101:BC101)+SUM($D$100:BB100)-SUM($D$104:BB104)</f>
        <v>62855164.053519912</v>
      </c>
      <c r="BD102" s="136">
        <f>SUM($E$99:BD99)-SUM($E$101:BD101)+SUM($D$100:BC100)-SUM($D$104:BC104)</f>
        <v>83981725.074894607</v>
      </c>
      <c r="BE102" s="136">
        <f>SUM($E$99:BE99)-SUM($E$101:BE101)+SUM($D$100:BD100)-SUM($D$104:BD104)</f>
        <v>89072990.91143322</v>
      </c>
      <c r="BF102" s="136">
        <f>SUM($E$99:BF99)-SUM($E$101:BF101)+SUM($D$100:BE100)-SUM($D$104:BE104)</f>
        <v>89444128.373564184</v>
      </c>
      <c r="BG102" s="136">
        <f>SUM($E$99:BG99)-SUM($E$101:BG101)+SUM($D$100:BF100)-SUM($D$104:BF104)</f>
        <v>89816812.241787374</v>
      </c>
      <c r="BH102" s="136">
        <f>SUM($E$99:BH99)-SUM($E$101:BH101)+SUM($D$100:BG100)-SUM($D$104:BG104)</f>
        <v>90191048.95946148</v>
      </c>
      <c r="BI102" s="136">
        <f>SUM($E$99:BI99)-SUM($E$101:BI101)+SUM($D$100:BH100)-SUM($D$104:BH104)</f>
        <v>90566844.99679257</v>
      </c>
      <c r="BJ102" s="136">
        <f>SUM($E$99:BJ99)-SUM($E$101:BJ101)+SUM($D$100:BI100)-SUM($D$104:BI104)</f>
        <v>90944206.850945875</v>
      </c>
      <c r="BK102" s="136">
        <f>SUM($E$99:BK99)-SUM($E$101:BK101)+SUM($D$100:BJ100)-SUM($D$104:BJ104)</f>
        <v>91323141.04615815</v>
      </c>
      <c r="BL102" s="136">
        <f>SUM($E$99:BL99)-SUM($E$101:BL101)+SUM($D$100:BK100)-SUM($D$104:BK104)</f>
        <v>91703654.13385047</v>
      </c>
      <c r="BM102" s="136">
        <f>SUM($E$99:BM99)-SUM($E$101:BM101)+SUM($D$100:BL100)-SUM($D$104:BL104)</f>
        <v>92085752.692741513</v>
      </c>
      <c r="BN102" s="136">
        <f>SUM($E$99:BN99)-SUM($E$101:BN101)+SUM($D$100:BM100)-SUM($D$104:BM104)</f>
        <v>92469443.328961283</v>
      </c>
      <c r="BO102" s="136">
        <f>SUM($E$99:BO99)-SUM($E$101:BO101)+SUM($D$100:BN100)-SUM($D$104:BN104)</f>
        <v>92854732.676165283</v>
      </c>
      <c r="BP102" s="136">
        <f>SUM($E$99:BP99)-SUM($E$101:BP101)+SUM($D$100:BO100)-SUM($D$104:BO104)</f>
        <v>93241627.395649299</v>
      </c>
      <c r="BQ102" s="136">
        <f>SUM($E$99:BQ99)-SUM($E$101:BQ101)+SUM($D$100:BP100)-SUM($D$104:BP104)</f>
        <v>93630134.176464513</v>
      </c>
      <c r="BR102" s="136">
        <f>SUM($E$99:BR99)-SUM($E$101:BR101)+SUM($D$100:BQ100)-SUM($D$104:BQ104)</f>
        <v>94020259.735533118</v>
      </c>
      <c r="BS102" s="136">
        <f>SUM($E$99:BS99)-SUM($E$101:BS101)+SUM($D$100:BR100)-SUM($D$104:BR104)</f>
        <v>94412010.817764506</v>
      </c>
      <c r="BT102" s="136">
        <f>SUM($E$99:BT99)-SUM($E$101:BT101)+SUM($D$100:BS100)-SUM($D$104:BS104)</f>
        <v>94805394.19617185</v>
      </c>
      <c r="BU102" s="136">
        <f>SUM($E$99:BU99)-SUM($E$101:BU101)+SUM($D$100:BT100)-SUM($D$104:BT104)</f>
        <v>95200416.671989232</v>
      </c>
      <c r="BV102" s="136">
        <f>SUM($E$99:BV99)-SUM($E$101:BV101)+SUM($D$100:BU100)-SUM($D$104:BU104)</f>
        <v>95597085.074789196</v>
      </c>
      <c r="BW102" s="136">
        <f>SUM($E$99:BW99)-SUM($E$101:BW101)+SUM($D$100:BV100)-SUM($D$104:BV104)</f>
        <v>95995406.262600809</v>
      </c>
      <c r="BX102" s="136">
        <f>SUM($E$99:BX99)-SUM($E$101:BX101)+SUM($D$100:BW100)-SUM($D$104:BW104)</f>
        <v>96395387.122028321</v>
      </c>
      <c r="BY102" s="136">
        <f>SUM($E$99:BY99)-SUM($E$101:BY101)+SUM($D$100:BX100)-SUM($D$104:BX104)</f>
        <v>96797034.568370104</v>
      </c>
      <c r="BZ102" s="136">
        <f>SUM($E$99:BZ99)-SUM($E$101:BZ101)+SUM($D$100:BY100)-SUM($D$104:BY104)</f>
        <v>97200355.54573831</v>
      </c>
      <c r="CA102" s="136">
        <f>SUM($E$99:CA99)-SUM($E$101:CA101)+SUM($D$100:BZ100)-SUM($D$104:BZ104)</f>
        <v>97605357.027178884</v>
      </c>
      <c r="CB102" s="136">
        <f>SUM($E$99:CB99)-SUM($E$101:CB101)+SUM($D$100:CA100)-SUM($D$104:CA104)</f>
        <v>0</v>
      </c>
      <c r="CC102" s="136">
        <f>SUM($E$99:CC99)-SUM($E$101:CC101)+SUM($D$100:CB100)-SUM($D$104:CB104)</f>
        <v>0</v>
      </c>
      <c r="CD102" s="136">
        <f>SUM($E$99:CD99)-SUM($E$101:CD101)+SUM($D$100:CC100)-SUM($D$104:CC104)</f>
        <v>0</v>
      </c>
      <c r="CE102" s="136">
        <f>SUM($E$99:CE99)-SUM($E$101:CE101)+SUM($D$100:CD100)-SUM($D$104:CD104)</f>
        <v>0</v>
      </c>
      <c r="CF102" s="136">
        <f>SUM($E$99:CF99)-SUM($E$101:CF101)+SUM($D$100:CE100)-SUM($D$104:CE104)</f>
        <v>0</v>
      </c>
      <c r="CG102" s="136">
        <f>SUM($E$99:CG99)-SUM($E$101:CG101)+SUM($D$100:CF100)-SUM($D$104:CF104)</f>
        <v>0</v>
      </c>
      <c r="CH102" s="136">
        <f>SUM($E$99:CH99)-SUM($E$101:CH101)+SUM($D$100:CG100)-SUM($D$104:CG104)</f>
        <v>0</v>
      </c>
      <c r="CI102" s="136">
        <f>SUM($E$99:CI99)-SUM($E$101:CI101)+SUM($D$100:CH100)-SUM($D$104:CH104)</f>
        <v>0</v>
      </c>
      <c r="CJ102" s="136">
        <f>SUM($E$99:CJ99)-SUM($E$101:CJ101)+SUM($D$100:CI100)-SUM($D$104:CI104)</f>
        <v>0</v>
      </c>
      <c r="CK102" s="136">
        <f>SUM($E$99:CK99)-SUM($E$101:CK101)+SUM($D$100:CJ100)-SUM($D$104:CJ104)</f>
        <v>0</v>
      </c>
      <c r="CL102" s="136">
        <f>SUM($E$99:CL99)-SUM($E$101:CL101)+SUM($D$100:CK100)-SUM($D$104:CK104)</f>
        <v>0</v>
      </c>
      <c r="CM102" s="136">
        <f>SUM($E$99:CM99)-SUM($E$101:CM101)+SUM($D$100:CL100)-SUM($D$104:CL104)</f>
        <v>0</v>
      </c>
      <c r="CN102" s="136">
        <f>SUM($E$99:CN99)-SUM($E$101:CN101)+SUM($D$100:CM100)-SUM($D$104:CM104)</f>
        <v>0</v>
      </c>
      <c r="CO102" s="136">
        <f>SUM($E$99:CO99)-SUM($E$101:CO101)+SUM($D$100:CN100)-SUM($D$104:CN104)</f>
        <v>0</v>
      </c>
      <c r="CP102" s="136">
        <f>SUM($E$99:CP99)-SUM($E$101:CP101)+SUM($D$100:CO100)-SUM($D$104:CO104)</f>
        <v>0</v>
      </c>
      <c r="CQ102" s="136">
        <f>SUM($E$99:CQ99)-SUM($E$101:CQ101)+SUM($D$100:CP100)-SUM($D$104:CP104)</f>
        <v>0</v>
      </c>
      <c r="CR102" s="136">
        <f>SUM($E$99:CR99)-SUM($E$101:CR101)+SUM($D$100:CQ100)-SUM($D$104:CQ104)</f>
        <v>0</v>
      </c>
      <c r="CS102" s="136">
        <f>SUM($E$99:CS99)-SUM($E$101:CS101)+SUM($D$100:CR100)-SUM($D$104:CR104)</f>
        <v>0</v>
      </c>
      <c r="CT102" s="136">
        <f>SUM($E$99:CT99)-SUM($E$101:CT101)+SUM($D$100:CS100)-SUM($D$104:CS104)</f>
        <v>0</v>
      </c>
      <c r="CU102" s="136">
        <f>SUM($E$99:CU99)-SUM($E$101:CU101)+SUM($D$100:CT100)-SUM($D$104:CT104)</f>
        <v>0</v>
      </c>
      <c r="CV102" s="136">
        <f>SUM($E$99:CV99)-SUM($E$101:CV101)+SUM($D$100:CU100)-SUM($D$104:CU104)</f>
        <v>0</v>
      </c>
      <c r="CW102" s="136">
        <f>SUM($E$99:CW99)-SUM($E$101:CW101)+SUM($D$100:CV100)-SUM($D$104:CV104)</f>
        <v>0</v>
      </c>
      <c r="CX102" s="136">
        <f>SUM($E$99:CX99)-SUM($E$101:CX101)+SUM($D$100:CW100)-SUM($D$104:CW104)</f>
        <v>0</v>
      </c>
      <c r="CY102" s="136">
        <f>SUM($E$99:CY99)-SUM($E$101:CY101)+SUM($D$100:CX100)-SUM($D$104:CX104)</f>
        <v>0</v>
      </c>
      <c r="CZ102" s="136">
        <f>SUM($E$99:CZ99)-SUM($E$101:CZ101)+SUM($D$100:CY100)-SUM($D$104:CY104)</f>
        <v>0</v>
      </c>
      <c r="DA102" s="136">
        <f>SUM($E$99:DA99)-SUM($E$101:DA101)+SUM($D$100:CZ100)-SUM($D$104:CZ104)</f>
        <v>0</v>
      </c>
      <c r="DB102" s="136">
        <f>SUM($E$99:DB99)-SUM($E$101:DB101)+SUM($D$100:DA100)-SUM($D$104:DA104)</f>
        <v>0</v>
      </c>
      <c r="DC102" s="136">
        <f>SUM($E$99:DC99)-SUM($E$101:DC101)+SUM($D$100:DB100)-SUM($D$104:DB104)</f>
        <v>0</v>
      </c>
      <c r="DD102" s="136">
        <f>SUM($E$99:DD99)-SUM($E$101:DD101)+SUM($D$100:DC100)-SUM($D$104:DC104)</f>
        <v>0</v>
      </c>
      <c r="DE102" s="136">
        <f>SUM($E$99:DE99)-SUM($E$101:DE101)+SUM($D$100:DD100)-SUM($D$104:DD104)</f>
        <v>0</v>
      </c>
      <c r="DF102" s="136">
        <f>SUM($E$99:DF99)-SUM($E$101:DF101)+SUM($D$100:DE100)-SUM($D$104:DE104)</f>
        <v>0</v>
      </c>
      <c r="DG102" s="136">
        <f>SUM($E$99:DG99)-SUM($E$101:DG101)+SUM($D$100:DF100)-SUM($D$104:DF104)</f>
        <v>0</v>
      </c>
      <c r="DH102" s="136">
        <f>SUM($E$99:DH99)-SUM($E$101:DH101)+SUM($D$100:DG100)-SUM($D$104:DG104)</f>
        <v>0</v>
      </c>
      <c r="DI102" s="136">
        <f>SUM($E$99:DI99)-SUM($E$101:DI101)+SUM($D$100:DH100)-SUM($D$104:DH104)</f>
        <v>0</v>
      </c>
      <c r="DJ102" s="136">
        <f>SUM($E$99:DJ99)-SUM($E$101:DJ101)+SUM($D$100:DI100)-SUM($D$104:DI104)</f>
        <v>0</v>
      </c>
      <c r="DK102" s="136">
        <f>SUM($E$99:DK99)-SUM($E$101:DK101)+SUM($D$100:DJ100)-SUM($D$104:DJ104)</f>
        <v>0</v>
      </c>
      <c r="DL102" s="136">
        <f>SUM($E$99:DL99)-SUM($E$101:DL101)+SUM($D$100:DK100)-SUM($D$104:DK104)</f>
        <v>0</v>
      </c>
      <c r="DM102" s="136">
        <f>SUM($E$99:DM99)-SUM($E$101:DM101)+SUM($D$100:DL100)-SUM($D$104:DL104)</f>
        <v>0</v>
      </c>
      <c r="DN102" s="136">
        <f>SUM($E$99:DN99)-SUM($E$101:DN101)+SUM($D$100:DM100)-SUM($D$104:DM104)</f>
        <v>0</v>
      </c>
      <c r="DO102" s="136">
        <f>SUM($E$99:DO99)-SUM($E$101:DO101)+SUM($D$100:DN100)-SUM($D$104:DN104)</f>
        <v>0</v>
      </c>
      <c r="DP102" s="136">
        <f>SUM($E$99:DP99)-SUM($E$101:DP101)+SUM($D$100:DO100)-SUM($D$104:DO104)</f>
        <v>0</v>
      </c>
      <c r="DQ102" s="136">
        <f>SUM($E$99:DQ99)-SUM($E$101:DQ101)+SUM($D$100:DP100)-SUM($D$104:DP104)</f>
        <v>0</v>
      </c>
      <c r="DR102" s="136">
        <f>SUM($E$99:DR99)-SUM($E$101:DR101)+SUM($D$100:DQ100)-SUM($D$104:DQ104)</f>
        <v>0</v>
      </c>
      <c r="DS102" s="136">
        <f>SUM($E$99:DS99)-SUM($E$101:DS101)+SUM($D$100:DR100)-SUM($D$104:DR104)</f>
        <v>0</v>
      </c>
      <c r="DT102" s="136">
        <f>SUM($E$99:DT99)-SUM($E$101:DT101)+SUM($D$100:DS100)-SUM($D$104:DS104)</f>
        <v>0</v>
      </c>
      <c r="DU102" s="136">
        <f>SUM($E$99:DU99)-SUM($E$101:DU101)+SUM($D$100:DT100)-SUM($D$104:DT104)</f>
        <v>0</v>
      </c>
      <c r="DV102" s="136">
        <f>SUM($E$99:DV99)-SUM($E$101:DV101)+SUM($D$100:DU100)-SUM($D$104:DU104)</f>
        <v>0</v>
      </c>
      <c r="DW102" s="136">
        <f>SUM($E$99:DW99)-SUM($E$101:DW101)+SUM($D$100:DV100)-SUM($D$104:DV104)</f>
        <v>0</v>
      </c>
      <c r="DX102" s="136">
        <f>SUM($E$99:DX99)-SUM($E$101:DX101)+SUM($D$100:DW100)-SUM($D$104:DW104)</f>
        <v>0</v>
      </c>
      <c r="DY102" s="136">
        <f>SUM($E$99:DY99)-SUM($E$101:DY101)+SUM($D$100:DX100)-SUM($D$104:DX104)</f>
        <v>0</v>
      </c>
      <c r="DZ102" s="136">
        <f>SUM($E$99:DZ99)-SUM($E$101:DZ101)+SUM($D$100:DY100)-SUM($D$104:DY104)</f>
        <v>0</v>
      </c>
      <c r="EA102" s="136">
        <f>SUM($E$99:EA99)-SUM($E$101:EA101)+SUM($D$100:DZ100)-SUM($D$104:DZ104)</f>
        <v>0</v>
      </c>
      <c r="EB102" s="136">
        <f>SUM($E$99:EB99)-SUM($E$101:EB101)+SUM($D$100:EA100)-SUM($D$104:EA104)</f>
        <v>0</v>
      </c>
      <c r="EC102" s="136">
        <f>SUM($E$99:EC99)-SUM($E$101:EC101)+SUM($D$100:EB100)-SUM($D$104:EB104)</f>
        <v>0</v>
      </c>
      <c r="ED102" s="136">
        <f>SUM($E$99:ED99)-SUM($E$101:ED101)+SUM($D$100:EC100)-SUM($D$104:EC104)</f>
        <v>0</v>
      </c>
      <c r="EE102" s="136">
        <f>SUM($E$99:EE99)-SUM($E$101:EE101)+SUM($D$100:ED100)-SUM($D$104:ED104)</f>
        <v>0</v>
      </c>
      <c r="EF102" s="136">
        <f>SUM($E$99:EF99)-SUM($E$101:EF101)+SUM($D$100:EE100)-SUM($D$104:EE104)</f>
        <v>0</v>
      </c>
      <c r="EG102" s="136">
        <f>SUM($E$99:EG99)-SUM($E$101:EG101)+SUM($D$100:EF100)-SUM($D$104:EF104)</f>
        <v>0</v>
      </c>
      <c r="EH102" s="136">
        <f>SUM($E$99:EH99)-SUM($E$101:EH101)+SUM($D$100:EG100)-SUM($D$104:EG104)</f>
        <v>0</v>
      </c>
      <c r="EI102" s="136">
        <f>SUM($E$99:EI99)-SUM($E$101:EI101)+SUM($D$100:EH100)-SUM($D$104:EH104)</f>
        <v>0</v>
      </c>
      <c r="EJ102" s="136">
        <f>SUM($E$99:EJ99)-SUM($E$101:EJ101)+SUM($D$100:EI100)-SUM($D$104:EI104)</f>
        <v>0</v>
      </c>
      <c r="EK102" s="136">
        <f>SUM($E$99:EK99)-SUM($E$101:EK101)+SUM($D$100:EJ100)-SUM($D$104:EJ104)</f>
        <v>0</v>
      </c>
      <c r="EL102" s="136">
        <f>SUM($E$99:EL99)-SUM($E$101:EL101)+SUM($D$100:EK100)-SUM($D$104:EK104)</f>
        <v>0</v>
      </c>
      <c r="EM102" s="136">
        <f>SUM($E$99:EM99)-SUM($E$101:EM101)+SUM($D$100:EL100)-SUM($D$104:EL104)</f>
        <v>0</v>
      </c>
      <c r="EN102" s="136">
        <f>SUM($E$99:EN99)-SUM($E$101:EN101)+SUM($D$100:EM100)-SUM($D$104:EM104)</f>
        <v>0</v>
      </c>
      <c r="EO102" s="136">
        <f>SUM($E$99:EO99)-SUM($E$101:EO101)+SUM($D$100:EN100)-SUM($D$104:EN104)</f>
        <v>0</v>
      </c>
      <c r="EP102" s="136">
        <f>SUM($E$99:EP99)-SUM($E$101:EP101)+SUM($D$100:EO100)-SUM($D$104:EO104)</f>
        <v>0</v>
      </c>
      <c r="EQ102" s="136">
        <f>SUM($E$99:EQ99)-SUM($E$101:EQ101)+SUM($D$100:EP100)-SUM($D$104:EP104)</f>
        <v>0</v>
      </c>
      <c r="ER102" s="136">
        <f>SUM($E$99:ER99)-SUM($E$101:ER101)+SUM($D$100:EQ100)-SUM($D$104:EQ104)</f>
        <v>0</v>
      </c>
      <c r="ES102" s="136">
        <f>SUM($E$99:ES99)-SUM($E$101:ES101)+SUM($D$100:ER100)-SUM($D$104:ER104)</f>
        <v>0</v>
      </c>
      <c r="ET102" s="136">
        <f>SUM($E$99:ET99)-SUM($E$101:ET101)+SUM($D$100:ES100)-SUM($D$104:ES104)</f>
        <v>0</v>
      </c>
      <c r="EU102" s="136">
        <f>SUM($E$99:EU99)-SUM($E$101:EU101)+SUM($D$100:ET100)-SUM($D$104:ET104)</f>
        <v>0</v>
      </c>
      <c r="EV102" s="136">
        <f>SUM($E$99:EV99)-SUM($E$101:EV101)+SUM($D$100:EU100)-SUM($D$104:EU104)</f>
        <v>0</v>
      </c>
      <c r="EW102" s="136">
        <f>SUM($E$99:EW99)-SUM($E$101:EW101)+SUM($D$100:EV100)-SUM($D$104:EV104)</f>
        <v>0</v>
      </c>
      <c r="EX102" s="136">
        <f>SUM($E$99:EX99)-SUM($E$101:EX101)+SUM($D$100:EW100)-SUM($D$104:EW104)</f>
        <v>0</v>
      </c>
      <c r="EY102" s="136">
        <f>SUM($E$99:EY99)-SUM($E$101:EY101)+SUM($D$100:EX100)-SUM($D$104:EX104)</f>
        <v>0</v>
      </c>
      <c r="EZ102" s="136">
        <f>SUM($E$99:EZ99)-SUM($E$101:EZ101)+SUM($D$100:EY100)-SUM($D$104:EY104)</f>
        <v>0</v>
      </c>
      <c r="FA102" s="136">
        <f>SUM($E$99:FA99)-SUM($E$101:FA101)+SUM($D$100:EZ100)-SUM($D$104:EZ104)</f>
        <v>0</v>
      </c>
      <c r="FB102" s="136">
        <f>SUM($E$99:FB99)-SUM($E$101:FB101)+SUM($D$100:FA100)-SUM($D$104:FA104)</f>
        <v>0</v>
      </c>
      <c r="FC102" s="136"/>
      <c r="FD102" s="136"/>
      <c r="FE102" s="136"/>
      <c r="FF102" s="136"/>
      <c r="FG102" s="136"/>
      <c r="FH102" s="136"/>
      <c r="FI102" s="136"/>
      <c r="FJ102" s="136"/>
      <c r="FK102" s="136"/>
      <c r="FL102" s="136"/>
      <c r="FM102" s="136"/>
      <c r="FN102" s="136"/>
      <c r="FO102" s="136"/>
      <c r="FP102" s="136"/>
      <c r="FQ102" s="136"/>
      <c r="FR102" s="136"/>
      <c r="FS102" s="136"/>
      <c r="FT102" s="136"/>
      <c r="FU102" s="136"/>
      <c r="FV102" s="136"/>
      <c r="FW102" s="136"/>
      <c r="FX102" s="136"/>
      <c r="FY102" s="136"/>
      <c r="FZ102" s="136"/>
      <c r="GA102" s="136"/>
      <c r="GB102" s="136"/>
      <c r="GC102" s="136"/>
      <c r="GD102" s="136"/>
      <c r="GE102" s="136"/>
      <c r="GF102" s="136"/>
      <c r="GG102" s="136"/>
      <c r="GH102" s="136"/>
      <c r="GI102" s="136"/>
      <c r="GJ102" s="136"/>
      <c r="GK102" s="136"/>
      <c r="GL102" s="136"/>
      <c r="GM102" s="136"/>
      <c r="GN102" s="136"/>
      <c r="GO102" s="136"/>
      <c r="GP102" s="136"/>
      <c r="GQ102" s="136"/>
      <c r="GR102" s="136"/>
      <c r="GS102" s="136"/>
      <c r="GT102" s="136"/>
      <c r="GU102" s="136"/>
      <c r="GV102" s="136"/>
      <c r="GW102" s="136"/>
      <c r="GX102" s="136"/>
    </row>
    <row r="103" spans="2:206">
      <c r="B103" s="105" t="s">
        <v>342</v>
      </c>
      <c r="E103" s="136"/>
      <c r="F103" s="136"/>
      <c r="G103" s="136"/>
      <c r="H103" s="136"/>
      <c r="I103" s="136"/>
      <c r="J103" s="136"/>
      <c r="K103" s="136"/>
      <c r="L103" s="136"/>
      <c r="M103" s="136"/>
      <c r="N103" s="136"/>
      <c r="O103" s="136"/>
      <c r="P103" s="136"/>
      <c r="Q103" s="136"/>
      <c r="R103" s="136"/>
      <c r="S103" s="136"/>
      <c r="T103" s="136"/>
      <c r="U103" s="136"/>
      <c r="V103" s="136"/>
      <c r="W103" s="136"/>
      <c r="X103" s="136"/>
      <c r="Y103" s="136"/>
      <c r="Z103" s="136"/>
      <c r="AA103" s="136"/>
      <c r="AB103" s="136"/>
      <c r="AC103" s="136"/>
      <c r="AD103" s="136"/>
      <c r="AE103" s="136"/>
      <c r="AF103" s="136"/>
      <c r="AG103" s="136"/>
      <c r="AH103" s="136"/>
      <c r="AI103" s="136"/>
      <c r="AJ103" s="136"/>
      <c r="AK103" s="136"/>
      <c r="AL103" s="136"/>
      <c r="AM103" s="136"/>
      <c r="AN103" s="136"/>
      <c r="AO103" s="136"/>
      <c r="AP103" s="136"/>
      <c r="AQ103" s="136"/>
      <c r="AR103" s="136"/>
      <c r="AS103" s="136"/>
      <c r="AT103" s="136"/>
      <c r="AU103" s="136"/>
      <c r="AV103" s="136"/>
      <c r="AW103" s="136"/>
      <c r="AX103" s="136"/>
      <c r="AY103" s="136"/>
      <c r="AZ103" s="136"/>
      <c r="BA103" s="136"/>
      <c r="BB103" s="136"/>
      <c r="BC103" s="136"/>
      <c r="BD103" s="136"/>
      <c r="BE103" s="136"/>
      <c r="BF103" s="136"/>
      <c r="BG103" s="136"/>
      <c r="BH103" s="136"/>
      <c r="BI103" s="136"/>
      <c r="BJ103" s="136"/>
      <c r="BK103" s="136"/>
      <c r="BL103" s="136"/>
      <c r="BM103" s="136"/>
      <c r="BN103" s="136"/>
      <c r="BO103" s="136"/>
      <c r="BP103" s="136"/>
      <c r="BQ103" s="136"/>
      <c r="BR103" s="136"/>
      <c r="BS103" s="136"/>
      <c r="BT103" s="136"/>
      <c r="BU103" s="136"/>
      <c r="BV103" s="136"/>
      <c r="BW103" s="136"/>
      <c r="BX103" s="136"/>
      <c r="BY103" s="136"/>
      <c r="BZ103" s="136"/>
      <c r="CA103" s="136"/>
      <c r="CB103" s="136"/>
      <c r="CC103" s="136"/>
      <c r="CD103" s="136"/>
      <c r="CE103" s="136"/>
      <c r="CF103" s="136"/>
      <c r="CG103" s="136"/>
      <c r="CH103" s="136"/>
      <c r="CI103" s="136"/>
      <c r="CJ103" s="136"/>
      <c r="CK103" s="136"/>
      <c r="CL103" s="136"/>
      <c r="CM103" s="136"/>
      <c r="CN103" s="136"/>
      <c r="CO103" s="136"/>
      <c r="CP103" s="136"/>
      <c r="CQ103" s="136"/>
      <c r="CR103" s="136"/>
      <c r="CS103" s="136"/>
      <c r="CT103" s="136"/>
      <c r="CU103" s="136"/>
      <c r="CV103" s="136"/>
      <c r="CW103" s="136"/>
      <c r="CX103" s="136"/>
      <c r="CY103" s="136"/>
      <c r="CZ103" s="136"/>
      <c r="DA103" s="136"/>
      <c r="DB103" s="136"/>
      <c r="DC103" s="136"/>
      <c r="DD103" s="136"/>
      <c r="DE103" s="136"/>
      <c r="DF103" s="136"/>
      <c r="DG103" s="136"/>
      <c r="DH103" s="136"/>
      <c r="DI103" s="136"/>
      <c r="DJ103" s="136"/>
      <c r="DK103" s="136"/>
      <c r="DL103" s="136"/>
      <c r="DM103" s="136"/>
      <c r="DN103" s="136"/>
      <c r="DO103" s="136"/>
      <c r="DP103" s="136"/>
      <c r="DQ103" s="136"/>
      <c r="DR103" s="136"/>
      <c r="DS103" s="136"/>
      <c r="DT103" s="136"/>
      <c r="DU103" s="136"/>
      <c r="DV103" s="136"/>
      <c r="DW103" s="136"/>
      <c r="DX103" s="136"/>
      <c r="DY103" s="136"/>
      <c r="DZ103" s="136"/>
      <c r="EA103" s="136"/>
      <c r="EB103" s="136"/>
      <c r="EC103" s="136"/>
      <c r="ED103" s="136"/>
      <c r="EE103" s="136"/>
      <c r="EF103" s="136"/>
      <c r="EG103" s="136"/>
      <c r="EH103" s="136"/>
      <c r="EI103" s="136"/>
      <c r="EJ103" s="136"/>
      <c r="EK103" s="136"/>
      <c r="EL103" s="136"/>
      <c r="EM103" s="136"/>
      <c r="EN103" s="136"/>
      <c r="EO103" s="136"/>
      <c r="EP103" s="136"/>
      <c r="EQ103" s="136"/>
      <c r="ER103" s="136"/>
      <c r="ES103" s="136"/>
      <c r="ET103" s="136"/>
      <c r="EU103" s="136"/>
      <c r="EV103" s="136"/>
      <c r="EW103" s="136"/>
      <c r="EX103" s="136"/>
      <c r="EY103" s="136"/>
      <c r="EZ103" s="136"/>
      <c r="FA103" s="136"/>
      <c r="FB103" s="136"/>
      <c r="FC103" s="136"/>
      <c r="FD103" s="136"/>
      <c r="FE103" s="136"/>
      <c r="FF103" s="136"/>
      <c r="FG103" s="136"/>
      <c r="FH103" s="136"/>
      <c r="FI103" s="136"/>
      <c r="FJ103" s="136"/>
      <c r="FK103" s="136"/>
      <c r="FL103" s="136"/>
      <c r="FM103" s="136"/>
      <c r="FN103" s="136"/>
      <c r="FO103" s="136"/>
      <c r="FP103" s="136"/>
      <c r="FQ103" s="136"/>
      <c r="FR103" s="136"/>
      <c r="FS103" s="136"/>
      <c r="FT103" s="136"/>
      <c r="FU103" s="136"/>
      <c r="FV103" s="136"/>
      <c r="FW103" s="136"/>
      <c r="FX103" s="136"/>
      <c r="FY103" s="136"/>
      <c r="FZ103" s="136"/>
      <c r="GA103" s="136"/>
      <c r="GB103" s="136"/>
      <c r="GC103" s="136"/>
      <c r="GD103" s="136"/>
      <c r="GE103" s="136"/>
      <c r="GF103" s="136"/>
      <c r="GG103" s="136"/>
      <c r="GH103" s="136"/>
      <c r="GI103" s="136"/>
      <c r="GJ103" s="136"/>
      <c r="GK103" s="136"/>
      <c r="GL103" s="136"/>
      <c r="GM103" s="136"/>
      <c r="GN103" s="136"/>
      <c r="GO103" s="136"/>
      <c r="GP103" s="136"/>
      <c r="GQ103" s="136"/>
      <c r="GR103" s="136"/>
      <c r="GS103" s="136"/>
      <c r="GT103" s="136"/>
      <c r="GU103" s="136"/>
      <c r="GV103" s="136"/>
      <c r="GW103" s="136"/>
      <c r="GX103" s="136"/>
    </row>
    <row r="104" spans="2:206">
      <c r="B104" s="139" t="s">
        <v>328</v>
      </c>
      <c r="E104" s="116">
        <f>IF(E$87='Capital Structure'!$H$7,(E102-E101),0)</f>
        <v>0</v>
      </c>
      <c r="F104" s="116">
        <f>IF(F$87='Capital Structure'!$H$7,(F102-F101),0)</f>
        <v>0</v>
      </c>
      <c r="G104" s="116">
        <f>IF(G$87='Capital Structure'!$H$7,(G102-G101),0)</f>
        <v>0</v>
      </c>
      <c r="H104" s="116">
        <f>IF(H$87='Capital Structure'!$H$7,(H102-H101),0)</f>
        <v>0</v>
      </c>
      <c r="I104" s="116">
        <f>IF(I$87='Capital Structure'!$H$7,(I102-I101),0)</f>
        <v>0</v>
      </c>
      <c r="J104" s="116">
        <f>IF(J$87='Capital Structure'!$H$7,(J102-J101),0)</f>
        <v>0</v>
      </c>
      <c r="K104" s="116">
        <f>IF(K$87='Capital Structure'!$H$7,(K102-K101),0)</f>
        <v>0</v>
      </c>
      <c r="L104" s="116">
        <f>IF(L$87='Capital Structure'!$H$7,(L102-L101),0)</f>
        <v>0</v>
      </c>
      <c r="M104" s="116">
        <f>IF(M$87='Capital Structure'!$H$7,(M102-M101),0)</f>
        <v>0</v>
      </c>
      <c r="N104" s="116">
        <f>IF(N$87='Capital Structure'!$H$7,(N102-N101),0)</f>
        <v>0</v>
      </c>
      <c r="O104" s="116">
        <f>IF(O$87='Capital Structure'!$H$7,(O102-O101),0)</f>
        <v>0</v>
      </c>
      <c r="P104" s="116">
        <f>IF(P$87='Capital Structure'!$H$7,(P102-P101),0)</f>
        <v>0</v>
      </c>
      <c r="Q104" s="116">
        <f>IF(Q$87='Capital Structure'!$H$7,(Q102-Q101),0)</f>
        <v>0</v>
      </c>
      <c r="R104" s="116">
        <f>IF(R$87='Capital Structure'!$H$7,(R102-R101),0)</f>
        <v>0</v>
      </c>
      <c r="S104" s="116">
        <f>IF(S$87='Capital Structure'!$H$7,(S102-S101),0)</f>
        <v>0</v>
      </c>
      <c r="T104" s="116">
        <f>IF(T$87='Capital Structure'!$H$7,(T102-T101),0)</f>
        <v>0</v>
      </c>
      <c r="U104" s="116">
        <f>IF(U$87='Capital Structure'!$H$7,(U102-U101),0)</f>
        <v>0</v>
      </c>
      <c r="V104" s="116">
        <f>IF(V$87='Capital Structure'!$H$7,(V102-V101),0)</f>
        <v>0</v>
      </c>
      <c r="W104" s="116">
        <f>IF(W$87='Capital Structure'!$H$7,(W102-W101),0)</f>
        <v>0</v>
      </c>
      <c r="X104" s="116">
        <f>IF(X$87='Capital Structure'!$H$7,(X102-X101),0)</f>
        <v>0</v>
      </c>
      <c r="Y104" s="116">
        <f>IF(Y$87='Capital Structure'!$H$7,(Y102-Y101),0)</f>
        <v>0</v>
      </c>
      <c r="Z104" s="116">
        <f>IF(Z$87='Capital Structure'!$H$7,(Z102-Z101),0)</f>
        <v>0</v>
      </c>
      <c r="AA104" s="116">
        <f>IF(AA$87='Capital Structure'!$H$7,(AA102-AA101),0)</f>
        <v>0</v>
      </c>
      <c r="AB104" s="116">
        <f>IF(AB$87='Capital Structure'!$H$7,(AB102-AB101),0)</f>
        <v>0</v>
      </c>
      <c r="AC104" s="116">
        <f>IF(AC$87='Capital Structure'!$H$7,(AC102-AC101),0)</f>
        <v>0</v>
      </c>
      <c r="AD104" s="116">
        <f>IF(AD$87='Capital Structure'!$H$7,(AD102-AD101),0)</f>
        <v>0</v>
      </c>
      <c r="AE104" s="116">
        <f>IF(AE$87='Capital Structure'!$H$7,(AE102-AE101),0)</f>
        <v>0</v>
      </c>
      <c r="AF104" s="116">
        <f>IF(AF$87='Capital Structure'!$H$7,(AF102-AF101),0)</f>
        <v>0</v>
      </c>
      <c r="AG104" s="116">
        <f>IF(AG$87='Capital Structure'!$H$7,(AG102-AG101),0)</f>
        <v>0</v>
      </c>
      <c r="AH104" s="116">
        <f>IF(AH$87='Capital Structure'!$H$7,(AH102-AH101),0)</f>
        <v>0</v>
      </c>
      <c r="AI104" s="116">
        <f>IF(AI$87='Capital Structure'!$H$7,(AI102-AI101),0)</f>
        <v>0</v>
      </c>
      <c r="AJ104" s="116">
        <f>IF(AJ$87='Capital Structure'!$H$7,(AJ102-AJ101),0)</f>
        <v>0</v>
      </c>
      <c r="AK104" s="116">
        <f>IF(AK$87='Capital Structure'!$H$7,(AK102-AK101),0)</f>
        <v>0</v>
      </c>
      <c r="AL104" s="116">
        <f>IF(AL$87='Capital Structure'!$H$7,(AL102-AL101),0)</f>
        <v>0</v>
      </c>
      <c r="AM104" s="116">
        <f>IF(AM$87='Capital Structure'!$H$7,(AM102-AM101),0)</f>
        <v>0</v>
      </c>
      <c r="AN104" s="116">
        <f>IF(AN$87='Capital Structure'!$H$7,(AN102-AN101),0)</f>
        <v>0</v>
      </c>
      <c r="AO104" s="116">
        <f>IF(AO$87='Capital Structure'!$H$7,(AO102-AO101),0)</f>
        <v>0</v>
      </c>
      <c r="AP104" s="116">
        <f>IF(AP$87='Capital Structure'!$H$7,(AP102-AP101),0)</f>
        <v>0</v>
      </c>
      <c r="AQ104" s="116">
        <f>IF(AQ$87='Capital Structure'!$H$7,(AQ102-AQ101),0)</f>
        <v>0</v>
      </c>
      <c r="AR104" s="116">
        <f>IF(AR$87='Capital Structure'!$H$7,(AR102-AR101),0)</f>
        <v>0</v>
      </c>
      <c r="AS104" s="116">
        <f>IF(AS$87='Capital Structure'!$H$7,(AS102-AS101),0)</f>
        <v>0</v>
      </c>
      <c r="AT104" s="116">
        <f>IF(AT$87='Capital Structure'!$H$7,(AT102-AT101),0)</f>
        <v>0</v>
      </c>
      <c r="AU104" s="116">
        <f>IF(AU$87='Capital Structure'!$H$7,(AU102-AU101),0)</f>
        <v>0</v>
      </c>
      <c r="AV104" s="116">
        <f>IF(AV$87='Capital Structure'!$H$7,(AV102-AV101),0)</f>
        <v>0</v>
      </c>
      <c r="AW104" s="116">
        <f>IF(AW$87='Capital Structure'!$H$7,(AW102-AW101),0)</f>
        <v>0</v>
      </c>
      <c r="AX104" s="116">
        <f>IF(AX$87='Capital Structure'!$H$7,(AX102-AX101),0)</f>
        <v>0</v>
      </c>
      <c r="AY104" s="116">
        <f>IF(AY$87='Capital Structure'!$H$7,(AY102-AY101),0)</f>
        <v>0</v>
      </c>
      <c r="AZ104" s="116">
        <f>IF(AZ$87='Capital Structure'!$H$7,(AZ102-AZ101),0)</f>
        <v>0</v>
      </c>
      <c r="BA104" s="116">
        <f>IF(BA$87='Capital Structure'!$H$7,(BA102-BA101),0)</f>
        <v>0</v>
      </c>
      <c r="BB104" s="116">
        <f>IF(BB$87='Capital Structure'!$H$7,(BB102-BB101),0)</f>
        <v>0</v>
      </c>
      <c r="BC104" s="116">
        <f>IF(BC$87='Capital Structure'!$H$7,(BC102-BC101),0)</f>
        <v>0</v>
      </c>
      <c r="BD104" s="116">
        <f>IF(BD$87='Capital Structure'!$H$7,(BD102-BD101),0)</f>
        <v>0</v>
      </c>
      <c r="BE104" s="116">
        <f>IF(BE$87='Capital Structure'!$H$7,(BE102-BE101),0)</f>
        <v>0</v>
      </c>
      <c r="BF104" s="116">
        <f>IF(BF$87='Capital Structure'!$H$7,(BF102-BF101),0)</f>
        <v>0</v>
      </c>
      <c r="BG104" s="116">
        <f>IF(BG$87='Capital Structure'!$H$7,(BG102-BG101),0)</f>
        <v>0</v>
      </c>
      <c r="BH104" s="116">
        <f>IF(BH$87='Capital Structure'!$H$7,(BH102-BH101),0)</f>
        <v>0</v>
      </c>
      <c r="BI104" s="116">
        <f>IF(BI$87='Capital Structure'!$H$7,(BI102-BI101),0)</f>
        <v>0</v>
      </c>
      <c r="BJ104" s="116">
        <f>IF(BJ$87='Capital Structure'!$H$7,(BJ102-BJ101),0)</f>
        <v>0</v>
      </c>
      <c r="BK104" s="116">
        <f>IF(BK$87='Capital Structure'!$H$7,(BK102-BK101),0)</f>
        <v>0</v>
      </c>
      <c r="BL104" s="116">
        <f>IF(BL$87='Capital Structure'!$H$7,(BL102-BL101),0)</f>
        <v>0</v>
      </c>
      <c r="BM104" s="116">
        <f>IF(BM$87='Capital Structure'!$H$7,(BM102-BM101),0)</f>
        <v>0</v>
      </c>
      <c r="BN104" s="116">
        <f>IF(BN$87='Capital Structure'!$H$7,(BN102-BN101),0)</f>
        <v>0</v>
      </c>
      <c r="BO104" s="116">
        <f>IF(BO$87='Capital Structure'!$H$7,(BO102-BO101),0)</f>
        <v>0</v>
      </c>
      <c r="BP104" s="116">
        <f>IF(BP$87='Capital Structure'!$H$7,(BP102-BP101),0)</f>
        <v>0</v>
      </c>
      <c r="BQ104" s="116">
        <f>IF(BQ$87='Capital Structure'!$H$7,(BQ102-BQ101),0)</f>
        <v>0</v>
      </c>
      <c r="BR104" s="116">
        <f>IF(BR$87='Capital Structure'!$H$7,(BR102-BR101),0)</f>
        <v>0</v>
      </c>
      <c r="BS104" s="116">
        <f>IF(BS$87='Capital Structure'!$H$7,(BS102-BS101),0)</f>
        <v>0</v>
      </c>
      <c r="BT104" s="116">
        <f>IF(BT$87='Capital Structure'!$H$7,(BT102-BT101),0)</f>
        <v>0</v>
      </c>
      <c r="BU104" s="116">
        <f>IF(BU$87='Capital Structure'!$H$7,(BU102-BU101),0)</f>
        <v>0</v>
      </c>
      <c r="BV104" s="116">
        <f>IF(BV$87='Capital Structure'!$H$7,(BV102-BV101),0)</f>
        <v>0</v>
      </c>
      <c r="BW104" s="116">
        <f>IF(BW$87='Capital Structure'!$H$7,(BW102-BW101),0)</f>
        <v>0</v>
      </c>
      <c r="BX104" s="116">
        <f>IF(BX$87='Capital Structure'!$H$7,(BX102-BX101),0)</f>
        <v>0</v>
      </c>
      <c r="BY104" s="116">
        <f>IF(BY$87='Capital Structure'!$H$7,(BY102-BY101),0)</f>
        <v>0</v>
      </c>
      <c r="BZ104" s="116">
        <f>IF(BZ$87='Capital Structure'!$H$7,(BZ102-BZ101),0)</f>
        <v>0</v>
      </c>
      <c r="CA104" s="116">
        <f>IF(CA$87='Capital Structure'!$H$7,(CA102-CA101),0)</f>
        <v>97605357.027178884</v>
      </c>
      <c r="CB104" s="116">
        <f>IF(CB$87='Capital Structure'!$H$7,(CB102-CB101),0)</f>
        <v>0</v>
      </c>
      <c r="CC104" s="116">
        <f>IF(CC$87='Capital Structure'!$H$7,(CC102-CC101),0)</f>
        <v>0</v>
      </c>
      <c r="CD104" s="116">
        <f>IF(CD$87='Capital Structure'!$H$7,(CD102-CD101),0)</f>
        <v>0</v>
      </c>
      <c r="CE104" s="116">
        <f>IF(CE$87='Capital Structure'!$H$7,(CE102-CE101),0)</f>
        <v>0</v>
      </c>
      <c r="CF104" s="116">
        <f>IF(CF$87='Capital Structure'!$H$7,(CF102-CF101),0)</f>
        <v>0</v>
      </c>
      <c r="CG104" s="116">
        <f>IF(CG$87='Capital Structure'!$H$7,(CG102-CG101),0)</f>
        <v>0</v>
      </c>
      <c r="CH104" s="116">
        <f>IF(CH$87='Capital Structure'!$H$7,(CH102-CH101),0)</f>
        <v>0</v>
      </c>
      <c r="CI104" s="116">
        <f>IF(CI$87='Capital Structure'!$H$7,(CI102-CI101),0)</f>
        <v>0</v>
      </c>
      <c r="CJ104" s="116">
        <f>IF(CJ$87='Capital Structure'!$H$7,(CJ102-CJ101),0)</f>
        <v>0</v>
      </c>
      <c r="CK104" s="116">
        <f>IF(CK$87='Capital Structure'!$H$7,(CK102-CK101),0)</f>
        <v>0</v>
      </c>
      <c r="CL104" s="116">
        <f>IF(CL$87='Capital Structure'!$H$7,(CL102-CL101),0)</f>
        <v>0</v>
      </c>
      <c r="CM104" s="116">
        <f>IF(CM$87='Capital Structure'!$H$7,(CM102-CM101),0)</f>
        <v>0</v>
      </c>
      <c r="CN104" s="116">
        <f>IF(CN$87='Capital Structure'!$H$7,(CN102-CN101),0)</f>
        <v>0</v>
      </c>
      <c r="CO104" s="116">
        <f>IF(CO$87='Capital Structure'!$H$7,(CO102-CO101),0)</f>
        <v>0</v>
      </c>
      <c r="CP104" s="116">
        <f>IF(CP$87='Capital Structure'!$H$7,(CP102-CP101),0)</f>
        <v>0</v>
      </c>
      <c r="CQ104" s="116">
        <f>IF(CQ$87='Capital Structure'!$H$7,(CQ102-CQ101),0)</f>
        <v>0</v>
      </c>
      <c r="CR104" s="116">
        <f>IF(CR$87='Capital Structure'!$H$7,(CR102-CR101),0)</f>
        <v>0</v>
      </c>
      <c r="CS104" s="116">
        <f>IF(CS$87='Capital Structure'!$H$7,(CS102-CS101),0)</f>
        <v>0</v>
      </c>
      <c r="CT104" s="116">
        <f>IF(CT$87='Capital Structure'!$H$7,(CT102-CT101),0)</f>
        <v>0</v>
      </c>
      <c r="CU104" s="116">
        <f>IF(CU$87='Capital Structure'!$H$7,(CU102-CU101),0)</f>
        <v>0</v>
      </c>
      <c r="CV104" s="116">
        <f>IF(CV$87='Capital Structure'!$H$7,(CV102-CV101),0)</f>
        <v>0</v>
      </c>
      <c r="CW104" s="116">
        <f>IF(CW$87='Capital Structure'!$H$7,(CW102-CW101),0)</f>
        <v>0</v>
      </c>
      <c r="CX104" s="116">
        <f>IF(CX$87='Capital Structure'!$H$7,(CX102-CX101),0)</f>
        <v>0</v>
      </c>
      <c r="CY104" s="116">
        <f>IF(CY$87='Capital Structure'!$H$7,(CY102-CY101),0)</f>
        <v>0</v>
      </c>
      <c r="CZ104" s="116">
        <f>IF(CZ$87='Capital Structure'!$H$7,(CZ102-CZ101),0)</f>
        <v>0</v>
      </c>
      <c r="DA104" s="116">
        <f>IF(DA$87='Capital Structure'!$H$7,(DA102-DA101),0)</f>
        <v>0</v>
      </c>
      <c r="DB104" s="116">
        <f>IF(DB$87='Capital Structure'!$H$7,(DB102-DB101),0)</f>
        <v>0</v>
      </c>
      <c r="DC104" s="116">
        <f>IF(DC$87='Capital Structure'!$H$7,(DC102-DC101),0)</f>
        <v>0</v>
      </c>
      <c r="DD104" s="116">
        <f>IF(DD$87='Capital Structure'!$H$7,(DD102-DD101),0)</f>
        <v>0</v>
      </c>
      <c r="DE104" s="116">
        <f>IF(DE$87='Capital Structure'!$H$7,(DE102-DE101),0)</f>
        <v>0</v>
      </c>
      <c r="DF104" s="116">
        <f>IF(DF$87='Capital Structure'!$H$7,(DF102-DF101),0)</f>
        <v>0</v>
      </c>
      <c r="DG104" s="116">
        <f>IF(DG$87='Capital Structure'!$H$7,(DG102-DG101),0)</f>
        <v>0</v>
      </c>
      <c r="DH104" s="116">
        <f>IF(DH$87='Capital Structure'!$H$7,(DH102-DH101),0)</f>
        <v>0</v>
      </c>
      <c r="DI104" s="116">
        <f>IF(DI$87='Capital Structure'!$H$7,(DI102-DI101),0)</f>
        <v>0</v>
      </c>
      <c r="DJ104" s="116">
        <f>IF(DJ$87='Capital Structure'!$H$7,(DJ102-DJ101),0)</f>
        <v>0</v>
      </c>
      <c r="DK104" s="116">
        <f>IF(DK$87='Capital Structure'!$H$7,(DK102-DK101),0)</f>
        <v>0</v>
      </c>
      <c r="DL104" s="116">
        <f>IF(DL$87='Capital Structure'!$H$7,(DL102-DL101),0)</f>
        <v>0</v>
      </c>
      <c r="DM104" s="116">
        <f>IF(DM$87='Capital Structure'!$H$7,(DM102-DM101),0)</f>
        <v>0</v>
      </c>
      <c r="DN104" s="116">
        <f>IF(DN$87='Capital Structure'!$H$7,(DN102-DN101),0)</f>
        <v>0</v>
      </c>
      <c r="DO104" s="116">
        <f>IF(DO$87='Capital Structure'!$H$7,(DO102-DO101),0)</f>
        <v>0</v>
      </c>
      <c r="DP104" s="116">
        <f>IF(DP$87='Capital Structure'!$H$7,(DP102-DP101),0)</f>
        <v>0</v>
      </c>
      <c r="DQ104" s="116">
        <f>IF(DQ$87='Capital Structure'!$H$7,(DQ102-DQ101),0)</f>
        <v>0</v>
      </c>
      <c r="DR104" s="116">
        <f>IF(DR$87='Capital Structure'!$H$7,(DR102-DR101),0)</f>
        <v>0</v>
      </c>
      <c r="DS104" s="116">
        <f>IF(DS$87='Capital Structure'!$H$7,(DS102-DS101),0)</f>
        <v>0</v>
      </c>
      <c r="DT104" s="116">
        <f>IF(DT$87='Capital Structure'!$H$7,(DT102-DT101),0)</f>
        <v>0</v>
      </c>
      <c r="DU104" s="116">
        <f>IF(DU$87='Capital Structure'!$H$7,(DU102-DU101),0)</f>
        <v>0</v>
      </c>
      <c r="DV104" s="116">
        <f>IF(DV$87='Capital Structure'!$H$7,(DV102-DV101),0)</f>
        <v>0</v>
      </c>
      <c r="DW104" s="116">
        <f>IF(DW$87='Capital Structure'!$H$7,(DW102-DW101),0)</f>
        <v>0</v>
      </c>
      <c r="DX104" s="116">
        <f>IF(DX$87='Capital Structure'!$H$7,(DX102-DX101),0)</f>
        <v>0</v>
      </c>
      <c r="DY104" s="116">
        <f>IF(DY$87='Capital Structure'!$H$7,(DY102-DY101),0)</f>
        <v>0</v>
      </c>
      <c r="DZ104" s="116">
        <f>IF(DZ$87='Capital Structure'!$H$7,(DZ102-DZ101),0)</f>
        <v>0</v>
      </c>
      <c r="EA104" s="116">
        <f>IF(EA$87='Capital Structure'!$H$7,(EA102-EA101),0)</f>
        <v>0</v>
      </c>
      <c r="EB104" s="116">
        <f>IF(EB$87='Capital Structure'!$H$7,(EB102-EB101),0)</f>
        <v>0</v>
      </c>
      <c r="EC104" s="116">
        <f>IF(EC$87='Capital Structure'!$H$7,(EC102-EC101),0)</f>
        <v>0</v>
      </c>
      <c r="ED104" s="116">
        <f>IF(ED$87='Capital Structure'!$H$7,(ED102-ED101),0)</f>
        <v>0</v>
      </c>
      <c r="EE104" s="116">
        <f>IF(EE$87='Capital Structure'!$H$7,(EE102-EE101),0)</f>
        <v>0</v>
      </c>
      <c r="EF104" s="116">
        <f>IF(EF$87='Capital Structure'!$H$7,(EF102-EF101),0)</f>
        <v>0</v>
      </c>
      <c r="EG104" s="116">
        <f>IF(EG$87='Capital Structure'!$H$7,(EG102-EG101),0)</f>
        <v>0</v>
      </c>
      <c r="EH104" s="116">
        <f>IF(EH$87='Capital Structure'!$H$7,(EH102-EH101),0)</f>
        <v>0</v>
      </c>
      <c r="EI104" s="116">
        <f>IF(EI$87='Capital Structure'!$H$7,(EI102-EI101),0)</f>
        <v>0</v>
      </c>
      <c r="EJ104" s="116">
        <f>IF(EJ$87='Capital Structure'!$H$7,(EJ102-EJ101),0)</f>
        <v>0</v>
      </c>
      <c r="EK104" s="116">
        <f>IF(EK$87='Capital Structure'!$H$7,(EK102-EK101),0)</f>
        <v>0</v>
      </c>
      <c r="EL104" s="116">
        <f>IF(EL$87='Capital Structure'!$H$7,(EL102-EL101),0)</f>
        <v>0</v>
      </c>
      <c r="EM104" s="116">
        <f>IF(EM$87='Capital Structure'!$H$7,(EM102-EM101),0)</f>
        <v>0</v>
      </c>
      <c r="EN104" s="116">
        <f>IF(EN$87='Capital Structure'!$H$7,(EN102-EN101),0)</f>
        <v>0</v>
      </c>
      <c r="EO104" s="116">
        <f>IF(EO$87='Capital Structure'!$H$7,(EO102-EO101),0)</f>
        <v>0</v>
      </c>
      <c r="EP104" s="116">
        <f>IF(EP$87='Capital Structure'!$H$7,(EP102-EP101),0)</f>
        <v>0</v>
      </c>
      <c r="EQ104" s="116">
        <f>IF(EQ$87='Capital Structure'!$H$7,(EQ102-EQ101),0)</f>
        <v>0</v>
      </c>
      <c r="ER104" s="116">
        <f>IF(ER$87='Capital Structure'!$H$7,(ER102-ER101),0)</f>
        <v>0</v>
      </c>
      <c r="ES104" s="116">
        <f>IF(ES$87='Capital Structure'!$H$7,(ES102-ES101),0)</f>
        <v>0</v>
      </c>
      <c r="ET104" s="116">
        <f>IF(ET$87='Capital Structure'!$H$7,(ET102-ET101),0)</f>
        <v>0</v>
      </c>
      <c r="EU104" s="116">
        <f>IF(EU$87='Capital Structure'!$H$7,(EU102-EU101),0)</f>
        <v>0</v>
      </c>
      <c r="EV104" s="116">
        <f>IF(EV$87='Capital Structure'!$H$7,(EV102-EV101),0)</f>
        <v>0</v>
      </c>
      <c r="EW104" s="116">
        <f>IF(EW$87='Capital Structure'!$H$7,(EW102-EW101),0)</f>
        <v>0</v>
      </c>
      <c r="EX104" s="116">
        <f>IF(EX$87='Capital Structure'!$H$7,(EX102-EX101),0)</f>
        <v>0</v>
      </c>
      <c r="EY104" s="116">
        <f>IF(EY$87='Capital Structure'!$H$7,(EY102-EY101),0)</f>
        <v>0</v>
      </c>
      <c r="EZ104" s="116">
        <f>IF(EZ$87='Capital Structure'!$H$7,(EZ102-EZ101),0)</f>
        <v>0</v>
      </c>
      <c r="FA104" s="116">
        <f>IF(FA$87='Capital Structure'!$H$7,(FA102-FA101),0)</f>
        <v>0</v>
      </c>
      <c r="FB104" s="116">
        <f>IF(FB$87='Capital Structure'!$H$7,(FB102-FB101),0)</f>
        <v>0</v>
      </c>
      <c r="FC104" s="116"/>
      <c r="FD104" s="116"/>
      <c r="FE104" s="116"/>
      <c r="FF104" s="116"/>
      <c r="FG104" s="116"/>
      <c r="FH104" s="116"/>
      <c r="FI104" s="116"/>
      <c r="FJ104" s="116"/>
      <c r="FK104" s="116"/>
      <c r="FL104" s="116"/>
      <c r="FM104" s="116"/>
      <c r="FN104" s="116"/>
      <c r="FO104" s="116"/>
      <c r="FP104" s="116"/>
      <c r="FQ104" s="116"/>
      <c r="FR104" s="116"/>
      <c r="FS104" s="116"/>
      <c r="FT104" s="116"/>
      <c r="FU104" s="116"/>
      <c r="FV104" s="116"/>
      <c r="FW104" s="116"/>
      <c r="FX104" s="116"/>
      <c r="FY104" s="116"/>
      <c r="FZ104" s="116"/>
      <c r="GA104" s="116"/>
      <c r="GB104" s="116"/>
      <c r="GC104" s="116"/>
      <c r="GD104" s="116"/>
      <c r="GE104" s="116"/>
      <c r="GF104" s="116"/>
      <c r="GG104" s="116"/>
      <c r="GH104" s="116"/>
      <c r="GI104" s="116"/>
      <c r="GJ104" s="116"/>
      <c r="GK104" s="116"/>
      <c r="GL104" s="116"/>
      <c r="GM104" s="116"/>
      <c r="GN104" s="116"/>
      <c r="GO104" s="116"/>
      <c r="GP104" s="116"/>
      <c r="GQ104" s="116"/>
      <c r="GR104" s="116"/>
      <c r="GS104" s="116"/>
      <c r="GT104" s="116"/>
      <c r="GU104" s="116"/>
      <c r="GV104" s="116"/>
      <c r="GW104" s="116"/>
      <c r="GX104" s="116"/>
    </row>
    <row r="105" spans="2:206">
      <c r="B105" s="139"/>
      <c r="E105" s="139"/>
      <c r="F105" s="139"/>
      <c r="G105" s="139"/>
      <c r="H105" s="139"/>
      <c r="I105" s="139"/>
      <c r="J105" s="139"/>
      <c r="K105" s="139"/>
      <c r="L105" s="139"/>
      <c r="M105" s="139"/>
      <c r="N105" s="139"/>
      <c r="O105" s="139"/>
      <c r="P105" s="139"/>
      <c r="Q105" s="139"/>
      <c r="R105" s="139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  <c r="AU105" s="139"/>
      <c r="AV105" s="139"/>
      <c r="AW105" s="139"/>
      <c r="AX105" s="139"/>
      <c r="AY105" s="139"/>
      <c r="AZ105" s="139"/>
      <c r="BA105" s="139"/>
      <c r="BB105" s="139"/>
      <c r="BC105" s="139"/>
      <c r="BD105" s="139"/>
      <c r="BE105" s="139"/>
      <c r="BF105" s="139"/>
      <c r="BG105" s="139"/>
      <c r="BH105" s="139"/>
      <c r="BI105" s="139"/>
      <c r="BJ105" s="139"/>
      <c r="BK105" s="139"/>
      <c r="BL105" s="139"/>
      <c r="BM105" s="139"/>
      <c r="BN105" s="139"/>
      <c r="BO105" s="139"/>
      <c r="BP105" s="139"/>
      <c r="BQ105" s="139"/>
      <c r="BR105" s="139"/>
      <c r="BS105" s="139"/>
      <c r="BT105" s="139"/>
      <c r="BU105" s="139"/>
      <c r="BV105" s="139"/>
      <c r="BW105" s="139"/>
      <c r="BX105" s="139"/>
      <c r="BY105" s="139"/>
      <c r="BZ105" s="139"/>
      <c r="CA105" s="139"/>
      <c r="CB105" s="139"/>
      <c r="CC105" s="139"/>
      <c r="CD105" s="139"/>
      <c r="CE105" s="139"/>
      <c r="CF105" s="139"/>
      <c r="CG105" s="139"/>
      <c r="CH105" s="139"/>
      <c r="CI105" s="139"/>
      <c r="CJ105" s="139"/>
      <c r="CK105" s="139"/>
      <c r="CL105" s="139"/>
      <c r="CM105" s="139"/>
      <c r="CN105" s="139"/>
      <c r="CO105" s="139"/>
      <c r="CP105" s="139"/>
      <c r="CQ105" s="139"/>
      <c r="CR105" s="139"/>
      <c r="CS105" s="139"/>
      <c r="CT105" s="139"/>
      <c r="CU105" s="139"/>
      <c r="CV105" s="139"/>
      <c r="CW105" s="139"/>
      <c r="CX105" s="139"/>
      <c r="CY105" s="139"/>
      <c r="CZ105" s="139"/>
      <c r="DA105" s="139"/>
      <c r="DB105" s="139"/>
      <c r="DC105" s="139"/>
      <c r="DD105" s="139"/>
      <c r="DE105" s="139"/>
      <c r="DF105" s="139"/>
      <c r="DG105" s="139"/>
      <c r="DH105" s="139"/>
      <c r="DI105" s="139"/>
      <c r="DJ105" s="139"/>
      <c r="DK105" s="139"/>
      <c r="DL105" s="139"/>
      <c r="DM105" s="139"/>
      <c r="DN105" s="139"/>
      <c r="DO105" s="139"/>
      <c r="DP105" s="139"/>
      <c r="DQ105" s="139"/>
      <c r="DR105" s="139"/>
      <c r="DS105" s="139"/>
      <c r="DT105" s="139"/>
      <c r="DU105" s="139"/>
      <c r="DV105" s="139"/>
      <c r="DW105" s="139"/>
      <c r="DX105" s="139"/>
      <c r="DY105" s="139"/>
      <c r="DZ105" s="139"/>
      <c r="EA105" s="139"/>
      <c r="EB105" s="139"/>
      <c r="EC105" s="139"/>
      <c r="ED105" s="139"/>
      <c r="EE105" s="139"/>
      <c r="EF105" s="139"/>
      <c r="EG105" s="139"/>
      <c r="EH105" s="139"/>
      <c r="EI105" s="139"/>
      <c r="EJ105" s="139"/>
      <c r="EK105" s="139"/>
      <c r="EL105" s="139"/>
      <c r="EM105" s="139"/>
      <c r="EN105" s="139"/>
      <c r="EO105" s="139"/>
      <c r="EP105" s="139"/>
      <c r="EQ105" s="139"/>
      <c r="ER105" s="139"/>
      <c r="ES105" s="139"/>
      <c r="ET105" s="139"/>
      <c r="EU105" s="139"/>
      <c r="EV105" s="139"/>
      <c r="EW105" s="139"/>
      <c r="EX105" s="139"/>
      <c r="EY105" s="139"/>
      <c r="EZ105" s="139"/>
      <c r="FA105" s="139"/>
      <c r="FB105" s="139"/>
    </row>
    <row r="106" spans="2:206">
      <c r="B106" s="139" t="s">
        <v>356</v>
      </c>
      <c r="E106" s="139">
        <f>MAX((SUM($E$99:E99)-SUM($E$108:E108)-SUM($E$107:E107))*'Capital Structure'!$H$21/12,0)</f>
        <v>0</v>
      </c>
      <c r="F106" s="139">
        <f>MAX((SUM($E$99:F99)-SUM($E$108:F108)-SUM($E$107:F107))*'Capital Structure'!$H$21/12,0)</f>
        <v>0</v>
      </c>
      <c r="G106" s="139">
        <f>MAX((SUM($E$99:G99)-SUM($E$108:G108)-SUM($E$107:G107))*'Capital Structure'!$H$21/12,0)</f>
        <v>0</v>
      </c>
      <c r="H106" s="139">
        <f>MAX((SUM($E$99:H99)-SUM($E$108:H108)-SUM($E$107:H107))*'Capital Structure'!$H$21/12,0)</f>
        <v>0</v>
      </c>
      <c r="I106" s="139">
        <f>MAX((SUM($E$99:I99)-SUM($E$108:I108)-SUM($E$107:I107))*'Capital Structure'!$H$21/12,0)</f>
        <v>0</v>
      </c>
      <c r="J106" s="139">
        <f>MAX((SUM($E$99:J99)-SUM($E$108:J108)-SUM($E$107:J107))*'Capital Structure'!$H$21/12,0)</f>
        <v>0</v>
      </c>
      <c r="K106" s="139">
        <f>MAX((SUM($E$99:K99)-SUM($E$108:K108)-SUM($E$107:K107))*'Capital Structure'!$H$21/12,0)</f>
        <v>0</v>
      </c>
      <c r="L106" s="139">
        <f>MAX((SUM($E$99:L99)-SUM($E$108:L108)-SUM($E$107:L107))*'Capital Structure'!$H$21/12,0)</f>
        <v>0</v>
      </c>
      <c r="M106" s="139">
        <f>MAX((SUM($E$99:M99)-SUM($E$108:M108)-SUM($E$107:M107))*'Capital Structure'!$H$21/12,0)</f>
        <v>0</v>
      </c>
      <c r="N106" s="139">
        <f>MAX((SUM($E$99:N99)-SUM($E$108:N108)-SUM($E$107:N107))*'Capital Structure'!$H$21/12,0)</f>
        <v>0</v>
      </c>
      <c r="O106" s="139">
        <f>MAX((SUM($E$99:O99)-SUM($E$108:O108)-SUM($E$107:O107))*'Capital Structure'!$H$21/12,0)</f>
        <v>0</v>
      </c>
      <c r="P106" s="139">
        <f>MAX((SUM($E$99:P99)-SUM($E$108:P108)-SUM($E$107:P107))*'Capital Structure'!$H$21/12,0)</f>
        <v>0</v>
      </c>
      <c r="Q106" s="139">
        <f>MAX((SUM($E$99:Q99)-SUM($E$108:Q108)-SUM($E$107:Q107))*'Capital Structure'!$H$21/12,0)</f>
        <v>0</v>
      </c>
      <c r="R106" s="139">
        <f>MAX((SUM($E$99:R99)-SUM($E$108:R108)-SUM($E$107:R107))*'Capital Structure'!$H$21/12,0)</f>
        <v>0</v>
      </c>
      <c r="S106" s="139">
        <f>MAX((SUM($E$99:S99)-SUM($E$108:S108)-SUM($E$107:S107))*'Capital Structure'!$H$21/12,0)</f>
        <v>0</v>
      </c>
      <c r="T106" s="139">
        <f>MAX((SUM($E$99:T99)-SUM($E$108:T108)-SUM($E$107:T107))*'Capital Structure'!$H$21/12,0)</f>
        <v>0</v>
      </c>
      <c r="U106" s="139">
        <f>MAX((SUM($E$99:U99)-SUM($E$108:U108)-SUM($E$107:U107))*'Capital Structure'!$H$21/12,0)</f>
        <v>0</v>
      </c>
      <c r="V106" s="139">
        <f>MAX((SUM($E$99:V99)-SUM($E$108:V108)-SUM($E$107:V107))*'Capital Structure'!$H$21/12,0)</f>
        <v>0</v>
      </c>
      <c r="W106" s="139">
        <f>MAX((SUM($E$99:W99)-SUM($E$108:W108)-SUM($E$107:W107))*'Capital Structure'!$H$21/12,0)</f>
        <v>0</v>
      </c>
      <c r="X106" s="139">
        <f>MAX((SUM($E$99:X99)-SUM($E$108:X108)-SUM($E$107:X107))*'Capital Structure'!$H$21/12,0)</f>
        <v>0</v>
      </c>
      <c r="Y106" s="139">
        <f>MAX((SUM($E$99:Y99)-SUM($E$108:Y108)-SUM($E$107:Y107))*'Capital Structure'!$H$21/12,0)</f>
        <v>0</v>
      </c>
      <c r="Z106" s="139">
        <f>MAX((SUM($E$99:Z99)-SUM($E$108:Z108)-SUM($E$107:Z107))*'Capital Structure'!$H$21/12,0)</f>
        <v>0</v>
      </c>
      <c r="AA106" s="139">
        <f>MAX((SUM($E$99:AA99)-SUM($E$108:AA108)-SUM($E$107:AA107))*'Capital Structure'!$H$21/12,0)</f>
        <v>0</v>
      </c>
      <c r="AB106" s="139">
        <f>MAX((SUM($E$99:AB99)-SUM($E$108:AB108)-SUM($E$107:AB107))*'Capital Structure'!$H$21/12,0)</f>
        <v>0</v>
      </c>
      <c r="AC106" s="139">
        <f>MAX((SUM($E$99:AC99)-SUM($E$108:AC108)-SUM($E$107:AC107))*'Capital Structure'!$H$21/12,0)</f>
        <v>0</v>
      </c>
      <c r="AD106" s="139">
        <f>MAX((SUM($E$99:AD99)-SUM($E$108:AD108)-SUM($E$107:AD107))*'Capital Structure'!$H$21/12,0)</f>
        <v>0</v>
      </c>
      <c r="AE106" s="139">
        <f>MAX((SUM($E$99:AE99)-SUM($E$108:AE108)-SUM($E$107:AE107))*'Capital Structure'!$H$21/12,0)</f>
        <v>0</v>
      </c>
      <c r="AF106" s="139">
        <f>MAX((SUM($E$99:AF99)-SUM($E$108:AF108)-SUM($E$107:AF107))*'Capital Structure'!$H$21/12,0)</f>
        <v>0</v>
      </c>
      <c r="AG106" s="139">
        <f>MAX((SUM($E$99:AG99)-SUM($E$108:AG108)-SUM($E$107:AG107))*'Capital Structure'!$H$21/12,0)</f>
        <v>0</v>
      </c>
      <c r="AH106" s="139">
        <f>MAX((SUM($E$99:AH99)-SUM($E$108:AH108)-SUM($E$107:AH107))*'Capital Structure'!$H$21/12,0)</f>
        <v>0</v>
      </c>
      <c r="AI106" s="139">
        <f>MAX((SUM($E$99:AI99)-SUM($E$108:AI108)-SUM($E$107:AI107))*'Capital Structure'!$H$21/12,0)</f>
        <v>0</v>
      </c>
      <c r="AJ106" s="139">
        <f>MAX((SUM($E$99:AJ99)-SUM($E$108:AJ108)-SUM($E$107:AJ107))*'Capital Structure'!$H$21/12,0)</f>
        <v>0</v>
      </c>
      <c r="AK106" s="139">
        <f>MAX((SUM($E$99:AK99)-SUM($E$108:AK108)-SUM($E$107:AK107))*'Capital Structure'!$H$21/12,0)</f>
        <v>0</v>
      </c>
      <c r="AL106" s="139">
        <f>MAX((SUM($E$99:AL99)-SUM($E$108:AL108)-SUM($E$107:AL107))*'Capital Structure'!$H$21/12,0)</f>
        <v>0</v>
      </c>
      <c r="AM106" s="139">
        <f>MAX((SUM($E$99:AM99)-SUM($E$108:AM108)-SUM($E$107:AM107))*'Capital Structure'!$H$21/12,0)</f>
        <v>0</v>
      </c>
      <c r="AN106" s="139">
        <f>MAX((SUM($E$99:AN99)-SUM($E$108:AN108)-SUM($E$107:AN107))*'Capital Structure'!$H$21/12,0)</f>
        <v>0</v>
      </c>
      <c r="AO106" s="139">
        <f>MAX((SUM($E$99:AO99)-SUM($E$108:AO108)-SUM($E$107:AO107))*'Capital Structure'!$H$21/12,0)</f>
        <v>0</v>
      </c>
      <c r="AP106" s="139">
        <f>MAX((SUM($E$99:AP99)-SUM($E$108:AP108)-SUM($E$107:AP107))*'Capital Structure'!$H$21/12,0)</f>
        <v>0</v>
      </c>
      <c r="AQ106" s="139">
        <f>MAX((SUM($E$99:AQ99)-SUM($E$108:AQ108)-SUM($E$107:AQ107))*'Capital Structure'!$H$21/12,0)</f>
        <v>0</v>
      </c>
      <c r="AR106" s="139">
        <f>MAX((SUM($E$99:AR99)-SUM($E$108:AR108)-SUM($E$107:AR107))*'Capital Structure'!$H$21/12,0)</f>
        <v>0</v>
      </c>
      <c r="AS106" s="139">
        <f>MAX((SUM($E$99:AS99)-SUM($E$108:AS108)-SUM($E$107:AS107))*'Capital Structure'!$H$21/12,0)</f>
        <v>0</v>
      </c>
      <c r="AT106" s="139">
        <f>MAX((SUM($E$99:AT99)-SUM($E$108:AT108)-SUM($E$107:AT107))*'Capital Structure'!$H$21/12,0)</f>
        <v>0</v>
      </c>
      <c r="AU106" s="139">
        <f>MAX((SUM($E$99:AU99)-SUM($E$108:AU108)-SUM($E$107:AU107))*'Capital Structure'!$H$21/12,0)</f>
        <v>0</v>
      </c>
      <c r="AV106" s="139">
        <f>MAX((SUM($E$99:AV99)-SUM($E$108:AV108)-SUM($E$107:AV107))*'Capital Structure'!$H$21/12,0)</f>
        <v>0</v>
      </c>
      <c r="AW106" s="139">
        <f>MAX((SUM($E$99:AW99)-SUM($E$108:AW108)-SUM($E$107:AW107))*'Capital Structure'!$H$21/12,0)</f>
        <v>0</v>
      </c>
      <c r="AX106" s="139">
        <f>MAX((SUM($E$99:AX99)-SUM($E$108:AX108)-SUM($E$107:AX107))*'Capital Structure'!$H$21/12,0)</f>
        <v>0</v>
      </c>
      <c r="AY106" s="139">
        <f>MAX((SUM($E$99:AY99)-SUM($E$108:AY108)-SUM($E$107:AY107))*'Capital Structure'!$H$21/12,0)</f>
        <v>0</v>
      </c>
      <c r="AZ106" s="139">
        <f>MAX((SUM($E$99:AZ99)-SUM($E$108:AZ108)-SUM($E$107:AZ107))*'Capital Structure'!$H$21/12,0)</f>
        <v>0</v>
      </c>
      <c r="BA106" s="139">
        <f>MAX((SUM($E$99:BA99)-SUM($E$108:BA108)-SUM($E$107:BA107))*'Capital Structure'!$H$21/12,0)</f>
        <v>86936.102102020959</v>
      </c>
      <c r="BB106" s="139">
        <f>MAX((SUM($E$99:BB99)-SUM($E$108:BB108)-SUM($E$107:BB107))*'Capital Structure'!$H$21/12,0)</f>
        <v>173872.20420404192</v>
      </c>
      <c r="BC106" s="139">
        <f>MAX((SUM($E$99:BC99)-SUM($E$108:BC108)-SUM($E$107:BC107))*'Capital Structure'!$H$21/12,0)</f>
        <v>260808.30630606288</v>
      </c>
      <c r="BD106" s="139">
        <f>MAX((SUM($E$99:BD99)-SUM($E$108:BD108)-SUM($E$107:BD107))*'Capital Structure'!$H$21/12,0)</f>
        <v>347744.40840808384</v>
      </c>
      <c r="BE106" s="139">
        <f>MAX((SUM($E$99:BE99)-SUM($E$108:BE108)-SUM($E$107:BE107))*'Capital Structure'!$H$21/12,0)</f>
        <v>367500</v>
      </c>
      <c r="BF106" s="139">
        <f>MAX((SUM($E$99:BF99)-SUM($E$108:BF108)-SUM($E$107:BF107))*'Capital Structure'!$H$21/12,0)</f>
        <v>367500</v>
      </c>
      <c r="BG106" s="139">
        <f>MAX((SUM($E$99:BG99)-SUM($E$108:BG108)-SUM($E$107:BG107))*'Capital Structure'!$H$21/12,0)</f>
        <v>367500</v>
      </c>
      <c r="BH106" s="139">
        <f>MAX((SUM($E$99:BH99)-SUM($E$108:BH108)-SUM($E$107:BH107))*'Capital Structure'!$H$21/12,0)</f>
        <v>367500</v>
      </c>
      <c r="BI106" s="139">
        <f>MAX((SUM($E$99:BI99)-SUM($E$108:BI108)-SUM($E$107:BI107))*'Capital Structure'!$H$21/12,0)</f>
        <v>367500</v>
      </c>
      <c r="BJ106" s="139">
        <f>MAX((SUM($E$99:BJ99)-SUM($E$108:BJ108)-SUM($E$107:BJ107))*'Capital Structure'!$H$21/12,0)</f>
        <v>367500</v>
      </c>
      <c r="BK106" s="139">
        <f>MAX((SUM($E$99:BK99)-SUM($E$108:BK108)-SUM($E$107:BK107))*'Capital Structure'!$H$21/12,0)</f>
        <v>367500</v>
      </c>
      <c r="BL106" s="139">
        <f>MAX((SUM($E$99:BL99)-SUM($E$108:BL108)-SUM($E$107:BL107))*'Capital Structure'!$H$21/12,0)</f>
        <v>367500</v>
      </c>
      <c r="BM106" s="139">
        <f>MAX((SUM($E$99:BM99)-SUM($E$108:BM108)-SUM($E$107:BM107))*'Capital Structure'!$H$21/12,0)</f>
        <v>367500</v>
      </c>
      <c r="BN106" s="139">
        <f>MAX((SUM($E$99:BN99)-SUM($E$108:BN108)-SUM($E$107:BN107))*'Capital Structure'!$H$21/12,0)</f>
        <v>367500</v>
      </c>
      <c r="BO106" s="139">
        <f>MAX((SUM($E$99:BO99)-SUM($E$108:BO108)-SUM($E$107:BO107))*'Capital Structure'!$H$21/12,0)</f>
        <v>367500</v>
      </c>
      <c r="BP106" s="139">
        <f>MAX((SUM($E$99:BP99)-SUM($E$108:BP108)-SUM($E$107:BP107))*'Capital Structure'!$H$21/12,0)</f>
        <v>367500</v>
      </c>
      <c r="BQ106" s="139">
        <f>MAX((SUM($E$99:BQ99)-SUM($E$108:BQ108)-SUM($E$107:BQ107))*'Capital Structure'!$H$21/12,0)</f>
        <v>367500</v>
      </c>
      <c r="BR106" s="139">
        <f>MAX((SUM($E$99:BR99)-SUM($E$108:BR108)-SUM($E$107:BR107))*'Capital Structure'!$H$21/12,0)</f>
        <v>367500</v>
      </c>
      <c r="BS106" s="139">
        <f>MAX((SUM($E$99:BS99)-SUM($E$108:BS108)-SUM($E$107:BS107))*'Capital Structure'!$H$21/12,0)</f>
        <v>367500</v>
      </c>
      <c r="BT106" s="139">
        <f>MAX((SUM($E$99:BT99)-SUM($E$108:BT108)-SUM($E$107:BT107))*'Capital Structure'!$H$21/12,0)</f>
        <v>367500</v>
      </c>
      <c r="BU106" s="139">
        <f>MAX((SUM($E$99:BU99)-SUM($E$108:BU108)-SUM($E$107:BU107))*'Capital Structure'!$H$21/12,0)</f>
        <v>367500</v>
      </c>
      <c r="BV106" s="139">
        <f>MAX((SUM($E$99:BV99)-SUM($E$108:BV108)-SUM($E$107:BV107))*'Capital Structure'!$H$21/12,0)</f>
        <v>367500</v>
      </c>
      <c r="BW106" s="139">
        <f>MAX((SUM($E$99:BW99)-SUM($E$108:BW108)-SUM($E$107:BW107))*'Capital Structure'!$H$21/12,0)</f>
        <v>367500</v>
      </c>
      <c r="BX106" s="139">
        <f>MAX((SUM($E$99:BX99)-SUM($E$108:BX108)-SUM($E$107:BX107))*'Capital Structure'!$H$21/12,0)</f>
        <v>367500</v>
      </c>
      <c r="BY106" s="139">
        <f>MAX((SUM($E$99:BY99)-SUM($E$108:BY108)-SUM($E$107:BY107))*'Capital Structure'!$H$21/12,0)</f>
        <v>367500</v>
      </c>
      <c r="BZ106" s="139">
        <f>MAX((SUM($E$99:BZ99)-SUM($E$108:BZ108)-SUM($E$107:BZ107))*'Capital Structure'!$H$21/12,0)</f>
        <v>367500</v>
      </c>
      <c r="CA106" s="139">
        <f>MAX((SUM($E$99:CA99)-SUM($E$108:CA108)-SUM($E$107:CA107))*'Capital Structure'!$H$21/12,0)</f>
        <v>0</v>
      </c>
      <c r="CB106" s="139">
        <f>MAX((SUM($E$99:CB99)-SUM($E$108:CB108)-SUM($E$107:CB107))*'Capital Structure'!$H$21/12,0)</f>
        <v>0</v>
      </c>
      <c r="CC106" s="139">
        <f>MAX((SUM($E$99:CC99)-SUM($E$108:CC108)-SUM($E$107:CC107))*'Capital Structure'!$H$21/12,0)</f>
        <v>0</v>
      </c>
      <c r="CD106" s="139">
        <f>MAX((SUM($E$99:CD99)-SUM($E$108:CD108)-SUM($E$107:CD107))*'Capital Structure'!$H$21/12,0)</f>
        <v>0</v>
      </c>
      <c r="CE106" s="139">
        <f>MAX((SUM($E$99:CE99)-SUM($E$108:CE108)-SUM($E$107:CE107))*'Capital Structure'!$H$21/12,0)</f>
        <v>0</v>
      </c>
      <c r="CF106" s="139">
        <f>MAX((SUM($E$99:CF99)-SUM($E$108:CF108)-SUM($E$107:CF107))*'Capital Structure'!$H$21/12,0)</f>
        <v>0</v>
      </c>
      <c r="CG106" s="139">
        <f>MAX((SUM($E$99:CG99)-SUM($E$108:CG108)-SUM($E$107:CG107))*'Capital Structure'!$H$21/12,0)</f>
        <v>0</v>
      </c>
      <c r="CH106" s="139">
        <f>MAX((SUM($E$99:CH99)-SUM($E$108:CH108)-SUM($E$107:CH107))*'Capital Structure'!$H$21/12,0)</f>
        <v>0</v>
      </c>
      <c r="CI106" s="139">
        <f>MAX((SUM($E$99:CI99)-SUM($E$108:CI108)-SUM($E$107:CI107))*'Capital Structure'!$H$21/12,0)</f>
        <v>0</v>
      </c>
      <c r="CJ106" s="139">
        <f>MAX((SUM($E$99:CJ99)-SUM($E$108:CJ108)-SUM($E$107:CJ107))*'Capital Structure'!$H$21/12,0)</f>
        <v>0</v>
      </c>
      <c r="CK106" s="139">
        <f>MAX((SUM($E$99:CK99)-SUM($E$108:CK108)-SUM($E$107:CK107))*'Capital Structure'!$H$21/12,0)</f>
        <v>0</v>
      </c>
      <c r="CL106" s="139">
        <f>MAX((SUM($E$99:CL99)-SUM($E$108:CL108)-SUM($E$107:CL107))*'Capital Structure'!$H$21/12,0)</f>
        <v>0</v>
      </c>
      <c r="CM106" s="139">
        <f>MAX((SUM($E$99:CM99)-SUM($E$108:CM108)-SUM($E$107:CM107))*'Capital Structure'!$H$21/12,0)</f>
        <v>0</v>
      </c>
      <c r="CN106" s="139">
        <f>MAX((SUM($E$99:CN99)-SUM($E$108:CN108)-SUM($E$107:CN107))*'Capital Structure'!$H$21/12,0)</f>
        <v>0</v>
      </c>
      <c r="CO106" s="139">
        <f>MAX((SUM($E$99:CO99)-SUM($E$108:CO108)-SUM($E$107:CO107))*'Capital Structure'!$H$21/12,0)</f>
        <v>0</v>
      </c>
      <c r="CP106" s="139">
        <f>MAX((SUM($E$99:CP99)-SUM($E$108:CP108)-SUM($E$107:CP107))*'Capital Structure'!$H$21/12,0)</f>
        <v>0</v>
      </c>
      <c r="CQ106" s="139">
        <f>MAX((SUM($E$99:CQ99)-SUM($E$108:CQ108)-SUM($E$107:CQ107))*'Capital Structure'!$H$21/12,0)</f>
        <v>0</v>
      </c>
      <c r="CR106" s="139">
        <f>MAX((SUM($E$99:CR99)-SUM($E$108:CR108)-SUM($E$107:CR107))*'Capital Structure'!$H$21/12,0)</f>
        <v>0</v>
      </c>
      <c r="CS106" s="139">
        <f>MAX((SUM($E$99:CS99)-SUM($E$108:CS108)-SUM($E$107:CS107))*'Capital Structure'!$H$21/12,0)</f>
        <v>0</v>
      </c>
      <c r="CT106" s="139">
        <f>MAX((SUM($E$99:CT99)-SUM($E$108:CT108)-SUM($E$107:CT107))*'Capital Structure'!$H$21/12,0)</f>
        <v>0</v>
      </c>
      <c r="CU106" s="139">
        <f>MAX((SUM($E$99:CU99)-SUM($E$108:CU108)-SUM($E$107:CU107))*'Capital Structure'!$H$21/12,0)</f>
        <v>0</v>
      </c>
      <c r="CV106" s="139">
        <f>MAX((SUM($E$99:CV99)-SUM($E$108:CV108)-SUM($E$107:CV107))*'Capital Structure'!$H$21/12,0)</f>
        <v>0</v>
      </c>
      <c r="CW106" s="139">
        <f>MAX((SUM($E$99:CW99)-SUM($E$108:CW108)-SUM($E$107:CW107))*'Capital Structure'!$H$21/12,0)</f>
        <v>0</v>
      </c>
      <c r="CX106" s="139">
        <f>MAX((SUM($E$99:CX99)-SUM($E$108:CX108)-SUM($E$107:CX107))*'Capital Structure'!$H$21/12,0)</f>
        <v>0</v>
      </c>
      <c r="CY106" s="139">
        <f>MAX((SUM($E$99:CY99)-SUM($E$108:CY108)-SUM($E$107:CY107))*'Capital Structure'!$H$21/12,0)</f>
        <v>0</v>
      </c>
      <c r="CZ106" s="139">
        <f>MAX((SUM($E$99:CZ99)-SUM($E$108:CZ108)-SUM($E$107:CZ107))*'Capital Structure'!$H$21/12,0)</f>
        <v>0</v>
      </c>
      <c r="DA106" s="139">
        <f>MAX((SUM($E$99:DA99)-SUM($E$108:DA108)-SUM($E$107:DA107))*'Capital Structure'!$H$21/12,0)</f>
        <v>0</v>
      </c>
      <c r="DB106" s="139">
        <f>MAX((SUM($E$99:DB99)-SUM($E$108:DB108)-SUM($E$107:DB107))*'Capital Structure'!$H$21/12,0)</f>
        <v>0</v>
      </c>
      <c r="DC106" s="139">
        <f>MAX((SUM($E$99:DC99)-SUM($E$108:DC108)-SUM($E$107:DC107))*'Capital Structure'!$H$21/12,0)</f>
        <v>0</v>
      </c>
      <c r="DD106" s="139">
        <f>MAX((SUM($E$99:DD99)-SUM($E$108:DD108)-SUM($E$107:DD107))*'Capital Structure'!$H$21/12,0)</f>
        <v>0</v>
      </c>
      <c r="DE106" s="139">
        <f>MAX((SUM($E$99:DE99)-SUM($E$108:DE108)-SUM($E$107:DE107))*'Capital Structure'!$H$21/12,0)</f>
        <v>0</v>
      </c>
      <c r="DF106" s="139">
        <f>MAX((SUM($E$99:DF99)-SUM($E$108:DF108)-SUM($E$107:DF107))*'Capital Structure'!$H$21/12,0)</f>
        <v>0</v>
      </c>
      <c r="DG106" s="139">
        <f>MAX((SUM($E$99:DG99)-SUM($E$108:DG108)-SUM($E$107:DG107))*'Capital Structure'!$H$21/12,0)</f>
        <v>0</v>
      </c>
      <c r="DH106" s="139">
        <f>MAX((SUM($E$99:DH99)-SUM($E$108:DH108)-SUM($E$107:DH107))*'Capital Structure'!$H$21/12,0)</f>
        <v>0</v>
      </c>
      <c r="DI106" s="139">
        <f>MAX((SUM($E$99:DI99)-SUM($E$108:DI108)-SUM($E$107:DI107))*'Capital Structure'!$H$21/12,0)</f>
        <v>0</v>
      </c>
      <c r="DJ106" s="139">
        <f>MAX((SUM($E$99:DJ99)-SUM($E$108:DJ108)-SUM($E$107:DJ107))*'Capital Structure'!$H$21/12,0)</f>
        <v>0</v>
      </c>
      <c r="DK106" s="139">
        <f>MAX((SUM($E$99:DK99)-SUM($E$108:DK108)-SUM($E$107:DK107))*'Capital Structure'!$H$21/12,0)</f>
        <v>0</v>
      </c>
      <c r="DL106" s="139">
        <f>MAX((SUM($E$99:DL99)-SUM($E$108:DL108)-SUM($E$107:DL107))*'Capital Structure'!$H$21/12,0)</f>
        <v>0</v>
      </c>
      <c r="DM106" s="139">
        <f>MAX((SUM($E$99:DM99)-SUM($E$108:DM108)-SUM($E$107:DM107))*'Capital Structure'!$H$21/12,0)</f>
        <v>0</v>
      </c>
      <c r="DN106" s="139">
        <f>MAX((SUM($E$99:DN99)-SUM($E$108:DN108)-SUM($E$107:DN107))*'Capital Structure'!$H$21/12,0)</f>
        <v>0</v>
      </c>
      <c r="DO106" s="139">
        <f>MAX((SUM($E$99:DO99)-SUM($E$108:DO108)-SUM($E$107:DO107))*'Capital Structure'!$H$21/12,0)</f>
        <v>0</v>
      </c>
      <c r="DP106" s="139">
        <f>MAX((SUM($E$99:DP99)-SUM($E$108:DP108)-SUM($E$107:DP107))*'Capital Structure'!$H$21/12,0)</f>
        <v>0</v>
      </c>
      <c r="DQ106" s="139">
        <f>MAX((SUM($E$99:DQ99)-SUM($E$108:DQ108)-SUM($E$107:DQ107))*'Capital Structure'!$H$21/12,0)</f>
        <v>0</v>
      </c>
      <c r="DR106" s="139">
        <f>MAX((SUM($E$99:DR99)-SUM($E$108:DR108)-SUM($E$107:DR107))*'Capital Structure'!$H$21/12,0)</f>
        <v>0</v>
      </c>
      <c r="DS106" s="139">
        <f>MAX((SUM($E$99:DS99)-SUM($E$108:DS108)-SUM($E$107:DS107))*'Capital Structure'!$H$21/12,0)</f>
        <v>0</v>
      </c>
      <c r="DT106" s="139">
        <f>MAX((SUM($E$99:DT99)-SUM($E$108:DT108)-SUM($E$107:DT107))*'Capital Structure'!$H$21/12,0)</f>
        <v>0</v>
      </c>
      <c r="DU106" s="139">
        <f>MAX((SUM($E$99:DU99)-SUM($E$108:DU108)-SUM($E$107:DU107))*'Capital Structure'!$H$21/12,0)</f>
        <v>0</v>
      </c>
      <c r="DV106" s="139">
        <f>MAX((SUM($E$99:DV99)-SUM($E$108:DV108)-SUM($E$107:DV107))*'Capital Structure'!$H$21/12,0)</f>
        <v>0</v>
      </c>
      <c r="DW106" s="139">
        <f>MAX((SUM($E$99:DW99)-SUM($E$108:DW108)-SUM($E$107:DW107))*'Capital Structure'!$H$21/12,0)</f>
        <v>0</v>
      </c>
      <c r="DX106" s="139">
        <f>MAX((SUM($E$99:DX99)-SUM($E$108:DX108)-SUM($E$107:DX107))*'Capital Structure'!$H$21/12,0)</f>
        <v>0</v>
      </c>
      <c r="DY106" s="139">
        <f>MAX((SUM($E$99:DY99)-SUM($E$108:DY108)-SUM($E$107:DY107))*'Capital Structure'!$H$21/12,0)</f>
        <v>0</v>
      </c>
      <c r="DZ106" s="139">
        <f>MAX((SUM($E$99:DZ99)-SUM($E$108:DZ108)-SUM($E$107:DZ107))*'Capital Structure'!$H$21/12,0)</f>
        <v>0</v>
      </c>
      <c r="EA106" s="139">
        <f>MAX((SUM($E$99:EA99)-SUM($E$108:EA108)-SUM($E$107:EA107))*'Capital Structure'!$H$21/12,0)</f>
        <v>0</v>
      </c>
      <c r="EB106" s="139">
        <f>MAX((SUM($E$99:EB99)-SUM($E$108:EB108)-SUM($E$107:EB107))*'Capital Structure'!$H$21/12,0)</f>
        <v>0</v>
      </c>
      <c r="EC106" s="139">
        <f>MAX((SUM($E$99:EC99)-SUM($E$108:EC108)-SUM($E$107:EC107))*'Capital Structure'!$H$21/12,0)</f>
        <v>0</v>
      </c>
      <c r="ED106" s="139">
        <f>MAX((SUM($E$99:ED99)-SUM($E$108:ED108)-SUM($E$107:ED107))*'Capital Structure'!$H$21/12,0)</f>
        <v>0</v>
      </c>
      <c r="EE106" s="139">
        <f>MAX((SUM($E$99:EE99)-SUM($E$108:EE108)-SUM($E$107:EE107))*'Capital Structure'!$H$21/12,0)</f>
        <v>0</v>
      </c>
      <c r="EF106" s="139">
        <f>MAX((SUM($E$99:EF99)-SUM($E$108:EF108)-SUM($E$107:EF107))*'Capital Structure'!$H$21/12,0)</f>
        <v>0</v>
      </c>
      <c r="EG106" s="139">
        <f>MAX((SUM($E$99:EG99)-SUM($E$108:EG108)-SUM($E$107:EG107))*'Capital Structure'!$H$21/12,0)</f>
        <v>0</v>
      </c>
      <c r="EH106" s="139">
        <f>MAX((SUM($E$99:EH99)-SUM($E$108:EH108)-SUM($E$107:EH107))*'Capital Structure'!$H$21/12,0)</f>
        <v>0</v>
      </c>
      <c r="EI106" s="139">
        <f>MAX((SUM($E$99:EI99)-SUM($E$108:EI108)-SUM($E$107:EI107))*'Capital Structure'!$H$21/12,0)</f>
        <v>0</v>
      </c>
      <c r="EJ106" s="139">
        <f>MAX((SUM($E$99:EJ99)-SUM($E$108:EJ108)-SUM($E$107:EJ107))*'Capital Structure'!$H$21/12,0)</f>
        <v>0</v>
      </c>
      <c r="EK106" s="139">
        <f>MAX((SUM($E$99:EK99)-SUM($E$108:EK108)-SUM($E$107:EK107))*'Capital Structure'!$H$21/12,0)</f>
        <v>0</v>
      </c>
      <c r="EL106" s="139">
        <f>MAX((SUM($E$99:EL99)-SUM($E$108:EL108)-SUM($E$107:EL107))*'Capital Structure'!$H$21/12,0)</f>
        <v>0</v>
      </c>
      <c r="EM106" s="139">
        <f>MAX((SUM($E$99:EM99)-SUM($E$108:EM108)-SUM($E$107:EM107))*'Capital Structure'!$H$21/12,0)</f>
        <v>0</v>
      </c>
      <c r="EN106" s="139">
        <f>MAX((SUM($E$99:EN99)-SUM($E$108:EN108)-SUM($E$107:EN107))*'Capital Structure'!$H$21/12,0)</f>
        <v>0</v>
      </c>
      <c r="EO106" s="139">
        <f>MAX((SUM($E$99:EO99)-SUM($E$108:EO108)-SUM($E$107:EO107))*'Capital Structure'!$H$21/12,0)</f>
        <v>0</v>
      </c>
      <c r="EP106" s="139">
        <f>MAX((SUM($E$99:EP99)-SUM($E$108:EP108)-SUM($E$107:EP107))*'Capital Structure'!$H$21/12,0)</f>
        <v>0</v>
      </c>
      <c r="EQ106" s="139">
        <f>MAX((SUM($E$99:EQ99)-SUM($E$108:EQ108)-SUM($E$107:EQ107))*'Capital Structure'!$H$21/12,0)</f>
        <v>0</v>
      </c>
      <c r="ER106" s="139">
        <f>MAX((SUM($E$99:ER99)-SUM($E$108:ER108)-SUM($E$107:ER107))*'Capital Structure'!$H$21/12,0)</f>
        <v>0</v>
      </c>
      <c r="ES106" s="139">
        <f>MAX((SUM($E$99:ES99)-SUM($E$108:ES108)-SUM($E$107:ES107))*'Capital Structure'!$H$21/12,0)</f>
        <v>0</v>
      </c>
      <c r="ET106" s="139">
        <f>MAX((SUM($E$99:ET99)-SUM($E$108:ET108)-SUM($E$107:ET107))*'Capital Structure'!$H$21/12,0)</f>
        <v>0</v>
      </c>
      <c r="EU106" s="139">
        <f>MAX((SUM($E$99:EU99)-SUM($E$108:EU108)-SUM($E$107:EU107))*'Capital Structure'!$H$21/12,0)</f>
        <v>0</v>
      </c>
      <c r="EV106" s="139">
        <f>MAX((SUM($E$99:EV99)-SUM($E$108:EV108)-SUM($E$107:EV107))*'Capital Structure'!$H$21/12,0)</f>
        <v>0</v>
      </c>
      <c r="EW106" s="139">
        <f>MAX((SUM($E$99:EW99)-SUM($E$108:EW108)-SUM($E$107:EW107))*'Capital Structure'!$H$21/12,0)</f>
        <v>0</v>
      </c>
      <c r="EX106" s="139">
        <f>MAX((SUM($E$99:EX99)-SUM($E$108:EX108)-SUM($E$107:EX107))*'Capital Structure'!$H$21/12,0)</f>
        <v>0</v>
      </c>
      <c r="EY106" s="139">
        <f>MAX((SUM($E$99:EY99)-SUM($E$108:EY108)-SUM($E$107:EY107))*'Capital Structure'!$H$21/12,0)</f>
        <v>0</v>
      </c>
      <c r="EZ106" s="139">
        <f>MAX((SUM($E$99:EZ99)-SUM($E$108:EZ108)-SUM($E$107:EZ107))*'Capital Structure'!$H$21/12,0)</f>
        <v>0</v>
      </c>
      <c r="FA106" s="139">
        <f>MAX((SUM($E$99:FA99)-SUM($E$108:FA108)-SUM($E$107:FA107))*'Capital Structure'!$H$21/12,0)</f>
        <v>0</v>
      </c>
      <c r="FB106" s="139">
        <f>MAX((SUM($E$99:FB99)-SUM($E$108:FB108)-SUM($E$107:FB107))*'Capital Structure'!$H$21/12,0)</f>
        <v>0</v>
      </c>
      <c r="FC106" s="139"/>
      <c r="FD106" s="139"/>
      <c r="FE106" s="139"/>
      <c r="FF106" s="139"/>
      <c r="FG106" s="139"/>
      <c r="FH106" s="139"/>
      <c r="FI106" s="139"/>
      <c r="FJ106" s="139"/>
      <c r="FK106" s="139"/>
      <c r="FL106" s="139"/>
      <c r="FM106" s="139"/>
      <c r="FN106" s="139"/>
      <c r="FO106" s="139"/>
      <c r="FP106" s="139"/>
      <c r="FQ106" s="139"/>
      <c r="FR106" s="139"/>
      <c r="FS106" s="139"/>
      <c r="FT106" s="139"/>
      <c r="FU106" s="139"/>
      <c r="FV106" s="139"/>
      <c r="FW106" s="139"/>
      <c r="FX106" s="139"/>
      <c r="FY106" s="139"/>
      <c r="FZ106" s="139"/>
      <c r="GA106" s="139"/>
      <c r="GB106" s="139"/>
      <c r="GC106" s="139"/>
      <c r="GD106" s="139"/>
      <c r="GE106" s="139"/>
      <c r="GF106" s="139"/>
      <c r="GG106" s="139"/>
      <c r="GH106" s="139"/>
      <c r="GI106" s="139"/>
      <c r="GJ106" s="139"/>
      <c r="GK106" s="139"/>
      <c r="GL106" s="139"/>
      <c r="GM106" s="139"/>
      <c r="GN106" s="139"/>
      <c r="GO106" s="139"/>
      <c r="GP106" s="139"/>
      <c r="GQ106" s="139"/>
      <c r="GR106" s="139"/>
      <c r="GS106" s="139"/>
      <c r="GT106" s="139"/>
      <c r="GU106" s="139"/>
      <c r="GV106" s="139"/>
      <c r="GW106" s="139"/>
      <c r="GX106" s="139"/>
    </row>
    <row r="107" spans="2:206">
      <c r="B107" s="139" t="s">
        <v>354</v>
      </c>
      <c r="E107" s="139">
        <f>IFERROR(VLOOKUP(E$87,'Capital Structure'!$H$27:$I$29,2,FALSE),0)</f>
        <v>0</v>
      </c>
      <c r="F107" s="139">
        <f>IFERROR(VLOOKUP(F$87,'Capital Structure'!$H$27:$I$29,2,FALSE),0)</f>
        <v>0</v>
      </c>
      <c r="G107" s="139">
        <f>IFERROR(VLOOKUP(G$87,'Capital Structure'!$H$27:$I$29,2,FALSE),0)</f>
        <v>0</v>
      </c>
      <c r="H107" s="139">
        <f>IFERROR(VLOOKUP(H$87,'Capital Structure'!$H$27:$I$29,2,FALSE),0)</f>
        <v>0</v>
      </c>
      <c r="I107" s="139">
        <f>IFERROR(VLOOKUP(I$87,'Capital Structure'!$H$27:$I$29,2,FALSE),0)</f>
        <v>0</v>
      </c>
      <c r="J107" s="139">
        <f>IFERROR(VLOOKUP(J$87,'Capital Structure'!$H$27:$I$29,2,FALSE),0)</f>
        <v>0</v>
      </c>
      <c r="K107" s="139">
        <f>IFERROR(VLOOKUP(K$87,'Capital Structure'!$H$27:$I$29,2,FALSE),0)</f>
        <v>0</v>
      </c>
      <c r="L107" s="139">
        <f>IFERROR(VLOOKUP(L$87,'Capital Structure'!$H$27:$I$29,2,FALSE),0)</f>
        <v>0</v>
      </c>
      <c r="M107" s="139">
        <f>IFERROR(VLOOKUP(M$87,'Capital Structure'!$H$27:$I$29,2,FALSE),0)</f>
        <v>0</v>
      </c>
      <c r="N107" s="139">
        <f>IFERROR(VLOOKUP(N$87,'Capital Structure'!$H$27:$I$29,2,FALSE),0)</f>
        <v>0</v>
      </c>
      <c r="O107" s="139">
        <f>IFERROR(VLOOKUP(O$87,'Capital Structure'!$H$27:$I$29,2,FALSE),0)</f>
        <v>0</v>
      </c>
      <c r="P107" s="139">
        <f>IFERROR(VLOOKUP(P$87,'Capital Structure'!$H$27:$I$29,2,FALSE),0)</f>
        <v>0</v>
      </c>
      <c r="Q107" s="139">
        <f>IFERROR(VLOOKUP(Q$87,'Capital Structure'!$H$27:$I$29,2,FALSE),0)</f>
        <v>0</v>
      </c>
      <c r="R107" s="139">
        <f>IFERROR(VLOOKUP(R$87,'Capital Structure'!$H$27:$I$29,2,FALSE),0)</f>
        <v>0</v>
      </c>
      <c r="S107" s="139">
        <f>IFERROR(VLOOKUP(S$87,'Capital Structure'!$H$27:$I$29,2,FALSE),0)</f>
        <v>0</v>
      </c>
      <c r="T107" s="139">
        <f>IFERROR(VLOOKUP(T$87,'Capital Structure'!$H$27:$I$29,2,FALSE),0)</f>
        <v>0</v>
      </c>
      <c r="U107" s="139">
        <f>IFERROR(VLOOKUP(U$87,'Capital Structure'!$H$27:$I$29,2,FALSE),0)</f>
        <v>0</v>
      </c>
      <c r="V107" s="139">
        <f>IFERROR(VLOOKUP(V$87,'Capital Structure'!$H$27:$I$29,2,FALSE),0)</f>
        <v>0</v>
      </c>
      <c r="W107" s="139">
        <f>IFERROR(VLOOKUP(W$87,'Capital Structure'!$H$27:$I$29,2,FALSE),0)</f>
        <v>0</v>
      </c>
      <c r="X107" s="139">
        <f>IFERROR(VLOOKUP(X$87,'Capital Structure'!$H$27:$I$29,2,FALSE),0)</f>
        <v>0</v>
      </c>
      <c r="Y107" s="139">
        <f>IFERROR(VLOOKUP(Y$87,'Capital Structure'!$H$27:$I$29,2,FALSE),0)</f>
        <v>0</v>
      </c>
      <c r="Z107" s="139">
        <f>IFERROR(VLOOKUP(Z$87,'Capital Structure'!$H$27:$I$29,2,FALSE),0)</f>
        <v>0</v>
      </c>
      <c r="AA107" s="139">
        <f>IFERROR(VLOOKUP(AA$87,'Capital Structure'!$H$27:$I$29,2,FALSE),0)</f>
        <v>0</v>
      </c>
      <c r="AB107" s="139">
        <f>IFERROR(VLOOKUP(AB$87,'Capital Structure'!$H$27:$I$29,2,FALSE),0)</f>
        <v>0</v>
      </c>
      <c r="AC107" s="139">
        <f>IFERROR(VLOOKUP(AC$87,'Capital Structure'!$H$27:$I$29,2,FALSE),0)</f>
        <v>0</v>
      </c>
      <c r="AD107" s="139">
        <f>IFERROR(VLOOKUP(AD$87,'Capital Structure'!$H$27:$I$29,2,FALSE),0)</f>
        <v>0</v>
      </c>
      <c r="AE107" s="139">
        <f>IFERROR(VLOOKUP(AE$87,'Capital Structure'!$H$27:$I$29,2,FALSE),0)</f>
        <v>0</v>
      </c>
      <c r="AF107" s="139">
        <f>IFERROR(VLOOKUP(AF$87,'Capital Structure'!$H$27:$I$29,2,FALSE),0)</f>
        <v>0</v>
      </c>
      <c r="AG107" s="139">
        <f>IFERROR(VLOOKUP(AG$87,'Capital Structure'!$H$27:$I$29,2,FALSE),0)</f>
        <v>0</v>
      </c>
      <c r="AH107" s="139">
        <f>IFERROR(VLOOKUP(AH$87,'Capital Structure'!$H$27:$I$29,2,FALSE),0)</f>
        <v>0</v>
      </c>
      <c r="AI107" s="139">
        <f>IFERROR(VLOOKUP(AI$87,'Capital Structure'!$H$27:$I$29,2,FALSE),0)</f>
        <v>0</v>
      </c>
      <c r="AJ107" s="139">
        <f>IFERROR(VLOOKUP(AJ$87,'Capital Structure'!$H$27:$I$29,2,FALSE),0)</f>
        <v>0</v>
      </c>
      <c r="AK107" s="139">
        <f>IFERROR(VLOOKUP(AK$87,'Capital Structure'!$H$27:$I$29,2,FALSE),0)</f>
        <v>0</v>
      </c>
      <c r="AL107" s="139">
        <f>IFERROR(VLOOKUP(AL$87,'Capital Structure'!$H$27:$I$29,2,FALSE),0)</f>
        <v>0</v>
      </c>
      <c r="AM107" s="139">
        <f>IFERROR(VLOOKUP(AM$87,'Capital Structure'!$H$27:$I$29,2,FALSE),0)</f>
        <v>0</v>
      </c>
      <c r="AN107" s="139">
        <f>IFERROR(VLOOKUP(AN$87,'Capital Structure'!$H$27:$I$29,2,FALSE),0)</f>
        <v>0</v>
      </c>
      <c r="AO107" s="139">
        <f>IFERROR(VLOOKUP(AO$87,'Capital Structure'!$H$27:$I$29,2,FALSE),0)</f>
        <v>0</v>
      </c>
      <c r="AP107" s="139">
        <f>IFERROR(VLOOKUP(AP$87,'Capital Structure'!$H$27:$I$29,2,FALSE),0)</f>
        <v>0</v>
      </c>
      <c r="AQ107" s="139">
        <f>IFERROR(VLOOKUP(AQ$87,'Capital Structure'!$H$27:$I$29,2,FALSE),0)</f>
        <v>0</v>
      </c>
      <c r="AR107" s="139">
        <f>IFERROR(VLOOKUP(AR$87,'Capital Structure'!$H$27:$I$29,2,FALSE),0)</f>
        <v>0</v>
      </c>
      <c r="AS107" s="139">
        <f>IFERROR(VLOOKUP(AS$87,'Capital Structure'!$H$27:$I$29,2,FALSE),0)</f>
        <v>0</v>
      </c>
      <c r="AT107" s="139">
        <f>IFERROR(VLOOKUP(AT$87,'Capital Structure'!$H$27:$I$29,2,FALSE),0)</f>
        <v>0</v>
      </c>
      <c r="AU107" s="139">
        <f>IFERROR(VLOOKUP(AU$87,'Capital Structure'!$H$27:$I$29,2,FALSE),0)</f>
        <v>0</v>
      </c>
      <c r="AV107" s="139">
        <f>IFERROR(VLOOKUP(AV$87,'Capital Structure'!$H$27:$I$29,2,FALSE),0)</f>
        <v>0</v>
      </c>
      <c r="AW107" s="139">
        <f>IFERROR(VLOOKUP(AW$87,'Capital Structure'!$H$27:$I$29,2,FALSE),0)</f>
        <v>0</v>
      </c>
      <c r="AX107" s="139">
        <f>IFERROR(VLOOKUP(AX$87,'Capital Structure'!$H$27:$I$29,2,FALSE),0)</f>
        <v>0</v>
      </c>
      <c r="AY107" s="139">
        <f>IFERROR(VLOOKUP(AY$87,'Capital Structure'!$H$27:$I$29,2,FALSE),0)</f>
        <v>0</v>
      </c>
      <c r="AZ107" s="139">
        <f>IFERROR(VLOOKUP(AZ$87,'Capital Structure'!$H$27:$I$29,2,FALSE),0)</f>
        <v>0</v>
      </c>
      <c r="BA107" s="139">
        <f>IFERROR(VLOOKUP(BA$87,'Capital Structure'!$H$27:$I$29,2,FALSE),0)</f>
        <v>0</v>
      </c>
      <c r="BB107" s="139">
        <f>IFERROR(VLOOKUP(BB$87,'Capital Structure'!$H$27:$I$29,2,FALSE),0)</f>
        <v>0</v>
      </c>
      <c r="BC107" s="139">
        <f>IFERROR(VLOOKUP(BC$87,'Capital Structure'!$H$27:$I$29,2,FALSE),0)</f>
        <v>0</v>
      </c>
      <c r="BD107" s="139">
        <f>IFERROR(VLOOKUP(BD$87,'Capital Structure'!$H$27:$I$29,2,FALSE),0)</f>
        <v>0</v>
      </c>
      <c r="BE107" s="139">
        <f>IFERROR(VLOOKUP(BE$87,'Capital Structure'!$H$27:$I$29,2,FALSE),0)</f>
        <v>0</v>
      </c>
      <c r="BF107" s="139">
        <f>IFERROR(VLOOKUP(BF$87,'Capital Structure'!$H$27:$I$29,2,FALSE),0)</f>
        <v>0</v>
      </c>
      <c r="BG107" s="139">
        <f>IFERROR(VLOOKUP(BG$87,'Capital Structure'!$H$27:$I$29,2,FALSE),0)</f>
        <v>0</v>
      </c>
      <c r="BH107" s="139">
        <f>IFERROR(VLOOKUP(BH$87,'Capital Structure'!$H$27:$I$29,2,FALSE),0)</f>
        <v>0</v>
      </c>
      <c r="BI107" s="139">
        <f>IFERROR(VLOOKUP(BI$87,'Capital Structure'!$H$27:$I$29,2,FALSE),0)</f>
        <v>0</v>
      </c>
      <c r="BJ107" s="139">
        <f>IFERROR(VLOOKUP(BJ$87,'Capital Structure'!$H$27:$I$29,2,FALSE),0)</f>
        <v>0</v>
      </c>
      <c r="BK107" s="139">
        <f>IFERROR(VLOOKUP(BK$87,'Capital Structure'!$H$27:$I$29,2,FALSE),0)</f>
        <v>0</v>
      </c>
      <c r="BL107" s="139">
        <f>IFERROR(VLOOKUP(BL$87,'Capital Structure'!$H$27:$I$29,2,FALSE),0)</f>
        <v>0</v>
      </c>
      <c r="BM107" s="139">
        <f>IFERROR(VLOOKUP(BM$87,'Capital Structure'!$H$27:$I$29,2,FALSE),0)</f>
        <v>0</v>
      </c>
      <c r="BN107" s="139">
        <f>IFERROR(VLOOKUP(BN$87,'Capital Structure'!$H$27:$I$29,2,FALSE),0)</f>
        <v>0</v>
      </c>
      <c r="BO107" s="139">
        <f>IFERROR(VLOOKUP(BO$87,'Capital Structure'!$H$27:$I$29,2,FALSE),0)</f>
        <v>0</v>
      </c>
      <c r="BP107" s="139">
        <f>IFERROR(VLOOKUP(BP$87,'Capital Structure'!$H$27:$I$29,2,FALSE),0)</f>
        <v>0</v>
      </c>
      <c r="BQ107" s="139">
        <f>IFERROR(VLOOKUP(BQ$87,'Capital Structure'!$H$27:$I$29,2,FALSE),0)</f>
        <v>0</v>
      </c>
      <c r="BR107" s="139">
        <f>IFERROR(VLOOKUP(BR$87,'Capital Structure'!$H$27:$I$29,2,FALSE),0)</f>
        <v>0</v>
      </c>
      <c r="BS107" s="139">
        <f>IFERROR(VLOOKUP(BS$87,'Capital Structure'!$H$27:$I$29,2,FALSE),0)</f>
        <v>0</v>
      </c>
      <c r="BT107" s="139">
        <f>IFERROR(VLOOKUP(BT$87,'Capital Structure'!$H$27:$I$29,2,FALSE),0)</f>
        <v>0</v>
      </c>
      <c r="BU107" s="139">
        <f>IFERROR(VLOOKUP(BU$87,'Capital Structure'!$H$27:$I$29,2,FALSE),0)</f>
        <v>0</v>
      </c>
      <c r="BV107" s="139">
        <f>IFERROR(VLOOKUP(BV$87,'Capital Structure'!$H$27:$I$29,2,FALSE),0)</f>
        <v>0</v>
      </c>
      <c r="BW107" s="139">
        <f>IFERROR(VLOOKUP(BW$87,'Capital Structure'!$H$27:$I$29,2,FALSE),0)</f>
        <v>0</v>
      </c>
      <c r="BX107" s="139">
        <f>IFERROR(VLOOKUP(BX$87,'Capital Structure'!$H$27:$I$29,2,FALSE),0)</f>
        <v>0</v>
      </c>
      <c r="BY107" s="139">
        <f>IFERROR(VLOOKUP(BY$87,'Capital Structure'!$H$27:$I$29,2,FALSE),0)</f>
        <v>0</v>
      </c>
      <c r="BZ107" s="139">
        <f>IFERROR(VLOOKUP(BZ$87,'Capital Structure'!$H$27:$I$29,2,FALSE),0)</f>
        <v>0</v>
      </c>
      <c r="CA107" s="139">
        <f>IFERROR(VLOOKUP(CA$87,'Capital Structure'!$H$27:$I$29,2,FALSE),0)</f>
        <v>0</v>
      </c>
      <c r="CB107" s="139">
        <f>IFERROR(VLOOKUP(CB$87,'Capital Structure'!$H$27:$I$29,2,FALSE),0)</f>
        <v>0</v>
      </c>
      <c r="CC107" s="139">
        <f>IFERROR(VLOOKUP(CC$87,'Capital Structure'!$H$27:$I$29,2,FALSE),0)</f>
        <v>0</v>
      </c>
      <c r="CD107" s="139">
        <f>IFERROR(VLOOKUP(CD$87,'Capital Structure'!$H$27:$I$29,2,FALSE),0)</f>
        <v>0</v>
      </c>
      <c r="CE107" s="139">
        <f>IFERROR(VLOOKUP(CE$87,'Capital Structure'!$H$27:$I$29,2,FALSE),0)</f>
        <v>0</v>
      </c>
      <c r="CF107" s="139">
        <f>IFERROR(VLOOKUP(CF$87,'Capital Structure'!$H$27:$I$29,2,FALSE),0)</f>
        <v>0</v>
      </c>
      <c r="CG107" s="139">
        <f>IFERROR(VLOOKUP(CG$87,'Capital Structure'!$H$27:$I$29,2,FALSE),0)</f>
        <v>0</v>
      </c>
      <c r="CH107" s="139">
        <f>IFERROR(VLOOKUP(CH$87,'Capital Structure'!$H$27:$I$29,2,FALSE),0)</f>
        <v>0</v>
      </c>
      <c r="CI107" s="139">
        <f>IFERROR(VLOOKUP(CI$87,'Capital Structure'!$H$27:$I$29,2,FALSE),0)</f>
        <v>0</v>
      </c>
      <c r="CJ107" s="139">
        <f>IFERROR(VLOOKUP(CJ$87,'Capital Structure'!$H$27:$I$29,2,FALSE),0)</f>
        <v>0</v>
      </c>
      <c r="CK107" s="139">
        <f>IFERROR(VLOOKUP(CK$87,'Capital Structure'!$H$27:$I$29,2,FALSE),0)</f>
        <v>0</v>
      </c>
      <c r="CL107" s="139">
        <f>IFERROR(VLOOKUP(CL$87,'Capital Structure'!$H$27:$I$29,2,FALSE),0)</f>
        <v>0</v>
      </c>
      <c r="CM107" s="139">
        <f>IFERROR(VLOOKUP(CM$87,'Capital Structure'!$H$27:$I$29,2,FALSE),0)</f>
        <v>0</v>
      </c>
      <c r="CN107" s="139">
        <f>IFERROR(VLOOKUP(CN$87,'Capital Structure'!$H$27:$I$29,2,FALSE),0)</f>
        <v>0</v>
      </c>
      <c r="CO107" s="139">
        <f>IFERROR(VLOOKUP(CO$87,'Capital Structure'!$H$27:$I$29,2,FALSE),0)</f>
        <v>0</v>
      </c>
      <c r="CP107" s="139">
        <f>IFERROR(VLOOKUP(CP$87,'Capital Structure'!$H$27:$I$29,2,FALSE),0)</f>
        <v>0</v>
      </c>
      <c r="CQ107" s="139">
        <f>IFERROR(VLOOKUP(CQ$87,'Capital Structure'!$H$27:$I$29,2,FALSE),0)</f>
        <v>0</v>
      </c>
      <c r="CR107" s="139">
        <f>IFERROR(VLOOKUP(CR$87,'Capital Structure'!$H$27:$I$29,2,FALSE),0)</f>
        <v>0</v>
      </c>
      <c r="CS107" s="139">
        <f>IFERROR(VLOOKUP(CS$87,'Capital Structure'!$H$27:$I$29,2,FALSE),0)</f>
        <v>0</v>
      </c>
      <c r="CT107" s="139">
        <f>IFERROR(VLOOKUP(CT$87,'Capital Structure'!$H$27:$I$29,2,FALSE),0)</f>
        <v>0</v>
      </c>
      <c r="CU107" s="139">
        <f>IFERROR(VLOOKUP(CU$87,'Capital Structure'!$H$27:$I$29,2,FALSE),0)</f>
        <v>0</v>
      </c>
      <c r="CV107" s="139">
        <f>IFERROR(VLOOKUP(CV$87,'Capital Structure'!$H$27:$I$29,2,FALSE),0)</f>
        <v>0</v>
      </c>
      <c r="CW107" s="139">
        <f>IFERROR(VLOOKUP(CW$87,'Capital Structure'!$H$27:$I$29,2,FALSE),0)</f>
        <v>0</v>
      </c>
      <c r="CX107" s="139">
        <f>IFERROR(VLOOKUP(CX$87,'Capital Structure'!$H$27:$I$29,2,FALSE),0)</f>
        <v>0</v>
      </c>
      <c r="CY107" s="139">
        <f>IFERROR(VLOOKUP(CY$87,'Capital Structure'!$H$27:$I$29,2,FALSE),0)</f>
        <v>0</v>
      </c>
      <c r="CZ107" s="139">
        <f>IFERROR(VLOOKUP(CZ$87,'Capital Structure'!$H$27:$I$29,2,FALSE),0)</f>
        <v>0</v>
      </c>
      <c r="DA107" s="139">
        <f>IFERROR(VLOOKUP(DA$87,'Capital Structure'!$H$27:$I$29,2,FALSE),0)</f>
        <v>0</v>
      </c>
      <c r="DB107" s="139">
        <f>IFERROR(VLOOKUP(DB$87,'Capital Structure'!$H$27:$I$29,2,FALSE),0)</f>
        <v>0</v>
      </c>
      <c r="DC107" s="139">
        <f>IFERROR(VLOOKUP(DC$87,'Capital Structure'!$H$27:$I$29,2,FALSE),0)</f>
        <v>0</v>
      </c>
      <c r="DD107" s="139">
        <f>IFERROR(VLOOKUP(DD$87,'Capital Structure'!$H$27:$I$29,2,FALSE),0)</f>
        <v>0</v>
      </c>
      <c r="DE107" s="139">
        <f>IFERROR(VLOOKUP(DE$87,'Capital Structure'!$H$27:$I$29,2,FALSE),0)</f>
        <v>0</v>
      </c>
      <c r="DF107" s="139">
        <f>IFERROR(VLOOKUP(DF$87,'Capital Structure'!$H$27:$I$29,2,FALSE),0)</f>
        <v>0</v>
      </c>
      <c r="DG107" s="139">
        <f>IFERROR(VLOOKUP(DG$87,'Capital Structure'!$H$27:$I$29,2,FALSE),0)</f>
        <v>0</v>
      </c>
      <c r="DH107" s="139">
        <f>IFERROR(VLOOKUP(DH$87,'Capital Structure'!$H$27:$I$29,2,FALSE),0)</f>
        <v>0</v>
      </c>
      <c r="DI107" s="139">
        <f>IFERROR(VLOOKUP(DI$87,'Capital Structure'!$H$27:$I$29,2,FALSE),0)</f>
        <v>0</v>
      </c>
      <c r="DJ107" s="139">
        <f>IFERROR(VLOOKUP(DJ$87,'Capital Structure'!$H$27:$I$29,2,FALSE),0)</f>
        <v>0</v>
      </c>
      <c r="DK107" s="139">
        <f>IFERROR(VLOOKUP(DK$87,'Capital Structure'!$H$27:$I$29,2,FALSE),0)</f>
        <v>0</v>
      </c>
      <c r="DL107" s="139">
        <f>IFERROR(VLOOKUP(DL$87,'Capital Structure'!$H$27:$I$29,2,FALSE),0)</f>
        <v>0</v>
      </c>
      <c r="DM107" s="139">
        <f>IFERROR(VLOOKUP(DM$87,'Capital Structure'!$H$27:$I$29,2,FALSE),0)</f>
        <v>0</v>
      </c>
      <c r="DN107" s="139">
        <f>IFERROR(VLOOKUP(DN$87,'Capital Structure'!$H$27:$I$29,2,FALSE),0)</f>
        <v>0</v>
      </c>
      <c r="DO107" s="139">
        <f>IFERROR(VLOOKUP(DO$87,'Capital Structure'!$H$27:$I$29,2,FALSE),0)</f>
        <v>0</v>
      </c>
      <c r="DP107" s="139">
        <f>IFERROR(VLOOKUP(DP$87,'Capital Structure'!$H$27:$I$29,2,FALSE),0)</f>
        <v>0</v>
      </c>
      <c r="DQ107" s="139">
        <f>IFERROR(VLOOKUP(DQ$87,'Capital Structure'!$H$27:$I$29,2,FALSE),0)</f>
        <v>0</v>
      </c>
      <c r="DR107" s="139">
        <f>IFERROR(VLOOKUP(DR$87,'Capital Structure'!$H$27:$I$29,2,FALSE),0)</f>
        <v>0</v>
      </c>
      <c r="DS107" s="139">
        <f>IFERROR(VLOOKUP(DS$87,'Capital Structure'!$H$27:$I$29,2,FALSE),0)</f>
        <v>0</v>
      </c>
      <c r="DT107" s="139">
        <f>IFERROR(VLOOKUP(DT$87,'Capital Structure'!$H$27:$I$29,2,FALSE),0)</f>
        <v>0</v>
      </c>
      <c r="DU107" s="139">
        <f>IFERROR(VLOOKUP(DU$87,'Capital Structure'!$H$27:$I$29,2,FALSE),0)</f>
        <v>0</v>
      </c>
      <c r="DV107" s="139">
        <f>IFERROR(VLOOKUP(DV$87,'Capital Structure'!$H$27:$I$29,2,FALSE),0)</f>
        <v>0</v>
      </c>
      <c r="DW107" s="139">
        <f>IFERROR(VLOOKUP(DW$87,'Capital Structure'!$H$27:$I$29,2,FALSE),0)</f>
        <v>0</v>
      </c>
      <c r="DX107" s="139">
        <f>IFERROR(VLOOKUP(DX$87,'Capital Structure'!$H$27:$I$29,2,FALSE),0)</f>
        <v>0</v>
      </c>
      <c r="DY107" s="139">
        <f>IFERROR(VLOOKUP(DY$87,'Capital Structure'!$H$27:$I$29,2,FALSE),0)</f>
        <v>0</v>
      </c>
      <c r="DZ107" s="139">
        <f>IFERROR(VLOOKUP(DZ$87,'Capital Structure'!$H$27:$I$29,2,FALSE),0)</f>
        <v>0</v>
      </c>
      <c r="EA107" s="139">
        <f>IFERROR(VLOOKUP(EA$87,'Capital Structure'!$H$27:$I$29,2,FALSE),0)</f>
        <v>0</v>
      </c>
      <c r="EB107" s="139">
        <f>IFERROR(VLOOKUP(EB$87,'Capital Structure'!$H$27:$I$29,2,FALSE),0)</f>
        <v>0</v>
      </c>
      <c r="EC107" s="139">
        <f>IFERROR(VLOOKUP(EC$87,'Capital Structure'!$H$27:$I$29,2,FALSE),0)</f>
        <v>0</v>
      </c>
      <c r="ED107" s="139">
        <f>IFERROR(VLOOKUP(ED$87,'Capital Structure'!$H$27:$I$29,2,FALSE),0)</f>
        <v>0</v>
      </c>
      <c r="EE107" s="139">
        <f>IFERROR(VLOOKUP(EE$87,'Capital Structure'!$H$27:$I$29,2,FALSE),0)</f>
        <v>0</v>
      </c>
      <c r="EF107" s="139">
        <f>IFERROR(VLOOKUP(EF$87,'Capital Structure'!$H$27:$I$29,2,FALSE),0)</f>
        <v>0</v>
      </c>
      <c r="EG107" s="139">
        <f>IFERROR(VLOOKUP(EG$87,'Capital Structure'!$H$27:$I$29,2,FALSE),0)</f>
        <v>0</v>
      </c>
      <c r="EH107" s="139">
        <f>IFERROR(VLOOKUP(EH$87,'Capital Structure'!$H$27:$I$29,2,FALSE),0)</f>
        <v>0</v>
      </c>
      <c r="EI107" s="139">
        <f>IFERROR(VLOOKUP(EI$87,'Capital Structure'!$H$27:$I$29,2,FALSE),0)</f>
        <v>0</v>
      </c>
      <c r="EJ107" s="139">
        <f>IFERROR(VLOOKUP(EJ$87,'Capital Structure'!$H$27:$I$29,2,FALSE),0)</f>
        <v>0</v>
      </c>
      <c r="EK107" s="139">
        <f>IFERROR(VLOOKUP(EK$87,'Capital Structure'!$H$27:$I$29,2,FALSE),0)</f>
        <v>0</v>
      </c>
      <c r="EL107" s="139">
        <f>IFERROR(VLOOKUP(EL$87,'Capital Structure'!$H$27:$I$29,2,FALSE),0)</f>
        <v>0</v>
      </c>
      <c r="EM107" s="139">
        <f>IFERROR(VLOOKUP(EM$87,'Capital Structure'!$H$27:$I$29,2,FALSE),0)</f>
        <v>0</v>
      </c>
      <c r="EN107" s="139">
        <f>IFERROR(VLOOKUP(EN$87,'Capital Structure'!$H$27:$I$29,2,FALSE),0)</f>
        <v>0</v>
      </c>
      <c r="EO107" s="139">
        <f>IFERROR(VLOOKUP(EO$87,'Capital Structure'!$H$27:$I$29,2,FALSE),0)</f>
        <v>0</v>
      </c>
      <c r="EP107" s="139">
        <f>IFERROR(VLOOKUP(EP$87,'Capital Structure'!$H$27:$I$29,2,FALSE),0)</f>
        <v>0</v>
      </c>
      <c r="EQ107" s="139">
        <f>IFERROR(VLOOKUP(EQ$87,'Capital Structure'!$H$27:$I$29,2,FALSE),0)</f>
        <v>0</v>
      </c>
      <c r="ER107" s="139">
        <f>IFERROR(VLOOKUP(ER$87,'Capital Structure'!$H$27:$I$29,2,FALSE),0)</f>
        <v>0</v>
      </c>
      <c r="ES107" s="139">
        <f>IFERROR(VLOOKUP(ES$87,'Capital Structure'!$H$27:$I$29,2,FALSE),0)</f>
        <v>0</v>
      </c>
      <c r="ET107" s="139">
        <f>IFERROR(VLOOKUP(ET$87,'Capital Structure'!$H$27:$I$29,2,FALSE),0)</f>
        <v>0</v>
      </c>
      <c r="EU107" s="139">
        <f>IFERROR(VLOOKUP(EU$87,'Capital Structure'!$H$27:$I$29,2,FALSE),0)</f>
        <v>0</v>
      </c>
      <c r="EV107" s="139">
        <f>IFERROR(VLOOKUP(EV$87,'Capital Structure'!$H$27:$I$29,2,FALSE),0)</f>
        <v>0</v>
      </c>
      <c r="EW107" s="139">
        <f>IFERROR(VLOOKUP(EW$87,'Capital Structure'!$H$27:$I$29,2,FALSE),0)</f>
        <v>0</v>
      </c>
      <c r="EX107" s="139">
        <f>IFERROR(VLOOKUP(EX$87,'Capital Structure'!$H$27:$I$29,2,FALSE),0)</f>
        <v>0</v>
      </c>
      <c r="EY107" s="139">
        <f>IFERROR(VLOOKUP(EY$87,'Capital Structure'!$H$27:$I$29,2,FALSE),0)</f>
        <v>0</v>
      </c>
      <c r="EZ107" s="139">
        <f>IFERROR(VLOOKUP(EZ$87,'Capital Structure'!$H$27:$I$29,2,FALSE),0)</f>
        <v>0</v>
      </c>
      <c r="FA107" s="139">
        <f>IFERROR(VLOOKUP(FA$87,'Capital Structure'!$H$27:$I$29,2,FALSE),0)</f>
        <v>0</v>
      </c>
      <c r="FB107" s="139">
        <f>IFERROR(VLOOKUP(FB$87,'Capital Structure'!$H$27:$I$29,2,FALSE),0)</f>
        <v>0</v>
      </c>
      <c r="FC107" s="139"/>
      <c r="FD107" s="139"/>
      <c r="FE107" s="139"/>
      <c r="FF107" s="139"/>
      <c r="FG107" s="139"/>
      <c r="FH107" s="139"/>
      <c r="FI107" s="139"/>
      <c r="FJ107" s="139"/>
      <c r="FK107" s="139"/>
      <c r="FL107" s="139"/>
      <c r="FM107" s="139"/>
      <c r="FN107" s="139"/>
      <c r="FO107" s="139"/>
      <c r="FP107" s="139"/>
      <c r="FQ107" s="139"/>
      <c r="FR107" s="139"/>
      <c r="FS107" s="139"/>
      <c r="FT107" s="139"/>
      <c r="FU107" s="139"/>
      <c r="FV107" s="139"/>
      <c r="FW107" s="139"/>
      <c r="FX107" s="139"/>
      <c r="FY107" s="139"/>
      <c r="FZ107" s="139"/>
      <c r="GA107" s="139"/>
      <c r="GB107" s="139"/>
      <c r="GC107" s="139"/>
      <c r="GD107" s="139"/>
      <c r="GE107" s="139"/>
      <c r="GF107" s="139"/>
      <c r="GG107" s="139"/>
      <c r="GH107" s="139"/>
      <c r="GI107" s="139"/>
      <c r="GJ107" s="139"/>
      <c r="GK107" s="139"/>
      <c r="GL107" s="139"/>
      <c r="GM107" s="139"/>
      <c r="GN107" s="139"/>
      <c r="GO107" s="139"/>
      <c r="GP107" s="139"/>
      <c r="GQ107" s="139"/>
      <c r="GR107" s="139"/>
      <c r="GS107" s="139"/>
      <c r="GT107" s="139"/>
      <c r="GU107" s="139"/>
      <c r="GV107" s="139"/>
      <c r="GW107" s="139"/>
      <c r="GX107" s="139"/>
    </row>
    <row r="108" spans="2:206">
      <c r="B108" s="139" t="s">
        <v>328</v>
      </c>
      <c r="E108" s="139">
        <f>IF(E$87='Capital Structure'!$H$7,SUM($E$99:E99)-SUM($E$107:E107),0)</f>
        <v>0</v>
      </c>
      <c r="F108" s="139">
        <f>IF(F$87='Capital Structure'!$H$7,SUM($E$99:F99)-SUM($E$107:F107),0)</f>
        <v>0</v>
      </c>
      <c r="G108" s="139">
        <f>IF(G$87='Capital Structure'!$H$7,SUM($E$99:G99)-SUM($E$107:G107),0)</f>
        <v>0</v>
      </c>
      <c r="H108" s="139">
        <f>IF(H$87='Capital Structure'!$H$7,SUM($E$99:H99)-SUM($E$107:H107),0)</f>
        <v>0</v>
      </c>
      <c r="I108" s="139">
        <f>IF(I$87='Capital Structure'!$H$7,SUM($E$99:I99)-SUM($E$107:I107),0)</f>
        <v>0</v>
      </c>
      <c r="J108" s="139">
        <f>IF(J$87='Capital Structure'!$H$7,SUM($E$99:J99)-SUM($E$107:J107),0)</f>
        <v>0</v>
      </c>
      <c r="K108" s="139">
        <f>IF(K$87='Capital Structure'!$H$7,SUM($E$99:K99)-SUM($E$107:K107),0)</f>
        <v>0</v>
      </c>
      <c r="L108" s="139">
        <f>IF(L$87='Capital Structure'!$H$7,SUM($E$99:L99)-SUM($E$107:L107),0)</f>
        <v>0</v>
      </c>
      <c r="M108" s="139">
        <f>IF(M$87='Capital Structure'!$H$7,SUM($E$99:M99)-SUM($E$107:M107),0)</f>
        <v>0</v>
      </c>
      <c r="N108" s="139">
        <f>IF(N$87='Capital Structure'!$H$7,SUM($E$99:N99)-SUM($E$107:N107),0)</f>
        <v>0</v>
      </c>
      <c r="O108" s="139">
        <f>IF(O$87='Capital Structure'!$H$7,SUM($E$99:O99)-SUM($E$107:O107),0)</f>
        <v>0</v>
      </c>
      <c r="P108" s="139">
        <f>IF(P$87='Capital Structure'!$H$7,SUM($E$99:P99)-SUM($E$107:P107),0)</f>
        <v>0</v>
      </c>
      <c r="Q108" s="139">
        <f>IF(Q$87='Capital Structure'!$H$7,SUM($E$99:Q99)-SUM($E$107:Q107),0)</f>
        <v>0</v>
      </c>
      <c r="R108" s="139">
        <f>IF(R$87='Capital Structure'!$H$7,SUM($E$99:R99)-SUM($E$107:R107),0)</f>
        <v>0</v>
      </c>
      <c r="S108" s="139">
        <f>IF(S$87='Capital Structure'!$H$7,SUM($E$99:S99)-SUM($E$107:S107),0)</f>
        <v>0</v>
      </c>
      <c r="T108" s="139">
        <f>IF(T$87='Capital Structure'!$H$7,SUM($E$99:T99)-SUM($E$107:T107),0)</f>
        <v>0</v>
      </c>
      <c r="U108" s="139">
        <f>IF(U$87='Capital Structure'!$H$7,SUM($E$99:U99)-SUM($E$107:U107),0)</f>
        <v>0</v>
      </c>
      <c r="V108" s="139">
        <f>IF(V$87='Capital Structure'!$H$7,SUM($E$99:V99)-SUM($E$107:V107),0)</f>
        <v>0</v>
      </c>
      <c r="W108" s="139">
        <f>IF(W$87='Capital Structure'!$H$7,SUM($E$99:W99)-SUM($E$107:W107),0)</f>
        <v>0</v>
      </c>
      <c r="X108" s="139">
        <f>IF(X$87='Capital Structure'!$H$7,SUM($E$99:X99)-SUM($E$107:X107),0)</f>
        <v>0</v>
      </c>
      <c r="Y108" s="139">
        <f>IF(Y$87='Capital Structure'!$H$7,SUM($E$99:Y99)-SUM($E$107:Y107),0)</f>
        <v>0</v>
      </c>
      <c r="Z108" s="139">
        <f>IF(Z$87='Capital Structure'!$H$7,SUM($E$99:Z99)-SUM($E$107:Z107),0)</f>
        <v>0</v>
      </c>
      <c r="AA108" s="139">
        <f>IF(AA$87='Capital Structure'!$H$7,SUM($E$99:AA99)-SUM($E$107:AA107),0)</f>
        <v>0</v>
      </c>
      <c r="AB108" s="139">
        <f>IF(AB$87='Capital Structure'!$H$7,SUM($E$99:AB99)-SUM($E$107:AB107),0)</f>
        <v>0</v>
      </c>
      <c r="AC108" s="139">
        <f>IF(AC$87='Capital Structure'!$H$7,SUM($E$99:AC99)-SUM($E$107:AC107),0)</f>
        <v>0</v>
      </c>
      <c r="AD108" s="139">
        <f>IF(AD$87='Capital Structure'!$H$7,SUM($E$99:AD99)-SUM($E$107:AD107),0)</f>
        <v>0</v>
      </c>
      <c r="AE108" s="139">
        <f>IF(AE$87='Capital Structure'!$H$7,SUM($E$99:AE99)-SUM($E$107:AE107),0)</f>
        <v>0</v>
      </c>
      <c r="AF108" s="139">
        <f>IF(AF$87='Capital Structure'!$H$7,SUM($E$99:AF99)-SUM($E$107:AF107),0)</f>
        <v>0</v>
      </c>
      <c r="AG108" s="139">
        <f>IF(AG$87='Capital Structure'!$H$7,SUM($E$99:AG99)-SUM($E$107:AG107),0)</f>
        <v>0</v>
      </c>
      <c r="AH108" s="139">
        <f>IF(AH$87='Capital Structure'!$H$7,SUM($E$99:AH99)-SUM($E$107:AH107),0)</f>
        <v>0</v>
      </c>
      <c r="AI108" s="139">
        <f>IF(AI$87='Capital Structure'!$H$7,SUM($E$99:AI99)-SUM($E$107:AI107),0)</f>
        <v>0</v>
      </c>
      <c r="AJ108" s="139">
        <f>IF(AJ$87='Capital Structure'!$H$7,SUM($E$99:AJ99)-SUM($E$107:AJ107),0)</f>
        <v>0</v>
      </c>
      <c r="AK108" s="139">
        <f>IF(AK$87='Capital Structure'!$H$7,SUM($E$99:AK99)-SUM($E$107:AK107),0)</f>
        <v>0</v>
      </c>
      <c r="AL108" s="139">
        <f>IF(AL$87='Capital Structure'!$H$7,SUM($E$99:AL99)-SUM($E$107:AL107),0)</f>
        <v>0</v>
      </c>
      <c r="AM108" s="139">
        <f>IF(AM$87='Capital Structure'!$H$7,SUM($E$99:AM99)-SUM($E$107:AM107),0)</f>
        <v>0</v>
      </c>
      <c r="AN108" s="139">
        <f>IF(AN$87='Capital Structure'!$H$7,SUM($E$99:AN99)-SUM($E$107:AN107),0)</f>
        <v>0</v>
      </c>
      <c r="AO108" s="139">
        <f>IF(AO$87='Capital Structure'!$H$7,SUM($E$99:AO99)-SUM($E$107:AO107),0)</f>
        <v>0</v>
      </c>
      <c r="AP108" s="139">
        <f>IF(AP$87='Capital Structure'!$H$7,SUM($E$99:AP99)-SUM($E$107:AP107),0)</f>
        <v>0</v>
      </c>
      <c r="AQ108" s="139">
        <f>IF(AQ$87='Capital Structure'!$H$7,SUM($E$99:AQ99)-SUM($E$107:AQ107),0)</f>
        <v>0</v>
      </c>
      <c r="AR108" s="139">
        <f>IF(AR$87='Capital Structure'!$H$7,SUM($E$99:AR99)-SUM($E$107:AR107),0)</f>
        <v>0</v>
      </c>
      <c r="AS108" s="139">
        <f>IF(AS$87='Capital Structure'!$H$7,SUM($E$99:AS99)-SUM($E$107:AS107),0)</f>
        <v>0</v>
      </c>
      <c r="AT108" s="139">
        <f>IF(AT$87='Capital Structure'!$H$7,SUM($E$99:AT99)-SUM($E$107:AT107),0)</f>
        <v>0</v>
      </c>
      <c r="AU108" s="139">
        <f>IF(AU$87='Capital Structure'!$H$7,SUM($E$99:AU99)-SUM($E$107:AU107),0)</f>
        <v>0</v>
      </c>
      <c r="AV108" s="139">
        <f>IF(AV$87='Capital Structure'!$H$7,SUM($E$99:AV99)-SUM($E$107:AV107),0)</f>
        <v>0</v>
      </c>
      <c r="AW108" s="139">
        <f>IF(AW$87='Capital Structure'!$H$7,SUM($E$99:AW99)-SUM($E$107:AW107),0)</f>
        <v>0</v>
      </c>
      <c r="AX108" s="139">
        <f>IF(AX$87='Capital Structure'!$H$7,SUM($E$99:AX99)-SUM($E$107:AX107),0)</f>
        <v>0</v>
      </c>
      <c r="AY108" s="139">
        <f>IF(AY$87='Capital Structure'!$H$7,SUM($E$99:AY99)-SUM($E$107:AY107),0)</f>
        <v>0</v>
      </c>
      <c r="AZ108" s="139">
        <f>IF(AZ$87='Capital Structure'!$H$7,SUM($E$99:AZ99)-SUM($E$107:AZ107),0)</f>
        <v>0</v>
      </c>
      <c r="BA108" s="139">
        <f>IF(BA$87='Capital Structure'!$H$7,SUM($E$99:BA99)-SUM($E$107:BA107),0)</f>
        <v>0</v>
      </c>
      <c r="BB108" s="139">
        <f>IF(BB$87='Capital Structure'!$H$7,SUM($E$99:BB99)-SUM($E$107:BB107),0)</f>
        <v>0</v>
      </c>
      <c r="BC108" s="139">
        <f>IF(BC$87='Capital Structure'!$H$7,SUM($E$99:BC99)-SUM($E$107:BC107),0)</f>
        <v>0</v>
      </c>
      <c r="BD108" s="139">
        <f>IF(BD$87='Capital Structure'!$H$7,SUM($E$99:BD99)-SUM($E$107:BD107),0)</f>
        <v>0</v>
      </c>
      <c r="BE108" s="139">
        <f>IF(BE$87='Capital Structure'!$H$7,SUM($E$99:BE99)-SUM($E$107:BE107),0)</f>
        <v>0</v>
      </c>
      <c r="BF108" s="139">
        <f>IF(BF$87='Capital Structure'!$H$7,SUM($E$99:BF99)-SUM($E$107:BF107),0)</f>
        <v>0</v>
      </c>
      <c r="BG108" s="139">
        <f>IF(BG$87='Capital Structure'!$H$7,SUM($E$99:BG99)-SUM($E$107:BG107),0)</f>
        <v>0</v>
      </c>
      <c r="BH108" s="139">
        <f>IF(BH$87='Capital Structure'!$H$7,SUM($E$99:BH99)-SUM($E$107:BH107),0)</f>
        <v>0</v>
      </c>
      <c r="BI108" s="139">
        <f>IF(BI$87='Capital Structure'!$H$7,SUM($E$99:BI99)-SUM($E$107:BI107),0)</f>
        <v>0</v>
      </c>
      <c r="BJ108" s="139">
        <f>IF(BJ$87='Capital Structure'!$H$7,SUM($E$99:BJ99)-SUM($E$107:BJ107),0)</f>
        <v>0</v>
      </c>
      <c r="BK108" s="139">
        <f>IF(BK$87='Capital Structure'!$H$7,SUM($E$99:BK99)-SUM($E$107:BK107),0)</f>
        <v>0</v>
      </c>
      <c r="BL108" s="139">
        <f>IF(BL$87='Capital Structure'!$H$7,SUM($E$99:BL99)-SUM($E$107:BL107),0)</f>
        <v>0</v>
      </c>
      <c r="BM108" s="139">
        <f>IF(BM$87='Capital Structure'!$H$7,SUM($E$99:BM99)-SUM($E$107:BM107),0)</f>
        <v>0</v>
      </c>
      <c r="BN108" s="139">
        <f>IF(BN$87='Capital Structure'!$H$7,SUM($E$99:BN99)-SUM($E$107:BN107),0)</f>
        <v>0</v>
      </c>
      <c r="BO108" s="139">
        <f>IF(BO$87='Capital Structure'!$H$7,SUM($E$99:BO99)-SUM($E$107:BO107),0)</f>
        <v>0</v>
      </c>
      <c r="BP108" s="139">
        <f>IF(BP$87='Capital Structure'!$H$7,SUM($E$99:BP99)-SUM($E$107:BP107),0)</f>
        <v>0</v>
      </c>
      <c r="BQ108" s="139">
        <f>IF(BQ$87='Capital Structure'!$H$7,SUM($E$99:BQ99)-SUM($E$107:BQ107),0)</f>
        <v>0</v>
      </c>
      <c r="BR108" s="139">
        <f>IF(BR$87='Capital Structure'!$H$7,SUM($E$99:BR99)-SUM($E$107:BR107),0)</f>
        <v>0</v>
      </c>
      <c r="BS108" s="139">
        <f>IF(BS$87='Capital Structure'!$H$7,SUM($E$99:BS99)-SUM($E$107:BS107),0)</f>
        <v>0</v>
      </c>
      <c r="BT108" s="139">
        <f>IF(BT$87='Capital Structure'!$H$7,SUM($E$99:BT99)-SUM($E$107:BT107),0)</f>
        <v>0</v>
      </c>
      <c r="BU108" s="139">
        <f>IF(BU$87='Capital Structure'!$H$7,SUM($E$99:BU99)-SUM($E$107:BU107),0)</f>
        <v>0</v>
      </c>
      <c r="BV108" s="139">
        <f>IF(BV$87='Capital Structure'!$H$7,SUM($E$99:BV99)-SUM($E$107:BV107),0)</f>
        <v>0</v>
      </c>
      <c r="BW108" s="139">
        <f>IF(BW$87='Capital Structure'!$H$7,SUM($E$99:BW99)-SUM($E$107:BW107),0)</f>
        <v>0</v>
      </c>
      <c r="BX108" s="139">
        <f>IF(BX$87='Capital Structure'!$H$7,SUM($E$99:BX99)-SUM($E$107:BX107),0)</f>
        <v>0</v>
      </c>
      <c r="BY108" s="139">
        <f>IF(BY$87='Capital Structure'!$H$7,SUM($E$99:BY99)-SUM($E$107:BY107),0)</f>
        <v>0</v>
      </c>
      <c r="BZ108" s="139">
        <f>IF(BZ$87='Capital Structure'!$H$7,SUM($E$99:BZ99)-SUM($E$107:BZ107),0)</f>
        <v>0</v>
      </c>
      <c r="CA108" s="139">
        <f>IF(CA$87='Capital Structure'!$H$7,SUM($E$99:CA99)-SUM($E$107:CA107),0)</f>
        <v>88200000</v>
      </c>
      <c r="CB108" s="139">
        <f>IF(CB$87='Capital Structure'!$H$7,SUM($E$99:CB99)-SUM($E$107:CB107),0)</f>
        <v>0</v>
      </c>
      <c r="CC108" s="139">
        <f>IF(CC$87='Capital Structure'!$H$7,SUM($E$99:CC99)-SUM($E$107:CC107),0)</f>
        <v>0</v>
      </c>
      <c r="CD108" s="139">
        <f>IF(CD$87='Capital Structure'!$H$7,SUM($E$99:CD99)-SUM($E$107:CD107),0)</f>
        <v>0</v>
      </c>
      <c r="CE108" s="139">
        <f>IF(CE$87='Capital Structure'!$H$7,SUM($E$99:CE99)-SUM($E$107:CE107),0)</f>
        <v>0</v>
      </c>
      <c r="CF108" s="139">
        <f>IF(CF$87='Capital Structure'!$H$7,SUM($E$99:CF99)-SUM($E$107:CF107),0)</f>
        <v>0</v>
      </c>
      <c r="CG108" s="139">
        <f>IF(CG$87='Capital Structure'!$H$7,SUM($E$99:CG99)-SUM($E$107:CG107),0)</f>
        <v>0</v>
      </c>
      <c r="CH108" s="139">
        <f>IF(CH$87='Capital Structure'!$H$7,SUM($E$99:CH99)-SUM($E$107:CH107),0)</f>
        <v>0</v>
      </c>
      <c r="CI108" s="139">
        <f>IF(CI$87='Capital Structure'!$H$7,SUM($E$99:CI99)-SUM($E$107:CI107),0)</f>
        <v>0</v>
      </c>
      <c r="CJ108" s="139">
        <f>IF(CJ$87='Capital Structure'!$H$7,SUM($E$99:CJ99)-SUM($E$107:CJ107),0)</f>
        <v>0</v>
      </c>
      <c r="CK108" s="139">
        <f>IF(CK$87='Capital Structure'!$H$7,SUM($E$99:CK99)-SUM($E$107:CK107),0)</f>
        <v>0</v>
      </c>
      <c r="CL108" s="139">
        <f>IF(CL$87='Capital Structure'!$H$7,SUM($E$99:CL99)-SUM($E$107:CL107),0)</f>
        <v>0</v>
      </c>
      <c r="CM108" s="139">
        <f>IF(CM$87='Capital Structure'!$H$7,SUM($E$99:CM99)-SUM($E$107:CM107),0)</f>
        <v>0</v>
      </c>
      <c r="CN108" s="139">
        <f>IF(CN$87='Capital Structure'!$H$7,SUM($E$99:CN99)-SUM($E$107:CN107),0)</f>
        <v>0</v>
      </c>
      <c r="CO108" s="139">
        <f>IF(CO$87='Capital Structure'!$H$7,SUM($E$99:CO99)-SUM($E$107:CO107),0)</f>
        <v>0</v>
      </c>
      <c r="CP108" s="139">
        <f>IF(CP$87='Capital Structure'!$H$7,SUM($E$99:CP99)-SUM($E$107:CP107),0)</f>
        <v>0</v>
      </c>
      <c r="CQ108" s="139">
        <f>IF(CQ$87='Capital Structure'!$H$7,SUM($E$99:CQ99)-SUM($E$107:CQ107),0)</f>
        <v>0</v>
      </c>
      <c r="CR108" s="139">
        <f>IF(CR$87='Capital Structure'!$H$7,SUM($E$99:CR99)-SUM($E$107:CR107),0)</f>
        <v>0</v>
      </c>
      <c r="CS108" s="139">
        <f>IF(CS$87='Capital Structure'!$H$7,SUM($E$99:CS99)-SUM($E$107:CS107),0)</f>
        <v>0</v>
      </c>
      <c r="CT108" s="139">
        <f>IF(CT$87='Capital Structure'!$H$7,SUM($E$99:CT99)-SUM($E$107:CT107),0)</f>
        <v>0</v>
      </c>
      <c r="CU108" s="139">
        <f>IF(CU$87='Capital Structure'!$H$7,SUM($E$99:CU99)-SUM($E$107:CU107),0)</f>
        <v>0</v>
      </c>
      <c r="CV108" s="139">
        <f>IF(CV$87='Capital Structure'!$H$7,SUM($E$99:CV99)-SUM($E$107:CV107),0)</f>
        <v>0</v>
      </c>
      <c r="CW108" s="139">
        <f>IF(CW$87='Capital Structure'!$H$7,SUM($E$99:CW99)-SUM($E$107:CW107),0)</f>
        <v>0</v>
      </c>
      <c r="CX108" s="139">
        <f>IF(CX$87='Capital Structure'!$H$7,SUM($E$99:CX99)-SUM($E$107:CX107),0)</f>
        <v>0</v>
      </c>
      <c r="CY108" s="139">
        <f>IF(CY$87='Capital Structure'!$H$7,SUM($E$99:CY99)-SUM($E$107:CY107),0)</f>
        <v>0</v>
      </c>
      <c r="CZ108" s="139">
        <f>IF(CZ$87='Capital Structure'!$H$7,SUM($E$99:CZ99)-SUM($E$107:CZ107),0)</f>
        <v>0</v>
      </c>
      <c r="DA108" s="139">
        <f>IF(DA$87='Capital Structure'!$H$7,SUM($E$99:DA99)-SUM($E$107:DA107),0)</f>
        <v>0</v>
      </c>
      <c r="DB108" s="139">
        <f>IF(DB$87='Capital Structure'!$H$7,SUM($E$99:DB99)-SUM($E$107:DB107),0)</f>
        <v>0</v>
      </c>
      <c r="DC108" s="139">
        <f>IF(DC$87='Capital Structure'!$H$7,SUM($E$99:DC99)-SUM($E$107:DC107),0)</f>
        <v>0</v>
      </c>
      <c r="DD108" s="139">
        <f>IF(DD$87='Capital Structure'!$H$7,SUM($E$99:DD99)-SUM($E$107:DD107),0)</f>
        <v>0</v>
      </c>
      <c r="DE108" s="139">
        <f>IF(DE$87='Capital Structure'!$H$7,SUM($E$99:DE99)-SUM($E$107:DE107),0)</f>
        <v>0</v>
      </c>
      <c r="DF108" s="139">
        <f>IF(DF$87='Capital Structure'!$H$7,SUM($E$99:DF99)-SUM($E$107:DF107),0)</f>
        <v>0</v>
      </c>
      <c r="DG108" s="139">
        <f>IF(DG$87='Capital Structure'!$H$7,SUM($E$99:DG99)-SUM($E$107:DG107),0)</f>
        <v>0</v>
      </c>
      <c r="DH108" s="139">
        <f>IF(DH$87='Capital Structure'!$H$7,SUM($E$99:DH99)-SUM($E$107:DH107),0)</f>
        <v>0</v>
      </c>
      <c r="DI108" s="139">
        <f>IF(DI$87='Capital Structure'!$H$7,SUM($E$99:DI99)-SUM($E$107:DI107),0)</f>
        <v>0</v>
      </c>
      <c r="DJ108" s="139">
        <f>IF(DJ$87='Capital Structure'!$H$7,SUM($E$99:DJ99)-SUM($E$107:DJ107),0)</f>
        <v>0</v>
      </c>
      <c r="DK108" s="139">
        <f>IF(DK$87='Capital Structure'!$H$7,SUM($E$99:DK99)-SUM($E$107:DK107),0)</f>
        <v>0</v>
      </c>
      <c r="DL108" s="139">
        <f>IF(DL$87='Capital Structure'!$H$7,SUM($E$99:DL99)-SUM($E$107:DL107),0)</f>
        <v>0</v>
      </c>
      <c r="DM108" s="139">
        <f>IF(DM$87='Capital Structure'!$H$7,SUM($E$99:DM99)-SUM($E$107:DM107),0)</f>
        <v>0</v>
      </c>
      <c r="DN108" s="139">
        <f>IF(DN$87='Capital Structure'!$H$7,SUM($E$99:DN99)-SUM($E$107:DN107),0)</f>
        <v>0</v>
      </c>
      <c r="DO108" s="139">
        <f>IF(DO$87='Capital Structure'!$H$7,SUM($E$99:DO99)-SUM($E$107:DO107),0)</f>
        <v>0</v>
      </c>
      <c r="DP108" s="139">
        <f>IF(DP$87='Capital Structure'!$H$7,SUM($E$99:DP99)-SUM($E$107:DP107),0)</f>
        <v>0</v>
      </c>
      <c r="DQ108" s="139">
        <f>IF(DQ$87='Capital Structure'!$H$7,SUM($E$99:DQ99)-SUM($E$107:DQ107),0)</f>
        <v>0</v>
      </c>
      <c r="DR108" s="139">
        <f>IF(DR$87='Capital Structure'!$H$7,SUM($E$99:DR99)-SUM($E$107:DR107),0)</f>
        <v>0</v>
      </c>
      <c r="DS108" s="139">
        <f>IF(DS$87='Capital Structure'!$H$7,SUM($E$99:DS99)-SUM($E$107:DS107),0)</f>
        <v>0</v>
      </c>
      <c r="DT108" s="139">
        <f>IF(DT$87='Capital Structure'!$H$7,SUM($E$99:DT99)-SUM($E$107:DT107),0)</f>
        <v>0</v>
      </c>
      <c r="DU108" s="139">
        <f>IF(DU$87='Capital Structure'!$H$7,SUM($E$99:DU99)-SUM($E$107:DU107),0)</f>
        <v>0</v>
      </c>
      <c r="DV108" s="139">
        <f>IF(DV$87='Capital Structure'!$H$7,SUM($E$99:DV99)-SUM($E$107:DV107),0)</f>
        <v>0</v>
      </c>
      <c r="DW108" s="139">
        <f>IF(DW$87='Capital Structure'!$H$7,SUM($E$99:DW99)-SUM($E$107:DW107),0)</f>
        <v>0</v>
      </c>
      <c r="DX108" s="139">
        <f>IF(DX$87='Capital Structure'!$H$7,SUM($E$99:DX99)-SUM($E$107:DX107),0)</f>
        <v>0</v>
      </c>
      <c r="DY108" s="139">
        <f>IF(DY$87='Capital Structure'!$H$7,SUM($E$99:DY99)-SUM($E$107:DY107),0)</f>
        <v>0</v>
      </c>
      <c r="DZ108" s="139">
        <f>IF(DZ$87='Capital Structure'!$H$7,SUM($E$99:DZ99)-SUM($E$107:DZ107),0)</f>
        <v>0</v>
      </c>
      <c r="EA108" s="139">
        <f>IF(EA$87='Capital Structure'!$H$7,SUM($E$99:EA99)-SUM($E$107:EA107),0)</f>
        <v>0</v>
      </c>
      <c r="EB108" s="139">
        <f>IF(EB$87='Capital Structure'!$H$7,SUM($E$99:EB99)-SUM($E$107:EB107),0)</f>
        <v>0</v>
      </c>
      <c r="EC108" s="139">
        <f>IF(EC$87='Capital Structure'!$H$7,SUM($E$99:EC99)-SUM($E$107:EC107),0)</f>
        <v>0</v>
      </c>
      <c r="ED108" s="139">
        <f>IF(ED$87='Capital Structure'!$H$7,SUM($E$99:ED99)-SUM($E$107:ED107),0)</f>
        <v>0</v>
      </c>
      <c r="EE108" s="139">
        <f>IF(EE$87='Capital Structure'!$H$7,SUM($E$99:EE99)-SUM($E$107:EE107),0)</f>
        <v>0</v>
      </c>
      <c r="EF108" s="139">
        <f>IF(EF$87='Capital Structure'!$H$7,SUM($E$99:EF99)-SUM($E$107:EF107),0)</f>
        <v>0</v>
      </c>
      <c r="EG108" s="139">
        <f>IF(EG$87='Capital Structure'!$H$7,SUM($E$99:EG99)-SUM($E$107:EG107),0)</f>
        <v>0</v>
      </c>
      <c r="EH108" s="139">
        <f>IF(EH$87='Capital Structure'!$H$7,SUM($E$99:EH99)-SUM($E$107:EH107),0)</f>
        <v>0</v>
      </c>
      <c r="EI108" s="139">
        <f>IF(EI$87='Capital Structure'!$H$7,SUM($E$99:EI99)-SUM($E$107:EI107),0)</f>
        <v>0</v>
      </c>
      <c r="EJ108" s="139">
        <f>IF(EJ$87='Capital Structure'!$H$7,SUM($E$99:EJ99)-SUM($E$107:EJ107),0)</f>
        <v>0</v>
      </c>
      <c r="EK108" s="139">
        <f>IF(EK$87='Capital Structure'!$H$7,SUM($E$99:EK99)-SUM($E$107:EK107),0)</f>
        <v>0</v>
      </c>
      <c r="EL108" s="139">
        <f>IF(EL$87='Capital Structure'!$H$7,SUM($E$99:EL99)-SUM($E$107:EL107),0)</f>
        <v>0</v>
      </c>
      <c r="EM108" s="139">
        <f>IF(EM$87='Capital Structure'!$H$7,SUM($E$99:EM99)-SUM($E$107:EM107),0)</f>
        <v>0</v>
      </c>
      <c r="EN108" s="139">
        <f>IF(EN$87='Capital Structure'!$H$7,SUM($E$99:EN99)-SUM($E$107:EN107),0)</f>
        <v>0</v>
      </c>
      <c r="EO108" s="139">
        <f>IF(EO$87='Capital Structure'!$H$7,SUM($E$99:EO99)-SUM($E$107:EO107),0)</f>
        <v>0</v>
      </c>
      <c r="EP108" s="139">
        <f>IF(EP$87='Capital Structure'!$H$7,SUM($E$99:EP99)-SUM($E$107:EP107),0)</f>
        <v>0</v>
      </c>
      <c r="EQ108" s="139">
        <f>IF(EQ$87='Capital Structure'!$H$7,SUM($E$99:EQ99)-SUM($E$107:EQ107),0)</f>
        <v>0</v>
      </c>
      <c r="ER108" s="139">
        <f>IF(ER$87='Capital Structure'!$H$7,SUM($E$99:ER99)-SUM($E$107:ER107),0)</f>
        <v>0</v>
      </c>
      <c r="ES108" s="139">
        <f>IF(ES$87='Capital Structure'!$H$7,SUM($E$99:ES99)-SUM($E$107:ES107),0)</f>
        <v>0</v>
      </c>
      <c r="ET108" s="139">
        <f>IF(ET$87='Capital Structure'!$H$7,SUM($E$99:ET99)-SUM($E$107:ET107),0)</f>
        <v>0</v>
      </c>
      <c r="EU108" s="139">
        <f>IF(EU$87='Capital Structure'!$H$7,SUM($E$99:EU99)-SUM($E$107:EU107),0)</f>
        <v>0</v>
      </c>
      <c r="EV108" s="139">
        <f>IF(EV$87='Capital Structure'!$H$7,SUM($E$99:EV99)-SUM($E$107:EV107),0)</f>
        <v>0</v>
      </c>
      <c r="EW108" s="139">
        <f>IF(EW$87='Capital Structure'!$H$7,SUM($E$99:EW99)-SUM($E$107:EW107),0)</f>
        <v>0</v>
      </c>
      <c r="EX108" s="139">
        <f>IF(EX$87='Capital Structure'!$H$7,SUM($E$99:EX99)-SUM($E$107:EX107),0)</f>
        <v>0</v>
      </c>
      <c r="EY108" s="139">
        <f>IF(EY$87='Capital Structure'!$H$7,SUM($E$99:EY99)-SUM($E$107:EY107),0)</f>
        <v>0</v>
      </c>
      <c r="EZ108" s="139">
        <f>IF(EZ$87='Capital Structure'!$H$7,SUM($E$99:EZ99)-SUM($E$107:EZ107),0)</f>
        <v>0</v>
      </c>
      <c r="FA108" s="139">
        <f>IF(FA$87='Capital Structure'!$H$7,SUM($E$99:FA99)-SUM($E$107:FA107),0)</f>
        <v>0</v>
      </c>
      <c r="FB108" s="139">
        <f>IF(FB$87='Capital Structure'!$H$7,SUM($E$99:FB99)-SUM($E$107:FB107),0)</f>
        <v>0</v>
      </c>
      <c r="FC108" s="139"/>
      <c r="FD108" s="139"/>
      <c r="FE108" s="139"/>
      <c r="FF108" s="139"/>
      <c r="FG108" s="139"/>
      <c r="FH108" s="139"/>
      <c r="FI108" s="139"/>
      <c r="FJ108" s="139"/>
      <c r="FK108" s="139"/>
      <c r="FL108" s="139"/>
      <c r="FM108" s="139"/>
      <c r="FN108" s="139"/>
      <c r="FO108" s="139"/>
      <c r="FP108" s="139"/>
      <c r="FQ108" s="139"/>
      <c r="FR108" s="139"/>
      <c r="FS108" s="139"/>
      <c r="FT108" s="139"/>
      <c r="FU108" s="139"/>
      <c r="FV108" s="139"/>
      <c r="FW108" s="139"/>
      <c r="FX108" s="139"/>
      <c r="FY108" s="139"/>
      <c r="FZ108" s="139"/>
      <c r="GA108" s="139"/>
      <c r="GB108" s="139"/>
      <c r="GC108" s="139"/>
      <c r="GD108" s="139"/>
      <c r="GE108" s="139"/>
      <c r="GF108" s="139"/>
      <c r="GG108" s="139"/>
      <c r="GH108" s="139"/>
      <c r="GI108" s="139"/>
      <c r="GJ108" s="139"/>
      <c r="GK108" s="139"/>
      <c r="GL108" s="139"/>
      <c r="GM108" s="139"/>
      <c r="GN108" s="139"/>
      <c r="GO108" s="139"/>
      <c r="GP108" s="139"/>
      <c r="GQ108" s="139"/>
      <c r="GR108" s="139"/>
      <c r="GS108" s="139"/>
      <c r="GT108" s="139"/>
      <c r="GU108" s="139"/>
      <c r="GV108" s="139"/>
      <c r="GW108" s="139"/>
      <c r="GX108" s="139"/>
    </row>
    <row r="109" spans="2:206">
      <c r="B109" s="139"/>
      <c r="E109" s="139"/>
      <c r="F109" s="139"/>
      <c r="G109" s="139"/>
      <c r="H109" s="139"/>
      <c r="I109" s="139"/>
      <c r="J109" s="139"/>
      <c r="K109" s="139"/>
      <c r="L109" s="139"/>
      <c r="M109" s="139"/>
      <c r="N109" s="139"/>
      <c r="O109" s="139"/>
      <c r="P109" s="139"/>
      <c r="Q109" s="139"/>
      <c r="R109" s="139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  <c r="AU109" s="139"/>
      <c r="AV109" s="139"/>
      <c r="AW109" s="139"/>
      <c r="AX109" s="139"/>
      <c r="AY109" s="139"/>
      <c r="AZ109" s="139"/>
      <c r="BA109" s="139"/>
      <c r="BB109" s="139"/>
      <c r="BC109" s="139"/>
      <c r="BD109" s="139"/>
      <c r="BE109" s="139"/>
      <c r="BF109" s="139"/>
      <c r="BG109" s="139"/>
      <c r="BH109" s="139"/>
      <c r="BI109" s="139"/>
      <c r="BJ109" s="139"/>
      <c r="BK109" s="139"/>
      <c r="BL109" s="139"/>
      <c r="BM109" s="139"/>
      <c r="BN109" s="139"/>
      <c r="BO109" s="139"/>
      <c r="BP109" s="139"/>
      <c r="BQ109" s="139"/>
      <c r="BR109" s="139"/>
      <c r="BS109" s="139"/>
      <c r="BT109" s="139"/>
      <c r="BU109" s="139"/>
      <c r="BV109" s="139"/>
      <c r="BW109" s="139"/>
      <c r="BX109" s="139"/>
      <c r="BY109" s="139"/>
      <c r="BZ109" s="139"/>
      <c r="CA109" s="139"/>
      <c r="CB109" s="139"/>
      <c r="CC109" s="139"/>
      <c r="CD109" s="139"/>
      <c r="CE109" s="139"/>
      <c r="CF109" s="139"/>
      <c r="CG109" s="139"/>
      <c r="CH109" s="139"/>
      <c r="CI109" s="139"/>
      <c r="CJ109" s="139"/>
      <c r="CK109" s="139"/>
      <c r="CL109" s="139"/>
      <c r="CM109" s="139"/>
      <c r="CN109" s="139"/>
      <c r="CO109" s="139"/>
      <c r="CP109" s="139"/>
      <c r="CQ109" s="139"/>
      <c r="CR109" s="139"/>
      <c r="CS109" s="139"/>
      <c r="CT109" s="139"/>
      <c r="CU109" s="139"/>
      <c r="CV109" s="139"/>
      <c r="CW109" s="139"/>
      <c r="CX109" s="139"/>
      <c r="CY109" s="139"/>
      <c r="CZ109" s="139"/>
      <c r="DA109" s="139"/>
      <c r="DB109" s="139"/>
      <c r="DC109" s="139"/>
      <c r="DD109" s="139"/>
      <c r="DE109" s="139"/>
      <c r="DF109" s="139"/>
      <c r="DG109" s="139"/>
      <c r="DH109" s="139"/>
      <c r="DI109" s="139"/>
      <c r="DJ109" s="139"/>
      <c r="DK109" s="139"/>
      <c r="DL109" s="139"/>
      <c r="DM109" s="139"/>
      <c r="DN109" s="139"/>
      <c r="DO109" s="139"/>
      <c r="DP109" s="139"/>
      <c r="DQ109" s="139"/>
      <c r="DR109" s="139"/>
      <c r="DS109" s="139"/>
      <c r="DT109" s="139"/>
      <c r="DU109" s="139"/>
      <c r="DV109" s="139"/>
      <c r="DW109" s="139"/>
      <c r="DX109" s="139"/>
      <c r="DY109" s="139"/>
      <c r="DZ109" s="139"/>
      <c r="EA109" s="139"/>
      <c r="EB109" s="139"/>
      <c r="EC109" s="139"/>
      <c r="ED109" s="139"/>
      <c r="EE109" s="139"/>
      <c r="EF109" s="139"/>
      <c r="EG109" s="139"/>
      <c r="EH109" s="139"/>
      <c r="EI109" s="139"/>
      <c r="EJ109" s="139"/>
      <c r="EK109" s="139"/>
      <c r="EL109" s="139"/>
      <c r="EM109" s="139"/>
      <c r="EN109" s="139"/>
      <c r="EO109" s="139"/>
      <c r="EP109" s="139"/>
      <c r="EQ109" s="139"/>
      <c r="ER109" s="139"/>
      <c r="ES109" s="139"/>
      <c r="ET109" s="139"/>
      <c r="EU109" s="139"/>
      <c r="EV109" s="139"/>
      <c r="EW109" s="139"/>
      <c r="EX109" s="139"/>
      <c r="EY109" s="139"/>
      <c r="EZ109" s="139"/>
      <c r="FA109" s="139"/>
      <c r="FB109" s="139"/>
    </row>
    <row r="110" spans="2:206" s="120" customFormat="1">
      <c r="B110" s="144" t="s">
        <v>358</v>
      </c>
      <c r="E110" s="121">
        <f>E82</f>
        <v>0</v>
      </c>
      <c r="F110" s="121">
        <f t="shared" ref="F110:BQ110" si="44">F82</f>
        <v>0</v>
      </c>
      <c r="G110" s="121">
        <f t="shared" si="44"/>
        <v>0</v>
      </c>
      <c r="H110" s="121">
        <f t="shared" si="44"/>
        <v>0</v>
      </c>
      <c r="I110" s="121">
        <f t="shared" si="44"/>
        <v>0</v>
      </c>
      <c r="J110" s="121">
        <f t="shared" si="44"/>
        <v>0</v>
      </c>
      <c r="K110" s="121">
        <f t="shared" si="44"/>
        <v>0</v>
      </c>
      <c r="L110" s="121">
        <f t="shared" si="44"/>
        <v>0</v>
      </c>
      <c r="M110" s="121">
        <f t="shared" si="44"/>
        <v>0</v>
      </c>
      <c r="N110" s="121">
        <f t="shared" si="44"/>
        <v>0</v>
      </c>
      <c r="O110" s="121">
        <f t="shared" si="44"/>
        <v>0</v>
      </c>
      <c r="P110" s="121">
        <f t="shared" si="44"/>
        <v>0</v>
      </c>
      <c r="Q110" s="121">
        <f t="shared" si="44"/>
        <v>0</v>
      </c>
      <c r="R110" s="121">
        <f t="shared" si="44"/>
        <v>0</v>
      </c>
      <c r="S110" s="121">
        <f t="shared" si="44"/>
        <v>0</v>
      </c>
      <c r="T110" s="121">
        <f t="shared" si="44"/>
        <v>0</v>
      </c>
      <c r="U110" s="121">
        <f t="shared" si="44"/>
        <v>0</v>
      </c>
      <c r="V110" s="121">
        <f t="shared" si="44"/>
        <v>0</v>
      </c>
      <c r="W110" s="121">
        <f t="shared" si="44"/>
        <v>0</v>
      </c>
      <c r="X110" s="121">
        <f t="shared" si="44"/>
        <v>0</v>
      </c>
      <c r="Y110" s="121">
        <f t="shared" si="44"/>
        <v>0</v>
      </c>
      <c r="Z110" s="121">
        <f t="shared" si="44"/>
        <v>0</v>
      </c>
      <c r="AA110" s="121">
        <f t="shared" si="44"/>
        <v>0</v>
      </c>
      <c r="AB110" s="121">
        <f t="shared" si="44"/>
        <v>0</v>
      </c>
      <c r="AC110" s="121">
        <f t="shared" si="44"/>
        <v>0</v>
      </c>
      <c r="AD110" s="121">
        <f t="shared" si="44"/>
        <v>0</v>
      </c>
      <c r="AE110" s="121">
        <f t="shared" si="44"/>
        <v>0</v>
      </c>
      <c r="AF110" s="121">
        <f t="shared" si="44"/>
        <v>0</v>
      </c>
      <c r="AG110" s="121">
        <f t="shared" si="44"/>
        <v>0</v>
      </c>
      <c r="AH110" s="121">
        <f t="shared" si="44"/>
        <v>0</v>
      </c>
      <c r="AI110" s="121">
        <f t="shared" si="44"/>
        <v>0</v>
      </c>
      <c r="AJ110" s="121">
        <f t="shared" si="44"/>
        <v>0</v>
      </c>
      <c r="AK110" s="121">
        <f t="shared" si="44"/>
        <v>0</v>
      </c>
      <c r="AL110" s="121">
        <f t="shared" si="44"/>
        <v>0</v>
      </c>
      <c r="AM110" s="121">
        <f t="shared" si="44"/>
        <v>0</v>
      </c>
      <c r="AN110" s="121">
        <f t="shared" si="44"/>
        <v>0</v>
      </c>
      <c r="AO110" s="121">
        <f t="shared" si="44"/>
        <v>0</v>
      </c>
      <c r="AP110" s="121">
        <f t="shared" si="44"/>
        <v>0</v>
      </c>
      <c r="AQ110" s="121">
        <f t="shared" si="44"/>
        <v>0</v>
      </c>
      <c r="AR110" s="121">
        <f t="shared" si="44"/>
        <v>0</v>
      </c>
      <c r="AS110" s="121">
        <f t="shared" si="44"/>
        <v>0</v>
      </c>
      <c r="AT110" s="121">
        <f t="shared" si="44"/>
        <v>0</v>
      </c>
      <c r="AU110" s="121">
        <f t="shared" si="44"/>
        <v>0</v>
      </c>
      <c r="AV110" s="121">
        <f t="shared" si="44"/>
        <v>0</v>
      </c>
      <c r="AW110" s="121">
        <f t="shared" si="44"/>
        <v>0</v>
      </c>
      <c r="AX110" s="121">
        <f t="shared" si="44"/>
        <v>0</v>
      </c>
      <c r="AY110" s="121">
        <f t="shared" si="44"/>
        <v>0</v>
      </c>
      <c r="AZ110" s="121">
        <f t="shared" si="44"/>
        <v>0</v>
      </c>
      <c r="BA110" s="121">
        <f t="shared" si="44"/>
        <v>3392307.6923076925</v>
      </c>
      <c r="BB110" s="121">
        <f t="shared" si="44"/>
        <v>3392307.6923076925</v>
      </c>
      <c r="BC110" s="121">
        <f t="shared" si="44"/>
        <v>3392307.6923076925</v>
      </c>
      <c r="BD110" s="121">
        <f t="shared" si="44"/>
        <v>3392307.6923076925</v>
      </c>
      <c r="BE110" s="121">
        <f t="shared" si="44"/>
        <v>3392307.6923076925</v>
      </c>
      <c r="BF110" s="121">
        <f t="shared" si="44"/>
        <v>3392307.6923076925</v>
      </c>
      <c r="BG110" s="121">
        <f t="shared" si="44"/>
        <v>3392307.6923076925</v>
      </c>
      <c r="BH110" s="121">
        <f t="shared" si="44"/>
        <v>3392307.6923076925</v>
      </c>
      <c r="BI110" s="121">
        <f t="shared" si="44"/>
        <v>3392307.6923076925</v>
      </c>
      <c r="BJ110" s="121">
        <f t="shared" si="44"/>
        <v>3392307.6923076925</v>
      </c>
      <c r="BK110" s="121">
        <f t="shared" si="44"/>
        <v>3392307.6923076925</v>
      </c>
      <c r="BL110" s="121">
        <f t="shared" si="44"/>
        <v>3392307.6923076925</v>
      </c>
      <c r="BM110" s="121">
        <f t="shared" si="44"/>
        <v>3392307.6923076925</v>
      </c>
      <c r="BN110" s="121">
        <f t="shared" si="44"/>
        <v>3392307.6923076925</v>
      </c>
      <c r="BO110" s="121">
        <f t="shared" si="44"/>
        <v>3392307.6923076925</v>
      </c>
      <c r="BP110" s="121">
        <f t="shared" si="44"/>
        <v>3392307.6923076925</v>
      </c>
      <c r="BQ110" s="121">
        <f t="shared" si="44"/>
        <v>3392307.6923076925</v>
      </c>
      <c r="BR110" s="121">
        <f t="shared" ref="BR110:EC110" si="45">BR82</f>
        <v>3392307.6923076925</v>
      </c>
      <c r="BS110" s="121">
        <f t="shared" si="45"/>
        <v>3392307.6923076925</v>
      </c>
      <c r="BT110" s="121">
        <f t="shared" si="45"/>
        <v>3392307.6923076925</v>
      </c>
      <c r="BU110" s="121">
        <f t="shared" si="45"/>
        <v>3392307.6923076925</v>
      </c>
      <c r="BV110" s="121">
        <f t="shared" si="45"/>
        <v>3392307.6923076925</v>
      </c>
      <c r="BW110" s="121">
        <f t="shared" si="45"/>
        <v>3392307.6923076925</v>
      </c>
      <c r="BX110" s="121">
        <f t="shared" si="45"/>
        <v>3392307.6923076925</v>
      </c>
      <c r="BY110" s="121">
        <f t="shared" si="45"/>
        <v>3392307.6923076925</v>
      </c>
      <c r="BZ110" s="121">
        <f t="shared" si="45"/>
        <v>3392307.6923076361</v>
      </c>
      <c r="CA110" s="121">
        <f t="shared" si="45"/>
        <v>0</v>
      </c>
      <c r="CB110" s="121">
        <f t="shared" si="45"/>
        <v>0</v>
      </c>
      <c r="CC110" s="121">
        <f t="shared" si="45"/>
        <v>0</v>
      </c>
      <c r="CD110" s="121">
        <f t="shared" si="45"/>
        <v>0</v>
      </c>
      <c r="CE110" s="121">
        <f t="shared" si="45"/>
        <v>0</v>
      </c>
      <c r="CF110" s="121">
        <f t="shared" si="45"/>
        <v>0</v>
      </c>
      <c r="CG110" s="121">
        <f t="shared" si="45"/>
        <v>0</v>
      </c>
      <c r="CH110" s="121">
        <f t="shared" si="45"/>
        <v>0</v>
      </c>
      <c r="CI110" s="121">
        <f t="shared" si="45"/>
        <v>0</v>
      </c>
      <c r="CJ110" s="121">
        <f t="shared" si="45"/>
        <v>0</v>
      </c>
      <c r="CK110" s="121">
        <f t="shared" si="45"/>
        <v>0</v>
      </c>
      <c r="CL110" s="121">
        <f t="shared" si="45"/>
        <v>0</v>
      </c>
      <c r="CM110" s="121">
        <f t="shared" si="45"/>
        <v>0</v>
      </c>
      <c r="CN110" s="121">
        <f t="shared" si="45"/>
        <v>0</v>
      </c>
      <c r="CO110" s="121">
        <f t="shared" si="45"/>
        <v>0</v>
      </c>
      <c r="CP110" s="121">
        <f t="shared" si="45"/>
        <v>0</v>
      </c>
      <c r="CQ110" s="121">
        <f t="shared" si="45"/>
        <v>0</v>
      </c>
      <c r="CR110" s="121">
        <f t="shared" si="45"/>
        <v>0</v>
      </c>
      <c r="CS110" s="121">
        <f t="shared" si="45"/>
        <v>0</v>
      </c>
      <c r="CT110" s="121">
        <f t="shared" si="45"/>
        <v>0</v>
      </c>
      <c r="CU110" s="121">
        <f t="shared" si="45"/>
        <v>0</v>
      </c>
      <c r="CV110" s="121">
        <f t="shared" si="45"/>
        <v>0</v>
      </c>
      <c r="CW110" s="121">
        <f t="shared" si="45"/>
        <v>0</v>
      </c>
      <c r="CX110" s="121">
        <f t="shared" si="45"/>
        <v>0</v>
      </c>
      <c r="CY110" s="121">
        <f t="shared" si="45"/>
        <v>0</v>
      </c>
      <c r="CZ110" s="121">
        <f t="shared" si="45"/>
        <v>0</v>
      </c>
      <c r="DA110" s="121">
        <f t="shared" si="45"/>
        <v>0</v>
      </c>
      <c r="DB110" s="121">
        <f t="shared" si="45"/>
        <v>0</v>
      </c>
      <c r="DC110" s="121">
        <f t="shared" si="45"/>
        <v>0</v>
      </c>
      <c r="DD110" s="121">
        <f t="shared" si="45"/>
        <v>0</v>
      </c>
      <c r="DE110" s="121">
        <f t="shared" si="45"/>
        <v>0</v>
      </c>
      <c r="DF110" s="121">
        <f t="shared" si="45"/>
        <v>0</v>
      </c>
      <c r="DG110" s="121">
        <f t="shared" si="45"/>
        <v>0</v>
      </c>
      <c r="DH110" s="121">
        <f t="shared" si="45"/>
        <v>0</v>
      </c>
      <c r="DI110" s="121">
        <f t="shared" si="45"/>
        <v>0</v>
      </c>
      <c r="DJ110" s="121">
        <f t="shared" si="45"/>
        <v>0</v>
      </c>
      <c r="DK110" s="121">
        <f t="shared" si="45"/>
        <v>0</v>
      </c>
      <c r="DL110" s="121">
        <f t="shared" si="45"/>
        <v>0</v>
      </c>
      <c r="DM110" s="121">
        <f t="shared" si="45"/>
        <v>0</v>
      </c>
      <c r="DN110" s="121">
        <f t="shared" si="45"/>
        <v>0</v>
      </c>
      <c r="DO110" s="121">
        <f t="shared" si="45"/>
        <v>0</v>
      </c>
      <c r="DP110" s="121">
        <f t="shared" si="45"/>
        <v>0</v>
      </c>
      <c r="DQ110" s="121">
        <f t="shared" si="45"/>
        <v>0</v>
      </c>
      <c r="DR110" s="121">
        <f t="shared" si="45"/>
        <v>0</v>
      </c>
      <c r="DS110" s="121">
        <f t="shared" si="45"/>
        <v>0</v>
      </c>
      <c r="DT110" s="121">
        <f t="shared" si="45"/>
        <v>0</v>
      </c>
      <c r="DU110" s="121">
        <f t="shared" si="45"/>
        <v>0</v>
      </c>
      <c r="DV110" s="121">
        <f t="shared" si="45"/>
        <v>0</v>
      </c>
      <c r="DW110" s="121">
        <f t="shared" si="45"/>
        <v>0</v>
      </c>
      <c r="DX110" s="121">
        <f t="shared" si="45"/>
        <v>0</v>
      </c>
      <c r="DY110" s="121">
        <f t="shared" si="45"/>
        <v>0</v>
      </c>
      <c r="DZ110" s="121">
        <f t="shared" si="45"/>
        <v>0</v>
      </c>
      <c r="EA110" s="121">
        <f t="shared" si="45"/>
        <v>0</v>
      </c>
      <c r="EB110" s="121">
        <f t="shared" si="45"/>
        <v>0</v>
      </c>
      <c r="EC110" s="121">
        <f t="shared" si="45"/>
        <v>0</v>
      </c>
      <c r="ED110" s="121">
        <f t="shared" ref="ED110:FB110" si="46">ED82</f>
        <v>0</v>
      </c>
      <c r="EE110" s="121">
        <f t="shared" si="46"/>
        <v>0</v>
      </c>
      <c r="EF110" s="121">
        <f t="shared" si="46"/>
        <v>0</v>
      </c>
      <c r="EG110" s="121">
        <f t="shared" si="46"/>
        <v>0</v>
      </c>
      <c r="EH110" s="121">
        <f t="shared" si="46"/>
        <v>0</v>
      </c>
      <c r="EI110" s="121">
        <f t="shared" si="46"/>
        <v>0</v>
      </c>
      <c r="EJ110" s="121">
        <f t="shared" si="46"/>
        <v>0</v>
      </c>
      <c r="EK110" s="121">
        <f t="shared" si="46"/>
        <v>0</v>
      </c>
      <c r="EL110" s="121">
        <f t="shared" si="46"/>
        <v>0</v>
      </c>
      <c r="EM110" s="121">
        <f t="shared" si="46"/>
        <v>0</v>
      </c>
      <c r="EN110" s="121">
        <f t="shared" si="46"/>
        <v>0</v>
      </c>
      <c r="EO110" s="121">
        <f t="shared" si="46"/>
        <v>0</v>
      </c>
      <c r="EP110" s="121">
        <f t="shared" si="46"/>
        <v>0</v>
      </c>
      <c r="EQ110" s="121">
        <f t="shared" si="46"/>
        <v>0</v>
      </c>
      <c r="ER110" s="121">
        <f t="shared" si="46"/>
        <v>0</v>
      </c>
      <c r="ES110" s="121">
        <f t="shared" si="46"/>
        <v>0</v>
      </c>
      <c r="ET110" s="121">
        <f t="shared" si="46"/>
        <v>0</v>
      </c>
      <c r="EU110" s="121">
        <f t="shared" si="46"/>
        <v>0</v>
      </c>
      <c r="EV110" s="121">
        <f t="shared" si="46"/>
        <v>0</v>
      </c>
      <c r="EW110" s="121">
        <f t="shared" si="46"/>
        <v>0</v>
      </c>
      <c r="EX110" s="121">
        <f t="shared" si="46"/>
        <v>0</v>
      </c>
      <c r="EY110" s="121">
        <f t="shared" si="46"/>
        <v>0</v>
      </c>
      <c r="EZ110" s="121">
        <f t="shared" si="46"/>
        <v>0</v>
      </c>
      <c r="FA110" s="121">
        <f t="shared" si="46"/>
        <v>0</v>
      </c>
      <c r="FB110" s="121">
        <f t="shared" si="46"/>
        <v>0</v>
      </c>
      <c r="FC110" s="121"/>
      <c r="FD110" s="121"/>
      <c r="FE110" s="121"/>
      <c r="FF110" s="121"/>
      <c r="FG110" s="121"/>
      <c r="FH110" s="121"/>
      <c r="FI110" s="121"/>
      <c r="FJ110" s="121"/>
      <c r="FK110" s="121"/>
      <c r="FL110" s="121"/>
      <c r="FM110" s="121"/>
      <c r="FN110" s="121"/>
      <c r="FO110" s="121"/>
      <c r="FP110" s="121"/>
      <c r="FQ110" s="121"/>
      <c r="FR110" s="121"/>
      <c r="FS110" s="121"/>
      <c r="FT110" s="121"/>
      <c r="FU110" s="121"/>
      <c r="FV110" s="121"/>
      <c r="FW110" s="121"/>
      <c r="FX110" s="121"/>
      <c r="FY110" s="121"/>
      <c r="FZ110" s="121"/>
      <c r="GA110" s="121"/>
      <c r="GB110" s="121"/>
      <c r="GC110" s="121"/>
      <c r="GD110" s="121"/>
      <c r="GE110" s="121"/>
      <c r="GF110" s="121"/>
      <c r="GG110" s="121"/>
      <c r="GH110" s="121"/>
      <c r="GI110" s="121"/>
      <c r="GJ110" s="121"/>
      <c r="GK110" s="121"/>
      <c r="GL110" s="121"/>
      <c r="GM110" s="121"/>
      <c r="GN110" s="121"/>
      <c r="GO110" s="121"/>
      <c r="GP110" s="121"/>
      <c r="GQ110" s="121"/>
      <c r="GR110" s="121"/>
      <c r="GS110" s="121"/>
      <c r="GT110" s="121"/>
      <c r="GU110" s="121"/>
      <c r="GV110" s="121"/>
      <c r="GW110" s="121"/>
      <c r="GX110" s="121"/>
    </row>
    <row r="111" spans="2:206">
      <c r="B111" s="139" t="s">
        <v>353</v>
      </c>
      <c r="E111" s="136">
        <f>MAX((E113-E115)*'Capital Structure'!$H$21/12,0)</f>
        <v>0</v>
      </c>
      <c r="F111" s="136">
        <f>MAX((F113-F115)*'Capital Structure'!$H$21/12,0)</f>
        <v>0</v>
      </c>
      <c r="G111" s="136">
        <f>MAX((G113-G115)*'Capital Structure'!$H$21/12,0)</f>
        <v>0</v>
      </c>
      <c r="H111" s="136">
        <f>MAX((H113-H115)*'Capital Structure'!$H$21/12,0)</f>
        <v>0</v>
      </c>
      <c r="I111" s="136">
        <f>MAX((I113-I115)*'Capital Structure'!$H$21/12,0)</f>
        <v>0</v>
      </c>
      <c r="J111" s="136">
        <f>MAX((J113-J115)*'Capital Structure'!$H$21/12,0)</f>
        <v>0</v>
      </c>
      <c r="K111" s="136">
        <f>MAX((K113-K115)*'Capital Structure'!$H$21/12,0)</f>
        <v>0</v>
      </c>
      <c r="L111" s="136">
        <f>MAX((L113-L115)*'Capital Structure'!$H$21/12,0)</f>
        <v>0</v>
      </c>
      <c r="M111" s="136">
        <f>MAX((M113-M115)*'Capital Structure'!$H$21/12,0)</f>
        <v>0</v>
      </c>
      <c r="N111" s="136">
        <f>MAX((N113-N115)*'Capital Structure'!$H$21/12,0)</f>
        <v>0</v>
      </c>
      <c r="O111" s="136">
        <f>MAX((O113-O115)*'Capital Structure'!$H$21/12,0)</f>
        <v>0</v>
      </c>
      <c r="P111" s="136">
        <f>MAX((P113-P115)*'Capital Structure'!$H$21/12,0)</f>
        <v>0</v>
      </c>
      <c r="Q111" s="136">
        <f>MAX((Q113-Q115)*'Capital Structure'!$H$21/12,0)</f>
        <v>0</v>
      </c>
      <c r="R111" s="136">
        <f>MAX((R113-R115)*'Capital Structure'!$H$21/12,0)</f>
        <v>0</v>
      </c>
      <c r="S111" s="136">
        <f>MAX((S113-S115)*'Capital Structure'!$H$21/12,0)</f>
        <v>0</v>
      </c>
      <c r="T111" s="136">
        <f>MAX((T113-T115)*'Capital Structure'!$H$21/12,0)</f>
        <v>0</v>
      </c>
      <c r="U111" s="136">
        <f>MAX((U113-U115)*'Capital Structure'!$H$21/12,0)</f>
        <v>0</v>
      </c>
      <c r="V111" s="136">
        <f>MAX((V113-V115)*'Capital Structure'!$H$21/12,0)</f>
        <v>0</v>
      </c>
      <c r="W111" s="136">
        <f>MAX((W113-W115)*'Capital Structure'!$H$21/12,0)</f>
        <v>0</v>
      </c>
      <c r="X111" s="136">
        <f>MAX((X113-X115)*'Capital Structure'!$H$21/12,0)</f>
        <v>0</v>
      </c>
      <c r="Y111" s="136">
        <f>MAX((Y113-Y115)*'Capital Structure'!$H$21/12,0)</f>
        <v>0</v>
      </c>
      <c r="Z111" s="136">
        <f>MAX((Z113-Z115)*'Capital Structure'!$H$21/12,0)</f>
        <v>0</v>
      </c>
      <c r="AA111" s="136">
        <f>MAX((AA113-AA115)*'Capital Structure'!$H$21/12,0)</f>
        <v>0</v>
      </c>
      <c r="AB111" s="136">
        <f>MAX((AB113-AB115)*'Capital Structure'!$H$21/12,0)</f>
        <v>0</v>
      </c>
      <c r="AC111" s="136">
        <f>MAX((AC113-AC115)*'Capital Structure'!$H$21/12,0)</f>
        <v>0</v>
      </c>
      <c r="AD111" s="136">
        <f>MAX((AD113-AD115)*'Capital Structure'!$H$21/12,0)</f>
        <v>0</v>
      </c>
      <c r="AE111" s="136">
        <f>MAX((AE113-AE115)*'Capital Structure'!$H$21/12,0)</f>
        <v>0</v>
      </c>
      <c r="AF111" s="136">
        <f>MAX((AF113-AF115)*'Capital Structure'!$H$21/12,0)</f>
        <v>0</v>
      </c>
      <c r="AG111" s="136">
        <f>MAX((AG113-AG115)*'Capital Structure'!$H$21/12,0)</f>
        <v>0</v>
      </c>
      <c r="AH111" s="136">
        <f>MAX((AH113-AH115)*'Capital Structure'!$H$21/12,0)</f>
        <v>0</v>
      </c>
      <c r="AI111" s="136">
        <f>MAX((AI113-AI115)*'Capital Structure'!$H$21/12,0)</f>
        <v>0</v>
      </c>
      <c r="AJ111" s="136">
        <f>MAX((AJ113-AJ115)*'Capital Structure'!$H$21/12,0)</f>
        <v>0</v>
      </c>
      <c r="AK111" s="136">
        <f>MAX((AK113-AK115)*'Capital Structure'!$H$21/12,0)</f>
        <v>0</v>
      </c>
      <c r="AL111" s="136">
        <f>MAX((AL113-AL115)*'Capital Structure'!$H$21/12,0)</f>
        <v>0</v>
      </c>
      <c r="AM111" s="136">
        <f>MAX((AM113-AM115)*'Capital Structure'!$H$21/12,0)</f>
        <v>0</v>
      </c>
      <c r="AN111" s="136">
        <f>MAX((AN113-AN115)*'Capital Structure'!$H$21/12,0)</f>
        <v>0</v>
      </c>
      <c r="AO111" s="136">
        <f>MAX((AO113-AO115)*'Capital Structure'!$H$21/12,0)</f>
        <v>0</v>
      </c>
      <c r="AP111" s="136">
        <f>MAX((AP113-AP115)*'Capital Structure'!$H$21/12,0)</f>
        <v>0</v>
      </c>
      <c r="AQ111" s="136">
        <f>MAX((AQ113-AQ115)*'Capital Structure'!$H$21/12,0)</f>
        <v>0</v>
      </c>
      <c r="AR111" s="136">
        <f>MAX((AR113-AR115)*'Capital Structure'!$H$21/12,0)</f>
        <v>0</v>
      </c>
      <c r="AS111" s="136">
        <f>MAX((AS113-AS115)*'Capital Structure'!$H$21/12,0)</f>
        <v>0</v>
      </c>
      <c r="AT111" s="136">
        <f>MAX((AT113-AT115)*'Capital Structure'!$H$21/12,0)</f>
        <v>0</v>
      </c>
      <c r="AU111" s="136">
        <f>MAX((AU113-AU115)*'Capital Structure'!$H$21/12,0)</f>
        <v>0</v>
      </c>
      <c r="AV111" s="136">
        <f>MAX((AV113-AV115)*'Capital Structure'!$H$21/12,0)</f>
        <v>0</v>
      </c>
      <c r="AW111" s="136">
        <f>MAX((AW113-AW115)*'Capital Structure'!$H$21/12,0)</f>
        <v>0</v>
      </c>
      <c r="AX111" s="136">
        <f>MAX((AX113-AX115)*'Capital Structure'!$H$21/12,0)</f>
        <v>0</v>
      </c>
      <c r="AY111" s="136">
        <f>MAX((AY113-AY115)*'Capital Structure'!$H$21/12,0)</f>
        <v>0</v>
      </c>
      <c r="AZ111" s="136">
        <f>MAX((AZ113-AZ115)*'Capital Structure'!$H$21/12,0)</f>
        <v>0</v>
      </c>
      <c r="BA111" s="136">
        <f>MAX((BA113-BA115)*'Capital Structure'!$H$21/12,0)</f>
        <v>14134.615384615385</v>
      </c>
      <c r="BB111" s="136">
        <f>MAX((BB113-BB115)*'Capital Structure'!$H$21/12,0)</f>
        <v>28328.125</v>
      </c>
      <c r="BC111" s="136">
        <f>MAX((BC113-BC115)*'Capital Structure'!$H$21/12,0)</f>
        <v>42580.774238782062</v>
      </c>
      <c r="BD111" s="136">
        <f>MAX((BD113-BD115)*'Capital Structure'!$H$21/12,0)</f>
        <v>56892.809516059038</v>
      </c>
      <c r="BE111" s="136">
        <f>MAX((BE113-BE115)*'Capital Structure'!$H$21/12,0)</f>
        <v>71264.478273658009</v>
      </c>
      <c r="BF111" s="136">
        <f>MAX((BF113-BF115)*'Capital Structure'!$H$21/12,0)</f>
        <v>85696.028984413628</v>
      </c>
      <c r="BG111" s="136">
        <f>MAX((BG113-BG115)*'Capital Structure'!$H$21/12,0)</f>
        <v>100187.71115646408</v>
      </c>
      <c r="BH111" s="136">
        <f>MAX((BH113-BH115)*'Capital Structure'!$H$21/12,0)</f>
        <v>114739.77533756472</v>
      </c>
      <c r="BI111" s="136">
        <f>MAX((BI113-BI115)*'Capital Structure'!$H$21/12,0)</f>
        <v>129352.47311941996</v>
      </c>
      <c r="BJ111" s="136">
        <f>MAX((BJ113-BJ115)*'Capital Structure'!$H$21/12,0)</f>
        <v>144026.05714203292</v>
      </c>
      <c r="BK111" s="136">
        <f>MAX((BK113-BK115)*'Capital Structure'!$H$21/12,0)</f>
        <v>158760.78109807349</v>
      </c>
      <c r="BL111" s="136">
        <f>MAX((BL113-BL115)*'Capital Structure'!$H$21/12,0)</f>
        <v>173556.89973726418</v>
      </c>
      <c r="BM111" s="136">
        <f>MAX((BM113-BM115)*'Capital Structure'!$H$21/12,0)</f>
        <v>188414.66887078484</v>
      </c>
      <c r="BN111" s="136">
        <f>MAX((BN113-BN115)*'Capital Structure'!$H$21/12,0)</f>
        <v>203334.34537569518</v>
      </c>
      <c r="BO111" s="136">
        <f>MAX((BO113-BO115)*'Capital Structure'!$H$21/12,0)</f>
        <v>218316.18719937597</v>
      </c>
      <c r="BP111" s="136">
        <f>MAX((BP113-BP115)*'Capital Structure'!$H$21/12,0)</f>
        <v>233360.45336398878</v>
      </c>
      <c r="BQ111" s="136">
        <f>MAX((BQ113-BQ115)*'Capital Structure'!$H$21/12,0)</f>
        <v>248467.40397095415</v>
      </c>
      <c r="BR111" s="136">
        <f>MAX((BR113-BR115)*'Capital Structure'!$H$21/12,0)</f>
        <v>263637.30020544847</v>
      </c>
      <c r="BS111" s="136">
        <f>MAX((BS113-BS115)*'Capital Structure'!$H$21/12,0)</f>
        <v>278870.40434091998</v>
      </c>
      <c r="BT111" s="136">
        <f>MAX((BT113-BT115)*'Capital Structure'!$H$21/12,0)</f>
        <v>294166.97974362253</v>
      </c>
      <c r="BU111" s="136">
        <f>MAX((BU113-BU115)*'Capital Structure'!$H$21/12,0)</f>
        <v>309527.2908771697</v>
      </c>
      <c r="BV111" s="136">
        <f>MAX((BV113-BV115)*'Capital Structure'!$H$21/12,0)</f>
        <v>324951.60330710659</v>
      </c>
      <c r="BW111" s="136">
        <f>MAX((BW113-BW115)*'Capital Structure'!$H$21/12,0)</f>
        <v>340440.18370550167</v>
      </c>
      <c r="BX111" s="136">
        <f>MAX((BX113-BX115)*'Capital Structure'!$H$21/12,0)</f>
        <v>355993.29985555657</v>
      </c>
      <c r="BY111" s="136">
        <f>MAX((BY113-BY115)*'Capital Structure'!$H$21/12,0)</f>
        <v>371611.22065623687</v>
      </c>
      <c r="BZ111" s="136">
        <f>MAX((BZ113-BZ115)*'Capital Structure'!$H$21/12,0)</f>
        <v>387294.21612691967</v>
      </c>
      <c r="CA111" s="136">
        <f>MAX((CA113-CA115)*'Capital Structure'!$H$21/12,0)</f>
        <v>0</v>
      </c>
      <c r="CB111" s="136">
        <f>MAX((CB113-CB115)*'Capital Structure'!$H$21/12,0)</f>
        <v>0</v>
      </c>
      <c r="CC111" s="136">
        <f>MAX((CC113-CC115)*'Capital Structure'!$H$21/12,0)</f>
        <v>0</v>
      </c>
      <c r="CD111" s="136">
        <f>MAX((CD113-CD115)*'Capital Structure'!$H$21/12,0)</f>
        <v>0</v>
      </c>
      <c r="CE111" s="136">
        <f>MAX((CE113-CE115)*'Capital Structure'!$H$21/12,0)</f>
        <v>0</v>
      </c>
      <c r="CF111" s="136">
        <f>MAX((CF113-CF115)*'Capital Structure'!$H$21/12,0)</f>
        <v>0</v>
      </c>
      <c r="CG111" s="136">
        <f>MAX((CG113-CG115)*'Capital Structure'!$H$21/12,0)</f>
        <v>0</v>
      </c>
      <c r="CH111" s="136">
        <f>MAX((CH113-CH115)*'Capital Structure'!$H$21/12,0)</f>
        <v>0</v>
      </c>
      <c r="CI111" s="136">
        <f>MAX((CI113-CI115)*'Capital Structure'!$H$21/12,0)</f>
        <v>0</v>
      </c>
      <c r="CJ111" s="136">
        <f>MAX((CJ113-CJ115)*'Capital Structure'!$H$21/12,0)</f>
        <v>0</v>
      </c>
      <c r="CK111" s="136">
        <f>MAX((CK113-CK115)*'Capital Structure'!$H$21/12,0)</f>
        <v>0</v>
      </c>
      <c r="CL111" s="136">
        <f>MAX((CL113-CL115)*'Capital Structure'!$H$21/12,0)</f>
        <v>0</v>
      </c>
      <c r="CM111" s="136">
        <f>MAX((CM113-CM115)*'Capital Structure'!$H$21/12,0)</f>
        <v>0</v>
      </c>
      <c r="CN111" s="136">
        <f>MAX((CN113-CN115)*'Capital Structure'!$H$21/12,0)</f>
        <v>0</v>
      </c>
      <c r="CO111" s="136">
        <f>MAX((CO113-CO115)*'Capital Structure'!$H$21/12,0)</f>
        <v>0</v>
      </c>
      <c r="CP111" s="136">
        <f>MAX((CP113-CP115)*'Capital Structure'!$H$21/12,0)</f>
        <v>0</v>
      </c>
      <c r="CQ111" s="136">
        <f>MAX((CQ113-CQ115)*'Capital Structure'!$H$21/12,0)</f>
        <v>0</v>
      </c>
      <c r="CR111" s="136">
        <f>MAX((CR113-CR115)*'Capital Structure'!$H$21/12,0)</f>
        <v>0</v>
      </c>
      <c r="CS111" s="136">
        <f>MAX((CS113-CS115)*'Capital Structure'!$H$21/12,0)</f>
        <v>0</v>
      </c>
      <c r="CT111" s="136">
        <f>MAX((CT113-CT115)*'Capital Structure'!$H$21/12,0)</f>
        <v>0</v>
      </c>
      <c r="CU111" s="136">
        <f>MAX((CU113-CU115)*'Capital Structure'!$H$21/12,0)</f>
        <v>0</v>
      </c>
      <c r="CV111" s="136">
        <f>MAX((CV113-CV115)*'Capital Structure'!$H$21/12,0)</f>
        <v>0</v>
      </c>
      <c r="CW111" s="136">
        <f>MAX((CW113-CW115)*'Capital Structure'!$H$21/12,0)</f>
        <v>0</v>
      </c>
      <c r="CX111" s="136">
        <f>MAX((CX113-CX115)*'Capital Structure'!$H$21/12,0)</f>
        <v>0</v>
      </c>
      <c r="CY111" s="136">
        <f>MAX((CY113-CY115)*'Capital Structure'!$H$21/12,0)</f>
        <v>0</v>
      </c>
      <c r="CZ111" s="136">
        <f>MAX((CZ113-CZ115)*'Capital Structure'!$H$21/12,0)</f>
        <v>0</v>
      </c>
      <c r="DA111" s="136">
        <f>MAX((DA113-DA115)*'Capital Structure'!$H$21/12,0)</f>
        <v>0</v>
      </c>
      <c r="DB111" s="136">
        <f>MAX((DB113-DB115)*'Capital Structure'!$H$21/12,0)</f>
        <v>0</v>
      </c>
      <c r="DC111" s="136">
        <f>MAX((DC113-DC115)*'Capital Structure'!$H$21/12,0)</f>
        <v>0</v>
      </c>
      <c r="DD111" s="136">
        <f>MAX((DD113-DD115)*'Capital Structure'!$H$21/12,0)</f>
        <v>0</v>
      </c>
      <c r="DE111" s="136">
        <f>MAX((DE113-DE115)*'Capital Structure'!$H$21/12,0)</f>
        <v>0</v>
      </c>
      <c r="DF111" s="136">
        <f>MAX((DF113-DF115)*'Capital Structure'!$H$21/12,0)</f>
        <v>0</v>
      </c>
      <c r="DG111" s="136">
        <f>MAX((DG113-DG115)*'Capital Structure'!$H$21/12,0)</f>
        <v>0</v>
      </c>
      <c r="DH111" s="136">
        <f>MAX((DH113-DH115)*'Capital Structure'!$H$21/12,0)</f>
        <v>0</v>
      </c>
      <c r="DI111" s="136">
        <f>MAX((DI113-DI115)*'Capital Structure'!$H$21/12,0)</f>
        <v>0</v>
      </c>
      <c r="DJ111" s="136">
        <f>MAX((DJ113-DJ115)*'Capital Structure'!$H$21/12,0)</f>
        <v>0</v>
      </c>
      <c r="DK111" s="136">
        <f>MAX((DK113-DK115)*'Capital Structure'!$H$21/12,0)</f>
        <v>0</v>
      </c>
      <c r="DL111" s="136">
        <f>MAX((DL113-DL115)*'Capital Structure'!$H$21/12,0)</f>
        <v>0</v>
      </c>
      <c r="DM111" s="136">
        <f>MAX((DM113-DM115)*'Capital Structure'!$H$21/12,0)</f>
        <v>0</v>
      </c>
      <c r="DN111" s="136">
        <f>MAX((DN113-DN115)*'Capital Structure'!$H$21/12,0)</f>
        <v>0</v>
      </c>
      <c r="DO111" s="136">
        <f>MAX((DO113-DO115)*'Capital Structure'!$H$21/12,0)</f>
        <v>0</v>
      </c>
      <c r="DP111" s="136">
        <f>MAX((DP113-DP115)*'Capital Structure'!$H$21/12,0)</f>
        <v>0</v>
      </c>
      <c r="DQ111" s="136">
        <f>MAX((DQ113-DQ115)*'Capital Structure'!$H$21/12,0)</f>
        <v>0</v>
      </c>
      <c r="DR111" s="136">
        <f>MAX((DR113-DR115)*'Capital Structure'!$H$21/12,0)</f>
        <v>0</v>
      </c>
      <c r="DS111" s="136">
        <f>MAX((DS113-DS115)*'Capital Structure'!$H$21/12,0)</f>
        <v>0</v>
      </c>
      <c r="DT111" s="136">
        <f>MAX((DT113-DT115)*'Capital Structure'!$H$21/12,0)</f>
        <v>0</v>
      </c>
      <c r="DU111" s="136">
        <f>MAX((DU113-DU115)*'Capital Structure'!$H$21/12,0)</f>
        <v>0</v>
      </c>
      <c r="DV111" s="136">
        <f>MAX((DV113-DV115)*'Capital Structure'!$H$21/12,0)</f>
        <v>0</v>
      </c>
      <c r="DW111" s="136">
        <f>MAX((DW113-DW115)*'Capital Structure'!$H$21/12,0)</f>
        <v>0</v>
      </c>
      <c r="DX111" s="136">
        <f>MAX((DX113-DX115)*'Capital Structure'!$H$21/12,0)</f>
        <v>0</v>
      </c>
      <c r="DY111" s="136">
        <f>MAX((DY113-DY115)*'Capital Structure'!$H$21/12,0)</f>
        <v>0</v>
      </c>
      <c r="DZ111" s="136">
        <f>MAX((DZ113-DZ115)*'Capital Structure'!$H$21/12,0)</f>
        <v>0</v>
      </c>
      <c r="EA111" s="136">
        <f>MAX((EA113-EA115)*'Capital Structure'!$H$21/12,0)</f>
        <v>0</v>
      </c>
      <c r="EB111" s="136">
        <f>MAX((EB113-EB115)*'Capital Structure'!$H$21/12,0)</f>
        <v>0</v>
      </c>
      <c r="EC111" s="136">
        <f>MAX((EC113-EC115)*'Capital Structure'!$H$21/12,0)</f>
        <v>0</v>
      </c>
      <c r="ED111" s="136">
        <f>MAX((ED113-ED115)*'Capital Structure'!$H$21/12,0)</f>
        <v>0</v>
      </c>
      <c r="EE111" s="136">
        <f>MAX((EE113-EE115)*'Capital Structure'!$H$21/12,0)</f>
        <v>0</v>
      </c>
      <c r="EF111" s="136">
        <f>MAX((EF113-EF115)*'Capital Structure'!$H$21/12,0)</f>
        <v>0</v>
      </c>
      <c r="EG111" s="136">
        <f>MAX((EG113-EG115)*'Capital Structure'!$H$21/12,0)</f>
        <v>0</v>
      </c>
      <c r="EH111" s="136">
        <f>MAX((EH113-EH115)*'Capital Structure'!$H$21/12,0)</f>
        <v>0</v>
      </c>
      <c r="EI111" s="136">
        <f>MAX((EI113-EI115)*'Capital Structure'!$H$21/12,0)</f>
        <v>0</v>
      </c>
      <c r="EJ111" s="136">
        <f>MAX((EJ113-EJ115)*'Capital Structure'!$H$21/12,0)</f>
        <v>0</v>
      </c>
      <c r="EK111" s="136">
        <f>MAX((EK113-EK115)*'Capital Structure'!$H$21/12,0)</f>
        <v>0</v>
      </c>
      <c r="EL111" s="136">
        <f>MAX((EL113-EL115)*'Capital Structure'!$H$21/12,0)</f>
        <v>0</v>
      </c>
      <c r="EM111" s="136">
        <f>MAX((EM113-EM115)*'Capital Structure'!$H$21/12,0)</f>
        <v>0</v>
      </c>
      <c r="EN111" s="136">
        <f>MAX((EN113-EN115)*'Capital Structure'!$H$21/12,0)</f>
        <v>0</v>
      </c>
      <c r="EO111" s="136">
        <f>MAX((EO113-EO115)*'Capital Structure'!$H$21/12,0)</f>
        <v>0</v>
      </c>
      <c r="EP111" s="136">
        <f>MAX((EP113-EP115)*'Capital Structure'!$H$21/12,0)</f>
        <v>0</v>
      </c>
      <c r="EQ111" s="136">
        <f>MAX((EQ113-EQ115)*'Capital Structure'!$H$21/12,0)</f>
        <v>0</v>
      </c>
      <c r="ER111" s="136">
        <f>MAX((ER113-ER115)*'Capital Structure'!$H$21/12,0)</f>
        <v>0</v>
      </c>
      <c r="ES111" s="136">
        <f>MAX((ES113-ES115)*'Capital Structure'!$H$21/12,0)</f>
        <v>0</v>
      </c>
      <c r="ET111" s="136">
        <f>MAX((ET113-ET115)*'Capital Structure'!$H$21/12,0)</f>
        <v>0</v>
      </c>
      <c r="EU111" s="136">
        <f>MAX((EU113-EU115)*'Capital Structure'!$H$21/12,0)</f>
        <v>0</v>
      </c>
      <c r="EV111" s="136">
        <f>MAX((EV113-EV115)*'Capital Structure'!$H$21/12,0)</f>
        <v>0</v>
      </c>
      <c r="EW111" s="136">
        <f>MAX((EW113-EW115)*'Capital Structure'!$H$21/12,0)</f>
        <v>0</v>
      </c>
      <c r="EX111" s="136">
        <f>MAX((EX113-EX115)*'Capital Structure'!$H$21/12,0)</f>
        <v>0</v>
      </c>
      <c r="EY111" s="136">
        <f>MAX((EY113-EY115)*'Capital Structure'!$H$21/12,0)</f>
        <v>0</v>
      </c>
      <c r="EZ111" s="136">
        <f>MAX((EZ113-EZ115)*'Capital Structure'!$H$21/12,0)</f>
        <v>0</v>
      </c>
      <c r="FA111" s="136">
        <f>MAX((FA113-FA115)*'Capital Structure'!$H$21/12,0)</f>
        <v>0</v>
      </c>
      <c r="FB111" s="136">
        <f>MAX((FB113-FB115)*'Capital Structure'!$H$21/12,0)</f>
        <v>0</v>
      </c>
      <c r="FC111" s="136"/>
      <c r="FD111" s="136"/>
      <c r="FE111" s="136"/>
      <c r="FF111" s="136"/>
      <c r="FG111" s="136"/>
      <c r="FH111" s="136"/>
      <c r="FI111" s="136"/>
      <c r="FJ111" s="136"/>
      <c r="FK111" s="136"/>
      <c r="FL111" s="136"/>
      <c r="FM111" s="136"/>
      <c r="FN111" s="136"/>
      <c r="FO111" s="136"/>
      <c r="FP111" s="136"/>
      <c r="FQ111" s="136"/>
      <c r="FR111" s="136"/>
      <c r="FS111" s="136"/>
      <c r="FT111" s="136"/>
      <c r="FU111" s="136"/>
      <c r="FV111" s="136"/>
      <c r="FW111" s="136"/>
      <c r="FX111" s="136"/>
      <c r="FY111" s="136"/>
      <c r="FZ111" s="136"/>
      <c r="GA111" s="136"/>
      <c r="GB111" s="136"/>
      <c r="GC111" s="136"/>
      <c r="GD111" s="136"/>
      <c r="GE111" s="136"/>
      <c r="GF111" s="136"/>
      <c r="GG111" s="136"/>
      <c r="GH111" s="136"/>
      <c r="GI111" s="136"/>
      <c r="GJ111" s="136"/>
      <c r="GK111" s="136"/>
      <c r="GL111" s="136"/>
      <c r="GM111" s="136"/>
      <c r="GN111" s="136"/>
      <c r="GO111" s="136"/>
      <c r="GP111" s="136"/>
      <c r="GQ111" s="136"/>
      <c r="GR111" s="136"/>
      <c r="GS111" s="136"/>
      <c r="GT111" s="136"/>
      <c r="GU111" s="136"/>
      <c r="GV111" s="136"/>
      <c r="GW111" s="136"/>
      <c r="GX111" s="136"/>
    </row>
    <row r="112" spans="2:206">
      <c r="B112" s="139" t="s">
        <v>354</v>
      </c>
      <c r="E112" s="136">
        <f>IFERROR(VLOOKUP(E$87,'Capital Structure'!$H$27:$I$29,2,FALSE),0)</f>
        <v>0</v>
      </c>
      <c r="F112" s="136">
        <f>IFERROR(VLOOKUP(F$87,'Capital Structure'!$H$27:$I$29,2,FALSE),0)</f>
        <v>0</v>
      </c>
      <c r="G112" s="136">
        <f>IFERROR(VLOOKUP(G$87,'Capital Structure'!$H$27:$I$29,2,FALSE),0)</f>
        <v>0</v>
      </c>
      <c r="H112" s="136">
        <f>IFERROR(VLOOKUP(H$87,'Capital Structure'!$H$27:$I$29,2,FALSE),0)</f>
        <v>0</v>
      </c>
      <c r="I112" s="136">
        <f>IFERROR(VLOOKUP(I$87,'Capital Structure'!$H$27:$I$29,2,FALSE),0)</f>
        <v>0</v>
      </c>
      <c r="J112" s="136">
        <f>IFERROR(VLOOKUP(J$87,'Capital Structure'!$H$27:$I$29,2,FALSE),0)</f>
        <v>0</v>
      </c>
      <c r="K112" s="136">
        <f>IFERROR(VLOOKUP(K$87,'Capital Structure'!$H$27:$I$29,2,FALSE),0)</f>
        <v>0</v>
      </c>
      <c r="L112" s="136">
        <f>IFERROR(VLOOKUP(L$87,'Capital Structure'!$H$27:$I$29,2,FALSE),0)</f>
        <v>0</v>
      </c>
      <c r="M112" s="136">
        <f>IFERROR(VLOOKUP(M$87,'Capital Structure'!$H$27:$I$29,2,FALSE),0)</f>
        <v>0</v>
      </c>
      <c r="N112" s="136">
        <f>IFERROR(VLOOKUP(N$87,'Capital Structure'!$H$27:$I$29,2,FALSE),0)</f>
        <v>0</v>
      </c>
      <c r="O112" s="136">
        <f>IFERROR(VLOOKUP(O$87,'Capital Structure'!$H$27:$I$29,2,FALSE),0)</f>
        <v>0</v>
      </c>
      <c r="P112" s="136">
        <f>IFERROR(VLOOKUP(P$87,'Capital Structure'!$H$27:$I$29,2,FALSE),0)</f>
        <v>0</v>
      </c>
      <c r="Q112" s="136">
        <f>IFERROR(VLOOKUP(Q$87,'Capital Structure'!$H$27:$I$29,2,FALSE),0)</f>
        <v>0</v>
      </c>
      <c r="R112" s="136">
        <f>IFERROR(VLOOKUP(R$87,'Capital Structure'!$H$27:$I$29,2,FALSE),0)</f>
        <v>0</v>
      </c>
      <c r="S112" s="136">
        <f>IFERROR(VLOOKUP(S$87,'Capital Structure'!$H$27:$I$29,2,FALSE),0)</f>
        <v>0</v>
      </c>
      <c r="T112" s="136">
        <f>IFERROR(VLOOKUP(T$87,'Capital Structure'!$H$27:$I$29,2,FALSE),0)</f>
        <v>0</v>
      </c>
      <c r="U112" s="136">
        <f>IFERROR(VLOOKUP(U$87,'Capital Structure'!$H$27:$I$29,2,FALSE),0)</f>
        <v>0</v>
      </c>
      <c r="V112" s="136">
        <f>IFERROR(VLOOKUP(V$87,'Capital Structure'!$H$27:$I$29,2,FALSE),0)</f>
        <v>0</v>
      </c>
      <c r="W112" s="136">
        <f>IFERROR(VLOOKUP(W$87,'Capital Structure'!$H$27:$I$29,2,FALSE),0)</f>
        <v>0</v>
      </c>
      <c r="X112" s="136">
        <f>IFERROR(VLOOKUP(X$87,'Capital Structure'!$H$27:$I$29,2,FALSE),0)</f>
        <v>0</v>
      </c>
      <c r="Y112" s="136">
        <f>IFERROR(VLOOKUP(Y$87,'Capital Structure'!$H$27:$I$29,2,FALSE),0)</f>
        <v>0</v>
      </c>
      <c r="Z112" s="136">
        <f>IFERROR(VLOOKUP(Z$87,'Capital Structure'!$H$27:$I$29,2,FALSE),0)</f>
        <v>0</v>
      </c>
      <c r="AA112" s="136">
        <f>IFERROR(VLOOKUP(AA$87,'Capital Structure'!$H$27:$I$29,2,FALSE),0)</f>
        <v>0</v>
      </c>
      <c r="AB112" s="136">
        <f>IFERROR(VLOOKUP(AB$87,'Capital Structure'!$H$27:$I$29,2,FALSE),0)</f>
        <v>0</v>
      </c>
      <c r="AC112" s="136">
        <f>IFERROR(VLOOKUP(AC$87,'Capital Structure'!$H$27:$I$29,2,FALSE),0)</f>
        <v>0</v>
      </c>
      <c r="AD112" s="136">
        <f>IFERROR(VLOOKUP(AD$87,'Capital Structure'!$H$27:$I$29,2,FALSE),0)</f>
        <v>0</v>
      </c>
      <c r="AE112" s="136">
        <f>IFERROR(VLOOKUP(AE$87,'Capital Structure'!$H$27:$I$29,2,FALSE),0)</f>
        <v>0</v>
      </c>
      <c r="AF112" s="136">
        <f>IFERROR(VLOOKUP(AF$87,'Capital Structure'!$H$27:$I$29,2,FALSE),0)</f>
        <v>0</v>
      </c>
      <c r="AG112" s="136">
        <f>IFERROR(VLOOKUP(AG$87,'Capital Structure'!$H$27:$I$29,2,FALSE),0)</f>
        <v>0</v>
      </c>
      <c r="AH112" s="136">
        <f>IFERROR(VLOOKUP(AH$87,'Capital Structure'!$H$27:$I$29,2,FALSE),0)</f>
        <v>0</v>
      </c>
      <c r="AI112" s="136">
        <f>IFERROR(VLOOKUP(AI$87,'Capital Structure'!$H$27:$I$29,2,FALSE),0)</f>
        <v>0</v>
      </c>
      <c r="AJ112" s="136">
        <f>IFERROR(VLOOKUP(AJ$87,'Capital Structure'!$H$27:$I$29,2,FALSE),0)</f>
        <v>0</v>
      </c>
      <c r="AK112" s="136">
        <f>IFERROR(VLOOKUP(AK$87,'Capital Structure'!$H$27:$I$29,2,FALSE),0)</f>
        <v>0</v>
      </c>
      <c r="AL112" s="136">
        <f>IFERROR(VLOOKUP(AL$87,'Capital Structure'!$H$27:$I$29,2,FALSE),0)</f>
        <v>0</v>
      </c>
      <c r="AM112" s="136">
        <f>IFERROR(VLOOKUP(AM$87,'Capital Structure'!$H$27:$I$29,2,FALSE),0)</f>
        <v>0</v>
      </c>
      <c r="AN112" s="136">
        <f>IFERROR(VLOOKUP(AN$87,'Capital Structure'!$H$27:$I$29,2,FALSE),0)</f>
        <v>0</v>
      </c>
      <c r="AO112" s="136">
        <f>IFERROR(VLOOKUP(AO$87,'Capital Structure'!$H$27:$I$29,2,FALSE),0)</f>
        <v>0</v>
      </c>
      <c r="AP112" s="136">
        <f>IFERROR(VLOOKUP(AP$87,'Capital Structure'!$H$27:$I$29,2,FALSE),0)</f>
        <v>0</v>
      </c>
      <c r="AQ112" s="136">
        <f>IFERROR(VLOOKUP(AQ$87,'Capital Structure'!$H$27:$I$29,2,FALSE),0)</f>
        <v>0</v>
      </c>
      <c r="AR112" s="136">
        <f>IFERROR(VLOOKUP(AR$87,'Capital Structure'!$H$27:$I$29,2,FALSE),0)</f>
        <v>0</v>
      </c>
      <c r="AS112" s="136">
        <f>IFERROR(VLOOKUP(AS$87,'Capital Structure'!$H$27:$I$29,2,FALSE),0)</f>
        <v>0</v>
      </c>
      <c r="AT112" s="136">
        <f>IFERROR(VLOOKUP(AT$87,'Capital Structure'!$H$27:$I$29,2,FALSE),0)</f>
        <v>0</v>
      </c>
      <c r="AU112" s="136">
        <f>IFERROR(VLOOKUP(AU$87,'Capital Structure'!$H$27:$I$29,2,FALSE),0)</f>
        <v>0</v>
      </c>
      <c r="AV112" s="136">
        <f>IFERROR(VLOOKUP(AV$87,'Capital Structure'!$H$27:$I$29,2,FALSE),0)</f>
        <v>0</v>
      </c>
      <c r="AW112" s="136">
        <f>IFERROR(VLOOKUP(AW$87,'Capital Structure'!$H$27:$I$29,2,FALSE),0)</f>
        <v>0</v>
      </c>
      <c r="AX112" s="136">
        <f>IFERROR(VLOOKUP(AX$87,'Capital Structure'!$H$27:$I$29,2,FALSE),0)</f>
        <v>0</v>
      </c>
      <c r="AY112" s="136">
        <f>IFERROR(VLOOKUP(AY$87,'Capital Structure'!$H$27:$I$29,2,FALSE),0)</f>
        <v>0</v>
      </c>
      <c r="AZ112" s="136">
        <f>IFERROR(VLOOKUP(AZ$87,'Capital Structure'!$H$27:$I$29,2,FALSE),0)</f>
        <v>0</v>
      </c>
      <c r="BA112" s="136">
        <f>IFERROR(VLOOKUP(BA$87,'Capital Structure'!$H$27:$I$29,2,FALSE),0)</f>
        <v>0</v>
      </c>
      <c r="BB112" s="136">
        <f>IFERROR(VLOOKUP(BB$87,'Capital Structure'!$H$27:$I$29,2,FALSE),0)</f>
        <v>0</v>
      </c>
      <c r="BC112" s="136">
        <f>IFERROR(VLOOKUP(BC$87,'Capital Structure'!$H$27:$I$29,2,FALSE),0)</f>
        <v>0</v>
      </c>
      <c r="BD112" s="136">
        <f>IFERROR(VLOOKUP(BD$87,'Capital Structure'!$H$27:$I$29,2,FALSE),0)</f>
        <v>0</v>
      </c>
      <c r="BE112" s="136">
        <f>IFERROR(VLOOKUP(BE$87,'Capital Structure'!$H$27:$I$29,2,FALSE),0)</f>
        <v>0</v>
      </c>
      <c r="BF112" s="136">
        <f>IFERROR(VLOOKUP(BF$87,'Capital Structure'!$H$27:$I$29,2,FALSE),0)</f>
        <v>0</v>
      </c>
      <c r="BG112" s="136">
        <f>IFERROR(VLOOKUP(BG$87,'Capital Structure'!$H$27:$I$29,2,FALSE),0)</f>
        <v>0</v>
      </c>
      <c r="BH112" s="136">
        <f>IFERROR(VLOOKUP(BH$87,'Capital Structure'!$H$27:$I$29,2,FALSE),0)</f>
        <v>0</v>
      </c>
      <c r="BI112" s="136">
        <f>IFERROR(VLOOKUP(BI$87,'Capital Structure'!$H$27:$I$29,2,FALSE),0)</f>
        <v>0</v>
      </c>
      <c r="BJ112" s="136">
        <f>IFERROR(VLOOKUP(BJ$87,'Capital Structure'!$H$27:$I$29,2,FALSE),0)</f>
        <v>0</v>
      </c>
      <c r="BK112" s="136">
        <f>IFERROR(VLOOKUP(BK$87,'Capital Structure'!$H$27:$I$29,2,FALSE),0)</f>
        <v>0</v>
      </c>
      <c r="BL112" s="136">
        <f>IFERROR(VLOOKUP(BL$87,'Capital Structure'!$H$27:$I$29,2,FALSE),0)</f>
        <v>0</v>
      </c>
      <c r="BM112" s="136">
        <f>IFERROR(VLOOKUP(BM$87,'Capital Structure'!$H$27:$I$29,2,FALSE),0)</f>
        <v>0</v>
      </c>
      <c r="BN112" s="136">
        <f>IFERROR(VLOOKUP(BN$87,'Capital Structure'!$H$27:$I$29,2,FALSE),0)</f>
        <v>0</v>
      </c>
      <c r="BO112" s="136">
        <f>IFERROR(VLOOKUP(BO$87,'Capital Structure'!$H$27:$I$29,2,FALSE),0)</f>
        <v>0</v>
      </c>
      <c r="BP112" s="136">
        <f>IFERROR(VLOOKUP(BP$87,'Capital Structure'!$H$27:$I$29,2,FALSE),0)</f>
        <v>0</v>
      </c>
      <c r="BQ112" s="136">
        <f>IFERROR(VLOOKUP(BQ$87,'Capital Structure'!$H$27:$I$29,2,FALSE),0)</f>
        <v>0</v>
      </c>
      <c r="BR112" s="136">
        <f>IFERROR(VLOOKUP(BR$87,'Capital Structure'!$H$27:$I$29,2,FALSE),0)</f>
        <v>0</v>
      </c>
      <c r="BS112" s="136">
        <f>IFERROR(VLOOKUP(BS$87,'Capital Structure'!$H$27:$I$29,2,FALSE),0)</f>
        <v>0</v>
      </c>
      <c r="BT112" s="136">
        <f>IFERROR(VLOOKUP(BT$87,'Capital Structure'!$H$27:$I$29,2,FALSE),0)</f>
        <v>0</v>
      </c>
      <c r="BU112" s="136">
        <f>IFERROR(VLOOKUP(BU$87,'Capital Structure'!$H$27:$I$29,2,FALSE),0)</f>
        <v>0</v>
      </c>
      <c r="BV112" s="136">
        <f>IFERROR(VLOOKUP(BV$87,'Capital Structure'!$H$27:$I$29,2,FALSE),0)</f>
        <v>0</v>
      </c>
      <c r="BW112" s="136">
        <f>IFERROR(VLOOKUP(BW$87,'Capital Structure'!$H$27:$I$29,2,FALSE),0)</f>
        <v>0</v>
      </c>
      <c r="BX112" s="136">
        <f>IFERROR(VLOOKUP(BX$87,'Capital Structure'!$H$27:$I$29,2,FALSE),0)</f>
        <v>0</v>
      </c>
      <c r="BY112" s="136">
        <f>IFERROR(VLOOKUP(BY$87,'Capital Structure'!$H$27:$I$29,2,FALSE),0)</f>
        <v>0</v>
      </c>
      <c r="BZ112" s="136">
        <f>IFERROR(VLOOKUP(BZ$87,'Capital Structure'!$H$27:$I$29,2,FALSE),0)</f>
        <v>0</v>
      </c>
      <c r="CA112" s="136">
        <f>IFERROR(VLOOKUP(CA$87,'Capital Structure'!$H$27:$I$29,2,FALSE),0)</f>
        <v>0</v>
      </c>
      <c r="CB112" s="136">
        <f>IFERROR(VLOOKUP(CB$87,'Capital Structure'!$H$27:$I$29,2,FALSE),0)</f>
        <v>0</v>
      </c>
      <c r="CC112" s="136">
        <f>IFERROR(VLOOKUP(CC$87,'Capital Structure'!$H$27:$I$29,2,FALSE),0)</f>
        <v>0</v>
      </c>
      <c r="CD112" s="136">
        <f>IFERROR(VLOOKUP(CD$87,'Capital Structure'!$H$27:$I$29,2,FALSE),0)</f>
        <v>0</v>
      </c>
      <c r="CE112" s="136">
        <f>IFERROR(VLOOKUP(CE$87,'Capital Structure'!$H$27:$I$29,2,FALSE),0)</f>
        <v>0</v>
      </c>
      <c r="CF112" s="136">
        <f>IFERROR(VLOOKUP(CF$87,'Capital Structure'!$H$27:$I$29,2,FALSE),0)</f>
        <v>0</v>
      </c>
      <c r="CG112" s="136">
        <f>IFERROR(VLOOKUP(CG$87,'Capital Structure'!$H$27:$I$29,2,FALSE),0)</f>
        <v>0</v>
      </c>
      <c r="CH112" s="136">
        <f>IFERROR(VLOOKUP(CH$87,'Capital Structure'!$H$27:$I$29,2,FALSE),0)</f>
        <v>0</v>
      </c>
      <c r="CI112" s="136">
        <f>IFERROR(VLOOKUP(CI$87,'Capital Structure'!$H$27:$I$29,2,FALSE),0)</f>
        <v>0</v>
      </c>
      <c r="CJ112" s="136">
        <f>IFERROR(VLOOKUP(CJ$87,'Capital Structure'!$H$27:$I$29,2,FALSE),0)</f>
        <v>0</v>
      </c>
      <c r="CK112" s="136">
        <f>IFERROR(VLOOKUP(CK$87,'Capital Structure'!$H$27:$I$29,2,FALSE),0)</f>
        <v>0</v>
      </c>
      <c r="CL112" s="136">
        <f>IFERROR(VLOOKUP(CL$87,'Capital Structure'!$H$27:$I$29,2,FALSE),0)</f>
        <v>0</v>
      </c>
      <c r="CM112" s="136">
        <f>IFERROR(VLOOKUP(CM$87,'Capital Structure'!$H$27:$I$29,2,FALSE),0)</f>
        <v>0</v>
      </c>
      <c r="CN112" s="136">
        <f>IFERROR(VLOOKUP(CN$87,'Capital Structure'!$H$27:$I$29,2,FALSE),0)</f>
        <v>0</v>
      </c>
      <c r="CO112" s="136">
        <f>IFERROR(VLOOKUP(CO$87,'Capital Structure'!$H$27:$I$29,2,FALSE),0)</f>
        <v>0</v>
      </c>
      <c r="CP112" s="136">
        <f>IFERROR(VLOOKUP(CP$87,'Capital Structure'!$H$27:$I$29,2,FALSE),0)</f>
        <v>0</v>
      </c>
      <c r="CQ112" s="136">
        <f>IFERROR(VLOOKUP(CQ$87,'Capital Structure'!$H$27:$I$29,2,FALSE),0)</f>
        <v>0</v>
      </c>
      <c r="CR112" s="136">
        <f>IFERROR(VLOOKUP(CR$87,'Capital Structure'!$H$27:$I$29,2,FALSE),0)</f>
        <v>0</v>
      </c>
      <c r="CS112" s="136">
        <f>IFERROR(VLOOKUP(CS$87,'Capital Structure'!$H$27:$I$29,2,FALSE),0)</f>
        <v>0</v>
      </c>
      <c r="CT112" s="136">
        <f>IFERROR(VLOOKUP(CT$87,'Capital Structure'!$H$27:$I$29,2,FALSE),0)</f>
        <v>0</v>
      </c>
      <c r="CU112" s="136">
        <f>IFERROR(VLOOKUP(CU$87,'Capital Structure'!$H$27:$I$29,2,FALSE),0)</f>
        <v>0</v>
      </c>
      <c r="CV112" s="136">
        <f>IFERROR(VLOOKUP(CV$87,'Capital Structure'!$H$27:$I$29,2,FALSE),0)</f>
        <v>0</v>
      </c>
      <c r="CW112" s="136">
        <f>IFERROR(VLOOKUP(CW$87,'Capital Structure'!$H$27:$I$29,2,FALSE),0)</f>
        <v>0</v>
      </c>
      <c r="CX112" s="136">
        <f>IFERROR(VLOOKUP(CX$87,'Capital Structure'!$H$27:$I$29,2,FALSE),0)</f>
        <v>0</v>
      </c>
      <c r="CY112" s="136">
        <f>IFERROR(VLOOKUP(CY$87,'Capital Structure'!$H$27:$I$29,2,FALSE),0)</f>
        <v>0</v>
      </c>
      <c r="CZ112" s="136">
        <f>IFERROR(VLOOKUP(CZ$87,'Capital Structure'!$H$27:$I$29,2,FALSE),0)</f>
        <v>0</v>
      </c>
      <c r="DA112" s="136">
        <f>IFERROR(VLOOKUP(DA$87,'Capital Structure'!$H$27:$I$29,2,FALSE),0)</f>
        <v>0</v>
      </c>
      <c r="DB112" s="136">
        <f>IFERROR(VLOOKUP(DB$87,'Capital Structure'!$H$27:$I$29,2,FALSE),0)</f>
        <v>0</v>
      </c>
      <c r="DC112" s="136">
        <f>IFERROR(VLOOKUP(DC$87,'Capital Structure'!$H$27:$I$29,2,FALSE),0)</f>
        <v>0</v>
      </c>
      <c r="DD112" s="136">
        <f>IFERROR(VLOOKUP(DD$87,'Capital Structure'!$H$27:$I$29,2,FALSE),0)</f>
        <v>0</v>
      </c>
      <c r="DE112" s="136">
        <f>IFERROR(VLOOKUP(DE$87,'Capital Structure'!$H$27:$I$29,2,FALSE),0)</f>
        <v>0</v>
      </c>
      <c r="DF112" s="136">
        <f>IFERROR(VLOOKUP(DF$87,'Capital Structure'!$H$27:$I$29,2,FALSE),0)</f>
        <v>0</v>
      </c>
      <c r="DG112" s="136">
        <f>IFERROR(VLOOKUP(DG$87,'Capital Structure'!$H$27:$I$29,2,FALSE),0)</f>
        <v>0</v>
      </c>
      <c r="DH112" s="136">
        <f>IFERROR(VLOOKUP(DH$87,'Capital Structure'!$H$27:$I$29,2,FALSE),0)</f>
        <v>0</v>
      </c>
      <c r="DI112" s="136">
        <f>IFERROR(VLOOKUP(DI$87,'Capital Structure'!$H$27:$I$29,2,FALSE),0)</f>
        <v>0</v>
      </c>
      <c r="DJ112" s="136">
        <f>IFERROR(VLOOKUP(DJ$87,'Capital Structure'!$H$27:$I$29,2,FALSE),0)</f>
        <v>0</v>
      </c>
      <c r="DK112" s="136">
        <f>IFERROR(VLOOKUP(DK$87,'Capital Structure'!$H$27:$I$29,2,FALSE),0)</f>
        <v>0</v>
      </c>
      <c r="DL112" s="136">
        <f>IFERROR(VLOOKUP(DL$87,'Capital Structure'!$H$27:$I$29,2,FALSE),0)</f>
        <v>0</v>
      </c>
      <c r="DM112" s="136">
        <f>IFERROR(VLOOKUP(DM$87,'Capital Structure'!$H$27:$I$29,2,FALSE),0)</f>
        <v>0</v>
      </c>
      <c r="DN112" s="136">
        <f>IFERROR(VLOOKUP(DN$87,'Capital Structure'!$H$27:$I$29,2,FALSE),0)</f>
        <v>0</v>
      </c>
      <c r="DO112" s="136">
        <f>IFERROR(VLOOKUP(DO$87,'Capital Structure'!$H$27:$I$29,2,FALSE),0)</f>
        <v>0</v>
      </c>
      <c r="DP112" s="136">
        <f>IFERROR(VLOOKUP(DP$87,'Capital Structure'!$H$27:$I$29,2,FALSE),0)</f>
        <v>0</v>
      </c>
      <c r="DQ112" s="136">
        <f>IFERROR(VLOOKUP(DQ$87,'Capital Structure'!$H$27:$I$29,2,FALSE),0)</f>
        <v>0</v>
      </c>
      <c r="DR112" s="136">
        <f>IFERROR(VLOOKUP(DR$87,'Capital Structure'!$H$27:$I$29,2,FALSE),0)</f>
        <v>0</v>
      </c>
      <c r="DS112" s="136">
        <f>IFERROR(VLOOKUP(DS$87,'Capital Structure'!$H$27:$I$29,2,FALSE),0)</f>
        <v>0</v>
      </c>
      <c r="DT112" s="136">
        <f>IFERROR(VLOOKUP(DT$87,'Capital Structure'!$H$27:$I$29,2,FALSE),0)</f>
        <v>0</v>
      </c>
      <c r="DU112" s="136">
        <f>IFERROR(VLOOKUP(DU$87,'Capital Structure'!$H$27:$I$29,2,FALSE),0)</f>
        <v>0</v>
      </c>
      <c r="DV112" s="136">
        <f>IFERROR(VLOOKUP(DV$87,'Capital Structure'!$H$27:$I$29,2,FALSE),0)</f>
        <v>0</v>
      </c>
      <c r="DW112" s="136">
        <f>IFERROR(VLOOKUP(DW$87,'Capital Structure'!$H$27:$I$29,2,FALSE),0)</f>
        <v>0</v>
      </c>
      <c r="DX112" s="136">
        <f>IFERROR(VLOOKUP(DX$87,'Capital Structure'!$H$27:$I$29,2,FALSE),0)</f>
        <v>0</v>
      </c>
      <c r="DY112" s="136">
        <f>IFERROR(VLOOKUP(DY$87,'Capital Structure'!$H$27:$I$29,2,FALSE),0)</f>
        <v>0</v>
      </c>
      <c r="DZ112" s="136">
        <f>IFERROR(VLOOKUP(DZ$87,'Capital Structure'!$H$27:$I$29,2,FALSE),0)</f>
        <v>0</v>
      </c>
      <c r="EA112" s="136">
        <f>IFERROR(VLOOKUP(EA$87,'Capital Structure'!$H$27:$I$29,2,FALSE),0)</f>
        <v>0</v>
      </c>
      <c r="EB112" s="136">
        <f>IFERROR(VLOOKUP(EB$87,'Capital Structure'!$H$27:$I$29,2,FALSE),0)</f>
        <v>0</v>
      </c>
      <c r="EC112" s="136">
        <f>IFERROR(VLOOKUP(EC$87,'Capital Structure'!$H$27:$I$29,2,FALSE),0)</f>
        <v>0</v>
      </c>
      <c r="ED112" s="136">
        <f>IFERROR(VLOOKUP(ED$87,'Capital Structure'!$H$27:$I$29,2,FALSE),0)</f>
        <v>0</v>
      </c>
      <c r="EE112" s="136">
        <f>IFERROR(VLOOKUP(EE$87,'Capital Structure'!$H$27:$I$29,2,FALSE),0)</f>
        <v>0</v>
      </c>
      <c r="EF112" s="136">
        <f>IFERROR(VLOOKUP(EF$87,'Capital Structure'!$H$27:$I$29,2,FALSE),0)</f>
        <v>0</v>
      </c>
      <c r="EG112" s="136">
        <f>IFERROR(VLOOKUP(EG$87,'Capital Structure'!$H$27:$I$29,2,FALSE),0)</f>
        <v>0</v>
      </c>
      <c r="EH112" s="136">
        <f>IFERROR(VLOOKUP(EH$87,'Capital Structure'!$H$27:$I$29,2,FALSE),0)</f>
        <v>0</v>
      </c>
      <c r="EI112" s="136">
        <f>IFERROR(VLOOKUP(EI$87,'Capital Structure'!$H$27:$I$29,2,FALSE),0)</f>
        <v>0</v>
      </c>
      <c r="EJ112" s="136">
        <f>IFERROR(VLOOKUP(EJ$87,'Capital Structure'!$H$27:$I$29,2,FALSE),0)</f>
        <v>0</v>
      </c>
      <c r="EK112" s="136">
        <f>IFERROR(VLOOKUP(EK$87,'Capital Structure'!$H$27:$I$29,2,FALSE),0)</f>
        <v>0</v>
      </c>
      <c r="EL112" s="136">
        <f>IFERROR(VLOOKUP(EL$87,'Capital Structure'!$H$27:$I$29,2,FALSE),0)</f>
        <v>0</v>
      </c>
      <c r="EM112" s="136">
        <f>IFERROR(VLOOKUP(EM$87,'Capital Structure'!$H$27:$I$29,2,FALSE),0)</f>
        <v>0</v>
      </c>
      <c r="EN112" s="136">
        <f>IFERROR(VLOOKUP(EN$87,'Capital Structure'!$H$27:$I$29,2,FALSE),0)</f>
        <v>0</v>
      </c>
      <c r="EO112" s="136">
        <f>IFERROR(VLOOKUP(EO$87,'Capital Structure'!$H$27:$I$29,2,FALSE),0)</f>
        <v>0</v>
      </c>
      <c r="EP112" s="136">
        <f>IFERROR(VLOOKUP(EP$87,'Capital Structure'!$H$27:$I$29,2,FALSE),0)</f>
        <v>0</v>
      </c>
      <c r="EQ112" s="136">
        <f>IFERROR(VLOOKUP(EQ$87,'Capital Structure'!$H$27:$I$29,2,FALSE),0)</f>
        <v>0</v>
      </c>
      <c r="ER112" s="136">
        <f>IFERROR(VLOOKUP(ER$87,'Capital Structure'!$H$27:$I$29,2,FALSE),0)</f>
        <v>0</v>
      </c>
      <c r="ES112" s="136">
        <f>IFERROR(VLOOKUP(ES$87,'Capital Structure'!$H$27:$I$29,2,FALSE),0)</f>
        <v>0</v>
      </c>
      <c r="ET112" s="136">
        <f>IFERROR(VLOOKUP(ET$87,'Capital Structure'!$H$27:$I$29,2,FALSE),0)</f>
        <v>0</v>
      </c>
      <c r="EU112" s="136">
        <f>IFERROR(VLOOKUP(EU$87,'Capital Structure'!$H$27:$I$29,2,FALSE),0)</f>
        <v>0</v>
      </c>
      <c r="EV112" s="136">
        <f>IFERROR(VLOOKUP(EV$87,'Capital Structure'!$H$27:$I$29,2,FALSE),0)</f>
        <v>0</v>
      </c>
      <c r="EW112" s="136">
        <f>IFERROR(VLOOKUP(EW$87,'Capital Structure'!$H$27:$I$29,2,FALSE),0)</f>
        <v>0</v>
      </c>
      <c r="EX112" s="136">
        <f>IFERROR(VLOOKUP(EX$87,'Capital Structure'!$H$27:$I$29,2,FALSE),0)</f>
        <v>0</v>
      </c>
      <c r="EY112" s="136">
        <f>IFERROR(VLOOKUP(EY$87,'Capital Structure'!$H$27:$I$29,2,FALSE),0)</f>
        <v>0</v>
      </c>
      <c r="EZ112" s="136">
        <f>IFERROR(VLOOKUP(EZ$87,'Capital Structure'!$H$27:$I$29,2,FALSE),0)</f>
        <v>0</v>
      </c>
      <c r="FA112" s="136">
        <f>IFERROR(VLOOKUP(FA$87,'Capital Structure'!$H$27:$I$29,2,FALSE),0)</f>
        <v>0</v>
      </c>
      <c r="FB112" s="136">
        <f>IFERROR(VLOOKUP(FB$87,'Capital Structure'!$H$27:$I$29,2,FALSE),0)</f>
        <v>0</v>
      </c>
      <c r="FC112" s="136"/>
      <c r="FD112" s="136"/>
      <c r="FE112" s="136"/>
      <c r="FF112" s="136"/>
      <c r="FG112" s="136"/>
      <c r="FH112" s="136"/>
      <c r="FI112" s="136"/>
      <c r="FJ112" s="136"/>
      <c r="FK112" s="136"/>
      <c r="FL112" s="136"/>
      <c r="FM112" s="136"/>
      <c r="FN112" s="136"/>
      <c r="FO112" s="136"/>
      <c r="FP112" s="136"/>
      <c r="FQ112" s="136"/>
      <c r="FR112" s="136"/>
      <c r="FS112" s="136"/>
      <c r="FT112" s="136"/>
      <c r="FU112" s="136"/>
      <c r="FV112" s="136"/>
      <c r="FW112" s="136"/>
      <c r="FX112" s="136"/>
      <c r="FY112" s="136"/>
      <c r="FZ112" s="136"/>
      <c r="GA112" s="136"/>
      <c r="GB112" s="136"/>
      <c r="GC112" s="136"/>
      <c r="GD112" s="136"/>
      <c r="GE112" s="136"/>
      <c r="GF112" s="136"/>
      <c r="GG112" s="136"/>
      <c r="GH112" s="136"/>
      <c r="GI112" s="136"/>
      <c r="GJ112" s="136"/>
      <c r="GK112" s="136"/>
      <c r="GL112" s="136"/>
      <c r="GM112" s="136"/>
      <c r="GN112" s="136"/>
      <c r="GO112" s="136"/>
      <c r="GP112" s="136"/>
      <c r="GQ112" s="136"/>
      <c r="GR112" s="136"/>
      <c r="GS112" s="136"/>
      <c r="GT112" s="136"/>
      <c r="GU112" s="136"/>
      <c r="GV112" s="136"/>
      <c r="GW112" s="136"/>
      <c r="GX112" s="136"/>
    </row>
    <row r="113" spans="2:206">
      <c r="B113" s="139" t="s">
        <v>355</v>
      </c>
      <c r="E113" s="136">
        <f>SUM($E$110:E110)-SUM($E$112:E112)+SUM($D$111:D111)-SUM($D$115:D115)</f>
        <v>0</v>
      </c>
      <c r="F113" s="136">
        <f>SUM($E$110:F110)-SUM($E$112:F112)+SUM($D$111:E111)-SUM($D$115:E115)</f>
        <v>0</v>
      </c>
      <c r="G113" s="136">
        <f>SUM($E$110:G110)-SUM($E$112:G112)+SUM($D$111:F111)-SUM($D$115:F115)</f>
        <v>0</v>
      </c>
      <c r="H113" s="136">
        <f>SUM($E$110:H110)-SUM($E$112:H112)+SUM($D$111:G111)-SUM($D$115:G115)</f>
        <v>0</v>
      </c>
      <c r="I113" s="136">
        <f>SUM($E$110:I110)-SUM($E$112:I112)+SUM($D$111:H111)-SUM($D$115:H115)</f>
        <v>0</v>
      </c>
      <c r="J113" s="136">
        <f>SUM($E$110:J110)-SUM($E$112:J112)+SUM($D$111:I111)-SUM($D$115:I115)</f>
        <v>0</v>
      </c>
      <c r="K113" s="136">
        <f>SUM($E$110:K110)-SUM($E$112:K112)+SUM($D$111:J111)-SUM($D$115:J115)</f>
        <v>0</v>
      </c>
      <c r="L113" s="136">
        <f>SUM($E$110:L110)-SUM($E$112:L112)+SUM($D$111:K111)-SUM($D$115:K115)</f>
        <v>0</v>
      </c>
      <c r="M113" s="136">
        <f>SUM($E$110:M110)-SUM($E$112:M112)+SUM($D$111:L111)-SUM($D$115:L115)</f>
        <v>0</v>
      </c>
      <c r="N113" s="136">
        <f>SUM($E$110:N110)-SUM($E$112:N112)+SUM($D$111:M111)-SUM($D$115:M115)</f>
        <v>0</v>
      </c>
      <c r="O113" s="136">
        <f>SUM($E$110:O110)-SUM($E$112:O112)+SUM($D$111:N111)-SUM($D$115:N115)</f>
        <v>0</v>
      </c>
      <c r="P113" s="136">
        <f>SUM($E$110:P110)-SUM($E$112:P112)+SUM($D$111:O111)-SUM($D$115:O115)</f>
        <v>0</v>
      </c>
      <c r="Q113" s="136">
        <f>SUM($E$110:Q110)-SUM($E$112:Q112)+SUM($D$111:P111)-SUM($D$115:P115)</f>
        <v>0</v>
      </c>
      <c r="R113" s="136">
        <f>SUM($E$110:R110)-SUM($E$112:R112)+SUM($D$111:Q111)-SUM($D$115:Q115)</f>
        <v>0</v>
      </c>
      <c r="S113" s="136">
        <f>SUM($E$110:S110)-SUM($E$112:S112)+SUM($D$111:R111)-SUM($D$115:R115)</f>
        <v>0</v>
      </c>
      <c r="T113" s="136">
        <f>SUM($E$110:T110)-SUM($E$112:T112)+SUM($D$111:S111)-SUM($D$115:S115)</f>
        <v>0</v>
      </c>
      <c r="U113" s="136">
        <f>SUM($E$110:U110)-SUM($E$112:U112)+SUM($D$111:T111)-SUM($D$115:T115)</f>
        <v>0</v>
      </c>
      <c r="V113" s="136">
        <f>SUM($E$110:V110)-SUM($E$112:V112)+SUM($D$111:U111)-SUM($D$115:U115)</f>
        <v>0</v>
      </c>
      <c r="W113" s="136">
        <f>SUM($E$110:W110)-SUM($E$112:W112)+SUM($D$111:V111)-SUM($D$115:V115)</f>
        <v>0</v>
      </c>
      <c r="X113" s="136">
        <f>SUM($E$110:X110)-SUM($E$112:X112)+SUM($D$111:W111)-SUM($D$115:W115)</f>
        <v>0</v>
      </c>
      <c r="Y113" s="136">
        <f>SUM($E$110:Y110)-SUM($E$112:Y112)+SUM($D$111:X111)-SUM($D$115:X115)</f>
        <v>0</v>
      </c>
      <c r="Z113" s="136">
        <f>SUM($E$110:Z110)-SUM($E$112:Z112)+SUM($D$111:Y111)-SUM($D$115:Y115)</f>
        <v>0</v>
      </c>
      <c r="AA113" s="136">
        <f>SUM($E$110:AA110)-SUM($E$112:AA112)+SUM($D$111:Z111)-SUM($D$115:Z115)</f>
        <v>0</v>
      </c>
      <c r="AB113" s="136">
        <f>SUM($E$110:AB110)-SUM($E$112:AB112)+SUM($D$111:AA111)-SUM($D$115:AA115)</f>
        <v>0</v>
      </c>
      <c r="AC113" s="136">
        <f>SUM($E$110:AC110)-SUM($E$112:AC112)+SUM($D$111:AB111)-SUM($D$115:AB115)</f>
        <v>0</v>
      </c>
      <c r="AD113" s="136">
        <f>SUM($E$110:AD110)-SUM($E$112:AD112)+SUM($D$111:AC111)-SUM($D$115:AC115)</f>
        <v>0</v>
      </c>
      <c r="AE113" s="136">
        <f>SUM($E$110:AE110)-SUM($E$112:AE112)+SUM($D$111:AD111)-SUM($D$115:AD115)</f>
        <v>0</v>
      </c>
      <c r="AF113" s="136">
        <f>SUM($E$110:AF110)-SUM($E$112:AF112)+SUM($D$111:AE111)-SUM($D$115:AE115)</f>
        <v>0</v>
      </c>
      <c r="AG113" s="136">
        <f>SUM($E$110:AG110)-SUM($E$112:AG112)+SUM($D$111:AF111)-SUM($D$115:AF115)</f>
        <v>0</v>
      </c>
      <c r="AH113" s="136">
        <f>SUM($E$110:AH110)-SUM($E$112:AH112)+SUM($D$111:AG111)-SUM($D$115:AG115)</f>
        <v>0</v>
      </c>
      <c r="AI113" s="136">
        <f>SUM($E$110:AI110)-SUM($E$112:AI112)+SUM($D$111:AH111)-SUM($D$115:AH115)</f>
        <v>0</v>
      </c>
      <c r="AJ113" s="136">
        <f>SUM($E$110:AJ110)-SUM($E$112:AJ112)+SUM($D$111:AI111)-SUM($D$115:AI115)</f>
        <v>0</v>
      </c>
      <c r="AK113" s="136">
        <f>SUM($E$110:AK110)-SUM($E$112:AK112)+SUM($D$111:AJ111)-SUM($D$115:AJ115)</f>
        <v>0</v>
      </c>
      <c r="AL113" s="136">
        <f>SUM($E$110:AL110)-SUM($E$112:AL112)+SUM($D$111:AK111)-SUM($D$115:AK115)</f>
        <v>0</v>
      </c>
      <c r="AM113" s="136">
        <f>SUM($E$110:AM110)-SUM($E$112:AM112)+SUM($D$111:AL111)-SUM($D$115:AL115)</f>
        <v>0</v>
      </c>
      <c r="AN113" s="136">
        <f>SUM($E$110:AN110)-SUM($E$112:AN112)+SUM($D$111:AM111)-SUM($D$115:AM115)</f>
        <v>0</v>
      </c>
      <c r="AO113" s="136">
        <f>SUM($E$110:AO110)-SUM($E$112:AO112)+SUM($D$111:AN111)-SUM($D$115:AN115)</f>
        <v>0</v>
      </c>
      <c r="AP113" s="136">
        <f>SUM($E$110:AP110)-SUM($E$112:AP112)+SUM($D$111:AO111)-SUM($D$115:AO115)</f>
        <v>0</v>
      </c>
      <c r="AQ113" s="136">
        <f>SUM($E$110:AQ110)-SUM($E$112:AQ112)+SUM($D$111:AP111)-SUM($D$115:AP115)</f>
        <v>0</v>
      </c>
      <c r="AR113" s="136">
        <f>SUM($E$110:AR110)-SUM($E$112:AR112)+SUM($D$111:AQ111)-SUM($D$115:AQ115)</f>
        <v>0</v>
      </c>
      <c r="AS113" s="136">
        <f>SUM($E$110:AS110)-SUM($E$112:AS112)+SUM($D$111:AR111)-SUM($D$115:AR115)</f>
        <v>0</v>
      </c>
      <c r="AT113" s="136">
        <f>SUM($E$110:AT110)-SUM($E$112:AT112)+SUM($D$111:AS111)-SUM($D$115:AS115)</f>
        <v>0</v>
      </c>
      <c r="AU113" s="136">
        <f>SUM($E$110:AU110)-SUM($E$112:AU112)+SUM($D$111:AT111)-SUM($D$115:AT115)</f>
        <v>0</v>
      </c>
      <c r="AV113" s="136">
        <f>SUM($E$110:AV110)-SUM($E$112:AV112)+SUM($D$111:AU111)-SUM($D$115:AU115)</f>
        <v>0</v>
      </c>
      <c r="AW113" s="136">
        <f>SUM($E$110:AW110)-SUM($E$112:AW112)+SUM($D$111:AV111)-SUM($D$115:AV115)</f>
        <v>0</v>
      </c>
      <c r="AX113" s="136">
        <f>SUM($E$110:AX110)-SUM($E$112:AX112)+SUM($D$111:AW111)-SUM($D$115:AW115)</f>
        <v>0</v>
      </c>
      <c r="AY113" s="136">
        <f>SUM($E$110:AY110)-SUM($E$112:AY112)+SUM($D$111:AX111)-SUM($D$115:AX115)</f>
        <v>0</v>
      </c>
      <c r="AZ113" s="136">
        <f>SUM($E$110:AZ110)-SUM($E$112:AZ112)+SUM($D$111:AY111)-SUM($D$115:AY115)</f>
        <v>0</v>
      </c>
      <c r="BA113" s="136">
        <f>SUM($E$110:BA110)-SUM($E$112:BA112)+SUM($D$111:AZ111)-SUM($D$115:AZ115)</f>
        <v>3392307.6923076925</v>
      </c>
      <c r="BB113" s="136">
        <f>SUM($E$110:BB110)-SUM($E$112:BB112)+SUM($D$111:BA111)-SUM($D$115:BA115)</f>
        <v>6798750</v>
      </c>
      <c r="BC113" s="136">
        <f>SUM($E$110:BC110)-SUM($E$112:BC112)+SUM($D$111:BB111)-SUM($D$115:BB115)</f>
        <v>10219385.817307694</v>
      </c>
      <c r="BD113" s="136">
        <f>SUM($E$110:BD110)-SUM($E$112:BD112)+SUM($D$111:BC111)-SUM($D$115:BC115)</f>
        <v>13654274.283854168</v>
      </c>
      <c r="BE113" s="136">
        <f>SUM($E$110:BE110)-SUM($E$112:BE112)+SUM($D$111:BD111)-SUM($D$115:BD115)</f>
        <v>17103474.785677921</v>
      </c>
      <c r="BF113" s="136">
        <f>SUM($E$110:BF110)-SUM($E$112:BF112)+SUM($D$111:BE111)-SUM($D$115:BE115)</f>
        <v>20567046.956259269</v>
      </c>
      <c r="BG113" s="136">
        <f>SUM($E$110:BG110)-SUM($E$112:BG112)+SUM($D$111:BF111)-SUM($D$115:BF115)</f>
        <v>24045050.677551378</v>
      </c>
      <c r="BH113" s="136">
        <f>SUM($E$110:BH110)-SUM($E$112:BH112)+SUM($D$111:BG111)-SUM($D$115:BG115)</f>
        <v>27537546.081015531</v>
      </c>
      <c r="BI113" s="136">
        <f>SUM($E$110:BI110)-SUM($E$112:BI112)+SUM($D$111:BH111)-SUM($D$115:BH115)</f>
        <v>31044593.548660789</v>
      </c>
      <c r="BJ113" s="136">
        <f>SUM($E$110:BJ110)-SUM($E$112:BJ112)+SUM($D$111:BI111)-SUM($D$115:BI115)</f>
        <v>34566253.714087903</v>
      </c>
      <c r="BK113" s="136">
        <f>SUM($E$110:BK110)-SUM($E$112:BK112)+SUM($D$111:BJ111)-SUM($D$115:BJ115)</f>
        <v>38102587.463537633</v>
      </c>
      <c r="BL113" s="136">
        <f>SUM($E$110:BL110)-SUM($E$112:BL112)+SUM($D$111:BK111)-SUM($D$115:BK115)</f>
        <v>41653655.936943404</v>
      </c>
      <c r="BM113" s="136">
        <f>SUM($E$110:BM110)-SUM($E$112:BM112)+SUM($D$111:BL111)-SUM($D$115:BL115)</f>
        <v>45219520.528988361</v>
      </c>
      <c r="BN113" s="136">
        <f>SUM($E$110:BN110)-SUM($E$112:BN112)+SUM($D$111:BM111)-SUM($D$115:BM115)</f>
        <v>48800242.890166841</v>
      </c>
      <c r="BO113" s="136">
        <f>SUM($E$110:BO110)-SUM($E$112:BO112)+SUM($D$111:BN111)-SUM($D$115:BN115)</f>
        <v>52395884.927850232</v>
      </c>
      <c r="BP113" s="136">
        <f>SUM($E$110:BP110)-SUM($E$112:BP112)+SUM($D$111:BO111)-SUM($D$115:BO115)</f>
        <v>56006508.807357304</v>
      </c>
      <c r="BQ113" s="136">
        <f>SUM($E$110:BQ110)-SUM($E$112:BQ112)+SUM($D$111:BP111)-SUM($D$115:BP115)</f>
        <v>59632176.953028992</v>
      </c>
      <c r="BR113" s="136">
        <f>SUM($E$110:BR110)-SUM($E$112:BR112)+SUM($D$111:BQ111)-SUM($D$115:BQ115)</f>
        <v>63272952.049307637</v>
      </c>
      <c r="BS113" s="136">
        <f>SUM($E$110:BS110)-SUM($E$112:BS112)+SUM($D$111:BR111)-SUM($D$115:BR115)</f>
        <v>66928897.041820787</v>
      </c>
      <c r="BT113" s="136">
        <f>SUM($E$110:BT110)-SUM($E$112:BT112)+SUM($D$111:BS111)-SUM($D$115:BS115)</f>
        <v>70600075.138469398</v>
      </c>
      <c r="BU113" s="136">
        <f>SUM($E$110:BU110)-SUM($E$112:BU112)+SUM($D$111:BT111)-SUM($D$115:BT115)</f>
        <v>74286549.810520723</v>
      </c>
      <c r="BV113" s="136">
        <f>SUM($E$110:BV110)-SUM($E$112:BV112)+SUM($D$111:BU111)-SUM($D$115:BU115)</f>
        <v>77988384.793705583</v>
      </c>
      <c r="BW113" s="136">
        <f>SUM($E$110:BW110)-SUM($E$112:BW112)+SUM($D$111:BV111)-SUM($D$115:BV115)</f>
        <v>81705644.089320391</v>
      </c>
      <c r="BX113" s="136">
        <f>SUM($E$110:BX110)-SUM($E$112:BX112)+SUM($D$111:BW111)-SUM($D$115:BW115)</f>
        <v>85438391.965333581</v>
      </c>
      <c r="BY113" s="136">
        <f>SUM($E$110:BY110)-SUM($E$112:BY112)+SUM($D$111:BX111)-SUM($D$115:BX115)</f>
        <v>89186692.957496837</v>
      </c>
      <c r="BZ113" s="136">
        <f>SUM($E$110:BZ110)-SUM($E$112:BZ112)+SUM($D$111:BY111)-SUM($D$115:BY115)</f>
        <v>92950611.870460704</v>
      </c>
      <c r="CA113" s="136">
        <f>SUM($E$110:CA110)-SUM($E$112:CA112)+SUM($D$111:BZ111)-SUM($D$115:BZ115)</f>
        <v>93337906.086587623</v>
      </c>
      <c r="CB113" s="136">
        <f>SUM($E$110:CB110)-SUM($E$112:CB112)+SUM($D$111:CA111)-SUM($D$115:CA115)</f>
        <v>0</v>
      </c>
      <c r="CC113" s="136">
        <f>SUM($E$110:CC110)-SUM($E$112:CC112)+SUM($D$111:CB111)-SUM($D$115:CB115)</f>
        <v>0</v>
      </c>
      <c r="CD113" s="136">
        <f>SUM($E$110:CD110)-SUM($E$112:CD112)+SUM($D$111:CC111)-SUM($D$115:CC115)</f>
        <v>0</v>
      </c>
      <c r="CE113" s="136">
        <f>SUM($E$110:CE110)-SUM($E$112:CE112)+SUM($D$111:CD111)-SUM($D$115:CD115)</f>
        <v>0</v>
      </c>
      <c r="CF113" s="136">
        <f>SUM($E$110:CF110)-SUM($E$112:CF112)+SUM($D$111:CE111)-SUM($D$115:CE115)</f>
        <v>0</v>
      </c>
      <c r="CG113" s="136">
        <f>SUM($E$110:CG110)-SUM($E$112:CG112)+SUM($D$111:CF111)-SUM($D$115:CF115)</f>
        <v>0</v>
      </c>
      <c r="CH113" s="136">
        <f>SUM($E$110:CH110)-SUM($E$112:CH112)+SUM($D$111:CG111)-SUM($D$115:CG115)</f>
        <v>0</v>
      </c>
      <c r="CI113" s="136">
        <f>SUM($E$110:CI110)-SUM($E$112:CI112)+SUM($D$111:CH111)-SUM($D$115:CH115)</f>
        <v>0</v>
      </c>
      <c r="CJ113" s="136">
        <f>SUM($E$110:CJ110)-SUM($E$112:CJ112)+SUM($D$111:CI111)-SUM($D$115:CI115)</f>
        <v>0</v>
      </c>
      <c r="CK113" s="136">
        <f>SUM($E$110:CK110)-SUM($E$112:CK112)+SUM($D$111:CJ111)-SUM($D$115:CJ115)</f>
        <v>0</v>
      </c>
      <c r="CL113" s="136">
        <f>SUM($E$110:CL110)-SUM($E$112:CL112)+SUM($D$111:CK111)-SUM($D$115:CK115)</f>
        <v>0</v>
      </c>
      <c r="CM113" s="136">
        <f>SUM($E$110:CM110)-SUM($E$112:CM112)+SUM($D$111:CL111)-SUM($D$115:CL115)</f>
        <v>0</v>
      </c>
      <c r="CN113" s="136">
        <f>SUM($E$110:CN110)-SUM($E$112:CN112)+SUM($D$111:CM111)-SUM($D$115:CM115)</f>
        <v>0</v>
      </c>
      <c r="CO113" s="136">
        <f>SUM($E$110:CO110)-SUM($E$112:CO112)+SUM($D$111:CN111)-SUM($D$115:CN115)</f>
        <v>0</v>
      </c>
      <c r="CP113" s="136">
        <f>SUM($E$110:CP110)-SUM($E$112:CP112)+SUM($D$111:CO111)-SUM($D$115:CO115)</f>
        <v>0</v>
      </c>
      <c r="CQ113" s="136">
        <f>SUM($E$110:CQ110)-SUM($E$112:CQ112)+SUM($D$111:CP111)-SUM($D$115:CP115)</f>
        <v>0</v>
      </c>
      <c r="CR113" s="136">
        <f>SUM($E$110:CR110)-SUM($E$112:CR112)+SUM($D$111:CQ111)-SUM($D$115:CQ115)</f>
        <v>0</v>
      </c>
      <c r="CS113" s="136">
        <f>SUM($E$110:CS110)-SUM($E$112:CS112)+SUM($D$111:CR111)-SUM($D$115:CR115)</f>
        <v>0</v>
      </c>
      <c r="CT113" s="136">
        <f>SUM($E$110:CT110)-SUM($E$112:CT112)+SUM($D$111:CS111)-SUM($D$115:CS115)</f>
        <v>0</v>
      </c>
      <c r="CU113" s="136">
        <f>SUM($E$110:CU110)-SUM($E$112:CU112)+SUM($D$111:CT111)-SUM($D$115:CT115)</f>
        <v>0</v>
      </c>
      <c r="CV113" s="136">
        <f>SUM($E$110:CV110)-SUM($E$112:CV112)+SUM($D$111:CU111)-SUM($D$115:CU115)</f>
        <v>0</v>
      </c>
      <c r="CW113" s="136">
        <f>SUM($E$110:CW110)-SUM($E$112:CW112)+SUM($D$111:CV111)-SUM($D$115:CV115)</f>
        <v>0</v>
      </c>
      <c r="CX113" s="136">
        <f>SUM($E$110:CX110)-SUM($E$112:CX112)+SUM($D$111:CW111)-SUM($D$115:CW115)</f>
        <v>0</v>
      </c>
      <c r="CY113" s="136">
        <f>SUM($E$110:CY110)-SUM($E$112:CY112)+SUM($D$111:CX111)-SUM($D$115:CX115)</f>
        <v>0</v>
      </c>
      <c r="CZ113" s="136">
        <f>SUM($E$110:CZ110)-SUM($E$112:CZ112)+SUM($D$111:CY111)-SUM($D$115:CY115)</f>
        <v>0</v>
      </c>
      <c r="DA113" s="136">
        <f>SUM($E$110:DA110)-SUM($E$112:DA112)+SUM($D$111:CZ111)-SUM($D$115:CZ115)</f>
        <v>0</v>
      </c>
      <c r="DB113" s="136">
        <f>SUM($E$110:DB110)-SUM($E$112:DB112)+SUM($D$111:DA111)-SUM($D$115:DA115)</f>
        <v>0</v>
      </c>
      <c r="DC113" s="136">
        <f>SUM($E$110:DC110)-SUM($E$112:DC112)+SUM($D$111:DB111)-SUM($D$115:DB115)</f>
        <v>0</v>
      </c>
      <c r="DD113" s="136">
        <f>SUM($E$110:DD110)-SUM($E$112:DD112)+SUM($D$111:DC111)-SUM($D$115:DC115)</f>
        <v>0</v>
      </c>
      <c r="DE113" s="136">
        <f>SUM($E$110:DE110)-SUM($E$112:DE112)+SUM($D$111:DD111)-SUM($D$115:DD115)</f>
        <v>0</v>
      </c>
      <c r="DF113" s="136">
        <f>SUM($E$110:DF110)-SUM($E$112:DF112)+SUM($D$111:DE111)-SUM($D$115:DE115)</f>
        <v>0</v>
      </c>
      <c r="DG113" s="136">
        <f>SUM($E$110:DG110)-SUM($E$112:DG112)+SUM($D$111:DF111)-SUM($D$115:DF115)</f>
        <v>0</v>
      </c>
      <c r="DH113" s="136">
        <f>SUM($E$110:DH110)-SUM($E$112:DH112)+SUM($D$111:DG111)-SUM($D$115:DG115)</f>
        <v>0</v>
      </c>
      <c r="DI113" s="136">
        <f>SUM($E$110:DI110)-SUM($E$112:DI112)+SUM($D$111:DH111)-SUM($D$115:DH115)</f>
        <v>0</v>
      </c>
      <c r="DJ113" s="136">
        <f>SUM($E$110:DJ110)-SUM($E$112:DJ112)+SUM($D$111:DI111)-SUM($D$115:DI115)</f>
        <v>0</v>
      </c>
      <c r="DK113" s="136">
        <f>SUM($E$110:DK110)-SUM($E$112:DK112)+SUM($D$111:DJ111)-SUM($D$115:DJ115)</f>
        <v>0</v>
      </c>
      <c r="DL113" s="136">
        <f>SUM($E$110:DL110)-SUM($E$112:DL112)+SUM($D$111:DK111)-SUM($D$115:DK115)</f>
        <v>0</v>
      </c>
      <c r="DM113" s="136">
        <f>SUM($E$110:DM110)-SUM($E$112:DM112)+SUM($D$111:DL111)-SUM($D$115:DL115)</f>
        <v>0</v>
      </c>
      <c r="DN113" s="136">
        <f>SUM($E$110:DN110)-SUM($E$112:DN112)+SUM($D$111:DM111)-SUM($D$115:DM115)</f>
        <v>0</v>
      </c>
      <c r="DO113" s="136">
        <f>SUM($E$110:DO110)-SUM($E$112:DO112)+SUM($D$111:DN111)-SUM($D$115:DN115)</f>
        <v>0</v>
      </c>
      <c r="DP113" s="136">
        <f>SUM($E$110:DP110)-SUM($E$112:DP112)+SUM($D$111:DO111)-SUM($D$115:DO115)</f>
        <v>0</v>
      </c>
      <c r="DQ113" s="136">
        <f>SUM($E$110:DQ110)-SUM($E$112:DQ112)+SUM($D$111:DP111)-SUM($D$115:DP115)</f>
        <v>0</v>
      </c>
      <c r="DR113" s="136">
        <f>SUM($E$110:DR110)-SUM($E$112:DR112)+SUM($D$111:DQ111)-SUM($D$115:DQ115)</f>
        <v>0</v>
      </c>
      <c r="DS113" s="136">
        <f>SUM($E$110:DS110)-SUM($E$112:DS112)+SUM($D$111:DR111)-SUM($D$115:DR115)</f>
        <v>0</v>
      </c>
      <c r="DT113" s="136">
        <f>SUM($E$110:DT110)-SUM($E$112:DT112)+SUM($D$111:DS111)-SUM($D$115:DS115)</f>
        <v>0</v>
      </c>
      <c r="DU113" s="136">
        <f>SUM($E$110:DU110)-SUM($E$112:DU112)+SUM($D$111:DT111)-SUM($D$115:DT115)</f>
        <v>0</v>
      </c>
      <c r="DV113" s="136">
        <f>SUM($E$110:DV110)-SUM($E$112:DV112)+SUM($D$111:DU111)-SUM($D$115:DU115)</f>
        <v>0</v>
      </c>
      <c r="DW113" s="136">
        <f>SUM($E$110:DW110)-SUM($E$112:DW112)+SUM($D$111:DV111)-SUM($D$115:DV115)</f>
        <v>0</v>
      </c>
      <c r="DX113" s="136">
        <f>SUM($E$110:DX110)-SUM($E$112:DX112)+SUM($D$111:DW111)-SUM($D$115:DW115)</f>
        <v>0</v>
      </c>
      <c r="DY113" s="136">
        <f>SUM($E$110:DY110)-SUM($E$112:DY112)+SUM($D$111:DX111)-SUM($D$115:DX115)</f>
        <v>0</v>
      </c>
      <c r="DZ113" s="136">
        <f>SUM($E$110:DZ110)-SUM($E$112:DZ112)+SUM($D$111:DY111)-SUM($D$115:DY115)</f>
        <v>0</v>
      </c>
      <c r="EA113" s="136">
        <f>SUM($E$110:EA110)-SUM($E$112:EA112)+SUM($D$111:DZ111)-SUM($D$115:DZ115)</f>
        <v>0</v>
      </c>
      <c r="EB113" s="136">
        <f>SUM($E$110:EB110)-SUM($E$112:EB112)+SUM($D$111:EA111)-SUM($D$115:EA115)</f>
        <v>0</v>
      </c>
      <c r="EC113" s="136">
        <f>SUM($E$110:EC110)-SUM($E$112:EC112)+SUM($D$111:EB111)-SUM($D$115:EB115)</f>
        <v>0</v>
      </c>
      <c r="ED113" s="136">
        <f>SUM($E$110:ED110)-SUM($E$112:ED112)+SUM($D$111:EC111)-SUM($D$115:EC115)</f>
        <v>0</v>
      </c>
      <c r="EE113" s="136">
        <f>SUM($E$110:EE110)-SUM($E$112:EE112)+SUM($D$111:ED111)-SUM($D$115:ED115)</f>
        <v>0</v>
      </c>
      <c r="EF113" s="136">
        <f>SUM($E$110:EF110)-SUM($E$112:EF112)+SUM($D$111:EE111)-SUM($D$115:EE115)</f>
        <v>0</v>
      </c>
      <c r="EG113" s="136">
        <f>SUM($E$110:EG110)-SUM($E$112:EG112)+SUM($D$111:EF111)-SUM($D$115:EF115)</f>
        <v>0</v>
      </c>
      <c r="EH113" s="136">
        <f>SUM($E$110:EH110)-SUM($E$112:EH112)+SUM($D$111:EG111)-SUM($D$115:EG115)</f>
        <v>0</v>
      </c>
      <c r="EI113" s="136">
        <f>SUM($E$110:EI110)-SUM($E$112:EI112)+SUM($D$111:EH111)-SUM($D$115:EH115)</f>
        <v>0</v>
      </c>
      <c r="EJ113" s="136">
        <f>SUM($E$110:EJ110)-SUM($E$112:EJ112)+SUM($D$111:EI111)-SUM($D$115:EI115)</f>
        <v>0</v>
      </c>
      <c r="EK113" s="136">
        <f>SUM($E$110:EK110)-SUM($E$112:EK112)+SUM($D$111:EJ111)-SUM($D$115:EJ115)</f>
        <v>0</v>
      </c>
      <c r="EL113" s="136">
        <f>SUM($E$110:EL110)-SUM($E$112:EL112)+SUM($D$111:EK111)-SUM($D$115:EK115)</f>
        <v>0</v>
      </c>
      <c r="EM113" s="136">
        <f>SUM($E$110:EM110)-SUM($E$112:EM112)+SUM($D$111:EL111)-SUM($D$115:EL115)</f>
        <v>0</v>
      </c>
      <c r="EN113" s="136">
        <f>SUM($E$110:EN110)-SUM($E$112:EN112)+SUM($D$111:EM111)-SUM($D$115:EM115)</f>
        <v>0</v>
      </c>
      <c r="EO113" s="136">
        <f>SUM($E$110:EO110)-SUM($E$112:EO112)+SUM($D$111:EN111)-SUM($D$115:EN115)</f>
        <v>0</v>
      </c>
      <c r="EP113" s="136">
        <f>SUM($E$110:EP110)-SUM($E$112:EP112)+SUM($D$111:EO111)-SUM($D$115:EO115)</f>
        <v>0</v>
      </c>
      <c r="EQ113" s="136">
        <f>SUM($E$110:EQ110)-SUM($E$112:EQ112)+SUM($D$111:EP111)-SUM($D$115:EP115)</f>
        <v>0</v>
      </c>
      <c r="ER113" s="136">
        <f>SUM($E$110:ER110)-SUM($E$112:ER112)+SUM($D$111:EQ111)-SUM($D$115:EQ115)</f>
        <v>0</v>
      </c>
      <c r="ES113" s="136">
        <f>SUM($E$110:ES110)-SUM($E$112:ES112)+SUM($D$111:ER111)-SUM($D$115:ER115)</f>
        <v>0</v>
      </c>
      <c r="ET113" s="136">
        <f>SUM($E$110:ET110)-SUM($E$112:ET112)+SUM($D$111:ES111)-SUM($D$115:ES115)</f>
        <v>0</v>
      </c>
      <c r="EU113" s="136">
        <f>SUM($E$110:EU110)-SUM($E$112:EU112)+SUM($D$111:ET111)-SUM($D$115:ET115)</f>
        <v>0</v>
      </c>
      <c r="EV113" s="136">
        <f>SUM($E$110:EV110)-SUM($E$112:EV112)+SUM($D$111:EU111)-SUM($D$115:EU115)</f>
        <v>0</v>
      </c>
      <c r="EW113" s="136">
        <f>SUM($E$110:EW110)-SUM($E$112:EW112)+SUM($D$111:EV111)-SUM($D$115:EV115)</f>
        <v>0</v>
      </c>
      <c r="EX113" s="136">
        <f>SUM($E$110:EX110)-SUM($E$112:EX112)+SUM($D$111:EW111)-SUM($D$115:EW115)</f>
        <v>0</v>
      </c>
      <c r="EY113" s="136">
        <f>SUM($E$110:EY110)-SUM($E$112:EY112)+SUM($D$111:EX111)-SUM($D$115:EX115)</f>
        <v>0</v>
      </c>
      <c r="EZ113" s="136">
        <f>SUM($E$110:EZ110)-SUM($E$112:EZ112)+SUM($D$111:EY111)-SUM($D$115:EY115)</f>
        <v>0</v>
      </c>
      <c r="FA113" s="136">
        <f>SUM($E$110:FA110)-SUM($E$112:FA112)+SUM($D$111:EZ111)-SUM($D$115:EZ115)</f>
        <v>0</v>
      </c>
      <c r="FB113" s="136">
        <f>SUM($E$110:FB110)-SUM($E$112:FB112)+SUM($D$111:FA111)-SUM($D$115:FA115)</f>
        <v>0</v>
      </c>
      <c r="FC113" s="136"/>
      <c r="FD113" s="136"/>
      <c r="FE113" s="136"/>
      <c r="FF113" s="136"/>
      <c r="FG113" s="136"/>
      <c r="FH113" s="136"/>
      <c r="FI113" s="136"/>
      <c r="FJ113" s="136"/>
      <c r="FK113" s="136"/>
      <c r="FL113" s="136"/>
      <c r="FM113" s="136"/>
      <c r="FN113" s="136"/>
      <c r="FO113" s="136"/>
      <c r="FP113" s="136"/>
      <c r="FQ113" s="136"/>
      <c r="FR113" s="136"/>
      <c r="FS113" s="136"/>
      <c r="FT113" s="136"/>
      <c r="FU113" s="136"/>
      <c r="FV113" s="136"/>
      <c r="FW113" s="136"/>
      <c r="FX113" s="136"/>
      <c r="FY113" s="136"/>
      <c r="FZ113" s="136"/>
      <c r="GA113" s="136"/>
      <c r="GB113" s="136"/>
      <c r="GC113" s="136"/>
      <c r="GD113" s="136"/>
      <c r="GE113" s="136"/>
      <c r="GF113" s="136"/>
      <c r="GG113" s="136"/>
      <c r="GH113" s="136"/>
      <c r="GI113" s="136"/>
      <c r="GJ113" s="136"/>
      <c r="GK113" s="136"/>
      <c r="GL113" s="136"/>
      <c r="GM113" s="136"/>
      <c r="GN113" s="136"/>
      <c r="GO113" s="136"/>
      <c r="GP113" s="136"/>
      <c r="GQ113" s="136"/>
      <c r="GR113" s="136"/>
      <c r="GS113" s="136"/>
      <c r="GT113" s="136"/>
      <c r="GU113" s="136"/>
      <c r="GV113" s="136"/>
      <c r="GW113" s="136"/>
      <c r="GX113" s="136"/>
    </row>
    <row r="114" spans="2:206">
      <c r="B114" s="105" t="s">
        <v>342</v>
      </c>
      <c r="E114" s="136"/>
      <c r="F114" s="136"/>
      <c r="G114" s="136"/>
      <c r="H114" s="136"/>
      <c r="I114" s="136"/>
      <c r="J114" s="136"/>
      <c r="K114" s="136"/>
      <c r="L114" s="136"/>
      <c r="M114" s="136"/>
      <c r="N114" s="136"/>
      <c r="O114" s="136"/>
      <c r="P114" s="136"/>
      <c r="Q114" s="136"/>
      <c r="R114" s="136"/>
      <c r="S114" s="136"/>
      <c r="T114" s="136"/>
      <c r="U114" s="136"/>
      <c r="V114" s="136"/>
      <c r="W114" s="136"/>
      <c r="X114" s="136"/>
      <c r="Y114" s="136"/>
      <c r="Z114" s="136"/>
      <c r="AA114" s="136"/>
      <c r="AB114" s="136"/>
      <c r="AC114" s="136"/>
      <c r="AD114" s="136"/>
      <c r="AE114" s="136"/>
      <c r="AF114" s="136"/>
      <c r="AG114" s="136"/>
      <c r="AH114" s="136"/>
      <c r="AI114" s="136"/>
      <c r="AJ114" s="136"/>
      <c r="AK114" s="136"/>
      <c r="AL114" s="136"/>
      <c r="AM114" s="136"/>
      <c r="AN114" s="136"/>
      <c r="AO114" s="136"/>
      <c r="AP114" s="136"/>
      <c r="AQ114" s="136"/>
      <c r="AR114" s="136"/>
      <c r="AS114" s="136"/>
      <c r="AT114" s="136"/>
      <c r="AU114" s="136"/>
      <c r="AV114" s="136"/>
      <c r="AW114" s="136"/>
      <c r="AX114" s="136"/>
      <c r="AY114" s="136"/>
      <c r="AZ114" s="136"/>
      <c r="BA114" s="136"/>
      <c r="BB114" s="136"/>
      <c r="BC114" s="136"/>
      <c r="BD114" s="136"/>
      <c r="BE114" s="136"/>
      <c r="BF114" s="136"/>
      <c r="BG114" s="136"/>
      <c r="BH114" s="136"/>
      <c r="BI114" s="136"/>
      <c r="BJ114" s="136"/>
      <c r="BK114" s="136"/>
      <c r="BL114" s="136"/>
      <c r="BM114" s="136"/>
      <c r="BN114" s="136"/>
      <c r="BO114" s="136"/>
      <c r="BP114" s="136"/>
      <c r="BQ114" s="136"/>
      <c r="BR114" s="136"/>
      <c r="BS114" s="136"/>
      <c r="BT114" s="136"/>
      <c r="BU114" s="136"/>
      <c r="BV114" s="136"/>
      <c r="BW114" s="136"/>
      <c r="BX114" s="136"/>
      <c r="BY114" s="136"/>
      <c r="BZ114" s="136"/>
      <c r="CA114" s="136"/>
      <c r="CB114" s="136"/>
      <c r="CC114" s="136"/>
      <c r="CD114" s="136"/>
      <c r="CE114" s="136"/>
      <c r="CF114" s="136"/>
      <c r="CG114" s="136"/>
      <c r="CH114" s="136"/>
      <c r="CI114" s="136"/>
      <c r="CJ114" s="136"/>
      <c r="CK114" s="136"/>
      <c r="CL114" s="136"/>
      <c r="CM114" s="136"/>
      <c r="CN114" s="136"/>
      <c r="CO114" s="136"/>
      <c r="CP114" s="136"/>
      <c r="CQ114" s="136"/>
      <c r="CR114" s="136"/>
      <c r="CS114" s="136"/>
      <c r="CT114" s="136"/>
      <c r="CU114" s="136"/>
      <c r="CV114" s="136"/>
      <c r="CW114" s="136"/>
      <c r="CX114" s="136"/>
      <c r="CY114" s="136"/>
      <c r="CZ114" s="136"/>
      <c r="DA114" s="136"/>
      <c r="DB114" s="136"/>
      <c r="DC114" s="136"/>
      <c r="DD114" s="136"/>
      <c r="DE114" s="136"/>
      <c r="DF114" s="136"/>
      <c r="DG114" s="136"/>
      <c r="DH114" s="136"/>
      <c r="DI114" s="136"/>
      <c r="DJ114" s="136"/>
      <c r="DK114" s="136"/>
      <c r="DL114" s="136"/>
      <c r="DM114" s="136"/>
      <c r="DN114" s="136"/>
      <c r="DO114" s="136"/>
      <c r="DP114" s="136"/>
      <c r="DQ114" s="136"/>
      <c r="DR114" s="136"/>
      <c r="DS114" s="136"/>
      <c r="DT114" s="136"/>
      <c r="DU114" s="136"/>
      <c r="DV114" s="136"/>
      <c r="DW114" s="136"/>
      <c r="DX114" s="136"/>
      <c r="DY114" s="136"/>
      <c r="DZ114" s="136"/>
      <c r="EA114" s="136"/>
      <c r="EB114" s="136"/>
      <c r="EC114" s="136"/>
      <c r="ED114" s="136"/>
      <c r="EE114" s="136"/>
      <c r="EF114" s="136"/>
      <c r="EG114" s="136"/>
      <c r="EH114" s="136"/>
      <c r="EI114" s="136"/>
      <c r="EJ114" s="136"/>
      <c r="EK114" s="136"/>
      <c r="EL114" s="136"/>
      <c r="EM114" s="136"/>
      <c r="EN114" s="136"/>
      <c r="EO114" s="136"/>
      <c r="EP114" s="136"/>
      <c r="EQ114" s="136"/>
      <c r="ER114" s="136"/>
      <c r="ES114" s="136"/>
      <c r="ET114" s="136"/>
      <c r="EU114" s="136"/>
      <c r="EV114" s="136"/>
      <c r="EW114" s="136"/>
      <c r="EX114" s="136"/>
      <c r="EY114" s="136"/>
      <c r="EZ114" s="136"/>
      <c r="FA114" s="136"/>
      <c r="FB114" s="136"/>
      <c r="FC114" s="136"/>
      <c r="FD114" s="136"/>
      <c r="FE114" s="136"/>
      <c r="FF114" s="136"/>
      <c r="FG114" s="136"/>
      <c r="FH114" s="136"/>
      <c r="FI114" s="136"/>
      <c r="FJ114" s="136"/>
      <c r="FK114" s="136"/>
      <c r="FL114" s="136"/>
      <c r="FM114" s="136"/>
      <c r="FN114" s="136"/>
      <c r="FO114" s="136"/>
      <c r="FP114" s="136"/>
      <c r="FQ114" s="136"/>
      <c r="FR114" s="136"/>
      <c r="FS114" s="136"/>
      <c r="FT114" s="136"/>
      <c r="FU114" s="136"/>
      <c r="FV114" s="136"/>
      <c r="FW114" s="136"/>
      <c r="FX114" s="136"/>
      <c r="FY114" s="136"/>
      <c r="FZ114" s="136"/>
      <c r="GA114" s="136"/>
      <c r="GB114" s="136"/>
      <c r="GC114" s="136"/>
      <c r="GD114" s="136"/>
      <c r="GE114" s="136"/>
      <c r="GF114" s="136"/>
      <c r="GG114" s="136"/>
      <c r="GH114" s="136"/>
      <c r="GI114" s="136"/>
      <c r="GJ114" s="136"/>
      <c r="GK114" s="136"/>
      <c r="GL114" s="136"/>
      <c r="GM114" s="136"/>
      <c r="GN114" s="136"/>
      <c r="GO114" s="136"/>
      <c r="GP114" s="136"/>
      <c r="GQ114" s="136"/>
      <c r="GR114" s="136"/>
      <c r="GS114" s="136"/>
      <c r="GT114" s="136"/>
      <c r="GU114" s="136"/>
      <c r="GV114" s="136"/>
      <c r="GW114" s="136"/>
      <c r="GX114" s="136"/>
    </row>
    <row r="115" spans="2:206">
      <c r="B115" s="139" t="s">
        <v>328</v>
      </c>
      <c r="E115" s="116">
        <f>IF(E$87='Capital Structure'!$H$7,(E113-E112),0)</f>
        <v>0</v>
      </c>
      <c r="F115" s="116">
        <f>IF(F$87='Capital Structure'!$H$7,(F113-F112),0)</f>
        <v>0</v>
      </c>
      <c r="G115" s="116">
        <f>IF(G$87='Capital Structure'!$H$7,(G113-G112),0)</f>
        <v>0</v>
      </c>
      <c r="H115" s="116">
        <f>IF(H$87='Capital Structure'!$H$7,(H113-H112),0)</f>
        <v>0</v>
      </c>
      <c r="I115" s="116">
        <f>IF(I$87='Capital Structure'!$H$7,(I113-I112),0)</f>
        <v>0</v>
      </c>
      <c r="J115" s="116">
        <f>IF(J$87='Capital Structure'!$H$7,(J113-J112),0)</f>
        <v>0</v>
      </c>
      <c r="K115" s="116">
        <f>IF(K$87='Capital Structure'!$H$7,(K113-K112),0)</f>
        <v>0</v>
      </c>
      <c r="L115" s="116">
        <f>IF(L$87='Capital Structure'!$H$7,(L113-L112),0)</f>
        <v>0</v>
      </c>
      <c r="M115" s="116">
        <f>IF(M$87='Capital Structure'!$H$7,(M113-M112),0)</f>
        <v>0</v>
      </c>
      <c r="N115" s="116">
        <f>IF(N$87='Capital Structure'!$H$7,(N113-N112),0)</f>
        <v>0</v>
      </c>
      <c r="O115" s="116">
        <f>IF(O$87='Capital Structure'!$H$7,(O113-O112),0)</f>
        <v>0</v>
      </c>
      <c r="P115" s="116">
        <f>IF(P$87='Capital Structure'!$H$7,(P113-P112),0)</f>
        <v>0</v>
      </c>
      <c r="Q115" s="116">
        <f>IF(Q$87='Capital Structure'!$H$7,(Q113-Q112),0)</f>
        <v>0</v>
      </c>
      <c r="R115" s="116">
        <f>IF(R$87='Capital Structure'!$H$7,(R113-R112),0)</f>
        <v>0</v>
      </c>
      <c r="S115" s="116">
        <f>IF(S$87='Capital Structure'!$H$7,(S113-S112),0)</f>
        <v>0</v>
      </c>
      <c r="T115" s="116">
        <f>IF(T$87='Capital Structure'!$H$7,(T113-T112),0)</f>
        <v>0</v>
      </c>
      <c r="U115" s="116">
        <f>IF(U$87='Capital Structure'!$H$7,(U113-U112),0)</f>
        <v>0</v>
      </c>
      <c r="V115" s="116">
        <f>IF(V$87='Capital Structure'!$H$7,(V113-V112),0)</f>
        <v>0</v>
      </c>
      <c r="W115" s="116">
        <f>IF(W$87='Capital Structure'!$H$7,(W113-W112),0)</f>
        <v>0</v>
      </c>
      <c r="X115" s="116">
        <f>IF(X$87='Capital Structure'!$H$7,(X113-X112),0)</f>
        <v>0</v>
      </c>
      <c r="Y115" s="116">
        <f>IF(Y$87='Capital Structure'!$H$7,(Y113-Y112),0)</f>
        <v>0</v>
      </c>
      <c r="Z115" s="116">
        <f>IF(Z$87='Capital Structure'!$H$7,(Z113-Z112),0)</f>
        <v>0</v>
      </c>
      <c r="AA115" s="116">
        <f>IF(AA$87='Capital Structure'!$H$7,(AA113-AA112),0)</f>
        <v>0</v>
      </c>
      <c r="AB115" s="116">
        <f>IF(AB$87='Capital Structure'!$H$7,(AB113-AB112),0)</f>
        <v>0</v>
      </c>
      <c r="AC115" s="116">
        <f>IF(AC$87='Capital Structure'!$H$7,(AC113-AC112),0)</f>
        <v>0</v>
      </c>
      <c r="AD115" s="116">
        <f>IF(AD$87='Capital Structure'!$H$7,(AD113-AD112),0)</f>
        <v>0</v>
      </c>
      <c r="AE115" s="116">
        <f>IF(AE$87='Capital Structure'!$H$7,(AE113-AE112),0)</f>
        <v>0</v>
      </c>
      <c r="AF115" s="116">
        <f>IF(AF$87='Capital Structure'!$H$7,(AF113-AF112),0)</f>
        <v>0</v>
      </c>
      <c r="AG115" s="116">
        <f>IF(AG$87='Capital Structure'!$H$7,(AG113-AG112),0)</f>
        <v>0</v>
      </c>
      <c r="AH115" s="116">
        <f>IF(AH$87='Capital Structure'!$H$7,(AH113-AH112),0)</f>
        <v>0</v>
      </c>
      <c r="AI115" s="116">
        <f>IF(AI$87='Capital Structure'!$H$7,(AI113-AI112),0)</f>
        <v>0</v>
      </c>
      <c r="AJ115" s="116">
        <f>IF(AJ$87='Capital Structure'!$H$7,(AJ113-AJ112),0)</f>
        <v>0</v>
      </c>
      <c r="AK115" s="116">
        <f>IF(AK$87='Capital Structure'!$H$7,(AK113-AK112),0)</f>
        <v>0</v>
      </c>
      <c r="AL115" s="116">
        <f>IF(AL$87='Capital Structure'!$H$7,(AL113-AL112),0)</f>
        <v>0</v>
      </c>
      <c r="AM115" s="116">
        <f>IF(AM$87='Capital Structure'!$H$7,(AM113-AM112),0)</f>
        <v>0</v>
      </c>
      <c r="AN115" s="116">
        <f>IF(AN$87='Capital Structure'!$H$7,(AN113-AN112),0)</f>
        <v>0</v>
      </c>
      <c r="AO115" s="116">
        <f>IF(AO$87='Capital Structure'!$H$7,(AO113-AO112),0)</f>
        <v>0</v>
      </c>
      <c r="AP115" s="116">
        <f>IF(AP$87='Capital Structure'!$H$7,(AP113-AP112),0)</f>
        <v>0</v>
      </c>
      <c r="AQ115" s="116">
        <f>IF(AQ$87='Capital Structure'!$H$7,(AQ113-AQ112),0)</f>
        <v>0</v>
      </c>
      <c r="AR115" s="116">
        <f>IF(AR$87='Capital Structure'!$H$7,(AR113-AR112),0)</f>
        <v>0</v>
      </c>
      <c r="AS115" s="116">
        <f>IF(AS$87='Capital Structure'!$H$7,(AS113-AS112),0)</f>
        <v>0</v>
      </c>
      <c r="AT115" s="116">
        <f>IF(AT$87='Capital Structure'!$H$7,(AT113-AT112),0)</f>
        <v>0</v>
      </c>
      <c r="AU115" s="116">
        <f>IF(AU$87='Capital Structure'!$H$7,(AU113-AU112),0)</f>
        <v>0</v>
      </c>
      <c r="AV115" s="116">
        <f>IF(AV$87='Capital Structure'!$H$7,(AV113-AV112),0)</f>
        <v>0</v>
      </c>
      <c r="AW115" s="116">
        <f>IF(AW$87='Capital Structure'!$H$7,(AW113-AW112),0)</f>
        <v>0</v>
      </c>
      <c r="AX115" s="116">
        <f>IF(AX$87='Capital Structure'!$H$7,(AX113-AX112),0)</f>
        <v>0</v>
      </c>
      <c r="AY115" s="116">
        <f>IF(AY$87='Capital Structure'!$H$7,(AY113-AY112),0)</f>
        <v>0</v>
      </c>
      <c r="AZ115" s="116">
        <f>IF(AZ$87='Capital Structure'!$H$7,(AZ113-AZ112),0)</f>
        <v>0</v>
      </c>
      <c r="BA115" s="116">
        <f>IF(BA$87='Capital Structure'!$H$7,(BA113-BA112),0)</f>
        <v>0</v>
      </c>
      <c r="BB115" s="116">
        <f>IF(BB$87='Capital Structure'!$H$7,(BB113-BB112),0)</f>
        <v>0</v>
      </c>
      <c r="BC115" s="116">
        <f>IF(BC$87='Capital Structure'!$H$7,(BC113-BC112),0)</f>
        <v>0</v>
      </c>
      <c r="BD115" s="116">
        <f>IF(BD$87='Capital Structure'!$H$7,(BD113-BD112),0)</f>
        <v>0</v>
      </c>
      <c r="BE115" s="116">
        <f>IF(BE$87='Capital Structure'!$H$7,(BE113-BE112),0)</f>
        <v>0</v>
      </c>
      <c r="BF115" s="116">
        <f>IF(BF$87='Capital Structure'!$H$7,(BF113-BF112),0)</f>
        <v>0</v>
      </c>
      <c r="BG115" s="116">
        <f>IF(BG$87='Capital Structure'!$H$7,(BG113-BG112),0)</f>
        <v>0</v>
      </c>
      <c r="BH115" s="116">
        <f>IF(BH$87='Capital Structure'!$H$7,(BH113-BH112),0)</f>
        <v>0</v>
      </c>
      <c r="BI115" s="116">
        <f>IF(BI$87='Capital Structure'!$H$7,(BI113-BI112),0)</f>
        <v>0</v>
      </c>
      <c r="BJ115" s="116">
        <f>IF(BJ$87='Capital Structure'!$H$7,(BJ113-BJ112),0)</f>
        <v>0</v>
      </c>
      <c r="BK115" s="116">
        <f>IF(BK$87='Capital Structure'!$H$7,(BK113-BK112),0)</f>
        <v>0</v>
      </c>
      <c r="BL115" s="116">
        <f>IF(BL$87='Capital Structure'!$H$7,(BL113-BL112),0)</f>
        <v>0</v>
      </c>
      <c r="BM115" s="116">
        <f>IF(BM$87='Capital Structure'!$H$7,(BM113-BM112),0)</f>
        <v>0</v>
      </c>
      <c r="BN115" s="116">
        <f>IF(BN$87='Capital Structure'!$H$7,(BN113-BN112),0)</f>
        <v>0</v>
      </c>
      <c r="BO115" s="116">
        <f>IF(BO$87='Capital Structure'!$H$7,(BO113-BO112),0)</f>
        <v>0</v>
      </c>
      <c r="BP115" s="116">
        <f>IF(BP$87='Capital Structure'!$H$7,(BP113-BP112),0)</f>
        <v>0</v>
      </c>
      <c r="BQ115" s="116">
        <f>IF(BQ$87='Capital Structure'!$H$7,(BQ113-BQ112),0)</f>
        <v>0</v>
      </c>
      <c r="BR115" s="116">
        <f>IF(BR$87='Capital Structure'!$H$7,(BR113-BR112),0)</f>
        <v>0</v>
      </c>
      <c r="BS115" s="116">
        <f>IF(BS$87='Capital Structure'!$H$7,(BS113-BS112),0)</f>
        <v>0</v>
      </c>
      <c r="BT115" s="116">
        <f>IF(BT$87='Capital Structure'!$H$7,(BT113-BT112),0)</f>
        <v>0</v>
      </c>
      <c r="BU115" s="116">
        <f>IF(BU$87='Capital Structure'!$H$7,(BU113-BU112),0)</f>
        <v>0</v>
      </c>
      <c r="BV115" s="116">
        <f>IF(BV$87='Capital Structure'!$H$7,(BV113-BV112),0)</f>
        <v>0</v>
      </c>
      <c r="BW115" s="116">
        <f>IF(BW$87='Capital Structure'!$H$7,(BW113-BW112),0)</f>
        <v>0</v>
      </c>
      <c r="BX115" s="116">
        <f>IF(BX$87='Capital Structure'!$H$7,(BX113-BX112),0)</f>
        <v>0</v>
      </c>
      <c r="BY115" s="116">
        <f>IF(BY$87='Capital Structure'!$H$7,(BY113-BY112),0)</f>
        <v>0</v>
      </c>
      <c r="BZ115" s="116">
        <f>IF(BZ$87='Capital Structure'!$H$7,(BZ113-BZ112),0)</f>
        <v>0</v>
      </c>
      <c r="CA115" s="116">
        <f>IF(CA$87='Capital Structure'!$H$7,(CA113-CA112),0)</f>
        <v>93337906.086587623</v>
      </c>
      <c r="CB115" s="116">
        <f>IF(CB$87='Capital Structure'!$H$7,(CB113-CB112),0)</f>
        <v>0</v>
      </c>
      <c r="CC115" s="116">
        <f>IF(CC$87='Capital Structure'!$H$7,(CC113-CC112),0)</f>
        <v>0</v>
      </c>
      <c r="CD115" s="116">
        <f>IF(CD$87='Capital Structure'!$H$7,(CD113-CD112),0)</f>
        <v>0</v>
      </c>
      <c r="CE115" s="116">
        <f>IF(CE$87='Capital Structure'!$H$7,(CE113-CE112),0)</f>
        <v>0</v>
      </c>
      <c r="CF115" s="116">
        <f>IF(CF$87='Capital Structure'!$H$7,(CF113-CF112),0)</f>
        <v>0</v>
      </c>
      <c r="CG115" s="116">
        <f>IF(CG$87='Capital Structure'!$H$7,(CG113-CG112),0)</f>
        <v>0</v>
      </c>
      <c r="CH115" s="116">
        <f>IF(CH$87='Capital Structure'!$H$7,(CH113-CH112),0)</f>
        <v>0</v>
      </c>
      <c r="CI115" s="116">
        <f>IF(CI$87='Capital Structure'!$H$7,(CI113-CI112),0)</f>
        <v>0</v>
      </c>
      <c r="CJ115" s="116">
        <f>IF(CJ$87='Capital Structure'!$H$7,(CJ113-CJ112),0)</f>
        <v>0</v>
      </c>
      <c r="CK115" s="116">
        <f>IF(CK$87='Capital Structure'!$H$7,(CK113-CK112),0)</f>
        <v>0</v>
      </c>
      <c r="CL115" s="116">
        <f>IF(CL$87='Capital Structure'!$H$7,(CL113-CL112),0)</f>
        <v>0</v>
      </c>
      <c r="CM115" s="116">
        <f>IF(CM$87='Capital Structure'!$H$7,(CM113-CM112),0)</f>
        <v>0</v>
      </c>
      <c r="CN115" s="116">
        <f>IF(CN$87='Capital Structure'!$H$7,(CN113-CN112),0)</f>
        <v>0</v>
      </c>
      <c r="CO115" s="116">
        <f>IF(CO$87='Capital Structure'!$H$7,(CO113-CO112),0)</f>
        <v>0</v>
      </c>
      <c r="CP115" s="116">
        <f>IF(CP$87='Capital Structure'!$H$7,(CP113-CP112),0)</f>
        <v>0</v>
      </c>
      <c r="CQ115" s="116">
        <f>IF(CQ$87='Capital Structure'!$H$7,(CQ113-CQ112),0)</f>
        <v>0</v>
      </c>
      <c r="CR115" s="116">
        <f>IF(CR$87='Capital Structure'!$H$7,(CR113-CR112),0)</f>
        <v>0</v>
      </c>
      <c r="CS115" s="116">
        <f>IF(CS$87='Capital Structure'!$H$7,(CS113-CS112),0)</f>
        <v>0</v>
      </c>
      <c r="CT115" s="116">
        <f>IF(CT$87='Capital Structure'!$H$7,(CT113-CT112),0)</f>
        <v>0</v>
      </c>
      <c r="CU115" s="116">
        <f>IF(CU$87='Capital Structure'!$H$7,(CU113-CU112),0)</f>
        <v>0</v>
      </c>
      <c r="CV115" s="116">
        <f>IF(CV$87='Capital Structure'!$H$7,(CV113-CV112),0)</f>
        <v>0</v>
      </c>
      <c r="CW115" s="116">
        <f>IF(CW$87='Capital Structure'!$H$7,(CW113-CW112),0)</f>
        <v>0</v>
      </c>
      <c r="CX115" s="116">
        <f>IF(CX$87='Capital Structure'!$H$7,(CX113-CX112),0)</f>
        <v>0</v>
      </c>
      <c r="CY115" s="116">
        <f>IF(CY$87='Capital Structure'!$H$7,(CY113-CY112),0)</f>
        <v>0</v>
      </c>
      <c r="CZ115" s="116">
        <f>IF(CZ$87='Capital Structure'!$H$7,(CZ113-CZ112),0)</f>
        <v>0</v>
      </c>
      <c r="DA115" s="116">
        <f>IF(DA$87='Capital Structure'!$H$7,(DA113-DA112),0)</f>
        <v>0</v>
      </c>
      <c r="DB115" s="116">
        <f>IF(DB$87='Capital Structure'!$H$7,(DB113-DB112),0)</f>
        <v>0</v>
      </c>
      <c r="DC115" s="116">
        <f>IF(DC$87='Capital Structure'!$H$7,(DC113-DC112),0)</f>
        <v>0</v>
      </c>
      <c r="DD115" s="116">
        <f>IF(DD$87='Capital Structure'!$H$7,(DD113-DD112),0)</f>
        <v>0</v>
      </c>
      <c r="DE115" s="116">
        <f>IF(DE$87='Capital Structure'!$H$7,(DE113-DE112),0)</f>
        <v>0</v>
      </c>
      <c r="DF115" s="116">
        <f>IF(DF$87='Capital Structure'!$H$7,(DF113-DF112),0)</f>
        <v>0</v>
      </c>
      <c r="DG115" s="116">
        <f>IF(DG$87='Capital Structure'!$H$7,(DG113-DG112),0)</f>
        <v>0</v>
      </c>
      <c r="DH115" s="116">
        <f>IF(DH$87='Capital Structure'!$H$7,(DH113-DH112),0)</f>
        <v>0</v>
      </c>
      <c r="DI115" s="116">
        <f>IF(DI$87='Capital Structure'!$H$7,(DI113-DI112),0)</f>
        <v>0</v>
      </c>
      <c r="DJ115" s="116">
        <f>IF(DJ$87='Capital Structure'!$H$7,(DJ113-DJ112),0)</f>
        <v>0</v>
      </c>
      <c r="DK115" s="116">
        <f>IF(DK$87='Capital Structure'!$H$7,(DK113-DK112),0)</f>
        <v>0</v>
      </c>
      <c r="DL115" s="116">
        <f>IF(DL$87='Capital Structure'!$H$7,(DL113-DL112),0)</f>
        <v>0</v>
      </c>
      <c r="DM115" s="116">
        <f>IF(DM$87='Capital Structure'!$H$7,(DM113-DM112),0)</f>
        <v>0</v>
      </c>
      <c r="DN115" s="116">
        <f>IF(DN$87='Capital Structure'!$H$7,(DN113-DN112),0)</f>
        <v>0</v>
      </c>
      <c r="DO115" s="116">
        <f>IF(DO$87='Capital Structure'!$H$7,(DO113-DO112),0)</f>
        <v>0</v>
      </c>
      <c r="DP115" s="116">
        <f>IF(DP$87='Capital Structure'!$H$7,(DP113-DP112),0)</f>
        <v>0</v>
      </c>
      <c r="DQ115" s="116">
        <f>IF(DQ$87='Capital Structure'!$H$7,(DQ113-DQ112),0)</f>
        <v>0</v>
      </c>
      <c r="DR115" s="116">
        <f>IF(DR$87='Capital Structure'!$H$7,(DR113-DR112),0)</f>
        <v>0</v>
      </c>
      <c r="DS115" s="116">
        <f>IF(DS$87='Capital Structure'!$H$7,(DS113-DS112),0)</f>
        <v>0</v>
      </c>
      <c r="DT115" s="116">
        <f>IF(DT$87='Capital Structure'!$H$7,(DT113-DT112),0)</f>
        <v>0</v>
      </c>
      <c r="DU115" s="116">
        <f>IF(DU$87='Capital Structure'!$H$7,(DU113-DU112),0)</f>
        <v>0</v>
      </c>
      <c r="DV115" s="116">
        <f>IF(DV$87='Capital Structure'!$H$7,(DV113-DV112),0)</f>
        <v>0</v>
      </c>
      <c r="DW115" s="116">
        <f>IF(DW$87='Capital Structure'!$H$7,(DW113-DW112),0)</f>
        <v>0</v>
      </c>
      <c r="DX115" s="116">
        <f>IF(DX$87='Capital Structure'!$H$7,(DX113-DX112),0)</f>
        <v>0</v>
      </c>
      <c r="DY115" s="116">
        <f>IF(DY$87='Capital Structure'!$H$7,(DY113-DY112),0)</f>
        <v>0</v>
      </c>
      <c r="DZ115" s="116">
        <f>IF(DZ$87='Capital Structure'!$H$7,(DZ113-DZ112),0)</f>
        <v>0</v>
      </c>
      <c r="EA115" s="116">
        <f>IF(EA$87='Capital Structure'!$H$7,(EA113-EA112),0)</f>
        <v>0</v>
      </c>
      <c r="EB115" s="116">
        <f>IF(EB$87='Capital Structure'!$H$7,(EB113-EB112),0)</f>
        <v>0</v>
      </c>
      <c r="EC115" s="116">
        <f>IF(EC$87='Capital Structure'!$H$7,(EC113-EC112),0)</f>
        <v>0</v>
      </c>
      <c r="ED115" s="116">
        <f>IF(ED$87='Capital Structure'!$H$7,(ED113-ED112),0)</f>
        <v>0</v>
      </c>
      <c r="EE115" s="116">
        <f>IF(EE$87='Capital Structure'!$H$7,(EE113-EE112),0)</f>
        <v>0</v>
      </c>
      <c r="EF115" s="116">
        <f>IF(EF$87='Capital Structure'!$H$7,(EF113-EF112),0)</f>
        <v>0</v>
      </c>
      <c r="EG115" s="116">
        <f>IF(EG$87='Capital Structure'!$H$7,(EG113-EG112),0)</f>
        <v>0</v>
      </c>
      <c r="EH115" s="116">
        <f>IF(EH$87='Capital Structure'!$H$7,(EH113-EH112),0)</f>
        <v>0</v>
      </c>
      <c r="EI115" s="116">
        <f>IF(EI$87='Capital Structure'!$H$7,(EI113-EI112),0)</f>
        <v>0</v>
      </c>
      <c r="EJ115" s="116">
        <f>IF(EJ$87='Capital Structure'!$H$7,(EJ113-EJ112),0)</f>
        <v>0</v>
      </c>
      <c r="EK115" s="116">
        <f>IF(EK$87='Capital Structure'!$H$7,(EK113-EK112),0)</f>
        <v>0</v>
      </c>
      <c r="EL115" s="116">
        <f>IF(EL$87='Capital Structure'!$H$7,(EL113-EL112),0)</f>
        <v>0</v>
      </c>
      <c r="EM115" s="116">
        <f>IF(EM$87='Capital Structure'!$H$7,(EM113-EM112),0)</f>
        <v>0</v>
      </c>
      <c r="EN115" s="116">
        <f>IF(EN$87='Capital Structure'!$H$7,(EN113-EN112),0)</f>
        <v>0</v>
      </c>
      <c r="EO115" s="116">
        <f>IF(EO$87='Capital Structure'!$H$7,(EO113-EO112),0)</f>
        <v>0</v>
      </c>
      <c r="EP115" s="116">
        <f>IF(EP$87='Capital Structure'!$H$7,(EP113-EP112),0)</f>
        <v>0</v>
      </c>
      <c r="EQ115" s="116">
        <f>IF(EQ$87='Capital Structure'!$H$7,(EQ113-EQ112),0)</f>
        <v>0</v>
      </c>
      <c r="ER115" s="116">
        <f>IF(ER$87='Capital Structure'!$H$7,(ER113-ER112),0)</f>
        <v>0</v>
      </c>
      <c r="ES115" s="116">
        <f>IF(ES$87='Capital Structure'!$H$7,(ES113-ES112),0)</f>
        <v>0</v>
      </c>
      <c r="ET115" s="116">
        <f>IF(ET$87='Capital Structure'!$H$7,(ET113-ET112),0)</f>
        <v>0</v>
      </c>
      <c r="EU115" s="116">
        <f>IF(EU$87='Capital Structure'!$H$7,(EU113-EU112),0)</f>
        <v>0</v>
      </c>
      <c r="EV115" s="116">
        <f>IF(EV$87='Capital Structure'!$H$7,(EV113-EV112),0)</f>
        <v>0</v>
      </c>
      <c r="EW115" s="116">
        <f>IF(EW$87='Capital Structure'!$H$7,(EW113-EW112),0)</f>
        <v>0</v>
      </c>
      <c r="EX115" s="116">
        <f>IF(EX$87='Capital Structure'!$H$7,(EX113-EX112),0)</f>
        <v>0</v>
      </c>
      <c r="EY115" s="116">
        <f>IF(EY$87='Capital Structure'!$H$7,(EY113-EY112),0)</f>
        <v>0</v>
      </c>
      <c r="EZ115" s="116">
        <f>IF(EZ$87='Capital Structure'!$H$7,(EZ113-EZ112),0)</f>
        <v>0</v>
      </c>
      <c r="FA115" s="116">
        <f>IF(FA$87='Capital Structure'!$H$7,(FA113-FA112),0)</f>
        <v>0</v>
      </c>
      <c r="FB115" s="116">
        <f>IF(FB$87='Capital Structure'!$H$7,(FB113-FB112),0)</f>
        <v>0</v>
      </c>
      <c r="FC115" s="116"/>
      <c r="FD115" s="116"/>
      <c r="FE115" s="116"/>
      <c r="FF115" s="116"/>
      <c r="FG115" s="116"/>
      <c r="FH115" s="116"/>
      <c r="FI115" s="116"/>
      <c r="FJ115" s="116"/>
      <c r="FK115" s="116"/>
      <c r="FL115" s="116"/>
      <c r="FM115" s="116"/>
      <c r="FN115" s="116"/>
      <c r="FO115" s="116"/>
      <c r="FP115" s="116"/>
      <c r="FQ115" s="116"/>
      <c r="FR115" s="116"/>
      <c r="FS115" s="116"/>
      <c r="FT115" s="116"/>
      <c r="FU115" s="116"/>
      <c r="FV115" s="116"/>
      <c r="FW115" s="116"/>
      <c r="FX115" s="116"/>
      <c r="FY115" s="116"/>
      <c r="FZ115" s="116"/>
      <c r="GA115" s="116"/>
      <c r="GB115" s="116"/>
      <c r="GC115" s="116"/>
      <c r="GD115" s="116"/>
      <c r="GE115" s="116"/>
      <c r="GF115" s="116"/>
      <c r="GG115" s="116"/>
      <c r="GH115" s="116"/>
      <c r="GI115" s="116"/>
      <c r="GJ115" s="116"/>
      <c r="GK115" s="116"/>
      <c r="GL115" s="116"/>
      <c r="GM115" s="116"/>
      <c r="GN115" s="116"/>
      <c r="GO115" s="116"/>
      <c r="GP115" s="116"/>
      <c r="GQ115" s="116"/>
      <c r="GR115" s="116"/>
      <c r="GS115" s="116"/>
      <c r="GT115" s="116"/>
      <c r="GU115" s="116"/>
      <c r="GV115" s="116"/>
      <c r="GW115" s="116"/>
      <c r="GX115" s="116"/>
    </row>
    <row r="116" spans="2:206">
      <c r="B116" s="139"/>
      <c r="E116" s="139"/>
      <c r="F116" s="139"/>
      <c r="G116" s="139"/>
      <c r="H116" s="139"/>
      <c r="I116" s="139"/>
      <c r="J116" s="139"/>
      <c r="K116" s="139"/>
      <c r="L116" s="139"/>
      <c r="M116" s="139"/>
      <c r="N116" s="139"/>
      <c r="O116" s="139"/>
      <c r="P116" s="139"/>
      <c r="Q116" s="139"/>
      <c r="R116" s="139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  <c r="AU116" s="139"/>
      <c r="AV116" s="139"/>
      <c r="AW116" s="139"/>
      <c r="AX116" s="139"/>
      <c r="AY116" s="139"/>
      <c r="AZ116" s="139"/>
      <c r="BA116" s="139"/>
      <c r="BB116" s="139"/>
      <c r="BC116" s="139"/>
      <c r="BD116" s="139"/>
      <c r="BE116" s="139"/>
      <c r="BF116" s="139"/>
      <c r="BG116" s="139"/>
      <c r="BH116" s="139"/>
      <c r="BI116" s="139"/>
      <c r="BJ116" s="139"/>
      <c r="BK116" s="139"/>
      <c r="BL116" s="139"/>
      <c r="BM116" s="139"/>
      <c r="BN116" s="139"/>
      <c r="BO116" s="139"/>
      <c r="BP116" s="139"/>
      <c r="BQ116" s="139"/>
      <c r="BR116" s="139"/>
      <c r="BS116" s="139"/>
      <c r="BT116" s="139"/>
      <c r="BU116" s="139"/>
      <c r="BV116" s="139"/>
      <c r="BW116" s="139"/>
      <c r="BX116" s="139"/>
      <c r="BY116" s="139"/>
      <c r="BZ116" s="139"/>
      <c r="CA116" s="139"/>
      <c r="CB116" s="139"/>
      <c r="CC116" s="139"/>
      <c r="CD116" s="139"/>
      <c r="CE116" s="139"/>
      <c r="CF116" s="139"/>
      <c r="CG116" s="139"/>
      <c r="CH116" s="139"/>
      <c r="CI116" s="139"/>
      <c r="CJ116" s="139"/>
      <c r="CK116" s="139"/>
      <c r="CL116" s="139"/>
      <c r="CM116" s="139"/>
      <c r="CN116" s="139"/>
      <c r="CO116" s="139"/>
      <c r="CP116" s="139"/>
      <c r="CQ116" s="139"/>
      <c r="CR116" s="139"/>
      <c r="CS116" s="139"/>
      <c r="CT116" s="139"/>
      <c r="CU116" s="139"/>
      <c r="CV116" s="139"/>
      <c r="CW116" s="139"/>
      <c r="CX116" s="139"/>
      <c r="CY116" s="139"/>
      <c r="CZ116" s="139"/>
      <c r="DA116" s="139"/>
      <c r="DB116" s="139"/>
      <c r="DC116" s="139"/>
      <c r="DD116" s="139"/>
      <c r="DE116" s="139"/>
      <c r="DF116" s="139"/>
      <c r="DG116" s="139"/>
      <c r="DH116" s="139"/>
      <c r="DI116" s="139"/>
      <c r="DJ116" s="139"/>
      <c r="DK116" s="139"/>
      <c r="DL116" s="139"/>
      <c r="DM116" s="139"/>
      <c r="DN116" s="139"/>
      <c r="DO116" s="139"/>
      <c r="DP116" s="139"/>
      <c r="DQ116" s="139"/>
      <c r="DR116" s="139"/>
      <c r="DS116" s="139"/>
      <c r="DT116" s="139"/>
      <c r="DU116" s="139"/>
      <c r="DV116" s="139"/>
      <c r="DW116" s="139"/>
      <c r="DX116" s="139"/>
      <c r="DY116" s="139"/>
      <c r="DZ116" s="139"/>
      <c r="EA116" s="139"/>
      <c r="EB116" s="139"/>
      <c r="EC116" s="139"/>
      <c r="ED116" s="139"/>
      <c r="EE116" s="139"/>
      <c r="EF116" s="139"/>
      <c r="EG116" s="139"/>
      <c r="EH116" s="139"/>
      <c r="EI116" s="139"/>
      <c r="EJ116" s="139"/>
      <c r="EK116" s="139"/>
      <c r="EL116" s="139"/>
      <c r="EM116" s="139"/>
      <c r="EN116" s="139"/>
      <c r="EO116" s="139"/>
      <c r="EP116" s="139"/>
      <c r="EQ116" s="139"/>
      <c r="ER116" s="139"/>
      <c r="ES116" s="139"/>
      <c r="ET116" s="139"/>
      <c r="EU116" s="139"/>
      <c r="EV116" s="139"/>
      <c r="EW116" s="139"/>
      <c r="EX116" s="139"/>
      <c r="EY116" s="139"/>
      <c r="EZ116" s="139"/>
      <c r="FA116" s="139"/>
      <c r="FB116" s="139"/>
      <c r="FC116" s="139"/>
      <c r="FD116" s="139"/>
      <c r="FE116" s="139"/>
      <c r="FF116" s="139"/>
      <c r="FG116" s="139"/>
      <c r="FH116" s="139"/>
      <c r="FI116" s="139"/>
      <c r="FJ116" s="139"/>
      <c r="FK116" s="139"/>
      <c r="FL116" s="139"/>
      <c r="FM116" s="139"/>
      <c r="FN116" s="139"/>
      <c r="FO116" s="139"/>
      <c r="FP116" s="139"/>
      <c r="FQ116" s="139"/>
      <c r="FR116" s="139"/>
      <c r="FS116" s="139"/>
      <c r="FT116" s="139"/>
      <c r="FU116" s="139"/>
      <c r="FV116" s="139"/>
      <c r="FW116" s="139"/>
      <c r="FX116" s="139"/>
      <c r="FY116" s="139"/>
      <c r="FZ116" s="139"/>
      <c r="GA116" s="139"/>
      <c r="GB116" s="139"/>
      <c r="GC116" s="139"/>
      <c r="GD116" s="139"/>
      <c r="GE116" s="139"/>
      <c r="GF116" s="139"/>
      <c r="GG116" s="139"/>
      <c r="GH116" s="139"/>
      <c r="GI116" s="139"/>
      <c r="GJ116" s="139"/>
      <c r="GK116" s="139"/>
      <c r="GL116" s="139"/>
      <c r="GM116" s="139"/>
      <c r="GN116" s="139"/>
      <c r="GO116" s="139"/>
      <c r="GP116" s="139"/>
      <c r="GQ116" s="139"/>
      <c r="GR116" s="139"/>
      <c r="GS116" s="139"/>
      <c r="GT116" s="139"/>
      <c r="GU116" s="139"/>
      <c r="GV116" s="139"/>
      <c r="GW116" s="139"/>
      <c r="GX116" s="139"/>
    </row>
    <row r="117" spans="2:206">
      <c r="B117" s="139" t="s">
        <v>356</v>
      </c>
      <c r="E117" s="139">
        <f>MAX((SUM($E$110:E110)-SUM($E$119:E119)-SUM($E$118:E118))*'Capital Structure'!$H$21/12,0)</f>
        <v>0</v>
      </c>
      <c r="F117" s="139">
        <f>MAX((SUM($E$110:F110)-SUM($E$119:F119)-SUM($E$118:F118))*'Capital Structure'!$H$21/12,0)</f>
        <v>0</v>
      </c>
      <c r="G117" s="139">
        <f>MAX((SUM($E$110:G110)-SUM($E$119:G119)-SUM($E$118:G118))*'Capital Structure'!$H$21/12,0)</f>
        <v>0</v>
      </c>
      <c r="H117" s="139">
        <f>MAX((SUM($E$110:H110)-SUM($E$119:H119)-SUM($E$118:H118))*'Capital Structure'!$H$21/12,0)</f>
        <v>0</v>
      </c>
      <c r="I117" s="139">
        <f>MAX((SUM($E$110:I110)-SUM($E$119:I119)-SUM($E$118:I118))*'Capital Structure'!$H$21/12,0)</f>
        <v>0</v>
      </c>
      <c r="J117" s="139">
        <f>MAX((SUM($E$110:J110)-SUM($E$119:J119)-SUM($E$118:J118))*'Capital Structure'!$H$21/12,0)</f>
        <v>0</v>
      </c>
      <c r="K117" s="139">
        <f>MAX((SUM($E$110:K110)-SUM($E$119:K119)-SUM($E$118:K118))*'Capital Structure'!$H$21/12,0)</f>
        <v>0</v>
      </c>
      <c r="L117" s="139">
        <f>MAX((SUM($E$110:L110)-SUM($E$119:L119)-SUM($E$118:L118))*'Capital Structure'!$H$21/12,0)</f>
        <v>0</v>
      </c>
      <c r="M117" s="139">
        <f>MAX((SUM($E$110:M110)-SUM($E$119:M119)-SUM($E$118:M118))*'Capital Structure'!$H$21/12,0)</f>
        <v>0</v>
      </c>
      <c r="N117" s="139">
        <f>MAX((SUM($E$110:N110)-SUM($E$119:N119)-SUM($E$118:N118))*'Capital Structure'!$H$21/12,0)</f>
        <v>0</v>
      </c>
      <c r="O117" s="139">
        <f>MAX((SUM($E$110:O110)-SUM($E$119:O119)-SUM($E$118:O118))*'Capital Structure'!$H$21/12,0)</f>
        <v>0</v>
      </c>
      <c r="P117" s="139">
        <f>MAX((SUM($E$110:P110)-SUM($E$119:P119)-SUM($E$118:P118))*'Capital Structure'!$H$21/12,0)</f>
        <v>0</v>
      </c>
      <c r="Q117" s="139">
        <f>MAX((SUM($E$110:Q110)-SUM($E$119:Q119)-SUM($E$118:Q118))*'Capital Structure'!$H$21/12,0)</f>
        <v>0</v>
      </c>
      <c r="R117" s="139">
        <f>MAX((SUM($E$110:R110)-SUM($E$119:R119)-SUM($E$118:R118))*'Capital Structure'!$H$21/12,0)</f>
        <v>0</v>
      </c>
      <c r="S117" s="139">
        <f>MAX((SUM($E$110:S110)-SUM($E$119:S119)-SUM($E$118:S118))*'Capital Structure'!$H$21/12,0)</f>
        <v>0</v>
      </c>
      <c r="T117" s="139">
        <f>MAX((SUM($E$110:T110)-SUM($E$119:T119)-SUM($E$118:T118))*'Capital Structure'!$H$21/12,0)</f>
        <v>0</v>
      </c>
      <c r="U117" s="139">
        <f>MAX((SUM($E$110:U110)-SUM($E$119:U119)-SUM($E$118:U118))*'Capital Structure'!$H$21/12,0)</f>
        <v>0</v>
      </c>
      <c r="V117" s="139">
        <f>MAX((SUM($E$110:V110)-SUM($E$119:V119)-SUM($E$118:V118))*'Capital Structure'!$H$21/12,0)</f>
        <v>0</v>
      </c>
      <c r="W117" s="139">
        <f>MAX((SUM($E$110:W110)-SUM($E$119:W119)-SUM($E$118:W118))*'Capital Structure'!$H$21/12,0)</f>
        <v>0</v>
      </c>
      <c r="X117" s="139">
        <f>MAX((SUM($E$110:X110)-SUM($E$119:X119)-SUM($E$118:X118))*'Capital Structure'!$H$21/12,0)</f>
        <v>0</v>
      </c>
      <c r="Y117" s="139">
        <f>MAX((SUM($E$110:Y110)-SUM($E$119:Y119)-SUM($E$118:Y118))*'Capital Structure'!$H$21/12,0)</f>
        <v>0</v>
      </c>
      <c r="Z117" s="139">
        <f>MAX((SUM($E$110:Z110)-SUM($E$119:Z119)-SUM($E$118:Z118))*'Capital Structure'!$H$21/12,0)</f>
        <v>0</v>
      </c>
      <c r="AA117" s="139">
        <f>MAX((SUM($E$110:AA110)-SUM($E$119:AA119)-SUM($E$118:AA118))*'Capital Structure'!$H$21/12,0)</f>
        <v>0</v>
      </c>
      <c r="AB117" s="139">
        <f>MAX((SUM($E$110:AB110)-SUM($E$119:AB119)-SUM($E$118:AB118))*'Capital Structure'!$H$21/12,0)</f>
        <v>0</v>
      </c>
      <c r="AC117" s="139">
        <f>MAX((SUM($E$110:AC110)-SUM($E$119:AC119)-SUM($E$118:AC118))*'Capital Structure'!$H$21/12,0)</f>
        <v>0</v>
      </c>
      <c r="AD117" s="139">
        <f>MAX((SUM($E$110:AD110)-SUM($E$119:AD119)-SUM($E$118:AD118))*'Capital Structure'!$H$21/12,0)</f>
        <v>0</v>
      </c>
      <c r="AE117" s="139">
        <f>MAX((SUM($E$110:AE110)-SUM($E$119:AE119)-SUM($E$118:AE118))*'Capital Structure'!$H$21/12,0)</f>
        <v>0</v>
      </c>
      <c r="AF117" s="139">
        <f>MAX((SUM($E$110:AF110)-SUM($E$119:AF119)-SUM($E$118:AF118))*'Capital Structure'!$H$21/12,0)</f>
        <v>0</v>
      </c>
      <c r="AG117" s="139">
        <f>MAX((SUM($E$110:AG110)-SUM($E$119:AG119)-SUM($E$118:AG118))*'Capital Structure'!$H$21/12,0)</f>
        <v>0</v>
      </c>
      <c r="AH117" s="139">
        <f>MAX((SUM($E$110:AH110)-SUM($E$119:AH119)-SUM($E$118:AH118))*'Capital Structure'!$H$21/12,0)</f>
        <v>0</v>
      </c>
      <c r="AI117" s="139">
        <f>MAX((SUM($E$110:AI110)-SUM($E$119:AI119)-SUM($E$118:AI118))*'Capital Structure'!$H$21/12,0)</f>
        <v>0</v>
      </c>
      <c r="AJ117" s="139">
        <f>MAX((SUM($E$110:AJ110)-SUM($E$119:AJ119)-SUM($E$118:AJ118))*'Capital Structure'!$H$21/12,0)</f>
        <v>0</v>
      </c>
      <c r="AK117" s="139">
        <f>MAX((SUM($E$110:AK110)-SUM($E$119:AK119)-SUM($E$118:AK118))*'Capital Structure'!$H$21/12,0)</f>
        <v>0</v>
      </c>
      <c r="AL117" s="139">
        <f>MAX((SUM($E$110:AL110)-SUM($E$119:AL119)-SUM($E$118:AL118))*'Capital Structure'!$H$21/12,0)</f>
        <v>0</v>
      </c>
      <c r="AM117" s="139">
        <f>MAX((SUM($E$110:AM110)-SUM($E$119:AM119)-SUM($E$118:AM118))*'Capital Structure'!$H$21/12,0)</f>
        <v>0</v>
      </c>
      <c r="AN117" s="139">
        <f>MAX((SUM($E$110:AN110)-SUM($E$119:AN119)-SUM($E$118:AN118))*'Capital Structure'!$H$21/12,0)</f>
        <v>0</v>
      </c>
      <c r="AO117" s="139">
        <f>MAX((SUM($E$110:AO110)-SUM($E$119:AO119)-SUM($E$118:AO118))*'Capital Structure'!$H$21/12,0)</f>
        <v>0</v>
      </c>
      <c r="AP117" s="139">
        <f>MAX((SUM($E$110:AP110)-SUM($E$119:AP119)-SUM($E$118:AP118))*'Capital Structure'!$H$21/12,0)</f>
        <v>0</v>
      </c>
      <c r="AQ117" s="139">
        <f>MAX((SUM($E$110:AQ110)-SUM($E$119:AQ119)-SUM($E$118:AQ118))*'Capital Structure'!$H$21/12,0)</f>
        <v>0</v>
      </c>
      <c r="AR117" s="139">
        <f>MAX((SUM($E$110:AR110)-SUM($E$119:AR119)-SUM($E$118:AR118))*'Capital Structure'!$H$21/12,0)</f>
        <v>0</v>
      </c>
      <c r="AS117" s="139">
        <f>MAX((SUM($E$110:AS110)-SUM($E$119:AS119)-SUM($E$118:AS118))*'Capital Structure'!$H$21/12,0)</f>
        <v>0</v>
      </c>
      <c r="AT117" s="139">
        <f>MAX((SUM($E$110:AT110)-SUM($E$119:AT119)-SUM($E$118:AT118))*'Capital Structure'!$H$21/12,0)</f>
        <v>0</v>
      </c>
      <c r="AU117" s="139">
        <f>MAX((SUM($E$110:AU110)-SUM($E$119:AU119)-SUM($E$118:AU118))*'Capital Structure'!$H$21/12,0)</f>
        <v>0</v>
      </c>
      <c r="AV117" s="139">
        <f>MAX((SUM($E$110:AV110)-SUM($E$119:AV119)-SUM($E$118:AV118))*'Capital Structure'!$H$21/12,0)</f>
        <v>0</v>
      </c>
      <c r="AW117" s="139">
        <f>MAX((SUM($E$110:AW110)-SUM($E$119:AW119)-SUM($E$118:AW118))*'Capital Structure'!$H$21/12,0)</f>
        <v>0</v>
      </c>
      <c r="AX117" s="139">
        <f>MAX((SUM($E$110:AX110)-SUM($E$119:AX119)-SUM($E$118:AX118))*'Capital Structure'!$H$21/12,0)</f>
        <v>0</v>
      </c>
      <c r="AY117" s="139">
        <f>MAX((SUM($E$110:AY110)-SUM($E$119:AY119)-SUM($E$118:AY118))*'Capital Structure'!$H$21/12,0)</f>
        <v>0</v>
      </c>
      <c r="AZ117" s="139">
        <f>MAX((SUM($E$110:AZ110)-SUM($E$119:AZ119)-SUM($E$118:AZ118))*'Capital Structure'!$H$21/12,0)</f>
        <v>0</v>
      </c>
      <c r="BA117" s="139">
        <f>MAX((SUM($E$110:BA110)-SUM($E$119:BA119)-SUM($E$118:BA118))*'Capital Structure'!$H$21/12,0)</f>
        <v>14134.615384615385</v>
      </c>
      <c r="BB117" s="139">
        <f>MAX((SUM($E$110:BB110)-SUM($E$119:BB119)-SUM($E$118:BB118))*'Capital Structure'!$H$21/12,0)</f>
        <v>28269.23076923077</v>
      </c>
      <c r="BC117" s="139">
        <f>MAX((SUM($E$110:BC110)-SUM($E$119:BC119)-SUM($E$118:BC118))*'Capital Structure'!$H$21/12,0)</f>
        <v>42403.846153846163</v>
      </c>
      <c r="BD117" s="139">
        <f>MAX((SUM($E$110:BD110)-SUM($E$119:BD119)-SUM($E$118:BD118))*'Capital Structure'!$H$21/12,0)</f>
        <v>56538.461538461539</v>
      </c>
      <c r="BE117" s="139">
        <f>MAX((SUM($E$110:BE110)-SUM($E$119:BE119)-SUM($E$118:BE118))*'Capital Structure'!$H$21/12,0)</f>
        <v>70673.076923076937</v>
      </c>
      <c r="BF117" s="139">
        <f>MAX((SUM($E$110:BF110)-SUM($E$119:BF119)-SUM($E$118:BF118))*'Capital Structure'!$H$21/12,0)</f>
        <v>84807.692307692327</v>
      </c>
      <c r="BG117" s="139">
        <f>MAX((SUM($E$110:BG110)-SUM($E$119:BG119)-SUM($E$118:BG118))*'Capital Structure'!$H$21/12,0)</f>
        <v>98942.307692307702</v>
      </c>
      <c r="BH117" s="139">
        <f>MAX((SUM($E$110:BH110)-SUM($E$119:BH119)-SUM($E$118:BH118))*'Capital Structure'!$H$21/12,0)</f>
        <v>113076.92307692308</v>
      </c>
      <c r="BI117" s="139">
        <f>MAX((SUM($E$110:BI110)-SUM($E$119:BI119)-SUM($E$118:BI118))*'Capital Structure'!$H$21/12,0)</f>
        <v>127211.53846153848</v>
      </c>
      <c r="BJ117" s="139">
        <f>MAX((SUM($E$110:BJ110)-SUM($E$119:BJ119)-SUM($E$118:BJ118))*'Capital Structure'!$H$21/12,0)</f>
        <v>141346.15384615387</v>
      </c>
      <c r="BK117" s="139">
        <f>MAX((SUM($E$110:BK110)-SUM($E$119:BK119)-SUM($E$118:BK118))*'Capital Structure'!$H$21/12,0)</f>
        <v>155480.76923076928</v>
      </c>
      <c r="BL117" s="139">
        <f>MAX((SUM($E$110:BL110)-SUM($E$119:BL119)-SUM($E$118:BL118))*'Capital Structure'!$H$21/12,0)</f>
        <v>169615.38461538465</v>
      </c>
      <c r="BM117" s="139">
        <f>MAX((SUM($E$110:BM110)-SUM($E$119:BM119)-SUM($E$118:BM118))*'Capital Structure'!$H$21/12,0)</f>
        <v>183750.00000000009</v>
      </c>
      <c r="BN117" s="139">
        <f>MAX((SUM($E$110:BN110)-SUM($E$119:BN119)-SUM($E$118:BN118))*'Capital Structure'!$H$21/12,0)</f>
        <v>197884.61538461546</v>
      </c>
      <c r="BO117" s="139">
        <f>MAX((SUM($E$110:BO110)-SUM($E$119:BO119)-SUM($E$118:BO118))*'Capital Structure'!$H$21/12,0)</f>
        <v>212019.23076923087</v>
      </c>
      <c r="BP117" s="139">
        <f>MAX((SUM($E$110:BP110)-SUM($E$119:BP119)-SUM($E$118:BP118))*'Capital Structure'!$H$21/12,0)</f>
        <v>226153.84615384627</v>
      </c>
      <c r="BQ117" s="139">
        <f>MAX((SUM($E$110:BQ110)-SUM($E$119:BQ119)-SUM($E$118:BQ118))*'Capital Structure'!$H$21/12,0)</f>
        <v>240288.46153846165</v>
      </c>
      <c r="BR117" s="139">
        <f>MAX((SUM($E$110:BR110)-SUM($E$119:BR119)-SUM($E$118:BR118))*'Capital Structure'!$H$21/12,0)</f>
        <v>254423.07692307708</v>
      </c>
      <c r="BS117" s="139">
        <f>MAX((SUM($E$110:BS110)-SUM($E$119:BS119)-SUM($E$118:BS118))*'Capital Structure'!$H$21/12,0)</f>
        <v>268557.69230769249</v>
      </c>
      <c r="BT117" s="139">
        <f>MAX((SUM($E$110:BT110)-SUM($E$119:BT119)-SUM($E$118:BT118))*'Capital Structure'!$H$21/12,0)</f>
        <v>282692.30769230786</v>
      </c>
      <c r="BU117" s="139">
        <f>MAX((SUM($E$110:BU110)-SUM($E$119:BU119)-SUM($E$118:BU118))*'Capital Structure'!$H$21/12,0)</f>
        <v>296826.9230769233</v>
      </c>
      <c r="BV117" s="139">
        <f>MAX((SUM($E$110:BV110)-SUM($E$119:BV119)-SUM($E$118:BV118))*'Capital Structure'!$H$21/12,0)</f>
        <v>310961.53846153867</v>
      </c>
      <c r="BW117" s="139">
        <f>MAX((SUM($E$110:BW110)-SUM($E$119:BW119)-SUM($E$118:BW118))*'Capital Structure'!$H$21/12,0)</f>
        <v>325096.15384615405</v>
      </c>
      <c r="BX117" s="139">
        <f>MAX((SUM($E$110:BX110)-SUM($E$119:BX119)-SUM($E$118:BX118))*'Capital Structure'!$H$21/12,0)</f>
        <v>339230.76923076948</v>
      </c>
      <c r="BY117" s="139">
        <f>MAX((SUM($E$110:BY110)-SUM($E$119:BY119)-SUM($E$118:BY118))*'Capital Structure'!$H$21/12,0)</f>
        <v>353365.38461538492</v>
      </c>
      <c r="BZ117" s="139">
        <f>MAX((SUM($E$110:BZ110)-SUM($E$119:BZ119)-SUM($E$118:BZ118))*'Capital Structure'!$H$21/12,0)</f>
        <v>367500</v>
      </c>
      <c r="CA117" s="139">
        <f>MAX((SUM($E$110:CA110)-SUM($E$119:CA119)-SUM($E$118:CA118))*'Capital Structure'!$H$21/12,0)</f>
        <v>0</v>
      </c>
      <c r="CB117" s="139">
        <f>MAX((SUM($E$110:CB110)-SUM($E$119:CB119)-SUM($E$118:CB118))*'Capital Structure'!$H$21/12,0)</f>
        <v>0</v>
      </c>
      <c r="CC117" s="139">
        <f>MAX((SUM($E$110:CC110)-SUM($E$119:CC119)-SUM($E$118:CC118))*'Capital Structure'!$H$21/12,0)</f>
        <v>0</v>
      </c>
      <c r="CD117" s="139">
        <f>MAX((SUM($E$110:CD110)-SUM($E$119:CD119)-SUM($E$118:CD118))*'Capital Structure'!$H$21/12,0)</f>
        <v>0</v>
      </c>
      <c r="CE117" s="139">
        <f>MAX((SUM($E$110:CE110)-SUM($E$119:CE119)-SUM($E$118:CE118))*'Capital Structure'!$H$21/12,0)</f>
        <v>0</v>
      </c>
      <c r="CF117" s="139">
        <f>MAX((SUM($E$110:CF110)-SUM($E$119:CF119)-SUM($E$118:CF118))*'Capital Structure'!$H$21/12,0)</f>
        <v>0</v>
      </c>
      <c r="CG117" s="139">
        <f>MAX((SUM($E$110:CG110)-SUM($E$119:CG119)-SUM($E$118:CG118))*'Capital Structure'!$H$21/12,0)</f>
        <v>0</v>
      </c>
      <c r="CH117" s="139">
        <f>MAX((SUM($E$110:CH110)-SUM($E$119:CH119)-SUM($E$118:CH118))*'Capital Structure'!$H$21/12,0)</f>
        <v>0</v>
      </c>
      <c r="CI117" s="139">
        <f>MAX((SUM($E$110:CI110)-SUM($E$119:CI119)-SUM($E$118:CI118))*'Capital Structure'!$H$21/12,0)</f>
        <v>0</v>
      </c>
      <c r="CJ117" s="139">
        <f>MAX((SUM($E$110:CJ110)-SUM($E$119:CJ119)-SUM($E$118:CJ118))*'Capital Structure'!$H$21/12,0)</f>
        <v>0</v>
      </c>
      <c r="CK117" s="139">
        <f>MAX((SUM($E$110:CK110)-SUM($E$119:CK119)-SUM($E$118:CK118))*'Capital Structure'!$H$21/12,0)</f>
        <v>0</v>
      </c>
      <c r="CL117" s="139">
        <f>MAX((SUM($E$110:CL110)-SUM($E$119:CL119)-SUM($E$118:CL118))*'Capital Structure'!$H$21/12,0)</f>
        <v>0</v>
      </c>
      <c r="CM117" s="139">
        <f>MAX((SUM($E$110:CM110)-SUM($E$119:CM119)-SUM($E$118:CM118))*'Capital Structure'!$H$21/12,0)</f>
        <v>0</v>
      </c>
      <c r="CN117" s="139">
        <f>MAX((SUM($E$110:CN110)-SUM($E$119:CN119)-SUM($E$118:CN118))*'Capital Structure'!$H$21/12,0)</f>
        <v>0</v>
      </c>
      <c r="CO117" s="139">
        <f>MAX((SUM($E$110:CO110)-SUM($E$119:CO119)-SUM($E$118:CO118))*'Capital Structure'!$H$21/12,0)</f>
        <v>0</v>
      </c>
      <c r="CP117" s="139">
        <f>MAX((SUM($E$110:CP110)-SUM($E$119:CP119)-SUM($E$118:CP118))*'Capital Structure'!$H$21/12,0)</f>
        <v>0</v>
      </c>
      <c r="CQ117" s="139">
        <f>MAX((SUM($E$110:CQ110)-SUM($E$119:CQ119)-SUM($E$118:CQ118))*'Capital Structure'!$H$21/12,0)</f>
        <v>0</v>
      </c>
      <c r="CR117" s="139">
        <f>MAX((SUM($E$110:CR110)-SUM($E$119:CR119)-SUM($E$118:CR118))*'Capital Structure'!$H$21/12,0)</f>
        <v>0</v>
      </c>
      <c r="CS117" s="139">
        <f>MAX((SUM($E$110:CS110)-SUM($E$119:CS119)-SUM($E$118:CS118))*'Capital Structure'!$H$21/12,0)</f>
        <v>0</v>
      </c>
      <c r="CT117" s="139">
        <f>MAX((SUM($E$110:CT110)-SUM($E$119:CT119)-SUM($E$118:CT118))*'Capital Structure'!$H$21/12,0)</f>
        <v>0</v>
      </c>
      <c r="CU117" s="139">
        <f>MAX((SUM($E$110:CU110)-SUM($E$119:CU119)-SUM($E$118:CU118))*'Capital Structure'!$H$21/12,0)</f>
        <v>0</v>
      </c>
      <c r="CV117" s="139">
        <f>MAX((SUM($E$110:CV110)-SUM($E$119:CV119)-SUM($E$118:CV118))*'Capital Structure'!$H$21/12,0)</f>
        <v>0</v>
      </c>
      <c r="CW117" s="139">
        <f>MAX((SUM($E$110:CW110)-SUM($E$119:CW119)-SUM($E$118:CW118))*'Capital Structure'!$H$21/12,0)</f>
        <v>0</v>
      </c>
      <c r="CX117" s="139">
        <f>MAX((SUM($E$110:CX110)-SUM($E$119:CX119)-SUM($E$118:CX118))*'Capital Structure'!$H$21/12,0)</f>
        <v>0</v>
      </c>
      <c r="CY117" s="139">
        <f>MAX((SUM($E$110:CY110)-SUM($E$119:CY119)-SUM($E$118:CY118))*'Capital Structure'!$H$21/12,0)</f>
        <v>0</v>
      </c>
      <c r="CZ117" s="139">
        <f>MAX((SUM($E$110:CZ110)-SUM($E$119:CZ119)-SUM($E$118:CZ118))*'Capital Structure'!$H$21/12,0)</f>
        <v>0</v>
      </c>
      <c r="DA117" s="139">
        <f>MAX((SUM($E$110:DA110)-SUM($E$119:DA119)-SUM($E$118:DA118))*'Capital Structure'!$H$21/12,0)</f>
        <v>0</v>
      </c>
      <c r="DB117" s="139">
        <f>MAX((SUM($E$110:DB110)-SUM($E$119:DB119)-SUM($E$118:DB118))*'Capital Structure'!$H$21/12,0)</f>
        <v>0</v>
      </c>
      <c r="DC117" s="139">
        <f>MAX((SUM($E$110:DC110)-SUM($E$119:DC119)-SUM($E$118:DC118))*'Capital Structure'!$H$21/12,0)</f>
        <v>0</v>
      </c>
      <c r="DD117" s="139">
        <f>MAX((SUM($E$110:DD110)-SUM($E$119:DD119)-SUM($E$118:DD118))*'Capital Structure'!$H$21/12,0)</f>
        <v>0</v>
      </c>
      <c r="DE117" s="139">
        <f>MAX((SUM($E$110:DE110)-SUM($E$119:DE119)-SUM($E$118:DE118))*'Capital Structure'!$H$21/12,0)</f>
        <v>0</v>
      </c>
      <c r="DF117" s="139">
        <f>MAX((SUM($E$110:DF110)-SUM($E$119:DF119)-SUM($E$118:DF118))*'Capital Structure'!$H$21/12,0)</f>
        <v>0</v>
      </c>
      <c r="DG117" s="139">
        <f>MAX((SUM($E$110:DG110)-SUM($E$119:DG119)-SUM($E$118:DG118))*'Capital Structure'!$H$21/12,0)</f>
        <v>0</v>
      </c>
      <c r="DH117" s="139">
        <f>MAX((SUM($E$110:DH110)-SUM($E$119:DH119)-SUM($E$118:DH118))*'Capital Structure'!$H$21/12,0)</f>
        <v>0</v>
      </c>
      <c r="DI117" s="139">
        <f>MAX((SUM($E$110:DI110)-SUM($E$119:DI119)-SUM($E$118:DI118))*'Capital Structure'!$H$21/12,0)</f>
        <v>0</v>
      </c>
      <c r="DJ117" s="139">
        <f>MAX((SUM($E$110:DJ110)-SUM($E$119:DJ119)-SUM($E$118:DJ118))*'Capital Structure'!$H$21/12,0)</f>
        <v>0</v>
      </c>
      <c r="DK117" s="139">
        <f>MAX((SUM($E$110:DK110)-SUM($E$119:DK119)-SUM($E$118:DK118))*'Capital Structure'!$H$21/12,0)</f>
        <v>0</v>
      </c>
      <c r="DL117" s="139">
        <f>MAX((SUM($E$110:DL110)-SUM($E$119:DL119)-SUM($E$118:DL118))*'Capital Structure'!$H$21/12,0)</f>
        <v>0</v>
      </c>
      <c r="DM117" s="139">
        <f>MAX((SUM($E$110:DM110)-SUM($E$119:DM119)-SUM($E$118:DM118))*'Capital Structure'!$H$21/12,0)</f>
        <v>0</v>
      </c>
      <c r="DN117" s="139">
        <f>MAX((SUM($E$110:DN110)-SUM($E$119:DN119)-SUM($E$118:DN118))*'Capital Structure'!$H$21/12,0)</f>
        <v>0</v>
      </c>
      <c r="DO117" s="139">
        <f>MAX((SUM($E$110:DO110)-SUM($E$119:DO119)-SUM($E$118:DO118))*'Capital Structure'!$H$21/12,0)</f>
        <v>0</v>
      </c>
      <c r="DP117" s="139">
        <f>MAX((SUM($E$110:DP110)-SUM($E$119:DP119)-SUM($E$118:DP118))*'Capital Structure'!$H$21/12,0)</f>
        <v>0</v>
      </c>
      <c r="DQ117" s="139">
        <f>MAX((SUM($E$110:DQ110)-SUM($E$119:DQ119)-SUM($E$118:DQ118))*'Capital Structure'!$H$21/12,0)</f>
        <v>0</v>
      </c>
      <c r="DR117" s="139">
        <f>MAX((SUM($E$110:DR110)-SUM($E$119:DR119)-SUM($E$118:DR118))*'Capital Structure'!$H$21/12,0)</f>
        <v>0</v>
      </c>
      <c r="DS117" s="139">
        <f>MAX((SUM($E$110:DS110)-SUM($E$119:DS119)-SUM($E$118:DS118))*'Capital Structure'!$H$21/12,0)</f>
        <v>0</v>
      </c>
      <c r="DT117" s="139">
        <f>MAX((SUM($E$110:DT110)-SUM($E$119:DT119)-SUM($E$118:DT118))*'Capital Structure'!$H$21/12,0)</f>
        <v>0</v>
      </c>
      <c r="DU117" s="139">
        <f>MAX((SUM($E$110:DU110)-SUM($E$119:DU119)-SUM($E$118:DU118))*'Capital Structure'!$H$21/12,0)</f>
        <v>0</v>
      </c>
      <c r="DV117" s="139">
        <f>MAX((SUM($E$110:DV110)-SUM($E$119:DV119)-SUM($E$118:DV118))*'Capital Structure'!$H$21/12,0)</f>
        <v>0</v>
      </c>
      <c r="DW117" s="139">
        <f>MAX((SUM($E$110:DW110)-SUM($E$119:DW119)-SUM($E$118:DW118))*'Capital Structure'!$H$21/12,0)</f>
        <v>0</v>
      </c>
      <c r="DX117" s="139">
        <f>MAX((SUM($E$110:DX110)-SUM($E$119:DX119)-SUM($E$118:DX118))*'Capital Structure'!$H$21/12,0)</f>
        <v>0</v>
      </c>
      <c r="DY117" s="139">
        <f>MAX((SUM($E$110:DY110)-SUM($E$119:DY119)-SUM($E$118:DY118))*'Capital Structure'!$H$21/12,0)</f>
        <v>0</v>
      </c>
      <c r="DZ117" s="139">
        <f>MAX((SUM($E$110:DZ110)-SUM($E$119:DZ119)-SUM($E$118:DZ118))*'Capital Structure'!$H$21/12,0)</f>
        <v>0</v>
      </c>
      <c r="EA117" s="139">
        <f>MAX((SUM($E$110:EA110)-SUM($E$119:EA119)-SUM($E$118:EA118))*'Capital Structure'!$H$21/12,0)</f>
        <v>0</v>
      </c>
      <c r="EB117" s="139">
        <f>MAX((SUM($E$110:EB110)-SUM($E$119:EB119)-SUM($E$118:EB118))*'Capital Structure'!$H$21/12,0)</f>
        <v>0</v>
      </c>
      <c r="EC117" s="139">
        <f>MAX((SUM($E$110:EC110)-SUM($E$119:EC119)-SUM($E$118:EC118))*'Capital Structure'!$H$21/12,0)</f>
        <v>0</v>
      </c>
      <c r="ED117" s="139">
        <f>MAX((SUM($E$110:ED110)-SUM($E$119:ED119)-SUM($E$118:ED118))*'Capital Structure'!$H$21/12,0)</f>
        <v>0</v>
      </c>
      <c r="EE117" s="139">
        <f>MAX((SUM($E$110:EE110)-SUM($E$119:EE119)-SUM($E$118:EE118))*'Capital Structure'!$H$21/12,0)</f>
        <v>0</v>
      </c>
      <c r="EF117" s="139">
        <f>MAX((SUM($E$110:EF110)-SUM($E$119:EF119)-SUM($E$118:EF118))*'Capital Structure'!$H$21/12,0)</f>
        <v>0</v>
      </c>
      <c r="EG117" s="139">
        <f>MAX((SUM($E$110:EG110)-SUM($E$119:EG119)-SUM($E$118:EG118))*'Capital Structure'!$H$21/12,0)</f>
        <v>0</v>
      </c>
      <c r="EH117" s="139">
        <f>MAX((SUM($E$110:EH110)-SUM($E$119:EH119)-SUM($E$118:EH118))*'Capital Structure'!$H$21/12,0)</f>
        <v>0</v>
      </c>
      <c r="EI117" s="139">
        <f>MAX((SUM($E$110:EI110)-SUM($E$119:EI119)-SUM($E$118:EI118))*'Capital Structure'!$H$21/12,0)</f>
        <v>0</v>
      </c>
      <c r="EJ117" s="139">
        <f>MAX((SUM($E$110:EJ110)-SUM($E$119:EJ119)-SUM($E$118:EJ118))*'Capital Structure'!$H$21/12,0)</f>
        <v>0</v>
      </c>
      <c r="EK117" s="139">
        <f>MAX((SUM($E$110:EK110)-SUM($E$119:EK119)-SUM($E$118:EK118))*'Capital Structure'!$H$21/12,0)</f>
        <v>0</v>
      </c>
      <c r="EL117" s="139">
        <f>MAX((SUM($E$110:EL110)-SUM($E$119:EL119)-SUM($E$118:EL118))*'Capital Structure'!$H$21/12,0)</f>
        <v>0</v>
      </c>
      <c r="EM117" s="139">
        <f>MAX((SUM($E$110:EM110)-SUM($E$119:EM119)-SUM($E$118:EM118))*'Capital Structure'!$H$21/12,0)</f>
        <v>0</v>
      </c>
      <c r="EN117" s="139">
        <f>MAX((SUM($E$110:EN110)-SUM($E$119:EN119)-SUM($E$118:EN118))*'Capital Structure'!$H$21/12,0)</f>
        <v>0</v>
      </c>
      <c r="EO117" s="139">
        <f>MAX((SUM($E$110:EO110)-SUM($E$119:EO119)-SUM($E$118:EO118))*'Capital Structure'!$H$21/12,0)</f>
        <v>0</v>
      </c>
      <c r="EP117" s="139">
        <f>MAX((SUM($E$110:EP110)-SUM($E$119:EP119)-SUM($E$118:EP118))*'Capital Structure'!$H$21/12,0)</f>
        <v>0</v>
      </c>
      <c r="EQ117" s="139">
        <f>MAX((SUM($E$110:EQ110)-SUM($E$119:EQ119)-SUM($E$118:EQ118))*'Capital Structure'!$H$21/12,0)</f>
        <v>0</v>
      </c>
      <c r="ER117" s="139">
        <f>MAX((SUM($E$110:ER110)-SUM($E$119:ER119)-SUM($E$118:ER118))*'Capital Structure'!$H$21/12,0)</f>
        <v>0</v>
      </c>
      <c r="ES117" s="139">
        <f>MAX((SUM($E$110:ES110)-SUM($E$119:ES119)-SUM($E$118:ES118))*'Capital Structure'!$H$21/12,0)</f>
        <v>0</v>
      </c>
      <c r="ET117" s="139">
        <f>MAX((SUM($E$110:ET110)-SUM($E$119:ET119)-SUM($E$118:ET118))*'Capital Structure'!$H$21/12,0)</f>
        <v>0</v>
      </c>
      <c r="EU117" s="139">
        <f>MAX((SUM($E$110:EU110)-SUM($E$119:EU119)-SUM($E$118:EU118))*'Capital Structure'!$H$21/12,0)</f>
        <v>0</v>
      </c>
      <c r="EV117" s="139">
        <f>MAX((SUM($E$110:EV110)-SUM($E$119:EV119)-SUM($E$118:EV118))*'Capital Structure'!$H$21/12,0)</f>
        <v>0</v>
      </c>
      <c r="EW117" s="139">
        <f>MAX((SUM($E$110:EW110)-SUM($E$119:EW119)-SUM($E$118:EW118))*'Capital Structure'!$H$21/12,0)</f>
        <v>0</v>
      </c>
      <c r="EX117" s="139">
        <f>MAX((SUM($E$110:EX110)-SUM($E$119:EX119)-SUM($E$118:EX118))*'Capital Structure'!$H$21/12,0)</f>
        <v>0</v>
      </c>
      <c r="EY117" s="139">
        <f>MAX((SUM($E$110:EY110)-SUM($E$119:EY119)-SUM($E$118:EY118))*'Capital Structure'!$H$21/12,0)</f>
        <v>0</v>
      </c>
      <c r="EZ117" s="139">
        <f>MAX((SUM($E$110:EZ110)-SUM($E$119:EZ119)-SUM($E$118:EZ118))*'Capital Structure'!$H$21/12,0)</f>
        <v>0</v>
      </c>
      <c r="FA117" s="139">
        <f>MAX((SUM($E$110:FA110)-SUM($E$119:FA119)-SUM($E$118:FA118))*'Capital Structure'!$H$21/12,0)</f>
        <v>0</v>
      </c>
      <c r="FB117" s="139">
        <f>MAX((SUM($E$110:FB110)-SUM($E$119:FB119)-SUM($E$118:FB118))*'Capital Structure'!$H$21/12,0)</f>
        <v>0</v>
      </c>
      <c r="FC117" s="139"/>
      <c r="FD117" s="139"/>
      <c r="FE117" s="139"/>
      <c r="FF117" s="139"/>
      <c r="FG117" s="139"/>
      <c r="FH117" s="139"/>
      <c r="FI117" s="139"/>
      <c r="FJ117" s="139"/>
      <c r="FK117" s="139"/>
      <c r="FL117" s="139"/>
      <c r="FM117" s="139"/>
      <c r="FN117" s="139"/>
      <c r="FO117" s="139"/>
      <c r="FP117" s="139"/>
      <c r="FQ117" s="139"/>
      <c r="FR117" s="139"/>
      <c r="FS117" s="139"/>
      <c r="FT117" s="139"/>
      <c r="FU117" s="139"/>
      <c r="FV117" s="139"/>
      <c r="FW117" s="139"/>
      <c r="FX117" s="139"/>
      <c r="FY117" s="139"/>
      <c r="FZ117" s="139"/>
      <c r="GA117" s="139"/>
      <c r="GB117" s="139"/>
      <c r="GC117" s="139"/>
      <c r="GD117" s="139"/>
      <c r="GE117" s="139"/>
      <c r="GF117" s="139"/>
      <c r="GG117" s="139"/>
      <c r="GH117" s="139"/>
      <c r="GI117" s="139"/>
      <c r="GJ117" s="139"/>
      <c r="GK117" s="139"/>
      <c r="GL117" s="139"/>
      <c r="GM117" s="139"/>
      <c r="GN117" s="139"/>
      <c r="GO117" s="139"/>
      <c r="GP117" s="139"/>
      <c r="GQ117" s="139"/>
      <c r="GR117" s="139"/>
      <c r="GS117" s="139"/>
      <c r="GT117" s="139"/>
      <c r="GU117" s="139"/>
      <c r="GV117" s="139"/>
      <c r="GW117" s="139"/>
      <c r="GX117" s="139"/>
    </row>
    <row r="118" spans="2:206">
      <c r="B118" s="139" t="s">
        <v>354</v>
      </c>
      <c r="E118" s="139">
        <f>IFERROR(VLOOKUP(E$87,'Capital Structure'!$H$27:$I$29,2,FALSE),0)</f>
        <v>0</v>
      </c>
      <c r="F118" s="139">
        <f>IFERROR(VLOOKUP(F$87,'Capital Structure'!$H$27:$I$29,2,FALSE),0)</f>
        <v>0</v>
      </c>
      <c r="G118" s="139">
        <f>IFERROR(VLOOKUP(G$87,'Capital Structure'!$H$27:$I$29,2,FALSE),0)</f>
        <v>0</v>
      </c>
      <c r="H118" s="139">
        <f>IFERROR(VLOOKUP(H$87,'Capital Structure'!$H$27:$I$29,2,FALSE),0)</f>
        <v>0</v>
      </c>
      <c r="I118" s="139">
        <f>IFERROR(VLOOKUP(I$87,'Capital Structure'!$H$27:$I$29,2,FALSE),0)</f>
        <v>0</v>
      </c>
      <c r="J118" s="139">
        <f>IFERROR(VLOOKUP(J$87,'Capital Structure'!$H$27:$I$29,2,FALSE),0)</f>
        <v>0</v>
      </c>
      <c r="K118" s="139">
        <f>IFERROR(VLOOKUP(K$87,'Capital Structure'!$H$27:$I$29,2,FALSE),0)</f>
        <v>0</v>
      </c>
      <c r="L118" s="139">
        <f>IFERROR(VLOOKUP(L$87,'Capital Structure'!$H$27:$I$29,2,FALSE),0)</f>
        <v>0</v>
      </c>
      <c r="M118" s="139">
        <f>IFERROR(VLOOKUP(M$87,'Capital Structure'!$H$27:$I$29,2,FALSE),0)</f>
        <v>0</v>
      </c>
      <c r="N118" s="139">
        <f>IFERROR(VLOOKUP(N$87,'Capital Structure'!$H$27:$I$29,2,FALSE),0)</f>
        <v>0</v>
      </c>
      <c r="O118" s="139">
        <f>IFERROR(VLOOKUP(O$87,'Capital Structure'!$H$27:$I$29,2,FALSE),0)</f>
        <v>0</v>
      </c>
      <c r="P118" s="139">
        <f>IFERROR(VLOOKUP(P$87,'Capital Structure'!$H$27:$I$29,2,FALSE),0)</f>
        <v>0</v>
      </c>
      <c r="Q118" s="139">
        <f>IFERROR(VLOOKUP(Q$87,'Capital Structure'!$H$27:$I$29,2,FALSE),0)</f>
        <v>0</v>
      </c>
      <c r="R118" s="139">
        <f>IFERROR(VLOOKUP(R$87,'Capital Structure'!$H$27:$I$29,2,FALSE),0)</f>
        <v>0</v>
      </c>
      <c r="S118" s="139">
        <f>IFERROR(VLOOKUP(S$87,'Capital Structure'!$H$27:$I$29,2,FALSE),0)</f>
        <v>0</v>
      </c>
      <c r="T118" s="139">
        <f>IFERROR(VLOOKUP(T$87,'Capital Structure'!$H$27:$I$29,2,FALSE),0)</f>
        <v>0</v>
      </c>
      <c r="U118" s="139">
        <f>IFERROR(VLOOKUP(U$87,'Capital Structure'!$H$27:$I$29,2,FALSE),0)</f>
        <v>0</v>
      </c>
      <c r="V118" s="139">
        <f>IFERROR(VLOOKUP(V$87,'Capital Structure'!$H$27:$I$29,2,FALSE),0)</f>
        <v>0</v>
      </c>
      <c r="W118" s="139">
        <f>IFERROR(VLOOKUP(W$87,'Capital Structure'!$H$27:$I$29,2,FALSE),0)</f>
        <v>0</v>
      </c>
      <c r="X118" s="139">
        <f>IFERROR(VLOOKUP(X$87,'Capital Structure'!$H$27:$I$29,2,FALSE),0)</f>
        <v>0</v>
      </c>
      <c r="Y118" s="139">
        <f>IFERROR(VLOOKUP(Y$87,'Capital Structure'!$H$27:$I$29,2,FALSE),0)</f>
        <v>0</v>
      </c>
      <c r="Z118" s="139">
        <f>IFERROR(VLOOKUP(Z$87,'Capital Structure'!$H$27:$I$29,2,FALSE),0)</f>
        <v>0</v>
      </c>
      <c r="AA118" s="139">
        <f>IFERROR(VLOOKUP(AA$87,'Capital Structure'!$H$27:$I$29,2,FALSE),0)</f>
        <v>0</v>
      </c>
      <c r="AB118" s="139">
        <f>IFERROR(VLOOKUP(AB$87,'Capital Structure'!$H$27:$I$29,2,FALSE),0)</f>
        <v>0</v>
      </c>
      <c r="AC118" s="139">
        <f>IFERROR(VLOOKUP(AC$87,'Capital Structure'!$H$27:$I$29,2,FALSE),0)</f>
        <v>0</v>
      </c>
      <c r="AD118" s="139">
        <f>IFERROR(VLOOKUP(AD$87,'Capital Structure'!$H$27:$I$29,2,FALSE),0)</f>
        <v>0</v>
      </c>
      <c r="AE118" s="139">
        <f>IFERROR(VLOOKUP(AE$87,'Capital Structure'!$H$27:$I$29,2,FALSE),0)</f>
        <v>0</v>
      </c>
      <c r="AF118" s="139">
        <f>IFERROR(VLOOKUP(AF$87,'Capital Structure'!$H$27:$I$29,2,FALSE),0)</f>
        <v>0</v>
      </c>
      <c r="AG118" s="139">
        <f>IFERROR(VLOOKUP(AG$87,'Capital Structure'!$H$27:$I$29,2,FALSE),0)</f>
        <v>0</v>
      </c>
      <c r="AH118" s="139">
        <f>IFERROR(VLOOKUP(AH$87,'Capital Structure'!$H$27:$I$29,2,FALSE),0)</f>
        <v>0</v>
      </c>
      <c r="AI118" s="139">
        <f>IFERROR(VLOOKUP(AI$87,'Capital Structure'!$H$27:$I$29,2,FALSE),0)</f>
        <v>0</v>
      </c>
      <c r="AJ118" s="139">
        <f>IFERROR(VLOOKUP(AJ$87,'Capital Structure'!$H$27:$I$29,2,FALSE),0)</f>
        <v>0</v>
      </c>
      <c r="AK118" s="139">
        <f>IFERROR(VLOOKUP(AK$87,'Capital Structure'!$H$27:$I$29,2,FALSE),0)</f>
        <v>0</v>
      </c>
      <c r="AL118" s="139">
        <f>IFERROR(VLOOKUP(AL$87,'Capital Structure'!$H$27:$I$29,2,FALSE),0)</f>
        <v>0</v>
      </c>
      <c r="AM118" s="139">
        <f>IFERROR(VLOOKUP(AM$87,'Capital Structure'!$H$27:$I$29,2,FALSE),0)</f>
        <v>0</v>
      </c>
      <c r="AN118" s="139">
        <f>IFERROR(VLOOKUP(AN$87,'Capital Structure'!$H$27:$I$29,2,FALSE),0)</f>
        <v>0</v>
      </c>
      <c r="AO118" s="139">
        <f>IFERROR(VLOOKUP(AO$87,'Capital Structure'!$H$27:$I$29,2,FALSE),0)</f>
        <v>0</v>
      </c>
      <c r="AP118" s="139">
        <f>IFERROR(VLOOKUP(AP$87,'Capital Structure'!$H$27:$I$29,2,FALSE),0)</f>
        <v>0</v>
      </c>
      <c r="AQ118" s="139">
        <f>IFERROR(VLOOKUP(AQ$87,'Capital Structure'!$H$27:$I$29,2,FALSE),0)</f>
        <v>0</v>
      </c>
      <c r="AR118" s="139">
        <f>IFERROR(VLOOKUP(AR$87,'Capital Structure'!$H$27:$I$29,2,FALSE),0)</f>
        <v>0</v>
      </c>
      <c r="AS118" s="139">
        <f>IFERROR(VLOOKUP(AS$87,'Capital Structure'!$H$27:$I$29,2,FALSE),0)</f>
        <v>0</v>
      </c>
      <c r="AT118" s="139">
        <f>IFERROR(VLOOKUP(AT$87,'Capital Structure'!$H$27:$I$29,2,FALSE),0)</f>
        <v>0</v>
      </c>
      <c r="AU118" s="139">
        <f>IFERROR(VLOOKUP(AU$87,'Capital Structure'!$H$27:$I$29,2,FALSE),0)</f>
        <v>0</v>
      </c>
      <c r="AV118" s="139">
        <f>IFERROR(VLOOKUP(AV$87,'Capital Structure'!$H$27:$I$29,2,FALSE),0)</f>
        <v>0</v>
      </c>
      <c r="AW118" s="139">
        <f>IFERROR(VLOOKUP(AW$87,'Capital Structure'!$H$27:$I$29,2,FALSE),0)</f>
        <v>0</v>
      </c>
      <c r="AX118" s="139">
        <f>IFERROR(VLOOKUP(AX$87,'Capital Structure'!$H$27:$I$29,2,FALSE),0)</f>
        <v>0</v>
      </c>
      <c r="AY118" s="139">
        <f>IFERROR(VLOOKUP(AY$87,'Capital Structure'!$H$27:$I$29,2,FALSE),0)</f>
        <v>0</v>
      </c>
      <c r="AZ118" s="139">
        <f>IFERROR(VLOOKUP(AZ$87,'Capital Structure'!$H$27:$I$29,2,FALSE),0)</f>
        <v>0</v>
      </c>
      <c r="BA118" s="139">
        <f>IFERROR(VLOOKUP(BA$87,'Capital Structure'!$H$27:$I$29,2,FALSE),0)</f>
        <v>0</v>
      </c>
      <c r="BB118" s="139">
        <f>IFERROR(VLOOKUP(BB$87,'Capital Structure'!$H$27:$I$29,2,FALSE),0)</f>
        <v>0</v>
      </c>
      <c r="BC118" s="139">
        <f>IFERROR(VLOOKUP(BC$87,'Capital Structure'!$H$27:$I$29,2,FALSE),0)</f>
        <v>0</v>
      </c>
      <c r="BD118" s="139">
        <f>IFERROR(VLOOKUP(BD$87,'Capital Structure'!$H$27:$I$29,2,FALSE),0)</f>
        <v>0</v>
      </c>
      <c r="BE118" s="139">
        <f>IFERROR(VLOOKUP(BE$87,'Capital Structure'!$H$27:$I$29,2,FALSE),0)</f>
        <v>0</v>
      </c>
      <c r="BF118" s="139">
        <f>IFERROR(VLOOKUP(BF$87,'Capital Structure'!$H$27:$I$29,2,FALSE),0)</f>
        <v>0</v>
      </c>
      <c r="BG118" s="139">
        <f>IFERROR(VLOOKUP(BG$87,'Capital Structure'!$H$27:$I$29,2,FALSE),0)</f>
        <v>0</v>
      </c>
      <c r="BH118" s="139">
        <f>IFERROR(VLOOKUP(BH$87,'Capital Structure'!$H$27:$I$29,2,FALSE),0)</f>
        <v>0</v>
      </c>
      <c r="BI118" s="139">
        <f>IFERROR(VLOOKUP(BI$87,'Capital Structure'!$H$27:$I$29,2,FALSE),0)</f>
        <v>0</v>
      </c>
      <c r="BJ118" s="139">
        <f>IFERROR(VLOOKUP(BJ$87,'Capital Structure'!$H$27:$I$29,2,FALSE),0)</f>
        <v>0</v>
      </c>
      <c r="BK118" s="139">
        <f>IFERROR(VLOOKUP(BK$87,'Capital Structure'!$H$27:$I$29,2,FALSE),0)</f>
        <v>0</v>
      </c>
      <c r="BL118" s="139">
        <f>IFERROR(VLOOKUP(BL$87,'Capital Structure'!$H$27:$I$29,2,FALSE),0)</f>
        <v>0</v>
      </c>
      <c r="BM118" s="139">
        <f>IFERROR(VLOOKUP(BM$87,'Capital Structure'!$H$27:$I$29,2,FALSE),0)</f>
        <v>0</v>
      </c>
      <c r="BN118" s="139">
        <f>IFERROR(VLOOKUP(BN$87,'Capital Structure'!$H$27:$I$29,2,FALSE),0)</f>
        <v>0</v>
      </c>
      <c r="BO118" s="139">
        <f>IFERROR(VLOOKUP(BO$87,'Capital Structure'!$H$27:$I$29,2,FALSE),0)</f>
        <v>0</v>
      </c>
      <c r="BP118" s="139">
        <f>IFERROR(VLOOKUP(BP$87,'Capital Structure'!$H$27:$I$29,2,FALSE),0)</f>
        <v>0</v>
      </c>
      <c r="BQ118" s="139">
        <f>IFERROR(VLOOKUP(BQ$87,'Capital Structure'!$H$27:$I$29,2,FALSE),0)</f>
        <v>0</v>
      </c>
      <c r="BR118" s="139">
        <f>IFERROR(VLOOKUP(BR$87,'Capital Structure'!$H$27:$I$29,2,FALSE),0)</f>
        <v>0</v>
      </c>
      <c r="BS118" s="139">
        <f>IFERROR(VLOOKUP(BS$87,'Capital Structure'!$H$27:$I$29,2,FALSE),0)</f>
        <v>0</v>
      </c>
      <c r="BT118" s="139">
        <f>IFERROR(VLOOKUP(BT$87,'Capital Structure'!$H$27:$I$29,2,FALSE),0)</f>
        <v>0</v>
      </c>
      <c r="BU118" s="139">
        <f>IFERROR(VLOOKUP(BU$87,'Capital Structure'!$H$27:$I$29,2,FALSE),0)</f>
        <v>0</v>
      </c>
      <c r="BV118" s="139">
        <f>IFERROR(VLOOKUP(BV$87,'Capital Structure'!$H$27:$I$29,2,FALSE),0)</f>
        <v>0</v>
      </c>
      <c r="BW118" s="139">
        <f>IFERROR(VLOOKUP(BW$87,'Capital Structure'!$H$27:$I$29,2,FALSE),0)</f>
        <v>0</v>
      </c>
      <c r="BX118" s="139">
        <f>IFERROR(VLOOKUP(BX$87,'Capital Structure'!$H$27:$I$29,2,FALSE),0)</f>
        <v>0</v>
      </c>
      <c r="BY118" s="139">
        <f>IFERROR(VLOOKUP(BY$87,'Capital Structure'!$H$27:$I$29,2,FALSE),0)</f>
        <v>0</v>
      </c>
      <c r="BZ118" s="139">
        <f>IFERROR(VLOOKUP(BZ$87,'Capital Structure'!$H$27:$I$29,2,FALSE),0)</f>
        <v>0</v>
      </c>
      <c r="CA118" s="139">
        <f>IFERROR(VLOOKUP(CA$87,'Capital Structure'!$H$27:$I$29,2,FALSE),0)</f>
        <v>0</v>
      </c>
      <c r="CB118" s="139">
        <f>IFERROR(VLOOKUP(CB$87,'Capital Structure'!$H$27:$I$29,2,FALSE),0)</f>
        <v>0</v>
      </c>
      <c r="CC118" s="139">
        <f>IFERROR(VLOOKUP(CC$87,'Capital Structure'!$H$27:$I$29,2,FALSE),0)</f>
        <v>0</v>
      </c>
      <c r="CD118" s="139">
        <f>IFERROR(VLOOKUP(CD$87,'Capital Structure'!$H$27:$I$29,2,FALSE),0)</f>
        <v>0</v>
      </c>
      <c r="CE118" s="139">
        <f>IFERROR(VLOOKUP(CE$87,'Capital Structure'!$H$27:$I$29,2,FALSE),0)</f>
        <v>0</v>
      </c>
      <c r="CF118" s="139">
        <f>IFERROR(VLOOKUP(CF$87,'Capital Structure'!$H$27:$I$29,2,FALSE),0)</f>
        <v>0</v>
      </c>
      <c r="CG118" s="139">
        <f>IFERROR(VLOOKUP(CG$87,'Capital Structure'!$H$27:$I$29,2,FALSE),0)</f>
        <v>0</v>
      </c>
      <c r="CH118" s="139">
        <f>IFERROR(VLOOKUP(CH$87,'Capital Structure'!$H$27:$I$29,2,FALSE),0)</f>
        <v>0</v>
      </c>
      <c r="CI118" s="139">
        <f>IFERROR(VLOOKUP(CI$87,'Capital Structure'!$H$27:$I$29,2,FALSE),0)</f>
        <v>0</v>
      </c>
      <c r="CJ118" s="139">
        <f>IFERROR(VLOOKUP(CJ$87,'Capital Structure'!$H$27:$I$29,2,FALSE),0)</f>
        <v>0</v>
      </c>
      <c r="CK118" s="139">
        <f>IFERROR(VLOOKUP(CK$87,'Capital Structure'!$H$27:$I$29,2,FALSE),0)</f>
        <v>0</v>
      </c>
      <c r="CL118" s="139">
        <f>IFERROR(VLOOKUP(CL$87,'Capital Structure'!$H$27:$I$29,2,FALSE),0)</f>
        <v>0</v>
      </c>
      <c r="CM118" s="139">
        <f>IFERROR(VLOOKUP(CM$87,'Capital Structure'!$H$27:$I$29,2,FALSE),0)</f>
        <v>0</v>
      </c>
      <c r="CN118" s="139">
        <f>IFERROR(VLOOKUP(CN$87,'Capital Structure'!$H$27:$I$29,2,FALSE),0)</f>
        <v>0</v>
      </c>
      <c r="CO118" s="139">
        <f>IFERROR(VLOOKUP(CO$87,'Capital Structure'!$H$27:$I$29,2,FALSE),0)</f>
        <v>0</v>
      </c>
      <c r="CP118" s="139">
        <f>IFERROR(VLOOKUP(CP$87,'Capital Structure'!$H$27:$I$29,2,FALSE),0)</f>
        <v>0</v>
      </c>
      <c r="CQ118" s="139">
        <f>IFERROR(VLOOKUP(CQ$87,'Capital Structure'!$H$27:$I$29,2,FALSE),0)</f>
        <v>0</v>
      </c>
      <c r="CR118" s="139">
        <f>IFERROR(VLOOKUP(CR$87,'Capital Structure'!$H$27:$I$29,2,FALSE),0)</f>
        <v>0</v>
      </c>
      <c r="CS118" s="139">
        <f>IFERROR(VLOOKUP(CS$87,'Capital Structure'!$H$27:$I$29,2,FALSE),0)</f>
        <v>0</v>
      </c>
      <c r="CT118" s="139">
        <f>IFERROR(VLOOKUP(CT$87,'Capital Structure'!$H$27:$I$29,2,FALSE),0)</f>
        <v>0</v>
      </c>
      <c r="CU118" s="139">
        <f>IFERROR(VLOOKUP(CU$87,'Capital Structure'!$H$27:$I$29,2,FALSE),0)</f>
        <v>0</v>
      </c>
      <c r="CV118" s="139">
        <f>IFERROR(VLOOKUP(CV$87,'Capital Structure'!$H$27:$I$29,2,FALSE),0)</f>
        <v>0</v>
      </c>
      <c r="CW118" s="139">
        <f>IFERROR(VLOOKUP(CW$87,'Capital Structure'!$H$27:$I$29,2,FALSE),0)</f>
        <v>0</v>
      </c>
      <c r="CX118" s="139">
        <f>IFERROR(VLOOKUP(CX$87,'Capital Structure'!$H$27:$I$29,2,FALSE),0)</f>
        <v>0</v>
      </c>
      <c r="CY118" s="139">
        <f>IFERROR(VLOOKUP(CY$87,'Capital Structure'!$H$27:$I$29,2,FALSE),0)</f>
        <v>0</v>
      </c>
      <c r="CZ118" s="139">
        <f>IFERROR(VLOOKUP(CZ$87,'Capital Structure'!$H$27:$I$29,2,FALSE),0)</f>
        <v>0</v>
      </c>
      <c r="DA118" s="139">
        <f>IFERROR(VLOOKUP(DA$87,'Capital Structure'!$H$27:$I$29,2,FALSE),0)</f>
        <v>0</v>
      </c>
      <c r="DB118" s="139">
        <f>IFERROR(VLOOKUP(DB$87,'Capital Structure'!$H$27:$I$29,2,FALSE),0)</f>
        <v>0</v>
      </c>
      <c r="DC118" s="139">
        <f>IFERROR(VLOOKUP(DC$87,'Capital Structure'!$H$27:$I$29,2,FALSE),0)</f>
        <v>0</v>
      </c>
      <c r="DD118" s="139">
        <f>IFERROR(VLOOKUP(DD$87,'Capital Structure'!$H$27:$I$29,2,FALSE),0)</f>
        <v>0</v>
      </c>
      <c r="DE118" s="139">
        <f>IFERROR(VLOOKUP(DE$87,'Capital Structure'!$H$27:$I$29,2,FALSE),0)</f>
        <v>0</v>
      </c>
      <c r="DF118" s="139">
        <f>IFERROR(VLOOKUP(DF$87,'Capital Structure'!$H$27:$I$29,2,FALSE),0)</f>
        <v>0</v>
      </c>
      <c r="DG118" s="139">
        <f>IFERROR(VLOOKUP(DG$87,'Capital Structure'!$H$27:$I$29,2,FALSE),0)</f>
        <v>0</v>
      </c>
      <c r="DH118" s="139">
        <f>IFERROR(VLOOKUP(DH$87,'Capital Structure'!$H$27:$I$29,2,FALSE),0)</f>
        <v>0</v>
      </c>
      <c r="DI118" s="139">
        <f>IFERROR(VLOOKUP(DI$87,'Capital Structure'!$H$27:$I$29,2,FALSE),0)</f>
        <v>0</v>
      </c>
      <c r="DJ118" s="139">
        <f>IFERROR(VLOOKUP(DJ$87,'Capital Structure'!$H$27:$I$29,2,FALSE),0)</f>
        <v>0</v>
      </c>
      <c r="DK118" s="139">
        <f>IFERROR(VLOOKUP(DK$87,'Capital Structure'!$H$27:$I$29,2,FALSE),0)</f>
        <v>0</v>
      </c>
      <c r="DL118" s="139">
        <f>IFERROR(VLOOKUP(DL$87,'Capital Structure'!$H$27:$I$29,2,FALSE),0)</f>
        <v>0</v>
      </c>
      <c r="DM118" s="139">
        <f>IFERROR(VLOOKUP(DM$87,'Capital Structure'!$H$27:$I$29,2,FALSE),0)</f>
        <v>0</v>
      </c>
      <c r="DN118" s="139">
        <f>IFERROR(VLOOKUP(DN$87,'Capital Structure'!$H$27:$I$29,2,FALSE),0)</f>
        <v>0</v>
      </c>
      <c r="DO118" s="139">
        <f>IFERROR(VLOOKUP(DO$87,'Capital Structure'!$H$27:$I$29,2,FALSE),0)</f>
        <v>0</v>
      </c>
      <c r="DP118" s="139">
        <f>IFERROR(VLOOKUP(DP$87,'Capital Structure'!$H$27:$I$29,2,FALSE),0)</f>
        <v>0</v>
      </c>
      <c r="DQ118" s="139">
        <f>IFERROR(VLOOKUP(DQ$87,'Capital Structure'!$H$27:$I$29,2,FALSE),0)</f>
        <v>0</v>
      </c>
      <c r="DR118" s="139">
        <f>IFERROR(VLOOKUP(DR$87,'Capital Structure'!$H$27:$I$29,2,FALSE),0)</f>
        <v>0</v>
      </c>
      <c r="DS118" s="139">
        <f>IFERROR(VLOOKUP(DS$87,'Capital Structure'!$H$27:$I$29,2,FALSE),0)</f>
        <v>0</v>
      </c>
      <c r="DT118" s="139">
        <f>IFERROR(VLOOKUP(DT$87,'Capital Structure'!$H$27:$I$29,2,FALSE),0)</f>
        <v>0</v>
      </c>
      <c r="DU118" s="139">
        <f>IFERROR(VLOOKUP(DU$87,'Capital Structure'!$H$27:$I$29,2,FALSE),0)</f>
        <v>0</v>
      </c>
      <c r="DV118" s="139">
        <f>IFERROR(VLOOKUP(DV$87,'Capital Structure'!$H$27:$I$29,2,FALSE),0)</f>
        <v>0</v>
      </c>
      <c r="DW118" s="139">
        <f>IFERROR(VLOOKUP(DW$87,'Capital Structure'!$H$27:$I$29,2,FALSE),0)</f>
        <v>0</v>
      </c>
      <c r="DX118" s="139">
        <f>IFERROR(VLOOKUP(DX$87,'Capital Structure'!$H$27:$I$29,2,FALSE),0)</f>
        <v>0</v>
      </c>
      <c r="DY118" s="139">
        <f>IFERROR(VLOOKUP(DY$87,'Capital Structure'!$H$27:$I$29,2,FALSE),0)</f>
        <v>0</v>
      </c>
      <c r="DZ118" s="139">
        <f>IFERROR(VLOOKUP(DZ$87,'Capital Structure'!$H$27:$I$29,2,FALSE),0)</f>
        <v>0</v>
      </c>
      <c r="EA118" s="139">
        <f>IFERROR(VLOOKUP(EA$87,'Capital Structure'!$H$27:$I$29,2,FALSE),0)</f>
        <v>0</v>
      </c>
      <c r="EB118" s="139">
        <f>IFERROR(VLOOKUP(EB$87,'Capital Structure'!$H$27:$I$29,2,FALSE),0)</f>
        <v>0</v>
      </c>
      <c r="EC118" s="139">
        <f>IFERROR(VLOOKUP(EC$87,'Capital Structure'!$H$27:$I$29,2,FALSE),0)</f>
        <v>0</v>
      </c>
      <c r="ED118" s="139">
        <f>IFERROR(VLOOKUP(ED$87,'Capital Structure'!$H$27:$I$29,2,FALSE),0)</f>
        <v>0</v>
      </c>
      <c r="EE118" s="139">
        <f>IFERROR(VLOOKUP(EE$87,'Capital Structure'!$H$27:$I$29,2,FALSE),0)</f>
        <v>0</v>
      </c>
      <c r="EF118" s="139">
        <f>IFERROR(VLOOKUP(EF$87,'Capital Structure'!$H$27:$I$29,2,FALSE),0)</f>
        <v>0</v>
      </c>
      <c r="EG118" s="139">
        <f>IFERROR(VLOOKUP(EG$87,'Capital Structure'!$H$27:$I$29,2,FALSE),0)</f>
        <v>0</v>
      </c>
      <c r="EH118" s="139">
        <f>IFERROR(VLOOKUP(EH$87,'Capital Structure'!$H$27:$I$29,2,FALSE),0)</f>
        <v>0</v>
      </c>
      <c r="EI118" s="139">
        <f>IFERROR(VLOOKUP(EI$87,'Capital Structure'!$H$27:$I$29,2,FALSE),0)</f>
        <v>0</v>
      </c>
      <c r="EJ118" s="139">
        <f>IFERROR(VLOOKUP(EJ$87,'Capital Structure'!$H$27:$I$29,2,FALSE),0)</f>
        <v>0</v>
      </c>
      <c r="EK118" s="139">
        <f>IFERROR(VLOOKUP(EK$87,'Capital Structure'!$H$27:$I$29,2,FALSE),0)</f>
        <v>0</v>
      </c>
      <c r="EL118" s="139">
        <f>IFERROR(VLOOKUP(EL$87,'Capital Structure'!$H$27:$I$29,2,FALSE),0)</f>
        <v>0</v>
      </c>
      <c r="EM118" s="139">
        <f>IFERROR(VLOOKUP(EM$87,'Capital Structure'!$H$27:$I$29,2,FALSE),0)</f>
        <v>0</v>
      </c>
      <c r="EN118" s="139">
        <f>IFERROR(VLOOKUP(EN$87,'Capital Structure'!$H$27:$I$29,2,FALSE),0)</f>
        <v>0</v>
      </c>
      <c r="EO118" s="139">
        <f>IFERROR(VLOOKUP(EO$87,'Capital Structure'!$H$27:$I$29,2,FALSE),0)</f>
        <v>0</v>
      </c>
      <c r="EP118" s="139">
        <f>IFERROR(VLOOKUP(EP$87,'Capital Structure'!$H$27:$I$29,2,FALSE),0)</f>
        <v>0</v>
      </c>
      <c r="EQ118" s="139">
        <f>IFERROR(VLOOKUP(EQ$87,'Capital Structure'!$H$27:$I$29,2,FALSE),0)</f>
        <v>0</v>
      </c>
      <c r="ER118" s="139">
        <f>IFERROR(VLOOKUP(ER$87,'Capital Structure'!$H$27:$I$29,2,FALSE),0)</f>
        <v>0</v>
      </c>
      <c r="ES118" s="139">
        <f>IFERROR(VLOOKUP(ES$87,'Capital Structure'!$H$27:$I$29,2,FALSE),0)</f>
        <v>0</v>
      </c>
      <c r="ET118" s="139">
        <f>IFERROR(VLOOKUP(ET$87,'Capital Structure'!$H$27:$I$29,2,FALSE),0)</f>
        <v>0</v>
      </c>
      <c r="EU118" s="139">
        <f>IFERROR(VLOOKUP(EU$87,'Capital Structure'!$H$27:$I$29,2,FALSE),0)</f>
        <v>0</v>
      </c>
      <c r="EV118" s="139">
        <f>IFERROR(VLOOKUP(EV$87,'Capital Structure'!$H$27:$I$29,2,FALSE),0)</f>
        <v>0</v>
      </c>
      <c r="EW118" s="139">
        <f>IFERROR(VLOOKUP(EW$87,'Capital Structure'!$H$27:$I$29,2,FALSE),0)</f>
        <v>0</v>
      </c>
      <c r="EX118" s="139">
        <f>IFERROR(VLOOKUP(EX$87,'Capital Structure'!$H$27:$I$29,2,FALSE),0)</f>
        <v>0</v>
      </c>
      <c r="EY118" s="139">
        <f>IFERROR(VLOOKUP(EY$87,'Capital Structure'!$H$27:$I$29,2,FALSE),0)</f>
        <v>0</v>
      </c>
      <c r="EZ118" s="139">
        <f>IFERROR(VLOOKUP(EZ$87,'Capital Structure'!$H$27:$I$29,2,FALSE),0)</f>
        <v>0</v>
      </c>
      <c r="FA118" s="139">
        <f>IFERROR(VLOOKUP(FA$87,'Capital Structure'!$H$27:$I$29,2,FALSE),0)</f>
        <v>0</v>
      </c>
      <c r="FB118" s="139">
        <f>IFERROR(VLOOKUP(FB$87,'Capital Structure'!$H$27:$I$29,2,FALSE),0)</f>
        <v>0</v>
      </c>
      <c r="FC118" s="139"/>
      <c r="FD118" s="139"/>
      <c r="FE118" s="139"/>
      <c r="FF118" s="139"/>
      <c r="FG118" s="139"/>
      <c r="FH118" s="139"/>
      <c r="FI118" s="139"/>
      <c r="FJ118" s="139"/>
      <c r="FK118" s="139"/>
      <c r="FL118" s="139"/>
      <c r="FM118" s="139"/>
      <c r="FN118" s="139"/>
      <c r="FO118" s="139"/>
      <c r="FP118" s="139"/>
      <c r="FQ118" s="139"/>
      <c r="FR118" s="139"/>
      <c r="FS118" s="139"/>
      <c r="FT118" s="139"/>
      <c r="FU118" s="139"/>
      <c r="FV118" s="139"/>
      <c r="FW118" s="139"/>
      <c r="FX118" s="139"/>
      <c r="FY118" s="139"/>
      <c r="FZ118" s="139"/>
      <c r="GA118" s="139"/>
      <c r="GB118" s="139"/>
      <c r="GC118" s="139"/>
      <c r="GD118" s="139"/>
      <c r="GE118" s="139"/>
      <c r="GF118" s="139"/>
      <c r="GG118" s="139"/>
      <c r="GH118" s="139"/>
      <c r="GI118" s="139"/>
      <c r="GJ118" s="139"/>
      <c r="GK118" s="139"/>
      <c r="GL118" s="139"/>
      <c r="GM118" s="139"/>
      <c r="GN118" s="139"/>
      <c r="GO118" s="139"/>
      <c r="GP118" s="139"/>
      <c r="GQ118" s="139"/>
      <c r="GR118" s="139"/>
      <c r="GS118" s="139"/>
      <c r="GT118" s="139"/>
      <c r="GU118" s="139"/>
      <c r="GV118" s="139"/>
      <c r="GW118" s="139"/>
      <c r="GX118" s="139"/>
    </row>
    <row r="119" spans="2:206">
      <c r="B119" s="139" t="s">
        <v>328</v>
      </c>
      <c r="E119" s="139">
        <f>IF(E$87='Capital Structure'!$H$7,SUM($E$110:E110)-SUM($E$118:E118),0)</f>
        <v>0</v>
      </c>
      <c r="F119" s="139">
        <f>IF(F$87='Capital Structure'!$H$7,SUM($E$110:F110)-SUM($E$118:F118),0)</f>
        <v>0</v>
      </c>
      <c r="G119" s="139">
        <f>IF(G$87='Capital Structure'!$H$7,SUM($E$110:G110)-SUM($E$118:G118),0)</f>
        <v>0</v>
      </c>
      <c r="H119" s="139">
        <f>IF(H$87='Capital Structure'!$H$7,SUM($E$110:H110)-SUM($E$118:H118),0)</f>
        <v>0</v>
      </c>
      <c r="I119" s="139">
        <f>IF(I$87='Capital Structure'!$H$7,SUM($E$110:I110)-SUM($E$118:I118),0)</f>
        <v>0</v>
      </c>
      <c r="J119" s="139">
        <f>IF(J$87='Capital Structure'!$H$7,SUM($E$110:J110)-SUM($E$118:J118),0)</f>
        <v>0</v>
      </c>
      <c r="K119" s="139">
        <f>IF(K$87='Capital Structure'!$H$7,SUM($E$110:K110)-SUM($E$118:K118),0)</f>
        <v>0</v>
      </c>
      <c r="L119" s="139">
        <f>IF(L$87='Capital Structure'!$H$7,SUM($E$110:L110)-SUM($E$118:L118),0)</f>
        <v>0</v>
      </c>
      <c r="M119" s="139">
        <f>IF(M$87='Capital Structure'!$H$7,SUM($E$110:M110)-SUM($E$118:M118),0)</f>
        <v>0</v>
      </c>
      <c r="N119" s="139">
        <f>IF(N$87='Capital Structure'!$H$7,SUM($E$110:N110)-SUM($E$118:N118),0)</f>
        <v>0</v>
      </c>
      <c r="O119" s="139">
        <f>IF(O$87='Capital Structure'!$H$7,SUM($E$110:O110)-SUM($E$118:O118),0)</f>
        <v>0</v>
      </c>
      <c r="P119" s="139">
        <f>IF(P$87='Capital Structure'!$H$7,SUM($E$110:P110)-SUM($E$118:P118),0)</f>
        <v>0</v>
      </c>
      <c r="Q119" s="139">
        <f>IF(Q$87='Capital Structure'!$H$7,SUM($E$110:Q110)-SUM($E$118:Q118),0)</f>
        <v>0</v>
      </c>
      <c r="R119" s="139">
        <f>IF(R$87='Capital Structure'!$H$7,SUM($E$110:R110)-SUM($E$118:R118),0)</f>
        <v>0</v>
      </c>
      <c r="S119" s="139">
        <f>IF(S$87='Capital Structure'!$H$7,SUM($E$110:S110)-SUM($E$118:S118),0)</f>
        <v>0</v>
      </c>
      <c r="T119" s="139">
        <f>IF(T$87='Capital Structure'!$H$7,SUM($E$110:T110)-SUM($E$118:T118),0)</f>
        <v>0</v>
      </c>
      <c r="U119" s="139">
        <f>IF(U$87='Capital Structure'!$H$7,SUM($E$110:U110)-SUM($E$118:U118),0)</f>
        <v>0</v>
      </c>
      <c r="V119" s="139">
        <f>IF(V$87='Capital Structure'!$H$7,SUM($E$110:V110)-SUM($E$118:V118),0)</f>
        <v>0</v>
      </c>
      <c r="W119" s="139">
        <f>IF(W$87='Capital Structure'!$H$7,SUM($E$110:W110)-SUM($E$118:W118),0)</f>
        <v>0</v>
      </c>
      <c r="X119" s="139">
        <f>IF(X$87='Capital Structure'!$H$7,SUM($E$110:X110)-SUM($E$118:X118),0)</f>
        <v>0</v>
      </c>
      <c r="Y119" s="139">
        <f>IF(Y$87='Capital Structure'!$H$7,SUM($E$110:Y110)-SUM($E$118:Y118),0)</f>
        <v>0</v>
      </c>
      <c r="Z119" s="139">
        <f>IF(Z$87='Capital Structure'!$H$7,SUM($E$110:Z110)-SUM($E$118:Z118),0)</f>
        <v>0</v>
      </c>
      <c r="AA119" s="139">
        <f>IF(AA$87='Capital Structure'!$H$7,SUM($E$110:AA110)-SUM($E$118:AA118),0)</f>
        <v>0</v>
      </c>
      <c r="AB119" s="139">
        <f>IF(AB$87='Capital Structure'!$H$7,SUM($E$110:AB110)-SUM($E$118:AB118),0)</f>
        <v>0</v>
      </c>
      <c r="AC119" s="139">
        <f>IF(AC$87='Capital Structure'!$H$7,SUM($E$110:AC110)-SUM($E$118:AC118),0)</f>
        <v>0</v>
      </c>
      <c r="AD119" s="139">
        <f>IF(AD$87='Capital Structure'!$H$7,SUM($E$110:AD110)-SUM($E$118:AD118),0)</f>
        <v>0</v>
      </c>
      <c r="AE119" s="139">
        <f>IF(AE$87='Capital Structure'!$H$7,SUM($E$110:AE110)-SUM($E$118:AE118),0)</f>
        <v>0</v>
      </c>
      <c r="AF119" s="139">
        <f>IF(AF$87='Capital Structure'!$H$7,SUM($E$110:AF110)-SUM($E$118:AF118),0)</f>
        <v>0</v>
      </c>
      <c r="AG119" s="139">
        <f>IF(AG$87='Capital Structure'!$H$7,SUM($E$110:AG110)-SUM($E$118:AG118),0)</f>
        <v>0</v>
      </c>
      <c r="AH119" s="139">
        <f>IF(AH$87='Capital Structure'!$H$7,SUM($E$110:AH110)-SUM($E$118:AH118),0)</f>
        <v>0</v>
      </c>
      <c r="AI119" s="139">
        <f>IF(AI$87='Capital Structure'!$H$7,SUM($E$110:AI110)-SUM($E$118:AI118),0)</f>
        <v>0</v>
      </c>
      <c r="AJ119" s="139">
        <f>IF(AJ$87='Capital Structure'!$H$7,SUM($E$110:AJ110)-SUM($E$118:AJ118),0)</f>
        <v>0</v>
      </c>
      <c r="AK119" s="139">
        <f>IF(AK$87='Capital Structure'!$H$7,SUM($E$110:AK110)-SUM($E$118:AK118),0)</f>
        <v>0</v>
      </c>
      <c r="AL119" s="139">
        <f>IF(AL$87='Capital Structure'!$H$7,SUM($E$110:AL110)-SUM($E$118:AL118),0)</f>
        <v>0</v>
      </c>
      <c r="AM119" s="139">
        <f>IF(AM$87='Capital Structure'!$H$7,SUM($E$110:AM110)-SUM($E$118:AM118),0)</f>
        <v>0</v>
      </c>
      <c r="AN119" s="139">
        <f>IF(AN$87='Capital Structure'!$H$7,SUM($E$110:AN110)-SUM($E$118:AN118),0)</f>
        <v>0</v>
      </c>
      <c r="AO119" s="139">
        <f>IF(AO$87='Capital Structure'!$H$7,SUM($E$110:AO110)-SUM($E$118:AO118),0)</f>
        <v>0</v>
      </c>
      <c r="AP119" s="139">
        <f>IF(AP$87='Capital Structure'!$H$7,SUM($E$110:AP110)-SUM($E$118:AP118),0)</f>
        <v>0</v>
      </c>
      <c r="AQ119" s="139">
        <f>IF(AQ$87='Capital Structure'!$H$7,SUM($E$110:AQ110)-SUM($E$118:AQ118),0)</f>
        <v>0</v>
      </c>
      <c r="AR119" s="139">
        <f>IF(AR$87='Capital Structure'!$H$7,SUM($E$110:AR110)-SUM($E$118:AR118),0)</f>
        <v>0</v>
      </c>
      <c r="AS119" s="139">
        <f>IF(AS$87='Capital Structure'!$H$7,SUM($E$110:AS110)-SUM($E$118:AS118),0)</f>
        <v>0</v>
      </c>
      <c r="AT119" s="139">
        <f>IF(AT$87='Capital Structure'!$H$7,SUM($E$110:AT110)-SUM($E$118:AT118),0)</f>
        <v>0</v>
      </c>
      <c r="AU119" s="139">
        <f>IF(AU$87='Capital Structure'!$H$7,SUM($E$110:AU110)-SUM($E$118:AU118),0)</f>
        <v>0</v>
      </c>
      <c r="AV119" s="139">
        <f>IF(AV$87='Capital Structure'!$H$7,SUM($E$110:AV110)-SUM($E$118:AV118),0)</f>
        <v>0</v>
      </c>
      <c r="AW119" s="139">
        <f>IF(AW$87='Capital Structure'!$H$7,SUM($E$110:AW110)-SUM($E$118:AW118),0)</f>
        <v>0</v>
      </c>
      <c r="AX119" s="139">
        <f>IF(AX$87='Capital Structure'!$H$7,SUM($E$110:AX110)-SUM($E$118:AX118),0)</f>
        <v>0</v>
      </c>
      <c r="AY119" s="139">
        <f>IF(AY$87='Capital Structure'!$H$7,SUM($E$110:AY110)-SUM($E$118:AY118),0)</f>
        <v>0</v>
      </c>
      <c r="AZ119" s="139">
        <f>IF(AZ$87='Capital Structure'!$H$7,SUM($E$110:AZ110)-SUM($E$118:AZ118),0)</f>
        <v>0</v>
      </c>
      <c r="BA119" s="139">
        <f>IF(BA$87='Capital Structure'!$H$7,SUM($E$110:BA110)-SUM($E$118:BA118),0)</f>
        <v>0</v>
      </c>
      <c r="BB119" s="139">
        <f>IF(BB$87='Capital Structure'!$H$7,SUM($E$110:BB110)-SUM($E$118:BB118),0)</f>
        <v>0</v>
      </c>
      <c r="BC119" s="139">
        <f>IF(BC$87='Capital Structure'!$H$7,SUM($E$110:BC110)-SUM($E$118:BC118),0)</f>
        <v>0</v>
      </c>
      <c r="BD119" s="139">
        <f>IF(BD$87='Capital Structure'!$H$7,SUM($E$110:BD110)-SUM($E$118:BD118),0)</f>
        <v>0</v>
      </c>
      <c r="BE119" s="139">
        <f>IF(BE$87='Capital Structure'!$H$7,SUM($E$110:BE110)-SUM($E$118:BE118),0)</f>
        <v>0</v>
      </c>
      <c r="BF119" s="139">
        <f>IF(BF$87='Capital Structure'!$H$7,SUM($E$110:BF110)-SUM($E$118:BF118),0)</f>
        <v>0</v>
      </c>
      <c r="BG119" s="139">
        <f>IF(BG$87='Capital Structure'!$H$7,SUM($E$110:BG110)-SUM($E$118:BG118),0)</f>
        <v>0</v>
      </c>
      <c r="BH119" s="139">
        <f>IF(BH$87='Capital Structure'!$H$7,SUM($E$110:BH110)-SUM($E$118:BH118),0)</f>
        <v>0</v>
      </c>
      <c r="BI119" s="139">
        <f>IF(BI$87='Capital Structure'!$H$7,SUM($E$110:BI110)-SUM($E$118:BI118),0)</f>
        <v>0</v>
      </c>
      <c r="BJ119" s="139">
        <f>IF(BJ$87='Capital Structure'!$H$7,SUM($E$110:BJ110)-SUM($E$118:BJ118),0)</f>
        <v>0</v>
      </c>
      <c r="BK119" s="139">
        <f>IF(BK$87='Capital Structure'!$H$7,SUM($E$110:BK110)-SUM($E$118:BK118),0)</f>
        <v>0</v>
      </c>
      <c r="BL119" s="139">
        <f>IF(BL$87='Capital Structure'!$H$7,SUM($E$110:BL110)-SUM($E$118:BL118),0)</f>
        <v>0</v>
      </c>
      <c r="BM119" s="139">
        <f>IF(BM$87='Capital Structure'!$H$7,SUM($E$110:BM110)-SUM($E$118:BM118),0)</f>
        <v>0</v>
      </c>
      <c r="BN119" s="139">
        <f>IF(BN$87='Capital Structure'!$H$7,SUM($E$110:BN110)-SUM($E$118:BN118),0)</f>
        <v>0</v>
      </c>
      <c r="BO119" s="139">
        <f>IF(BO$87='Capital Structure'!$H$7,SUM($E$110:BO110)-SUM($E$118:BO118),0)</f>
        <v>0</v>
      </c>
      <c r="BP119" s="139">
        <f>IF(BP$87='Capital Structure'!$H$7,SUM($E$110:BP110)-SUM($E$118:BP118),0)</f>
        <v>0</v>
      </c>
      <c r="BQ119" s="139">
        <f>IF(BQ$87='Capital Structure'!$H$7,SUM($E$110:BQ110)-SUM($E$118:BQ118),0)</f>
        <v>0</v>
      </c>
      <c r="BR119" s="139">
        <f>IF(BR$87='Capital Structure'!$H$7,SUM($E$110:BR110)-SUM($E$118:BR118),0)</f>
        <v>0</v>
      </c>
      <c r="BS119" s="139">
        <f>IF(BS$87='Capital Structure'!$H$7,SUM($E$110:BS110)-SUM($E$118:BS118),0)</f>
        <v>0</v>
      </c>
      <c r="BT119" s="139">
        <f>IF(BT$87='Capital Structure'!$H$7,SUM($E$110:BT110)-SUM($E$118:BT118),0)</f>
        <v>0</v>
      </c>
      <c r="BU119" s="139">
        <f>IF(BU$87='Capital Structure'!$H$7,SUM($E$110:BU110)-SUM($E$118:BU118),0)</f>
        <v>0</v>
      </c>
      <c r="BV119" s="139">
        <f>IF(BV$87='Capital Structure'!$H$7,SUM($E$110:BV110)-SUM($E$118:BV118),0)</f>
        <v>0</v>
      </c>
      <c r="BW119" s="139">
        <f>IF(BW$87='Capital Structure'!$H$7,SUM($E$110:BW110)-SUM($E$118:BW118),0)</f>
        <v>0</v>
      </c>
      <c r="BX119" s="139">
        <f>IF(BX$87='Capital Structure'!$H$7,SUM($E$110:BX110)-SUM($E$118:BX118),0)</f>
        <v>0</v>
      </c>
      <c r="BY119" s="139">
        <f>IF(BY$87='Capital Structure'!$H$7,SUM($E$110:BY110)-SUM($E$118:BY118),0)</f>
        <v>0</v>
      </c>
      <c r="BZ119" s="139">
        <f>IF(BZ$87='Capital Structure'!$H$7,SUM($E$110:BZ110)-SUM($E$118:BZ118),0)</f>
        <v>0</v>
      </c>
      <c r="CA119" s="139">
        <f>IF(CA$87='Capital Structure'!$H$7,SUM($E$110:CA110)-SUM($E$118:CA118),0)</f>
        <v>88200000</v>
      </c>
      <c r="CB119" s="139">
        <f>IF(CB$87='Capital Structure'!$H$7,SUM($E$110:CB110)-SUM($E$118:CB118),0)</f>
        <v>0</v>
      </c>
      <c r="CC119" s="139">
        <f>IF(CC$87='Capital Structure'!$H$7,SUM($E$110:CC110)-SUM($E$118:CC118),0)</f>
        <v>0</v>
      </c>
      <c r="CD119" s="139">
        <f>IF(CD$87='Capital Structure'!$H$7,SUM($E$110:CD110)-SUM($E$118:CD118),0)</f>
        <v>0</v>
      </c>
      <c r="CE119" s="139">
        <f>IF(CE$87='Capital Structure'!$H$7,SUM($E$110:CE110)-SUM($E$118:CE118),0)</f>
        <v>0</v>
      </c>
      <c r="CF119" s="139">
        <f>IF(CF$87='Capital Structure'!$H$7,SUM($E$110:CF110)-SUM($E$118:CF118),0)</f>
        <v>0</v>
      </c>
      <c r="CG119" s="139">
        <f>IF(CG$87='Capital Structure'!$H$7,SUM($E$110:CG110)-SUM($E$118:CG118),0)</f>
        <v>0</v>
      </c>
      <c r="CH119" s="139">
        <f>IF(CH$87='Capital Structure'!$H$7,SUM($E$110:CH110)-SUM($E$118:CH118),0)</f>
        <v>0</v>
      </c>
      <c r="CI119" s="139">
        <f>IF(CI$87='Capital Structure'!$H$7,SUM($E$110:CI110)-SUM($E$118:CI118),0)</f>
        <v>0</v>
      </c>
      <c r="CJ119" s="139">
        <f>IF(CJ$87='Capital Structure'!$H$7,SUM($E$110:CJ110)-SUM($E$118:CJ118),0)</f>
        <v>0</v>
      </c>
      <c r="CK119" s="139">
        <f>IF(CK$87='Capital Structure'!$H$7,SUM($E$110:CK110)-SUM($E$118:CK118),0)</f>
        <v>0</v>
      </c>
      <c r="CL119" s="139">
        <f>IF(CL$87='Capital Structure'!$H$7,SUM($E$110:CL110)-SUM($E$118:CL118),0)</f>
        <v>0</v>
      </c>
      <c r="CM119" s="139">
        <f>IF(CM$87='Capital Structure'!$H$7,SUM($E$110:CM110)-SUM($E$118:CM118),0)</f>
        <v>0</v>
      </c>
      <c r="CN119" s="139">
        <f>IF(CN$87='Capital Structure'!$H$7,SUM($E$110:CN110)-SUM($E$118:CN118),0)</f>
        <v>0</v>
      </c>
      <c r="CO119" s="139">
        <f>IF(CO$87='Capital Structure'!$H$7,SUM($E$110:CO110)-SUM($E$118:CO118),0)</f>
        <v>0</v>
      </c>
      <c r="CP119" s="139">
        <f>IF(CP$87='Capital Structure'!$H$7,SUM($E$110:CP110)-SUM($E$118:CP118),0)</f>
        <v>0</v>
      </c>
      <c r="CQ119" s="139">
        <f>IF(CQ$87='Capital Structure'!$H$7,SUM($E$110:CQ110)-SUM($E$118:CQ118),0)</f>
        <v>0</v>
      </c>
      <c r="CR119" s="139">
        <f>IF(CR$87='Capital Structure'!$H$7,SUM($E$110:CR110)-SUM($E$118:CR118),0)</f>
        <v>0</v>
      </c>
      <c r="CS119" s="139">
        <f>IF(CS$87='Capital Structure'!$H$7,SUM($E$110:CS110)-SUM($E$118:CS118),0)</f>
        <v>0</v>
      </c>
      <c r="CT119" s="139">
        <f>IF(CT$87='Capital Structure'!$H$7,SUM($E$110:CT110)-SUM($E$118:CT118),0)</f>
        <v>0</v>
      </c>
      <c r="CU119" s="139">
        <f>IF(CU$87='Capital Structure'!$H$7,SUM($E$110:CU110)-SUM($E$118:CU118),0)</f>
        <v>0</v>
      </c>
      <c r="CV119" s="139">
        <f>IF(CV$87='Capital Structure'!$H$7,SUM($E$110:CV110)-SUM($E$118:CV118),0)</f>
        <v>0</v>
      </c>
      <c r="CW119" s="139">
        <f>IF(CW$87='Capital Structure'!$H$7,SUM($E$110:CW110)-SUM($E$118:CW118),0)</f>
        <v>0</v>
      </c>
      <c r="CX119" s="139">
        <f>IF(CX$87='Capital Structure'!$H$7,SUM($E$110:CX110)-SUM($E$118:CX118),0)</f>
        <v>0</v>
      </c>
      <c r="CY119" s="139">
        <f>IF(CY$87='Capital Structure'!$H$7,SUM($E$110:CY110)-SUM($E$118:CY118),0)</f>
        <v>0</v>
      </c>
      <c r="CZ119" s="139">
        <f>IF(CZ$87='Capital Structure'!$H$7,SUM($E$110:CZ110)-SUM($E$118:CZ118),0)</f>
        <v>0</v>
      </c>
      <c r="DA119" s="139">
        <f>IF(DA$87='Capital Structure'!$H$7,SUM($E$110:DA110)-SUM($E$118:DA118),0)</f>
        <v>0</v>
      </c>
      <c r="DB119" s="139">
        <f>IF(DB$87='Capital Structure'!$H$7,SUM($E$110:DB110)-SUM($E$118:DB118),0)</f>
        <v>0</v>
      </c>
      <c r="DC119" s="139">
        <f>IF(DC$87='Capital Structure'!$H$7,SUM($E$110:DC110)-SUM($E$118:DC118),0)</f>
        <v>0</v>
      </c>
      <c r="DD119" s="139">
        <f>IF(DD$87='Capital Structure'!$H$7,SUM($E$110:DD110)-SUM($E$118:DD118),0)</f>
        <v>0</v>
      </c>
      <c r="DE119" s="139">
        <f>IF(DE$87='Capital Structure'!$H$7,SUM($E$110:DE110)-SUM($E$118:DE118),0)</f>
        <v>0</v>
      </c>
      <c r="DF119" s="139">
        <f>IF(DF$87='Capital Structure'!$H$7,SUM($E$110:DF110)-SUM($E$118:DF118),0)</f>
        <v>0</v>
      </c>
      <c r="DG119" s="139">
        <f>IF(DG$87='Capital Structure'!$H$7,SUM($E$110:DG110)-SUM($E$118:DG118),0)</f>
        <v>0</v>
      </c>
      <c r="DH119" s="139">
        <f>IF(DH$87='Capital Structure'!$H$7,SUM($E$110:DH110)-SUM($E$118:DH118),0)</f>
        <v>0</v>
      </c>
      <c r="DI119" s="139">
        <f>IF(DI$87='Capital Structure'!$H$7,SUM($E$110:DI110)-SUM($E$118:DI118),0)</f>
        <v>0</v>
      </c>
      <c r="DJ119" s="139">
        <f>IF(DJ$87='Capital Structure'!$H$7,SUM($E$110:DJ110)-SUM($E$118:DJ118),0)</f>
        <v>0</v>
      </c>
      <c r="DK119" s="139">
        <f>IF(DK$87='Capital Structure'!$H$7,SUM($E$110:DK110)-SUM($E$118:DK118),0)</f>
        <v>0</v>
      </c>
      <c r="DL119" s="139">
        <f>IF(DL$87='Capital Structure'!$H$7,SUM($E$110:DL110)-SUM($E$118:DL118),0)</f>
        <v>0</v>
      </c>
      <c r="DM119" s="139">
        <f>IF(DM$87='Capital Structure'!$H$7,SUM($E$110:DM110)-SUM($E$118:DM118),0)</f>
        <v>0</v>
      </c>
      <c r="DN119" s="139">
        <f>IF(DN$87='Capital Structure'!$H$7,SUM($E$110:DN110)-SUM($E$118:DN118),0)</f>
        <v>0</v>
      </c>
      <c r="DO119" s="139">
        <f>IF(DO$87='Capital Structure'!$H$7,SUM($E$110:DO110)-SUM($E$118:DO118),0)</f>
        <v>0</v>
      </c>
      <c r="DP119" s="139">
        <f>IF(DP$87='Capital Structure'!$H$7,SUM($E$110:DP110)-SUM($E$118:DP118),0)</f>
        <v>0</v>
      </c>
      <c r="DQ119" s="139">
        <f>IF(DQ$87='Capital Structure'!$H$7,SUM($E$110:DQ110)-SUM($E$118:DQ118),0)</f>
        <v>0</v>
      </c>
      <c r="DR119" s="139">
        <f>IF(DR$87='Capital Structure'!$H$7,SUM($E$110:DR110)-SUM($E$118:DR118),0)</f>
        <v>0</v>
      </c>
      <c r="DS119" s="139">
        <f>IF(DS$87='Capital Structure'!$H$7,SUM($E$110:DS110)-SUM($E$118:DS118),0)</f>
        <v>0</v>
      </c>
      <c r="DT119" s="139">
        <f>IF(DT$87='Capital Structure'!$H$7,SUM($E$110:DT110)-SUM($E$118:DT118),0)</f>
        <v>0</v>
      </c>
      <c r="DU119" s="139">
        <f>IF(DU$87='Capital Structure'!$H$7,SUM($E$110:DU110)-SUM($E$118:DU118),0)</f>
        <v>0</v>
      </c>
      <c r="DV119" s="139">
        <f>IF(DV$87='Capital Structure'!$H$7,SUM($E$110:DV110)-SUM($E$118:DV118),0)</f>
        <v>0</v>
      </c>
      <c r="DW119" s="139">
        <f>IF(DW$87='Capital Structure'!$H$7,SUM($E$110:DW110)-SUM($E$118:DW118),0)</f>
        <v>0</v>
      </c>
      <c r="DX119" s="139">
        <f>IF(DX$87='Capital Structure'!$H$7,SUM($E$110:DX110)-SUM($E$118:DX118),0)</f>
        <v>0</v>
      </c>
      <c r="DY119" s="139">
        <f>IF(DY$87='Capital Structure'!$H$7,SUM($E$110:DY110)-SUM($E$118:DY118),0)</f>
        <v>0</v>
      </c>
      <c r="DZ119" s="139">
        <f>IF(DZ$87='Capital Structure'!$H$7,SUM($E$110:DZ110)-SUM($E$118:DZ118),0)</f>
        <v>0</v>
      </c>
      <c r="EA119" s="139">
        <f>IF(EA$87='Capital Structure'!$H$7,SUM($E$110:EA110)-SUM($E$118:EA118),0)</f>
        <v>0</v>
      </c>
      <c r="EB119" s="139">
        <f>IF(EB$87='Capital Structure'!$H$7,SUM($E$110:EB110)-SUM($E$118:EB118),0)</f>
        <v>0</v>
      </c>
      <c r="EC119" s="139">
        <f>IF(EC$87='Capital Structure'!$H$7,SUM($E$110:EC110)-SUM($E$118:EC118),0)</f>
        <v>0</v>
      </c>
      <c r="ED119" s="139">
        <f>IF(ED$87='Capital Structure'!$H$7,SUM($E$110:ED110)-SUM($E$118:ED118),0)</f>
        <v>0</v>
      </c>
      <c r="EE119" s="139">
        <f>IF(EE$87='Capital Structure'!$H$7,SUM($E$110:EE110)-SUM($E$118:EE118),0)</f>
        <v>0</v>
      </c>
      <c r="EF119" s="139">
        <f>IF(EF$87='Capital Structure'!$H$7,SUM($E$110:EF110)-SUM($E$118:EF118),0)</f>
        <v>0</v>
      </c>
      <c r="EG119" s="139">
        <f>IF(EG$87='Capital Structure'!$H$7,SUM($E$110:EG110)-SUM($E$118:EG118),0)</f>
        <v>0</v>
      </c>
      <c r="EH119" s="139">
        <f>IF(EH$87='Capital Structure'!$H$7,SUM($E$110:EH110)-SUM($E$118:EH118),0)</f>
        <v>0</v>
      </c>
      <c r="EI119" s="139">
        <f>IF(EI$87='Capital Structure'!$H$7,SUM($E$110:EI110)-SUM($E$118:EI118),0)</f>
        <v>0</v>
      </c>
      <c r="EJ119" s="139">
        <f>IF(EJ$87='Capital Structure'!$H$7,SUM($E$110:EJ110)-SUM($E$118:EJ118),0)</f>
        <v>0</v>
      </c>
      <c r="EK119" s="139">
        <f>IF(EK$87='Capital Structure'!$H$7,SUM($E$110:EK110)-SUM($E$118:EK118),0)</f>
        <v>0</v>
      </c>
      <c r="EL119" s="139">
        <f>IF(EL$87='Capital Structure'!$H$7,SUM($E$110:EL110)-SUM($E$118:EL118),0)</f>
        <v>0</v>
      </c>
      <c r="EM119" s="139">
        <f>IF(EM$87='Capital Structure'!$H$7,SUM($E$110:EM110)-SUM($E$118:EM118),0)</f>
        <v>0</v>
      </c>
      <c r="EN119" s="139">
        <f>IF(EN$87='Capital Structure'!$H$7,SUM($E$110:EN110)-SUM($E$118:EN118),0)</f>
        <v>0</v>
      </c>
      <c r="EO119" s="139">
        <f>IF(EO$87='Capital Structure'!$H$7,SUM($E$110:EO110)-SUM($E$118:EO118),0)</f>
        <v>0</v>
      </c>
      <c r="EP119" s="139">
        <f>IF(EP$87='Capital Structure'!$H$7,SUM($E$110:EP110)-SUM($E$118:EP118),0)</f>
        <v>0</v>
      </c>
      <c r="EQ119" s="139">
        <f>IF(EQ$87='Capital Structure'!$H$7,SUM($E$110:EQ110)-SUM($E$118:EQ118),0)</f>
        <v>0</v>
      </c>
      <c r="ER119" s="139">
        <f>IF(ER$87='Capital Structure'!$H$7,SUM($E$110:ER110)-SUM($E$118:ER118),0)</f>
        <v>0</v>
      </c>
      <c r="ES119" s="139">
        <f>IF(ES$87='Capital Structure'!$H$7,SUM($E$110:ES110)-SUM($E$118:ES118),0)</f>
        <v>0</v>
      </c>
      <c r="ET119" s="139">
        <f>IF(ET$87='Capital Structure'!$H$7,SUM($E$110:ET110)-SUM($E$118:ET118),0)</f>
        <v>0</v>
      </c>
      <c r="EU119" s="139">
        <f>IF(EU$87='Capital Structure'!$H$7,SUM($E$110:EU110)-SUM($E$118:EU118),0)</f>
        <v>0</v>
      </c>
      <c r="EV119" s="139">
        <f>IF(EV$87='Capital Structure'!$H$7,SUM($E$110:EV110)-SUM($E$118:EV118),0)</f>
        <v>0</v>
      </c>
      <c r="EW119" s="139">
        <f>IF(EW$87='Capital Structure'!$H$7,SUM($E$110:EW110)-SUM($E$118:EW118),0)</f>
        <v>0</v>
      </c>
      <c r="EX119" s="139">
        <f>IF(EX$87='Capital Structure'!$H$7,SUM($E$110:EX110)-SUM($E$118:EX118),0)</f>
        <v>0</v>
      </c>
      <c r="EY119" s="139">
        <f>IF(EY$87='Capital Structure'!$H$7,SUM($E$110:EY110)-SUM($E$118:EY118),0)</f>
        <v>0</v>
      </c>
      <c r="EZ119" s="139">
        <f>IF(EZ$87='Capital Structure'!$H$7,SUM($E$110:EZ110)-SUM($E$118:EZ118),0)</f>
        <v>0</v>
      </c>
      <c r="FA119" s="139">
        <f>IF(FA$87='Capital Structure'!$H$7,SUM($E$110:FA110)-SUM($E$118:FA118),0)</f>
        <v>0</v>
      </c>
      <c r="FB119" s="139">
        <f>IF(FB$87='Capital Structure'!$H$7,SUM($E$110:FB110)-SUM($E$118:FB118),0)</f>
        <v>0</v>
      </c>
      <c r="FC119" s="139"/>
      <c r="FD119" s="139"/>
      <c r="FE119" s="139"/>
      <c r="FF119" s="139"/>
      <c r="FG119" s="139"/>
      <c r="FH119" s="139"/>
      <c r="FI119" s="139"/>
      <c r="FJ119" s="139"/>
      <c r="FK119" s="139"/>
      <c r="FL119" s="139"/>
      <c r="FM119" s="139"/>
      <c r="FN119" s="139"/>
      <c r="FO119" s="139"/>
      <c r="FP119" s="139"/>
      <c r="FQ119" s="139"/>
      <c r="FR119" s="139"/>
      <c r="FS119" s="139"/>
      <c r="FT119" s="139"/>
      <c r="FU119" s="139"/>
      <c r="FV119" s="139"/>
      <c r="FW119" s="139"/>
      <c r="FX119" s="139"/>
      <c r="FY119" s="139"/>
      <c r="FZ119" s="139"/>
      <c r="GA119" s="139"/>
      <c r="GB119" s="139"/>
      <c r="GC119" s="139"/>
      <c r="GD119" s="139"/>
      <c r="GE119" s="139"/>
      <c r="GF119" s="139"/>
      <c r="GG119" s="139"/>
      <c r="GH119" s="139"/>
      <c r="GI119" s="139"/>
      <c r="GJ119" s="139"/>
      <c r="GK119" s="139"/>
      <c r="GL119" s="139"/>
      <c r="GM119" s="139"/>
      <c r="GN119" s="139"/>
      <c r="GO119" s="139"/>
      <c r="GP119" s="139"/>
      <c r="GQ119" s="139"/>
      <c r="GR119" s="139"/>
      <c r="GS119" s="139"/>
      <c r="GT119" s="139"/>
      <c r="GU119" s="139"/>
      <c r="GV119" s="139"/>
      <c r="GW119" s="139"/>
      <c r="GX119" s="139"/>
    </row>
    <row r="120" spans="2:206">
      <c r="B120" s="139"/>
      <c r="E120" s="139"/>
      <c r="F120" s="139"/>
      <c r="G120" s="139"/>
      <c r="H120" s="139"/>
      <c r="I120" s="139"/>
      <c r="J120" s="139"/>
      <c r="K120" s="139"/>
      <c r="L120" s="139"/>
      <c r="M120" s="139"/>
      <c r="N120" s="139"/>
      <c r="O120" s="139"/>
      <c r="P120" s="139"/>
      <c r="Q120" s="139"/>
      <c r="R120" s="139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  <c r="AU120" s="139"/>
      <c r="AV120" s="139"/>
      <c r="AW120" s="139"/>
      <c r="AX120" s="139"/>
      <c r="AY120" s="139"/>
      <c r="AZ120" s="139"/>
      <c r="BA120" s="139"/>
      <c r="BB120" s="139"/>
      <c r="BC120" s="139"/>
      <c r="BD120" s="139"/>
      <c r="BE120" s="139"/>
      <c r="BF120" s="139"/>
      <c r="BG120" s="139"/>
      <c r="BH120" s="139"/>
      <c r="BI120" s="139"/>
      <c r="BJ120" s="139"/>
      <c r="BK120" s="139"/>
      <c r="BL120" s="139"/>
      <c r="BM120" s="139"/>
      <c r="BN120" s="139"/>
      <c r="BO120" s="139"/>
      <c r="BP120" s="139"/>
      <c r="BQ120" s="139"/>
      <c r="BR120" s="139"/>
      <c r="BS120" s="139"/>
      <c r="BT120" s="139"/>
      <c r="BU120" s="139"/>
      <c r="BV120" s="139"/>
      <c r="BW120" s="139"/>
      <c r="BX120" s="139"/>
      <c r="BY120" s="139"/>
      <c r="BZ120" s="139"/>
      <c r="CA120" s="139"/>
      <c r="CB120" s="139"/>
      <c r="CC120" s="139"/>
      <c r="CD120" s="139"/>
      <c r="CE120" s="139"/>
      <c r="CF120" s="139"/>
      <c r="CG120" s="139"/>
      <c r="CH120" s="139"/>
      <c r="CI120" s="139"/>
      <c r="CJ120" s="139"/>
      <c r="CK120" s="139"/>
      <c r="CL120" s="139"/>
      <c r="CM120" s="139"/>
      <c r="CN120" s="139"/>
      <c r="CO120" s="139"/>
      <c r="CP120" s="139"/>
      <c r="CQ120" s="139"/>
      <c r="CR120" s="139"/>
      <c r="CS120" s="139"/>
      <c r="CT120" s="139"/>
      <c r="CU120" s="139"/>
      <c r="CV120" s="139"/>
      <c r="CW120" s="139"/>
      <c r="CX120" s="139"/>
      <c r="CY120" s="139"/>
      <c r="CZ120" s="139"/>
      <c r="DA120" s="139"/>
      <c r="DB120" s="139"/>
      <c r="DC120" s="139"/>
      <c r="DD120" s="139"/>
      <c r="DE120" s="139"/>
      <c r="DF120" s="139"/>
      <c r="DG120" s="139"/>
      <c r="DH120" s="139"/>
      <c r="DI120" s="139"/>
      <c r="DJ120" s="139"/>
      <c r="DK120" s="139"/>
      <c r="DL120" s="139"/>
      <c r="DM120" s="139"/>
      <c r="DN120" s="139"/>
      <c r="DO120" s="139"/>
      <c r="DP120" s="139"/>
      <c r="DQ120" s="139"/>
      <c r="DR120" s="139"/>
      <c r="DS120" s="139"/>
      <c r="DT120" s="139"/>
      <c r="DU120" s="139"/>
      <c r="DV120" s="139"/>
      <c r="DW120" s="139"/>
      <c r="DX120" s="139"/>
      <c r="DY120" s="139"/>
      <c r="DZ120" s="139"/>
      <c r="EA120" s="139"/>
      <c r="EB120" s="139"/>
      <c r="EC120" s="139"/>
      <c r="ED120" s="139"/>
      <c r="EE120" s="139"/>
      <c r="EF120" s="139"/>
      <c r="EG120" s="139"/>
      <c r="EH120" s="139"/>
      <c r="EI120" s="139"/>
      <c r="EJ120" s="139"/>
      <c r="EK120" s="139"/>
      <c r="EL120" s="139"/>
      <c r="EM120" s="139"/>
      <c r="EN120" s="139"/>
      <c r="EO120" s="139"/>
      <c r="EP120" s="139"/>
      <c r="EQ120" s="139"/>
      <c r="ER120" s="139"/>
      <c r="ES120" s="139"/>
      <c r="ET120" s="139"/>
      <c r="EU120" s="139"/>
      <c r="EV120" s="139"/>
      <c r="EW120" s="139"/>
      <c r="EX120" s="139"/>
      <c r="EY120" s="139"/>
      <c r="EZ120" s="139"/>
      <c r="FA120" s="139"/>
      <c r="FB120" s="139"/>
    </row>
    <row r="121" spans="2:206" s="120" customFormat="1">
      <c r="B121" s="144" t="s">
        <v>359</v>
      </c>
    </row>
    <row r="122" spans="2:206">
      <c r="B122" s="139" t="s">
        <v>353</v>
      </c>
      <c r="E122" s="136">
        <f>MAX((E124-E126)*'Capital Structure'!$H$21/12,0)</f>
        <v>0</v>
      </c>
      <c r="F122" s="136">
        <f>MAX((F124-F126)*'Capital Structure'!$H$21/12,0)</f>
        <v>0</v>
      </c>
      <c r="G122" s="136">
        <f>MAX((G124-G126)*'Capital Structure'!$H$21/12,0)</f>
        <v>0</v>
      </c>
      <c r="H122" s="136">
        <f>MAX((H124-H126)*'Capital Structure'!$H$21/12,0)</f>
        <v>0</v>
      </c>
      <c r="I122" s="136">
        <f>MAX((I124-I126)*'Capital Structure'!$H$21/12,0)</f>
        <v>0</v>
      </c>
      <c r="J122" s="136">
        <f>MAX((J124-J126)*'Capital Structure'!$H$21/12,0)</f>
        <v>0</v>
      </c>
      <c r="K122" s="136">
        <f>MAX((K124-K126)*'Capital Structure'!$H$21/12,0)</f>
        <v>0</v>
      </c>
      <c r="L122" s="136">
        <f>MAX((L124-L126)*'Capital Structure'!$H$21/12,0)</f>
        <v>0</v>
      </c>
      <c r="M122" s="136">
        <f>MAX((M124-M126)*'Capital Structure'!$H$21/12,0)</f>
        <v>0</v>
      </c>
      <c r="N122" s="136">
        <f>MAX((N124-N126)*'Capital Structure'!$H$21/12,0)</f>
        <v>0</v>
      </c>
      <c r="O122" s="136">
        <f>MAX((O124-O126)*'Capital Structure'!$H$21/12,0)</f>
        <v>0</v>
      </c>
      <c r="P122" s="136">
        <f>MAX((P124-P126)*'Capital Structure'!$H$21/12,0)</f>
        <v>0</v>
      </c>
      <c r="Q122" s="136">
        <f>MAX((Q124-Q126)*'Capital Structure'!$H$21/12,0)</f>
        <v>0</v>
      </c>
      <c r="R122" s="136">
        <f>MAX((R124-R126)*'Capital Structure'!$H$21/12,0)</f>
        <v>0</v>
      </c>
      <c r="S122" s="136">
        <f>MAX((S124-S126)*'Capital Structure'!$H$21/12,0)</f>
        <v>0</v>
      </c>
      <c r="T122" s="136">
        <f>MAX((T124-T126)*'Capital Structure'!$H$21/12,0)</f>
        <v>0</v>
      </c>
      <c r="U122" s="136">
        <f>MAX((U124-U126)*'Capital Structure'!$H$21/12,0)</f>
        <v>0</v>
      </c>
      <c r="V122" s="136">
        <f>MAX((V124-V126)*'Capital Structure'!$H$21/12,0)</f>
        <v>0</v>
      </c>
      <c r="W122" s="136">
        <f>MAX((W124-W126)*'Capital Structure'!$H$21/12,0)</f>
        <v>0</v>
      </c>
      <c r="X122" s="136">
        <f>MAX((X124-X126)*'Capital Structure'!$H$21/12,0)</f>
        <v>0</v>
      </c>
      <c r="Y122" s="136">
        <f>MAX((Y124-Y126)*'Capital Structure'!$H$21/12,0)</f>
        <v>0</v>
      </c>
      <c r="Z122" s="136">
        <f>MAX((Z124-Z126)*'Capital Structure'!$H$21/12,0)</f>
        <v>0</v>
      </c>
      <c r="AA122" s="136">
        <f>MAX((AA124-AA126)*'Capital Structure'!$H$21/12,0)</f>
        <v>0</v>
      </c>
      <c r="AB122" s="136">
        <f>MAX((AB124-AB126)*'Capital Structure'!$H$21/12,0)</f>
        <v>0</v>
      </c>
      <c r="AC122" s="136">
        <f>MAX((AC124-AC126)*'Capital Structure'!$H$21/12,0)</f>
        <v>0</v>
      </c>
      <c r="AD122" s="136">
        <f>MAX((AD124-AD126)*'Capital Structure'!$H$21/12,0)</f>
        <v>0</v>
      </c>
      <c r="AE122" s="136">
        <f>MAX((AE124-AE126)*'Capital Structure'!$H$21/12,0)</f>
        <v>0</v>
      </c>
      <c r="AF122" s="136">
        <f>MAX((AF124-AF126)*'Capital Structure'!$H$21/12,0)</f>
        <v>0</v>
      </c>
      <c r="AG122" s="136">
        <f>MAX((AG124-AG126)*'Capital Structure'!$H$21/12,0)</f>
        <v>0</v>
      </c>
      <c r="AH122" s="136">
        <f>MAX((AH124-AH126)*'Capital Structure'!$H$21/12,0)</f>
        <v>0</v>
      </c>
      <c r="AI122" s="136">
        <f>MAX((AI124-AI126)*'Capital Structure'!$H$21/12,0)</f>
        <v>0</v>
      </c>
      <c r="AJ122" s="136">
        <f>MAX((AJ124-AJ126)*'Capital Structure'!$H$21/12,0)</f>
        <v>0</v>
      </c>
      <c r="AK122" s="136">
        <f>MAX((AK124-AK126)*'Capital Structure'!$H$21/12,0)</f>
        <v>0</v>
      </c>
      <c r="AL122" s="136">
        <f>MAX((AL124-AL126)*'Capital Structure'!$H$21/12,0)</f>
        <v>0</v>
      </c>
      <c r="AM122" s="136">
        <f>MAX((AM124-AM126)*'Capital Structure'!$H$21/12,0)</f>
        <v>0</v>
      </c>
      <c r="AN122" s="136">
        <f>MAX((AN124-AN126)*'Capital Structure'!$H$21/12,0)</f>
        <v>0</v>
      </c>
      <c r="AO122" s="136">
        <f>MAX((AO124-AO126)*'Capital Structure'!$H$21/12,0)</f>
        <v>0</v>
      </c>
      <c r="AP122" s="136">
        <f>MAX((AP124-AP126)*'Capital Structure'!$H$21/12,0)</f>
        <v>0</v>
      </c>
      <c r="AQ122" s="136">
        <f>MAX((AQ124-AQ126)*'Capital Structure'!$H$21/12,0)</f>
        <v>0</v>
      </c>
      <c r="AR122" s="136">
        <f>MAX((AR124-AR126)*'Capital Structure'!$H$21/12,0)</f>
        <v>0</v>
      </c>
      <c r="AS122" s="136">
        <f>MAX((AS124-AS126)*'Capital Structure'!$H$21/12,0)</f>
        <v>0</v>
      </c>
      <c r="AT122" s="136">
        <f>MAX((AT124-AT126)*'Capital Structure'!$H$21/12,0)</f>
        <v>0</v>
      </c>
      <c r="AU122" s="136">
        <f>MAX((AU124-AU126)*'Capital Structure'!$H$21/12,0)</f>
        <v>0</v>
      </c>
      <c r="AV122" s="136">
        <f>MAX((AV124-AV126)*'Capital Structure'!$H$21/12,0)</f>
        <v>0</v>
      </c>
      <c r="AW122" s="136">
        <f>MAX((AW124-AW126)*'Capital Structure'!$H$21/12,0)</f>
        <v>0</v>
      </c>
      <c r="AX122" s="136">
        <f>MAX((AX124-AX126)*'Capital Structure'!$H$21/12,0)</f>
        <v>0</v>
      </c>
      <c r="AY122" s="136">
        <f>MAX((AY124-AY126)*'Capital Structure'!$H$21/12,0)</f>
        <v>0</v>
      </c>
      <c r="AZ122" s="136">
        <f>MAX((AZ124-AZ126)*'Capital Structure'!$H$21/12,0)</f>
        <v>0</v>
      </c>
      <c r="BA122" s="136">
        <f>MAX((BA124-BA126)*'Capital Structure'!$H$21/12,0)</f>
        <v>0</v>
      </c>
      <c r="BB122" s="136">
        <f>MAX((BB124-BB126)*'Capital Structure'!$H$21/12,0)</f>
        <v>0</v>
      </c>
      <c r="BC122" s="136">
        <f>MAX((BC124-BC126)*'Capital Structure'!$H$21/12,0)</f>
        <v>0</v>
      </c>
      <c r="BD122" s="136">
        <f>MAX((BD124-BD126)*'Capital Structure'!$H$21/12,0)</f>
        <v>0</v>
      </c>
      <c r="BE122" s="136">
        <f>MAX((BE124-BE126)*'Capital Structure'!$H$21/12,0)</f>
        <v>0</v>
      </c>
      <c r="BF122" s="136">
        <f>MAX((BF124-BF126)*'Capital Structure'!$H$21/12,0)</f>
        <v>0</v>
      </c>
      <c r="BG122" s="136">
        <f>MAX((BG124-BG126)*'Capital Structure'!$H$21/12,0)</f>
        <v>0</v>
      </c>
      <c r="BH122" s="136">
        <f>MAX((BH124-BH126)*'Capital Structure'!$H$21/12,0)</f>
        <v>0</v>
      </c>
      <c r="BI122" s="136">
        <f>MAX((BI124-BI126)*'Capital Structure'!$H$21/12,0)</f>
        <v>0</v>
      </c>
      <c r="BJ122" s="136">
        <f>MAX((BJ124-BJ126)*'Capital Structure'!$H$21/12,0)</f>
        <v>0</v>
      </c>
      <c r="BK122" s="136">
        <f>MAX((BK124-BK126)*'Capital Structure'!$H$21/12,0)</f>
        <v>0</v>
      </c>
      <c r="BL122" s="136">
        <f>MAX((BL124-BL126)*'Capital Structure'!$H$21/12,0)</f>
        <v>0</v>
      </c>
      <c r="BM122" s="136">
        <f>MAX((BM124-BM126)*'Capital Structure'!$H$21/12,0)</f>
        <v>0</v>
      </c>
      <c r="BN122" s="136">
        <f>MAX((BN124-BN126)*'Capital Structure'!$H$21/12,0)</f>
        <v>0</v>
      </c>
      <c r="BO122" s="136">
        <f>MAX((BO124-BO126)*'Capital Structure'!$H$21/12,0)</f>
        <v>0</v>
      </c>
      <c r="BP122" s="136">
        <f>MAX((BP124-BP126)*'Capital Structure'!$H$21/12,0)</f>
        <v>0</v>
      </c>
      <c r="BQ122" s="136">
        <f>MAX((BQ124-BQ126)*'Capital Structure'!$H$21/12,0)</f>
        <v>0</v>
      </c>
      <c r="BR122" s="136">
        <f>MAX((BR124-BR126)*'Capital Structure'!$H$21/12,0)</f>
        <v>0</v>
      </c>
      <c r="BS122" s="136">
        <f>MAX((BS124-BS126)*'Capital Structure'!$H$21/12,0)</f>
        <v>0</v>
      </c>
      <c r="BT122" s="136">
        <f>MAX((BT124-BT126)*'Capital Structure'!$H$21/12,0)</f>
        <v>0</v>
      </c>
      <c r="BU122" s="136">
        <f>MAX((BU124-BU126)*'Capital Structure'!$H$21/12,0)</f>
        <v>0</v>
      </c>
      <c r="BV122" s="136">
        <f>MAX((BV124-BV126)*'Capital Structure'!$H$21/12,0)</f>
        <v>0</v>
      </c>
      <c r="BW122" s="136">
        <f>MAX((BW124-BW126)*'Capital Structure'!$H$21/12,0)</f>
        <v>0</v>
      </c>
      <c r="BX122" s="136">
        <f>MAX((BX124-BX126)*'Capital Structure'!$H$21/12,0)</f>
        <v>0</v>
      </c>
      <c r="BY122" s="136">
        <f>MAX((BY124-BY126)*'Capital Structure'!$H$21/12,0)</f>
        <v>0</v>
      </c>
      <c r="BZ122" s="136">
        <f>MAX((BZ124-BZ126)*'Capital Structure'!$H$21/12,0)</f>
        <v>0</v>
      </c>
      <c r="CA122" s="136">
        <f>MAX((CA124-CA126)*'Capital Structure'!$H$21/12,0)</f>
        <v>0</v>
      </c>
      <c r="CB122" s="136">
        <f>MAX((CB124-CB126)*'Capital Structure'!$H$21/12,0)</f>
        <v>0</v>
      </c>
      <c r="CC122" s="136">
        <f>MAX((CC124-CC126)*'Capital Structure'!$H$21/12,0)</f>
        <v>0</v>
      </c>
      <c r="CD122" s="136">
        <f>MAX((CD124-CD126)*'Capital Structure'!$H$21/12,0)</f>
        <v>0</v>
      </c>
      <c r="CE122" s="136">
        <f>MAX((CE124-CE126)*'Capital Structure'!$H$21/12,0)</f>
        <v>0</v>
      </c>
      <c r="CF122" s="136">
        <f>MAX((CF124-CF126)*'Capital Structure'!$H$21/12,0)</f>
        <v>0</v>
      </c>
      <c r="CG122" s="136">
        <f>MAX((CG124-CG126)*'Capital Structure'!$H$21/12,0)</f>
        <v>0</v>
      </c>
      <c r="CH122" s="136">
        <f>MAX((CH124-CH126)*'Capital Structure'!$H$21/12,0)</f>
        <v>0</v>
      </c>
      <c r="CI122" s="136">
        <f>MAX((CI124-CI126)*'Capital Structure'!$H$21/12,0)</f>
        <v>0</v>
      </c>
      <c r="CJ122" s="136">
        <f>MAX((CJ124-CJ126)*'Capital Structure'!$H$21/12,0)</f>
        <v>0</v>
      </c>
      <c r="CK122" s="136">
        <f>MAX((CK124-CK126)*'Capital Structure'!$H$21/12,0)</f>
        <v>0</v>
      </c>
      <c r="CL122" s="136">
        <f>MAX((CL124-CL126)*'Capital Structure'!$H$21/12,0)</f>
        <v>0</v>
      </c>
      <c r="CM122" s="136">
        <f>MAX((CM124-CM126)*'Capital Structure'!$H$21/12,0)</f>
        <v>0</v>
      </c>
      <c r="CN122" s="136">
        <f>MAX((CN124-CN126)*'Capital Structure'!$H$21/12,0)</f>
        <v>0</v>
      </c>
      <c r="CO122" s="136">
        <f>MAX((CO124-CO126)*'Capital Structure'!$H$21/12,0)</f>
        <v>0</v>
      </c>
      <c r="CP122" s="136">
        <f>MAX((CP124-CP126)*'Capital Structure'!$H$21/12,0)</f>
        <v>0</v>
      </c>
      <c r="CQ122" s="136">
        <f>MAX((CQ124-CQ126)*'Capital Structure'!$H$21/12,0)</f>
        <v>0</v>
      </c>
      <c r="CR122" s="136">
        <f>MAX((CR124-CR126)*'Capital Structure'!$H$21/12,0)</f>
        <v>0</v>
      </c>
      <c r="CS122" s="136">
        <f>MAX((CS124-CS126)*'Capital Structure'!$H$21/12,0)</f>
        <v>0</v>
      </c>
      <c r="CT122" s="136">
        <f>MAX((CT124-CT126)*'Capital Structure'!$H$21/12,0)</f>
        <v>0</v>
      </c>
      <c r="CU122" s="136">
        <f>MAX((CU124-CU126)*'Capital Structure'!$H$21/12,0)</f>
        <v>0</v>
      </c>
      <c r="CV122" s="136">
        <f>MAX((CV124-CV126)*'Capital Structure'!$H$21/12,0)</f>
        <v>0</v>
      </c>
      <c r="CW122" s="136">
        <f>MAX((CW124-CW126)*'Capital Structure'!$H$21/12,0)</f>
        <v>0</v>
      </c>
      <c r="CX122" s="136">
        <f>MAX((CX124-CX126)*'Capital Structure'!$H$21/12,0)</f>
        <v>0</v>
      </c>
      <c r="CY122" s="136">
        <f>MAX((CY124-CY126)*'Capital Structure'!$H$21/12,0)</f>
        <v>0</v>
      </c>
      <c r="CZ122" s="136">
        <f>MAX((CZ124-CZ126)*'Capital Structure'!$H$21/12,0)</f>
        <v>0</v>
      </c>
      <c r="DA122" s="136">
        <f>MAX((DA124-DA126)*'Capital Structure'!$H$21/12,0)</f>
        <v>0</v>
      </c>
      <c r="DB122" s="136">
        <f>MAX((DB124-DB126)*'Capital Structure'!$H$21/12,0)</f>
        <v>0</v>
      </c>
      <c r="DC122" s="136">
        <f>MAX((DC124-DC126)*'Capital Structure'!$H$21/12,0)</f>
        <v>0</v>
      </c>
      <c r="DD122" s="136">
        <f>MAX((DD124-DD126)*'Capital Structure'!$H$21/12,0)</f>
        <v>0</v>
      </c>
      <c r="DE122" s="136">
        <f>MAX((DE124-DE126)*'Capital Structure'!$H$21/12,0)</f>
        <v>0</v>
      </c>
      <c r="DF122" s="136">
        <f>MAX((DF124-DF126)*'Capital Structure'!$H$21/12,0)</f>
        <v>0</v>
      </c>
      <c r="DG122" s="136">
        <f>MAX((DG124-DG126)*'Capital Structure'!$H$21/12,0)</f>
        <v>0</v>
      </c>
      <c r="DH122" s="136">
        <f>MAX((DH124-DH126)*'Capital Structure'!$H$21/12,0)</f>
        <v>0</v>
      </c>
      <c r="DI122" s="136">
        <f>MAX((DI124-DI126)*'Capital Structure'!$H$21/12,0)</f>
        <v>0</v>
      </c>
      <c r="DJ122" s="136">
        <f>MAX((DJ124-DJ126)*'Capital Structure'!$H$21/12,0)</f>
        <v>0</v>
      </c>
      <c r="DK122" s="136">
        <f>MAX((DK124-DK126)*'Capital Structure'!$H$21/12,0)</f>
        <v>0</v>
      </c>
      <c r="DL122" s="136">
        <f>MAX((DL124-DL126)*'Capital Structure'!$H$21/12,0)</f>
        <v>0</v>
      </c>
      <c r="DM122" s="136">
        <f>MAX((DM124-DM126)*'Capital Structure'!$H$21/12,0)</f>
        <v>0</v>
      </c>
      <c r="DN122" s="136">
        <f>MAX((DN124-DN126)*'Capital Structure'!$H$21/12,0)</f>
        <v>0</v>
      </c>
      <c r="DO122" s="136">
        <f>MAX((DO124-DO126)*'Capital Structure'!$H$21/12,0)</f>
        <v>0</v>
      </c>
      <c r="DP122" s="136">
        <f>MAX((DP124-DP126)*'Capital Structure'!$H$21/12,0)</f>
        <v>0</v>
      </c>
      <c r="DQ122" s="136">
        <f>MAX((DQ124-DQ126)*'Capital Structure'!$H$21/12,0)</f>
        <v>0</v>
      </c>
      <c r="DR122" s="136">
        <f>MAX((DR124-DR126)*'Capital Structure'!$H$21/12,0)</f>
        <v>0</v>
      </c>
      <c r="DS122" s="136">
        <f>MAX((DS124-DS126)*'Capital Structure'!$H$21/12,0)</f>
        <v>0</v>
      </c>
      <c r="DT122" s="136">
        <f>MAX((DT124-DT126)*'Capital Structure'!$H$21/12,0)</f>
        <v>0</v>
      </c>
      <c r="DU122" s="136">
        <f>MAX((DU124-DU126)*'Capital Structure'!$H$21/12,0)</f>
        <v>0</v>
      </c>
      <c r="DV122" s="136">
        <f>MAX((DV124-DV126)*'Capital Structure'!$H$21/12,0)</f>
        <v>0</v>
      </c>
      <c r="DW122" s="136">
        <f>MAX((DW124-DW126)*'Capital Structure'!$H$21/12,0)</f>
        <v>0</v>
      </c>
      <c r="DX122" s="136">
        <f>MAX((DX124-DX126)*'Capital Structure'!$H$21/12,0)</f>
        <v>0</v>
      </c>
      <c r="DY122" s="136">
        <f>MAX((DY124-DY126)*'Capital Structure'!$H$21/12,0)</f>
        <v>0</v>
      </c>
      <c r="DZ122" s="136">
        <f>MAX((DZ124-DZ126)*'Capital Structure'!$H$21/12,0)</f>
        <v>0</v>
      </c>
      <c r="EA122" s="136">
        <f>MAX((EA124-EA126)*'Capital Structure'!$H$21/12,0)</f>
        <v>0</v>
      </c>
      <c r="EB122" s="136">
        <f>MAX((EB124-EB126)*'Capital Structure'!$H$21/12,0)</f>
        <v>0</v>
      </c>
      <c r="EC122" s="136">
        <f>MAX((EC124-EC126)*'Capital Structure'!$H$21/12,0)</f>
        <v>0</v>
      </c>
      <c r="ED122" s="136">
        <f>MAX((ED124-ED126)*'Capital Structure'!$H$21/12,0)</f>
        <v>0</v>
      </c>
      <c r="EE122" s="136">
        <f>MAX((EE124-EE126)*'Capital Structure'!$H$21/12,0)</f>
        <v>0</v>
      </c>
      <c r="EF122" s="136">
        <f>MAX((EF124-EF126)*'Capital Structure'!$H$21/12,0)</f>
        <v>0</v>
      </c>
      <c r="EG122" s="136">
        <f>MAX((EG124-EG126)*'Capital Structure'!$H$21/12,0)</f>
        <v>0</v>
      </c>
      <c r="EH122" s="136">
        <f>MAX((EH124-EH126)*'Capital Structure'!$H$21/12,0)</f>
        <v>0</v>
      </c>
      <c r="EI122" s="136">
        <f>MAX((EI124-EI126)*'Capital Structure'!$H$21/12,0)</f>
        <v>0</v>
      </c>
      <c r="EJ122" s="136">
        <f>MAX((EJ124-EJ126)*'Capital Structure'!$H$21/12,0)</f>
        <v>0</v>
      </c>
      <c r="EK122" s="136">
        <f>MAX((EK124-EK126)*'Capital Structure'!$H$21/12,0)</f>
        <v>0</v>
      </c>
      <c r="EL122" s="136">
        <f>MAX((EL124-EL126)*'Capital Structure'!$H$21/12,0)</f>
        <v>0</v>
      </c>
      <c r="EM122" s="136">
        <f>MAX((EM124-EM126)*'Capital Structure'!$H$21/12,0)</f>
        <v>0</v>
      </c>
      <c r="EN122" s="136">
        <f>MAX((EN124-EN126)*'Capital Structure'!$H$21/12,0)</f>
        <v>0</v>
      </c>
      <c r="EO122" s="136">
        <f>MAX((EO124-EO126)*'Capital Structure'!$H$21/12,0)</f>
        <v>0</v>
      </c>
      <c r="EP122" s="136">
        <f>MAX((EP124-EP126)*'Capital Structure'!$H$21/12,0)</f>
        <v>0</v>
      </c>
      <c r="EQ122" s="136">
        <f>MAX((EQ124-EQ126)*'Capital Structure'!$H$21/12,0)</f>
        <v>0</v>
      </c>
      <c r="ER122" s="136">
        <f>MAX((ER124-ER126)*'Capital Structure'!$H$21/12,0)</f>
        <v>0</v>
      </c>
      <c r="ES122" s="136">
        <f>MAX((ES124-ES126)*'Capital Structure'!$H$21/12,0)</f>
        <v>0</v>
      </c>
      <c r="ET122" s="136">
        <f>MAX((ET124-ET126)*'Capital Structure'!$H$21/12,0)</f>
        <v>0</v>
      </c>
      <c r="EU122" s="136">
        <f>MAX((EU124-EU126)*'Capital Structure'!$H$21/12,0)</f>
        <v>0</v>
      </c>
      <c r="EV122" s="136">
        <f>MAX((EV124-EV126)*'Capital Structure'!$H$21/12,0)</f>
        <v>0</v>
      </c>
      <c r="EW122" s="136">
        <f>MAX((EW124-EW126)*'Capital Structure'!$H$21/12,0)</f>
        <v>0</v>
      </c>
      <c r="EX122" s="136">
        <f>MAX((EX124-EX126)*'Capital Structure'!$H$21/12,0)</f>
        <v>0</v>
      </c>
      <c r="EY122" s="136">
        <f>MAX((EY124-EY126)*'Capital Structure'!$H$21/12,0)</f>
        <v>0</v>
      </c>
      <c r="EZ122" s="136">
        <f>MAX((EZ124-EZ126)*'Capital Structure'!$H$21/12,0)</f>
        <v>0</v>
      </c>
      <c r="FA122" s="136">
        <f>MAX((FA124-FA126)*'Capital Structure'!$H$21/12,0)</f>
        <v>0</v>
      </c>
      <c r="FB122" s="136">
        <f>MAX((FB124-FB126)*'Capital Structure'!$H$21/12,0)</f>
        <v>0</v>
      </c>
      <c r="FC122" s="136"/>
      <c r="FD122" s="136"/>
      <c r="FE122" s="136"/>
      <c r="FF122" s="136"/>
      <c r="FG122" s="136"/>
      <c r="FH122" s="136"/>
      <c r="FI122" s="136"/>
      <c r="FJ122" s="136"/>
      <c r="FK122" s="136"/>
      <c r="FL122" s="136"/>
      <c r="FM122" s="136"/>
      <c r="FN122" s="136"/>
      <c r="FO122" s="136"/>
      <c r="FP122" s="136"/>
      <c r="FQ122" s="136"/>
      <c r="FR122" s="136"/>
      <c r="FS122" s="136"/>
      <c r="FT122" s="136"/>
      <c r="FU122" s="136"/>
      <c r="FV122" s="136"/>
      <c r="FW122" s="136"/>
      <c r="FX122" s="136"/>
      <c r="FY122" s="136"/>
      <c r="FZ122" s="136"/>
      <c r="GA122" s="136"/>
      <c r="GB122" s="136"/>
      <c r="GC122" s="136"/>
      <c r="GD122" s="136"/>
      <c r="GE122" s="136"/>
      <c r="GF122" s="136"/>
      <c r="GG122" s="136"/>
      <c r="GH122" s="136"/>
      <c r="GI122" s="136"/>
      <c r="GJ122" s="136"/>
      <c r="GK122" s="136"/>
      <c r="GL122" s="136"/>
      <c r="GM122" s="136"/>
      <c r="GN122" s="136"/>
      <c r="GO122" s="136"/>
      <c r="GP122" s="136"/>
      <c r="GQ122" s="136"/>
      <c r="GR122" s="136"/>
      <c r="GS122" s="136"/>
      <c r="GT122" s="136"/>
      <c r="GU122" s="136"/>
      <c r="GV122" s="136"/>
      <c r="GW122" s="136"/>
      <c r="GX122" s="136"/>
    </row>
    <row r="123" spans="2:206">
      <c r="B123" s="139" t="s">
        <v>354</v>
      </c>
      <c r="E123" s="136">
        <f>IFERROR(VLOOKUP(E$87,'Capital Structure'!$H$27:$I$29,2,FALSE),0)</f>
        <v>0</v>
      </c>
      <c r="F123" s="136">
        <f>IFERROR(VLOOKUP(F$87,'Capital Structure'!$H$27:$I$29,2,FALSE),0)</f>
        <v>0</v>
      </c>
      <c r="G123" s="136">
        <f>IFERROR(VLOOKUP(G$87,'Capital Structure'!$H$27:$I$29,2,FALSE),0)</f>
        <v>0</v>
      </c>
      <c r="H123" s="136">
        <f>IFERROR(VLOOKUP(H$87,'Capital Structure'!$H$27:$I$29,2,FALSE),0)</f>
        <v>0</v>
      </c>
      <c r="I123" s="136">
        <f>IFERROR(VLOOKUP(I$87,'Capital Structure'!$H$27:$I$29,2,FALSE),0)</f>
        <v>0</v>
      </c>
      <c r="J123" s="136">
        <f>IFERROR(VLOOKUP(J$87,'Capital Structure'!$H$27:$I$29,2,FALSE),0)</f>
        <v>0</v>
      </c>
      <c r="K123" s="136">
        <f>IFERROR(VLOOKUP(K$87,'Capital Structure'!$H$27:$I$29,2,FALSE),0)</f>
        <v>0</v>
      </c>
      <c r="L123" s="136">
        <f>IFERROR(VLOOKUP(L$87,'Capital Structure'!$H$27:$I$29,2,FALSE),0)</f>
        <v>0</v>
      </c>
      <c r="M123" s="136">
        <f>IFERROR(VLOOKUP(M$87,'Capital Structure'!$H$27:$I$29,2,FALSE),0)</f>
        <v>0</v>
      </c>
      <c r="N123" s="136">
        <f>IFERROR(VLOOKUP(N$87,'Capital Structure'!$H$27:$I$29,2,FALSE),0)</f>
        <v>0</v>
      </c>
      <c r="O123" s="136">
        <f>IFERROR(VLOOKUP(O$87,'Capital Structure'!$H$27:$I$29,2,FALSE),0)</f>
        <v>0</v>
      </c>
      <c r="P123" s="136">
        <f>IFERROR(VLOOKUP(P$87,'Capital Structure'!$H$27:$I$29,2,FALSE),0)</f>
        <v>0</v>
      </c>
      <c r="Q123" s="136">
        <f>IFERROR(VLOOKUP(Q$87,'Capital Structure'!$H$27:$I$29,2,FALSE),0)</f>
        <v>0</v>
      </c>
      <c r="R123" s="136">
        <f>IFERROR(VLOOKUP(R$87,'Capital Structure'!$H$27:$I$29,2,FALSE),0)</f>
        <v>0</v>
      </c>
      <c r="S123" s="136">
        <f>IFERROR(VLOOKUP(S$87,'Capital Structure'!$H$27:$I$29,2,FALSE),0)</f>
        <v>0</v>
      </c>
      <c r="T123" s="136">
        <f>IFERROR(VLOOKUP(T$87,'Capital Structure'!$H$27:$I$29,2,FALSE),0)</f>
        <v>0</v>
      </c>
      <c r="U123" s="136">
        <f>IFERROR(VLOOKUP(U$87,'Capital Structure'!$H$27:$I$29,2,FALSE),0)</f>
        <v>0</v>
      </c>
      <c r="V123" s="136">
        <f>IFERROR(VLOOKUP(V$87,'Capital Structure'!$H$27:$I$29,2,FALSE),0)</f>
        <v>0</v>
      </c>
      <c r="W123" s="136">
        <f>IFERROR(VLOOKUP(W$87,'Capital Structure'!$H$27:$I$29,2,FALSE),0)</f>
        <v>0</v>
      </c>
      <c r="X123" s="136">
        <f>IFERROR(VLOOKUP(X$87,'Capital Structure'!$H$27:$I$29,2,FALSE),0)</f>
        <v>0</v>
      </c>
      <c r="Y123" s="136">
        <f>IFERROR(VLOOKUP(Y$87,'Capital Structure'!$H$27:$I$29,2,FALSE),0)</f>
        <v>0</v>
      </c>
      <c r="Z123" s="136">
        <f>IFERROR(VLOOKUP(Z$87,'Capital Structure'!$H$27:$I$29,2,FALSE),0)</f>
        <v>0</v>
      </c>
      <c r="AA123" s="136">
        <f>IFERROR(VLOOKUP(AA$87,'Capital Structure'!$H$27:$I$29,2,FALSE),0)</f>
        <v>0</v>
      </c>
      <c r="AB123" s="136">
        <f>IFERROR(VLOOKUP(AB$87,'Capital Structure'!$H$27:$I$29,2,FALSE),0)</f>
        <v>0</v>
      </c>
      <c r="AC123" s="136">
        <f>IFERROR(VLOOKUP(AC$87,'Capital Structure'!$H$27:$I$29,2,FALSE),0)</f>
        <v>0</v>
      </c>
      <c r="AD123" s="136">
        <f>IFERROR(VLOOKUP(AD$87,'Capital Structure'!$H$27:$I$29,2,FALSE),0)</f>
        <v>0</v>
      </c>
      <c r="AE123" s="136">
        <f>IFERROR(VLOOKUP(AE$87,'Capital Structure'!$H$27:$I$29,2,FALSE),0)</f>
        <v>0</v>
      </c>
      <c r="AF123" s="136">
        <f>IFERROR(VLOOKUP(AF$87,'Capital Structure'!$H$27:$I$29,2,FALSE),0)</f>
        <v>0</v>
      </c>
      <c r="AG123" s="136">
        <f>IFERROR(VLOOKUP(AG$87,'Capital Structure'!$H$27:$I$29,2,FALSE),0)</f>
        <v>0</v>
      </c>
      <c r="AH123" s="136">
        <f>IFERROR(VLOOKUP(AH$87,'Capital Structure'!$H$27:$I$29,2,FALSE),0)</f>
        <v>0</v>
      </c>
      <c r="AI123" s="136">
        <f>IFERROR(VLOOKUP(AI$87,'Capital Structure'!$H$27:$I$29,2,FALSE),0)</f>
        <v>0</v>
      </c>
      <c r="AJ123" s="136">
        <f>IFERROR(VLOOKUP(AJ$87,'Capital Structure'!$H$27:$I$29,2,FALSE),0)</f>
        <v>0</v>
      </c>
      <c r="AK123" s="136">
        <f>IFERROR(VLOOKUP(AK$87,'Capital Structure'!$H$27:$I$29,2,FALSE),0)</f>
        <v>0</v>
      </c>
      <c r="AL123" s="136">
        <f>IFERROR(VLOOKUP(AL$87,'Capital Structure'!$H$27:$I$29,2,FALSE),0)</f>
        <v>0</v>
      </c>
      <c r="AM123" s="136">
        <f>IFERROR(VLOOKUP(AM$87,'Capital Structure'!$H$27:$I$29,2,FALSE),0)</f>
        <v>0</v>
      </c>
      <c r="AN123" s="136">
        <f>IFERROR(VLOOKUP(AN$87,'Capital Structure'!$H$27:$I$29,2,FALSE),0)</f>
        <v>0</v>
      </c>
      <c r="AO123" s="136">
        <f>IFERROR(VLOOKUP(AO$87,'Capital Structure'!$H$27:$I$29,2,FALSE),0)</f>
        <v>0</v>
      </c>
      <c r="AP123" s="136">
        <f>IFERROR(VLOOKUP(AP$87,'Capital Structure'!$H$27:$I$29,2,FALSE),0)</f>
        <v>0</v>
      </c>
      <c r="AQ123" s="136">
        <f>IFERROR(VLOOKUP(AQ$87,'Capital Structure'!$H$27:$I$29,2,FALSE),0)</f>
        <v>0</v>
      </c>
      <c r="AR123" s="136">
        <f>IFERROR(VLOOKUP(AR$87,'Capital Structure'!$H$27:$I$29,2,FALSE),0)</f>
        <v>0</v>
      </c>
      <c r="AS123" s="136">
        <f>IFERROR(VLOOKUP(AS$87,'Capital Structure'!$H$27:$I$29,2,FALSE),0)</f>
        <v>0</v>
      </c>
      <c r="AT123" s="136">
        <f>IFERROR(VLOOKUP(AT$87,'Capital Structure'!$H$27:$I$29,2,FALSE),0)</f>
        <v>0</v>
      </c>
      <c r="AU123" s="136">
        <f>IFERROR(VLOOKUP(AU$87,'Capital Structure'!$H$27:$I$29,2,FALSE),0)</f>
        <v>0</v>
      </c>
      <c r="AV123" s="136">
        <f>IFERROR(VLOOKUP(AV$87,'Capital Structure'!$H$27:$I$29,2,FALSE),0)</f>
        <v>0</v>
      </c>
      <c r="AW123" s="136">
        <f>IFERROR(VLOOKUP(AW$87,'Capital Structure'!$H$27:$I$29,2,FALSE),0)</f>
        <v>0</v>
      </c>
      <c r="AX123" s="136">
        <f>IFERROR(VLOOKUP(AX$87,'Capital Structure'!$H$27:$I$29,2,FALSE),0)</f>
        <v>0</v>
      </c>
      <c r="AY123" s="136">
        <f>IFERROR(VLOOKUP(AY$87,'Capital Structure'!$H$27:$I$29,2,FALSE),0)</f>
        <v>0</v>
      </c>
      <c r="AZ123" s="136">
        <f>IFERROR(VLOOKUP(AZ$87,'Capital Structure'!$H$27:$I$29,2,FALSE),0)</f>
        <v>0</v>
      </c>
      <c r="BA123" s="136">
        <f>IFERROR(VLOOKUP(BA$87,'Capital Structure'!$H$27:$I$29,2,FALSE),0)</f>
        <v>0</v>
      </c>
      <c r="BB123" s="136">
        <f>IFERROR(VLOOKUP(BB$87,'Capital Structure'!$H$27:$I$29,2,FALSE),0)</f>
        <v>0</v>
      </c>
      <c r="BC123" s="136">
        <f>IFERROR(VLOOKUP(BC$87,'Capital Structure'!$H$27:$I$29,2,FALSE),0)</f>
        <v>0</v>
      </c>
      <c r="BD123" s="136">
        <f>IFERROR(VLOOKUP(BD$87,'Capital Structure'!$H$27:$I$29,2,FALSE),0)</f>
        <v>0</v>
      </c>
      <c r="BE123" s="136">
        <f>IFERROR(VLOOKUP(BE$87,'Capital Structure'!$H$27:$I$29,2,FALSE),0)</f>
        <v>0</v>
      </c>
      <c r="BF123" s="136">
        <f>IFERROR(VLOOKUP(BF$87,'Capital Structure'!$H$27:$I$29,2,FALSE),0)</f>
        <v>0</v>
      </c>
      <c r="BG123" s="136">
        <f>IFERROR(VLOOKUP(BG$87,'Capital Structure'!$H$27:$I$29,2,FALSE),0)</f>
        <v>0</v>
      </c>
      <c r="BH123" s="136">
        <f>IFERROR(VLOOKUP(BH$87,'Capital Structure'!$H$27:$I$29,2,FALSE),0)</f>
        <v>0</v>
      </c>
      <c r="BI123" s="136">
        <f>IFERROR(VLOOKUP(BI$87,'Capital Structure'!$H$27:$I$29,2,FALSE),0)</f>
        <v>0</v>
      </c>
      <c r="BJ123" s="136">
        <f>IFERROR(VLOOKUP(BJ$87,'Capital Structure'!$H$27:$I$29,2,FALSE),0)</f>
        <v>0</v>
      </c>
      <c r="BK123" s="136">
        <f>IFERROR(VLOOKUP(BK$87,'Capital Structure'!$H$27:$I$29,2,FALSE),0)</f>
        <v>0</v>
      </c>
      <c r="BL123" s="136">
        <f>IFERROR(VLOOKUP(BL$87,'Capital Structure'!$H$27:$I$29,2,FALSE),0)</f>
        <v>0</v>
      </c>
      <c r="BM123" s="136">
        <f>IFERROR(VLOOKUP(BM$87,'Capital Structure'!$H$27:$I$29,2,FALSE),0)</f>
        <v>0</v>
      </c>
      <c r="BN123" s="136">
        <f>IFERROR(VLOOKUP(BN$87,'Capital Structure'!$H$27:$I$29,2,FALSE),0)</f>
        <v>0</v>
      </c>
      <c r="BO123" s="136">
        <f>IFERROR(VLOOKUP(BO$87,'Capital Structure'!$H$27:$I$29,2,FALSE),0)</f>
        <v>0</v>
      </c>
      <c r="BP123" s="136">
        <f>IFERROR(VLOOKUP(BP$87,'Capital Structure'!$H$27:$I$29,2,FALSE),0)</f>
        <v>0</v>
      </c>
      <c r="BQ123" s="136">
        <f>IFERROR(VLOOKUP(BQ$87,'Capital Structure'!$H$27:$I$29,2,FALSE),0)</f>
        <v>0</v>
      </c>
      <c r="BR123" s="136">
        <f>IFERROR(VLOOKUP(BR$87,'Capital Structure'!$H$27:$I$29,2,FALSE),0)</f>
        <v>0</v>
      </c>
      <c r="BS123" s="136">
        <f>IFERROR(VLOOKUP(BS$87,'Capital Structure'!$H$27:$I$29,2,FALSE),0)</f>
        <v>0</v>
      </c>
      <c r="BT123" s="136">
        <f>IFERROR(VLOOKUP(BT$87,'Capital Structure'!$H$27:$I$29,2,FALSE),0)</f>
        <v>0</v>
      </c>
      <c r="BU123" s="136">
        <f>IFERROR(VLOOKUP(BU$87,'Capital Structure'!$H$27:$I$29,2,FALSE),0)</f>
        <v>0</v>
      </c>
      <c r="BV123" s="136">
        <f>IFERROR(VLOOKUP(BV$87,'Capital Structure'!$H$27:$I$29,2,FALSE),0)</f>
        <v>0</v>
      </c>
      <c r="BW123" s="136">
        <f>IFERROR(VLOOKUP(BW$87,'Capital Structure'!$H$27:$I$29,2,FALSE),0)</f>
        <v>0</v>
      </c>
      <c r="BX123" s="136">
        <f>IFERROR(VLOOKUP(BX$87,'Capital Structure'!$H$27:$I$29,2,FALSE),0)</f>
        <v>0</v>
      </c>
      <c r="BY123" s="136">
        <f>IFERROR(VLOOKUP(BY$87,'Capital Structure'!$H$27:$I$29,2,FALSE),0)</f>
        <v>0</v>
      </c>
      <c r="BZ123" s="136">
        <f>IFERROR(VLOOKUP(BZ$87,'Capital Structure'!$H$27:$I$29,2,FALSE),0)</f>
        <v>0</v>
      </c>
      <c r="CA123" s="136">
        <f>IFERROR(VLOOKUP(CA$87,'Capital Structure'!$H$27:$I$29,2,FALSE),0)</f>
        <v>0</v>
      </c>
      <c r="CB123" s="136">
        <f>IFERROR(VLOOKUP(CB$87,'Capital Structure'!$H$27:$I$29,2,FALSE),0)</f>
        <v>0</v>
      </c>
      <c r="CC123" s="136">
        <f>IFERROR(VLOOKUP(CC$87,'Capital Structure'!$H$27:$I$29,2,FALSE),0)</f>
        <v>0</v>
      </c>
      <c r="CD123" s="136">
        <f>IFERROR(VLOOKUP(CD$87,'Capital Structure'!$H$27:$I$29,2,FALSE),0)</f>
        <v>0</v>
      </c>
      <c r="CE123" s="136">
        <f>IFERROR(VLOOKUP(CE$87,'Capital Structure'!$H$27:$I$29,2,FALSE),0)</f>
        <v>0</v>
      </c>
      <c r="CF123" s="136">
        <f>IFERROR(VLOOKUP(CF$87,'Capital Structure'!$H$27:$I$29,2,FALSE),0)</f>
        <v>0</v>
      </c>
      <c r="CG123" s="136">
        <f>IFERROR(VLOOKUP(CG$87,'Capital Structure'!$H$27:$I$29,2,FALSE),0)</f>
        <v>0</v>
      </c>
      <c r="CH123" s="136">
        <f>IFERROR(VLOOKUP(CH$87,'Capital Structure'!$H$27:$I$29,2,FALSE),0)</f>
        <v>0</v>
      </c>
      <c r="CI123" s="136">
        <f>IFERROR(VLOOKUP(CI$87,'Capital Structure'!$H$27:$I$29,2,FALSE),0)</f>
        <v>0</v>
      </c>
      <c r="CJ123" s="136">
        <f>IFERROR(VLOOKUP(CJ$87,'Capital Structure'!$H$27:$I$29,2,FALSE),0)</f>
        <v>0</v>
      </c>
      <c r="CK123" s="136">
        <f>IFERROR(VLOOKUP(CK$87,'Capital Structure'!$H$27:$I$29,2,FALSE),0)</f>
        <v>0</v>
      </c>
      <c r="CL123" s="136">
        <f>IFERROR(VLOOKUP(CL$87,'Capital Structure'!$H$27:$I$29,2,FALSE),0)</f>
        <v>0</v>
      </c>
      <c r="CM123" s="136">
        <f>IFERROR(VLOOKUP(CM$87,'Capital Structure'!$H$27:$I$29,2,FALSE),0)</f>
        <v>0</v>
      </c>
      <c r="CN123" s="136">
        <f>IFERROR(VLOOKUP(CN$87,'Capital Structure'!$H$27:$I$29,2,FALSE),0)</f>
        <v>0</v>
      </c>
      <c r="CO123" s="136">
        <f>IFERROR(VLOOKUP(CO$87,'Capital Structure'!$H$27:$I$29,2,FALSE),0)</f>
        <v>0</v>
      </c>
      <c r="CP123" s="136">
        <f>IFERROR(VLOOKUP(CP$87,'Capital Structure'!$H$27:$I$29,2,FALSE),0)</f>
        <v>0</v>
      </c>
      <c r="CQ123" s="136">
        <f>IFERROR(VLOOKUP(CQ$87,'Capital Structure'!$H$27:$I$29,2,FALSE),0)</f>
        <v>0</v>
      </c>
      <c r="CR123" s="136">
        <f>IFERROR(VLOOKUP(CR$87,'Capital Structure'!$H$27:$I$29,2,FALSE),0)</f>
        <v>0</v>
      </c>
      <c r="CS123" s="136">
        <f>IFERROR(VLOOKUP(CS$87,'Capital Structure'!$H$27:$I$29,2,FALSE),0)</f>
        <v>0</v>
      </c>
      <c r="CT123" s="136">
        <f>IFERROR(VLOOKUP(CT$87,'Capital Structure'!$H$27:$I$29,2,FALSE),0)</f>
        <v>0</v>
      </c>
      <c r="CU123" s="136">
        <f>IFERROR(VLOOKUP(CU$87,'Capital Structure'!$H$27:$I$29,2,FALSE),0)</f>
        <v>0</v>
      </c>
      <c r="CV123" s="136">
        <f>IFERROR(VLOOKUP(CV$87,'Capital Structure'!$H$27:$I$29,2,FALSE),0)</f>
        <v>0</v>
      </c>
      <c r="CW123" s="136">
        <f>IFERROR(VLOOKUP(CW$87,'Capital Structure'!$H$27:$I$29,2,FALSE),0)</f>
        <v>0</v>
      </c>
      <c r="CX123" s="136">
        <f>IFERROR(VLOOKUP(CX$87,'Capital Structure'!$H$27:$I$29,2,FALSE),0)</f>
        <v>0</v>
      </c>
      <c r="CY123" s="136">
        <f>IFERROR(VLOOKUP(CY$87,'Capital Structure'!$H$27:$I$29,2,FALSE),0)</f>
        <v>0</v>
      </c>
      <c r="CZ123" s="136">
        <f>IFERROR(VLOOKUP(CZ$87,'Capital Structure'!$H$27:$I$29,2,FALSE),0)</f>
        <v>0</v>
      </c>
      <c r="DA123" s="136">
        <f>IFERROR(VLOOKUP(DA$87,'Capital Structure'!$H$27:$I$29,2,FALSE),0)</f>
        <v>0</v>
      </c>
      <c r="DB123" s="136">
        <f>IFERROR(VLOOKUP(DB$87,'Capital Structure'!$H$27:$I$29,2,FALSE),0)</f>
        <v>0</v>
      </c>
      <c r="DC123" s="136">
        <f>IFERROR(VLOOKUP(DC$87,'Capital Structure'!$H$27:$I$29,2,FALSE),0)</f>
        <v>0</v>
      </c>
      <c r="DD123" s="136">
        <f>IFERROR(VLOOKUP(DD$87,'Capital Structure'!$H$27:$I$29,2,FALSE),0)</f>
        <v>0</v>
      </c>
      <c r="DE123" s="136">
        <f>IFERROR(VLOOKUP(DE$87,'Capital Structure'!$H$27:$I$29,2,FALSE),0)</f>
        <v>0</v>
      </c>
      <c r="DF123" s="136">
        <f>IFERROR(VLOOKUP(DF$87,'Capital Structure'!$H$27:$I$29,2,FALSE),0)</f>
        <v>0</v>
      </c>
      <c r="DG123" s="136">
        <f>IFERROR(VLOOKUP(DG$87,'Capital Structure'!$H$27:$I$29,2,FALSE),0)</f>
        <v>0</v>
      </c>
      <c r="DH123" s="136">
        <f>IFERROR(VLOOKUP(DH$87,'Capital Structure'!$H$27:$I$29,2,FALSE),0)</f>
        <v>0</v>
      </c>
      <c r="DI123" s="136">
        <f>IFERROR(VLOOKUP(DI$87,'Capital Structure'!$H$27:$I$29,2,FALSE),0)</f>
        <v>0</v>
      </c>
      <c r="DJ123" s="136">
        <f>IFERROR(VLOOKUP(DJ$87,'Capital Structure'!$H$27:$I$29,2,FALSE),0)</f>
        <v>0</v>
      </c>
      <c r="DK123" s="136">
        <f>IFERROR(VLOOKUP(DK$87,'Capital Structure'!$H$27:$I$29,2,FALSE),0)</f>
        <v>0</v>
      </c>
      <c r="DL123" s="136">
        <f>IFERROR(VLOOKUP(DL$87,'Capital Structure'!$H$27:$I$29,2,FALSE),0)</f>
        <v>0</v>
      </c>
      <c r="DM123" s="136">
        <f>IFERROR(VLOOKUP(DM$87,'Capital Structure'!$H$27:$I$29,2,FALSE),0)</f>
        <v>0</v>
      </c>
      <c r="DN123" s="136">
        <f>IFERROR(VLOOKUP(DN$87,'Capital Structure'!$H$27:$I$29,2,FALSE),0)</f>
        <v>0</v>
      </c>
      <c r="DO123" s="136">
        <f>IFERROR(VLOOKUP(DO$87,'Capital Structure'!$H$27:$I$29,2,FALSE),0)</f>
        <v>0</v>
      </c>
      <c r="DP123" s="136">
        <f>IFERROR(VLOOKUP(DP$87,'Capital Structure'!$H$27:$I$29,2,FALSE),0)</f>
        <v>0</v>
      </c>
      <c r="DQ123" s="136">
        <f>IFERROR(VLOOKUP(DQ$87,'Capital Structure'!$H$27:$I$29,2,FALSE),0)</f>
        <v>0</v>
      </c>
      <c r="DR123" s="136">
        <f>IFERROR(VLOOKUP(DR$87,'Capital Structure'!$H$27:$I$29,2,FALSE),0)</f>
        <v>0</v>
      </c>
      <c r="DS123" s="136">
        <f>IFERROR(VLOOKUP(DS$87,'Capital Structure'!$H$27:$I$29,2,FALSE),0)</f>
        <v>0</v>
      </c>
      <c r="DT123" s="136">
        <f>IFERROR(VLOOKUP(DT$87,'Capital Structure'!$H$27:$I$29,2,FALSE),0)</f>
        <v>0</v>
      </c>
      <c r="DU123" s="136">
        <f>IFERROR(VLOOKUP(DU$87,'Capital Structure'!$H$27:$I$29,2,FALSE),0)</f>
        <v>0</v>
      </c>
      <c r="DV123" s="136">
        <f>IFERROR(VLOOKUP(DV$87,'Capital Structure'!$H$27:$I$29,2,FALSE),0)</f>
        <v>0</v>
      </c>
      <c r="DW123" s="136">
        <f>IFERROR(VLOOKUP(DW$87,'Capital Structure'!$H$27:$I$29,2,FALSE),0)</f>
        <v>0</v>
      </c>
      <c r="DX123" s="136">
        <f>IFERROR(VLOOKUP(DX$87,'Capital Structure'!$H$27:$I$29,2,FALSE),0)</f>
        <v>0</v>
      </c>
      <c r="DY123" s="136">
        <f>IFERROR(VLOOKUP(DY$87,'Capital Structure'!$H$27:$I$29,2,FALSE),0)</f>
        <v>0</v>
      </c>
      <c r="DZ123" s="136">
        <f>IFERROR(VLOOKUP(DZ$87,'Capital Structure'!$H$27:$I$29,2,FALSE),0)</f>
        <v>0</v>
      </c>
      <c r="EA123" s="136">
        <f>IFERROR(VLOOKUP(EA$87,'Capital Structure'!$H$27:$I$29,2,FALSE),0)</f>
        <v>0</v>
      </c>
      <c r="EB123" s="136">
        <f>IFERROR(VLOOKUP(EB$87,'Capital Structure'!$H$27:$I$29,2,FALSE),0)</f>
        <v>0</v>
      </c>
      <c r="EC123" s="136">
        <f>IFERROR(VLOOKUP(EC$87,'Capital Structure'!$H$27:$I$29,2,FALSE),0)</f>
        <v>0</v>
      </c>
      <c r="ED123" s="136">
        <f>IFERROR(VLOOKUP(ED$87,'Capital Structure'!$H$27:$I$29,2,FALSE),0)</f>
        <v>0</v>
      </c>
      <c r="EE123" s="136">
        <f>IFERROR(VLOOKUP(EE$87,'Capital Structure'!$H$27:$I$29,2,FALSE),0)</f>
        <v>0</v>
      </c>
      <c r="EF123" s="136">
        <f>IFERROR(VLOOKUP(EF$87,'Capital Structure'!$H$27:$I$29,2,FALSE),0)</f>
        <v>0</v>
      </c>
      <c r="EG123" s="136">
        <f>IFERROR(VLOOKUP(EG$87,'Capital Structure'!$H$27:$I$29,2,FALSE),0)</f>
        <v>0</v>
      </c>
      <c r="EH123" s="136">
        <f>IFERROR(VLOOKUP(EH$87,'Capital Structure'!$H$27:$I$29,2,FALSE),0)</f>
        <v>0</v>
      </c>
      <c r="EI123" s="136">
        <f>IFERROR(VLOOKUP(EI$87,'Capital Structure'!$H$27:$I$29,2,FALSE),0)</f>
        <v>0</v>
      </c>
      <c r="EJ123" s="136">
        <f>IFERROR(VLOOKUP(EJ$87,'Capital Structure'!$H$27:$I$29,2,FALSE),0)</f>
        <v>0</v>
      </c>
      <c r="EK123" s="136">
        <f>IFERROR(VLOOKUP(EK$87,'Capital Structure'!$H$27:$I$29,2,FALSE),0)</f>
        <v>0</v>
      </c>
      <c r="EL123" s="136">
        <f>IFERROR(VLOOKUP(EL$87,'Capital Structure'!$H$27:$I$29,2,FALSE),0)</f>
        <v>0</v>
      </c>
      <c r="EM123" s="136">
        <f>IFERROR(VLOOKUP(EM$87,'Capital Structure'!$H$27:$I$29,2,FALSE),0)</f>
        <v>0</v>
      </c>
      <c r="EN123" s="136">
        <f>IFERROR(VLOOKUP(EN$87,'Capital Structure'!$H$27:$I$29,2,FALSE),0)</f>
        <v>0</v>
      </c>
      <c r="EO123" s="136">
        <f>IFERROR(VLOOKUP(EO$87,'Capital Structure'!$H$27:$I$29,2,FALSE),0)</f>
        <v>0</v>
      </c>
      <c r="EP123" s="136">
        <f>IFERROR(VLOOKUP(EP$87,'Capital Structure'!$H$27:$I$29,2,FALSE),0)</f>
        <v>0</v>
      </c>
      <c r="EQ123" s="136">
        <f>IFERROR(VLOOKUP(EQ$87,'Capital Structure'!$H$27:$I$29,2,FALSE),0)</f>
        <v>0</v>
      </c>
      <c r="ER123" s="136">
        <f>IFERROR(VLOOKUP(ER$87,'Capital Structure'!$H$27:$I$29,2,FALSE),0)</f>
        <v>0</v>
      </c>
      <c r="ES123" s="136">
        <f>IFERROR(VLOOKUP(ES$87,'Capital Structure'!$H$27:$I$29,2,FALSE),0)</f>
        <v>0</v>
      </c>
      <c r="ET123" s="136">
        <f>IFERROR(VLOOKUP(ET$87,'Capital Structure'!$H$27:$I$29,2,FALSE),0)</f>
        <v>0</v>
      </c>
      <c r="EU123" s="136">
        <f>IFERROR(VLOOKUP(EU$87,'Capital Structure'!$H$27:$I$29,2,FALSE),0)</f>
        <v>0</v>
      </c>
      <c r="EV123" s="136">
        <f>IFERROR(VLOOKUP(EV$87,'Capital Structure'!$H$27:$I$29,2,FALSE),0)</f>
        <v>0</v>
      </c>
      <c r="EW123" s="136">
        <f>IFERROR(VLOOKUP(EW$87,'Capital Structure'!$H$27:$I$29,2,FALSE),0)</f>
        <v>0</v>
      </c>
      <c r="EX123" s="136">
        <f>IFERROR(VLOOKUP(EX$87,'Capital Structure'!$H$27:$I$29,2,FALSE),0)</f>
        <v>0</v>
      </c>
      <c r="EY123" s="136">
        <f>IFERROR(VLOOKUP(EY$87,'Capital Structure'!$H$27:$I$29,2,FALSE),0)</f>
        <v>0</v>
      </c>
      <c r="EZ123" s="136">
        <f>IFERROR(VLOOKUP(EZ$87,'Capital Structure'!$H$27:$I$29,2,FALSE),0)</f>
        <v>0</v>
      </c>
      <c r="FA123" s="136">
        <f>IFERROR(VLOOKUP(FA$87,'Capital Structure'!$H$27:$I$29,2,FALSE),0)</f>
        <v>0</v>
      </c>
      <c r="FB123" s="136">
        <f>IFERROR(VLOOKUP(FB$87,'Capital Structure'!$H$27:$I$29,2,FALSE),0)</f>
        <v>0</v>
      </c>
      <c r="FC123" s="136"/>
      <c r="FD123" s="136"/>
      <c r="FE123" s="136"/>
      <c r="FF123" s="136"/>
      <c r="FG123" s="136"/>
      <c r="FH123" s="136"/>
      <c r="FI123" s="136"/>
      <c r="FJ123" s="136"/>
      <c r="FK123" s="136"/>
      <c r="FL123" s="136"/>
      <c r="FM123" s="136"/>
      <c r="FN123" s="136"/>
      <c r="FO123" s="136"/>
      <c r="FP123" s="136"/>
      <c r="FQ123" s="136"/>
      <c r="FR123" s="136"/>
      <c r="FS123" s="136"/>
      <c r="FT123" s="136"/>
      <c r="FU123" s="136"/>
      <c r="FV123" s="136"/>
      <c r="FW123" s="136"/>
      <c r="FX123" s="136"/>
      <c r="FY123" s="136"/>
      <c r="FZ123" s="136"/>
      <c r="GA123" s="136"/>
      <c r="GB123" s="136"/>
      <c r="GC123" s="136"/>
      <c r="GD123" s="136"/>
      <c r="GE123" s="136"/>
      <c r="GF123" s="136"/>
      <c r="GG123" s="136"/>
      <c r="GH123" s="136"/>
      <c r="GI123" s="136"/>
      <c r="GJ123" s="136"/>
      <c r="GK123" s="136"/>
      <c r="GL123" s="136"/>
      <c r="GM123" s="136"/>
      <c r="GN123" s="136"/>
      <c r="GO123" s="136"/>
      <c r="GP123" s="136"/>
      <c r="GQ123" s="136"/>
      <c r="GR123" s="136"/>
      <c r="GS123" s="136"/>
      <c r="GT123" s="136"/>
      <c r="GU123" s="136"/>
      <c r="GV123" s="136"/>
      <c r="GW123" s="136"/>
      <c r="GX123" s="136"/>
    </row>
    <row r="124" spans="2:206">
      <c r="B124" s="139" t="s">
        <v>355</v>
      </c>
      <c r="E124" s="136">
        <f>SUM($E$121:E121)-SUM($E$123:E123)+SUM($D$122:D122)-SUM($D$126:D126)</f>
        <v>0</v>
      </c>
      <c r="F124" s="136">
        <f>SUM($E$121:F121)-SUM($E$123:F123)+SUM($D$122:E122)-SUM($D$126:E126)</f>
        <v>0</v>
      </c>
      <c r="G124" s="136">
        <f>SUM($E$121:G121)-SUM($E$123:G123)+SUM($D$122:F122)-SUM($D$126:F126)</f>
        <v>0</v>
      </c>
      <c r="H124" s="136">
        <f>SUM($E$121:H121)-SUM($E$123:H123)+SUM($D$122:G122)-SUM($D$126:G126)</f>
        <v>0</v>
      </c>
      <c r="I124" s="136">
        <f>SUM($E$121:I121)-SUM($E$123:I123)+SUM($D$122:H122)-SUM($D$126:H126)</f>
        <v>0</v>
      </c>
      <c r="J124" s="136">
        <f>SUM($E$121:J121)-SUM($E$123:J123)+SUM($D$122:I122)-SUM($D$126:I126)</f>
        <v>0</v>
      </c>
      <c r="K124" s="136">
        <f>SUM($E$121:K121)-SUM($E$123:K123)+SUM($D$122:J122)-SUM($D$126:J126)</f>
        <v>0</v>
      </c>
      <c r="L124" s="136">
        <f>SUM($E$121:L121)-SUM($E$123:L123)+SUM($D$122:K122)-SUM($D$126:K126)</f>
        <v>0</v>
      </c>
      <c r="M124" s="136">
        <f>SUM($E$121:M121)-SUM($E$123:M123)+SUM($D$122:L122)-SUM($D$126:L126)</f>
        <v>0</v>
      </c>
      <c r="N124" s="136">
        <f>SUM($E$121:N121)-SUM($E$123:N123)+SUM($D$122:M122)-SUM($D$126:M126)</f>
        <v>0</v>
      </c>
      <c r="O124" s="136">
        <f>SUM($E$121:O121)-SUM($E$123:O123)+SUM($D$122:N122)-SUM($D$126:N126)</f>
        <v>0</v>
      </c>
      <c r="P124" s="136">
        <f>SUM($E$121:P121)-SUM($E$123:P123)+SUM($D$122:O122)-SUM($D$126:O126)</f>
        <v>0</v>
      </c>
      <c r="Q124" s="136">
        <f>SUM($E$121:Q121)-SUM($E$123:Q123)+SUM($D$122:P122)-SUM($D$126:P126)</f>
        <v>0</v>
      </c>
      <c r="R124" s="136">
        <f>SUM($E$121:R121)-SUM($E$123:R123)+SUM($D$122:Q122)-SUM($D$126:Q126)</f>
        <v>0</v>
      </c>
      <c r="S124" s="136">
        <f>SUM($E$121:S121)-SUM($E$123:S123)+SUM($D$122:R122)-SUM($D$126:R126)</f>
        <v>0</v>
      </c>
      <c r="T124" s="136">
        <f>SUM($E$121:T121)-SUM($E$123:T123)+SUM($D$122:S122)-SUM($D$126:S126)</f>
        <v>0</v>
      </c>
      <c r="U124" s="136">
        <f>SUM($E$121:U121)-SUM($E$123:U123)+SUM($D$122:T122)-SUM($D$126:T126)</f>
        <v>0</v>
      </c>
      <c r="V124" s="136">
        <f>SUM($E$121:V121)-SUM($E$123:V123)+SUM($D$122:U122)-SUM($D$126:U126)</f>
        <v>0</v>
      </c>
      <c r="W124" s="136">
        <f>SUM($E$121:W121)-SUM($E$123:W123)+SUM($D$122:V122)-SUM($D$126:V126)</f>
        <v>0</v>
      </c>
      <c r="X124" s="136">
        <f>SUM($E$121:X121)-SUM($E$123:X123)+SUM($D$122:W122)-SUM($D$126:W126)</f>
        <v>0</v>
      </c>
      <c r="Y124" s="136">
        <f>SUM($E$121:Y121)-SUM($E$123:Y123)+SUM($D$122:X122)-SUM($D$126:X126)</f>
        <v>0</v>
      </c>
      <c r="Z124" s="136">
        <f>SUM($E$121:Z121)-SUM($E$123:Z123)+SUM($D$122:Y122)-SUM($D$126:Y126)</f>
        <v>0</v>
      </c>
      <c r="AA124" s="136">
        <f>SUM($E$121:AA121)-SUM($E$123:AA123)+SUM($D$122:Z122)-SUM($D$126:Z126)</f>
        <v>0</v>
      </c>
      <c r="AB124" s="136">
        <f>SUM($E$121:AB121)-SUM($E$123:AB123)+SUM($D$122:AA122)-SUM($D$126:AA126)</f>
        <v>0</v>
      </c>
      <c r="AC124" s="136">
        <f>SUM($E$121:AC121)-SUM($E$123:AC123)+SUM($D$122:AB122)-SUM($D$126:AB126)</f>
        <v>0</v>
      </c>
      <c r="AD124" s="136">
        <f>SUM($E$121:AD121)-SUM($E$123:AD123)+SUM($D$122:AC122)-SUM($D$126:AC126)</f>
        <v>0</v>
      </c>
      <c r="AE124" s="136">
        <f>SUM($E$121:AE121)-SUM($E$123:AE123)+SUM($D$122:AD122)-SUM($D$126:AD126)</f>
        <v>0</v>
      </c>
      <c r="AF124" s="136">
        <f>SUM($E$121:AF121)-SUM($E$123:AF123)+SUM($D$122:AE122)-SUM($D$126:AE126)</f>
        <v>0</v>
      </c>
      <c r="AG124" s="136">
        <f>SUM($E$121:AG121)-SUM($E$123:AG123)+SUM($D$122:AF122)-SUM($D$126:AF126)</f>
        <v>0</v>
      </c>
      <c r="AH124" s="136">
        <f>SUM($E$121:AH121)-SUM($E$123:AH123)+SUM($D$122:AG122)-SUM($D$126:AG126)</f>
        <v>0</v>
      </c>
      <c r="AI124" s="136">
        <f>SUM($E$121:AI121)-SUM($E$123:AI123)+SUM($D$122:AH122)-SUM($D$126:AH126)</f>
        <v>0</v>
      </c>
      <c r="AJ124" s="136">
        <f>SUM($E$121:AJ121)-SUM($E$123:AJ123)+SUM($D$122:AI122)-SUM($D$126:AI126)</f>
        <v>0</v>
      </c>
      <c r="AK124" s="136">
        <f>SUM($E$121:AK121)-SUM($E$123:AK123)+SUM($D$122:AJ122)-SUM($D$126:AJ126)</f>
        <v>0</v>
      </c>
      <c r="AL124" s="136">
        <f>SUM($E$121:AL121)-SUM($E$123:AL123)+SUM($D$122:AK122)-SUM($D$126:AK126)</f>
        <v>0</v>
      </c>
      <c r="AM124" s="136">
        <f>SUM($E$121:AM121)-SUM($E$123:AM123)+SUM($D$122:AL122)-SUM($D$126:AL126)</f>
        <v>0</v>
      </c>
      <c r="AN124" s="136">
        <f>SUM($E$121:AN121)-SUM($E$123:AN123)+SUM($D$122:AM122)-SUM($D$126:AM126)</f>
        <v>0</v>
      </c>
      <c r="AO124" s="136">
        <f>SUM($E$121:AO121)-SUM($E$123:AO123)+SUM($D$122:AN122)-SUM($D$126:AN126)</f>
        <v>0</v>
      </c>
      <c r="AP124" s="136">
        <f>SUM($E$121:AP121)-SUM($E$123:AP123)+SUM($D$122:AO122)-SUM($D$126:AO126)</f>
        <v>0</v>
      </c>
      <c r="AQ124" s="136">
        <f>SUM($E$121:AQ121)-SUM($E$123:AQ123)+SUM($D$122:AP122)-SUM($D$126:AP126)</f>
        <v>0</v>
      </c>
      <c r="AR124" s="136">
        <f>SUM($E$121:AR121)-SUM($E$123:AR123)+SUM($D$122:AQ122)-SUM($D$126:AQ126)</f>
        <v>0</v>
      </c>
      <c r="AS124" s="136">
        <f>SUM($E$121:AS121)-SUM($E$123:AS123)+SUM($D$122:AR122)-SUM($D$126:AR126)</f>
        <v>0</v>
      </c>
      <c r="AT124" s="136">
        <f>SUM($E$121:AT121)-SUM($E$123:AT123)+SUM($D$122:AS122)-SUM($D$126:AS126)</f>
        <v>0</v>
      </c>
      <c r="AU124" s="136">
        <f>SUM($E$121:AU121)-SUM($E$123:AU123)+SUM($D$122:AT122)-SUM($D$126:AT126)</f>
        <v>0</v>
      </c>
      <c r="AV124" s="136">
        <f>SUM($E$121:AV121)-SUM($E$123:AV123)+SUM($D$122:AU122)-SUM($D$126:AU126)</f>
        <v>0</v>
      </c>
      <c r="AW124" s="136">
        <f>SUM($E$121:AW121)-SUM($E$123:AW123)+SUM($D$122:AV122)-SUM($D$126:AV126)</f>
        <v>0</v>
      </c>
      <c r="AX124" s="136">
        <f>SUM($E$121:AX121)-SUM($E$123:AX123)+SUM($D$122:AW122)-SUM($D$126:AW126)</f>
        <v>0</v>
      </c>
      <c r="AY124" s="136">
        <f>SUM($E$121:AY121)-SUM($E$123:AY123)+SUM($D$122:AX122)-SUM($D$126:AX126)</f>
        <v>0</v>
      </c>
      <c r="AZ124" s="136">
        <f>SUM($E$121:AZ121)-SUM($E$123:AZ123)+SUM($D$122:AY122)-SUM($D$126:AY126)</f>
        <v>0</v>
      </c>
      <c r="BA124" s="136">
        <f>SUM($E$121:BA121)-SUM($E$123:BA123)+SUM($D$122:AZ122)-SUM($D$126:AZ126)</f>
        <v>0</v>
      </c>
      <c r="BB124" s="136">
        <f>SUM($E$121:BB121)-SUM($E$123:BB123)+SUM($D$122:BA122)-SUM($D$126:BA126)</f>
        <v>0</v>
      </c>
      <c r="BC124" s="136">
        <f>SUM($E$121:BC121)-SUM($E$123:BC123)+SUM($D$122:BB122)-SUM($D$126:BB126)</f>
        <v>0</v>
      </c>
      <c r="BD124" s="136">
        <f>SUM($E$121:BD121)-SUM($E$123:BD123)+SUM($D$122:BC122)-SUM($D$126:BC126)</f>
        <v>0</v>
      </c>
      <c r="BE124" s="136">
        <f>SUM($E$121:BE121)-SUM($E$123:BE123)+SUM($D$122:BD122)-SUM($D$126:BD126)</f>
        <v>0</v>
      </c>
      <c r="BF124" s="136">
        <f>SUM($E$121:BF121)-SUM($E$123:BF123)+SUM($D$122:BE122)-SUM($D$126:BE126)</f>
        <v>0</v>
      </c>
      <c r="BG124" s="136">
        <f>SUM($E$121:BG121)-SUM($E$123:BG123)+SUM($D$122:BF122)-SUM($D$126:BF126)</f>
        <v>0</v>
      </c>
      <c r="BH124" s="136">
        <f>SUM($E$121:BH121)-SUM($E$123:BH123)+SUM($D$122:BG122)-SUM($D$126:BG126)</f>
        <v>0</v>
      </c>
      <c r="BI124" s="136">
        <f>SUM($E$121:BI121)-SUM($E$123:BI123)+SUM($D$122:BH122)-SUM($D$126:BH126)</f>
        <v>0</v>
      </c>
      <c r="BJ124" s="136">
        <f>SUM($E$121:BJ121)-SUM($E$123:BJ123)+SUM($D$122:BI122)-SUM($D$126:BI126)</f>
        <v>0</v>
      </c>
      <c r="BK124" s="136">
        <f>SUM($E$121:BK121)-SUM($E$123:BK123)+SUM($D$122:BJ122)-SUM($D$126:BJ126)</f>
        <v>0</v>
      </c>
      <c r="BL124" s="136">
        <f>SUM($E$121:BL121)-SUM($E$123:BL123)+SUM($D$122:BK122)-SUM($D$126:BK126)</f>
        <v>0</v>
      </c>
      <c r="BM124" s="136">
        <f>SUM($E$121:BM121)-SUM($E$123:BM123)+SUM($D$122:BL122)-SUM($D$126:BL126)</f>
        <v>0</v>
      </c>
      <c r="BN124" s="136">
        <f>SUM($E$121:BN121)-SUM($E$123:BN123)+SUM($D$122:BM122)-SUM($D$126:BM126)</f>
        <v>0</v>
      </c>
      <c r="BO124" s="136">
        <f>SUM($E$121:BO121)-SUM($E$123:BO123)+SUM($D$122:BN122)-SUM($D$126:BN126)</f>
        <v>0</v>
      </c>
      <c r="BP124" s="136">
        <f>SUM($E$121:BP121)-SUM($E$123:BP123)+SUM($D$122:BO122)-SUM($D$126:BO126)</f>
        <v>0</v>
      </c>
      <c r="BQ124" s="136">
        <f>SUM($E$121:BQ121)-SUM($E$123:BQ123)+SUM($D$122:BP122)-SUM($D$126:BP126)</f>
        <v>0</v>
      </c>
      <c r="BR124" s="136">
        <f>SUM($E$121:BR121)-SUM($E$123:BR123)+SUM($D$122:BQ122)-SUM($D$126:BQ126)</f>
        <v>0</v>
      </c>
      <c r="BS124" s="136">
        <f>SUM($E$121:BS121)-SUM($E$123:BS123)+SUM($D$122:BR122)-SUM($D$126:BR126)</f>
        <v>0</v>
      </c>
      <c r="BT124" s="136">
        <f>SUM($E$121:BT121)-SUM($E$123:BT123)+SUM($D$122:BS122)-SUM($D$126:BS126)</f>
        <v>0</v>
      </c>
      <c r="BU124" s="136">
        <f>SUM($E$121:BU121)-SUM($E$123:BU123)+SUM($D$122:BT122)-SUM($D$126:BT126)</f>
        <v>0</v>
      </c>
      <c r="BV124" s="136">
        <f>SUM($E$121:BV121)-SUM($E$123:BV123)+SUM($D$122:BU122)-SUM($D$126:BU126)</f>
        <v>0</v>
      </c>
      <c r="BW124" s="136">
        <f>SUM($E$121:BW121)-SUM($E$123:BW123)+SUM($D$122:BV122)-SUM($D$126:BV126)</f>
        <v>0</v>
      </c>
      <c r="BX124" s="136">
        <f>SUM($E$121:BX121)-SUM($E$123:BX123)+SUM($D$122:BW122)-SUM($D$126:BW126)</f>
        <v>0</v>
      </c>
      <c r="BY124" s="136">
        <f>SUM($E$121:BY121)-SUM($E$123:BY123)+SUM($D$122:BX122)-SUM($D$126:BX126)</f>
        <v>0</v>
      </c>
      <c r="BZ124" s="136">
        <f>SUM($E$121:BZ121)-SUM($E$123:BZ123)+SUM($D$122:BY122)-SUM($D$126:BY126)</f>
        <v>0</v>
      </c>
      <c r="CA124" s="136">
        <f>SUM($E$121:CA121)-SUM($E$123:CA123)+SUM($D$122:BZ122)-SUM($D$126:BZ126)</f>
        <v>0</v>
      </c>
      <c r="CB124" s="136">
        <f>SUM($E$121:CB121)-SUM($E$123:CB123)+SUM($D$122:CA122)-SUM($D$126:CA126)</f>
        <v>0</v>
      </c>
      <c r="CC124" s="136">
        <f>SUM($E$121:CC121)-SUM($E$123:CC123)+SUM($D$122:CB122)-SUM($D$126:CB126)</f>
        <v>0</v>
      </c>
      <c r="CD124" s="136">
        <f>SUM($E$121:CD121)-SUM($E$123:CD123)+SUM($D$122:CC122)-SUM($D$126:CC126)</f>
        <v>0</v>
      </c>
      <c r="CE124" s="136">
        <f>SUM($E$121:CE121)-SUM($E$123:CE123)+SUM($D$122:CD122)-SUM($D$126:CD126)</f>
        <v>0</v>
      </c>
      <c r="CF124" s="136">
        <f>SUM($E$121:CF121)-SUM($E$123:CF123)+SUM($D$122:CE122)-SUM($D$126:CE126)</f>
        <v>0</v>
      </c>
      <c r="CG124" s="136">
        <f>SUM($E$121:CG121)-SUM($E$123:CG123)+SUM($D$122:CF122)-SUM($D$126:CF126)</f>
        <v>0</v>
      </c>
      <c r="CH124" s="136">
        <f>SUM($E$121:CH121)-SUM($E$123:CH123)+SUM($D$122:CG122)-SUM($D$126:CG126)</f>
        <v>0</v>
      </c>
      <c r="CI124" s="136">
        <f>SUM($E$121:CI121)-SUM($E$123:CI123)+SUM($D$122:CH122)-SUM($D$126:CH126)</f>
        <v>0</v>
      </c>
      <c r="CJ124" s="136">
        <f>SUM($E$121:CJ121)-SUM($E$123:CJ123)+SUM($D$122:CI122)-SUM($D$126:CI126)</f>
        <v>0</v>
      </c>
      <c r="CK124" s="136">
        <f>SUM($E$121:CK121)-SUM($E$123:CK123)+SUM($D$122:CJ122)-SUM($D$126:CJ126)</f>
        <v>0</v>
      </c>
      <c r="CL124" s="136">
        <f>SUM($E$121:CL121)-SUM($E$123:CL123)+SUM($D$122:CK122)-SUM($D$126:CK126)</f>
        <v>0</v>
      </c>
      <c r="CM124" s="136">
        <f>SUM($E$121:CM121)-SUM($E$123:CM123)+SUM($D$122:CL122)-SUM($D$126:CL126)</f>
        <v>0</v>
      </c>
      <c r="CN124" s="136">
        <f>SUM($E$121:CN121)-SUM($E$123:CN123)+SUM($D$122:CM122)-SUM($D$126:CM126)</f>
        <v>0</v>
      </c>
      <c r="CO124" s="136">
        <f>SUM($E$121:CO121)-SUM($E$123:CO123)+SUM($D$122:CN122)-SUM($D$126:CN126)</f>
        <v>0</v>
      </c>
      <c r="CP124" s="136">
        <f>SUM($E$121:CP121)-SUM($E$123:CP123)+SUM($D$122:CO122)-SUM($D$126:CO126)</f>
        <v>0</v>
      </c>
      <c r="CQ124" s="136">
        <f>SUM($E$121:CQ121)-SUM($E$123:CQ123)+SUM($D$122:CP122)-SUM($D$126:CP126)</f>
        <v>0</v>
      </c>
      <c r="CR124" s="136">
        <f>SUM($E$121:CR121)-SUM($E$123:CR123)+SUM($D$122:CQ122)-SUM($D$126:CQ126)</f>
        <v>0</v>
      </c>
      <c r="CS124" s="136">
        <f>SUM($E$121:CS121)-SUM($E$123:CS123)+SUM($D$122:CR122)-SUM($D$126:CR126)</f>
        <v>0</v>
      </c>
      <c r="CT124" s="136">
        <f>SUM($E$121:CT121)-SUM($E$123:CT123)+SUM($D$122:CS122)-SUM($D$126:CS126)</f>
        <v>0</v>
      </c>
      <c r="CU124" s="136">
        <f>SUM($E$121:CU121)-SUM($E$123:CU123)+SUM($D$122:CT122)-SUM($D$126:CT126)</f>
        <v>0</v>
      </c>
      <c r="CV124" s="136">
        <f>SUM($E$121:CV121)-SUM($E$123:CV123)+SUM($D$122:CU122)-SUM($D$126:CU126)</f>
        <v>0</v>
      </c>
      <c r="CW124" s="136">
        <f>SUM($E$121:CW121)-SUM($E$123:CW123)+SUM($D$122:CV122)-SUM($D$126:CV126)</f>
        <v>0</v>
      </c>
      <c r="CX124" s="136">
        <f>SUM($E$121:CX121)-SUM($E$123:CX123)+SUM($D$122:CW122)-SUM($D$126:CW126)</f>
        <v>0</v>
      </c>
      <c r="CY124" s="136">
        <f>SUM($E$121:CY121)-SUM($E$123:CY123)+SUM($D$122:CX122)-SUM($D$126:CX126)</f>
        <v>0</v>
      </c>
      <c r="CZ124" s="136">
        <f>SUM($E$121:CZ121)-SUM($E$123:CZ123)+SUM($D$122:CY122)-SUM($D$126:CY126)</f>
        <v>0</v>
      </c>
      <c r="DA124" s="136">
        <f>SUM($E$121:DA121)-SUM($E$123:DA123)+SUM($D$122:CZ122)-SUM($D$126:CZ126)</f>
        <v>0</v>
      </c>
      <c r="DB124" s="136">
        <f>SUM($E$121:DB121)-SUM($E$123:DB123)+SUM($D$122:DA122)-SUM($D$126:DA126)</f>
        <v>0</v>
      </c>
      <c r="DC124" s="136">
        <f>SUM($E$121:DC121)-SUM($E$123:DC123)+SUM($D$122:DB122)-SUM($D$126:DB126)</f>
        <v>0</v>
      </c>
      <c r="DD124" s="136">
        <f>SUM($E$121:DD121)-SUM($E$123:DD123)+SUM($D$122:DC122)-SUM($D$126:DC126)</f>
        <v>0</v>
      </c>
      <c r="DE124" s="136">
        <f>SUM($E$121:DE121)-SUM($E$123:DE123)+SUM($D$122:DD122)-SUM($D$126:DD126)</f>
        <v>0</v>
      </c>
      <c r="DF124" s="136">
        <f>SUM($E$121:DF121)-SUM($E$123:DF123)+SUM($D$122:DE122)-SUM($D$126:DE126)</f>
        <v>0</v>
      </c>
      <c r="DG124" s="136">
        <f>SUM($E$121:DG121)-SUM($E$123:DG123)+SUM($D$122:DF122)-SUM($D$126:DF126)</f>
        <v>0</v>
      </c>
      <c r="DH124" s="136">
        <f>SUM($E$121:DH121)-SUM($E$123:DH123)+SUM($D$122:DG122)-SUM($D$126:DG126)</f>
        <v>0</v>
      </c>
      <c r="DI124" s="136">
        <f>SUM($E$121:DI121)-SUM($E$123:DI123)+SUM($D$122:DH122)-SUM($D$126:DH126)</f>
        <v>0</v>
      </c>
      <c r="DJ124" s="136">
        <f>SUM($E$121:DJ121)-SUM($E$123:DJ123)+SUM($D$122:DI122)-SUM($D$126:DI126)</f>
        <v>0</v>
      </c>
      <c r="DK124" s="136">
        <f>SUM($E$121:DK121)-SUM($E$123:DK123)+SUM($D$122:DJ122)-SUM($D$126:DJ126)</f>
        <v>0</v>
      </c>
      <c r="DL124" s="136">
        <f>SUM($E$121:DL121)-SUM($E$123:DL123)+SUM($D$122:DK122)-SUM($D$126:DK126)</f>
        <v>0</v>
      </c>
      <c r="DM124" s="136">
        <f>SUM($E$121:DM121)-SUM($E$123:DM123)+SUM($D$122:DL122)-SUM($D$126:DL126)</f>
        <v>0</v>
      </c>
      <c r="DN124" s="136">
        <f>SUM($E$121:DN121)-SUM($E$123:DN123)+SUM($D$122:DM122)-SUM($D$126:DM126)</f>
        <v>0</v>
      </c>
      <c r="DO124" s="136">
        <f>SUM($E$121:DO121)-SUM($E$123:DO123)+SUM($D$122:DN122)-SUM($D$126:DN126)</f>
        <v>0</v>
      </c>
      <c r="DP124" s="136">
        <f>SUM($E$121:DP121)-SUM($E$123:DP123)+SUM($D$122:DO122)-SUM($D$126:DO126)</f>
        <v>0</v>
      </c>
      <c r="DQ124" s="136">
        <f>SUM($E$121:DQ121)-SUM($E$123:DQ123)+SUM($D$122:DP122)-SUM($D$126:DP126)</f>
        <v>0</v>
      </c>
      <c r="DR124" s="136">
        <f>SUM($E$121:DR121)-SUM($E$123:DR123)+SUM($D$122:DQ122)-SUM($D$126:DQ126)</f>
        <v>0</v>
      </c>
      <c r="DS124" s="136">
        <f>SUM($E$121:DS121)-SUM($E$123:DS123)+SUM($D$122:DR122)-SUM($D$126:DR126)</f>
        <v>0</v>
      </c>
      <c r="DT124" s="136">
        <f>SUM($E$121:DT121)-SUM($E$123:DT123)+SUM($D$122:DS122)-SUM($D$126:DS126)</f>
        <v>0</v>
      </c>
      <c r="DU124" s="136">
        <f>SUM($E$121:DU121)-SUM($E$123:DU123)+SUM($D$122:DT122)-SUM($D$126:DT126)</f>
        <v>0</v>
      </c>
      <c r="DV124" s="136">
        <f>SUM($E$121:DV121)-SUM($E$123:DV123)+SUM($D$122:DU122)-SUM($D$126:DU126)</f>
        <v>0</v>
      </c>
      <c r="DW124" s="136">
        <f>SUM($E$121:DW121)-SUM($E$123:DW123)+SUM($D$122:DV122)-SUM($D$126:DV126)</f>
        <v>0</v>
      </c>
      <c r="DX124" s="136">
        <f>SUM($E$121:DX121)-SUM($E$123:DX123)+SUM($D$122:DW122)-SUM($D$126:DW126)</f>
        <v>0</v>
      </c>
      <c r="DY124" s="136">
        <f>SUM($E$121:DY121)-SUM($E$123:DY123)+SUM($D$122:DX122)-SUM($D$126:DX126)</f>
        <v>0</v>
      </c>
      <c r="DZ124" s="136">
        <f>SUM($E$121:DZ121)-SUM($E$123:DZ123)+SUM($D$122:DY122)-SUM($D$126:DY126)</f>
        <v>0</v>
      </c>
      <c r="EA124" s="136">
        <f>SUM($E$121:EA121)-SUM($E$123:EA123)+SUM($D$122:DZ122)-SUM($D$126:DZ126)</f>
        <v>0</v>
      </c>
      <c r="EB124" s="136">
        <f>SUM($E$121:EB121)-SUM($E$123:EB123)+SUM($D$122:EA122)-SUM($D$126:EA126)</f>
        <v>0</v>
      </c>
      <c r="EC124" s="136">
        <f>SUM($E$121:EC121)-SUM($E$123:EC123)+SUM($D$122:EB122)-SUM($D$126:EB126)</f>
        <v>0</v>
      </c>
      <c r="ED124" s="136">
        <f>SUM($E$121:ED121)-SUM($E$123:ED123)+SUM($D$122:EC122)-SUM($D$126:EC126)</f>
        <v>0</v>
      </c>
      <c r="EE124" s="136">
        <f>SUM($E$121:EE121)-SUM($E$123:EE123)+SUM($D$122:ED122)-SUM($D$126:ED126)</f>
        <v>0</v>
      </c>
      <c r="EF124" s="136">
        <f>SUM($E$121:EF121)-SUM($E$123:EF123)+SUM($D$122:EE122)-SUM($D$126:EE126)</f>
        <v>0</v>
      </c>
      <c r="EG124" s="136">
        <f>SUM($E$121:EG121)-SUM($E$123:EG123)+SUM($D$122:EF122)-SUM($D$126:EF126)</f>
        <v>0</v>
      </c>
      <c r="EH124" s="136">
        <f>SUM($E$121:EH121)-SUM($E$123:EH123)+SUM($D$122:EG122)-SUM($D$126:EG126)</f>
        <v>0</v>
      </c>
      <c r="EI124" s="136">
        <f>SUM($E$121:EI121)-SUM($E$123:EI123)+SUM($D$122:EH122)-SUM($D$126:EH126)</f>
        <v>0</v>
      </c>
      <c r="EJ124" s="136">
        <f>SUM($E$121:EJ121)-SUM($E$123:EJ123)+SUM($D$122:EI122)-SUM($D$126:EI126)</f>
        <v>0</v>
      </c>
      <c r="EK124" s="136">
        <f>SUM($E$121:EK121)-SUM($E$123:EK123)+SUM($D$122:EJ122)-SUM($D$126:EJ126)</f>
        <v>0</v>
      </c>
      <c r="EL124" s="136">
        <f>SUM($E$121:EL121)-SUM($E$123:EL123)+SUM($D$122:EK122)-SUM($D$126:EK126)</f>
        <v>0</v>
      </c>
      <c r="EM124" s="136">
        <f>SUM($E$121:EM121)-SUM($E$123:EM123)+SUM($D$122:EL122)-SUM($D$126:EL126)</f>
        <v>0</v>
      </c>
      <c r="EN124" s="136">
        <f>SUM($E$121:EN121)-SUM($E$123:EN123)+SUM($D$122:EM122)-SUM($D$126:EM126)</f>
        <v>0</v>
      </c>
      <c r="EO124" s="136">
        <f>SUM($E$121:EO121)-SUM($E$123:EO123)+SUM($D$122:EN122)-SUM($D$126:EN126)</f>
        <v>0</v>
      </c>
      <c r="EP124" s="136">
        <f>SUM($E$121:EP121)-SUM($E$123:EP123)+SUM($D$122:EO122)-SUM($D$126:EO126)</f>
        <v>0</v>
      </c>
      <c r="EQ124" s="136">
        <f>SUM($E$121:EQ121)-SUM($E$123:EQ123)+SUM($D$122:EP122)-SUM($D$126:EP126)</f>
        <v>0</v>
      </c>
      <c r="ER124" s="136">
        <f>SUM($E$121:ER121)-SUM($E$123:ER123)+SUM($D$122:EQ122)-SUM($D$126:EQ126)</f>
        <v>0</v>
      </c>
      <c r="ES124" s="136">
        <f>SUM($E$121:ES121)-SUM($E$123:ES123)+SUM($D$122:ER122)-SUM($D$126:ER126)</f>
        <v>0</v>
      </c>
      <c r="ET124" s="136">
        <f>SUM($E$121:ET121)-SUM($E$123:ET123)+SUM($D$122:ES122)-SUM($D$126:ES126)</f>
        <v>0</v>
      </c>
      <c r="EU124" s="136">
        <f>SUM($E$121:EU121)-SUM($E$123:EU123)+SUM($D$122:ET122)-SUM($D$126:ET126)</f>
        <v>0</v>
      </c>
      <c r="EV124" s="136">
        <f>SUM($E$121:EV121)-SUM($E$123:EV123)+SUM($D$122:EU122)-SUM($D$126:EU126)</f>
        <v>0</v>
      </c>
      <c r="EW124" s="136">
        <f>SUM($E$121:EW121)-SUM($E$123:EW123)+SUM($D$122:EV122)-SUM($D$126:EV126)</f>
        <v>0</v>
      </c>
      <c r="EX124" s="136">
        <f>SUM($E$121:EX121)-SUM($E$123:EX123)+SUM($D$122:EW122)-SUM($D$126:EW126)</f>
        <v>0</v>
      </c>
      <c r="EY124" s="136">
        <f>SUM($E$121:EY121)-SUM($E$123:EY123)+SUM($D$122:EX122)-SUM($D$126:EX126)</f>
        <v>0</v>
      </c>
      <c r="EZ124" s="136">
        <f>SUM($E$121:EZ121)-SUM($E$123:EZ123)+SUM($D$122:EY122)-SUM($D$126:EY126)</f>
        <v>0</v>
      </c>
      <c r="FA124" s="136">
        <f>SUM($E$121:FA121)-SUM($E$123:FA123)+SUM($D$122:EZ122)-SUM($D$126:EZ126)</f>
        <v>0</v>
      </c>
      <c r="FB124" s="136">
        <f>SUM($E$121:FB121)-SUM($E$123:FB123)+SUM($D$122:FA122)-SUM($D$126:FA126)</f>
        <v>0</v>
      </c>
      <c r="FC124" s="136"/>
      <c r="FD124" s="136"/>
      <c r="FE124" s="136"/>
      <c r="FF124" s="136"/>
      <c r="FG124" s="136"/>
      <c r="FH124" s="136"/>
      <c r="FI124" s="136"/>
      <c r="FJ124" s="136"/>
      <c r="FK124" s="136"/>
      <c r="FL124" s="136"/>
      <c r="FM124" s="136"/>
      <c r="FN124" s="136"/>
      <c r="FO124" s="136"/>
      <c r="FP124" s="136"/>
      <c r="FQ124" s="136"/>
      <c r="FR124" s="136"/>
      <c r="FS124" s="136"/>
      <c r="FT124" s="136"/>
      <c r="FU124" s="136"/>
      <c r="FV124" s="136"/>
      <c r="FW124" s="136"/>
      <c r="FX124" s="136"/>
      <c r="FY124" s="136"/>
      <c r="FZ124" s="136"/>
      <c r="GA124" s="136"/>
      <c r="GB124" s="136"/>
      <c r="GC124" s="136"/>
      <c r="GD124" s="136"/>
      <c r="GE124" s="136"/>
      <c r="GF124" s="136"/>
      <c r="GG124" s="136"/>
      <c r="GH124" s="136"/>
      <c r="GI124" s="136"/>
      <c r="GJ124" s="136"/>
      <c r="GK124" s="136"/>
      <c r="GL124" s="136"/>
      <c r="GM124" s="136"/>
      <c r="GN124" s="136"/>
      <c r="GO124" s="136"/>
      <c r="GP124" s="136"/>
      <c r="GQ124" s="136"/>
      <c r="GR124" s="136"/>
      <c r="GS124" s="136"/>
      <c r="GT124" s="136"/>
      <c r="GU124" s="136"/>
      <c r="GV124" s="136"/>
      <c r="GW124" s="136"/>
      <c r="GX124" s="136"/>
    </row>
    <row r="125" spans="2:206">
      <c r="B125" s="105" t="s">
        <v>342</v>
      </c>
      <c r="E125" s="136"/>
      <c r="F125" s="136"/>
      <c r="G125" s="136"/>
      <c r="H125" s="136"/>
      <c r="I125" s="136"/>
      <c r="J125" s="136"/>
      <c r="K125" s="136"/>
      <c r="L125" s="136"/>
      <c r="M125" s="136"/>
      <c r="N125" s="136"/>
      <c r="O125" s="136"/>
      <c r="P125" s="136"/>
      <c r="Q125" s="136"/>
      <c r="R125" s="136"/>
      <c r="S125" s="136"/>
      <c r="T125" s="136"/>
      <c r="U125" s="136"/>
      <c r="V125" s="136"/>
      <c r="W125" s="136"/>
      <c r="X125" s="136"/>
      <c r="Y125" s="136"/>
      <c r="Z125" s="136"/>
      <c r="AA125" s="136"/>
      <c r="AB125" s="136"/>
      <c r="AC125" s="136"/>
      <c r="AD125" s="136"/>
      <c r="AE125" s="136"/>
      <c r="AF125" s="136"/>
      <c r="AG125" s="136"/>
      <c r="AH125" s="136"/>
      <c r="AI125" s="136"/>
      <c r="AJ125" s="136"/>
      <c r="AK125" s="136"/>
      <c r="AL125" s="136"/>
      <c r="AM125" s="136"/>
      <c r="AN125" s="136"/>
      <c r="AO125" s="136"/>
      <c r="AP125" s="136"/>
      <c r="AQ125" s="136"/>
      <c r="AR125" s="136"/>
      <c r="AS125" s="136"/>
      <c r="AT125" s="136"/>
      <c r="AU125" s="136"/>
      <c r="AV125" s="136"/>
      <c r="AW125" s="136"/>
      <c r="AX125" s="136"/>
      <c r="AY125" s="136"/>
      <c r="AZ125" s="136"/>
      <c r="BA125" s="136"/>
      <c r="BB125" s="136"/>
      <c r="BC125" s="136"/>
      <c r="BD125" s="136"/>
      <c r="BE125" s="136"/>
      <c r="BF125" s="136"/>
      <c r="BG125" s="136"/>
      <c r="BH125" s="136"/>
      <c r="BI125" s="136"/>
      <c r="BJ125" s="136"/>
      <c r="BK125" s="136"/>
      <c r="BL125" s="136"/>
      <c r="BM125" s="136"/>
      <c r="BN125" s="136"/>
      <c r="BO125" s="136"/>
      <c r="BP125" s="136"/>
      <c r="BQ125" s="136"/>
      <c r="BR125" s="136"/>
      <c r="BS125" s="136"/>
      <c r="BT125" s="136"/>
      <c r="BU125" s="136"/>
      <c r="BV125" s="136"/>
      <c r="BW125" s="136"/>
      <c r="BX125" s="136"/>
      <c r="BY125" s="136"/>
      <c r="BZ125" s="136"/>
      <c r="CA125" s="136"/>
      <c r="CB125" s="136"/>
      <c r="CC125" s="136"/>
      <c r="CD125" s="136"/>
      <c r="CE125" s="136"/>
      <c r="CF125" s="136"/>
      <c r="CG125" s="136"/>
      <c r="CH125" s="136"/>
      <c r="CI125" s="136"/>
      <c r="CJ125" s="136"/>
      <c r="CK125" s="136"/>
      <c r="CL125" s="136"/>
      <c r="CM125" s="136"/>
      <c r="CN125" s="136"/>
      <c r="CO125" s="136"/>
      <c r="CP125" s="136"/>
      <c r="CQ125" s="136"/>
      <c r="CR125" s="136"/>
      <c r="CS125" s="136"/>
      <c r="CT125" s="136"/>
      <c r="CU125" s="136"/>
      <c r="CV125" s="136"/>
      <c r="CW125" s="136"/>
      <c r="CX125" s="136"/>
      <c r="CY125" s="136"/>
      <c r="CZ125" s="136"/>
      <c r="DA125" s="136"/>
      <c r="DB125" s="136"/>
      <c r="DC125" s="136"/>
      <c r="DD125" s="136"/>
      <c r="DE125" s="136"/>
      <c r="DF125" s="136"/>
      <c r="DG125" s="136"/>
      <c r="DH125" s="136"/>
      <c r="DI125" s="136"/>
      <c r="DJ125" s="136"/>
      <c r="DK125" s="136"/>
      <c r="DL125" s="136"/>
      <c r="DM125" s="136"/>
      <c r="DN125" s="136"/>
      <c r="DO125" s="136"/>
      <c r="DP125" s="136"/>
      <c r="DQ125" s="136"/>
      <c r="DR125" s="136"/>
      <c r="DS125" s="136"/>
      <c r="DT125" s="136"/>
      <c r="DU125" s="136"/>
      <c r="DV125" s="136"/>
      <c r="DW125" s="136"/>
      <c r="DX125" s="136"/>
      <c r="DY125" s="136"/>
      <c r="DZ125" s="136"/>
      <c r="EA125" s="136"/>
      <c r="EB125" s="136"/>
      <c r="EC125" s="136"/>
      <c r="ED125" s="136"/>
      <c r="EE125" s="136"/>
      <c r="EF125" s="136"/>
      <c r="EG125" s="136"/>
      <c r="EH125" s="136"/>
      <c r="EI125" s="136"/>
      <c r="EJ125" s="136"/>
      <c r="EK125" s="136"/>
      <c r="EL125" s="136"/>
      <c r="EM125" s="136"/>
      <c r="EN125" s="136"/>
      <c r="EO125" s="136"/>
      <c r="EP125" s="136"/>
      <c r="EQ125" s="136"/>
      <c r="ER125" s="136"/>
      <c r="ES125" s="136"/>
      <c r="ET125" s="136"/>
      <c r="EU125" s="136"/>
      <c r="EV125" s="136"/>
      <c r="EW125" s="136"/>
      <c r="EX125" s="136"/>
      <c r="EY125" s="136"/>
      <c r="EZ125" s="136"/>
      <c r="FA125" s="136"/>
      <c r="FB125" s="136"/>
      <c r="FC125" s="136"/>
      <c r="FD125" s="136"/>
      <c r="FE125" s="136"/>
      <c r="FF125" s="136"/>
      <c r="FG125" s="136"/>
      <c r="FH125" s="136"/>
      <c r="FI125" s="136"/>
      <c r="FJ125" s="136"/>
      <c r="FK125" s="136"/>
      <c r="FL125" s="136"/>
      <c r="FM125" s="136"/>
      <c r="FN125" s="136"/>
      <c r="FO125" s="136"/>
      <c r="FP125" s="136"/>
      <c r="FQ125" s="136"/>
      <c r="FR125" s="136"/>
      <c r="FS125" s="136"/>
      <c r="FT125" s="136"/>
      <c r="FU125" s="136"/>
      <c r="FV125" s="136"/>
      <c r="FW125" s="136"/>
      <c r="FX125" s="136"/>
      <c r="FY125" s="136"/>
      <c r="FZ125" s="136"/>
      <c r="GA125" s="136"/>
      <c r="GB125" s="136"/>
      <c r="GC125" s="136"/>
      <c r="GD125" s="136"/>
      <c r="GE125" s="136"/>
      <c r="GF125" s="136"/>
      <c r="GG125" s="136"/>
      <c r="GH125" s="136"/>
      <c r="GI125" s="136"/>
      <c r="GJ125" s="136"/>
      <c r="GK125" s="136"/>
      <c r="GL125" s="136"/>
      <c r="GM125" s="136"/>
      <c r="GN125" s="136"/>
      <c r="GO125" s="136"/>
      <c r="GP125" s="136"/>
      <c r="GQ125" s="136"/>
      <c r="GR125" s="136"/>
      <c r="GS125" s="136"/>
      <c r="GT125" s="136"/>
      <c r="GU125" s="136"/>
      <c r="GV125" s="136"/>
      <c r="GW125" s="136"/>
      <c r="GX125" s="136"/>
    </row>
    <row r="126" spans="2:206">
      <c r="B126" s="139" t="s">
        <v>328</v>
      </c>
      <c r="E126" s="116">
        <f>IF(E$87='Capital Structure'!$H$7,(E124-E123),0)</f>
        <v>0</v>
      </c>
      <c r="F126" s="116">
        <f>IF(F$87='Capital Structure'!$H$7,(F124-F123),0)</f>
        <v>0</v>
      </c>
      <c r="G126" s="116">
        <f>IF(G$87='Capital Structure'!$H$7,(G124-G123),0)</f>
        <v>0</v>
      </c>
      <c r="H126" s="116">
        <f>IF(H$87='Capital Structure'!$H$7,(H124-H123),0)</f>
        <v>0</v>
      </c>
      <c r="I126" s="116">
        <f>IF(I$87='Capital Structure'!$H$7,(I124-I123),0)</f>
        <v>0</v>
      </c>
      <c r="J126" s="116">
        <f>IF(J$87='Capital Structure'!$H$7,(J124-J123),0)</f>
        <v>0</v>
      </c>
      <c r="K126" s="116">
        <f>IF(K$87='Capital Structure'!$H$7,(K124-K123),0)</f>
        <v>0</v>
      </c>
      <c r="L126" s="116">
        <f>IF(L$87='Capital Structure'!$H$7,(L124-L123),0)</f>
        <v>0</v>
      </c>
      <c r="M126" s="116">
        <f>IF(M$87='Capital Structure'!$H$7,(M124-M123),0)</f>
        <v>0</v>
      </c>
      <c r="N126" s="116">
        <f>IF(N$87='Capital Structure'!$H$7,(N124-N123),0)</f>
        <v>0</v>
      </c>
      <c r="O126" s="116">
        <f>IF(O$87='Capital Structure'!$H$7,(O124-O123),0)</f>
        <v>0</v>
      </c>
      <c r="P126" s="116">
        <f>IF(P$87='Capital Structure'!$H$7,(P124-P123),0)</f>
        <v>0</v>
      </c>
      <c r="Q126" s="116">
        <f>IF(Q$87='Capital Structure'!$H$7,(Q124-Q123),0)</f>
        <v>0</v>
      </c>
      <c r="R126" s="116">
        <f>IF(R$87='Capital Structure'!$H$7,(R124-R123),0)</f>
        <v>0</v>
      </c>
      <c r="S126" s="116">
        <f>IF(S$87='Capital Structure'!$H$7,(S124-S123),0)</f>
        <v>0</v>
      </c>
      <c r="T126" s="116">
        <f>IF(T$87='Capital Structure'!$H$7,(T124-T123),0)</f>
        <v>0</v>
      </c>
      <c r="U126" s="116">
        <f>IF(U$87='Capital Structure'!$H$7,(U124-U123),0)</f>
        <v>0</v>
      </c>
      <c r="V126" s="116">
        <f>IF(V$87='Capital Structure'!$H$7,(V124-V123),0)</f>
        <v>0</v>
      </c>
      <c r="W126" s="116">
        <f>IF(W$87='Capital Structure'!$H$7,(W124-W123),0)</f>
        <v>0</v>
      </c>
      <c r="X126" s="116">
        <f>IF(X$87='Capital Structure'!$H$7,(X124-X123),0)</f>
        <v>0</v>
      </c>
      <c r="Y126" s="116">
        <f>IF(Y$87='Capital Structure'!$H$7,(Y124-Y123),0)</f>
        <v>0</v>
      </c>
      <c r="Z126" s="116">
        <f>IF(Z$87='Capital Structure'!$H$7,(Z124-Z123),0)</f>
        <v>0</v>
      </c>
      <c r="AA126" s="116">
        <f>IF(AA$87='Capital Structure'!$H$7,(AA124-AA123),0)</f>
        <v>0</v>
      </c>
      <c r="AB126" s="116">
        <f>IF(AB$87='Capital Structure'!$H$7,(AB124-AB123),0)</f>
        <v>0</v>
      </c>
      <c r="AC126" s="116">
        <f>IF(AC$87='Capital Structure'!$H$7,(AC124-AC123),0)</f>
        <v>0</v>
      </c>
      <c r="AD126" s="116">
        <f>IF(AD$87='Capital Structure'!$H$7,(AD124-AD123),0)</f>
        <v>0</v>
      </c>
      <c r="AE126" s="116">
        <f>IF(AE$87='Capital Structure'!$H$7,(AE124-AE123),0)</f>
        <v>0</v>
      </c>
      <c r="AF126" s="116">
        <f>IF(AF$87='Capital Structure'!$H$7,(AF124-AF123),0)</f>
        <v>0</v>
      </c>
      <c r="AG126" s="116">
        <f>IF(AG$87='Capital Structure'!$H$7,(AG124-AG123),0)</f>
        <v>0</v>
      </c>
      <c r="AH126" s="116">
        <f>IF(AH$87='Capital Structure'!$H$7,(AH124-AH123),0)</f>
        <v>0</v>
      </c>
      <c r="AI126" s="116">
        <f>IF(AI$87='Capital Structure'!$H$7,(AI124-AI123),0)</f>
        <v>0</v>
      </c>
      <c r="AJ126" s="116">
        <f>IF(AJ$87='Capital Structure'!$H$7,(AJ124-AJ123),0)</f>
        <v>0</v>
      </c>
      <c r="AK126" s="116">
        <f>IF(AK$87='Capital Structure'!$H$7,(AK124-AK123),0)</f>
        <v>0</v>
      </c>
      <c r="AL126" s="116">
        <f>IF(AL$87='Capital Structure'!$H$7,(AL124-AL123),0)</f>
        <v>0</v>
      </c>
      <c r="AM126" s="116">
        <f>IF(AM$87='Capital Structure'!$H$7,(AM124-AM123),0)</f>
        <v>0</v>
      </c>
      <c r="AN126" s="116">
        <f>IF(AN$87='Capital Structure'!$H$7,(AN124-AN123),0)</f>
        <v>0</v>
      </c>
      <c r="AO126" s="116">
        <f>IF(AO$87='Capital Structure'!$H$7,(AO124-AO123),0)</f>
        <v>0</v>
      </c>
      <c r="AP126" s="116">
        <f>IF(AP$87='Capital Structure'!$H$7,(AP124-AP123),0)</f>
        <v>0</v>
      </c>
      <c r="AQ126" s="116">
        <f>IF(AQ$87='Capital Structure'!$H$7,(AQ124-AQ123),0)</f>
        <v>0</v>
      </c>
      <c r="AR126" s="116">
        <f>IF(AR$87='Capital Structure'!$H$7,(AR124-AR123),0)</f>
        <v>0</v>
      </c>
      <c r="AS126" s="116">
        <f>IF(AS$87='Capital Structure'!$H$7,(AS124-AS123),0)</f>
        <v>0</v>
      </c>
      <c r="AT126" s="116">
        <f>IF(AT$87='Capital Structure'!$H$7,(AT124-AT123),0)</f>
        <v>0</v>
      </c>
      <c r="AU126" s="116">
        <f>IF(AU$87='Capital Structure'!$H$7,(AU124-AU123),0)</f>
        <v>0</v>
      </c>
      <c r="AV126" s="116">
        <f>IF(AV$87='Capital Structure'!$H$7,(AV124-AV123),0)</f>
        <v>0</v>
      </c>
      <c r="AW126" s="116">
        <f>IF(AW$87='Capital Structure'!$H$7,(AW124-AW123),0)</f>
        <v>0</v>
      </c>
      <c r="AX126" s="116">
        <f>IF(AX$87='Capital Structure'!$H$7,(AX124-AX123),0)</f>
        <v>0</v>
      </c>
      <c r="AY126" s="116">
        <f>IF(AY$87='Capital Structure'!$H$7,(AY124-AY123),0)</f>
        <v>0</v>
      </c>
      <c r="AZ126" s="116">
        <f>IF(AZ$87='Capital Structure'!$H$7,(AZ124-AZ123),0)</f>
        <v>0</v>
      </c>
      <c r="BA126" s="116">
        <f>IF(BA$87='Capital Structure'!$H$7,(BA124-BA123),0)</f>
        <v>0</v>
      </c>
      <c r="BB126" s="116">
        <f>IF(BB$87='Capital Structure'!$H$7,(BB124-BB123),0)</f>
        <v>0</v>
      </c>
      <c r="BC126" s="116">
        <f>IF(BC$87='Capital Structure'!$H$7,(BC124-BC123),0)</f>
        <v>0</v>
      </c>
      <c r="BD126" s="116">
        <f>IF(BD$87='Capital Structure'!$H$7,(BD124-BD123),0)</f>
        <v>0</v>
      </c>
      <c r="BE126" s="116">
        <f>IF(BE$87='Capital Structure'!$H$7,(BE124-BE123),0)</f>
        <v>0</v>
      </c>
      <c r="BF126" s="116">
        <f>IF(BF$87='Capital Structure'!$H$7,(BF124-BF123),0)</f>
        <v>0</v>
      </c>
      <c r="BG126" s="116">
        <f>IF(BG$87='Capital Structure'!$H$7,(BG124-BG123),0)</f>
        <v>0</v>
      </c>
      <c r="BH126" s="116">
        <f>IF(BH$87='Capital Structure'!$H$7,(BH124-BH123),0)</f>
        <v>0</v>
      </c>
      <c r="BI126" s="116">
        <f>IF(BI$87='Capital Structure'!$H$7,(BI124-BI123),0)</f>
        <v>0</v>
      </c>
      <c r="BJ126" s="116">
        <f>IF(BJ$87='Capital Structure'!$H$7,(BJ124-BJ123),0)</f>
        <v>0</v>
      </c>
      <c r="BK126" s="116">
        <f>IF(BK$87='Capital Structure'!$H$7,(BK124-BK123),0)</f>
        <v>0</v>
      </c>
      <c r="BL126" s="116">
        <f>IF(BL$87='Capital Structure'!$H$7,(BL124-BL123),0)</f>
        <v>0</v>
      </c>
      <c r="BM126" s="116">
        <f>IF(BM$87='Capital Structure'!$H$7,(BM124-BM123),0)</f>
        <v>0</v>
      </c>
      <c r="BN126" s="116">
        <f>IF(BN$87='Capital Structure'!$H$7,(BN124-BN123),0)</f>
        <v>0</v>
      </c>
      <c r="BO126" s="116">
        <f>IF(BO$87='Capital Structure'!$H$7,(BO124-BO123),0)</f>
        <v>0</v>
      </c>
      <c r="BP126" s="116">
        <f>IF(BP$87='Capital Structure'!$H$7,(BP124-BP123),0)</f>
        <v>0</v>
      </c>
      <c r="BQ126" s="116">
        <f>IF(BQ$87='Capital Structure'!$H$7,(BQ124-BQ123),0)</f>
        <v>0</v>
      </c>
      <c r="BR126" s="116">
        <f>IF(BR$87='Capital Structure'!$H$7,(BR124-BR123),0)</f>
        <v>0</v>
      </c>
      <c r="BS126" s="116">
        <f>IF(BS$87='Capital Structure'!$H$7,(BS124-BS123),0)</f>
        <v>0</v>
      </c>
      <c r="BT126" s="116">
        <f>IF(BT$87='Capital Structure'!$H$7,(BT124-BT123),0)</f>
        <v>0</v>
      </c>
      <c r="BU126" s="116">
        <f>IF(BU$87='Capital Structure'!$H$7,(BU124-BU123),0)</f>
        <v>0</v>
      </c>
      <c r="BV126" s="116">
        <f>IF(BV$87='Capital Structure'!$H$7,(BV124-BV123),0)</f>
        <v>0</v>
      </c>
      <c r="BW126" s="116">
        <f>IF(BW$87='Capital Structure'!$H$7,(BW124-BW123),0)</f>
        <v>0</v>
      </c>
      <c r="BX126" s="116">
        <f>IF(BX$87='Capital Structure'!$H$7,(BX124-BX123),0)</f>
        <v>0</v>
      </c>
      <c r="BY126" s="116">
        <f>IF(BY$87='Capital Structure'!$H$7,(BY124-BY123),0)</f>
        <v>0</v>
      </c>
      <c r="BZ126" s="116">
        <f>IF(BZ$87='Capital Structure'!$H$7,(BZ124-BZ123),0)</f>
        <v>0</v>
      </c>
      <c r="CA126" s="116">
        <f>IF(CA$87='Capital Structure'!$H$7,(CA124-CA123),0)</f>
        <v>0</v>
      </c>
      <c r="CB126" s="116">
        <f>IF(CB$87='Capital Structure'!$H$7,(CB124-CB123),0)</f>
        <v>0</v>
      </c>
      <c r="CC126" s="116">
        <f>IF(CC$87='Capital Structure'!$H$7,(CC124-CC123),0)</f>
        <v>0</v>
      </c>
      <c r="CD126" s="116">
        <f>IF(CD$87='Capital Structure'!$H$7,(CD124-CD123),0)</f>
        <v>0</v>
      </c>
      <c r="CE126" s="116">
        <f>IF(CE$87='Capital Structure'!$H$7,(CE124-CE123),0)</f>
        <v>0</v>
      </c>
      <c r="CF126" s="116">
        <f>IF(CF$87='Capital Structure'!$H$7,(CF124-CF123),0)</f>
        <v>0</v>
      </c>
      <c r="CG126" s="116">
        <f>IF(CG$87='Capital Structure'!$H$7,(CG124-CG123),0)</f>
        <v>0</v>
      </c>
      <c r="CH126" s="116">
        <f>IF(CH$87='Capital Structure'!$H$7,(CH124-CH123),0)</f>
        <v>0</v>
      </c>
      <c r="CI126" s="116">
        <f>IF(CI$87='Capital Structure'!$H$7,(CI124-CI123),0)</f>
        <v>0</v>
      </c>
      <c r="CJ126" s="116">
        <f>IF(CJ$87='Capital Structure'!$H$7,(CJ124-CJ123),0)</f>
        <v>0</v>
      </c>
      <c r="CK126" s="116">
        <f>IF(CK$87='Capital Structure'!$H$7,(CK124-CK123),0)</f>
        <v>0</v>
      </c>
      <c r="CL126" s="116">
        <f>IF(CL$87='Capital Structure'!$H$7,(CL124-CL123),0)</f>
        <v>0</v>
      </c>
      <c r="CM126" s="116">
        <f>IF(CM$87='Capital Structure'!$H$7,(CM124-CM123),0)</f>
        <v>0</v>
      </c>
      <c r="CN126" s="116">
        <f>IF(CN$87='Capital Structure'!$H$7,(CN124-CN123),0)</f>
        <v>0</v>
      </c>
      <c r="CO126" s="116">
        <f>IF(CO$87='Capital Structure'!$H$7,(CO124-CO123),0)</f>
        <v>0</v>
      </c>
      <c r="CP126" s="116">
        <f>IF(CP$87='Capital Structure'!$H$7,(CP124-CP123),0)</f>
        <v>0</v>
      </c>
      <c r="CQ126" s="116">
        <f>IF(CQ$87='Capital Structure'!$H$7,(CQ124-CQ123),0)</f>
        <v>0</v>
      </c>
      <c r="CR126" s="116">
        <f>IF(CR$87='Capital Structure'!$H$7,(CR124-CR123),0)</f>
        <v>0</v>
      </c>
      <c r="CS126" s="116">
        <f>IF(CS$87='Capital Structure'!$H$7,(CS124-CS123),0)</f>
        <v>0</v>
      </c>
      <c r="CT126" s="116">
        <f>IF(CT$87='Capital Structure'!$H$7,(CT124-CT123),0)</f>
        <v>0</v>
      </c>
      <c r="CU126" s="116">
        <f>IF(CU$87='Capital Structure'!$H$7,(CU124-CU123),0)</f>
        <v>0</v>
      </c>
      <c r="CV126" s="116">
        <f>IF(CV$87='Capital Structure'!$H$7,(CV124-CV123),0)</f>
        <v>0</v>
      </c>
      <c r="CW126" s="116">
        <f>IF(CW$87='Capital Structure'!$H$7,(CW124-CW123),0)</f>
        <v>0</v>
      </c>
      <c r="CX126" s="116">
        <f>IF(CX$87='Capital Structure'!$H$7,(CX124-CX123),0)</f>
        <v>0</v>
      </c>
      <c r="CY126" s="116">
        <f>IF(CY$87='Capital Structure'!$H$7,(CY124-CY123),0)</f>
        <v>0</v>
      </c>
      <c r="CZ126" s="116">
        <f>IF(CZ$87='Capital Structure'!$H$7,(CZ124-CZ123),0)</f>
        <v>0</v>
      </c>
      <c r="DA126" s="116">
        <f>IF(DA$87='Capital Structure'!$H$7,(DA124-DA123),0)</f>
        <v>0</v>
      </c>
      <c r="DB126" s="116">
        <f>IF(DB$87='Capital Structure'!$H$7,(DB124-DB123),0)</f>
        <v>0</v>
      </c>
      <c r="DC126" s="116">
        <f>IF(DC$87='Capital Structure'!$H$7,(DC124-DC123),0)</f>
        <v>0</v>
      </c>
      <c r="DD126" s="116">
        <f>IF(DD$87='Capital Structure'!$H$7,(DD124-DD123),0)</f>
        <v>0</v>
      </c>
      <c r="DE126" s="116">
        <f>IF(DE$87='Capital Structure'!$H$7,(DE124-DE123),0)</f>
        <v>0</v>
      </c>
      <c r="DF126" s="116">
        <f>IF(DF$87='Capital Structure'!$H$7,(DF124-DF123),0)</f>
        <v>0</v>
      </c>
      <c r="DG126" s="116">
        <f>IF(DG$87='Capital Structure'!$H$7,(DG124-DG123),0)</f>
        <v>0</v>
      </c>
      <c r="DH126" s="116">
        <f>IF(DH$87='Capital Structure'!$H$7,(DH124-DH123),0)</f>
        <v>0</v>
      </c>
      <c r="DI126" s="116">
        <f>IF(DI$87='Capital Structure'!$H$7,(DI124-DI123),0)</f>
        <v>0</v>
      </c>
      <c r="DJ126" s="116">
        <f>IF(DJ$87='Capital Structure'!$H$7,(DJ124-DJ123),0)</f>
        <v>0</v>
      </c>
      <c r="DK126" s="116">
        <f>IF(DK$87='Capital Structure'!$H$7,(DK124-DK123),0)</f>
        <v>0</v>
      </c>
      <c r="DL126" s="116">
        <f>IF(DL$87='Capital Structure'!$H$7,(DL124-DL123),0)</f>
        <v>0</v>
      </c>
      <c r="DM126" s="116">
        <f>IF(DM$87='Capital Structure'!$H$7,(DM124-DM123),0)</f>
        <v>0</v>
      </c>
      <c r="DN126" s="116">
        <f>IF(DN$87='Capital Structure'!$H$7,(DN124-DN123),0)</f>
        <v>0</v>
      </c>
      <c r="DO126" s="116">
        <f>IF(DO$87='Capital Structure'!$H$7,(DO124-DO123),0)</f>
        <v>0</v>
      </c>
      <c r="DP126" s="116">
        <f>IF(DP$87='Capital Structure'!$H$7,(DP124-DP123),0)</f>
        <v>0</v>
      </c>
      <c r="DQ126" s="116">
        <f>IF(DQ$87='Capital Structure'!$H$7,(DQ124-DQ123),0)</f>
        <v>0</v>
      </c>
      <c r="DR126" s="116">
        <f>IF(DR$87='Capital Structure'!$H$7,(DR124-DR123),0)</f>
        <v>0</v>
      </c>
      <c r="DS126" s="116">
        <f>IF(DS$87='Capital Structure'!$H$7,(DS124-DS123),0)</f>
        <v>0</v>
      </c>
      <c r="DT126" s="116">
        <f>IF(DT$87='Capital Structure'!$H$7,(DT124-DT123),0)</f>
        <v>0</v>
      </c>
      <c r="DU126" s="116">
        <f>IF(DU$87='Capital Structure'!$H$7,(DU124-DU123),0)</f>
        <v>0</v>
      </c>
      <c r="DV126" s="116">
        <f>IF(DV$87='Capital Structure'!$H$7,(DV124-DV123),0)</f>
        <v>0</v>
      </c>
      <c r="DW126" s="116">
        <f>IF(DW$87='Capital Structure'!$H$7,(DW124-DW123),0)</f>
        <v>0</v>
      </c>
      <c r="DX126" s="116">
        <f>IF(DX$87='Capital Structure'!$H$7,(DX124-DX123),0)</f>
        <v>0</v>
      </c>
      <c r="DY126" s="116">
        <f>IF(DY$87='Capital Structure'!$H$7,(DY124-DY123),0)</f>
        <v>0</v>
      </c>
      <c r="DZ126" s="116">
        <f>IF(DZ$87='Capital Structure'!$H$7,(DZ124-DZ123),0)</f>
        <v>0</v>
      </c>
      <c r="EA126" s="116">
        <f>IF(EA$87='Capital Structure'!$H$7,(EA124-EA123),0)</f>
        <v>0</v>
      </c>
      <c r="EB126" s="116">
        <f>IF(EB$87='Capital Structure'!$H$7,(EB124-EB123),0)</f>
        <v>0</v>
      </c>
      <c r="EC126" s="116">
        <f>IF(EC$87='Capital Structure'!$H$7,(EC124-EC123),0)</f>
        <v>0</v>
      </c>
      <c r="ED126" s="116">
        <f>IF(ED$87='Capital Structure'!$H$7,(ED124-ED123),0)</f>
        <v>0</v>
      </c>
      <c r="EE126" s="116">
        <f>IF(EE$87='Capital Structure'!$H$7,(EE124-EE123),0)</f>
        <v>0</v>
      </c>
      <c r="EF126" s="116">
        <f>IF(EF$87='Capital Structure'!$H$7,(EF124-EF123),0)</f>
        <v>0</v>
      </c>
      <c r="EG126" s="116">
        <f>IF(EG$87='Capital Structure'!$H$7,(EG124-EG123),0)</f>
        <v>0</v>
      </c>
      <c r="EH126" s="116">
        <f>IF(EH$87='Capital Structure'!$H$7,(EH124-EH123),0)</f>
        <v>0</v>
      </c>
      <c r="EI126" s="116">
        <f>IF(EI$87='Capital Structure'!$H$7,(EI124-EI123),0)</f>
        <v>0</v>
      </c>
      <c r="EJ126" s="116">
        <f>IF(EJ$87='Capital Structure'!$H$7,(EJ124-EJ123),0)</f>
        <v>0</v>
      </c>
      <c r="EK126" s="116">
        <f>IF(EK$87='Capital Structure'!$H$7,(EK124-EK123),0)</f>
        <v>0</v>
      </c>
      <c r="EL126" s="116">
        <f>IF(EL$87='Capital Structure'!$H$7,(EL124-EL123),0)</f>
        <v>0</v>
      </c>
      <c r="EM126" s="116">
        <f>IF(EM$87='Capital Structure'!$H$7,(EM124-EM123),0)</f>
        <v>0</v>
      </c>
      <c r="EN126" s="116">
        <f>IF(EN$87='Capital Structure'!$H$7,(EN124-EN123),0)</f>
        <v>0</v>
      </c>
      <c r="EO126" s="116">
        <f>IF(EO$87='Capital Structure'!$H$7,(EO124-EO123),0)</f>
        <v>0</v>
      </c>
      <c r="EP126" s="116">
        <f>IF(EP$87='Capital Structure'!$H$7,(EP124-EP123),0)</f>
        <v>0</v>
      </c>
      <c r="EQ126" s="116">
        <f>IF(EQ$87='Capital Structure'!$H$7,(EQ124-EQ123),0)</f>
        <v>0</v>
      </c>
      <c r="ER126" s="116">
        <f>IF(ER$87='Capital Structure'!$H$7,(ER124-ER123),0)</f>
        <v>0</v>
      </c>
      <c r="ES126" s="116">
        <f>IF(ES$87='Capital Structure'!$H$7,(ES124-ES123),0)</f>
        <v>0</v>
      </c>
      <c r="ET126" s="116">
        <f>IF(ET$87='Capital Structure'!$H$7,(ET124-ET123),0)</f>
        <v>0</v>
      </c>
      <c r="EU126" s="116">
        <f>IF(EU$87='Capital Structure'!$H$7,(EU124-EU123),0)</f>
        <v>0</v>
      </c>
      <c r="EV126" s="116">
        <f>IF(EV$87='Capital Structure'!$H$7,(EV124-EV123),0)</f>
        <v>0</v>
      </c>
      <c r="EW126" s="116">
        <f>IF(EW$87='Capital Structure'!$H$7,(EW124-EW123),0)</f>
        <v>0</v>
      </c>
      <c r="EX126" s="116">
        <f>IF(EX$87='Capital Structure'!$H$7,(EX124-EX123),0)</f>
        <v>0</v>
      </c>
      <c r="EY126" s="116">
        <f>IF(EY$87='Capital Structure'!$H$7,(EY124-EY123),0)</f>
        <v>0</v>
      </c>
      <c r="EZ126" s="116">
        <f>IF(EZ$87='Capital Structure'!$H$7,(EZ124-EZ123),0)</f>
        <v>0</v>
      </c>
      <c r="FA126" s="116">
        <f>IF(FA$87='Capital Structure'!$H$7,(FA124-FA123),0)</f>
        <v>0</v>
      </c>
      <c r="FB126" s="116">
        <f>IF(FB$87='Capital Structure'!$H$7,(FB124-FB123),0)</f>
        <v>0</v>
      </c>
      <c r="FC126" s="116"/>
      <c r="FD126" s="116"/>
      <c r="FE126" s="116"/>
      <c r="FF126" s="116"/>
      <c r="FG126" s="116"/>
      <c r="FH126" s="116"/>
      <c r="FI126" s="116"/>
      <c r="FJ126" s="116"/>
      <c r="FK126" s="116"/>
      <c r="FL126" s="116"/>
      <c r="FM126" s="116"/>
      <c r="FN126" s="116"/>
      <c r="FO126" s="116"/>
      <c r="FP126" s="116"/>
      <c r="FQ126" s="116"/>
      <c r="FR126" s="116"/>
      <c r="FS126" s="116"/>
      <c r="FT126" s="116"/>
      <c r="FU126" s="116"/>
      <c r="FV126" s="116"/>
      <c r="FW126" s="116"/>
      <c r="FX126" s="116"/>
      <c r="FY126" s="116"/>
      <c r="FZ126" s="116"/>
      <c r="GA126" s="116"/>
      <c r="GB126" s="116"/>
      <c r="GC126" s="116"/>
      <c r="GD126" s="116"/>
      <c r="GE126" s="116"/>
      <c r="GF126" s="116"/>
      <c r="GG126" s="116"/>
      <c r="GH126" s="116"/>
      <c r="GI126" s="116"/>
      <c r="GJ126" s="116"/>
      <c r="GK126" s="116"/>
      <c r="GL126" s="116"/>
      <c r="GM126" s="116"/>
      <c r="GN126" s="116"/>
      <c r="GO126" s="116"/>
      <c r="GP126" s="116"/>
      <c r="GQ126" s="116"/>
      <c r="GR126" s="116"/>
      <c r="GS126" s="116"/>
      <c r="GT126" s="116"/>
      <c r="GU126" s="116"/>
      <c r="GV126" s="116"/>
      <c r="GW126" s="116"/>
      <c r="GX126" s="116"/>
    </row>
    <row r="127" spans="2:206">
      <c r="B127" s="139"/>
      <c r="E127" s="139"/>
      <c r="F127" s="139"/>
      <c r="G127" s="139"/>
      <c r="H127" s="139"/>
      <c r="I127" s="139"/>
      <c r="J127" s="139"/>
      <c r="K127" s="139"/>
      <c r="L127" s="139"/>
      <c r="M127" s="139"/>
      <c r="N127" s="139"/>
      <c r="O127" s="139"/>
      <c r="P127" s="139"/>
      <c r="Q127" s="139"/>
      <c r="R127" s="139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  <c r="AU127" s="139"/>
      <c r="AV127" s="139"/>
      <c r="AW127" s="139"/>
      <c r="AX127" s="139"/>
      <c r="AY127" s="139"/>
      <c r="AZ127" s="139"/>
      <c r="BA127" s="139"/>
      <c r="BB127" s="139"/>
      <c r="BC127" s="139"/>
      <c r="BD127" s="139"/>
      <c r="BE127" s="139"/>
      <c r="BF127" s="139"/>
      <c r="BG127" s="139"/>
      <c r="BH127" s="139"/>
      <c r="BI127" s="139"/>
      <c r="BJ127" s="139"/>
      <c r="BK127" s="139"/>
      <c r="BL127" s="139"/>
      <c r="BM127" s="139"/>
      <c r="BN127" s="139"/>
      <c r="BO127" s="139"/>
      <c r="BP127" s="139"/>
      <c r="BQ127" s="139"/>
      <c r="BR127" s="139"/>
      <c r="BS127" s="139"/>
      <c r="BT127" s="139"/>
      <c r="BU127" s="139"/>
      <c r="BV127" s="139"/>
      <c r="BW127" s="139"/>
      <c r="BX127" s="139"/>
      <c r="BY127" s="139"/>
      <c r="BZ127" s="139"/>
      <c r="CA127" s="139"/>
      <c r="CB127" s="139"/>
      <c r="CC127" s="139"/>
      <c r="CD127" s="139"/>
      <c r="CE127" s="139"/>
      <c r="CF127" s="139"/>
      <c r="CG127" s="139"/>
      <c r="CH127" s="139"/>
      <c r="CI127" s="139"/>
      <c r="CJ127" s="139"/>
      <c r="CK127" s="139"/>
      <c r="CL127" s="139"/>
      <c r="CM127" s="139"/>
      <c r="CN127" s="139"/>
      <c r="CO127" s="139"/>
      <c r="CP127" s="139"/>
      <c r="CQ127" s="139"/>
      <c r="CR127" s="139"/>
      <c r="CS127" s="139"/>
      <c r="CT127" s="139"/>
      <c r="CU127" s="139"/>
      <c r="CV127" s="139"/>
      <c r="CW127" s="139"/>
      <c r="CX127" s="139"/>
      <c r="CY127" s="139"/>
      <c r="CZ127" s="139"/>
      <c r="DA127" s="139"/>
      <c r="DB127" s="139"/>
      <c r="DC127" s="139"/>
      <c r="DD127" s="139"/>
      <c r="DE127" s="139"/>
      <c r="DF127" s="139"/>
      <c r="DG127" s="139"/>
      <c r="DH127" s="139"/>
      <c r="DI127" s="139"/>
      <c r="DJ127" s="139"/>
      <c r="DK127" s="139"/>
      <c r="DL127" s="139"/>
      <c r="DM127" s="139"/>
      <c r="DN127" s="139"/>
      <c r="DO127" s="139"/>
      <c r="DP127" s="139"/>
      <c r="DQ127" s="139"/>
      <c r="DR127" s="139"/>
      <c r="DS127" s="139"/>
      <c r="DT127" s="139"/>
      <c r="DU127" s="139"/>
      <c r="DV127" s="139"/>
      <c r="DW127" s="139"/>
      <c r="DX127" s="139"/>
      <c r="DY127" s="139"/>
      <c r="DZ127" s="139"/>
      <c r="EA127" s="139"/>
      <c r="EB127" s="139"/>
      <c r="EC127" s="139"/>
      <c r="ED127" s="139"/>
      <c r="EE127" s="139"/>
      <c r="EF127" s="139"/>
      <c r="EG127" s="139"/>
      <c r="EH127" s="139"/>
      <c r="EI127" s="139"/>
      <c r="EJ127" s="139"/>
      <c r="EK127" s="139"/>
      <c r="EL127" s="139"/>
      <c r="EM127" s="139"/>
      <c r="EN127" s="139"/>
      <c r="EO127" s="139"/>
      <c r="EP127" s="139"/>
      <c r="EQ127" s="139"/>
      <c r="ER127" s="139"/>
      <c r="ES127" s="139"/>
      <c r="ET127" s="139"/>
      <c r="EU127" s="139"/>
      <c r="EV127" s="139"/>
      <c r="EW127" s="139"/>
      <c r="EX127" s="139"/>
      <c r="EY127" s="139"/>
      <c r="EZ127" s="139"/>
      <c r="FA127" s="139"/>
      <c r="FB127" s="139"/>
      <c r="FC127" s="139"/>
      <c r="FD127" s="139"/>
      <c r="FE127" s="139"/>
      <c r="FF127" s="139"/>
      <c r="FG127" s="139"/>
      <c r="FH127" s="139"/>
      <c r="FI127" s="139"/>
      <c r="FJ127" s="139"/>
      <c r="FK127" s="139"/>
      <c r="FL127" s="139"/>
      <c r="FM127" s="139"/>
      <c r="FN127" s="139"/>
      <c r="FO127" s="139"/>
      <c r="FP127" s="139"/>
      <c r="FQ127" s="139"/>
      <c r="FR127" s="139"/>
      <c r="FS127" s="139"/>
      <c r="FT127" s="139"/>
      <c r="FU127" s="139"/>
      <c r="FV127" s="139"/>
      <c r="FW127" s="139"/>
      <c r="FX127" s="139"/>
      <c r="FY127" s="139"/>
      <c r="FZ127" s="139"/>
      <c r="GA127" s="139"/>
      <c r="GB127" s="139"/>
      <c r="GC127" s="139"/>
      <c r="GD127" s="139"/>
      <c r="GE127" s="139"/>
      <c r="GF127" s="139"/>
      <c r="GG127" s="139"/>
      <c r="GH127" s="139"/>
      <c r="GI127" s="139"/>
      <c r="GJ127" s="139"/>
      <c r="GK127" s="139"/>
      <c r="GL127" s="139"/>
      <c r="GM127" s="139"/>
      <c r="GN127" s="139"/>
      <c r="GO127" s="139"/>
      <c r="GP127" s="139"/>
      <c r="GQ127" s="139"/>
      <c r="GR127" s="139"/>
      <c r="GS127" s="139"/>
      <c r="GT127" s="139"/>
      <c r="GU127" s="139"/>
      <c r="GV127" s="139"/>
      <c r="GW127" s="139"/>
      <c r="GX127" s="139"/>
    </row>
    <row r="128" spans="2:206">
      <c r="B128" s="139" t="s">
        <v>356</v>
      </c>
      <c r="E128" s="139">
        <f>MAX((SUM($E$121:E121)-SUM($E$130:E130)-SUM($E$129:E129))*'Capital Structure'!$H$21/12,0)</f>
        <v>0</v>
      </c>
      <c r="F128" s="139">
        <f>MAX((SUM($E$121:F121)-SUM($E$130:F130)-SUM($E$129:F129))*'Capital Structure'!$H$21/12,0)</f>
        <v>0</v>
      </c>
      <c r="G128" s="139">
        <f>MAX((SUM($E$121:G121)-SUM($E$130:G130)-SUM($E$129:G129))*'Capital Structure'!$H$21/12,0)</f>
        <v>0</v>
      </c>
      <c r="H128" s="139">
        <f>MAX((SUM($E$121:H121)-SUM($E$130:H130)-SUM($E$129:H129))*'Capital Structure'!$H$21/12,0)</f>
        <v>0</v>
      </c>
      <c r="I128" s="139">
        <f>MAX((SUM($E$121:I121)-SUM($E$130:I130)-SUM($E$129:I129))*'Capital Structure'!$H$21/12,0)</f>
        <v>0</v>
      </c>
      <c r="J128" s="139">
        <f>MAX((SUM($E$121:J121)-SUM($E$130:J130)-SUM($E$129:J129))*'Capital Structure'!$H$21/12,0)</f>
        <v>0</v>
      </c>
      <c r="K128" s="139">
        <f>MAX((SUM($E$121:K121)-SUM($E$130:K130)-SUM($E$129:K129))*'Capital Structure'!$H$21/12,0)</f>
        <v>0</v>
      </c>
      <c r="L128" s="139">
        <f>MAX((SUM($E$121:L121)-SUM($E$130:L130)-SUM($E$129:L129))*'Capital Structure'!$H$21/12,0)</f>
        <v>0</v>
      </c>
      <c r="M128" s="139">
        <f>MAX((SUM($E$121:M121)-SUM($E$130:M130)-SUM($E$129:M129))*'Capital Structure'!$H$21/12,0)</f>
        <v>0</v>
      </c>
      <c r="N128" s="139">
        <f>MAX((SUM($E$121:N121)-SUM($E$130:N130)-SUM($E$129:N129))*'Capital Structure'!$H$21/12,0)</f>
        <v>0</v>
      </c>
      <c r="O128" s="139">
        <f>MAX((SUM($E$121:O121)-SUM($E$130:O130)-SUM($E$129:O129))*'Capital Structure'!$H$21/12,0)</f>
        <v>0</v>
      </c>
      <c r="P128" s="139">
        <f>MAX((SUM($E$121:P121)-SUM($E$130:P130)-SUM($E$129:P129))*'Capital Structure'!$H$21/12,0)</f>
        <v>0</v>
      </c>
      <c r="Q128" s="139">
        <f>MAX((SUM($E$121:Q121)-SUM($E$130:Q130)-SUM($E$129:Q129))*'Capital Structure'!$H$21/12,0)</f>
        <v>0</v>
      </c>
      <c r="R128" s="139">
        <f>MAX((SUM($E$121:R121)-SUM($E$130:R130)-SUM($E$129:R129))*'Capital Structure'!$H$21/12,0)</f>
        <v>0</v>
      </c>
      <c r="S128" s="139">
        <f>MAX((SUM($E$121:S121)-SUM($E$130:S130)-SUM($E$129:S129))*'Capital Structure'!$H$21/12,0)</f>
        <v>0</v>
      </c>
      <c r="T128" s="139">
        <f>MAX((SUM($E$121:T121)-SUM($E$130:T130)-SUM($E$129:T129))*'Capital Structure'!$H$21/12,0)</f>
        <v>0</v>
      </c>
      <c r="U128" s="139">
        <f>MAX((SUM($E$121:U121)-SUM($E$130:U130)-SUM($E$129:U129))*'Capital Structure'!$H$21/12,0)</f>
        <v>0</v>
      </c>
      <c r="V128" s="139">
        <f>MAX((SUM($E$121:V121)-SUM($E$130:V130)-SUM($E$129:V129))*'Capital Structure'!$H$21/12,0)</f>
        <v>0</v>
      </c>
      <c r="W128" s="139">
        <f>MAX((SUM($E$121:W121)-SUM($E$130:W130)-SUM($E$129:W129))*'Capital Structure'!$H$21/12,0)</f>
        <v>0</v>
      </c>
      <c r="X128" s="139">
        <f>MAX((SUM($E$121:X121)-SUM($E$130:X130)-SUM($E$129:X129))*'Capital Structure'!$H$21/12,0)</f>
        <v>0</v>
      </c>
      <c r="Y128" s="139">
        <f>MAX((SUM($E$121:Y121)-SUM($E$130:Y130)-SUM($E$129:Y129))*'Capital Structure'!$H$21/12,0)</f>
        <v>0</v>
      </c>
      <c r="Z128" s="139">
        <f>MAX((SUM($E$121:Z121)-SUM($E$130:Z130)-SUM($E$129:Z129))*'Capital Structure'!$H$21/12,0)</f>
        <v>0</v>
      </c>
      <c r="AA128" s="139">
        <f>MAX((SUM($E$121:AA121)-SUM($E$130:AA130)-SUM($E$129:AA129))*'Capital Structure'!$H$21/12,0)</f>
        <v>0</v>
      </c>
      <c r="AB128" s="139">
        <f>MAX((SUM($E$121:AB121)-SUM($E$130:AB130)-SUM($E$129:AB129))*'Capital Structure'!$H$21/12,0)</f>
        <v>0</v>
      </c>
      <c r="AC128" s="139">
        <f>MAX((SUM($E$121:AC121)-SUM($E$130:AC130)-SUM($E$129:AC129))*'Capital Structure'!$H$21/12,0)</f>
        <v>0</v>
      </c>
      <c r="AD128" s="139">
        <f>MAX((SUM($E$121:AD121)-SUM($E$130:AD130)-SUM($E$129:AD129))*'Capital Structure'!$H$21/12,0)</f>
        <v>0</v>
      </c>
      <c r="AE128" s="139">
        <f>MAX((SUM($E$121:AE121)-SUM($E$130:AE130)-SUM($E$129:AE129))*'Capital Structure'!$H$21/12,0)</f>
        <v>0</v>
      </c>
      <c r="AF128" s="139">
        <f>MAX((SUM($E$121:AF121)-SUM($E$130:AF130)-SUM($E$129:AF129))*'Capital Structure'!$H$21/12,0)</f>
        <v>0</v>
      </c>
      <c r="AG128" s="139">
        <f>MAX((SUM($E$121:AG121)-SUM($E$130:AG130)-SUM($E$129:AG129))*'Capital Structure'!$H$21/12,0)</f>
        <v>0</v>
      </c>
      <c r="AH128" s="139">
        <f>MAX((SUM($E$121:AH121)-SUM($E$130:AH130)-SUM($E$129:AH129))*'Capital Structure'!$H$21/12,0)</f>
        <v>0</v>
      </c>
      <c r="AI128" s="139">
        <f>MAX((SUM($E$121:AI121)-SUM($E$130:AI130)-SUM($E$129:AI129))*'Capital Structure'!$H$21/12,0)</f>
        <v>0</v>
      </c>
      <c r="AJ128" s="139">
        <f>MAX((SUM($E$121:AJ121)-SUM($E$130:AJ130)-SUM($E$129:AJ129))*'Capital Structure'!$H$21/12,0)</f>
        <v>0</v>
      </c>
      <c r="AK128" s="139">
        <f>MAX((SUM($E$121:AK121)-SUM($E$130:AK130)-SUM($E$129:AK129))*'Capital Structure'!$H$21/12,0)</f>
        <v>0</v>
      </c>
      <c r="AL128" s="139">
        <f>MAX((SUM($E$121:AL121)-SUM($E$130:AL130)-SUM($E$129:AL129))*'Capital Structure'!$H$21/12,0)</f>
        <v>0</v>
      </c>
      <c r="AM128" s="139">
        <f>MAX((SUM($E$121:AM121)-SUM($E$130:AM130)-SUM($E$129:AM129))*'Capital Structure'!$H$21/12,0)</f>
        <v>0</v>
      </c>
      <c r="AN128" s="139">
        <f>MAX((SUM($E$121:AN121)-SUM($E$130:AN130)-SUM($E$129:AN129))*'Capital Structure'!$H$21/12,0)</f>
        <v>0</v>
      </c>
      <c r="AO128" s="139">
        <f>MAX((SUM($E$121:AO121)-SUM($E$130:AO130)-SUM($E$129:AO129))*'Capital Structure'!$H$21/12,0)</f>
        <v>0</v>
      </c>
      <c r="AP128" s="139">
        <f>MAX((SUM($E$121:AP121)-SUM($E$130:AP130)-SUM($E$129:AP129))*'Capital Structure'!$H$21/12,0)</f>
        <v>0</v>
      </c>
      <c r="AQ128" s="139">
        <f>MAX((SUM($E$121:AQ121)-SUM($E$130:AQ130)-SUM($E$129:AQ129))*'Capital Structure'!$H$21/12,0)</f>
        <v>0</v>
      </c>
      <c r="AR128" s="139">
        <f>MAX((SUM($E$121:AR121)-SUM($E$130:AR130)-SUM($E$129:AR129))*'Capital Structure'!$H$21/12,0)</f>
        <v>0</v>
      </c>
      <c r="AS128" s="139">
        <f>MAX((SUM($E$121:AS121)-SUM($E$130:AS130)-SUM($E$129:AS129))*'Capital Structure'!$H$21/12,0)</f>
        <v>0</v>
      </c>
      <c r="AT128" s="139">
        <f>MAX((SUM($E$121:AT121)-SUM($E$130:AT130)-SUM($E$129:AT129))*'Capital Structure'!$H$21/12,0)</f>
        <v>0</v>
      </c>
      <c r="AU128" s="139">
        <f>MAX((SUM($E$121:AU121)-SUM($E$130:AU130)-SUM($E$129:AU129))*'Capital Structure'!$H$21/12,0)</f>
        <v>0</v>
      </c>
      <c r="AV128" s="139">
        <f>MAX((SUM($E$121:AV121)-SUM($E$130:AV130)-SUM($E$129:AV129))*'Capital Structure'!$H$21/12,0)</f>
        <v>0</v>
      </c>
      <c r="AW128" s="139">
        <f>MAX((SUM($E$121:AW121)-SUM($E$130:AW130)-SUM($E$129:AW129))*'Capital Structure'!$H$21/12,0)</f>
        <v>0</v>
      </c>
      <c r="AX128" s="139">
        <f>MAX((SUM($E$121:AX121)-SUM($E$130:AX130)-SUM($E$129:AX129))*'Capital Structure'!$H$21/12,0)</f>
        <v>0</v>
      </c>
      <c r="AY128" s="139">
        <f>MAX((SUM($E$121:AY121)-SUM($E$130:AY130)-SUM($E$129:AY129))*'Capital Structure'!$H$21/12,0)</f>
        <v>0</v>
      </c>
      <c r="AZ128" s="139">
        <f>MAX((SUM($E$121:AZ121)-SUM($E$130:AZ130)-SUM($E$129:AZ129))*'Capital Structure'!$H$21/12,0)</f>
        <v>0</v>
      </c>
      <c r="BA128" s="139">
        <f>MAX((SUM($E$121:BA121)-SUM($E$130:BA130)-SUM($E$129:BA129))*'Capital Structure'!$H$21/12,0)</f>
        <v>0</v>
      </c>
      <c r="BB128" s="139">
        <f>MAX((SUM($E$121:BB121)-SUM($E$130:BB130)-SUM($E$129:BB129))*'Capital Structure'!$H$21/12,0)</f>
        <v>0</v>
      </c>
      <c r="BC128" s="139">
        <f>MAX((SUM($E$121:BC121)-SUM($E$130:BC130)-SUM($E$129:BC129))*'Capital Structure'!$H$21/12,0)</f>
        <v>0</v>
      </c>
      <c r="BD128" s="139">
        <f>MAX((SUM($E$121:BD121)-SUM($E$130:BD130)-SUM($E$129:BD129))*'Capital Structure'!$H$21/12,0)</f>
        <v>0</v>
      </c>
      <c r="BE128" s="139">
        <f>MAX((SUM($E$121:BE121)-SUM($E$130:BE130)-SUM($E$129:BE129))*'Capital Structure'!$H$21/12,0)</f>
        <v>0</v>
      </c>
      <c r="BF128" s="139">
        <f>MAX((SUM($E$121:BF121)-SUM($E$130:BF130)-SUM($E$129:BF129))*'Capital Structure'!$H$21/12,0)</f>
        <v>0</v>
      </c>
      <c r="BG128" s="139">
        <f>MAX((SUM($E$121:BG121)-SUM($E$130:BG130)-SUM($E$129:BG129))*'Capital Structure'!$H$21/12,0)</f>
        <v>0</v>
      </c>
      <c r="BH128" s="139">
        <f>MAX((SUM($E$121:BH121)-SUM($E$130:BH130)-SUM($E$129:BH129))*'Capital Structure'!$H$21/12,0)</f>
        <v>0</v>
      </c>
      <c r="BI128" s="139">
        <f>MAX((SUM($E$121:BI121)-SUM($E$130:BI130)-SUM($E$129:BI129))*'Capital Structure'!$H$21/12,0)</f>
        <v>0</v>
      </c>
      <c r="BJ128" s="139">
        <f>MAX((SUM($E$121:BJ121)-SUM($E$130:BJ130)-SUM($E$129:BJ129))*'Capital Structure'!$H$21/12,0)</f>
        <v>0</v>
      </c>
      <c r="BK128" s="139">
        <f>MAX((SUM($E$121:BK121)-SUM($E$130:BK130)-SUM($E$129:BK129))*'Capital Structure'!$H$21/12,0)</f>
        <v>0</v>
      </c>
      <c r="BL128" s="139">
        <f>MAX((SUM($E$121:BL121)-SUM($E$130:BL130)-SUM($E$129:BL129))*'Capital Structure'!$H$21/12,0)</f>
        <v>0</v>
      </c>
      <c r="BM128" s="139">
        <f>MAX((SUM($E$121:BM121)-SUM($E$130:BM130)-SUM($E$129:BM129))*'Capital Structure'!$H$21/12,0)</f>
        <v>0</v>
      </c>
      <c r="BN128" s="139">
        <f>MAX((SUM($E$121:BN121)-SUM($E$130:BN130)-SUM($E$129:BN129))*'Capital Structure'!$H$21/12,0)</f>
        <v>0</v>
      </c>
      <c r="BO128" s="139">
        <f>MAX((SUM($E$121:BO121)-SUM($E$130:BO130)-SUM($E$129:BO129))*'Capital Structure'!$H$21/12,0)</f>
        <v>0</v>
      </c>
      <c r="BP128" s="139">
        <f>MAX((SUM($E$121:BP121)-SUM($E$130:BP130)-SUM($E$129:BP129))*'Capital Structure'!$H$21/12,0)</f>
        <v>0</v>
      </c>
      <c r="BQ128" s="139">
        <f>MAX((SUM($E$121:BQ121)-SUM($E$130:BQ130)-SUM($E$129:BQ129))*'Capital Structure'!$H$21/12,0)</f>
        <v>0</v>
      </c>
      <c r="BR128" s="139">
        <f>MAX((SUM($E$121:BR121)-SUM($E$130:BR130)-SUM($E$129:BR129))*'Capital Structure'!$H$21/12,0)</f>
        <v>0</v>
      </c>
      <c r="BS128" s="139">
        <f>MAX((SUM($E$121:BS121)-SUM($E$130:BS130)-SUM($E$129:BS129))*'Capital Structure'!$H$21/12,0)</f>
        <v>0</v>
      </c>
      <c r="BT128" s="139">
        <f>MAX((SUM($E$121:BT121)-SUM($E$130:BT130)-SUM($E$129:BT129))*'Capital Structure'!$H$21/12,0)</f>
        <v>0</v>
      </c>
      <c r="BU128" s="139">
        <f>MAX((SUM($E$121:BU121)-SUM($E$130:BU130)-SUM($E$129:BU129))*'Capital Structure'!$H$21/12,0)</f>
        <v>0</v>
      </c>
      <c r="BV128" s="139">
        <f>MAX((SUM($E$121:BV121)-SUM($E$130:BV130)-SUM($E$129:BV129))*'Capital Structure'!$H$21/12,0)</f>
        <v>0</v>
      </c>
      <c r="BW128" s="139">
        <f>MAX((SUM($E$121:BW121)-SUM($E$130:BW130)-SUM($E$129:BW129))*'Capital Structure'!$H$21/12,0)</f>
        <v>0</v>
      </c>
      <c r="BX128" s="139">
        <f>MAX((SUM($E$121:BX121)-SUM($E$130:BX130)-SUM($E$129:BX129))*'Capital Structure'!$H$21/12,0)</f>
        <v>0</v>
      </c>
      <c r="BY128" s="139">
        <f>MAX((SUM($E$121:BY121)-SUM($E$130:BY130)-SUM($E$129:BY129))*'Capital Structure'!$H$21/12,0)</f>
        <v>0</v>
      </c>
      <c r="BZ128" s="139">
        <f>MAX((SUM($E$121:BZ121)-SUM($E$130:BZ130)-SUM($E$129:BZ129))*'Capital Structure'!$H$21/12,0)</f>
        <v>0</v>
      </c>
      <c r="CA128" s="139">
        <f>MAX((SUM($E$121:CA121)-SUM($E$130:CA130)-SUM($E$129:CA129))*'Capital Structure'!$H$21/12,0)</f>
        <v>0</v>
      </c>
      <c r="CB128" s="139">
        <f>MAX((SUM($E$121:CB121)-SUM($E$130:CB130)-SUM($E$129:CB129))*'Capital Structure'!$H$21/12,0)</f>
        <v>0</v>
      </c>
      <c r="CC128" s="139">
        <f>MAX((SUM($E$121:CC121)-SUM($E$130:CC130)-SUM($E$129:CC129))*'Capital Structure'!$H$21/12,0)</f>
        <v>0</v>
      </c>
      <c r="CD128" s="139">
        <f>MAX((SUM($E$121:CD121)-SUM($E$130:CD130)-SUM($E$129:CD129))*'Capital Structure'!$H$21/12,0)</f>
        <v>0</v>
      </c>
      <c r="CE128" s="139">
        <f>MAX((SUM($E$121:CE121)-SUM($E$130:CE130)-SUM($E$129:CE129))*'Capital Structure'!$H$21/12,0)</f>
        <v>0</v>
      </c>
      <c r="CF128" s="139">
        <f>MAX((SUM($E$121:CF121)-SUM($E$130:CF130)-SUM($E$129:CF129))*'Capital Structure'!$H$21/12,0)</f>
        <v>0</v>
      </c>
      <c r="CG128" s="139">
        <f>MAX((SUM($E$121:CG121)-SUM($E$130:CG130)-SUM($E$129:CG129))*'Capital Structure'!$H$21/12,0)</f>
        <v>0</v>
      </c>
      <c r="CH128" s="139">
        <f>MAX((SUM($E$121:CH121)-SUM($E$130:CH130)-SUM($E$129:CH129))*'Capital Structure'!$H$21/12,0)</f>
        <v>0</v>
      </c>
      <c r="CI128" s="139">
        <f>MAX((SUM($E$121:CI121)-SUM($E$130:CI130)-SUM($E$129:CI129))*'Capital Structure'!$H$21/12,0)</f>
        <v>0</v>
      </c>
      <c r="CJ128" s="139">
        <f>MAX((SUM($E$121:CJ121)-SUM($E$130:CJ130)-SUM($E$129:CJ129))*'Capital Structure'!$H$21/12,0)</f>
        <v>0</v>
      </c>
      <c r="CK128" s="139">
        <f>MAX((SUM($E$121:CK121)-SUM($E$130:CK130)-SUM($E$129:CK129))*'Capital Structure'!$H$21/12,0)</f>
        <v>0</v>
      </c>
      <c r="CL128" s="139">
        <f>MAX((SUM($E$121:CL121)-SUM($E$130:CL130)-SUM($E$129:CL129))*'Capital Structure'!$H$21/12,0)</f>
        <v>0</v>
      </c>
      <c r="CM128" s="139">
        <f>MAX((SUM($E$121:CM121)-SUM($E$130:CM130)-SUM($E$129:CM129))*'Capital Structure'!$H$21/12,0)</f>
        <v>0</v>
      </c>
      <c r="CN128" s="139">
        <f>MAX((SUM($E$121:CN121)-SUM($E$130:CN130)-SUM($E$129:CN129))*'Capital Structure'!$H$21/12,0)</f>
        <v>0</v>
      </c>
      <c r="CO128" s="139">
        <f>MAX((SUM($E$121:CO121)-SUM($E$130:CO130)-SUM($E$129:CO129))*'Capital Structure'!$H$21/12,0)</f>
        <v>0</v>
      </c>
      <c r="CP128" s="139">
        <f>MAX((SUM($E$121:CP121)-SUM($E$130:CP130)-SUM($E$129:CP129))*'Capital Structure'!$H$21/12,0)</f>
        <v>0</v>
      </c>
      <c r="CQ128" s="139">
        <f>MAX((SUM($E$121:CQ121)-SUM($E$130:CQ130)-SUM($E$129:CQ129))*'Capital Structure'!$H$21/12,0)</f>
        <v>0</v>
      </c>
      <c r="CR128" s="139">
        <f>MAX((SUM($E$121:CR121)-SUM($E$130:CR130)-SUM($E$129:CR129))*'Capital Structure'!$H$21/12,0)</f>
        <v>0</v>
      </c>
      <c r="CS128" s="139">
        <f>MAX((SUM($E$121:CS121)-SUM($E$130:CS130)-SUM($E$129:CS129))*'Capital Structure'!$H$21/12,0)</f>
        <v>0</v>
      </c>
      <c r="CT128" s="139">
        <f>MAX((SUM($E$121:CT121)-SUM($E$130:CT130)-SUM($E$129:CT129))*'Capital Structure'!$H$21/12,0)</f>
        <v>0</v>
      </c>
      <c r="CU128" s="139">
        <f>MAX((SUM($E$121:CU121)-SUM($E$130:CU130)-SUM($E$129:CU129))*'Capital Structure'!$H$21/12,0)</f>
        <v>0</v>
      </c>
      <c r="CV128" s="139">
        <f>MAX((SUM($E$121:CV121)-SUM($E$130:CV130)-SUM($E$129:CV129))*'Capital Structure'!$H$21/12,0)</f>
        <v>0</v>
      </c>
      <c r="CW128" s="139">
        <f>MAX((SUM($E$121:CW121)-SUM($E$130:CW130)-SUM($E$129:CW129))*'Capital Structure'!$H$21/12,0)</f>
        <v>0</v>
      </c>
      <c r="CX128" s="139">
        <f>MAX((SUM($E$121:CX121)-SUM($E$130:CX130)-SUM($E$129:CX129))*'Capital Structure'!$H$21/12,0)</f>
        <v>0</v>
      </c>
      <c r="CY128" s="139">
        <f>MAX((SUM($E$121:CY121)-SUM($E$130:CY130)-SUM($E$129:CY129))*'Capital Structure'!$H$21/12,0)</f>
        <v>0</v>
      </c>
      <c r="CZ128" s="139">
        <f>MAX((SUM($E$121:CZ121)-SUM($E$130:CZ130)-SUM($E$129:CZ129))*'Capital Structure'!$H$21/12,0)</f>
        <v>0</v>
      </c>
      <c r="DA128" s="139">
        <f>MAX((SUM($E$121:DA121)-SUM($E$130:DA130)-SUM($E$129:DA129))*'Capital Structure'!$H$21/12,0)</f>
        <v>0</v>
      </c>
      <c r="DB128" s="139">
        <f>MAX((SUM($E$121:DB121)-SUM($E$130:DB130)-SUM($E$129:DB129))*'Capital Structure'!$H$21/12,0)</f>
        <v>0</v>
      </c>
      <c r="DC128" s="139">
        <f>MAX((SUM($E$121:DC121)-SUM($E$130:DC130)-SUM($E$129:DC129))*'Capital Structure'!$H$21/12,0)</f>
        <v>0</v>
      </c>
      <c r="DD128" s="139">
        <f>MAX((SUM($E$121:DD121)-SUM($E$130:DD130)-SUM($E$129:DD129))*'Capital Structure'!$H$21/12,0)</f>
        <v>0</v>
      </c>
      <c r="DE128" s="139">
        <f>MAX((SUM($E$121:DE121)-SUM($E$130:DE130)-SUM($E$129:DE129))*'Capital Structure'!$H$21/12,0)</f>
        <v>0</v>
      </c>
      <c r="DF128" s="139">
        <f>MAX((SUM($E$121:DF121)-SUM($E$130:DF130)-SUM($E$129:DF129))*'Capital Structure'!$H$21/12,0)</f>
        <v>0</v>
      </c>
      <c r="DG128" s="139">
        <f>MAX((SUM($E$121:DG121)-SUM($E$130:DG130)-SUM($E$129:DG129))*'Capital Structure'!$H$21/12,0)</f>
        <v>0</v>
      </c>
      <c r="DH128" s="139">
        <f>MAX((SUM($E$121:DH121)-SUM($E$130:DH130)-SUM($E$129:DH129))*'Capital Structure'!$H$21/12,0)</f>
        <v>0</v>
      </c>
      <c r="DI128" s="139">
        <f>MAX((SUM($E$121:DI121)-SUM($E$130:DI130)-SUM($E$129:DI129))*'Capital Structure'!$H$21/12,0)</f>
        <v>0</v>
      </c>
      <c r="DJ128" s="139">
        <f>MAX((SUM($E$121:DJ121)-SUM($E$130:DJ130)-SUM($E$129:DJ129))*'Capital Structure'!$H$21/12,0)</f>
        <v>0</v>
      </c>
      <c r="DK128" s="139">
        <f>MAX((SUM($E$121:DK121)-SUM($E$130:DK130)-SUM($E$129:DK129))*'Capital Structure'!$H$21/12,0)</f>
        <v>0</v>
      </c>
      <c r="DL128" s="139">
        <f>MAX((SUM($E$121:DL121)-SUM($E$130:DL130)-SUM($E$129:DL129))*'Capital Structure'!$H$21/12,0)</f>
        <v>0</v>
      </c>
      <c r="DM128" s="139">
        <f>MAX((SUM($E$121:DM121)-SUM($E$130:DM130)-SUM($E$129:DM129))*'Capital Structure'!$H$21/12,0)</f>
        <v>0</v>
      </c>
      <c r="DN128" s="139">
        <f>MAX((SUM($E$121:DN121)-SUM($E$130:DN130)-SUM($E$129:DN129))*'Capital Structure'!$H$21/12,0)</f>
        <v>0</v>
      </c>
      <c r="DO128" s="139">
        <f>MAX((SUM($E$121:DO121)-SUM($E$130:DO130)-SUM($E$129:DO129))*'Capital Structure'!$H$21/12,0)</f>
        <v>0</v>
      </c>
      <c r="DP128" s="139">
        <f>MAX((SUM($E$121:DP121)-SUM($E$130:DP130)-SUM($E$129:DP129))*'Capital Structure'!$H$21/12,0)</f>
        <v>0</v>
      </c>
      <c r="DQ128" s="139">
        <f>MAX((SUM($E$121:DQ121)-SUM($E$130:DQ130)-SUM($E$129:DQ129))*'Capital Structure'!$H$21/12,0)</f>
        <v>0</v>
      </c>
      <c r="DR128" s="139">
        <f>MAX((SUM($E$121:DR121)-SUM($E$130:DR130)-SUM($E$129:DR129))*'Capital Structure'!$H$21/12,0)</f>
        <v>0</v>
      </c>
      <c r="DS128" s="139">
        <f>MAX((SUM($E$121:DS121)-SUM($E$130:DS130)-SUM($E$129:DS129))*'Capital Structure'!$H$21/12,0)</f>
        <v>0</v>
      </c>
      <c r="DT128" s="139">
        <f>MAX((SUM($E$121:DT121)-SUM($E$130:DT130)-SUM($E$129:DT129))*'Capital Structure'!$H$21/12,0)</f>
        <v>0</v>
      </c>
      <c r="DU128" s="139">
        <f>MAX((SUM($E$121:DU121)-SUM($E$130:DU130)-SUM($E$129:DU129))*'Capital Structure'!$H$21/12,0)</f>
        <v>0</v>
      </c>
      <c r="DV128" s="139">
        <f>MAX((SUM($E$121:DV121)-SUM($E$130:DV130)-SUM($E$129:DV129))*'Capital Structure'!$H$21/12,0)</f>
        <v>0</v>
      </c>
      <c r="DW128" s="139">
        <f>MAX((SUM($E$121:DW121)-SUM($E$130:DW130)-SUM($E$129:DW129))*'Capital Structure'!$H$21/12,0)</f>
        <v>0</v>
      </c>
      <c r="DX128" s="139">
        <f>MAX((SUM($E$121:DX121)-SUM($E$130:DX130)-SUM($E$129:DX129))*'Capital Structure'!$H$21/12,0)</f>
        <v>0</v>
      </c>
      <c r="DY128" s="139">
        <f>MAX((SUM($E$121:DY121)-SUM($E$130:DY130)-SUM($E$129:DY129))*'Capital Structure'!$H$21/12,0)</f>
        <v>0</v>
      </c>
      <c r="DZ128" s="139">
        <f>MAX((SUM($E$121:DZ121)-SUM($E$130:DZ130)-SUM($E$129:DZ129))*'Capital Structure'!$H$21/12,0)</f>
        <v>0</v>
      </c>
      <c r="EA128" s="139">
        <f>MAX((SUM($E$121:EA121)-SUM($E$130:EA130)-SUM($E$129:EA129))*'Capital Structure'!$H$21/12,0)</f>
        <v>0</v>
      </c>
      <c r="EB128" s="139">
        <f>MAX((SUM($E$121:EB121)-SUM($E$130:EB130)-SUM($E$129:EB129))*'Capital Structure'!$H$21/12,0)</f>
        <v>0</v>
      </c>
      <c r="EC128" s="139">
        <f>MAX((SUM($E$121:EC121)-SUM($E$130:EC130)-SUM($E$129:EC129))*'Capital Structure'!$H$21/12,0)</f>
        <v>0</v>
      </c>
      <c r="ED128" s="139">
        <f>MAX((SUM($E$121:ED121)-SUM($E$130:ED130)-SUM($E$129:ED129))*'Capital Structure'!$H$21/12,0)</f>
        <v>0</v>
      </c>
      <c r="EE128" s="139">
        <f>MAX((SUM($E$121:EE121)-SUM($E$130:EE130)-SUM($E$129:EE129))*'Capital Structure'!$H$21/12,0)</f>
        <v>0</v>
      </c>
      <c r="EF128" s="139">
        <f>MAX((SUM($E$121:EF121)-SUM($E$130:EF130)-SUM($E$129:EF129))*'Capital Structure'!$H$21/12,0)</f>
        <v>0</v>
      </c>
      <c r="EG128" s="139">
        <f>MAX((SUM($E$121:EG121)-SUM($E$130:EG130)-SUM($E$129:EG129))*'Capital Structure'!$H$21/12,0)</f>
        <v>0</v>
      </c>
      <c r="EH128" s="139">
        <f>MAX((SUM($E$121:EH121)-SUM($E$130:EH130)-SUM($E$129:EH129))*'Capital Structure'!$H$21/12,0)</f>
        <v>0</v>
      </c>
      <c r="EI128" s="139">
        <f>MAX((SUM($E$121:EI121)-SUM($E$130:EI130)-SUM($E$129:EI129))*'Capital Structure'!$H$21/12,0)</f>
        <v>0</v>
      </c>
      <c r="EJ128" s="139">
        <f>MAX((SUM($E$121:EJ121)-SUM($E$130:EJ130)-SUM($E$129:EJ129))*'Capital Structure'!$H$21/12,0)</f>
        <v>0</v>
      </c>
      <c r="EK128" s="139">
        <f>MAX((SUM($E$121:EK121)-SUM($E$130:EK130)-SUM($E$129:EK129))*'Capital Structure'!$H$21/12,0)</f>
        <v>0</v>
      </c>
      <c r="EL128" s="139">
        <f>MAX((SUM($E$121:EL121)-SUM($E$130:EL130)-SUM($E$129:EL129))*'Capital Structure'!$H$21/12,0)</f>
        <v>0</v>
      </c>
      <c r="EM128" s="139">
        <f>MAX((SUM($E$121:EM121)-SUM($E$130:EM130)-SUM($E$129:EM129))*'Capital Structure'!$H$21/12,0)</f>
        <v>0</v>
      </c>
      <c r="EN128" s="139">
        <f>MAX((SUM($E$121:EN121)-SUM($E$130:EN130)-SUM($E$129:EN129))*'Capital Structure'!$H$21/12,0)</f>
        <v>0</v>
      </c>
      <c r="EO128" s="139">
        <f>MAX((SUM($E$121:EO121)-SUM($E$130:EO130)-SUM($E$129:EO129))*'Capital Structure'!$H$21/12,0)</f>
        <v>0</v>
      </c>
      <c r="EP128" s="139">
        <f>MAX((SUM($E$121:EP121)-SUM($E$130:EP130)-SUM($E$129:EP129))*'Capital Structure'!$H$21/12,0)</f>
        <v>0</v>
      </c>
      <c r="EQ128" s="139">
        <f>MAX((SUM($E$121:EQ121)-SUM($E$130:EQ130)-SUM($E$129:EQ129))*'Capital Structure'!$H$21/12,0)</f>
        <v>0</v>
      </c>
      <c r="ER128" s="139">
        <f>MAX((SUM($E$121:ER121)-SUM($E$130:ER130)-SUM($E$129:ER129))*'Capital Structure'!$H$21/12,0)</f>
        <v>0</v>
      </c>
      <c r="ES128" s="139">
        <f>MAX((SUM($E$121:ES121)-SUM($E$130:ES130)-SUM($E$129:ES129))*'Capital Structure'!$H$21/12,0)</f>
        <v>0</v>
      </c>
      <c r="ET128" s="139">
        <f>MAX((SUM($E$121:ET121)-SUM($E$130:ET130)-SUM($E$129:ET129))*'Capital Structure'!$H$21/12,0)</f>
        <v>0</v>
      </c>
      <c r="EU128" s="139">
        <f>MAX((SUM($E$121:EU121)-SUM($E$130:EU130)-SUM($E$129:EU129))*'Capital Structure'!$H$21/12,0)</f>
        <v>0</v>
      </c>
      <c r="EV128" s="139">
        <f>MAX((SUM($E$121:EV121)-SUM($E$130:EV130)-SUM($E$129:EV129))*'Capital Structure'!$H$21/12,0)</f>
        <v>0</v>
      </c>
      <c r="EW128" s="139">
        <f>MAX((SUM($E$121:EW121)-SUM($E$130:EW130)-SUM($E$129:EW129))*'Capital Structure'!$H$21/12,0)</f>
        <v>0</v>
      </c>
      <c r="EX128" s="139">
        <f>MAX((SUM($E$121:EX121)-SUM($E$130:EX130)-SUM($E$129:EX129))*'Capital Structure'!$H$21/12,0)</f>
        <v>0</v>
      </c>
      <c r="EY128" s="139">
        <f>MAX((SUM($E$121:EY121)-SUM($E$130:EY130)-SUM($E$129:EY129))*'Capital Structure'!$H$21/12,0)</f>
        <v>0</v>
      </c>
      <c r="EZ128" s="139">
        <f>MAX((SUM($E$121:EZ121)-SUM($E$130:EZ130)-SUM($E$129:EZ129))*'Capital Structure'!$H$21/12,0)</f>
        <v>0</v>
      </c>
      <c r="FA128" s="139">
        <f>MAX((SUM($E$121:FA121)-SUM($E$130:FA130)-SUM($E$129:FA129))*'Capital Structure'!$H$21/12,0)</f>
        <v>0</v>
      </c>
      <c r="FB128" s="139">
        <f>MAX((SUM($E$121:FB121)-SUM($E$130:FB130)-SUM($E$129:FB129))*'Capital Structure'!$H$21/12,0)</f>
        <v>0</v>
      </c>
      <c r="FC128" s="139"/>
      <c r="FD128" s="139"/>
      <c r="FE128" s="139"/>
      <c r="FF128" s="139"/>
      <c r="FG128" s="139"/>
      <c r="FH128" s="139"/>
      <c r="FI128" s="139"/>
      <c r="FJ128" s="139"/>
      <c r="FK128" s="139"/>
      <c r="FL128" s="139"/>
      <c r="FM128" s="139"/>
      <c r="FN128" s="139"/>
      <c r="FO128" s="139"/>
      <c r="FP128" s="139"/>
      <c r="FQ128" s="139"/>
      <c r="FR128" s="139"/>
      <c r="FS128" s="139"/>
      <c r="FT128" s="139"/>
      <c r="FU128" s="139"/>
      <c r="FV128" s="139"/>
      <c r="FW128" s="139"/>
      <c r="FX128" s="139"/>
      <c r="FY128" s="139"/>
      <c r="FZ128" s="139"/>
      <c r="GA128" s="139"/>
      <c r="GB128" s="139"/>
      <c r="GC128" s="139"/>
      <c r="GD128" s="139"/>
      <c r="GE128" s="139"/>
      <c r="GF128" s="139"/>
      <c r="GG128" s="139"/>
      <c r="GH128" s="139"/>
      <c r="GI128" s="139"/>
      <c r="GJ128" s="139"/>
      <c r="GK128" s="139"/>
      <c r="GL128" s="139"/>
      <c r="GM128" s="139"/>
      <c r="GN128" s="139"/>
      <c r="GO128" s="139"/>
      <c r="GP128" s="139"/>
      <c r="GQ128" s="139"/>
      <c r="GR128" s="139"/>
      <c r="GS128" s="139"/>
      <c r="GT128" s="139"/>
      <c r="GU128" s="139"/>
      <c r="GV128" s="139"/>
      <c r="GW128" s="139"/>
      <c r="GX128" s="139"/>
    </row>
    <row r="129" spans="1:206">
      <c r="B129" s="139" t="s">
        <v>354</v>
      </c>
      <c r="E129" s="139">
        <f>IFERROR(VLOOKUP(E$87,'Capital Structure'!$H$27:$I$29,2,FALSE),0)</f>
        <v>0</v>
      </c>
      <c r="F129" s="139">
        <f>IFERROR(VLOOKUP(F$87,'Capital Structure'!$H$27:$I$29,2,FALSE),0)</f>
        <v>0</v>
      </c>
      <c r="G129" s="139">
        <f>IFERROR(VLOOKUP(G$87,'Capital Structure'!$H$27:$I$29,2,FALSE),0)</f>
        <v>0</v>
      </c>
      <c r="H129" s="139">
        <f>IFERROR(VLOOKUP(H$87,'Capital Structure'!$H$27:$I$29,2,FALSE),0)</f>
        <v>0</v>
      </c>
      <c r="I129" s="139">
        <f>IFERROR(VLOOKUP(I$87,'Capital Structure'!$H$27:$I$29,2,FALSE),0)</f>
        <v>0</v>
      </c>
      <c r="J129" s="139">
        <f>IFERROR(VLOOKUP(J$87,'Capital Structure'!$H$27:$I$29,2,FALSE),0)</f>
        <v>0</v>
      </c>
      <c r="K129" s="139">
        <f>IFERROR(VLOOKUP(K$87,'Capital Structure'!$H$27:$I$29,2,FALSE),0)</f>
        <v>0</v>
      </c>
      <c r="L129" s="139">
        <f>IFERROR(VLOOKUP(L$87,'Capital Structure'!$H$27:$I$29,2,FALSE),0)</f>
        <v>0</v>
      </c>
      <c r="M129" s="139">
        <f>IFERROR(VLOOKUP(M$87,'Capital Structure'!$H$27:$I$29,2,FALSE),0)</f>
        <v>0</v>
      </c>
      <c r="N129" s="139">
        <f>IFERROR(VLOOKUP(N$87,'Capital Structure'!$H$27:$I$29,2,FALSE),0)</f>
        <v>0</v>
      </c>
      <c r="O129" s="139">
        <f>IFERROR(VLOOKUP(O$87,'Capital Structure'!$H$27:$I$29,2,FALSE),0)</f>
        <v>0</v>
      </c>
      <c r="P129" s="139">
        <f>IFERROR(VLOOKUP(P$87,'Capital Structure'!$H$27:$I$29,2,FALSE),0)</f>
        <v>0</v>
      </c>
      <c r="Q129" s="139">
        <f>IFERROR(VLOOKUP(Q$87,'Capital Structure'!$H$27:$I$29,2,FALSE),0)</f>
        <v>0</v>
      </c>
      <c r="R129" s="139">
        <f>IFERROR(VLOOKUP(R$87,'Capital Structure'!$H$27:$I$29,2,FALSE),0)</f>
        <v>0</v>
      </c>
      <c r="S129" s="139">
        <f>IFERROR(VLOOKUP(S$87,'Capital Structure'!$H$27:$I$29,2,FALSE),0)</f>
        <v>0</v>
      </c>
      <c r="T129" s="139">
        <f>IFERROR(VLOOKUP(T$87,'Capital Structure'!$H$27:$I$29,2,FALSE),0)</f>
        <v>0</v>
      </c>
      <c r="U129" s="139">
        <f>IFERROR(VLOOKUP(U$87,'Capital Structure'!$H$27:$I$29,2,FALSE),0)</f>
        <v>0</v>
      </c>
      <c r="V129" s="139">
        <f>IFERROR(VLOOKUP(V$87,'Capital Structure'!$H$27:$I$29,2,FALSE),0)</f>
        <v>0</v>
      </c>
      <c r="W129" s="139">
        <f>IFERROR(VLOOKUP(W$87,'Capital Structure'!$H$27:$I$29,2,FALSE),0)</f>
        <v>0</v>
      </c>
      <c r="X129" s="139">
        <f>IFERROR(VLOOKUP(X$87,'Capital Structure'!$H$27:$I$29,2,FALSE),0)</f>
        <v>0</v>
      </c>
      <c r="Y129" s="139">
        <f>IFERROR(VLOOKUP(Y$87,'Capital Structure'!$H$27:$I$29,2,FALSE),0)</f>
        <v>0</v>
      </c>
      <c r="Z129" s="139">
        <f>IFERROR(VLOOKUP(Z$87,'Capital Structure'!$H$27:$I$29,2,FALSE),0)</f>
        <v>0</v>
      </c>
      <c r="AA129" s="139">
        <f>IFERROR(VLOOKUP(AA$87,'Capital Structure'!$H$27:$I$29,2,FALSE),0)</f>
        <v>0</v>
      </c>
      <c r="AB129" s="139">
        <f>IFERROR(VLOOKUP(AB$87,'Capital Structure'!$H$27:$I$29,2,FALSE),0)</f>
        <v>0</v>
      </c>
      <c r="AC129" s="139">
        <f>IFERROR(VLOOKUP(AC$87,'Capital Structure'!$H$27:$I$29,2,FALSE),0)</f>
        <v>0</v>
      </c>
      <c r="AD129" s="139">
        <f>IFERROR(VLOOKUP(AD$87,'Capital Structure'!$H$27:$I$29,2,FALSE),0)</f>
        <v>0</v>
      </c>
      <c r="AE129" s="139">
        <f>IFERROR(VLOOKUP(AE$87,'Capital Structure'!$H$27:$I$29,2,FALSE),0)</f>
        <v>0</v>
      </c>
      <c r="AF129" s="139">
        <f>IFERROR(VLOOKUP(AF$87,'Capital Structure'!$H$27:$I$29,2,FALSE),0)</f>
        <v>0</v>
      </c>
      <c r="AG129" s="139">
        <f>IFERROR(VLOOKUP(AG$87,'Capital Structure'!$H$27:$I$29,2,FALSE),0)</f>
        <v>0</v>
      </c>
      <c r="AH129" s="139">
        <f>IFERROR(VLOOKUP(AH$87,'Capital Structure'!$H$27:$I$29,2,FALSE),0)</f>
        <v>0</v>
      </c>
      <c r="AI129" s="139">
        <f>IFERROR(VLOOKUP(AI$87,'Capital Structure'!$H$27:$I$29,2,FALSE),0)</f>
        <v>0</v>
      </c>
      <c r="AJ129" s="139">
        <f>IFERROR(VLOOKUP(AJ$87,'Capital Structure'!$H$27:$I$29,2,FALSE),0)</f>
        <v>0</v>
      </c>
      <c r="AK129" s="139">
        <f>IFERROR(VLOOKUP(AK$87,'Capital Structure'!$H$27:$I$29,2,FALSE),0)</f>
        <v>0</v>
      </c>
      <c r="AL129" s="139">
        <f>IFERROR(VLOOKUP(AL$87,'Capital Structure'!$H$27:$I$29,2,FALSE),0)</f>
        <v>0</v>
      </c>
      <c r="AM129" s="139">
        <f>IFERROR(VLOOKUP(AM$87,'Capital Structure'!$H$27:$I$29,2,FALSE),0)</f>
        <v>0</v>
      </c>
      <c r="AN129" s="139">
        <f>IFERROR(VLOOKUP(AN$87,'Capital Structure'!$H$27:$I$29,2,FALSE),0)</f>
        <v>0</v>
      </c>
      <c r="AO129" s="139">
        <f>IFERROR(VLOOKUP(AO$87,'Capital Structure'!$H$27:$I$29,2,FALSE),0)</f>
        <v>0</v>
      </c>
      <c r="AP129" s="139">
        <f>IFERROR(VLOOKUP(AP$87,'Capital Structure'!$H$27:$I$29,2,FALSE),0)</f>
        <v>0</v>
      </c>
      <c r="AQ129" s="139">
        <f>IFERROR(VLOOKUP(AQ$87,'Capital Structure'!$H$27:$I$29,2,FALSE),0)</f>
        <v>0</v>
      </c>
      <c r="AR129" s="139">
        <f>IFERROR(VLOOKUP(AR$87,'Capital Structure'!$H$27:$I$29,2,FALSE),0)</f>
        <v>0</v>
      </c>
      <c r="AS129" s="139">
        <f>IFERROR(VLOOKUP(AS$87,'Capital Structure'!$H$27:$I$29,2,FALSE),0)</f>
        <v>0</v>
      </c>
      <c r="AT129" s="139">
        <f>IFERROR(VLOOKUP(AT$87,'Capital Structure'!$H$27:$I$29,2,FALSE),0)</f>
        <v>0</v>
      </c>
      <c r="AU129" s="139">
        <f>IFERROR(VLOOKUP(AU$87,'Capital Structure'!$H$27:$I$29,2,FALSE),0)</f>
        <v>0</v>
      </c>
      <c r="AV129" s="139">
        <f>IFERROR(VLOOKUP(AV$87,'Capital Structure'!$H$27:$I$29,2,FALSE),0)</f>
        <v>0</v>
      </c>
      <c r="AW129" s="139">
        <f>IFERROR(VLOOKUP(AW$87,'Capital Structure'!$H$27:$I$29,2,FALSE),0)</f>
        <v>0</v>
      </c>
      <c r="AX129" s="139">
        <f>IFERROR(VLOOKUP(AX$87,'Capital Structure'!$H$27:$I$29,2,FALSE),0)</f>
        <v>0</v>
      </c>
      <c r="AY129" s="139">
        <f>IFERROR(VLOOKUP(AY$87,'Capital Structure'!$H$27:$I$29,2,FALSE),0)</f>
        <v>0</v>
      </c>
      <c r="AZ129" s="139">
        <f>IFERROR(VLOOKUP(AZ$87,'Capital Structure'!$H$27:$I$29,2,FALSE),0)</f>
        <v>0</v>
      </c>
      <c r="BA129" s="139">
        <f>IFERROR(VLOOKUP(BA$87,'Capital Structure'!$H$27:$I$29,2,FALSE),0)</f>
        <v>0</v>
      </c>
      <c r="BB129" s="139">
        <f>IFERROR(VLOOKUP(BB$87,'Capital Structure'!$H$27:$I$29,2,FALSE),0)</f>
        <v>0</v>
      </c>
      <c r="BC129" s="139">
        <f>IFERROR(VLOOKUP(BC$87,'Capital Structure'!$H$27:$I$29,2,FALSE),0)</f>
        <v>0</v>
      </c>
      <c r="BD129" s="139">
        <f>IFERROR(VLOOKUP(BD$87,'Capital Structure'!$H$27:$I$29,2,FALSE),0)</f>
        <v>0</v>
      </c>
      <c r="BE129" s="139">
        <f>IFERROR(VLOOKUP(BE$87,'Capital Structure'!$H$27:$I$29,2,FALSE),0)</f>
        <v>0</v>
      </c>
      <c r="BF129" s="139">
        <f>IFERROR(VLOOKUP(BF$87,'Capital Structure'!$H$27:$I$29,2,FALSE),0)</f>
        <v>0</v>
      </c>
      <c r="BG129" s="139">
        <f>IFERROR(VLOOKUP(BG$87,'Capital Structure'!$H$27:$I$29,2,FALSE),0)</f>
        <v>0</v>
      </c>
      <c r="BH129" s="139">
        <f>IFERROR(VLOOKUP(BH$87,'Capital Structure'!$H$27:$I$29,2,FALSE),0)</f>
        <v>0</v>
      </c>
      <c r="BI129" s="139">
        <f>IFERROR(VLOOKUP(BI$87,'Capital Structure'!$H$27:$I$29,2,FALSE),0)</f>
        <v>0</v>
      </c>
      <c r="BJ129" s="139">
        <f>IFERROR(VLOOKUP(BJ$87,'Capital Structure'!$H$27:$I$29,2,FALSE),0)</f>
        <v>0</v>
      </c>
      <c r="BK129" s="139">
        <f>IFERROR(VLOOKUP(BK$87,'Capital Structure'!$H$27:$I$29,2,FALSE),0)</f>
        <v>0</v>
      </c>
      <c r="BL129" s="139">
        <f>IFERROR(VLOOKUP(BL$87,'Capital Structure'!$H$27:$I$29,2,FALSE),0)</f>
        <v>0</v>
      </c>
      <c r="BM129" s="139">
        <f>IFERROR(VLOOKUP(BM$87,'Capital Structure'!$H$27:$I$29,2,FALSE),0)</f>
        <v>0</v>
      </c>
      <c r="BN129" s="139">
        <f>IFERROR(VLOOKUP(BN$87,'Capital Structure'!$H$27:$I$29,2,FALSE),0)</f>
        <v>0</v>
      </c>
      <c r="BO129" s="139">
        <f>IFERROR(VLOOKUP(BO$87,'Capital Structure'!$H$27:$I$29,2,FALSE),0)</f>
        <v>0</v>
      </c>
      <c r="BP129" s="139">
        <f>IFERROR(VLOOKUP(BP$87,'Capital Structure'!$H$27:$I$29,2,FALSE),0)</f>
        <v>0</v>
      </c>
      <c r="BQ129" s="139">
        <f>IFERROR(VLOOKUP(BQ$87,'Capital Structure'!$H$27:$I$29,2,FALSE),0)</f>
        <v>0</v>
      </c>
      <c r="BR129" s="139">
        <f>IFERROR(VLOOKUP(BR$87,'Capital Structure'!$H$27:$I$29,2,FALSE),0)</f>
        <v>0</v>
      </c>
      <c r="BS129" s="139">
        <f>IFERROR(VLOOKUP(BS$87,'Capital Structure'!$H$27:$I$29,2,FALSE),0)</f>
        <v>0</v>
      </c>
      <c r="BT129" s="139">
        <f>IFERROR(VLOOKUP(BT$87,'Capital Structure'!$H$27:$I$29,2,FALSE),0)</f>
        <v>0</v>
      </c>
      <c r="BU129" s="139">
        <f>IFERROR(VLOOKUP(BU$87,'Capital Structure'!$H$27:$I$29,2,FALSE),0)</f>
        <v>0</v>
      </c>
      <c r="BV129" s="139">
        <f>IFERROR(VLOOKUP(BV$87,'Capital Structure'!$H$27:$I$29,2,FALSE),0)</f>
        <v>0</v>
      </c>
      <c r="BW129" s="139">
        <f>IFERROR(VLOOKUP(BW$87,'Capital Structure'!$H$27:$I$29,2,FALSE),0)</f>
        <v>0</v>
      </c>
      <c r="BX129" s="139">
        <f>IFERROR(VLOOKUP(BX$87,'Capital Structure'!$H$27:$I$29,2,FALSE),0)</f>
        <v>0</v>
      </c>
      <c r="BY129" s="139">
        <f>IFERROR(VLOOKUP(BY$87,'Capital Structure'!$H$27:$I$29,2,FALSE),0)</f>
        <v>0</v>
      </c>
      <c r="BZ129" s="139">
        <f>IFERROR(VLOOKUP(BZ$87,'Capital Structure'!$H$27:$I$29,2,FALSE),0)</f>
        <v>0</v>
      </c>
      <c r="CA129" s="139">
        <f>IFERROR(VLOOKUP(CA$87,'Capital Structure'!$H$27:$I$29,2,FALSE),0)</f>
        <v>0</v>
      </c>
      <c r="CB129" s="139">
        <f>IFERROR(VLOOKUP(CB$87,'Capital Structure'!$H$27:$I$29,2,FALSE),0)</f>
        <v>0</v>
      </c>
      <c r="CC129" s="139">
        <f>IFERROR(VLOOKUP(CC$87,'Capital Structure'!$H$27:$I$29,2,FALSE),0)</f>
        <v>0</v>
      </c>
      <c r="CD129" s="139">
        <f>IFERROR(VLOOKUP(CD$87,'Capital Structure'!$H$27:$I$29,2,FALSE),0)</f>
        <v>0</v>
      </c>
      <c r="CE129" s="139">
        <f>IFERROR(VLOOKUP(CE$87,'Capital Structure'!$H$27:$I$29,2,FALSE),0)</f>
        <v>0</v>
      </c>
      <c r="CF129" s="139">
        <f>IFERROR(VLOOKUP(CF$87,'Capital Structure'!$H$27:$I$29,2,FALSE),0)</f>
        <v>0</v>
      </c>
      <c r="CG129" s="139">
        <f>IFERROR(VLOOKUP(CG$87,'Capital Structure'!$H$27:$I$29,2,FALSE),0)</f>
        <v>0</v>
      </c>
      <c r="CH129" s="139">
        <f>IFERROR(VLOOKUP(CH$87,'Capital Structure'!$H$27:$I$29,2,FALSE),0)</f>
        <v>0</v>
      </c>
      <c r="CI129" s="139">
        <f>IFERROR(VLOOKUP(CI$87,'Capital Structure'!$H$27:$I$29,2,FALSE),0)</f>
        <v>0</v>
      </c>
      <c r="CJ129" s="139">
        <f>IFERROR(VLOOKUP(CJ$87,'Capital Structure'!$H$27:$I$29,2,FALSE),0)</f>
        <v>0</v>
      </c>
      <c r="CK129" s="139">
        <f>IFERROR(VLOOKUP(CK$87,'Capital Structure'!$H$27:$I$29,2,FALSE),0)</f>
        <v>0</v>
      </c>
      <c r="CL129" s="139">
        <f>IFERROR(VLOOKUP(CL$87,'Capital Structure'!$H$27:$I$29,2,FALSE),0)</f>
        <v>0</v>
      </c>
      <c r="CM129" s="139">
        <f>IFERROR(VLOOKUP(CM$87,'Capital Structure'!$H$27:$I$29,2,FALSE),0)</f>
        <v>0</v>
      </c>
      <c r="CN129" s="139">
        <f>IFERROR(VLOOKUP(CN$87,'Capital Structure'!$H$27:$I$29,2,FALSE),0)</f>
        <v>0</v>
      </c>
      <c r="CO129" s="139">
        <f>IFERROR(VLOOKUP(CO$87,'Capital Structure'!$H$27:$I$29,2,FALSE),0)</f>
        <v>0</v>
      </c>
      <c r="CP129" s="139">
        <f>IFERROR(VLOOKUP(CP$87,'Capital Structure'!$H$27:$I$29,2,FALSE),0)</f>
        <v>0</v>
      </c>
      <c r="CQ129" s="139">
        <f>IFERROR(VLOOKUP(CQ$87,'Capital Structure'!$H$27:$I$29,2,FALSE),0)</f>
        <v>0</v>
      </c>
      <c r="CR129" s="139">
        <f>IFERROR(VLOOKUP(CR$87,'Capital Structure'!$H$27:$I$29,2,FALSE),0)</f>
        <v>0</v>
      </c>
      <c r="CS129" s="139">
        <f>IFERROR(VLOOKUP(CS$87,'Capital Structure'!$H$27:$I$29,2,FALSE),0)</f>
        <v>0</v>
      </c>
      <c r="CT129" s="139">
        <f>IFERROR(VLOOKUP(CT$87,'Capital Structure'!$H$27:$I$29,2,FALSE),0)</f>
        <v>0</v>
      </c>
      <c r="CU129" s="139">
        <f>IFERROR(VLOOKUP(CU$87,'Capital Structure'!$H$27:$I$29,2,FALSE),0)</f>
        <v>0</v>
      </c>
      <c r="CV129" s="139">
        <f>IFERROR(VLOOKUP(CV$87,'Capital Structure'!$H$27:$I$29,2,FALSE),0)</f>
        <v>0</v>
      </c>
      <c r="CW129" s="139">
        <f>IFERROR(VLOOKUP(CW$87,'Capital Structure'!$H$27:$I$29,2,FALSE),0)</f>
        <v>0</v>
      </c>
      <c r="CX129" s="139">
        <f>IFERROR(VLOOKUP(CX$87,'Capital Structure'!$H$27:$I$29,2,FALSE),0)</f>
        <v>0</v>
      </c>
      <c r="CY129" s="139">
        <f>IFERROR(VLOOKUP(CY$87,'Capital Structure'!$H$27:$I$29,2,FALSE),0)</f>
        <v>0</v>
      </c>
      <c r="CZ129" s="139">
        <f>IFERROR(VLOOKUP(CZ$87,'Capital Structure'!$H$27:$I$29,2,FALSE),0)</f>
        <v>0</v>
      </c>
      <c r="DA129" s="139">
        <f>IFERROR(VLOOKUP(DA$87,'Capital Structure'!$H$27:$I$29,2,FALSE),0)</f>
        <v>0</v>
      </c>
      <c r="DB129" s="139">
        <f>IFERROR(VLOOKUP(DB$87,'Capital Structure'!$H$27:$I$29,2,FALSE),0)</f>
        <v>0</v>
      </c>
      <c r="DC129" s="139">
        <f>IFERROR(VLOOKUP(DC$87,'Capital Structure'!$H$27:$I$29,2,FALSE),0)</f>
        <v>0</v>
      </c>
      <c r="DD129" s="139">
        <f>IFERROR(VLOOKUP(DD$87,'Capital Structure'!$H$27:$I$29,2,FALSE),0)</f>
        <v>0</v>
      </c>
      <c r="DE129" s="139">
        <f>IFERROR(VLOOKUP(DE$87,'Capital Structure'!$H$27:$I$29,2,FALSE),0)</f>
        <v>0</v>
      </c>
      <c r="DF129" s="139">
        <f>IFERROR(VLOOKUP(DF$87,'Capital Structure'!$H$27:$I$29,2,FALSE),0)</f>
        <v>0</v>
      </c>
      <c r="DG129" s="139">
        <f>IFERROR(VLOOKUP(DG$87,'Capital Structure'!$H$27:$I$29,2,FALSE),0)</f>
        <v>0</v>
      </c>
      <c r="DH129" s="139">
        <f>IFERROR(VLOOKUP(DH$87,'Capital Structure'!$H$27:$I$29,2,FALSE),0)</f>
        <v>0</v>
      </c>
      <c r="DI129" s="139">
        <f>IFERROR(VLOOKUP(DI$87,'Capital Structure'!$H$27:$I$29,2,FALSE),0)</f>
        <v>0</v>
      </c>
      <c r="DJ129" s="139">
        <f>IFERROR(VLOOKUP(DJ$87,'Capital Structure'!$H$27:$I$29,2,FALSE),0)</f>
        <v>0</v>
      </c>
      <c r="DK129" s="139">
        <f>IFERROR(VLOOKUP(DK$87,'Capital Structure'!$H$27:$I$29,2,FALSE),0)</f>
        <v>0</v>
      </c>
      <c r="DL129" s="139">
        <f>IFERROR(VLOOKUP(DL$87,'Capital Structure'!$H$27:$I$29,2,FALSE),0)</f>
        <v>0</v>
      </c>
      <c r="DM129" s="139">
        <f>IFERROR(VLOOKUP(DM$87,'Capital Structure'!$H$27:$I$29,2,FALSE),0)</f>
        <v>0</v>
      </c>
      <c r="DN129" s="139">
        <f>IFERROR(VLOOKUP(DN$87,'Capital Structure'!$H$27:$I$29,2,FALSE),0)</f>
        <v>0</v>
      </c>
      <c r="DO129" s="139">
        <f>IFERROR(VLOOKUP(DO$87,'Capital Structure'!$H$27:$I$29,2,FALSE),0)</f>
        <v>0</v>
      </c>
      <c r="DP129" s="139">
        <f>IFERROR(VLOOKUP(DP$87,'Capital Structure'!$H$27:$I$29,2,FALSE),0)</f>
        <v>0</v>
      </c>
      <c r="DQ129" s="139">
        <f>IFERROR(VLOOKUP(DQ$87,'Capital Structure'!$H$27:$I$29,2,FALSE),0)</f>
        <v>0</v>
      </c>
      <c r="DR129" s="139">
        <f>IFERROR(VLOOKUP(DR$87,'Capital Structure'!$H$27:$I$29,2,FALSE),0)</f>
        <v>0</v>
      </c>
      <c r="DS129" s="139">
        <f>IFERROR(VLOOKUP(DS$87,'Capital Structure'!$H$27:$I$29,2,FALSE),0)</f>
        <v>0</v>
      </c>
      <c r="DT129" s="139">
        <f>IFERROR(VLOOKUP(DT$87,'Capital Structure'!$H$27:$I$29,2,FALSE),0)</f>
        <v>0</v>
      </c>
      <c r="DU129" s="139">
        <f>IFERROR(VLOOKUP(DU$87,'Capital Structure'!$H$27:$I$29,2,FALSE),0)</f>
        <v>0</v>
      </c>
      <c r="DV129" s="139">
        <f>IFERROR(VLOOKUP(DV$87,'Capital Structure'!$H$27:$I$29,2,FALSE),0)</f>
        <v>0</v>
      </c>
      <c r="DW129" s="139">
        <f>IFERROR(VLOOKUP(DW$87,'Capital Structure'!$H$27:$I$29,2,FALSE),0)</f>
        <v>0</v>
      </c>
      <c r="DX129" s="139">
        <f>IFERROR(VLOOKUP(DX$87,'Capital Structure'!$H$27:$I$29,2,FALSE),0)</f>
        <v>0</v>
      </c>
      <c r="DY129" s="139">
        <f>IFERROR(VLOOKUP(DY$87,'Capital Structure'!$H$27:$I$29,2,FALSE),0)</f>
        <v>0</v>
      </c>
      <c r="DZ129" s="139">
        <f>IFERROR(VLOOKUP(DZ$87,'Capital Structure'!$H$27:$I$29,2,FALSE),0)</f>
        <v>0</v>
      </c>
      <c r="EA129" s="139">
        <f>IFERROR(VLOOKUP(EA$87,'Capital Structure'!$H$27:$I$29,2,FALSE),0)</f>
        <v>0</v>
      </c>
      <c r="EB129" s="139">
        <f>IFERROR(VLOOKUP(EB$87,'Capital Structure'!$H$27:$I$29,2,FALSE),0)</f>
        <v>0</v>
      </c>
      <c r="EC129" s="139">
        <f>IFERROR(VLOOKUP(EC$87,'Capital Structure'!$H$27:$I$29,2,FALSE),0)</f>
        <v>0</v>
      </c>
      <c r="ED129" s="139">
        <f>IFERROR(VLOOKUP(ED$87,'Capital Structure'!$H$27:$I$29,2,FALSE),0)</f>
        <v>0</v>
      </c>
      <c r="EE129" s="139">
        <f>IFERROR(VLOOKUP(EE$87,'Capital Structure'!$H$27:$I$29,2,FALSE),0)</f>
        <v>0</v>
      </c>
      <c r="EF129" s="139">
        <f>IFERROR(VLOOKUP(EF$87,'Capital Structure'!$H$27:$I$29,2,FALSE),0)</f>
        <v>0</v>
      </c>
      <c r="EG129" s="139">
        <f>IFERROR(VLOOKUP(EG$87,'Capital Structure'!$H$27:$I$29,2,FALSE),0)</f>
        <v>0</v>
      </c>
      <c r="EH129" s="139">
        <f>IFERROR(VLOOKUP(EH$87,'Capital Structure'!$H$27:$I$29,2,FALSE),0)</f>
        <v>0</v>
      </c>
      <c r="EI129" s="139">
        <f>IFERROR(VLOOKUP(EI$87,'Capital Structure'!$H$27:$I$29,2,FALSE),0)</f>
        <v>0</v>
      </c>
      <c r="EJ129" s="139">
        <f>IFERROR(VLOOKUP(EJ$87,'Capital Structure'!$H$27:$I$29,2,FALSE),0)</f>
        <v>0</v>
      </c>
      <c r="EK129" s="139">
        <f>IFERROR(VLOOKUP(EK$87,'Capital Structure'!$H$27:$I$29,2,FALSE),0)</f>
        <v>0</v>
      </c>
      <c r="EL129" s="139">
        <f>IFERROR(VLOOKUP(EL$87,'Capital Structure'!$H$27:$I$29,2,FALSE),0)</f>
        <v>0</v>
      </c>
      <c r="EM129" s="139">
        <f>IFERROR(VLOOKUP(EM$87,'Capital Structure'!$H$27:$I$29,2,FALSE),0)</f>
        <v>0</v>
      </c>
      <c r="EN129" s="139">
        <f>IFERROR(VLOOKUP(EN$87,'Capital Structure'!$H$27:$I$29,2,FALSE),0)</f>
        <v>0</v>
      </c>
      <c r="EO129" s="139">
        <f>IFERROR(VLOOKUP(EO$87,'Capital Structure'!$H$27:$I$29,2,FALSE),0)</f>
        <v>0</v>
      </c>
      <c r="EP129" s="139">
        <f>IFERROR(VLOOKUP(EP$87,'Capital Structure'!$H$27:$I$29,2,FALSE),0)</f>
        <v>0</v>
      </c>
      <c r="EQ129" s="139">
        <f>IFERROR(VLOOKUP(EQ$87,'Capital Structure'!$H$27:$I$29,2,FALSE),0)</f>
        <v>0</v>
      </c>
      <c r="ER129" s="139">
        <f>IFERROR(VLOOKUP(ER$87,'Capital Structure'!$H$27:$I$29,2,FALSE),0)</f>
        <v>0</v>
      </c>
      <c r="ES129" s="139">
        <f>IFERROR(VLOOKUP(ES$87,'Capital Structure'!$H$27:$I$29,2,FALSE),0)</f>
        <v>0</v>
      </c>
      <c r="ET129" s="139">
        <f>IFERROR(VLOOKUP(ET$87,'Capital Structure'!$H$27:$I$29,2,FALSE),0)</f>
        <v>0</v>
      </c>
      <c r="EU129" s="139">
        <f>IFERROR(VLOOKUP(EU$87,'Capital Structure'!$H$27:$I$29,2,FALSE),0)</f>
        <v>0</v>
      </c>
      <c r="EV129" s="139">
        <f>IFERROR(VLOOKUP(EV$87,'Capital Structure'!$H$27:$I$29,2,FALSE),0)</f>
        <v>0</v>
      </c>
      <c r="EW129" s="139">
        <f>IFERROR(VLOOKUP(EW$87,'Capital Structure'!$H$27:$I$29,2,FALSE),0)</f>
        <v>0</v>
      </c>
      <c r="EX129" s="139">
        <f>IFERROR(VLOOKUP(EX$87,'Capital Structure'!$H$27:$I$29,2,FALSE),0)</f>
        <v>0</v>
      </c>
      <c r="EY129" s="139">
        <f>IFERROR(VLOOKUP(EY$87,'Capital Structure'!$H$27:$I$29,2,FALSE),0)</f>
        <v>0</v>
      </c>
      <c r="EZ129" s="139">
        <f>IFERROR(VLOOKUP(EZ$87,'Capital Structure'!$H$27:$I$29,2,FALSE),0)</f>
        <v>0</v>
      </c>
      <c r="FA129" s="139">
        <f>IFERROR(VLOOKUP(FA$87,'Capital Structure'!$H$27:$I$29,2,FALSE),0)</f>
        <v>0</v>
      </c>
      <c r="FB129" s="139">
        <f>IFERROR(VLOOKUP(FB$87,'Capital Structure'!$H$27:$I$29,2,FALSE),0)</f>
        <v>0</v>
      </c>
      <c r="FC129" s="139"/>
      <c r="FD129" s="139"/>
      <c r="FE129" s="139"/>
      <c r="FF129" s="139"/>
      <c r="FG129" s="139"/>
      <c r="FH129" s="139"/>
      <c r="FI129" s="139"/>
      <c r="FJ129" s="139"/>
      <c r="FK129" s="139"/>
      <c r="FL129" s="139"/>
      <c r="FM129" s="139"/>
      <c r="FN129" s="139"/>
      <c r="FO129" s="139"/>
      <c r="FP129" s="139"/>
      <c r="FQ129" s="139"/>
      <c r="FR129" s="139"/>
      <c r="FS129" s="139"/>
      <c r="FT129" s="139"/>
      <c r="FU129" s="139"/>
      <c r="FV129" s="139"/>
      <c r="FW129" s="139"/>
      <c r="FX129" s="139"/>
      <c r="FY129" s="139"/>
      <c r="FZ129" s="139"/>
      <c r="GA129" s="139"/>
      <c r="GB129" s="139"/>
      <c r="GC129" s="139"/>
      <c r="GD129" s="139"/>
      <c r="GE129" s="139"/>
      <c r="GF129" s="139"/>
      <c r="GG129" s="139"/>
      <c r="GH129" s="139"/>
      <c r="GI129" s="139"/>
      <c r="GJ129" s="139"/>
      <c r="GK129" s="139"/>
      <c r="GL129" s="139"/>
      <c r="GM129" s="139"/>
      <c r="GN129" s="139"/>
      <c r="GO129" s="139"/>
      <c r="GP129" s="139"/>
      <c r="GQ129" s="139"/>
      <c r="GR129" s="139"/>
      <c r="GS129" s="139"/>
      <c r="GT129" s="139"/>
      <c r="GU129" s="139"/>
      <c r="GV129" s="139"/>
      <c r="GW129" s="139"/>
      <c r="GX129" s="139"/>
    </row>
    <row r="130" spans="1:206">
      <c r="B130" s="139" t="s">
        <v>328</v>
      </c>
      <c r="E130" s="139">
        <f>IF(E$87='Capital Structure'!$H$7,SUM($E$121:E121)-SUM($E$129:E129),0)</f>
        <v>0</v>
      </c>
      <c r="F130" s="139">
        <f>IF(F$87='Capital Structure'!$H$7,SUM($E$121:F121)-SUM($E$129:F129),0)</f>
        <v>0</v>
      </c>
      <c r="G130" s="139">
        <f>IF(G$87='Capital Structure'!$H$7,SUM($E$121:G121)-SUM($E$129:G129),0)</f>
        <v>0</v>
      </c>
      <c r="H130" s="139">
        <f>IF(H$87='Capital Structure'!$H$7,SUM($E$121:H121)-SUM($E$129:H129),0)</f>
        <v>0</v>
      </c>
      <c r="I130" s="139">
        <f>IF(I$87='Capital Structure'!$H$7,SUM($E$121:I121)-SUM($E$129:I129),0)</f>
        <v>0</v>
      </c>
      <c r="J130" s="139">
        <f>IF(J$87='Capital Structure'!$H$7,SUM($E$121:J121)-SUM($E$129:J129),0)</f>
        <v>0</v>
      </c>
      <c r="K130" s="139">
        <f>IF(K$87='Capital Structure'!$H$7,SUM($E$121:K121)-SUM($E$129:K129),0)</f>
        <v>0</v>
      </c>
      <c r="L130" s="139">
        <f>IF(L$87='Capital Structure'!$H$7,SUM($E$121:L121)-SUM($E$129:L129),0)</f>
        <v>0</v>
      </c>
      <c r="M130" s="139">
        <f>IF(M$87='Capital Structure'!$H$7,SUM($E$121:M121)-SUM($E$129:M129),0)</f>
        <v>0</v>
      </c>
      <c r="N130" s="139">
        <f>IF(N$87='Capital Structure'!$H$7,SUM($E$121:N121)-SUM($E$129:N129),0)</f>
        <v>0</v>
      </c>
      <c r="O130" s="139">
        <f>IF(O$87='Capital Structure'!$H$7,SUM($E$121:O121)-SUM($E$129:O129),0)</f>
        <v>0</v>
      </c>
      <c r="P130" s="139">
        <f>IF(P$87='Capital Structure'!$H$7,SUM($E$121:P121)-SUM($E$129:P129),0)</f>
        <v>0</v>
      </c>
      <c r="Q130" s="139">
        <f>IF(Q$87='Capital Structure'!$H$7,SUM($E$121:Q121)-SUM($E$129:Q129),0)</f>
        <v>0</v>
      </c>
      <c r="R130" s="139">
        <f>IF(R$87='Capital Structure'!$H$7,SUM($E$121:R121)-SUM($E$129:R129),0)</f>
        <v>0</v>
      </c>
      <c r="S130" s="139">
        <f>IF(S$87='Capital Structure'!$H$7,SUM($E$121:S121)-SUM($E$129:S129),0)</f>
        <v>0</v>
      </c>
      <c r="T130" s="139">
        <f>IF(T$87='Capital Structure'!$H$7,SUM($E$121:T121)-SUM($E$129:T129),0)</f>
        <v>0</v>
      </c>
      <c r="U130" s="139">
        <f>IF(U$87='Capital Structure'!$H$7,SUM($E$121:U121)-SUM($E$129:U129),0)</f>
        <v>0</v>
      </c>
      <c r="V130" s="139">
        <f>IF(V$87='Capital Structure'!$H$7,SUM($E$121:V121)-SUM($E$129:V129),0)</f>
        <v>0</v>
      </c>
      <c r="W130" s="139">
        <f>IF(W$87='Capital Structure'!$H$7,SUM($E$121:W121)-SUM($E$129:W129),0)</f>
        <v>0</v>
      </c>
      <c r="X130" s="139">
        <f>IF(X$87='Capital Structure'!$H$7,SUM($E$121:X121)-SUM($E$129:X129),0)</f>
        <v>0</v>
      </c>
      <c r="Y130" s="139">
        <f>IF(Y$87='Capital Structure'!$H$7,SUM($E$121:Y121)-SUM($E$129:Y129),0)</f>
        <v>0</v>
      </c>
      <c r="Z130" s="139">
        <f>IF(Z$87='Capital Structure'!$H$7,SUM($E$121:Z121)-SUM($E$129:Z129),0)</f>
        <v>0</v>
      </c>
      <c r="AA130" s="139">
        <f>IF(AA$87='Capital Structure'!$H$7,SUM($E$121:AA121)-SUM($E$129:AA129),0)</f>
        <v>0</v>
      </c>
      <c r="AB130" s="139">
        <f>IF(AB$87='Capital Structure'!$H$7,SUM($E$121:AB121)-SUM($E$129:AB129),0)</f>
        <v>0</v>
      </c>
      <c r="AC130" s="139">
        <f>IF(AC$87='Capital Structure'!$H$7,SUM($E$121:AC121)-SUM($E$129:AC129),0)</f>
        <v>0</v>
      </c>
      <c r="AD130" s="139">
        <f>IF(AD$87='Capital Structure'!$H$7,SUM($E$121:AD121)-SUM($E$129:AD129),0)</f>
        <v>0</v>
      </c>
      <c r="AE130" s="139">
        <f>IF(AE$87='Capital Structure'!$H$7,SUM($E$121:AE121)-SUM($E$129:AE129),0)</f>
        <v>0</v>
      </c>
      <c r="AF130" s="139">
        <f>IF(AF$87='Capital Structure'!$H$7,SUM($E$121:AF121)-SUM($E$129:AF129),0)</f>
        <v>0</v>
      </c>
      <c r="AG130" s="139">
        <f>IF(AG$87='Capital Structure'!$H$7,SUM($E$121:AG121)-SUM($E$129:AG129),0)</f>
        <v>0</v>
      </c>
      <c r="AH130" s="139">
        <f>IF(AH$87='Capital Structure'!$H$7,SUM($E$121:AH121)-SUM($E$129:AH129),0)</f>
        <v>0</v>
      </c>
      <c r="AI130" s="139">
        <f>IF(AI$87='Capital Structure'!$H$7,SUM($E$121:AI121)-SUM($E$129:AI129),0)</f>
        <v>0</v>
      </c>
      <c r="AJ130" s="139">
        <f>IF(AJ$87='Capital Structure'!$H$7,SUM($E$121:AJ121)-SUM($E$129:AJ129),0)</f>
        <v>0</v>
      </c>
      <c r="AK130" s="139">
        <f>IF(AK$87='Capital Structure'!$H$7,SUM($E$121:AK121)-SUM($E$129:AK129),0)</f>
        <v>0</v>
      </c>
      <c r="AL130" s="139">
        <f>IF(AL$87='Capital Structure'!$H$7,SUM($E$121:AL121)-SUM($E$129:AL129),0)</f>
        <v>0</v>
      </c>
      <c r="AM130" s="139">
        <f>IF(AM$87='Capital Structure'!$H$7,SUM($E$121:AM121)-SUM($E$129:AM129),0)</f>
        <v>0</v>
      </c>
      <c r="AN130" s="139">
        <f>IF(AN$87='Capital Structure'!$H$7,SUM($E$121:AN121)-SUM($E$129:AN129),0)</f>
        <v>0</v>
      </c>
      <c r="AO130" s="139">
        <f>IF(AO$87='Capital Structure'!$H$7,SUM($E$121:AO121)-SUM($E$129:AO129),0)</f>
        <v>0</v>
      </c>
      <c r="AP130" s="139">
        <f>IF(AP$87='Capital Structure'!$H$7,SUM($E$121:AP121)-SUM($E$129:AP129),0)</f>
        <v>0</v>
      </c>
      <c r="AQ130" s="139">
        <f>IF(AQ$87='Capital Structure'!$H$7,SUM($E$121:AQ121)-SUM($E$129:AQ129),0)</f>
        <v>0</v>
      </c>
      <c r="AR130" s="139">
        <f>IF(AR$87='Capital Structure'!$H$7,SUM($E$121:AR121)-SUM($E$129:AR129),0)</f>
        <v>0</v>
      </c>
      <c r="AS130" s="139">
        <f>IF(AS$87='Capital Structure'!$H$7,SUM($E$121:AS121)-SUM($E$129:AS129),0)</f>
        <v>0</v>
      </c>
      <c r="AT130" s="139">
        <f>IF(AT$87='Capital Structure'!$H$7,SUM($E$121:AT121)-SUM($E$129:AT129),0)</f>
        <v>0</v>
      </c>
      <c r="AU130" s="139">
        <f>IF(AU$87='Capital Structure'!$H$7,SUM($E$121:AU121)-SUM($E$129:AU129),0)</f>
        <v>0</v>
      </c>
      <c r="AV130" s="139">
        <f>IF(AV$87='Capital Structure'!$H$7,SUM($E$121:AV121)-SUM($E$129:AV129),0)</f>
        <v>0</v>
      </c>
      <c r="AW130" s="139">
        <f>IF(AW$87='Capital Structure'!$H$7,SUM($E$121:AW121)-SUM($E$129:AW129),0)</f>
        <v>0</v>
      </c>
      <c r="AX130" s="139">
        <f>IF(AX$87='Capital Structure'!$H$7,SUM($E$121:AX121)-SUM($E$129:AX129),0)</f>
        <v>0</v>
      </c>
      <c r="AY130" s="139">
        <f>IF(AY$87='Capital Structure'!$H$7,SUM($E$121:AY121)-SUM($E$129:AY129),0)</f>
        <v>0</v>
      </c>
      <c r="AZ130" s="139">
        <f>IF(AZ$87='Capital Structure'!$H$7,SUM($E$121:AZ121)-SUM($E$129:AZ129),0)</f>
        <v>0</v>
      </c>
      <c r="BA130" s="139">
        <f>IF(BA$87='Capital Structure'!$H$7,SUM($E$121:BA121)-SUM($E$129:BA129),0)</f>
        <v>0</v>
      </c>
      <c r="BB130" s="139">
        <f>IF(BB$87='Capital Structure'!$H$7,SUM($E$121:BB121)-SUM($E$129:BB129),0)</f>
        <v>0</v>
      </c>
      <c r="BC130" s="139">
        <f>IF(BC$87='Capital Structure'!$H$7,SUM($E$121:BC121)-SUM($E$129:BC129),0)</f>
        <v>0</v>
      </c>
      <c r="BD130" s="139">
        <f>IF(BD$87='Capital Structure'!$H$7,SUM($E$121:BD121)-SUM($E$129:BD129),0)</f>
        <v>0</v>
      </c>
      <c r="BE130" s="139">
        <f>IF(BE$87='Capital Structure'!$H$7,SUM($E$121:BE121)-SUM($E$129:BE129),0)</f>
        <v>0</v>
      </c>
      <c r="BF130" s="139">
        <f>IF(BF$87='Capital Structure'!$H$7,SUM($E$121:BF121)-SUM($E$129:BF129),0)</f>
        <v>0</v>
      </c>
      <c r="BG130" s="139">
        <f>IF(BG$87='Capital Structure'!$H$7,SUM($E$121:BG121)-SUM($E$129:BG129),0)</f>
        <v>0</v>
      </c>
      <c r="BH130" s="139">
        <f>IF(BH$87='Capital Structure'!$H$7,SUM($E$121:BH121)-SUM($E$129:BH129),0)</f>
        <v>0</v>
      </c>
      <c r="BI130" s="139">
        <f>IF(BI$87='Capital Structure'!$H$7,SUM($E$121:BI121)-SUM($E$129:BI129),0)</f>
        <v>0</v>
      </c>
      <c r="BJ130" s="139">
        <f>IF(BJ$87='Capital Structure'!$H$7,SUM($E$121:BJ121)-SUM($E$129:BJ129),0)</f>
        <v>0</v>
      </c>
      <c r="BK130" s="139">
        <f>IF(BK$87='Capital Structure'!$H$7,SUM($E$121:BK121)-SUM($E$129:BK129),0)</f>
        <v>0</v>
      </c>
      <c r="BL130" s="139">
        <f>IF(BL$87='Capital Structure'!$H$7,SUM($E$121:BL121)-SUM($E$129:BL129),0)</f>
        <v>0</v>
      </c>
      <c r="BM130" s="139">
        <f>IF(BM$87='Capital Structure'!$H$7,SUM($E$121:BM121)-SUM($E$129:BM129),0)</f>
        <v>0</v>
      </c>
      <c r="BN130" s="139">
        <f>IF(BN$87='Capital Structure'!$H$7,SUM($E$121:BN121)-SUM($E$129:BN129),0)</f>
        <v>0</v>
      </c>
      <c r="BO130" s="139">
        <f>IF(BO$87='Capital Structure'!$H$7,SUM($E$121:BO121)-SUM($E$129:BO129),0)</f>
        <v>0</v>
      </c>
      <c r="BP130" s="139">
        <f>IF(BP$87='Capital Structure'!$H$7,SUM($E$121:BP121)-SUM($E$129:BP129),0)</f>
        <v>0</v>
      </c>
      <c r="BQ130" s="139">
        <f>IF(BQ$87='Capital Structure'!$H$7,SUM($E$121:BQ121)-SUM($E$129:BQ129),0)</f>
        <v>0</v>
      </c>
      <c r="BR130" s="139">
        <f>IF(BR$87='Capital Structure'!$H$7,SUM($E$121:BR121)-SUM($E$129:BR129),0)</f>
        <v>0</v>
      </c>
      <c r="BS130" s="139">
        <f>IF(BS$87='Capital Structure'!$H$7,SUM($E$121:BS121)-SUM($E$129:BS129),0)</f>
        <v>0</v>
      </c>
      <c r="BT130" s="139">
        <f>IF(BT$87='Capital Structure'!$H$7,SUM($E$121:BT121)-SUM($E$129:BT129),0)</f>
        <v>0</v>
      </c>
      <c r="BU130" s="139">
        <f>IF(BU$87='Capital Structure'!$H$7,SUM($E$121:BU121)-SUM($E$129:BU129),0)</f>
        <v>0</v>
      </c>
      <c r="BV130" s="139">
        <f>IF(BV$87='Capital Structure'!$H$7,SUM($E$121:BV121)-SUM($E$129:BV129),0)</f>
        <v>0</v>
      </c>
      <c r="BW130" s="139">
        <f>IF(BW$87='Capital Structure'!$H$7,SUM($E$121:BW121)-SUM($E$129:BW129),0)</f>
        <v>0</v>
      </c>
      <c r="BX130" s="139">
        <f>IF(BX$87='Capital Structure'!$H$7,SUM($E$121:BX121)-SUM($E$129:BX129),0)</f>
        <v>0</v>
      </c>
      <c r="BY130" s="139">
        <f>IF(BY$87='Capital Structure'!$H$7,SUM($E$121:BY121)-SUM($E$129:BY129),0)</f>
        <v>0</v>
      </c>
      <c r="BZ130" s="139">
        <f>IF(BZ$87='Capital Structure'!$H$7,SUM($E$121:BZ121)-SUM($E$129:BZ129),0)</f>
        <v>0</v>
      </c>
      <c r="CA130" s="139">
        <f>IF(CA$87='Capital Structure'!$H$7,SUM($E$121:CA121)-SUM($E$129:CA129),0)</f>
        <v>0</v>
      </c>
      <c r="CB130" s="139">
        <f>IF(CB$87='Capital Structure'!$H$7,SUM($E$121:CB121)-SUM($E$129:CB129),0)</f>
        <v>0</v>
      </c>
      <c r="CC130" s="139">
        <f>IF(CC$87='Capital Structure'!$H$7,SUM($E$121:CC121)-SUM($E$129:CC129),0)</f>
        <v>0</v>
      </c>
      <c r="CD130" s="139">
        <f>IF(CD$87='Capital Structure'!$H$7,SUM($E$121:CD121)-SUM($E$129:CD129),0)</f>
        <v>0</v>
      </c>
      <c r="CE130" s="139">
        <f>IF(CE$87='Capital Structure'!$H$7,SUM($E$121:CE121)-SUM($E$129:CE129),0)</f>
        <v>0</v>
      </c>
      <c r="CF130" s="139">
        <f>IF(CF$87='Capital Structure'!$H$7,SUM($E$121:CF121)-SUM($E$129:CF129),0)</f>
        <v>0</v>
      </c>
      <c r="CG130" s="139">
        <f>IF(CG$87='Capital Structure'!$H$7,SUM($E$121:CG121)-SUM($E$129:CG129),0)</f>
        <v>0</v>
      </c>
      <c r="CH130" s="139">
        <f>IF(CH$87='Capital Structure'!$H$7,SUM($E$121:CH121)-SUM($E$129:CH129),0)</f>
        <v>0</v>
      </c>
      <c r="CI130" s="139">
        <f>IF(CI$87='Capital Structure'!$H$7,SUM($E$121:CI121)-SUM($E$129:CI129),0)</f>
        <v>0</v>
      </c>
      <c r="CJ130" s="139">
        <f>IF(CJ$87='Capital Structure'!$H$7,SUM($E$121:CJ121)-SUM($E$129:CJ129),0)</f>
        <v>0</v>
      </c>
      <c r="CK130" s="139">
        <f>IF(CK$87='Capital Structure'!$H$7,SUM($E$121:CK121)-SUM($E$129:CK129),0)</f>
        <v>0</v>
      </c>
      <c r="CL130" s="139">
        <f>IF(CL$87='Capital Structure'!$H$7,SUM($E$121:CL121)-SUM($E$129:CL129),0)</f>
        <v>0</v>
      </c>
      <c r="CM130" s="139">
        <f>IF(CM$87='Capital Structure'!$H$7,SUM($E$121:CM121)-SUM($E$129:CM129),0)</f>
        <v>0</v>
      </c>
      <c r="CN130" s="139">
        <f>IF(CN$87='Capital Structure'!$H$7,SUM($E$121:CN121)-SUM($E$129:CN129),0)</f>
        <v>0</v>
      </c>
      <c r="CO130" s="139">
        <f>IF(CO$87='Capital Structure'!$H$7,SUM($E$121:CO121)-SUM($E$129:CO129),0)</f>
        <v>0</v>
      </c>
      <c r="CP130" s="139">
        <f>IF(CP$87='Capital Structure'!$H$7,SUM($E$121:CP121)-SUM($E$129:CP129),0)</f>
        <v>0</v>
      </c>
      <c r="CQ130" s="139">
        <f>IF(CQ$87='Capital Structure'!$H$7,SUM($E$121:CQ121)-SUM($E$129:CQ129),0)</f>
        <v>0</v>
      </c>
      <c r="CR130" s="139">
        <f>IF(CR$87='Capital Structure'!$H$7,SUM($E$121:CR121)-SUM($E$129:CR129),0)</f>
        <v>0</v>
      </c>
      <c r="CS130" s="139">
        <f>IF(CS$87='Capital Structure'!$H$7,SUM($E$121:CS121)-SUM($E$129:CS129),0)</f>
        <v>0</v>
      </c>
      <c r="CT130" s="139">
        <f>IF(CT$87='Capital Structure'!$H$7,SUM($E$121:CT121)-SUM($E$129:CT129),0)</f>
        <v>0</v>
      </c>
      <c r="CU130" s="139">
        <f>IF(CU$87='Capital Structure'!$H$7,SUM($E$121:CU121)-SUM($E$129:CU129),0)</f>
        <v>0</v>
      </c>
      <c r="CV130" s="139">
        <f>IF(CV$87='Capital Structure'!$H$7,SUM($E$121:CV121)-SUM($E$129:CV129),0)</f>
        <v>0</v>
      </c>
      <c r="CW130" s="139">
        <f>IF(CW$87='Capital Structure'!$H$7,SUM($E$121:CW121)-SUM($E$129:CW129),0)</f>
        <v>0</v>
      </c>
      <c r="CX130" s="139">
        <f>IF(CX$87='Capital Structure'!$H$7,SUM($E$121:CX121)-SUM($E$129:CX129),0)</f>
        <v>0</v>
      </c>
      <c r="CY130" s="139">
        <f>IF(CY$87='Capital Structure'!$H$7,SUM($E$121:CY121)-SUM($E$129:CY129),0)</f>
        <v>0</v>
      </c>
      <c r="CZ130" s="139">
        <f>IF(CZ$87='Capital Structure'!$H$7,SUM($E$121:CZ121)-SUM($E$129:CZ129),0)</f>
        <v>0</v>
      </c>
      <c r="DA130" s="139">
        <f>IF(DA$87='Capital Structure'!$H$7,SUM($E$121:DA121)-SUM($E$129:DA129),0)</f>
        <v>0</v>
      </c>
      <c r="DB130" s="139">
        <f>IF(DB$87='Capital Structure'!$H$7,SUM($E$121:DB121)-SUM($E$129:DB129),0)</f>
        <v>0</v>
      </c>
      <c r="DC130" s="139">
        <f>IF(DC$87='Capital Structure'!$H$7,SUM($E$121:DC121)-SUM($E$129:DC129),0)</f>
        <v>0</v>
      </c>
      <c r="DD130" s="139">
        <f>IF(DD$87='Capital Structure'!$H$7,SUM($E$121:DD121)-SUM($E$129:DD129),0)</f>
        <v>0</v>
      </c>
      <c r="DE130" s="139">
        <f>IF(DE$87='Capital Structure'!$H$7,SUM($E$121:DE121)-SUM($E$129:DE129),0)</f>
        <v>0</v>
      </c>
      <c r="DF130" s="139">
        <f>IF(DF$87='Capital Structure'!$H$7,SUM($E$121:DF121)-SUM($E$129:DF129),0)</f>
        <v>0</v>
      </c>
      <c r="DG130" s="139">
        <f>IF(DG$87='Capital Structure'!$H$7,SUM($E$121:DG121)-SUM($E$129:DG129),0)</f>
        <v>0</v>
      </c>
      <c r="DH130" s="139">
        <f>IF(DH$87='Capital Structure'!$H$7,SUM($E$121:DH121)-SUM($E$129:DH129),0)</f>
        <v>0</v>
      </c>
      <c r="DI130" s="139">
        <f>IF(DI$87='Capital Structure'!$H$7,SUM($E$121:DI121)-SUM($E$129:DI129),0)</f>
        <v>0</v>
      </c>
      <c r="DJ130" s="139">
        <f>IF(DJ$87='Capital Structure'!$H$7,SUM($E$121:DJ121)-SUM($E$129:DJ129),0)</f>
        <v>0</v>
      </c>
      <c r="DK130" s="139">
        <f>IF(DK$87='Capital Structure'!$H$7,SUM($E$121:DK121)-SUM($E$129:DK129),0)</f>
        <v>0</v>
      </c>
      <c r="DL130" s="139">
        <f>IF(DL$87='Capital Structure'!$H$7,SUM($E$121:DL121)-SUM($E$129:DL129),0)</f>
        <v>0</v>
      </c>
      <c r="DM130" s="139">
        <f>IF(DM$87='Capital Structure'!$H$7,SUM($E$121:DM121)-SUM($E$129:DM129),0)</f>
        <v>0</v>
      </c>
      <c r="DN130" s="139">
        <f>IF(DN$87='Capital Structure'!$H$7,SUM($E$121:DN121)-SUM($E$129:DN129),0)</f>
        <v>0</v>
      </c>
      <c r="DO130" s="139">
        <f>IF(DO$87='Capital Structure'!$H$7,SUM($E$121:DO121)-SUM($E$129:DO129),0)</f>
        <v>0</v>
      </c>
      <c r="DP130" s="139">
        <f>IF(DP$87='Capital Structure'!$H$7,SUM($E$121:DP121)-SUM($E$129:DP129),0)</f>
        <v>0</v>
      </c>
      <c r="DQ130" s="139">
        <f>IF(DQ$87='Capital Structure'!$H$7,SUM($E$121:DQ121)-SUM($E$129:DQ129),0)</f>
        <v>0</v>
      </c>
      <c r="DR130" s="139">
        <f>IF(DR$87='Capital Structure'!$H$7,SUM($E$121:DR121)-SUM($E$129:DR129),0)</f>
        <v>0</v>
      </c>
      <c r="DS130" s="139">
        <f>IF(DS$87='Capital Structure'!$H$7,SUM($E$121:DS121)-SUM($E$129:DS129),0)</f>
        <v>0</v>
      </c>
      <c r="DT130" s="139">
        <f>IF(DT$87='Capital Structure'!$H$7,SUM($E$121:DT121)-SUM($E$129:DT129),0)</f>
        <v>0</v>
      </c>
      <c r="DU130" s="139">
        <f>IF(DU$87='Capital Structure'!$H$7,SUM($E$121:DU121)-SUM($E$129:DU129),0)</f>
        <v>0</v>
      </c>
      <c r="DV130" s="139">
        <f>IF(DV$87='Capital Structure'!$H$7,SUM($E$121:DV121)-SUM($E$129:DV129),0)</f>
        <v>0</v>
      </c>
      <c r="DW130" s="139">
        <f>IF(DW$87='Capital Structure'!$H$7,SUM($E$121:DW121)-SUM($E$129:DW129),0)</f>
        <v>0</v>
      </c>
      <c r="DX130" s="139">
        <f>IF(DX$87='Capital Structure'!$H$7,SUM($E$121:DX121)-SUM($E$129:DX129),0)</f>
        <v>0</v>
      </c>
      <c r="DY130" s="139">
        <f>IF(DY$87='Capital Structure'!$H$7,SUM($E$121:DY121)-SUM($E$129:DY129),0)</f>
        <v>0</v>
      </c>
      <c r="DZ130" s="139">
        <f>IF(DZ$87='Capital Structure'!$H$7,SUM($E$121:DZ121)-SUM($E$129:DZ129),0)</f>
        <v>0</v>
      </c>
      <c r="EA130" s="139">
        <f>IF(EA$87='Capital Structure'!$H$7,SUM($E$121:EA121)-SUM($E$129:EA129),0)</f>
        <v>0</v>
      </c>
      <c r="EB130" s="139">
        <f>IF(EB$87='Capital Structure'!$H$7,SUM($E$121:EB121)-SUM($E$129:EB129),0)</f>
        <v>0</v>
      </c>
      <c r="EC130" s="139">
        <f>IF(EC$87='Capital Structure'!$H$7,SUM($E$121:EC121)-SUM($E$129:EC129),0)</f>
        <v>0</v>
      </c>
      <c r="ED130" s="139">
        <f>IF(ED$87='Capital Structure'!$H$7,SUM($E$121:ED121)-SUM($E$129:ED129),0)</f>
        <v>0</v>
      </c>
      <c r="EE130" s="139">
        <f>IF(EE$87='Capital Structure'!$H$7,SUM($E$121:EE121)-SUM($E$129:EE129),0)</f>
        <v>0</v>
      </c>
      <c r="EF130" s="139">
        <f>IF(EF$87='Capital Structure'!$H$7,SUM($E$121:EF121)-SUM($E$129:EF129),0)</f>
        <v>0</v>
      </c>
      <c r="EG130" s="139">
        <f>IF(EG$87='Capital Structure'!$H$7,SUM($E$121:EG121)-SUM($E$129:EG129),0)</f>
        <v>0</v>
      </c>
      <c r="EH130" s="139">
        <f>IF(EH$87='Capital Structure'!$H$7,SUM($E$121:EH121)-SUM($E$129:EH129),0)</f>
        <v>0</v>
      </c>
      <c r="EI130" s="139">
        <f>IF(EI$87='Capital Structure'!$H$7,SUM($E$121:EI121)-SUM($E$129:EI129),0)</f>
        <v>0</v>
      </c>
      <c r="EJ130" s="139">
        <f>IF(EJ$87='Capital Structure'!$H$7,SUM($E$121:EJ121)-SUM($E$129:EJ129),0)</f>
        <v>0</v>
      </c>
      <c r="EK130" s="139">
        <f>IF(EK$87='Capital Structure'!$H$7,SUM($E$121:EK121)-SUM($E$129:EK129),0)</f>
        <v>0</v>
      </c>
      <c r="EL130" s="139">
        <f>IF(EL$87='Capital Structure'!$H$7,SUM($E$121:EL121)-SUM($E$129:EL129),0)</f>
        <v>0</v>
      </c>
      <c r="EM130" s="139">
        <f>IF(EM$87='Capital Structure'!$H$7,SUM($E$121:EM121)-SUM($E$129:EM129),0)</f>
        <v>0</v>
      </c>
      <c r="EN130" s="139">
        <f>IF(EN$87='Capital Structure'!$H$7,SUM($E$121:EN121)-SUM($E$129:EN129),0)</f>
        <v>0</v>
      </c>
      <c r="EO130" s="139">
        <f>IF(EO$87='Capital Structure'!$H$7,SUM($E$121:EO121)-SUM($E$129:EO129),0)</f>
        <v>0</v>
      </c>
      <c r="EP130" s="139">
        <f>IF(EP$87='Capital Structure'!$H$7,SUM($E$121:EP121)-SUM($E$129:EP129),0)</f>
        <v>0</v>
      </c>
      <c r="EQ130" s="139">
        <f>IF(EQ$87='Capital Structure'!$H$7,SUM($E$121:EQ121)-SUM($E$129:EQ129),0)</f>
        <v>0</v>
      </c>
      <c r="ER130" s="139">
        <f>IF(ER$87='Capital Structure'!$H$7,SUM($E$121:ER121)-SUM($E$129:ER129),0)</f>
        <v>0</v>
      </c>
      <c r="ES130" s="139">
        <f>IF(ES$87='Capital Structure'!$H$7,SUM($E$121:ES121)-SUM($E$129:ES129),0)</f>
        <v>0</v>
      </c>
      <c r="ET130" s="139">
        <f>IF(ET$87='Capital Structure'!$H$7,SUM($E$121:ET121)-SUM($E$129:ET129),0)</f>
        <v>0</v>
      </c>
      <c r="EU130" s="139">
        <f>IF(EU$87='Capital Structure'!$H$7,SUM($E$121:EU121)-SUM($E$129:EU129),0)</f>
        <v>0</v>
      </c>
      <c r="EV130" s="139">
        <f>IF(EV$87='Capital Structure'!$H$7,SUM($E$121:EV121)-SUM($E$129:EV129),0)</f>
        <v>0</v>
      </c>
      <c r="EW130" s="139">
        <f>IF(EW$87='Capital Structure'!$H$7,SUM($E$121:EW121)-SUM($E$129:EW129),0)</f>
        <v>0</v>
      </c>
      <c r="EX130" s="139">
        <f>IF(EX$87='Capital Structure'!$H$7,SUM($E$121:EX121)-SUM($E$129:EX129),0)</f>
        <v>0</v>
      </c>
      <c r="EY130" s="139">
        <f>IF(EY$87='Capital Structure'!$H$7,SUM($E$121:EY121)-SUM($E$129:EY129),0)</f>
        <v>0</v>
      </c>
      <c r="EZ130" s="139">
        <f>IF(EZ$87='Capital Structure'!$H$7,SUM($E$121:EZ121)-SUM($E$129:EZ129),0)</f>
        <v>0</v>
      </c>
      <c r="FA130" s="139">
        <f>IF(FA$87='Capital Structure'!$H$7,SUM($E$121:FA121)-SUM($E$129:FA129),0)</f>
        <v>0</v>
      </c>
      <c r="FB130" s="139">
        <f>IF(FB$87='Capital Structure'!$H$7,SUM($E$121:FB121)-SUM($E$129:FB129),0)</f>
        <v>0</v>
      </c>
      <c r="FC130" s="139"/>
      <c r="FD130" s="139"/>
      <c r="FE130" s="139"/>
      <c r="FF130" s="139"/>
      <c r="FG130" s="139"/>
      <c r="FH130" s="139"/>
      <c r="FI130" s="139"/>
      <c r="FJ130" s="139"/>
      <c r="FK130" s="139"/>
      <c r="FL130" s="139"/>
      <c r="FM130" s="139"/>
      <c r="FN130" s="139"/>
      <c r="FO130" s="139"/>
      <c r="FP130" s="139"/>
      <c r="FQ130" s="139"/>
      <c r="FR130" s="139"/>
      <c r="FS130" s="139"/>
      <c r="FT130" s="139"/>
      <c r="FU130" s="139"/>
      <c r="FV130" s="139"/>
      <c r="FW130" s="139"/>
      <c r="FX130" s="139"/>
      <c r="FY130" s="139"/>
      <c r="FZ130" s="139"/>
      <c r="GA130" s="139"/>
      <c r="GB130" s="139"/>
      <c r="GC130" s="139"/>
      <c r="GD130" s="139"/>
      <c r="GE130" s="139"/>
      <c r="GF130" s="139"/>
      <c r="GG130" s="139"/>
      <c r="GH130" s="139"/>
      <c r="GI130" s="139"/>
      <c r="GJ130" s="139"/>
      <c r="GK130" s="139"/>
      <c r="GL130" s="139"/>
      <c r="GM130" s="139"/>
      <c r="GN130" s="139"/>
      <c r="GO130" s="139"/>
      <c r="GP130" s="139"/>
      <c r="GQ130" s="139"/>
      <c r="GR130" s="139"/>
      <c r="GS130" s="139"/>
      <c r="GT130" s="139"/>
      <c r="GU130" s="139"/>
      <c r="GV130" s="139"/>
      <c r="GW130" s="139"/>
      <c r="GX130" s="139"/>
    </row>
    <row r="131" spans="1:206">
      <c r="B131" s="139"/>
      <c r="E131" s="139"/>
      <c r="F131" s="139"/>
      <c r="G131" s="139"/>
      <c r="H131" s="139"/>
      <c r="I131" s="139"/>
      <c r="J131" s="139"/>
      <c r="K131" s="139"/>
      <c r="L131" s="139"/>
      <c r="M131" s="139"/>
      <c r="N131" s="139"/>
      <c r="O131" s="139"/>
      <c r="P131" s="139"/>
      <c r="Q131" s="139"/>
      <c r="R131" s="139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  <c r="AU131" s="139"/>
      <c r="AV131" s="139"/>
      <c r="AW131" s="139"/>
      <c r="AX131" s="139"/>
      <c r="AY131" s="139"/>
      <c r="AZ131" s="139"/>
      <c r="BA131" s="139"/>
      <c r="BB131" s="139"/>
      <c r="BC131" s="139"/>
      <c r="BD131" s="139"/>
      <c r="BE131" s="139"/>
      <c r="BF131" s="139"/>
      <c r="BG131" s="139"/>
      <c r="BH131" s="139"/>
      <c r="BI131" s="139"/>
      <c r="BJ131" s="139"/>
      <c r="BK131" s="139"/>
      <c r="BL131" s="139"/>
    </row>
    <row r="132" spans="1:206" s="110" customFormat="1">
      <c r="B132" s="146" t="s">
        <v>360</v>
      </c>
      <c r="E132" s="147"/>
      <c r="F132" s="147"/>
      <c r="G132" s="147"/>
      <c r="H132" s="147"/>
      <c r="I132" s="147"/>
      <c r="J132" s="147"/>
      <c r="K132" s="147"/>
      <c r="L132" s="147"/>
      <c r="M132" s="147"/>
      <c r="N132" s="147"/>
      <c r="O132" s="147"/>
      <c r="P132" s="147"/>
      <c r="Q132" s="147"/>
      <c r="R132" s="147"/>
      <c r="S132" s="147"/>
      <c r="T132" s="147"/>
      <c r="U132" s="147"/>
      <c r="V132" s="147"/>
      <c r="W132" s="147"/>
      <c r="X132" s="147"/>
      <c r="Y132" s="147"/>
      <c r="Z132" s="147"/>
      <c r="AA132" s="147"/>
      <c r="AB132" s="147"/>
      <c r="AC132" s="147"/>
      <c r="AD132" s="147"/>
      <c r="AE132" s="147"/>
      <c r="AF132" s="147"/>
      <c r="AG132" s="147"/>
      <c r="AH132" s="147"/>
      <c r="AI132" s="147"/>
      <c r="AJ132" s="147"/>
      <c r="AK132" s="147"/>
      <c r="AL132" s="147"/>
      <c r="AM132" s="147"/>
      <c r="AN132" s="147"/>
      <c r="AO132" s="147"/>
      <c r="AP132" s="147"/>
      <c r="AQ132" s="147"/>
      <c r="AR132" s="147"/>
      <c r="AS132" s="147"/>
      <c r="AT132" s="147"/>
      <c r="AU132" s="147"/>
      <c r="AV132" s="147"/>
      <c r="AW132" s="147"/>
      <c r="AX132" s="147"/>
      <c r="AY132" s="147"/>
      <c r="AZ132" s="147"/>
      <c r="BA132" s="147"/>
      <c r="BB132" s="147"/>
      <c r="BC132" s="147"/>
      <c r="BD132" s="147"/>
      <c r="BE132" s="147"/>
      <c r="BF132" s="147"/>
      <c r="BG132" s="147"/>
      <c r="BH132" s="147"/>
      <c r="BI132" s="147"/>
      <c r="BJ132" s="147"/>
      <c r="BK132" s="147"/>
      <c r="BL132" s="147"/>
    </row>
    <row r="133" spans="1:206">
      <c r="A133" s="105" t="s">
        <v>299</v>
      </c>
      <c r="B133" s="148" t="s">
        <v>338</v>
      </c>
      <c r="D133" s="139"/>
      <c r="E133" s="139">
        <f>IF('Capital Structure'!$H$15='Capital Structure'!$G$16,E88,IF('Capital Structure'!$H$15='Capital Structure'!$G$17,E99,IF('Capital Structure'!$H$15='Capital Structure'!$G$18,E110,E121)))</f>
        <v>0</v>
      </c>
      <c r="F133" s="139">
        <f>IF('Capital Structure'!$H$15='Capital Structure'!$G$16,F88,IF('Capital Structure'!$H$15='Capital Structure'!$G$17,F99,IF('Capital Structure'!$H$15='Capital Structure'!$G$18,F110,F121)))</f>
        <v>0</v>
      </c>
      <c r="G133" s="139">
        <f>IF('Capital Structure'!$H$15='Capital Structure'!$G$16,G88,IF('Capital Structure'!$H$15='Capital Structure'!$G$17,G99,IF('Capital Structure'!$H$15='Capital Structure'!$G$18,G110,G121)))</f>
        <v>0</v>
      </c>
      <c r="H133" s="139">
        <f>IF('Capital Structure'!$H$15='Capital Structure'!$G$16,H88,IF('Capital Structure'!$H$15='Capital Structure'!$G$17,H99,IF('Capital Structure'!$H$15='Capital Structure'!$G$18,H110,H121)))</f>
        <v>0</v>
      </c>
      <c r="I133" s="139">
        <f>IF('Capital Structure'!$H$15='Capital Structure'!$G$16,I88,IF('Capital Structure'!$H$15='Capital Structure'!$G$17,I99,IF('Capital Structure'!$H$15='Capital Structure'!$G$18,I110,I121)))</f>
        <v>0</v>
      </c>
      <c r="J133" s="139">
        <f>IF('Capital Structure'!$H$15='Capital Structure'!$G$16,J88,IF('Capital Structure'!$H$15='Capital Structure'!$G$17,J99,IF('Capital Structure'!$H$15='Capital Structure'!$G$18,J110,J121)))</f>
        <v>0</v>
      </c>
      <c r="K133" s="139">
        <f>IF('Capital Structure'!$H$15='Capital Structure'!$G$16,K88,IF('Capital Structure'!$H$15='Capital Structure'!$G$17,K99,IF('Capital Structure'!$H$15='Capital Structure'!$G$18,K110,K121)))</f>
        <v>0</v>
      </c>
      <c r="L133" s="139">
        <f>IF('Capital Structure'!$H$15='Capital Structure'!$G$16,L88,IF('Capital Structure'!$H$15='Capital Structure'!$G$17,L99,IF('Capital Structure'!$H$15='Capital Structure'!$G$18,L110,L121)))</f>
        <v>0</v>
      </c>
      <c r="M133" s="139">
        <f>IF('Capital Structure'!$H$15='Capital Structure'!$G$16,M88,IF('Capital Structure'!$H$15='Capital Structure'!$G$17,M99,IF('Capital Structure'!$H$15='Capital Structure'!$G$18,M110,M121)))</f>
        <v>0</v>
      </c>
      <c r="N133" s="139">
        <f>IF('Capital Structure'!$H$15='Capital Structure'!$G$16,N88,IF('Capital Structure'!$H$15='Capital Structure'!$G$17,N99,IF('Capital Structure'!$H$15='Capital Structure'!$G$18,N110,N121)))</f>
        <v>0</v>
      </c>
      <c r="O133" s="139">
        <f>IF('Capital Structure'!$H$15='Capital Structure'!$G$16,O88,IF('Capital Structure'!$H$15='Capital Structure'!$G$17,O99,IF('Capital Structure'!$H$15='Capital Structure'!$G$18,O110,O121)))</f>
        <v>0</v>
      </c>
      <c r="P133" s="139">
        <f>IF('Capital Structure'!$H$15='Capital Structure'!$G$16,P88,IF('Capital Structure'!$H$15='Capital Structure'!$G$17,P99,IF('Capital Structure'!$H$15='Capital Structure'!$G$18,P110,P121)))</f>
        <v>0</v>
      </c>
      <c r="Q133" s="139">
        <f>IF('Capital Structure'!$H$15='Capital Structure'!$G$16,Q88,IF('Capital Structure'!$H$15='Capital Structure'!$G$17,Q99,IF('Capital Structure'!$H$15='Capital Structure'!$G$18,Q110,Q121)))</f>
        <v>0</v>
      </c>
      <c r="R133" s="139">
        <f>IF('Capital Structure'!$H$15='Capital Structure'!$G$16,R88,IF('Capital Structure'!$H$15='Capital Structure'!$G$17,R99,IF('Capital Structure'!$H$15='Capital Structure'!$G$18,R110,R121)))</f>
        <v>0</v>
      </c>
      <c r="S133" s="139">
        <f>IF('Capital Structure'!$H$15='Capital Structure'!$G$16,S88,IF('Capital Structure'!$H$15='Capital Structure'!$G$17,S99,IF('Capital Structure'!$H$15='Capital Structure'!$G$18,S110,S121)))</f>
        <v>0</v>
      </c>
      <c r="T133" s="139">
        <f>IF('Capital Structure'!$H$15='Capital Structure'!$G$16,T88,IF('Capital Structure'!$H$15='Capital Structure'!$G$17,T99,IF('Capital Structure'!$H$15='Capital Structure'!$G$18,T110,T121)))</f>
        <v>0</v>
      </c>
      <c r="U133" s="139">
        <f>IF('Capital Structure'!$H$15='Capital Structure'!$G$16,U88,IF('Capital Structure'!$H$15='Capital Structure'!$G$17,U99,IF('Capital Structure'!$H$15='Capital Structure'!$G$18,U110,U121)))</f>
        <v>0</v>
      </c>
      <c r="V133" s="139">
        <f>IF('Capital Structure'!$H$15='Capital Structure'!$G$16,V88,IF('Capital Structure'!$H$15='Capital Structure'!$G$17,V99,IF('Capital Structure'!$H$15='Capital Structure'!$G$18,V110,V121)))</f>
        <v>0</v>
      </c>
      <c r="W133" s="139">
        <f>IF('Capital Structure'!$H$15='Capital Structure'!$G$16,W88,IF('Capital Structure'!$H$15='Capital Structure'!$G$17,W99,IF('Capital Structure'!$H$15='Capital Structure'!$G$18,W110,W121)))</f>
        <v>0</v>
      </c>
      <c r="X133" s="139">
        <f>IF('Capital Structure'!$H$15='Capital Structure'!$G$16,X88,IF('Capital Structure'!$H$15='Capital Structure'!$G$17,X99,IF('Capital Structure'!$H$15='Capital Structure'!$G$18,X110,X121)))</f>
        <v>0</v>
      </c>
      <c r="Y133" s="139">
        <f>IF('Capital Structure'!$H$15='Capital Structure'!$G$16,Y88,IF('Capital Structure'!$H$15='Capital Structure'!$G$17,Y99,IF('Capital Structure'!$H$15='Capital Structure'!$G$18,Y110,Y121)))</f>
        <v>0</v>
      </c>
      <c r="Z133" s="139">
        <f>IF('Capital Structure'!$H$15='Capital Structure'!$G$16,Z88,IF('Capital Structure'!$H$15='Capital Structure'!$G$17,Z99,IF('Capital Structure'!$H$15='Capital Structure'!$G$18,Z110,Z121)))</f>
        <v>0</v>
      </c>
      <c r="AA133" s="139">
        <f>IF('Capital Structure'!$H$15='Capital Structure'!$G$16,AA88,IF('Capital Structure'!$H$15='Capital Structure'!$G$17,AA99,IF('Capital Structure'!$H$15='Capital Structure'!$G$18,AA110,AA121)))</f>
        <v>0</v>
      </c>
      <c r="AB133" s="139">
        <f>IF('Capital Structure'!$H$15='Capital Structure'!$G$16,AB88,IF('Capital Structure'!$H$15='Capital Structure'!$G$17,AB99,IF('Capital Structure'!$H$15='Capital Structure'!$G$18,AB110,AB121)))</f>
        <v>0</v>
      </c>
      <c r="AC133" s="139">
        <f>IF('Capital Structure'!$H$15='Capital Structure'!$G$16,AC88,IF('Capital Structure'!$H$15='Capital Structure'!$G$17,AC99,IF('Capital Structure'!$H$15='Capital Structure'!$G$18,AC110,AC121)))</f>
        <v>0</v>
      </c>
      <c r="AD133" s="139">
        <f>IF('Capital Structure'!$H$15='Capital Structure'!$G$16,AD88,IF('Capital Structure'!$H$15='Capital Structure'!$G$17,AD99,IF('Capital Structure'!$H$15='Capital Structure'!$G$18,AD110,AD121)))</f>
        <v>0</v>
      </c>
      <c r="AE133" s="139">
        <f>IF('Capital Structure'!$H$15='Capital Structure'!$G$16,AE88,IF('Capital Structure'!$H$15='Capital Structure'!$G$17,AE99,IF('Capital Structure'!$H$15='Capital Structure'!$G$18,AE110,AE121)))</f>
        <v>0</v>
      </c>
      <c r="AF133" s="139">
        <f>IF('Capital Structure'!$H$15='Capital Structure'!$G$16,AF88,IF('Capital Structure'!$H$15='Capital Structure'!$G$17,AF99,IF('Capital Structure'!$H$15='Capital Structure'!$G$18,AF110,AF121)))</f>
        <v>0</v>
      </c>
      <c r="AG133" s="139">
        <f>IF('Capital Structure'!$H$15='Capital Structure'!$G$16,AG88,IF('Capital Structure'!$H$15='Capital Structure'!$G$17,AG99,IF('Capital Structure'!$H$15='Capital Structure'!$G$18,AG110,AG121)))</f>
        <v>0</v>
      </c>
      <c r="AH133" s="139">
        <f>IF('Capital Structure'!$H$15='Capital Structure'!$G$16,AH88,IF('Capital Structure'!$H$15='Capital Structure'!$G$17,AH99,IF('Capital Structure'!$H$15='Capital Structure'!$G$18,AH110,AH121)))</f>
        <v>0</v>
      </c>
      <c r="AI133" s="139">
        <f>IF('Capital Structure'!$H$15='Capital Structure'!$G$16,AI88,IF('Capital Structure'!$H$15='Capital Structure'!$G$17,AI99,IF('Capital Structure'!$H$15='Capital Structure'!$G$18,AI110,AI121)))</f>
        <v>0</v>
      </c>
      <c r="AJ133" s="139">
        <f>IF('Capital Structure'!$H$15='Capital Structure'!$G$16,AJ88,IF('Capital Structure'!$H$15='Capital Structure'!$G$17,AJ99,IF('Capital Structure'!$H$15='Capital Structure'!$G$18,AJ110,AJ121)))</f>
        <v>0</v>
      </c>
      <c r="AK133" s="139">
        <f>IF('Capital Structure'!$H$15='Capital Structure'!$G$16,AK88,IF('Capital Structure'!$H$15='Capital Structure'!$G$17,AK99,IF('Capital Structure'!$H$15='Capital Structure'!$G$18,AK110,AK121)))</f>
        <v>0</v>
      </c>
      <c r="AL133" s="139">
        <f>IF('Capital Structure'!$H$15='Capital Structure'!$G$16,AL88,IF('Capital Structure'!$H$15='Capital Structure'!$G$17,AL99,IF('Capital Structure'!$H$15='Capital Structure'!$G$18,AL110,AL121)))</f>
        <v>0</v>
      </c>
      <c r="AM133" s="139">
        <f>IF('Capital Structure'!$H$15='Capital Structure'!$G$16,AM88,IF('Capital Structure'!$H$15='Capital Structure'!$G$17,AM99,IF('Capital Structure'!$H$15='Capital Structure'!$G$18,AM110,AM121)))</f>
        <v>0</v>
      </c>
      <c r="AN133" s="139">
        <f>IF('Capital Structure'!$H$15='Capital Structure'!$G$16,AN88,IF('Capital Structure'!$H$15='Capital Structure'!$G$17,AN99,IF('Capital Structure'!$H$15='Capital Structure'!$G$18,AN110,AN121)))</f>
        <v>0</v>
      </c>
      <c r="AO133" s="139">
        <f>IF('Capital Structure'!$H$15='Capital Structure'!$G$16,AO88,IF('Capital Structure'!$H$15='Capital Structure'!$G$17,AO99,IF('Capital Structure'!$H$15='Capital Structure'!$G$18,AO110,AO121)))</f>
        <v>0</v>
      </c>
      <c r="AP133" s="139">
        <f>IF('Capital Structure'!$H$15='Capital Structure'!$G$16,AP88,IF('Capital Structure'!$H$15='Capital Structure'!$G$17,AP99,IF('Capital Structure'!$H$15='Capital Structure'!$G$18,AP110,AP121)))</f>
        <v>0</v>
      </c>
      <c r="AQ133" s="139">
        <f>IF('Capital Structure'!$H$15='Capital Structure'!$G$16,AQ88,IF('Capital Structure'!$H$15='Capital Structure'!$G$17,AQ99,IF('Capital Structure'!$H$15='Capital Structure'!$G$18,AQ110,AQ121)))</f>
        <v>0</v>
      </c>
      <c r="AR133" s="139">
        <f>IF('Capital Structure'!$H$15='Capital Structure'!$G$16,AR88,IF('Capital Structure'!$H$15='Capital Structure'!$G$17,AR99,IF('Capital Structure'!$H$15='Capital Structure'!$G$18,AR110,AR121)))</f>
        <v>0</v>
      </c>
      <c r="AS133" s="139">
        <f>IF('Capital Structure'!$H$15='Capital Structure'!$G$16,AS88,IF('Capital Structure'!$H$15='Capital Structure'!$G$17,AS99,IF('Capital Structure'!$H$15='Capital Structure'!$G$18,AS110,AS121)))</f>
        <v>0</v>
      </c>
      <c r="AT133" s="139">
        <f>IF('Capital Structure'!$H$15='Capital Structure'!$G$16,AT88,IF('Capital Structure'!$H$15='Capital Structure'!$G$17,AT99,IF('Capital Structure'!$H$15='Capital Structure'!$G$18,AT110,AT121)))</f>
        <v>0</v>
      </c>
      <c r="AU133" s="139">
        <f>IF('Capital Structure'!$H$15='Capital Structure'!$G$16,AU88,IF('Capital Structure'!$H$15='Capital Structure'!$G$17,AU99,IF('Capital Structure'!$H$15='Capital Structure'!$G$18,AU110,AU121)))</f>
        <v>0</v>
      </c>
      <c r="AV133" s="139">
        <f>IF('Capital Structure'!$H$15='Capital Structure'!$G$16,AV88,IF('Capital Structure'!$H$15='Capital Structure'!$G$17,AV99,IF('Capital Structure'!$H$15='Capital Structure'!$G$18,AV110,AV121)))</f>
        <v>0</v>
      </c>
      <c r="AW133" s="139">
        <f>IF('Capital Structure'!$H$15='Capital Structure'!$G$16,AW88,IF('Capital Structure'!$H$15='Capital Structure'!$G$17,AW99,IF('Capital Structure'!$H$15='Capital Structure'!$G$18,AW110,AW121)))</f>
        <v>0</v>
      </c>
      <c r="AX133" s="139">
        <f>IF('Capital Structure'!$H$15='Capital Structure'!$G$16,AX88,IF('Capital Structure'!$H$15='Capital Structure'!$G$17,AX99,IF('Capital Structure'!$H$15='Capital Structure'!$G$18,AX110,AX121)))</f>
        <v>0</v>
      </c>
      <c r="AY133" s="139">
        <f>IF('Capital Structure'!$H$15='Capital Structure'!$G$16,AY88,IF('Capital Structure'!$H$15='Capital Structure'!$G$17,AY99,IF('Capital Structure'!$H$15='Capital Structure'!$G$18,AY110,AY121)))</f>
        <v>0</v>
      </c>
      <c r="AZ133" s="139">
        <f>IF('Capital Structure'!$H$15='Capital Structure'!$G$16,AZ88,IF('Capital Structure'!$H$15='Capital Structure'!$G$17,AZ99,IF('Capital Structure'!$H$15='Capital Structure'!$G$18,AZ110,AZ121)))</f>
        <v>0</v>
      </c>
      <c r="BA133" s="139">
        <f>IF('Capital Structure'!$H$15='Capital Structure'!$G$16,BA88,IF('Capital Structure'!$H$15='Capital Structure'!$G$17,BA99,IF('Capital Structure'!$H$15='Capital Structure'!$G$18,BA110,BA121)))</f>
        <v>3392307.6923076925</v>
      </c>
      <c r="BB133" s="139">
        <f>IF('Capital Structure'!$H$15='Capital Structure'!$G$16,BB88,IF('Capital Structure'!$H$15='Capital Structure'!$G$17,BB99,IF('Capital Structure'!$H$15='Capital Structure'!$G$18,BB110,BB121)))</f>
        <v>3392307.6923076925</v>
      </c>
      <c r="BC133" s="139">
        <f>IF('Capital Structure'!$H$15='Capital Structure'!$G$16,BC88,IF('Capital Structure'!$H$15='Capital Structure'!$G$17,BC99,IF('Capital Structure'!$H$15='Capital Structure'!$G$18,BC110,BC121)))</f>
        <v>3392307.6923076925</v>
      </c>
      <c r="BD133" s="139">
        <f>IF('Capital Structure'!$H$15='Capital Structure'!$G$16,BD88,IF('Capital Structure'!$H$15='Capital Structure'!$G$17,BD99,IF('Capital Structure'!$H$15='Capital Structure'!$G$18,BD110,BD121)))</f>
        <v>3392307.6923076925</v>
      </c>
      <c r="BE133" s="139">
        <f>IF('Capital Structure'!$H$15='Capital Structure'!$G$16,BE88,IF('Capital Structure'!$H$15='Capital Structure'!$G$17,BE99,IF('Capital Structure'!$H$15='Capital Structure'!$G$18,BE110,BE121)))</f>
        <v>3392307.6923076925</v>
      </c>
      <c r="BF133" s="139">
        <f>IF('Capital Structure'!$H$15='Capital Structure'!$G$16,BF88,IF('Capital Structure'!$H$15='Capital Structure'!$G$17,BF99,IF('Capital Structure'!$H$15='Capital Structure'!$G$18,BF110,BF121)))</f>
        <v>3392307.6923076925</v>
      </c>
      <c r="BG133" s="139">
        <f>IF('Capital Structure'!$H$15='Capital Structure'!$G$16,BG88,IF('Capital Structure'!$H$15='Capital Structure'!$G$17,BG99,IF('Capital Structure'!$H$15='Capital Structure'!$G$18,BG110,BG121)))</f>
        <v>3392307.6923076925</v>
      </c>
      <c r="BH133" s="139">
        <f>IF('Capital Structure'!$H$15='Capital Structure'!$G$16,BH88,IF('Capital Structure'!$H$15='Capital Structure'!$G$17,BH99,IF('Capital Structure'!$H$15='Capital Structure'!$G$18,BH110,BH121)))</f>
        <v>3392307.6923076925</v>
      </c>
      <c r="BI133" s="139">
        <f>IF('Capital Structure'!$H$15='Capital Structure'!$G$16,BI88,IF('Capital Structure'!$H$15='Capital Structure'!$G$17,BI99,IF('Capital Structure'!$H$15='Capital Structure'!$G$18,BI110,BI121)))</f>
        <v>3392307.6923076925</v>
      </c>
      <c r="BJ133" s="139">
        <f>IF('Capital Structure'!$H$15='Capital Structure'!$G$16,BJ88,IF('Capital Structure'!$H$15='Capital Structure'!$G$17,BJ99,IF('Capital Structure'!$H$15='Capital Structure'!$G$18,BJ110,BJ121)))</f>
        <v>3392307.6923076925</v>
      </c>
      <c r="BK133" s="139">
        <f>IF('Capital Structure'!$H$15='Capital Structure'!$G$16,BK88,IF('Capital Structure'!$H$15='Capital Structure'!$G$17,BK99,IF('Capital Structure'!$H$15='Capital Structure'!$G$18,BK110,BK121)))</f>
        <v>3392307.6923076925</v>
      </c>
      <c r="BL133" s="139">
        <f>IF('Capital Structure'!$H$15='Capital Structure'!$G$16,BL88,IF('Capital Structure'!$H$15='Capital Structure'!$G$17,BL99,IF('Capital Structure'!$H$15='Capital Structure'!$G$18,BL110,BL121)))</f>
        <v>3392307.6923076925</v>
      </c>
      <c r="BM133" s="139">
        <f>IF('Capital Structure'!$H$15='Capital Structure'!$G$16,BM88,IF('Capital Structure'!$H$15='Capital Structure'!$G$17,BM99,IF('Capital Structure'!$H$15='Capital Structure'!$G$18,BM110,BM121)))</f>
        <v>3392307.6923076925</v>
      </c>
      <c r="BN133" s="139">
        <f>IF('Capital Structure'!$H$15='Capital Structure'!$G$16,BN88,IF('Capital Structure'!$H$15='Capital Structure'!$G$17,BN99,IF('Capital Structure'!$H$15='Capital Structure'!$G$18,BN110,BN121)))</f>
        <v>3392307.6923076925</v>
      </c>
      <c r="BO133" s="139">
        <f>IF('Capital Structure'!$H$15='Capital Structure'!$G$16,BO88,IF('Capital Structure'!$H$15='Capital Structure'!$G$17,BO99,IF('Capital Structure'!$H$15='Capital Structure'!$G$18,BO110,BO121)))</f>
        <v>3392307.6923076925</v>
      </c>
      <c r="BP133" s="139">
        <f>IF('Capital Structure'!$H$15='Capital Structure'!$G$16,BP88,IF('Capital Structure'!$H$15='Capital Structure'!$G$17,BP99,IF('Capital Structure'!$H$15='Capital Structure'!$G$18,BP110,BP121)))</f>
        <v>3392307.6923076925</v>
      </c>
      <c r="BQ133" s="139">
        <f>IF('Capital Structure'!$H$15='Capital Structure'!$G$16,BQ88,IF('Capital Structure'!$H$15='Capital Structure'!$G$17,BQ99,IF('Capital Structure'!$H$15='Capital Structure'!$G$18,BQ110,BQ121)))</f>
        <v>3392307.6923076925</v>
      </c>
      <c r="BR133" s="139">
        <f>IF('Capital Structure'!$H$15='Capital Structure'!$G$16,BR88,IF('Capital Structure'!$H$15='Capital Structure'!$G$17,BR99,IF('Capital Structure'!$H$15='Capital Structure'!$G$18,BR110,BR121)))</f>
        <v>3392307.6923076925</v>
      </c>
      <c r="BS133" s="139">
        <f>IF('Capital Structure'!$H$15='Capital Structure'!$G$16,BS88,IF('Capital Structure'!$H$15='Capital Structure'!$G$17,BS99,IF('Capital Structure'!$H$15='Capital Structure'!$G$18,BS110,BS121)))</f>
        <v>3392307.6923076925</v>
      </c>
      <c r="BT133" s="139">
        <f>IF('Capital Structure'!$H$15='Capital Structure'!$G$16,BT88,IF('Capital Structure'!$H$15='Capital Structure'!$G$17,BT99,IF('Capital Structure'!$H$15='Capital Structure'!$G$18,BT110,BT121)))</f>
        <v>3392307.6923076925</v>
      </c>
      <c r="BU133" s="139">
        <f>IF('Capital Structure'!$H$15='Capital Structure'!$G$16,BU88,IF('Capital Structure'!$H$15='Capital Structure'!$G$17,BU99,IF('Capital Structure'!$H$15='Capital Structure'!$G$18,BU110,BU121)))</f>
        <v>3392307.6923076925</v>
      </c>
      <c r="BV133" s="139">
        <f>IF('Capital Structure'!$H$15='Capital Structure'!$G$16,BV88,IF('Capital Structure'!$H$15='Capital Structure'!$G$17,BV99,IF('Capital Structure'!$H$15='Capital Structure'!$G$18,BV110,BV121)))</f>
        <v>3392307.6923076925</v>
      </c>
      <c r="BW133" s="139">
        <f>IF('Capital Structure'!$H$15='Capital Structure'!$G$16,BW88,IF('Capital Structure'!$H$15='Capital Structure'!$G$17,BW99,IF('Capital Structure'!$H$15='Capital Structure'!$G$18,BW110,BW121)))</f>
        <v>3392307.6923076925</v>
      </c>
      <c r="BX133" s="139">
        <f>IF('Capital Structure'!$H$15='Capital Structure'!$G$16,BX88,IF('Capital Structure'!$H$15='Capital Structure'!$G$17,BX99,IF('Capital Structure'!$H$15='Capital Structure'!$G$18,BX110,BX121)))</f>
        <v>3392307.6923076925</v>
      </c>
      <c r="BY133" s="139">
        <f>IF('Capital Structure'!$H$15='Capital Structure'!$G$16,BY88,IF('Capital Structure'!$H$15='Capital Structure'!$G$17,BY99,IF('Capital Structure'!$H$15='Capital Structure'!$G$18,BY110,BY121)))</f>
        <v>3392307.6923076925</v>
      </c>
      <c r="BZ133" s="139">
        <f>IF('Capital Structure'!$H$15='Capital Structure'!$G$16,BZ88,IF('Capital Structure'!$H$15='Capital Structure'!$G$17,BZ99,IF('Capital Structure'!$H$15='Capital Structure'!$G$18,BZ110,BZ121)))</f>
        <v>3392307.6923076361</v>
      </c>
      <c r="CA133" s="139">
        <f>IF('Capital Structure'!$H$15='Capital Structure'!$G$16,CA88,IF('Capital Structure'!$H$15='Capital Structure'!$G$17,CA99,IF('Capital Structure'!$H$15='Capital Structure'!$G$18,CA110,CA121)))</f>
        <v>0</v>
      </c>
      <c r="CB133" s="139">
        <f>IF('Capital Structure'!$H$15='Capital Structure'!$G$16,CB88,IF('Capital Structure'!$H$15='Capital Structure'!$G$17,CB99,IF('Capital Structure'!$H$15='Capital Structure'!$G$18,CB110,CB121)))</f>
        <v>0</v>
      </c>
      <c r="CC133" s="139">
        <f>IF('Capital Structure'!$H$15='Capital Structure'!$G$16,CC88,IF('Capital Structure'!$H$15='Capital Structure'!$G$17,CC99,IF('Capital Structure'!$H$15='Capital Structure'!$G$18,CC110,CC121)))</f>
        <v>0</v>
      </c>
      <c r="CD133" s="139">
        <f>IF('Capital Structure'!$H$15='Capital Structure'!$G$16,CD88,IF('Capital Structure'!$H$15='Capital Structure'!$G$17,CD99,IF('Capital Structure'!$H$15='Capital Structure'!$G$18,CD110,CD121)))</f>
        <v>0</v>
      </c>
      <c r="CE133" s="139">
        <f>IF('Capital Structure'!$H$15='Capital Structure'!$G$16,CE88,IF('Capital Structure'!$H$15='Capital Structure'!$G$17,CE99,IF('Capital Structure'!$H$15='Capital Structure'!$G$18,CE110,CE121)))</f>
        <v>0</v>
      </c>
      <c r="CF133" s="139">
        <f>IF('Capital Structure'!$H$15='Capital Structure'!$G$16,CF88,IF('Capital Structure'!$H$15='Capital Structure'!$G$17,CF99,IF('Capital Structure'!$H$15='Capital Structure'!$G$18,CF110,CF121)))</f>
        <v>0</v>
      </c>
      <c r="CG133" s="139">
        <f>IF('Capital Structure'!$H$15='Capital Structure'!$G$16,CG88,IF('Capital Structure'!$H$15='Capital Structure'!$G$17,CG99,IF('Capital Structure'!$H$15='Capital Structure'!$G$18,CG110,CG121)))</f>
        <v>0</v>
      </c>
      <c r="CH133" s="139">
        <f>IF('Capital Structure'!$H$15='Capital Structure'!$G$16,CH88,IF('Capital Structure'!$H$15='Capital Structure'!$G$17,CH99,IF('Capital Structure'!$H$15='Capital Structure'!$G$18,CH110,CH121)))</f>
        <v>0</v>
      </c>
      <c r="CI133" s="139">
        <f>IF('Capital Structure'!$H$15='Capital Structure'!$G$16,CI88,IF('Capital Structure'!$H$15='Capital Structure'!$G$17,CI99,IF('Capital Structure'!$H$15='Capital Structure'!$G$18,CI110,CI121)))</f>
        <v>0</v>
      </c>
      <c r="CJ133" s="139">
        <f>IF('Capital Structure'!$H$15='Capital Structure'!$G$16,CJ88,IF('Capital Structure'!$H$15='Capital Structure'!$G$17,CJ99,IF('Capital Structure'!$H$15='Capital Structure'!$G$18,CJ110,CJ121)))</f>
        <v>0</v>
      </c>
      <c r="CK133" s="139">
        <f>IF('Capital Structure'!$H$15='Capital Structure'!$G$16,CK88,IF('Capital Structure'!$H$15='Capital Structure'!$G$17,CK99,IF('Capital Structure'!$H$15='Capital Structure'!$G$18,CK110,CK121)))</f>
        <v>0</v>
      </c>
      <c r="CL133" s="139">
        <f>IF('Capital Structure'!$H$15='Capital Structure'!$G$16,CL88,IF('Capital Structure'!$H$15='Capital Structure'!$G$17,CL99,IF('Capital Structure'!$H$15='Capital Structure'!$G$18,CL110,CL121)))</f>
        <v>0</v>
      </c>
      <c r="CM133" s="139">
        <f>IF('Capital Structure'!$H$15='Capital Structure'!$G$16,CM88,IF('Capital Structure'!$H$15='Capital Structure'!$G$17,CM99,IF('Capital Structure'!$H$15='Capital Structure'!$G$18,CM110,CM121)))</f>
        <v>0</v>
      </c>
      <c r="CN133" s="139">
        <f>IF('Capital Structure'!$H$15='Capital Structure'!$G$16,CN88,IF('Capital Structure'!$H$15='Capital Structure'!$G$17,CN99,IF('Capital Structure'!$H$15='Capital Structure'!$G$18,CN110,CN121)))</f>
        <v>0</v>
      </c>
      <c r="CO133" s="139">
        <f>IF('Capital Structure'!$H$15='Capital Structure'!$G$16,CO88,IF('Capital Structure'!$H$15='Capital Structure'!$G$17,CO99,IF('Capital Structure'!$H$15='Capital Structure'!$G$18,CO110,CO121)))</f>
        <v>0</v>
      </c>
      <c r="CP133" s="139">
        <f>IF('Capital Structure'!$H$15='Capital Structure'!$G$16,CP88,IF('Capital Structure'!$H$15='Capital Structure'!$G$17,CP99,IF('Capital Structure'!$H$15='Capital Structure'!$G$18,CP110,CP121)))</f>
        <v>0</v>
      </c>
      <c r="CQ133" s="139">
        <f>IF('Capital Structure'!$H$15='Capital Structure'!$G$16,CQ88,IF('Capital Structure'!$H$15='Capital Structure'!$G$17,CQ99,IF('Capital Structure'!$H$15='Capital Structure'!$G$18,CQ110,CQ121)))</f>
        <v>0</v>
      </c>
      <c r="CR133" s="139">
        <f>IF('Capital Structure'!$H$15='Capital Structure'!$G$16,CR88,IF('Capital Structure'!$H$15='Capital Structure'!$G$17,CR99,IF('Capital Structure'!$H$15='Capital Structure'!$G$18,CR110,CR121)))</f>
        <v>0</v>
      </c>
      <c r="CS133" s="139">
        <f>IF('Capital Structure'!$H$15='Capital Structure'!$G$16,CS88,IF('Capital Structure'!$H$15='Capital Structure'!$G$17,CS99,IF('Capital Structure'!$H$15='Capital Structure'!$G$18,CS110,CS121)))</f>
        <v>0</v>
      </c>
      <c r="CT133" s="139">
        <f>IF('Capital Structure'!$H$15='Capital Structure'!$G$16,CT88,IF('Capital Structure'!$H$15='Capital Structure'!$G$17,CT99,IF('Capital Structure'!$H$15='Capital Structure'!$G$18,CT110,CT121)))</f>
        <v>0</v>
      </c>
      <c r="CU133" s="139">
        <f>IF('Capital Structure'!$H$15='Capital Structure'!$G$16,CU88,IF('Capital Structure'!$H$15='Capital Structure'!$G$17,CU99,IF('Capital Structure'!$H$15='Capital Structure'!$G$18,CU110,CU121)))</f>
        <v>0</v>
      </c>
      <c r="CV133" s="139">
        <f>IF('Capital Structure'!$H$15='Capital Structure'!$G$16,CV88,IF('Capital Structure'!$H$15='Capital Structure'!$G$17,CV99,IF('Capital Structure'!$H$15='Capital Structure'!$G$18,CV110,CV121)))</f>
        <v>0</v>
      </c>
      <c r="CW133" s="139">
        <f>IF('Capital Structure'!$H$15='Capital Structure'!$G$16,CW88,IF('Capital Structure'!$H$15='Capital Structure'!$G$17,CW99,IF('Capital Structure'!$H$15='Capital Structure'!$G$18,CW110,CW121)))</f>
        <v>0</v>
      </c>
      <c r="CX133" s="139">
        <f>IF('Capital Structure'!$H$15='Capital Structure'!$G$16,CX88,IF('Capital Structure'!$H$15='Capital Structure'!$G$17,CX99,IF('Capital Structure'!$H$15='Capital Structure'!$G$18,CX110,CX121)))</f>
        <v>0</v>
      </c>
      <c r="CY133" s="139">
        <f>IF('Capital Structure'!$H$15='Capital Structure'!$G$16,CY88,IF('Capital Structure'!$H$15='Capital Structure'!$G$17,CY99,IF('Capital Structure'!$H$15='Capital Structure'!$G$18,CY110,CY121)))</f>
        <v>0</v>
      </c>
      <c r="CZ133" s="139">
        <f>IF('Capital Structure'!$H$15='Capital Structure'!$G$16,CZ88,IF('Capital Structure'!$H$15='Capital Structure'!$G$17,CZ99,IF('Capital Structure'!$H$15='Capital Structure'!$G$18,CZ110,CZ121)))</f>
        <v>0</v>
      </c>
      <c r="DA133" s="139">
        <f>IF('Capital Structure'!$H$15='Capital Structure'!$G$16,DA88,IF('Capital Structure'!$H$15='Capital Structure'!$G$17,DA99,IF('Capital Structure'!$H$15='Capital Structure'!$G$18,DA110,DA121)))</f>
        <v>0</v>
      </c>
      <c r="DB133" s="139">
        <f>IF('Capital Structure'!$H$15='Capital Structure'!$G$16,DB88,IF('Capital Structure'!$H$15='Capital Structure'!$G$17,DB99,IF('Capital Structure'!$H$15='Capital Structure'!$G$18,DB110,DB121)))</f>
        <v>0</v>
      </c>
      <c r="DC133" s="139">
        <f>IF('Capital Structure'!$H$15='Capital Structure'!$G$16,DC88,IF('Capital Structure'!$H$15='Capital Structure'!$G$17,DC99,IF('Capital Structure'!$H$15='Capital Structure'!$G$18,DC110,DC121)))</f>
        <v>0</v>
      </c>
      <c r="DD133" s="139">
        <f>IF('Capital Structure'!$H$15='Capital Structure'!$G$16,DD88,IF('Capital Structure'!$H$15='Capital Structure'!$G$17,DD99,IF('Capital Structure'!$H$15='Capital Structure'!$G$18,DD110,DD121)))</f>
        <v>0</v>
      </c>
      <c r="DE133" s="139">
        <f>IF('Capital Structure'!$H$15='Capital Structure'!$G$16,DE88,IF('Capital Structure'!$H$15='Capital Structure'!$G$17,DE99,IF('Capital Structure'!$H$15='Capital Structure'!$G$18,DE110,DE121)))</f>
        <v>0</v>
      </c>
      <c r="DF133" s="139">
        <f>IF('Capital Structure'!$H$15='Capital Structure'!$G$16,DF88,IF('Capital Structure'!$H$15='Capital Structure'!$G$17,DF99,IF('Capital Structure'!$H$15='Capital Structure'!$G$18,DF110,DF121)))</f>
        <v>0</v>
      </c>
      <c r="DG133" s="139">
        <f>IF('Capital Structure'!$H$15='Capital Structure'!$G$16,DG88,IF('Capital Structure'!$H$15='Capital Structure'!$G$17,DG99,IF('Capital Structure'!$H$15='Capital Structure'!$G$18,DG110,DG121)))</f>
        <v>0</v>
      </c>
      <c r="DH133" s="139">
        <f>IF('Capital Structure'!$H$15='Capital Structure'!$G$16,DH88,IF('Capital Structure'!$H$15='Capital Structure'!$G$17,DH99,IF('Capital Structure'!$H$15='Capital Structure'!$G$18,DH110,DH121)))</f>
        <v>0</v>
      </c>
      <c r="DI133" s="139">
        <f>IF('Capital Structure'!$H$15='Capital Structure'!$G$16,DI88,IF('Capital Structure'!$H$15='Capital Structure'!$G$17,DI99,IF('Capital Structure'!$H$15='Capital Structure'!$G$18,DI110,DI121)))</f>
        <v>0</v>
      </c>
      <c r="DJ133" s="139">
        <f>IF('Capital Structure'!$H$15='Capital Structure'!$G$16,DJ88,IF('Capital Structure'!$H$15='Capital Structure'!$G$17,DJ99,IF('Capital Structure'!$H$15='Capital Structure'!$G$18,DJ110,DJ121)))</f>
        <v>0</v>
      </c>
      <c r="DK133" s="139">
        <f>IF('Capital Structure'!$H$15='Capital Structure'!$G$16,DK88,IF('Capital Structure'!$H$15='Capital Structure'!$G$17,DK99,IF('Capital Structure'!$H$15='Capital Structure'!$G$18,DK110,DK121)))</f>
        <v>0</v>
      </c>
      <c r="DL133" s="139">
        <f>IF('Capital Structure'!$H$15='Capital Structure'!$G$16,DL88,IF('Capital Structure'!$H$15='Capital Structure'!$G$17,DL99,IF('Capital Structure'!$H$15='Capital Structure'!$G$18,DL110,DL121)))</f>
        <v>0</v>
      </c>
      <c r="DM133" s="139">
        <f>IF('Capital Structure'!$H$15='Capital Structure'!$G$16,DM88,IF('Capital Structure'!$H$15='Capital Structure'!$G$17,DM99,IF('Capital Structure'!$H$15='Capital Structure'!$G$18,DM110,DM121)))</f>
        <v>0</v>
      </c>
      <c r="DN133" s="139">
        <f>IF('Capital Structure'!$H$15='Capital Structure'!$G$16,DN88,IF('Capital Structure'!$H$15='Capital Structure'!$G$17,DN99,IF('Capital Structure'!$H$15='Capital Structure'!$G$18,DN110,DN121)))</f>
        <v>0</v>
      </c>
      <c r="DO133" s="139">
        <f>IF('Capital Structure'!$H$15='Capital Structure'!$G$16,DO88,IF('Capital Structure'!$H$15='Capital Structure'!$G$17,DO99,IF('Capital Structure'!$H$15='Capital Structure'!$G$18,DO110,DO121)))</f>
        <v>0</v>
      </c>
      <c r="DP133" s="139">
        <f>IF('Capital Structure'!$H$15='Capital Structure'!$G$16,DP88,IF('Capital Structure'!$H$15='Capital Structure'!$G$17,DP99,IF('Capital Structure'!$H$15='Capital Structure'!$G$18,DP110,DP121)))</f>
        <v>0</v>
      </c>
      <c r="DQ133" s="139">
        <f>IF('Capital Structure'!$H$15='Capital Structure'!$G$16,DQ88,IF('Capital Structure'!$H$15='Capital Structure'!$G$17,DQ99,IF('Capital Structure'!$H$15='Capital Structure'!$G$18,DQ110,DQ121)))</f>
        <v>0</v>
      </c>
      <c r="DR133" s="139">
        <f>IF('Capital Structure'!$H$15='Capital Structure'!$G$16,DR88,IF('Capital Structure'!$H$15='Capital Structure'!$G$17,DR99,IF('Capital Structure'!$H$15='Capital Structure'!$G$18,DR110,DR121)))</f>
        <v>0</v>
      </c>
      <c r="DS133" s="139">
        <f>IF('Capital Structure'!$H$15='Capital Structure'!$G$16,DS88,IF('Capital Structure'!$H$15='Capital Structure'!$G$17,DS99,IF('Capital Structure'!$H$15='Capital Structure'!$G$18,DS110,DS121)))</f>
        <v>0</v>
      </c>
      <c r="DT133" s="139">
        <f>IF('Capital Structure'!$H$15='Capital Structure'!$G$16,DT88,IF('Capital Structure'!$H$15='Capital Structure'!$G$17,DT99,IF('Capital Structure'!$H$15='Capital Structure'!$G$18,DT110,DT121)))</f>
        <v>0</v>
      </c>
      <c r="DU133" s="139">
        <f>IF('Capital Structure'!$H$15='Capital Structure'!$G$16,DU88,IF('Capital Structure'!$H$15='Capital Structure'!$G$17,DU99,IF('Capital Structure'!$H$15='Capital Structure'!$G$18,DU110,DU121)))</f>
        <v>0</v>
      </c>
      <c r="DV133" s="139">
        <f>IF('Capital Structure'!$H$15='Capital Structure'!$G$16,DV88,IF('Capital Structure'!$H$15='Capital Structure'!$G$17,DV99,IF('Capital Structure'!$H$15='Capital Structure'!$G$18,DV110,DV121)))</f>
        <v>0</v>
      </c>
      <c r="DW133" s="139">
        <f>IF('Capital Structure'!$H$15='Capital Structure'!$G$16,DW88,IF('Capital Structure'!$H$15='Capital Structure'!$G$17,DW99,IF('Capital Structure'!$H$15='Capital Structure'!$G$18,DW110,DW121)))</f>
        <v>0</v>
      </c>
      <c r="DX133" s="139">
        <f>IF('Capital Structure'!$H$15='Capital Structure'!$G$16,DX88,IF('Capital Structure'!$H$15='Capital Structure'!$G$17,DX99,IF('Capital Structure'!$H$15='Capital Structure'!$G$18,DX110,DX121)))</f>
        <v>0</v>
      </c>
      <c r="DY133" s="139">
        <f>IF('Capital Structure'!$H$15='Capital Structure'!$G$16,DY88,IF('Capital Structure'!$H$15='Capital Structure'!$G$17,DY99,IF('Capital Structure'!$H$15='Capital Structure'!$G$18,DY110,DY121)))</f>
        <v>0</v>
      </c>
      <c r="DZ133" s="139">
        <f>IF('Capital Structure'!$H$15='Capital Structure'!$G$16,DZ88,IF('Capital Structure'!$H$15='Capital Structure'!$G$17,DZ99,IF('Capital Structure'!$H$15='Capital Structure'!$G$18,DZ110,DZ121)))</f>
        <v>0</v>
      </c>
      <c r="EA133" s="139">
        <f>IF('Capital Structure'!$H$15='Capital Structure'!$G$16,EA88,IF('Capital Structure'!$H$15='Capital Structure'!$G$17,EA99,IF('Capital Structure'!$H$15='Capital Structure'!$G$18,EA110,EA121)))</f>
        <v>0</v>
      </c>
      <c r="EB133" s="139">
        <f>IF('Capital Structure'!$H$15='Capital Structure'!$G$16,EB88,IF('Capital Structure'!$H$15='Capital Structure'!$G$17,EB99,IF('Capital Structure'!$H$15='Capital Structure'!$G$18,EB110,EB121)))</f>
        <v>0</v>
      </c>
      <c r="EC133" s="139">
        <f>IF('Capital Structure'!$H$15='Capital Structure'!$G$16,EC88,IF('Capital Structure'!$H$15='Capital Structure'!$G$17,EC99,IF('Capital Structure'!$H$15='Capital Structure'!$G$18,EC110,EC121)))</f>
        <v>0</v>
      </c>
      <c r="ED133" s="139">
        <f>IF('Capital Structure'!$H$15='Capital Structure'!$G$16,ED88,IF('Capital Structure'!$H$15='Capital Structure'!$G$17,ED99,IF('Capital Structure'!$H$15='Capital Structure'!$G$18,ED110,ED121)))</f>
        <v>0</v>
      </c>
      <c r="EE133" s="139">
        <f>IF('Capital Structure'!$H$15='Capital Structure'!$G$16,EE88,IF('Capital Structure'!$H$15='Capital Structure'!$G$17,EE99,IF('Capital Structure'!$H$15='Capital Structure'!$G$18,EE110,EE121)))</f>
        <v>0</v>
      </c>
      <c r="EF133" s="139">
        <f>IF('Capital Structure'!$H$15='Capital Structure'!$G$16,EF88,IF('Capital Structure'!$H$15='Capital Structure'!$G$17,EF99,IF('Capital Structure'!$H$15='Capital Structure'!$G$18,EF110,EF121)))</f>
        <v>0</v>
      </c>
      <c r="EG133" s="139">
        <f>IF('Capital Structure'!$H$15='Capital Structure'!$G$16,EG88,IF('Capital Structure'!$H$15='Capital Structure'!$G$17,EG99,IF('Capital Structure'!$H$15='Capital Structure'!$G$18,EG110,EG121)))</f>
        <v>0</v>
      </c>
      <c r="EH133" s="139">
        <f>IF('Capital Structure'!$H$15='Capital Structure'!$G$16,EH88,IF('Capital Structure'!$H$15='Capital Structure'!$G$17,EH99,IF('Capital Structure'!$H$15='Capital Structure'!$G$18,EH110,EH121)))</f>
        <v>0</v>
      </c>
      <c r="EI133" s="139">
        <f>IF('Capital Structure'!$H$15='Capital Structure'!$G$16,EI88,IF('Capital Structure'!$H$15='Capital Structure'!$G$17,EI99,IF('Capital Structure'!$H$15='Capital Structure'!$G$18,EI110,EI121)))</f>
        <v>0</v>
      </c>
      <c r="EJ133" s="139">
        <f>IF('Capital Structure'!$H$15='Capital Structure'!$G$16,EJ88,IF('Capital Structure'!$H$15='Capital Structure'!$G$17,EJ99,IF('Capital Structure'!$H$15='Capital Structure'!$G$18,EJ110,EJ121)))</f>
        <v>0</v>
      </c>
      <c r="EK133" s="139">
        <f>IF('Capital Structure'!$H$15='Capital Structure'!$G$16,EK88,IF('Capital Structure'!$H$15='Capital Structure'!$G$17,EK99,IF('Capital Structure'!$H$15='Capital Structure'!$G$18,EK110,EK121)))</f>
        <v>0</v>
      </c>
      <c r="EL133" s="139">
        <f>IF('Capital Structure'!$H$15='Capital Structure'!$G$16,EL88,IF('Capital Structure'!$H$15='Capital Structure'!$G$17,EL99,IF('Capital Structure'!$H$15='Capital Structure'!$G$18,EL110,EL121)))</f>
        <v>0</v>
      </c>
      <c r="EM133" s="139">
        <f>IF('Capital Structure'!$H$15='Capital Structure'!$G$16,EM88,IF('Capital Structure'!$H$15='Capital Structure'!$G$17,EM99,IF('Capital Structure'!$H$15='Capital Structure'!$G$18,EM110,EM121)))</f>
        <v>0</v>
      </c>
      <c r="EN133" s="139">
        <f>IF('Capital Structure'!$H$15='Capital Structure'!$G$16,EN88,IF('Capital Structure'!$H$15='Capital Structure'!$G$17,EN99,IF('Capital Structure'!$H$15='Capital Structure'!$G$18,EN110,EN121)))</f>
        <v>0</v>
      </c>
      <c r="EO133" s="139">
        <f>IF('Capital Structure'!$H$15='Capital Structure'!$G$16,EO88,IF('Capital Structure'!$H$15='Capital Structure'!$G$17,EO99,IF('Capital Structure'!$H$15='Capital Structure'!$G$18,EO110,EO121)))</f>
        <v>0</v>
      </c>
      <c r="EP133" s="139">
        <f>IF('Capital Structure'!$H$15='Capital Structure'!$G$16,EP88,IF('Capital Structure'!$H$15='Capital Structure'!$G$17,EP99,IF('Capital Structure'!$H$15='Capital Structure'!$G$18,EP110,EP121)))</f>
        <v>0</v>
      </c>
      <c r="EQ133" s="139">
        <f>IF('Capital Structure'!$H$15='Capital Structure'!$G$16,EQ88,IF('Capital Structure'!$H$15='Capital Structure'!$G$17,EQ99,IF('Capital Structure'!$H$15='Capital Structure'!$G$18,EQ110,EQ121)))</f>
        <v>0</v>
      </c>
      <c r="ER133" s="139">
        <f>IF('Capital Structure'!$H$15='Capital Structure'!$G$16,ER88,IF('Capital Structure'!$H$15='Capital Structure'!$G$17,ER99,IF('Capital Structure'!$H$15='Capital Structure'!$G$18,ER110,ER121)))</f>
        <v>0</v>
      </c>
      <c r="ES133" s="139">
        <f>IF('Capital Structure'!$H$15='Capital Structure'!$G$16,ES88,IF('Capital Structure'!$H$15='Capital Structure'!$G$17,ES99,IF('Capital Structure'!$H$15='Capital Structure'!$G$18,ES110,ES121)))</f>
        <v>0</v>
      </c>
      <c r="ET133" s="139">
        <f>IF('Capital Structure'!$H$15='Capital Structure'!$G$16,ET88,IF('Capital Structure'!$H$15='Capital Structure'!$G$17,ET99,IF('Capital Structure'!$H$15='Capital Structure'!$G$18,ET110,ET121)))</f>
        <v>0</v>
      </c>
      <c r="EU133" s="139">
        <f>IF('Capital Structure'!$H$15='Capital Structure'!$G$16,EU88,IF('Capital Structure'!$H$15='Capital Structure'!$G$17,EU99,IF('Capital Structure'!$H$15='Capital Structure'!$G$18,EU110,EU121)))</f>
        <v>0</v>
      </c>
      <c r="EV133" s="139">
        <f>IF('Capital Structure'!$H$15='Capital Structure'!$G$16,EV88,IF('Capital Structure'!$H$15='Capital Structure'!$G$17,EV99,IF('Capital Structure'!$H$15='Capital Structure'!$G$18,EV110,EV121)))</f>
        <v>0</v>
      </c>
      <c r="EW133" s="139">
        <f>IF('Capital Structure'!$H$15='Capital Structure'!$G$16,EW88,IF('Capital Structure'!$H$15='Capital Structure'!$G$17,EW99,IF('Capital Structure'!$H$15='Capital Structure'!$G$18,EW110,EW121)))</f>
        <v>0</v>
      </c>
      <c r="EX133" s="139">
        <f>IF('Capital Structure'!$H$15='Capital Structure'!$G$16,EX88,IF('Capital Structure'!$H$15='Capital Structure'!$G$17,EX99,IF('Capital Structure'!$H$15='Capital Structure'!$G$18,EX110,EX121)))</f>
        <v>0</v>
      </c>
      <c r="EY133" s="139">
        <f>IF('Capital Structure'!$H$15='Capital Structure'!$G$16,EY88,IF('Capital Structure'!$H$15='Capital Structure'!$G$17,EY99,IF('Capital Structure'!$H$15='Capital Structure'!$G$18,EY110,EY121)))</f>
        <v>0</v>
      </c>
      <c r="EZ133" s="139">
        <f>IF('Capital Structure'!$H$15='Capital Structure'!$G$16,EZ88,IF('Capital Structure'!$H$15='Capital Structure'!$G$17,EZ99,IF('Capital Structure'!$H$15='Capital Structure'!$G$18,EZ110,EZ121)))</f>
        <v>0</v>
      </c>
      <c r="FA133" s="139">
        <f>IF('Capital Structure'!$H$15='Capital Structure'!$G$16,FA88,IF('Capital Structure'!$H$15='Capital Structure'!$G$17,FA99,IF('Capital Structure'!$H$15='Capital Structure'!$G$18,FA110,FA121)))</f>
        <v>0</v>
      </c>
      <c r="FB133" s="139">
        <f>IF('Capital Structure'!$H$15='Capital Structure'!$G$16,FB88,IF('Capital Structure'!$H$15='Capital Structure'!$G$17,FB99,IF('Capital Structure'!$H$15='Capital Structure'!$G$18,FB110,FB121)))</f>
        <v>0</v>
      </c>
      <c r="FC133" s="139"/>
      <c r="FD133" s="139"/>
      <c r="FE133" s="139"/>
      <c r="FF133" s="139"/>
      <c r="FG133" s="139"/>
      <c r="FH133" s="139"/>
      <c r="FI133" s="139"/>
      <c r="FJ133" s="139"/>
      <c r="FK133" s="139"/>
      <c r="FL133" s="139"/>
      <c r="FM133" s="139"/>
      <c r="FN133" s="139"/>
      <c r="FO133" s="139"/>
      <c r="FP133" s="139"/>
      <c r="FQ133" s="139"/>
      <c r="FR133" s="139"/>
      <c r="FS133" s="139"/>
      <c r="FT133" s="139"/>
      <c r="FU133" s="139"/>
      <c r="FV133" s="139"/>
      <c r="FW133" s="139"/>
      <c r="FX133" s="139"/>
      <c r="FY133" s="139"/>
      <c r="FZ133" s="139"/>
      <c r="GA133" s="139"/>
      <c r="GB133" s="139"/>
      <c r="GC133" s="139"/>
      <c r="GD133" s="139"/>
      <c r="GE133" s="139"/>
      <c r="GF133" s="139"/>
      <c r="GG133" s="139"/>
      <c r="GH133" s="139"/>
      <c r="GI133" s="139"/>
      <c r="GJ133" s="139"/>
      <c r="GK133" s="139"/>
      <c r="GL133" s="139"/>
      <c r="GM133" s="139"/>
      <c r="GN133" s="139"/>
      <c r="GO133" s="139"/>
      <c r="GP133" s="139"/>
      <c r="GQ133" s="139"/>
      <c r="GR133" s="139"/>
      <c r="GS133" s="139"/>
      <c r="GT133" s="139"/>
      <c r="GU133" s="139"/>
      <c r="GV133" s="139"/>
      <c r="GW133" s="139"/>
      <c r="GX133" s="139"/>
    </row>
    <row r="134" spans="1:206">
      <c r="B134" s="148" t="s">
        <v>353</v>
      </c>
      <c r="D134" s="108"/>
      <c r="E134" s="139">
        <f>IF('Capital Structure'!$H$15='Capital Structure'!$G$16,E89,IF('Capital Structure'!$H$15='Capital Structure'!$G$17,E100,IF('Capital Structure'!$H$15='Capital Structure'!$G$18,E111,E122)))</f>
        <v>0</v>
      </c>
      <c r="F134" s="139">
        <f>IF('Capital Structure'!$H$15='Capital Structure'!$G$16,F89,IF('Capital Structure'!$H$15='Capital Structure'!$G$17,F100,IF('Capital Structure'!$H$15='Capital Structure'!$G$18,F111,F122)))</f>
        <v>0</v>
      </c>
      <c r="G134" s="139">
        <f>IF('Capital Structure'!$H$15='Capital Structure'!$G$16,G89,IF('Capital Structure'!$H$15='Capital Structure'!$G$17,G100,IF('Capital Structure'!$H$15='Capital Structure'!$G$18,G111,G122)))</f>
        <v>0</v>
      </c>
      <c r="H134" s="139">
        <f>IF('Capital Structure'!$H$15='Capital Structure'!$G$16,H89,IF('Capital Structure'!$H$15='Capital Structure'!$G$17,H100,IF('Capital Structure'!$H$15='Capital Structure'!$G$18,H111,H122)))</f>
        <v>0</v>
      </c>
      <c r="I134" s="139">
        <f>IF('Capital Structure'!$H$15='Capital Structure'!$G$16,I89,IF('Capital Structure'!$H$15='Capital Structure'!$G$17,I100,IF('Capital Structure'!$H$15='Capital Structure'!$G$18,I111,I122)))</f>
        <v>0</v>
      </c>
      <c r="J134" s="139">
        <f>IF('Capital Structure'!$H$15='Capital Structure'!$G$16,J89,IF('Capital Structure'!$H$15='Capital Structure'!$G$17,J100,IF('Capital Structure'!$H$15='Capital Structure'!$G$18,J111,J122)))</f>
        <v>0</v>
      </c>
      <c r="K134" s="139">
        <f>IF('Capital Structure'!$H$15='Capital Structure'!$G$16,K89,IF('Capital Structure'!$H$15='Capital Structure'!$G$17,K100,IF('Capital Structure'!$H$15='Capital Structure'!$G$18,K111,K122)))</f>
        <v>0</v>
      </c>
      <c r="L134" s="139">
        <f>IF('Capital Structure'!$H$15='Capital Structure'!$G$16,L89,IF('Capital Structure'!$H$15='Capital Structure'!$G$17,L100,IF('Capital Structure'!$H$15='Capital Structure'!$G$18,L111,L122)))</f>
        <v>0</v>
      </c>
      <c r="M134" s="139">
        <f>IF('Capital Structure'!$H$15='Capital Structure'!$G$16,M89,IF('Capital Structure'!$H$15='Capital Structure'!$G$17,M100,IF('Capital Structure'!$H$15='Capital Structure'!$G$18,M111,M122)))</f>
        <v>0</v>
      </c>
      <c r="N134" s="139">
        <f>IF('Capital Structure'!$H$15='Capital Structure'!$G$16,N89,IF('Capital Structure'!$H$15='Capital Structure'!$G$17,N100,IF('Capital Structure'!$H$15='Capital Structure'!$G$18,N111,N122)))</f>
        <v>0</v>
      </c>
      <c r="O134" s="139">
        <f>IF('Capital Structure'!$H$15='Capital Structure'!$G$16,O89,IF('Capital Structure'!$H$15='Capital Structure'!$G$17,O100,IF('Capital Structure'!$H$15='Capital Structure'!$G$18,O111,O122)))</f>
        <v>0</v>
      </c>
      <c r="P134" s="139">
        <f>IF('Capital Structure'!$H$15='Capital Structure'!$G$16,P89,IF('Capital Structure'!$H$15='Capital Structure'!$G$17,P100,IF('Capital Structure'!$H$15='Capital Structure'!$G$18,P111,P122)))</f>
        <v>0</v>
      </c>
      <c r="Q134" s="139">
        <f>IF('Capital Structure'!$H$15='Capital Structure'!$G$16,Q89,IF('Capital Structure'!$H$15='Capital Structure'!$G$17,Q100,IF('Capital Structure'!$H$15='Capital Structure'!$G$18,Q111,Q122)))</f>
        <v>0</v>
      </c>
      <c r="R134" s="139">
        <f>IF('Capital Structure'!$H$15='Capital Structure'!$G$16,R89,IF('Capital Structure'!$H$15='Capital Structure'!$G$17,R100,IF('Capital Structure'!$H$15='Capital Structure'!$G$18,R111,R122)))</f>
        <v>0</v>
      </c>
      <c r="S134" s="139">
        <f>IF('Capital Structure'!$H$15='Capital Structure'!$G$16,S89,IF('Capital Structure'!$H$15='Capital Structure'!$G$17,S100,IF('Capital Structure'!$H$15='Capital Structure'!$G$18,S111,S122)))</f>
        <v>0</v>
      </c>
      <c r="T134" s="139">
        <f>IF('Capital Structure'!$H$15='Capital Structure'!$G$16,T89,IF('Capital Structure'!$H$15='Capital Structure'!$G$17,T100,IF('Capital Structure'!$H$15='Capital Structure'!$G$18,T111,T122)))</f>
        <v>0</v>
      </c>
      <c r="U134" s="139">
        <f>IF('Capital Structure'!$H$15='Capital Structure'!$G$16,U89,IF('Capital Structure'!$H$15='Capital Structure'!$G$17,U100,IF('Capital Structure'!$H$15='Capital Structure'!$G$18,U111,U122)))</f>
        <v>0</v>
      </c>
      <c r="V134" s="139">
        <f>IF('Capital Structure'!$H$15='Capital Structure'!$G$16,V89,IF('Capital Structure'!$H$15='Capital Structure'!$G$17,V100,IF('Capital Structure'!$H$15='Capital Structure'!$G$18,V111,V122)))</f>
        <v>0</v>
      </c>
      <c r="W134" s="139">
        <f>IF('Capital Structure'!$H$15='Capital Structure'!$G$16,W89,IF('Capital Structure'!$H$15='Capital Structure'!$G$17,W100,IF('Capital Structure'!$H$15='Capital Structure'!$G$18,W111,W122)))</f>
        <v>0</v>
      </c>
      <c r="X134" s="139">
        <f>IF('Capital Structure'!$H$15='Capital Structure'!$G$16,X89,IF('Capital Structure'!$H$15='Capital Structure'!$G$17,X100,IF('Capital Structure'!$H$15='Capital Structure'!$G$18,X111,X122)))</f>
        <v>0</v>
      </c>
      <c r="Y134" s="139">
        <f>IF('Capital Structure'!$H$15='Capital Structure'!$G$16,Y89,IF('Capital Structure'!$H$15='Capital Structure'!$G$17,Y100,IF('Capital Structure'!$H$15='Capital Structure'!$G$18,Y111,Y122)))</f>
        <v>0</v>
      </c>
      <c r="Z134" s="139">
        <f>IF('Capital Structure'!$H$15='Capital Structure'!$G$16,Z89,IF('Capital Structure'!$H$15='Capital Structure'!$G$17,Z100,IF('Capital Structure'!$H$15='Capital Structure'!$G$18,Z111,Z122)))</f>
        <v>0</v>
      </c>
      <c r="AA134" s="139">
        <f>IF('Capital Structure'!$H$15='Capital Structure'!$G$16,AA89,IF('Capital Structure'!$H$15='Capital Structure'!$G$17,AA100,IF('Capital Structure'!$H$15='Capital Structure'!$G$18,AA111,AA122)))</f>
        <v>0</v>
      </c>
      <c r="AB134" s="139">
        <f>IF('Capital Structure'!$H$15='Capital Structure'!$G$16,AB89,IF('Capital Structure'!$H$15='Capital Structure'!$G$17,AB100,IF('Capital Structure'!$H$15='Capital Structure'!$G$18,AB111,AB122)))</f>
        <v>0</v>
      </c>
      <c r="AC134" s="139">
        <f>IF('Capital Structure'!$H$15='Capital Structure'!$G$16,AC89,IF('Capital Structure'!$H$15='Capital Structure'!$G$17,AC100,IF('Capital Structure'!$H$15='Capital Structure'!$G$18,AC111,AC122)))</f>
        <v>0</v>
      </c>
      <c r="AD134" s="139">
        <f>IF('Capital Structure'!$H$15='Capital Structure'!$G$16,AD89,IF('Capital Structure'!$H$15='Capital Structure'!$G$17,AD100,IF('Capital Structure'!$H$15='Capital Structure'!$G$18,AD111,AD122)))</f>
        <v>0</v>
      </c>
      <c r="AE134" s="139">
        <f>IF('Capital Structure'!$H$15='Capital Structure'!$G$16,AE89,IF('Capital Structure'!$H$15='Capital Structure'!$G$17,AE100,IF('Capital Structure'!$H$15='Capital Structure'!$G$18,AE111,AE122)))</f>
        <v>0</v>
      </c>
      <c r="AF134" s="139">
        <f>IF('Capital Structure'!$H$15='Capital Structure'!$G$16,AF89,IF('Capital Structure'!$H$15='Capital Structure'!$G$17,AF100,IF('Capital Structure'!$H$15='Capital Structure'!$G$18,AF111,AF122)))</f>
        <v>0</v>
      </c>
      <c r="AG134" s="139">
        <f>IF('Capital Structure'!$H$15='Capital Structure'!$G$16,AG89,IF('Capital Structure'!$H$15='Capital Structure'!$G$17,AG100,IF('Capital Structure'!$H$15='Capital Structure'!$G$18,AG111,AG122)))</f>
        <v>0</v>
      </c>
      <c r="AH134" s="139">
        <f>IF('Capital Structure'!$H$15='Capital Structure'!$G$16,AH89,IF('Capital Structure'!$H$15='Capital Structure'!$G$17,AH100,IF('Capital Structure'!$H$15='Capital Structure'!$G$18,AH111,AH122)))</f>
        <v>0</v>
      </c>
      <c r="AI134" s="139">
        <f>IF('Capital Structure'!$H$15='Capital Structure'!$G$16,AI89,IF('Capital Structure'!$H$15='Capital Structure'!$G$17,AI100,IF('Capital Structure'!$H$15='Capital Structure'!$G$18,AI111,AI122)))</f>
        <v>0</v>
      </c>
      <c r="AJ134" s="139">
        <f>IF('Capital Structure'!$H$15='Capital Structure'!$G$16,AJ89,IF('Capital Structure'!$H$15='Capital Structure'!$G$17,AJ100,IF('Capital Structure'!$H$15='Capital Structure'!$G$18,AJ111,AJ122)))</f>
        <v>0</v>
      </c>
      <c r="AK134" s="139">
        <f>IF('Capital Structure'!$H$15='Capital Structure'!$G$16,AK89,IF('Capital Structure'!$H$15='Capital Structure'!$G$17,AK100,IF('Capital Structure'!$H$15='Capital Structure'!$G$18,AK111,AK122)))</f>
        <v>0</v>
      </c>
      <c r="AL134" s="139">
        <f>IF('Capital Structure'!$H$15='Capital Structure'!$G$16,AL89,IF('Capital Structure'!$H$15='Capital Structure'!$G$17,AL100,IF('Capital Structure'!$H$15='Capital Structure'!$G$18,AL111,AL122)))</f>
        <v>0</v>
      </c>
      <c r="AM134" s="139">
        <f>IF('Capital Structure'!$H$15='Capital Structure'!$G$16,AM89,IF('Capital Structure'!$H$15='Capital Structure'!$G$17,AM100,IF('Capital Structure'!$H$15='Capital Structure'!$G$18,AM111,AM122)))</f>
        <v>0</v>
      </c>
      <c r="AN134" s="139">
        <f>IF('Capital Structure'!$H$15='Capital Structure'!$G$16,AN89,IF('Capital Structure'!$H$15='Capital Structure'!$G$17,AN100,IF('Capital Structure'!$H$15='Capital Structure'!$G$18,AN111,AN122)))</f>
        <v>0</v>
      </c>
      <c r="AO134" s="139">
        <f>IF('Capital Structure'!$H$15='Capital Structure'!$G$16,AO89,IF('Capital Structure'!$H$15='Capital Structure'!$G$17,AO100,IF('Capital Structure'!$H$15='Capital Structure'!$G$18,AO111,AO122)))</f>
        <v>0</v>
      </c>
      <c r="AP134" s="139">
        <f>IF('Capital Structure'!$H$15='Capital Structure'!$G$16,AP89,IF('Capital Structure'!$H$15='Capital Structure'!$G$17,AP100,IF('Capital Structure'!$H$15='Capital Structure'!$G$18,AP111,AP122)))</f>
        <v>0</v>
      </c>
      <c r="AQ134" s="139">
        <f>IF('Capital Structure'!$H$15='Capital Structure'!$G$16,AQ89,IF('Capital Structure'!$H$15='Capital Structure'!$G$17,AQ100,IF('Capital Structure'!$H$15='Capital Structure'!$G$18,AQ111,AQ122)))</f>
        <v>0</v>
      </c>
      <c r="AR134" s="139">
        <f>IF('Capital Structure'!$H$15='Capital Structure'!$G$16,AR89,IF('Capital Structure'!$H$15='Capital Structure'!$G$17,AR100,IF('Capital Structure'!$H$15='Capital Structure'!$G$18,AR111,AR122)))</f>
        <v>0</v>
      </c>
      <c r="AS134" s="139">
        <f>IF('Capital Structure'!$H$15='Capital Structure'!$G$16,AS89,IF('Capital Structure'!$H$15='Capital Structure'!$G$17,AS100,IF('Capital Structure'!$H$15='Capital Structure'!$G$18,AS111,AS122)))</f>
        <v>0</v>
      </c>
      <c r="AT134" s="139">
        <f>IF('Capital Structure'!$H$15='Capital Structure'!$G$16,AT89,IF('Capital Structure'!$H$15='Capital Structure'!$G$17,AT100,IF('Capital Structure'!$H$15='Capital Structure'!$G$18,AT111,AT122)))</f>
        <v>0</v>
      </c>
      <c r="AU134" s="139">
        <f>IF('Capital Structure'!$H$15='Capital Structure'!$G$16,AU89,IF('Capital Structure'!$H$15='Capital Structure'!$G$17,AU100,IF('Capital Structure'!$H$15='Capital Structure'!$G$18,AU111,AU122)))</f>
        <v>0</v>
      </c>
      <c r="AV134" s="139">
        <f>IF('Capital Structure'!$H$15='Capital Structure'!$G$16,AV89,IF('Capital Structure'!$H$15='Capital Structure'!$G$17,AV100,IF('Capital Structure'!$H$15='Capital Structure'!$G$18,AV111,AV122)))</f>
        <v>0</v>
      </c>
      <c r="AW134" s="139">
        <f>IF('Capital Structure'!$H$15='Capital Structure'!$G$16,AW89,IF('Capital Structure'!$H$15='Capital Structure'!$G$17,AW100,IF('Capital Structure'!$H$15='Capital Structure'!$G$18,AW111,AW122)))</f>
        <v>0</v>
      </c>
      <c r="AX134" s="139">
        <f>IF('Capital Structure'!$H$15='Capital Structure'!$G$16,AX89,IF('Capital Structure'!$H$15='Capital Structure'!$G$17,AX100,IF('Capital Structure'!$H$15='Capital Structure'!$G$18,AX111,AX122)))</f>
        <v>0</v>
      </c>
      <c r="AY134" s="139">
        <f>IF('Capital Structure'!$H$15='Capital Structure'!$G$16,AY89,IF('Capital Structure'!$H$15='Capital Structure'!$G$17,AY100,IF('Capital Structure'!$H$15='Capital Structure'!$G$18,AY111,AY122)))</f>
        <v>0</v>
      </c>
      <c r="AZ134" s="139">
        <f>IF('Capital Structure'!$H$15='Capital Structure'!$G$16,AZ89,IF('Capital Structure'!$H$15='Capital Structure'!$G$17,AZ100,IF('Capital Structure'!$H$15='Capital Structure'!$G$18,AZ111,AZ122)))</f>
        <v>0</v>
      </c>
      <c r="BA134" s="139">
        <f>IF('Capital Structure'!$H$15='Capital Structure'!$G$16,BA89,IF('Capital Structure'!$H$15='Capital Structure'!$G$17,BA100,IF('Capital Structure'!$H$15='Capital Structure'!$G$18,BA111,BA122)))</f>
        <v>14134.615384615385</v>
      </c>
      <c r="BB134" s="139">
        <f>IF('Capital Structure'!$H$15='Capital Structure'!$G$16,BB89,IF('Capital Structure'!$H$15='Capital Structure'!$G$17,BB100,IF('Capital Structure'!$H$15='Capital Structure'!$G$18,BB111,BB122)))</f>
        <v>28328.125</v>
      </c>
      <c r="BC134" s="139">
        <f>IF('Capital Structure'!$H$15='Capital Structure'!$G$16,BC89,IF('Capital Structure'!$H$15='Capital Structure'!$G$17,BC100,IF('Capital Structure'!$H$15='Capital Structure'!$G$18,BC111,BC122)))</f>
        <v>42580.774238782062</v>
      </c>
      <c r="BD134" s="139">
        <f>IF('Capital Structure'!$H$15='Capital Structure'!$G$16,BD89,IF('Capital Structure'!$H$15='Capital Structure'!$G$17,BD100,IF('Capital Structure'!$H$15='Capital Structure'!$G$18,BD111,BD122)))</f>
        <v>56892.809516059038</v>
      </c>
      <c r="BE134" s="139">
        <f>IF('Capital Structure'!$H$15='Capital Structure'!$G$16,BE89,IF('Capital Structure'!$H$15='Capital Structure'!$G$17,BE100,IF('Capital Structure'!$H$15='Capital Structure'!$G$18,BE111,BE122)))</f>
        <v>71264.478273658009</v>
      </c>
      <c r="BF134" s="139">
        <f>IF('Capital Structure'!$H$15='Capital Structure'!$G$16,BF89,IF('Capital Structure'!$H$15='Capital Structure'!$G$17,BF100,IF('Capital Structure'!$H$15='Capital Structure'!$G$18,BF111,BF122)))</f>
        <v>85696.028984413628</v>
      </c>
      <c r="BG134" s="139">
        <f>IF('Capital Structure'!$H$15='Capital Structure'!$G$16,BG89,IF('Capital Structure'!$H$15='Capital Structure'!$G$17,BG100,IF('Capital Structure'!$H$15='Capital Structure'!$G$18,BG111,BG122)))</f>
        <v>100187.71115646408</v>
      </c>
      <c r="BH134" s="139">
        <f>IF('Capital Structure'!$H$15='Capital Structure'!$G$16,BH89,IF('Capital Structure'!$H$15='Capital Structure'!$G$17,BH100,IF('Capital Structure'!$H$15='Capital Structure'!$G$18,BH111,BH122)))</f>
        <v>114739.77533756472</v>
      </c>
      <c r="BI134" s="139">
        <f>IF('Capital Structure'!$H$15='Capital Structure'!$G$16,BI89,IF('Capital Structure'!$H$15='Capital Structure'!$G$17,BI100,IF('Capital Structure'!$H$15='Capital Structure'!$G$18,BI111,BI122)))</f>
        <v>129352.47311941996</v>
      </c>
      <c r="BJ134" s="139">
        <f>IF('Capital Structure'!$H$15='Capital Structure'!$G$16,BJ89,IF('Capital Structure'!$H$15='Capital Structure'!$G$17,BJ100,IF('Capital Structure'!$H$15='Capital Structure'!$G$18,BJ111,BJ122)))</f>
        <v>144026.05714203292</v>
      </c>
      <c r="BK134" s="139">
        <f>IF('Capital Structure'!$H$15='Capital Structure'!$G$16,BK89,IF('Capital Structure'!$H$15='Capital Structure'!$G$17,BK100,IF('Capital Structure'!$H$15='Capital Structure'!$G$18,BK111,BK122)))</f>
        <v>158760.78109807349</v>
      </c>
      <c r="BL134" s="139">
        <f>IF('Capital Structure'!$H$15='Capital Structure'!$G$16,BL89,IF('Capital Structure'!$H$15='Capital Structure'!$G$17,BL100,IF('Capital Structure'!$H$15='Capital Structure'!$G$18,BL111,BL122)))</f>
        <v>173556.89973726418</v>
      </c>
      <c r="BM134" s="139">
        <f>IF('Capital Structure'!$H$15='Capital Structure'!$G$16,BM89,IF('Capital Structure'!$H$15='Capital Structure'!$G$17,BM100,IF('Capital Structure'!$H$15='Capital Structure'!$G$18,BM111,BM122)))</f>
        <v>188414.66887078484</v>
      </c>
      <c r="BN134" s="139">
        <f>IF('Capital Structure'!$H$15='Capital Structure'!$G$16,BN89,IF('Capital Structure'!$H$15='Capital Structure'!$G$17,BN100,IF('Capital Structure'!$H$15='Capital Structure'!$G$18,BN111,BN122)))</f>
        <v>203334.34537569518</v>
      </c>
      <c r="BO134" s="139">
        <f>IF('Capital Structure'!$H$15='Capital Structure'!$G$16,BO89,IF('Capital Structure'!$H$15='Capital Structure'!$G$17,BO100,IF('Capital Structure'!$H$15='Capital Structure'!$G$18,BO111,BO122)))</f>
        <v>218316.18719937597</v>
      </c>
      <c r="BP134" s="139">
        <f>IF('Capital Structure'!$H$15='Capital Structure'!$G$16,BP89,IF('Capital Structure'!$H$15='Capital Structure'!$G$17,BP100,IF('Capital Structure'!$H$15='Capital Structure'!$G$18,BP111,BP122)))</f>
        <v>233360.45336398878</v>
      </c>
      <c r="BQ134" s="139">
        <f>IF('Capital Structure'!$H$15='Capital Structure'!$G$16,BQ89,IF('Capital Structure'!$H$15='Capital Structure'!$G$17,BQ100,IF('Capital Structure'!$H$15='Capital Structure'!$G$18,BQ111,BQ122)))</f>
        <v>248467.40397095415</v>
      </c>
      <c r="BR134" s="139">
        <f>IF('Capital Structure'!$H$15='Capital Structure'!$G$16,BR89,IF('Capital Structure'!$H$15='Capital Structure'!$G$17,BR100,IF('Capital Structure'!$H$15='Capital Structure'!$G$18,BR111,BR122)))</f>
        <v>263637.30020544847</v>
      </c>
      <c r="BS134" s="139">
        <f>IF('Capital Structure'!$H$15='Capital Structure'!$G$16,BS89,IF('Capital Structure'!$H$15='Capital Structure'!$G$17,BS100,IF('Capital Structure'!$H$15='Capital Structure'!$G$18,BS111,BS122)))</f>
        <v>278870.40434091998</v>
      </c>
      <c r="BT134" s="139">
        <f>IF('Capital Structure'!$H$15='Capital Structure'!$G$16,BT89,IF('Capital Structure'!$H$15='Capital Structure'!$G$17,BT100,IF('Capital Structure'!$H$15='Capital Structure'!$G$18,BT111,BT122)))</f>
        <v>294166.97974362253</v>
      </c>
      <c r="BU134" s="139">
        <f>IF('Capital Structure'!$H$15='Capital Structure'!$G$16,BU89,IF('Capital Structure'!$H$15='Capital Structure'!$G$17,BU100,IF('Capital Structure'!$H$15='Capital Structure'!$G$18,BU111,BU122)))</f>
        <v>309527.2908771697</v>
      </c>
      <c r="BV134" s="139">
        <f>IF('Capital Structure'!$H$15='Capital Structure'!$G$16,BV89,IF('Capital Structure'!$H$15='Capital Structure'!$G$17,BV100,IF('Capital Structure'!$H$15='Capital Structure'!$G$18,BV111,BV122)))</f>
        <v>324951.60330710659</v>
      </c>
      <c r="BW134" s="139">
        <f>IF('Capital Structure'!$H$15='Capital Structure'!$G$16,BW89,IF('Capital Structure'!$H$15='Capital Structure'!$G$17,BW100,IF('Capital Structure'!$H$15='Capital Structure'!$G$18,BW111,BW122)))</f>
        <v>340440.18370550167</v>
      </c>
      <c r="BX134" s="139">
        <f>IF('Capital Structure'!$H$15='Capital Structure'!$G$16,BX89,IF('Capital Structure'!$H$15='Capital Structure'!$G$17,BX100,IF('Capital Structure'!$H$15='Capital Structure'!$G$18,BX111,BX122)))</f>
        <v>355993.29985555657</v>
      </c>
      <c r="BY134" s="139">
        <f>IF('Capital Structure'!$H$15='Capital Structure'!$G$16,BY89,IF('Capital Structure'!$H$15='Capital Structure'!$G$17,BY100,IF('Capital Structure'!$H$15='Capital Structure'!$G$18,BY111,BY122)))</f>
        <v>371611.22065623687</v>
      </c>
      <c r="BZ134" s="139">
        <f>IF('Capital Structure'!$H$15='Capital Structure'!$G$16,BZ89,IF('Capital Structure'!$H$15='Capital Structure'!$G$17,BZ100,IF('Capital Structure'!$H$15='Capital Structure'!$G$18,BZ111,BZ122)))</f>
        <v>387294.21612691967</v>
      </c>
      <c r="CA134" s="139">
        <f>IF('Capital Structure'!$H$15='Capital Structure'!$G$16,CA89,IF('Capital Structure'!$H$15='Capital Structure'!$G$17,CA100,IF('Capital Structure'!$H$15='Capital Structure'!$G$18,CA111,CA122)))</f>
        <v>0</v>
      </c>
      <c r="CB134" s="139">
        <f>IF('Capital Structure'!$H$15='Capital Structure'!$G$16,CB89,IF('Capital Structure'!$H$15='Capital Structure'!$G$17,CB100,IF('Capital Structure'!$H$15='Capital Structure'!$G$18,CB111,CB122)))</f>
        <v>0</v>
      </c>
      <c r="CC134" s="139">
        <f>IF('Capital Structure'!$H$15='Capital Structure'!$G$16,CC89,IF('Capital Structure'!$H$15='Capital Structure'!$G$17,CC100,IF('Capital Structure'!$H$15='Capital Structure'!$G$18,CC111,CC122)))</f>
        <v>0</v>
      </c>
      <c r="CD134" s="139">
        <f>IF('Capital Structure'!$H$15='Capital Structure'!$G$16,CD89,IF('Capital Structure'!$H$15='Capital Structure'!$G$17,CD100,IF('Capital Structure'!$H$15='Capital Structure'!$G$18,CD111,CD122)))</f>
        <v>0</v>
      </c>
      <c r="CE134" s="139">
        <f>IF('Capital Structure'!$H$15='Capital Structure'!$G$16,CE89,IF('Capital Structure'!$H$15='Capital Structure'!$G$17,CE100,IF('Capital Structure'!$H$15='Capital Structure'!$G$18,CE111,CE122)))</f>
        <v>0</v>
      </c>
      <c r="CF134" s="139">
        <f>IF('Capital Structure'!$H$15='Capital Structure'!$G$16,CF89,IF('Capital Structure'!$H$15='Capital Structure'!$G$17,CF100,IF('Capital Structure'!$H$15='Capital Structure'!$G$18,CF111,CF122)))</f>
        <v>0</v>
      </c>
      <c r="CG134" s="139">
        <f>IF('Capital Structure'!$H$15='Capital Structure'!$G$16,CG89,IF('Capital Structure'!$H$15='Capital Structure'!$G$17,CG100,IF('Capital Structure'!$H$15='Capital Structure'!$G$18,CG111,CG122)))</f>
        <v>0</v>
      </c>
      <c r="CH134" s="139">
        <f>IF('Capital Structure'!$H$15='Capital Structure'!$G$16,CH89,IF('Capital Structure'!$H$15='Capital Structure'!$G$17,CH100,IF('Capital Structure'!$H$15='Capital Structure'!$G$18,CH111,CH122)))</f>
        <v>0</v>
      </c>
      <c r="CI134" s="139">
        <f>IF('Capital Structure'!$H$15='Capital Structure'!$G$16,CI89,IF('Capital Structure'!$H$15='Capital Structure'!$G$17,CI100,IF('Capital Structure'!$H$15='Capital Structure'!$G$18,CI111,CI122)))</f>
        <v>0</v>
      </c>
      <c r="CJ134" s="139">
        <f>IF('Capital Structure'!$H$15='Capital Structure'!$G$16,CJ89,IF('Capital Structure'!$H$15='Capital Structure'!$G$17,CJ100,IF('Capital Structure'!$H$15='Capital Structure'!$G$18,CJ111,CJ122)))</f>
        <v>0</v>
      </c>
      <c r="CK134" s="139">
        <f>IF('Capital Structure'!$H$15='Capital Structure'!$G$16,CK89,IF('Capital Structure'!$H$15='Capital Structure'!$G$17,CK100,IF('Capital Structure'!$H$15='Capital Structure'!$G$18,CK111,CK122)))</f>
        <v>0</v>
      </c>
      <c r="CL134" s="139">
        <f>IF('Capital Structure'!$H$15='Capital Structure'!$G$16,CL89,IF('Capital Structure'!$H$15='Capital Structure'!$G$17,CL100,IF('Capital Structure'!$H$15='Capital Structure'!$G$18,CL111,CL122)))</f>
        <v>0</v>
      </c>
      <c r="CM134" s="139">
        <f>IF('Capital Structure'!$H$15='Capital Structure'!$G$16,CM89,IF('Capital Structure'!$H$15='Capital Structure'!$G$17,CM100,IF('Capital Structure'!$H$15='Capital Structure'!$G$18,CM111,CM122)))</f>
        <v>0</v>
      </c>
      <c r="CN134" s="139">
        <f>IF('Capital Structure'!$H$15='Capital Structure'!$G$16,CN89,IF('Capital Structure'!$H$15='Capital Structure'!$G$17,CN100,IF('Capital Structure'!$H$15='Capital Structure'!$G$18,CN111,CN122)))</f>
        <v>0</v>
      </c>
      <c r="CO134" s="139">
        <f>IF('Capital Structure'!$H$15='Capital Structure'!$G$16,CO89,IF('Capital Structure'!$H$15='Capital Structure'!$G$17,CO100,IF('Capital Structure'!$H$15='Capital Structure'!$G$18,CO111,CO122)))</f>
        <v>0</v>
      </c>
      <c r="CP134" s="139">
        <f>IF('Capital Structure'!$H$15='Capital Structure'!$G$16,CP89,IF('Capital Structure'!$H$15='Capital Structure'!$G$17,CP100,IF('Capital Structure'!$H$15='Capital Structure'!$G$18,CP111,CP122)))</f>
        <v>0</v>
      </c>
      <c r="CQ134" s="139">
        <f>IF('Capital Structure'!$H$15='Capital Structure'!$G$16,CQ89,IF('Capital Structure'!$H$15='Capital Structure'!$G$17,CQ100,IF('Capital Structure'!$H$15='Capital Structure'!$G$18,CQ111,CQ122)))</f>
        <v>0</v>
      </c>
      <c r="CR134" s="139">
        <f>IF('Capital Structure'!$H$15='Capital Structure'!$G$16,CR89,IF('Capital Structure'!$H$15='Capital Structure'!$G$17,CR100,IF('Capital Structure'!$H$15='Capital Structure'!$G$18,CR111,CR122)))</f>
        <v>0</v>
      </c>
      <c r="CS134" s="139">
        <f>IF('Capital Structure'!$H$15='Capital Structure'!$G$16,CS89,IF('Capital Structure'!$H$15='Capital Structure'!$G$17,CS100,IF('Capital Structure'!$H$15='Capital Structure'!$G$18,CS111,CS122)))</f>
        <v>0</v>
      </c>
      <c r="CT134" s="139">
        <f>IF('Capital Structure'!$H$15='Capital Structure'!$G$16,CT89,IF('Capital Structure'!$H$15='Capital Structure'!$G$17,CT100,IF('Capital Structure'!$H$15='Capital Structure'!$G$18,CT111,CT122)))</f>
        <v>0</v>
      </c>
      <c r="CU134" s="139">
        <f>IF('Capital Structure'!$H$15='Capital Structure'!$G$16,CU89,IF('Capital Structure'!$H$15='Capital Structure'!$G$17,CU100,IF('Capital Structure'!$H$15='Capital Structure'!$G$18,CU111,CU122)))</f>
        <v>0</v>
      </c>
      <c r="CV134" s="139">
        <f>IF('Capital Structure'!$H$15='Capital Structure'!$G$16,CV89,IF('Capital Structure'!$H$15='Capital Structure'!$G$17,CV100,IF('Capital Structure'!$H$15='Capital Structure'!$G$18,CV111,CV122)))</f>
        <v>0</v>
      </c>
      <c r="CW134" s="139">
        <f>IF('Capital Structure'!$H$15='Capital Structure'!$G$16,CW89,IF('Capital Structure'!$H$15='Capital Structure'!$G$17,CW100,IF('Capital Structure'!$H$15='Capital Structure'!$G$18,CW111,CW122)))</f>
        <v>0</v>
      </c>
      <c r="CX134" s="139">
        <f>IF('Capital Structure'!$H$15='Capital Structure'!$G$16,CX89,IF('Capital Structure'!$H$15='Capital Structure'!$G$17,CX100,IF('Capital Structure'!$H$15='Capital Structure'!$G$18,CX111,CX122)))</f>
        <v>0</v>
      </c>
      <c r="CY134" s="139">
        <f>IF('Capital Structure'!$H$15='Capital Structure'!$G$16,CY89,IF('Capital Structure'!$H$15='Capital Structure'!$G$17,CY100,IF('Capital Structure'!$H$15='Capital Structure'!$G$18,CY111,CY122)))</f>
        <v>0</v>
      </c>
      <c r="CZ134" s="139">
        <f>IF('Capital Structure'!$H$15='Capital Structure'!$G$16,CZ89,IF('Capital Structure'!$H$15='Capital Structure'!$G$17,CZ100,IF('Capital Structure'!$H$15='Capital Structure'!$G$18,CZ111,CZ122)))</f>
        <v>0</v>
      </c>
      <c r="DA134" s="139">
        <f>IF('Capital Structure'!$H$15='Capital Structure'!$G$16,DA89,IF('Capital Structure'!$H$15='Capital Structure'!$G$17,DA100,IF('Capital Structure'!$H$15='Capital Structure'!$G$18,DA111,DA122)))</f>
        <v>0</v>
      </c>
      <c r="DB134" s="139">
        <f>IF('Capital Structure'!$H$15='Capital Structure'!$G$16,DB89,IF('Capital Structure'!$H$15='Capital Structure'!$G$17,DB100,IF('Capital Structure'!$H$15='Capital Structure'!$G$18,DB111,DB122)))</f>
        <v>0</v>
      </c>
      <c r="DC134" s="139">
        <f>IF('Capital Structure'!$H$15='Capital Structure'!$G$16,DC89,IF('Capital Structure'!$H$15='Capital Structure'!$G$17,DC100,IF('Capital Structure'!$H$15='Capital Structure'!$G$18,DC111,DC122)))</f>
        <v>0</v>
      </c>
      <c r="DD134" s="139">
        <f>IF('Capital Structure'!$H$15='Capital Structure'!$G$16,DD89,IF('Capital Structure'!$H$15='Capital Structure'!$G$17,DD100,IF('Capital Structure'!$H$15='Capital Structure'!$G$18,DD111,DD122)))</f>
        <v>0</v>
      </c>
      <c r="DE134" s="139">
        <f>IF('Capital Structure'!$H$15='Capital Structure'!$G$16,DE89,IF('Capital Structure'!$H$15='Capital Structure'!$G$17,DE100,IF('Capital Structure'!$H$15='Capital Structure'!$G$18,DE111,DE122)))</f>
        <v>0</v>
      </c>
      <c r="DF134" s="139">
        <f>IF('Capital Structure'!$H$15='Capital Structure'!$G$16,DF89,IF('Capital Structure'!$H$15='Capital Structure'!$G$17,DF100,IF('Capital Structure'!$H$15='Capital Structure'!$G$18,DF111,DF122)))</f>
        <v>0</v>
      </c>
      <c r="DG134" s="139">
        <f>IF('Capital Structure'!$H$15='Capital Structure'!$G$16,DG89,IF('Capital Structure'!$H$15='Capital Structure'!$G$17,DG100,IF('Capital Structure'!$H$15='Capital Structure'!$G$18,DG111,DG122)))</f>
        <v>0</v>
      </c>
      <c r="DH134" s="139">
        <f>IF('Capital Structure'!$H$15='Capital Structure'!$G$16,DH89,IF('Capital Structure'!$H$15='Capital Structure'!$G$17,DH100,IF('Capital Structure'!$H$15='Capital Structure'!$G$18,DH111,DH122)))</f>
        <v>0</v>
      </c>
      <c r="DI134" s="139">
        <f>IF('Capital Structure'!$H$15='Capital Structure'!$G$16,DI89,IF('Capital Structure'!$H$15='Capital Structure'!$G$17,DI100,IF('Capital Structure'!$H$15='Capital Structure'!$G$18,DI111,DI122)))</f>
        <v>0</v>
      </c>
      <c r="DJ134" s="139">
        <f>IF('Capital Structure'!$H$15='Capital Structure'!$G$16,DJ89,IF('Capital Structure'!$H$15='Capital Structure'!$G$17,DJ100,IF('Capital Structure'!$H$15='Capital Structure'!$G$18,DJ111,DJ122)))</f>
        <v>0</v>
      </c>
      <c r="DK134" s="139">
        <f>IF('Capital Structure'!$H$15='Capital Structure'!$G$16,DK89,IF('Capital Structure'!$H$15='Capital Structure'!$G$17,DK100,IF('Capital Structure'!$H$15='Capital Structure'!$G$18,DK111,DK122)))</f>
        <v>0</v>
      </c>
      <c r="DL134" s="139">
        <f>IF('Capital Structure'!$H$15='Capital Structure'!$G$16,DL89,IF('Capital Structure'!$H$15='Capital Structure'!$G$17,DL100,IF('Capital Structure'!$H$15='Capital Structure'!$G$18,DL111,DL122)))</f>
        <v>0</v>
      </c>
      <c r="DM134" s="139">
        <f>IF('Capital Structure'!$H$15='Capital Structure'!$G$16,DM89,IF('Capital Structure'!$H$15='Capital Structure'!$G$17,DM100,IF('Capital Structure'!$H$15='Capital Structure'!$G$18,DM111,DM122)))</f>
        <v>0</v>
      </c>
      <c r="DN134" s="139">
        <f>IF('Capital Structure'!$H$15='Capital Structure'!$G$16,DN89,IF('Capital Structure'!$H$15='Capital Structure'!$G$17,DN100,IF('Capital Structure'!$H$15='Capital Structure'!$G$18,DN111,DN122)))</f>
        <v>0</v>
      </c>
      <c r="DO134" s="139">
        <f>IF('Capital Structure'!$H$15='Capital Structure'!$G$16,DO89,IF('Capital Structure'!$H$15='Capital Structure'!$G$17,DO100,IF('Capital Structure'!$H$15='Capital Structure'!$G$18,DO111,DO122)))</f>
        <v>0</v>
      </c>
      <c r="DP134" s="139">
        <f>IF('Capital Structure'!$H$15='Capital Structure'!$G$16,DP89,IF('Capital Structure'!$H$15='Capital Structure'!$G$17,DP100,IF('Capital Structure'!$H$15='Capital Structure'!$G$18,DP111,DP122)))</f>
        <v>0</v>
      </c>
      <c r="DQ134" s="139">
        <f>IF('Capital Structure'!$H$15='Capital Structure'!$G$16,DQ89,IF('Capital Structure'!$H$15='Capital Structure'!$G$17,DQ100,IF('Capital Structure'!$H$15='Capital Structure'!$G$18,DQ111,DQ122)))</f>
        <v>0</v>
      </c>
      <c r="DR134" s="139">
        <f>IF('Capital Structure'!$H$15='Capital Structure'!$G$16,DR89,IF('Capital Structure'!$H$15='Capital Structure'!$G$17,DR100,IF('Capital Structure'!$H$15='Capital Structure'!$G$18,DR111,DR122)))</f>
        <v>0</v>
      </c>
      <c r="DS134" s="139">
        <f>IF('Capital Structure'!$H$15='Capital Structure'!$G$16,DS89,IF('Capital Structure'!$H$15='Capital Structure'!$G$17,DS100,IF('Capital Structure'!$H$15='Capital Structure'!$G$18,DS111,DS122)))</f>
        <v>0</v>
      </c>
      <c r="DT134" s="139">
        <f>IF('Capital Structure'!$H$15='Capital Structure'!$G$16,DT89,IF('Capital Structure'!$H$15='Capital Structure'!$G$17,DT100,IF('Capital Structure'!$H$15='Capital Structure'!$G$18,DT111,DT122)))</f>
        <v>0</v>
      </c>
      <c r="DU134" s="139">
        <f>IF('Capital Structure'!$H$15='Capital Structure'!$G$16,DU89,IF('Capital Structure'!$H$15='Capital Structure'!$G$17,DU100,IF('Capital Structure'!$H$15='Capital Structure'!$G$18,DU111,DU122)))</f>
        <v>0</v>
      </c>
      <c r="DV134" s="139">
        <f>IF('Capital Structure'!$H$15='Capital Structure'!$G$16,DV89,IF('Capital Structure'!$H$15='Capital Structure'!$G$17,DV100,IF('Capital Structure'!$H$15='Capital Structure'!$G$18,DV111,DV122)))</f>
        <v>0</v>
      </c>
      <c r="DW134" s="139">
        <f>IF('Capital Structure'!$H$15='Capital Structure'!$G$16,DW89,IF('Capital Structure'!$H$15='Capital Structure'!$G$17,DW100,IF('Capital Structure'!$H$15='Capital Structure'!$G$18,DW111,DW122)))</f>
        <v>0</v>
      </c>
      <c r="DX134" s="139">
        <f>IF('Capital Structure'!$H$15='Capital Structure'!$G$16,DX89,IF('Capital Structure'!$H$15='Capital Structure'!$G$17,DX100,IF('Capital Structure'!$H$15='Capital Structure'!$G$18,DX111,DX122)))</f>
        <v>0</v>
      </c>
      <c r="DY134" s="139">
        <f>IF('Capital Structure'!$H$15='Capital Structure'!$G$16,DY89,IF('Capital Structure'!$H$15='Capital Structure'!$G$17,DY100,IF('Capital Structure'!$H$15='Capital Structure'!$G$18,DY111,DY122)))</f>
        <v>0</v>
      </c>
      <c r="DZ134" s="139">
        <f>IF('Capital Structure'!$H$15='Capital Structure'!$G$16,DZ89,IF('Capital Structure'!$H$15='Capital Structure'!$G$17,DZ100,IF('Capital Structure'!$H$15='Capital Structure'!$G$18,DZ111,DZ122)))</f>
        <v>0</v>
      </c>
      <c r="EA134" s="139">
        <f>IF('Capital Structure'!$H$15='Capital Structure'!$G$16,EA89,IF('Capital Structure'!$H$15='Capital Structure'!$G$17,EA100,IF('Capital Structure'!$H$15='Capital Structure'!$G$18,EA111,EA122)))</f>
        <v>0</v>
      </c>
      <c r="EB134" s="139">
        <f>IF('Capital Structure'!$H$15='Capital Structure'!$G$16,EB89,IF('Capital Structure'!$H$15='Capital Structure'!$G$17,EB100,IF('Capital Structure'!$H$15='Capital Structure'!$G$18,EB111,EB122)))</f>
        <v>0</v>
      </c>
      <c r="EC134" s="139">
        <f>IF('Capital Structure'!$H$15='Capital Structure'!$G$16,EC89,IF('Capital Structure'!$H$15='Capital Structure'!$G$17,EC100,IF('Capital Structure'!$H$15='Capital Structure'!$G$18,EC111,EC122)))</f>
        <v>0</v>
      </c>
      <c r="ED134" s="139">
        <f>IF('Capital Structure'!$H$15='Capital Structure'!$G$16,ED89,IF('Capital Structure'!$H$15='Capital Structure'!$G$17,ED100,IF('Capital Structure'!$H$15='Capital Structure'!$G$18,ED111,ED122)))</f>
        <v>0</v>
      </c>
      <c r="EE134" s="139">
        <f>IF('Capital Structure'!$H$15='Capital Structure'!$G$16,EE89,IF('Capital Structure'!$H$15='Capital Structure'!$G$17,EE100,IF('Capital Structure'!$H$15='Capital Structure'!$G$18,EE111,EE122)))</f>
        <v>0</v>
      </c>
      <c r="EF134" s="139">
        <f>IF('Capital Structure'!$H$15='Capital Structure'!$G$16,EF89,IF('Capital Structure'!$H$15='Capital Structure'!$G$17,EF100,IF('Capital Structure'!$H$15='Capital Structure'!$G$18,EF111,EF122)))</f>
        <v>0</v>
      </c>
      <c r="EG134" s="139">
        <f>IF('Capital Structure'!$H$15='Capital Structure'!$G$16,EG89,IF('Capital Structure'!$H$15='Capital Structure'!$G$17,EG100,IF('Capital Structure'!$H$15='Capital Structure'!$G$18,EG111,EG122)))</f>
        <v>0</v>
      </c>
      <c r="EH134" s="139">
        <f>IF('Capital Structure'!$H$15='Capital Structure'!$G$16,EH89,IF('Capital Structure'!$H$15='Capital Structure'!$G$17,EH100,IF('Capital Structure'!$H$15='Capital Structure'!$G$18,EH111,EH122)))</f>
        <v>0</v>
      </c>
      <c r="EI134" s="139">
        <f>IF('Capital Structure'!$H$15='Capital Structure'!$G$16,EI89,IF('Capital Structure'!$H$15='Capital Structure'!$G$17,EI100,IF('Capital Structure'!$H$15='Capital Structure'!$G$18,EI111,EI122)))</f>
        <v>0</v>
      </c>
      <c r="EJ134" s="139">
        <f>IF('Capital Structure'!$H$15='Capital Structure'!$G$16,EJ89,IF('Capital Structure'!$H$15='Capital Structure'!$G$17,EJ100,IF('Capital Structure'!$H$15='Capital Structure'!$G$18,EJ111,EJ122)))</f>
        <v>0</v>
      </c>
      <c r="EK134" s="139">
        <f>IF('Capital Structure'!$H$15='Capital Structure'!$G$16,EK89,IF('Capital Structure'!$H$15='Capital Structure'!$G$17,EK100,IF('Capital Structure'!$H$15='Capital Structure'!$G$18,EK111,EK122)))</f>
        <v>0</v>
      </c>
      <c r="EL134" s="139">
        <f>IF('Capital Structure'!$H$15='Capital Structure'!$G$16,EL89,IF('Capital Structure'!$H$15='Capital Structure'!$G$17,EL100,IF('Capital Structure'!$H$15='Capital Structure'!$G$18,EL111,EL122)))</f>
        <v>0</v>
      </c>
      <c r="EM134" s="139">
        <f>IF('Capital Structure'!$H$15='Capital Structure'!$G$16,EM89,IF('Capital Structure'!$H$15='Capital Structure'!$G$17,EM100,IF('Capital Structure'!$H$15='Capital Structure'!$G$18,EM111,EM122)))</f>
        <v>0</v>
      </c>
      <c r="EN134" s="139">
        <f>IF('Capital Structure'!$H$15='Capital Structure'!$G$16,EN89,IF('Capital Structure'!$H$15='Capital Structure'!$G$17,EN100,IF('Capital Structure'!$H$15='Capital Structure'!$G$18,EN111,EN122)))</f>
        <v>0</v>
      </c>
      <c r="EO134" s="139">
        <f>IF('Capital Structure'!$H$15='Capital Structure'!$G$16,EO89,IF('Capital Structure'!$H$15='Capital Structure'!$G$17,EO100,IF('Capital Structure'!$H$15='Capital Structure'!$G$18,EO111,EO122)))</f>
        <v>0</v>
      </c>
      <c r="EP134" s="139">
        <f>IF('Capital Structure'!$H$15='Capital Structure'!$G$16,EP89,IF('Capital Structure'!$H$15='Capital Structure'!$G$17,EP100,IF('Capital Structure'!$H$15='Capital Structure'!$G$18,EP111,EP122)))</f>
        <v>0</v>
      </c>
      <c r="EQ134" s="139">
        <f>IF('Capital Structure'!$H$15='Capital Structure'!$G$16,EQ89,IF('Capital Structure'!$H$15='Capital Structure'!$G$17,EQ100,IF('Capital Structure'!$H$15='Capital Structure'!$G$18,EQ111,EQ122)))</f>
        <v>0</v>
      </c>
      <c r="ER134" s="139">
        <f>IF('Capital Structure'!$H$15='Capital Structure'!$G$16,ER89,IF('Capital Structure'!$H$15='Capital Structure'!$G$17,ER100,IF('Capital Structure'!$H$15='Capital Structure'!$G$18,ER111,ER122)))</f>
        <v>0</v>
      </c>
      <c r="ES134" s="139">
        <f>IF('Capital Structure'!$H$15='Capital Structure'!$G$16,ES89,IF('Capital Structure'!$H$15='Capital Structure'!$G$17,ES100,IF('Capital Structure'!$H$15='Capital Structure'!$G$18,ES111,ES122)))</f>
        <v>0</v>
      </c>
      <c r="ET134" s="139">
        <f>IF('Capital Structure'!$H$15='Capital Structure'!$G$16,ET89,IF('Capital Structure'!$H$15='Capital Structure'!$G$17,ET100,IF('Capital Structure'!$H$15='Capital Structure'!$G$18,ET111,ET122)))</f>
        <v>0</v>
      </c>
      <c r="EU134" s="139">
        <f>IF('Capital Structure'!$H$15='Capital Structure'!$G$16,EU89,IF('Capital Structure'!$H$15='Capital Structure'!$G$17,EU100,IF('Capital Structure'!$H$15='Capital Structure'!$G$18,EU111,EU122)))</f>
        <v>0</v>
      </c>
      <c r="EV134" s="139">
        <f>IF('Capital Structure'!$H$15='Capital Structure'!$G$16,EV89,IF('Capital Structure'!$H$15='Capital Structure'!$G$17,EV100,IF('Capital Structure'!$H$15='Capital Structure'!$G$18,EV111,EV122)))</f>
        <v>0</v>
      </c>
      <c r="EW134" s="139">
        <f>IF('Capital Structure'!$H$15='Capital Structure'!$G$16,EW89,IF('Capital Structure'!$H$15='Capital Structure'!$G$17,EW100,IF('Capital Structure'!$H$15='Capital Structure'!$G$18,EW111,EW122)))</f>
        <v>0</v>
      </c>
      <c r="EX134" s="139">
        <f>IF('Capital Structure'!$H$15='Capital Structure'!$G$16,EX89,IF('Capital Structure'!$H$15='Capital Structure'!$G$17,EX100,IF('Capital Structure'!$H$15='Capital Structure'!$G$18,EX111,EX122)))</f>
        <v>0</v>
      </c>
      <c r="EY134" s="139">
        <f>IF('Capital Structure'!$H$15='Capital Structure'!$G$16,EY89,IF('Capital Structure'!$H$15='Capital Structure'!$G$17,EY100,IF('Capital Structure'!$H$15='Capital Structure'!$G$18,EY111,EY122)))</f>
        <v>0</v>
      </c>
      <c r="EZ134" s="139">
        <f>IF('Capital Structure'!$H$15='Capital Structure'!$G$16,EZ89,IF('Capital Structure'!$H$15='Capital Structure'!$G$17,EZ100,IF('Capital Structure'!$H$15='Capital Structure'!$G$18,EZ111,EZ122)))</f>
        <v>0</v>
      </c>
      <c r="FA134" s="139">
        <f>IF('Capital Structure'!$H$15='Capital Structure'!$G$16,FA89,IF('Capital Structure'!$H$15='Capital Structure'!$G$17,FA100,IF('Capital Structure'!$H$15='Capital Structure'!$G$18,FA111,FA122)))</f>
        <v>0</v>
      </c>
      <c r="FB134" s="139">
        <f>IF('Capital Structure'!$H$15='Capital Structure'!$G$16,FB89,IF('Capital Structure'!$H$15='Capital Structure'!$G$17,FB100,IF('Capital Structure'!$H$15='Capital Structure'!$G$18,FB111,FB122)))</f>
        <v>0</v>
      </c>
      <c r="FC134" s="139"/>
      <c r="FD134" s="139"/>
      <c r="FE134" s="139"/>
      <c r="FF134" s="139"/>
      <c r="FG134" s="139"/>
      <c r="FH134" s="139"/>
      <c r="FI134" s="139"/>
      <c r="FJ134" s="139"/>
      <c r="FK134" s="139"/>
      <c r="FL134" s="139"/>
      <c r="FM134" s="139"/>
      <c r="FN134" s="139"/>
      <c r="FO134" s="139"/>
      <c r="FP134" s="139"/>
      <c r="FQ134" s="139"/>
      <c r="FR134" s="139"/>
      <c r="FS134" s="139"/>
      <c r="FT134" s="139"/>
      <c r="FU134" s="139"/>
      <c r="FV134" s="139"/>
      <c r="FW134" s="139"/>
      <c r="FX134" s="139"/>
      <c r="FY134" s="139"/>
      <c r="FZ134" s="139"/>
      <c r="GA134" s="139"/>
      <c r="GB134" s="139"/>
      <c r="GC134" s="139"/>
      <c r="GD134" s="139"/>
      <c r="GE134" s="139"/>
      <c r="GF134" s="139"/>
      <c r="GG134" s="139"/>
      <c r="GH134" s="139"/>
      <c r="GI134" s="139"/>
      <c r="GJ134" s="139"/>
      <c r="GK134" s="139"/>
      <c r="GL134" s="139"/>
      <c r="GM134" s="139"/>
      <c r="GN134" s="139"/>
      <c r="GO134" s="139"/>
      <c r="GP134" s="139"/>
      <c r="GQ134" s="139"/>
      <c r="GR134" s="139"/>
      <c r="GS134" s="139"/>
      <c r="GT134" s="139"/>
      <c r="GU134" s="139"/>
      <c r="GV134" s="139"/>
      <c r="GW134" s="139"/>
      <c r="GX134" s="139"/>
    </row>
    <row r="135" spans="1:206">
      <c r="B135" s="148" t="s">
        <v>354</v>
      </c>
      <c r="D135" s="108"/>
      <c r="E135" s="139">
        <f>IF('Capital Structure'!$H$15='Capital Structure'!$G$16,E90,IF('Capital Structure'!$H$15='Capital Structure'!$G$17,E101,IF('Capital Structure'!$H$15='Capital Structure'!$G$18,E112,E123)))</f>
        <v>0</v>
      </c>
      <c r="F135" s="139">
        <f>IF('Capital Structure'!$H$15='Capital Structure'!$G$16,F90,IF('Capital Structure'!$H$15='Capital Structure'!$G$17,F101,IF('Capital Structure'!$H$15='Capital Structure'!$G$18,F112,F123)))</f>
        <v>0</v>
      </c>
      <c r="G135" s="139">
        <f>IF('Capital Structure'!$H$15='Capital Structure'!$G$16,G90,IF('Capital Structure'!$H$15='Capital Structure'!$G$17,G101,IF('Capital Structure'!$H$15='Capital Structure'!$G$18,G112,G123)))</f>
        <v>0</v>
      </c>
      <c r="H135" s="139">
        <f>IF('Capital Structure'!$H$15='Capital Structure'!$G$16,H90,IF('Capital Structure'!$H$15='Capital Structure'!$G$17,H101,IF('Capital Structure'!$H$15='Capital Structure'!$G$18,H112,H123)))</f>
        <v>0</v>
      </c>
      <c r="I135" s="139">
        <f>IF('Capital Structure'!$H$15='Capital Structure'!$G$16,I90,IF('Capital Structure'!$H$15='Capital Structure'!$G$17,I101,IF('Capital Structure'!$H$15='Capital Structure'!$G$18,I112,I123)))</f>
        <v>0</v>
      </c>
      <c r="J135" s="139">
        <f>IF('Capital Structure'!$H$15='Capital Structure'!$G$16,J90,IF('Capital Structure'!$H$15='Capital Structure'!$G$17,J101,IF('Capital Structure'!$H$15='Capital Structure'!$G$18,J112,J123)))</f>
        <v>0</v>
      </c>
      <c r="K135" s="139">
        <f>IF('Capital Structure'!$H$15='Capital Structure'!$G$16,K90,IF('Capital Structure'!$H$15='Capital Structure'!$G$17,K101,IF('Capital Structure'!$H$15='Capital Structure'!$G$18,K112,K123)))</f>
        <v>0</v>
      </c>
      <c r="L135" s="139">
        <f>IF('Capital Structure'!$H$15='Capital Structure'!$G$16,L90,IF('Capital Structure'!$H$15='Capital Structure'!$G$17,L101,IF('Capital Structure'!$H$15='Capital Structure'!$G$18,L112,L123)))</f>
        <v>0</v>
      </c>
      <c r="M135" s="139">
        <f>IF('Capital Structure'!$H$15='Capital Structure'!$G$16,M90,IF('Capital Structure'!$H$15='Capital Structure'!$G$17,M101,IF('Capital Structure'!$H$15='Capital Structure'!$G$18,M112,M123)))</f>
        <v>0</v>
      </c>
      <c r="N135" s="139">
        <f>IF('Capital Structure'!$H$15='Capital Structure'!$G$16,N90,IF('Capital Structure'!$H$15='Capital Structure'!$G$17,N101,IF('Capital Structure'!$H$15='Capital Structure'!$G$18,N112,N123)))</f>
        <v>0</v>
      </c>
      <c r="O135" s="139">
        <f>IF('Capital Structure'!$H$15='Capital Structure'!$G$16,O90,IF('Capital Structure'!$H$15='Capital Structure'!$G$17,O101,IF('Capital Structure'!$H$15='Capital Structure'!$G$18,O112,O123)))</f>
        <v>0</v>
      </c>
      <c r="P135" s="139">
        <f>IF('Capital Structure'!$H$15='Capital Structure'!$G$16,P90,IF('Capital Structure'!$H$15='Capital Structure'!$G$17,P101,IF('Capital Structure'!$H$15='Capital Structure'!$G$18,P112,P123)))</f>
        <v>0</v>
      </c>
      <c r="Q135" s="139">
        <f>IF('Capital Structure'!$H$15='Capital Structure'!$G$16,Q90,IF('Capital Structure'!$H$15='Capital Structure'!$G$17,Q101,IF('Capital Structure'!$H$15='Capital Structure'!$G$18,Q112,Q123)))</f>
        <v>0</v>
      </c>
      <c r="R135" s="139">
        <f>IF('Capital Structure'!$H$15='Capital Structure'!$G$16,R90,IF('Capital Structure'!$H$15='Capital Structure'!$G$17,R101,IF('Capital Structure'!$H$15='Capital Structure'!$G$18,R112,R123)))</f>
        <v>0</v>
      </c>
      <c r="S135" s="139">
        <f>IF('Capital Structure'!$H$15='Capital Structure'!$G$16,S90,IF('Capital Structure'!$H$15='Capital Structure'!$G$17,S101,IF('Capital Structure'!$H$15='Capital Structure'!$G$18,S112,S123)))</f>
        <v>0</v>
      </c>
      <c r="T135" s="139">
        <f>IF('Capital Structure'!$H$15='Capital Structure'!$G$16,T90,IF('Capital Structure'!$H$15='Capital Structure'!$G$17,T101,IF('Capital Structure'!$H$15='Capital Structure'!$G$18,T112,T123)))</f>
        <v>0</v>
      </c>
      <c r="U135" s="139">
        <f>IF('Capital Structure'!$H$15='Capital Structure'!$G$16,U90,IF('Capital Structure'!$H$15='Capital Structure'!$G$17,U101,IF('Capital Structure'!$H$15='Capital Structure'!$G$18,U112,U123)))</f>
        <v>0</v>
      </c>
      <c r="V135" s="139">
        <f>IF('Capital Structure'!$H$15='Capital Structure'!$G$16,V90,IF('Capital Structure'!$H$15='Capital Structure'!$G$17,V101,IF('Capital Structure'!$H$15='Capital Structure'!$G$18,V112,V123)))</f>
        <v>0</v>
      </c>
      <c r="W135" s="139">
        <f>IF('Capital Structure'!$H$15='Capital Structure'!$G$16,W90,IF('Capital Structure'!$H$15='Capital Structure'!$G$17,W101,IF('Capital Structure'!$H$15='Capital Structure'!$G$18,W112,W123)))</f>
        <v>0</v>
      </c>
      <c r="X135" s="139">
        <f>IF('Capital Structure'!$H$15='Capital Structure'!$G$16,X90,IF('Capital Structure'!$H$15='Capital Structure'!$G$17,X101,IF('Capital Structure'!$H$15='Capital Structure'!$G$18,X112,X123)))</f>
        <v>0</v>
      </c>
      <c r="Y135" s="139">
        <f>IF('Capital Structure'!$H$15='Capital Structure'!$G$16,Y90,IF('Capital Structure'!$H$15='Capital Structure'!$G$17,Y101,IF('Capital Structure'!$H$15='Capital Structure'!$G$18,Y112,Y123)))</f>
        <v>0</v>
      </c>
      <c r="Z135" s="139">
        <f>IF('Capital Structure'!$H$15='Capital Structure'!$G$16,Z90,IF('Capital Structure'!$H$15='Capital Structure'!$G$17,Z101,IF('Capital Structure'!$H$15='Capital Structure'!$G$18,Z112,Z123)))</f>
        <v>0</v>
      </c>
      <c r="AA135" s="139">
        <f>IF('Capital Structure'!$H$15='Capital Structure'!$G$16,AA90,IF('Capital Structure'!$H$15='Capital Structure'!$G$17,AA101,IF('Capital Structure'!$H$15='Capital Structure'!$G$18,AA112,AA123)))</f>
        <v>0</v>
      </c>
      <c r="AB135" s="139">
        <f>IF('Capital Structure'!$H$15='Capital Structure'!$G$16,AB90,IF('Capital Structure'!$H$15='Capital Structure'!$G$17,AB101,IF('Capital Structure'!$H$15='Capital Structure'!$G$18,AB112,AB123)))</f>
        <v>0</v>
      </c>
      <c r="AC135" s="139">
        <f>IF('Capital Structure'!$H$15='Capital Structure'!$G$16,AC90,IF('Capital Structure'!$H$15='Capital Structure'!$G$17,AC101,IF('Capital Structure'!$H$15='Capital Structure'!$G$18,AC112,AC123)))</f>
        <v>0</v>
      </c>
      <c r="AD135" s="139">
        <f>IF('Capital Structure'!$H$15='Capital Structure'!$G$16,AD90,IF('Capital Structure'!$H$15='Capital Structure'!$G$17,AD101,IF('Capital Structure'!$H$15='Capital Structure'!$G$18,AD112,AD123)))</f>
        <v>0</v>
      </c>
      <c r="AE135" s="139">
        <f>IF('Capital Structure'!$H$15='Capital Structure'!$G$16,AE90,IF('Capital Structure'!$H$15='Capital Structure'!$G$17,AE101,IF('Capital Structure'!$H$15='Capital Structure'!$G$18,AE112,AE123)))</f>
        <v>0</v>
      </c>
      <c r="AF135" s="139">
        <f>IF('Capital Structure'!$H$15='Capital Structure'!$G$16,AF90,IF('Capital Structure'!$H$15='Capital Structure'!$G$17,AF101,IF('Capital Structure'!$H$15='Capital Structure'!$G$18,AF112,AF123)))</f>
        <v>0</v>
      </c>
      <c r="AG135" s="139">
        <f>IF('Capital Structure'!$H$15='Capital Structure'!$G$16,AG90,IF('Capital Structure'!$H$15='Capital Structure'!$G$17,AG101,IF('Capital Structure'!$H$15='Capital Structure'!$G$18,AG112,AG123)))</f>
        <v>0</v>
      </c>
      <c r="AH135" s="139">
        <f>IF('Capital Structure'!$H$15='Capital Structure'!$G$16,AH90,IF('Capital Structure'!$H$15='Capital Structure'!$G$17,AH101,IF('Capital Structure'!$H$15='Capital Structure'!$G$18,AH112,AH123)))</f>
        <v>0</v>
      </c>
      <c r="AI135" s="139">
        <f>IF('Capital Structure'!$H$15='Capital Structure'!$G$16,AI90,IF('Capital Structure'!$H$15='Capital Structure'!$G$17,AI101,IF('Capital Structure'!$H$15='Capital Structure'!$G$18,AI112,AI123)))</f>
        <v>0</v>
      </c>
      <c r="AJ135" s="139">
        <f>IF('Capital Structure'!$H$15='Capital Structure'!$G$16,AJ90,IF('Capital Structure'!$H$15='Capital Structure'!$G$17,AJ101,IF('Capital Structure'!$H$15='Capital Structure'!$G$18,AJ112,AJ123)))</f>
        <v>0</v>
      </c>
      <c r="AK135" s="139">
        <f>IF('Capital Structure'!$H$15='Capital Structure'!$G$16,AK90,IF('Capital Structure'!$H$15='Capital Structure'!$G$17,AK101,IF('Capital Structure'!$H$15='Capital Structure'!$G$18,AK112,AK123)))</f>
        <v>0</v>
      </c>
      <c r="AL135" s="139">
        <f>IF('Capital Structure'!$H$15='Capital Structure'!$G$16,AL90,IF('Capital Structure'!$H$15='Capital Structure'!$G$17,AL101,IF('Capital Structure'!$H$15='Capital Structure'!$G$18,AL112,AL123)))</f>
        <v>0</v>
      </c>
      <c r="AM135" s="139">
        <f>IF('Capital Structure'!$H$15='Capital Structure'!$G$16,AM90,IF('Capital Structure'!$H$15='Capital Structure'!$G$17,AM101,IF('Capital Structure'!$H$15='Capital Structure'!$G$18,AM112,AM123)))</f>
        <v>0</v>
      </c>
      <c r="AN135" s="139">
        <f>IF('Capital Structure'!$H$15='Capital Structure'!$G$16,AN90,IF('Capital Structure'!$H$15='Capital Structure'!$G$17,AN101,IF('Capital Structure'!$H$15='Capital Structure'!$G$18,AN112,AN123)))</f>
        <v>0</v>
      </c>
      <c r="AO135" s="139">
        <f>IF('Capital Structure'!$H$15='Capital Structure'!$G$16,AO90,IF('Capital Structure'!$H$15='Capital Structure'!$G$17,AO101,IF('Capital Structure'!$H$15='Capital Structure'!$G$18,AO112,AO123)))</f>
        <v>0</v>
      </c>
      <c r="AP135" s="139">
        <f>IF('Capital Structure'!$H$15='Capital Structure'!$G$16,AP90,IF('Capital Structure'!$H$15='Capital Structure'!$G$17,AP101,IF('Capital Structure'!$H$15='Capital Structure'!$G$18,AP112,AP123)))</f>
        <v>0</v>
      </c>
      <c r="AQ135" s="139">
        <f>IF('Capital Structure'!$H$15='Capital Structure'!$G$16,AQ90,IF('Capital Structure'!$H$15='Capital Structure'!$G$17,AQ101,IF('Capital Structure'!$H$15='Capital Structure'!$G$18,AQ112,AQ123)))</f>
        <v>0</v>
      </c>
      <c r="AR135" s="139">
        <f>IF('Capital Structure'!$H$15='Capital Structure'!$G$16,AR90,IF('Capital Structure'!$H$15='Capital Structure'!$G$17,AR101,IF('Capital Structure'!$H$15='Capital Structure'!$G$18,AR112,AR123)))</f>
        <v>0</v>
      </c>
      <c r="AS135" s="139">
        <f>IF('Capital Structure'!$H$15='Capital Structure'!$G$16,AS90,IF('Capital Structure'!$H$15='Capital Structure'!$G$17,AS101,IF('Capital Structure'!$H$15='Capital Structure'!$G$18,AS112,AS123)))</f>
        <v>0</v>
      </c>
      <c r="AT135" s="139">
        <f>IF('Capital Structure'!$H$15='Capital Structure'!$G$16,AT90,IF('Capital Structure'!$H$15='Capital Structure'!$G$17,AT101,IF('Capital Structure'!$H$15='Capital Structure'!$G$18,AT112,AT123)))</f>
        <v>0</v>
      </c>
      <c r="AU135" s="139">
        <f>IF('Capital Structure'!$H$15='Capital Structure'!$G$16,AU90,IF('Capital Structure'!$H$15='Capital Structure'!$G$17,AU101,IF('Capital Structure'!$H$15='Capital Structure'!$G$18,AU112,AU123)))</f>
        <v>0</v>
      </c>
      <c r="AV135" s="139">
        <f>IF('Capital Structure'!$H$15='Capital Structure'!$G$16,AV90,IF('Capital Structure'!$H$15='Capital Structure'!$G$17,AV101,IF('Capital Structure'!$H$15='Capital Structure'!$G$18,AV112,AV123)))</f>
        <v>0</v>
      </c>
      <c r="AW135" s="139">
        <f>IF('Capital Structure'!$H$15='Capital Structure'!$G$16,AW90,IF('Capital Structure'!$H$15='Capital Structure'!$G$17,AW101,IF('Capital Structure'!$H$15='Capital Structure'!$G$18,AW112,AW123)))</f>
        <v>0</v>
      </c>
      <c r="AX135" s="139">
        <f>IF('Capital Structure'!$H$15='Capital Structure'!$G$16,AX90,IF('Capital Structure'!$H$15='Capital Structure'!$G$17,AX101,IF('Capital Structure'!$H$15='Capital Structure'!$G$18,AX112,AX123)))</f>
        <v>0</v>
      </c>
      <c r="AY135" s="139">
        <f>IF('Capital Structure'!$H$15='Capital Structure'!$G$16,AY90,IF('Capital Structure'!$H$15='Capital Structure'!$G$17,AY101,IF('Capital Structure'!$H$15='Capital Structure'!$G$18,AY112,AY123)))</f>
        <v>0</v>
      </c>
      <c r="AZ135" s="139">
        <f>IF('Capital Structure'!$H$15='Capital Structure'!$G$16,AZ90,IF('Capital Structure'!$H$15='Capital Structure'!$G$17,AZ101,IF('Capital Structure'!$H$15='Capital Structure'!$G$18,AZ112,AZ123)))</f>
        <v>0</v>
      </c>
      <c r="BA135" s="139">
        <f>IF('Capital Structure'!$H$15='Capital Structure'!$G$16,BA90,IF('Capital Structure'!$H$15='Capital Structure'!$G$17,BA101,IF('Capital Structure'!$H$15='Capital Structure'!$G$18,BA112,BA123)))</f>
        <v>0</v>
      </c>
      <c r="BB135" s="139">
        <f>IF('Capital Structure'!$H$15='Capital Structure'!$G$16,BB90,IF('Capital Structure'!$H$15='Capital Structure'!$G$17,BB101,IF('Capital Structure'!$H$15='Capital Structure'!$G$18,BB112,BB123)))</f>
        <v>0</v>
      </c>
      <c r="BC135" s="139">
        <f>IF('Capital Structure'!$H$15='Capital Structure'!$G$16,BC90,IF('Capital Structure'!$H$15='Capital Structure'!$G$17,BC101,IF('Capital Structure'!$H$15='Capital Structure'!$G$18,BC112,BC123)))</f>
        <v>0</v>
      </c>
      <c r="BD135" s="139">
        <f>IF('Capital Structure'!$H$15='Capital Structure'!$G$16,BD90,IF('Capital Structure'!$H$15='Capital Structure'!$G$17,BD101,IF('Capital Structure'!$H$15='Capital Structure'!$G$18,BD112,BD123)))</f>
        <v>0</v>
      </c>
      <c r="BE135" s="139">
        <f>IF('Capital Structure'!$H$15='Capital Structure'!$G$16,BE90,IF('Capital Structure'!$H$15='Capital Structure'!$G$17,BE101,IF('Capital Structure'!$H$15='Capital Structure'!$G$18,BE112,BE123)))</f>
        <v>0</v>
      </c>
      <c r="BF135" s="139">
        <f>IF('Capital Structure'!$H$15='Capital Structure'!$G$16,BF90,IF('Capital Structure'!$H$15='Capital Structure'!$G$17,BF101,IF('Capital Structure'!$H$15='Capital Structure'!$G$18,BF112,BF123)))</f>
        <v>0</v>
      </c>
      <c r="BG135" s="139">
        <f>IF('Capital Structure'!$H$15='Capital Structure'!$G$16,BG90,IF('Capital Structure'!$H$15='Capital Structure'!$G$17,BG101,IF('Capital Structure'!$H$15='Capital Structure'!$G$18,BG112,BG123)))</f>
        <v>0</v>
      </c>
      <c r="BH135" s="139">
        <f>IF('Capital Structure'!$H$15='Capital Structure'!$G$16,BH90,IF('Capital Structure'!$H$15='Capital Structure'!$G$17,BH101,IF('Capital Structure'!$H$15='Capital Structure'!$G$18,BH112,BH123)))</f>
        <v>0</v>
      </c>
      <c r="BI135" s="139">
        <f>IF('Capital Structure'!$H$15='Capital Structure'!$G$16,BI90,IF('Capital Structure'!$H$15='Capital Structure'!$G$17,BI101,IF('Capital Structure'!$H$15='Capital Structure'!$G$18,BI112,BI123)))</f>
        <v>0</v>
      </c>
      <c r="BJ135" s="139">
        <f>IF('Capital Structure'!$H$15='Capital Structure'!$G$16,BJ90,IF('Capital Structure'!$H$15='Capital Structure'!$G$17,BJ101,IF('Capital Structure'!$H$15='Capital Structure'!$G$18,BJ112,BJ123)))</f>
        <v>0</v>
      </c>
      <c r="BK135" s="139">
        <f>IF('Capital Structure'!$H$15='Capital Structure'!$G$16,BK90,IF('Capital Structure'!$H$15='Capital Structure'!$G$17,BK101,IF('Capital Structure'!$H$15='Capital Structure'!$G$18,BK112,BK123)))</f>
        <v>0</v>
      </c>
      <c r="BL135" s="139">
        <f>IF('Capital Structure'!$H$15='Capital Structure'!$G$16,BL90,IF('Capital Structure'!$H$15='Capital Structure'!$G$17,BL101,IF('Capital Structure'!$H$15='Capital Structure'!$G$18,BL112,BL123)))</f>
        <v>0</v>
      </c>
      <c r="BM135" s="139">
        <f>IF('Capital Structure'!$H$15='Capital Structure'!$G$16,BM90,IF('Capital Structure'!$H$15='Capital Structure'!$G$17,BM101,IF('Capital Structure'!$H$15='Capital Structure'!$G$18,BM112,BM123)))</f>
        <v>0</v>
      </c>
      <c r="BN135" s="139">
        <f>IF('Capital Structure'!$H$15='Capital Structure'!$G$16,BN90,IF('Capital Structure'!$H$15='Capital Structure'!$G$17,BN101,IF('Capital Structure'!$H$15='Capital Structure'!$G$18,BN112,BN123)))</f>
        <v>0</v>
      </c>
      <c r="BO135" s="139">
        <f>IF('Capital Structure'!$H$15='Capital Structure'!$G$16,BO90,IF('Capital Structure'!$H$15='Capital Structure'!$G$17,BO101,IF('Capital Structure'!$H$15='Capital Structure'!$G$18,BO112,BO123)))</f>
        <v>0</v>
      </c>
      <c r="BP135" s="139">
        <f>IF('Capital Structure'!$H$15='Capital Structure'!$G$16,BP90,IF('Capital Structure'!$H$15='Capital Structure'!$G$17,BP101,IF('Capital Structure'!$H$15='Capital Structure'!$G$18,BP112,BP123)))</f>
        <v>0</v>
      </c>
      <c r="BQ135" s="139">
        <f>IF('Capital Structure'!$H$15='Capital Structure'!$G$16,BQ90,IF('Capital Structure'!$H$15='Capital Structure'!$G$17,BQ101,IF('Capital Structure'!$H$15='Capital Structure'!$G$18,BQ112,BQ123)))</f>
        <v>0</v>
      </c>
      <c r="BR135" s="139">
        <f>IF('Capital Structure'!$H$15='Capital Structure'!$G$16,BR90,IF('Capital Structure'!$H$15='Capital Structure'!$G$17,BR101,IF('Capital Structure'!$H$15='Capital Structure'!$G$18,BR112,BR123)))</f>
        <v>0</v>
      </c>
      <c r="BS135" s="139">
        <f>IF('Capital Structure'!$H$15='Capital Structure'!$G$16,BS90,IF('Capital Structure'!$H$15='Capital Structure'!$G$17,BS101,IF('Capital Structure'!$H$15='Capital Structure'!$G$18,BS112,BS123)))</f>
        <v>0</v>
      </c>
      <c r="BT135" s="139">
        <f>IF('Capital Structure'!$H$15='Capital Structure'!$G$16,BT90,IF('Capital Structure'!$H$15='Capital Structure'!$G$17,BT101,IF('Capital Structure'!$H$15='Capital Structure'!$G$18,BT112,BT123)))</f>
        <v>0</v>
      </c>
      <c r="BU135" s="139">
        <f>IF('Capital Structure'!$H$15='Capital Structure'!$G$16,BU90,IF('Capital Structure'!$H$15='Capital Structure'!$G$17,BU101,IF('Capital Structure'!$H$15='Capital Structure'!$G$18,BU112,BU123)))</f>
        <v>0</v>
      </c>
      <c r="BV135" s="139">
        <f>IF('Capital Structure'!$H$15='Capital Structure'!$G$16,BV90,IF('Capital Structure'!$H$15='Capital Structure'!$G$17,BV101,IF('Capital Structure'!$H$15='Capital Structure'!$G$18,BV112,BV123)))</f>
        <v>0</v>
      </c>
      <c r="BW135" s="139">
        <f>IF('Capital Structure'!$H$15='Capital Structure'!$G$16,BW90,IF('Capital Structure'!$H$15='Capital Structure'!$G$17,BW101,IF('Capital Structure'!$H$15='Capital Structure'!$G$18,BW112,BW123)))</f>
        <v>0</v>
      </c>
      <c r="BX135" s="139">
        <f>IF('Capital Structure'!$H$15='Capital Structure'!$G$16,BX90,IF('Capital Structure'!$H$15='Capital Structure'!$G$17,BX101,IF('Capital Structure'!$H$15='Capital Structure'!$G$18,BX112,BX123)))</f>
        <v>0</v>
      </c>
      <c r="BY135" s="139">
        <f>IF('Capital Structure'!$H$15='Capital Structure'!$G$16,BY90,IF('Capital Structure'!$H$15='Capital Structure'!$G$17,BY101,IF('Capital Structure'!$H$15='Capital Structure'!$G$18,BY112,BY123)))</f>
        <v>0</v>
      </c>
      <c r="BZ135" s="139">
        <f>IF('Capital Structure'!$H$15='Capital Structure'!$G$16,BZ90,IF('Capital Structure'!$H$15='Capital Structure'!$G$17,BZ101,IF('Capital Structure'!$H$15='Capital Structure'!$G$18,BZ112,BZ123)))</f>
        <v>0</v>
      </c>
      <c r="CA135" s="139">
        <f>IF('Capital Structure'!$H$15='Capital Structure'!$G$16,CA90,IF('Capital Structure'!$H$15='Capital Structure'!$G$17,CA101,IF('Capital Structure'!$H$15='Capital Structure'!$G$18,CA112,CA123)))</f>
        <v>0</v>
      </c>
      <c r="CB135" s="139">
        <f>IF('Capital Structure'!$H$15='Capital Structure'!$G$16,CB90,IF('Capital Structure'!$H$15='Capital Structure'!$G$17,CB101,IF('Capital Structure'!$H$15='Capital Structure'!$G$18,CB112,CB123)))</f>
        <v>0</v>
      </c>
      <c r="CC135" s="139">
        <f>IF('Capital Structure'!$H$15='Capital Structure'!$G$16,CC90,IF('Capital Structure'!$H$15='Capital Structure'!$G$17,CC101,IF('Capital Structure'!$H$15='Capital Structure'!$G$18,CC112,CC123)))</f>
        <v>0</v>
      </c>
      <c r="CD135" s="139">
        <f>IF('Capital Structure'!$H$15='Capital Structure'!$G$16,CD90,IF('Capital Structure'!$H$15='Capital Structure'!$G$17,CD101,IF('Capital Structure'!$H$15='Capital Structure'!$G$18,CD112,CD123)))</f>
        <v>0</v>
      </c>
      <c r="CE135" s="139">
        <f>IF('Capital Structure'!$H$15='Capital Structure'!$G$16,CE90,IF('Capital Structure'!$H$15='Capital Structure'!$G$17,CE101,IF('Capital Structure'!$H$15='Capital Structure'!$G$18,CE112,CE123)))</f>
        <v>0</v>
      </c>
      <c r="CF135" s="139">
        <f>IF('Capital Structure'!$H$15='Capital Structure'!$G$16,CF90,IF('Capital Structure'!$H$15='Capital Structure'!$G$17,CF101,IF('Capital Structure'!$H$15='Capital Structure'!$G$18,CF112,CF123)))</f>
        <v>0</v>
      </c>
      <c r="CG135" s="139">
        <f>IF('Capital Structure'!$H$15='Capital Structure'!$G$16,CG90,IF('Capital Structure'!$H$15='Capital Structure'!$G$17,CG101,IF('Capital Structure'!$H$15='Capital Structure'!$G$18,CG112,CG123)))</f>
        <v>0</v>
      </c>
      <c r="CH135" s="139">
        <f>IF('Capital Structure'!$H$15='Capital Structure'!$G$16,CH90,IF('Capital Structure'!$H$15='Capital Structure'!$G$17,CH101,IF('Capital Structure'!$H$15='Capital Structure'!$G$18,CH112,CH123)))</f>
        <v>0</v>
      </c>
      <c r="CI135" s="139">
        <f>IF('Capital Structure'!$H$15='Capital Structure'!$G$16,CI90,IF('Capital Structure'!$H$15='Capital Structure'!$G$17,CI101,IF('Capital Structure'!$H$15='Capital Structure'!$G$18,CI112,CI123)))</f>
        <v>0</v>
      </c>
      <c r="CJ135" s="139">
        <f>IF('Capital Structure'!$H$15='Capital Structure'!$G$16,CJ90,IF('Capital Structure'!$H$15='Capital Structure'!$G$17,CJ101,IF('Capital Structure'!$H$15='Capital Structure'!$G$18,CJ112,CJ123)))</f>
        <v>0</v>
      </c>
      <c r="CK135" s="139">
        <f>IF('Capital Structure'!$H$15='Capital Structure'!$G$16,CK90,IF('Capital Structure'!$H$15='Capital Structure'!$G$17,CK101,IF('Capital Structure'!$H$15='Capital Structure'!$G$18,CK112,CK123)))</f>
        <v>0</v>
      </c>
      <c r="CL135" s="139">
        <f>IF('Capital Structure'!$H$15='Capital Structure'!$G$16,CL90,IF('Capital Structure'!$H$15='Capital Structure'!$G$17,CL101,IF('Capital Structure'!$H$15='Capital Structure'!$G$18,CL112,CL123)))</f>
        <v>0</v>
      </c>
      <c r="CM135" s="139">
        <f>IF('Capital Structure'!$H$15='Capital Structure'!$G$16,CM90,IF('Capital Structure'!$H$15='Capital Structure'!$G$17,CM101,IF('Capital Structure'!$H$15='Capital Structure'!$G$18,CM112,CM123)))</f>
        <v>0</v>
      </c>
      <c r="CN135" s="139">
        <f>IF('Capital Structure'!$H$15='Capital Structure'!$G$16,CN90,IF('Capital Structure'!$H$15='Capital Structure'!$G$17,CN101,IF('Capital Structure'!$H$15='Capital Structure'!$G$18,CN112,CN123)))</f>
        <v>0</v>
      </c>
      <c r="CO135" s="139">
        <f>IF('Capital Structure'!$H$15='Capital Structure'!$G$16,CO90,IF('Capital Structure'!$H$15='Capital Structure'!$G$17,CO101,IF('Capital Structure'!$H$15='Capital Structure'!$G$18,CO112,CO123)))</f>
        <v>0</v>
      </c>
      <c r="CP135" s="139">
        <f>IF('Capital Structure'!$H$15='Capital Structure'!$G$16,CP90,IF('Capital Structure'!$H$15='Capital Structure'!$G$17,CP101,IF('Capital Structure'!$H$15='Capital Structure'!$G$18,CP112,CP123)))</f>
        <v>0</v>
      </c>
      <c r="CQ135" s="139">
        <f>IF('Capital Structure'!$H$15='Capital Structure'!$G$16,CQ90,IF('Capital Structure'!$H$15='Capital Structure'!$G$17,CQ101,IF('Capital Structure'!$H$15='Capital Structure'!$G$18,CQ112,CQ123)))</f>
        <v>0</v>
      </c>
      <c r="CR135" s="139">
        <f>IF('Capital Structure'!$H$15='Capital Structure'!$G$16,CR90,IF('Capital Structure'!$H$15='Capital Structure'!$G$17,CR101,IF('Capital Structure'!$H$15='Capital Structure'!$G$18,CR112,CR123)))</f>
        <v>0</v>
      </c>
      <c r="CS135" s="139">
        <f>IF('Capital Structure'!$H$15='Capital Structure'!$G$16,CS90,IF('Capital Structure'!$H$15='Capital Structure'!$G$17,CS101,IF('Capital Structure'!$H$15='Capital Structure'!$G$18,CS112,CS123)))</f>
        <v>0</v>
      </c>
      <c r="CT135" s="139">
        <f>IF('Capital Structure'!$H$15='Capital Structure'!$G$16,CT90,IF('Capital Structure'!$H$15='Capital Structure'!$G$17,CT101,IF('Capital Structure'!$H$15='Capital Structure'!$G$18,CT112,CT123)))</f>
        <v>0</v>
      </c>
      <c r="CU135" s="139">
        <f>IF('Capital Structure'!$H$15='Capital Structure'!$G$16,CU90,IF('Capital Structure'!$H$15='Capital Structure'!$G$17,CU101,IF('Capital Structure'!$H$15='Capital Structure'!$G$18,CU112,CU123)))</f>
        <v>0</v>
      </c>
      <c r="CV135" s="139">
        <f>IF('Capital Structure'!$H$15='Capital Structure'!$G$16,CV90,IF('Capital Structure'!$H$15='Capital Structure'!$G$17,CV101,IF('Capital Structure'!$H$15='Capital Structure'!$G$18,CV112,CV123)))</f>
        <v>0</v>
      </c>
      <c r="CW135" s="139">
        <f>IF('Capital Structure'!$H$15='Capital Structure'!$G$16,CW90,IF('Capital Structure'!$H$15='Capital Structure'!$G$17,CW101,IF('Capital Structure'!$H$15='Capital Structure'!$G$18,CW112,CW123)))</f>
        <v>0</v>
      </c>
      <c r="CX135" s="139">
        <f>IF('Capital Structure'!$H$15='Capital Structure'!$G$16,CX90,IF('Capital Structure'!$H$15='Capital Structure'!$G$17,CX101,IF('Capital Structure'!$H$15='Capital Structure'!$G$18,CX112,CX123)))</f>
        <v>0</v>
      </c>
      <c r="CY135" s="139">
        <f>IF('Capital Structure'!$H$15='Capital Structure'!$G$16,CY90,IF('Capital Structure'!$H$15='Capital Structure'!$G$17,CY101,IF('Capital Structure'!$H$15='Capital Structure'!$G$18,CY112,CY123)))</f>
        <v>0</v>
      </c>
      <c r="CZ135" s="139">
        <f>IF('Capital Structure'!$H$15='Capital Structure'!$G$16,CZ90,IF('Capital Structure'!$H$15='Capital Structure'!$G$17,CZ101,IF('Capital Structure'!$H$15='Capital Structure'!$G$18,CZ112,CZ123)))</f>
        <v>0</v>
      </c>
      <c r="DA135" s="139">
        <f>IF('Capital Structure'!$H$15='Capital Structure'!$G$16,DA90,IF('Capital Structure'!$H$15='Capital Structure'!$G$17,DA101,IF('Capital Structure'!$H$15='Capital Structure'!$G$18,DA112,DA123)))</f>
        <v>0</v>
      </c>
      <c r="DB135" s="139">
        <f>IF('Capital Structure'!$H$15='Capital Structure'!$G$16,DB90,IF('Capital Structure'!$H$15='Capital Structure'!$G$17,DB101,IF('Capital Structure'!$H$15='Capital Structure'!$G$18,DB112,DB123)))</f>
        <v>0</v>
      </c>
      <c r="DC135" s="139">
        <f>IF('Capital Structure'!$H$15='Capital Structure'!$G$16,DC90,IF('Capital Structure'!$H$15='Capital Structure'!$G$17,DC101,IF('Capital Structure'!$H$15='Capital Structure'!$G$18,DC112,DC123)))</f>
        <v>0</v>
      </c>
      <c r="DD135" s="139">
        <f>IF('Capital Structure'!$H$15='Capital Structure'!$G$16,DD90,IF('Capital Structure'!$H$15='Capital Structure'!$G$17,DD101,IF('Capital Structure'!$H$15='Capital Structure'!$G$18,DD112,DD123)))</f>
        <v>0</v>
      </c>
      <c r="DE135" s="139">
        <f>IF('Capital Structure'!$H$15='Capital Structure'!$G$16,DE90,IF('Capital Structure'!$H$15='Capital Structure'!$G$17,DE101,IF('Capital Structure'!$H$15='Capital Structure'!$G$18,DE112,DE123)))</f>
        <v>0</v>
      </c>
      <c r="DF135" s="139">
        <f>IF('Capital Structure'!$H$15='Capital Structure'!$G$16,DF90,IF('Capital Structure'!$H$15='Capital Structure'!$G$17,DF101,IF('Capital Structure'!$H$15='Capital Structure'!$G$18,DF112,DF123)))</f>
        <v>0</v>
      </c>
      <c r="DG135" s="139">
        <f>IF('Capital Structure'!$H$15='Capital Structure'!$G$16,DG90,IF('Capital Structure'!$H$15='Capital Structure'!$G$17,DG101,IF('Capital Structure'!$H$15='Capital Structure'!$G$18,DG112,DG123)))</f>
        <v>0</v>
      </c>
      <c r="DH135" s="139">
        <f>IF('Capital Structure'!$H$15='Capital Structure'!$G$16,DH90,IF('Capital Structure'!$H$15='Capital Structure'!$G$17,DH101,IF('Capital Structure'!$H$15='Capital Structure'!$G$18,DH112,DH123)))</f>
        <v>0</v>
      </c>
      <c r="DI135" s="139">
        <f>IF('Capital Structure'!$H$15='Capital Structure'!$G$16,DI90,IF('Capital Structure'!$H$15='Capital Structure'!$G$17,DI101,IF('Capital Structure'!$H$15='Capital Structure'!$G$18,DI112,DI123)))</f>
        <v>0</v>
      </c>
      <c r="DJ135" s="139">
        <f>IF('Capital Structure'!$H$15='Capital Structure'!$G$16,DJ90,IF('Capital Structure'!$H$15='Capital Structure'!$G$17,DJ101,IF('Capital Structure'!$H$15='Capital Structure'!$G$18,DJ112,DJ123)))</f>
        <v>0</v>
      </c>
      <c r="DK135" s="139">
        <f>IF('Capital Structure'!$H$15='Capital Structure'!$G$16,DK90,IF('Capital Structure'!$H$15='Capital Structure'!$G$17,DK101,IF('Capital Structure'!$H$15='Capital Structure'!$G$18,DK112,DK123)))</f>
        <v>0</v>
      </c>
      <c r="DL135" s="139">
        <f>IF('Capital Structure'!$H$15='Capital Structure'!$G$16,DL90,IF('Capital Structure'!$H$15='Capital Structure'!$G$17,DL101,IF('Capital Structure'!$H$15='Capital Structure'!$G$18,DL112,DL123)))</f>
        <v>0</v>
      </c>
      <c r="DM135" s="139">
        <f>IF('Capital Structure'!$H$15='Capital Structure'!$G$16,DM90,IF('Capital Structure'!$H$15='Capital Structure'!$G$17,DM101,IF('Capital Structure'!$H$15='Capital Structure'!$G$18,DM112,DM123)))</f>
        <v>0</v>
      </c>
      <c r="DN135" s="139">
        <f>IF('Capital Structure'!$H$15='Capital Structure'!$G$16,DN90,IF('Capital Structure'!$H$15='Capital Structure'!$G$17,DN101,IF('Capital Structure'!$H$15='Capital Structure'!$G$18,DN112,DN123)))</f>
        <v>0</v>
      </c>
      <c r="DO135" s="139">
        <f>IF('Capital Structure'!$H$15='Capital Structure'!$G$16,DO90,IF('Capital Structure'!$H$15='Capital Structure'!$G$17,DO101,IF('Capital Structure'!$H$15='Capital Structure'!$G$18,DO112,DO123)))</f>
        <v>0</v>
      </c>
      <c r="DP135" s="139">
        <f>IF('Capital Structure'!$H$15='Capital Structure'!$G$16,DP90,IF('Capital Structure'!$H$15='Capital Structure'!$G$17,DP101,IF('Capital Structure'!$H$15='Capital Structure'!$G$18,DP112,DP123)))</f>
        <v>0</v>
      </c>
      <c r="DQ135" s="139">
        <f>IF('Capital Structure'!$H$15='Capital Structure'!$G$16,DQ90,IF('Capital Structure'!$H$15='Capital Structure'!$G$17,DQ101,IF('Capital Structure'!$H$15='Capital Structure'!$G$18,DQ112,DQ123)))</f>
        <v>0</v>
      </c>
      <c r="DR135" s="139">
        <f>IF('Capital Structure'!$H$15='Capital Structure'!$G$16,DR90,IF('Capital Structure'!$H$15='Capital Structure'!$G$17,DR101,IF('Capital Structure'!$H$15='Capital Structure'!$G$18,DR112,DR123)))</f>
        <v>0</v>
      </c>
      <c r="DS135" s="139">
        <f>IF('Capital Structure'!$H$15='Capital Structure'!$G$16,DS90,IF('Capital Structure'!$H$15='Capital Structure'!$G$17,DS101,IF('Capital Structure'!$H$15='Capital Structure'!$G$18,DS112,DS123)))</f>
        <v>0</v>
      </c>
      <c r="DT135" s="139">
        <f>IF('Capital Structure'!$H$15='Capital Structure'!$G$16,DT90,IF('Capital Structure'!$H$15='Capital Structure'!$G$17,DT101,IF('Capital Structure'!$H$15='Capital Structure'!$G$18,DT112,DT123)))</f>
        <v>0</v>
      </c>
      <c r="DU135" s="139">
        <f>IF('Capital Structure'!$H$15='Capital Structure'!$G$16,DU90,IF('Capital Structure'!$H$15='Capital Structure'!$G$17,DU101,IF('Capital Structure'!$H$15='Capital Structure'!$G$18,DU112,DU123)))</f>
        <v>0</v>
      </c>
      <c r="DV135" s="139">
        <f>IF('Capital Structure'!$H$15='Capital Structure'!$G$16,DV90,IF('Capital Structure'!$H$15='Capital Structure'!$G$17,DV101,IF('Capital Structure'!$H$15='Capital Structure'!$G$18,DV112,DV123)))</f>
        <v>0</v>
      </c>
      <c r="DW135" s="139">
        <f>IF('Capital Structure'!$H$15='Capital Structure'!$G$16,DW90,IF('Capital Structure'!$H$15='Capital Structure'!$G$17,DW101,IF('Capital Structure'!$H$15='Capital Structure'!$G$18,DW112,DW123)))</f>
        <v>0</v>
      </c>
      <c r="DX135" s="139">
        <f>IF('Capital Structure'!$H$15='Capital Structure'!$G$16,DX90,IF('Capital Structure'!$H$15='Capital Structure'!$G$17,DX101,IF('Capital Structure'!$H$15='Capital Structure'!$G$18,DX112,DX123)))</f>
        <v>0</v>
      </c>
      <c r="DY135" s="139">
        <f>IF('Capital Structure'!$H$15='Capital Structure'!$G$16,DY90,IF('Capital Structure'!$H$15='Capital Structure'!$G$17,DY101,IF('Capital Structure'!$H$15='Capital Structure'!$G$18,DY112,DY123)))</f>
        <v>0</v>
      </c>
      <c r="DZ135" s="139">
        <f>IF('Capital Structure'!$H$15='Capital Structure'!$G$16,DZ90,IF('Capital Structure'!$H$15='Capital Structure'!$G$17,DZ101,IF('Capital Structure'!$H$15='Capital Structure'!$G$18,DZ112,DZ123)))</f>
        <v>0</v>
      </c>
      <c r="EA135" s="139">
        <f>IF('Capital Structure'!$H$15='Capital Structure'!$G$16,EA90,IF('Capital Structure'!$H$15='Capital Structure'!$G$17,EA101,IF('Capital Structure'!$H$15='Capital Structure'!$G$18,EA112,EA123)))</f>
        <v>0</v>
      </c>
      <c r="EB135" s="139">
        <f>IF('Capital Structure'!$H$15='Capital Structure'!$G$16,EB90,IF('Capital Structure'!$H$15='Capital Structure'!$G$17,EB101,IF('Capital Structure'!$H$15='Capital Structure'!$G$18,EB112,EB123)))</f>
        <v>0</v>
      </c>
      <c r="EC135" s="139">
        <f>IF('Capital Structure'!$H$15='Capital Structure'!$G$16,EC90,IF('Capital Structure'!$H$15='Capital Structure'!$G$17,EC101,IF('Capital Structure'!$H$15='Capital Structure'!$G$18,EC112,EC123)))</f>
        <v>0</v>
      </c>
      <c r="ED135" s="139">
        <f>IF('Capital Structure'!$H$15='Capital Structure'!$G$16,ED90,IF('Capital Structure'!$H$15='Capital Structure'!$G$17,ED101,IF('Capital Structure'!$H$15='Capital Structure'!$G$18,ED112,ED123)))</f>
        <v>0</v>
      </c>
      <c r="EE135" s="139">
        <f>IF('Capital Structure'!$H$15='Capital Structure'!$G$16,EE90,IF('Capital Structure'!$H$15='Capital Structure'!$G$17,EE101,IF('Capital Structure'!$H$15='Capital Structure'!$G$18,EE112,EE123)))</f>
        <v>0</v>
      </c>
      <c r="EF135" s="139">
        <f>IF('Capital Structure'!$H$15='Capital Structure'!$G$16,EF90,IF('Capital Structure'!$H$15='Capital Structure'!$G$17,EF101,IF('Capital Structure'!$H$15='Capital Structure'!$G$18,EF112,EF123)))</f>
        <v>0</v>
      </c>
      <c r="EG135" s="139">
        <f>IF('Capital Structure'!$H$15='Capital Structure'!$G$16,EG90,IF('Capital Structure'!$H$15='Capital Structure'!$G$17,EG101,IF('Capital Structure'!$H$15='Capital Structure'!$G$18,EG112,EG123)))</f>
        <v>0</v>
      </c>
      <c r="EH135" s="139">
        <f>IF('Capital Structure'!$H$15='Capital Structure'!$G$16,EH90,IF('Capital Structure'!$H$15='Capital Structure'!$G$17,EH101,IF('Capital Structure'!$H$15='Capital Structure'!$G$18,EH112,EH123)))</f>
        <v>0</v>
      </c>
      <c r="EI135" s="139">
        <f>IF('Capital Structure'!$H$15='Capital Structure'!$G$16,EI90,IF('Capital Structure'!$H$15='Capital Structure'!$G$17,EI101,IF('Capital Structure'!$H$15='Capital Structure'!$G$18,EI112,EI123)))</f>
        <v>0</v>
      </c>
      <c r="EJ135" s="139">
        <f>IF('Capital Structure'!$H$15='Capital Structure'!$G$16,EJ90,IF('Capital Structure'!$H$15='Capital Structure'!$G$17,EJ101,IF('Capital Structure'!$H$15='Capital Structure'!$G$18,EJ112,EJ123)))</f>
        <v>0</v>
      </c>
      <c r="EK135" s="139">
        <f>IF('Capital Structure'!$H$15='Capital Structure'!$G$16,EK90,IF('Capital Structure'!$H$15='Capital Structure'!$G$17,EK101,IF('Capital Structure'!$H$15='Capital Structure'!$G$18,EK112,EK123)))</f>
        <v>0</v>
      </c>
      <c r="EL135" s="139">
        <f>IF('Capital Structure'!$H$15='Capital Structure'!$G$16,EL90,IF('Capital Structure'!$H$15='Capital Structure'!$G$17,EL101,IF('Capital Structure'!$H$15='Capital Structure'!$G$18,EL112,EL123)))</f>
        <v>0</v>
      </c>
      <c r="EM135" s="139">
        <f>IF('Capital Structure'!$H$15='Capital Structure'!$G$16,EM90,IF('Capital Structure'!$H$15='Capital Structure'!$G$17,EM101,IF('Capital Structure'!$H$15='Capital Structure'!$G$18,EM112,EM123)))</f>
        <v>0</v>
      </c>
      <c r="EN135" s="139">
        <f>IF('Capital Structure'!$H$15='Capital Structure'!$G$16,EN90,IF('Capital Structure'!$H$15='Capital Structure'!$G$17,EN101,IF('Capital Structure'!$H$15='Capital Structure'!$G$18,EN112,EN123)))</f>
        <v>0</v>
      </c>
      <c r="EO135" s="139">
        <f>IF('Capital Structure'!$H$15='Capital Structure'!$G$16,EO90,IF('Capital Structure'!$H$15='Capital Structure'!$G$17,EO101,IF('Capital Structure'!$H$15='Capital Structure'!$G$18,EO112,EO123)))</f>
        <v>0</v>
      </c>
      <c r="EP135" s="139">
        <f>IF('Capital Structure'!$H$15='Capital Structure'!$G$16,EP90,IF('Capital Structure'!$H$15='Capital Structure'!$G$17,EP101,IF('Capital Structure'!$H$15='Capital Structure'!$G$18,EP112,EP123)))</f>
        <v>0</v>
      </c>
      <c r="EQ135" s="139">
        <f>IF('Capital Structure'!$H$15='Capital Structure'!$G$16,EQ90,IF('Capital Structure'!$H$15='Capital Structure'!$G$17,EQ101,IF('Capital Structure'!$H$15='Capital Structure'!$G$18,EQ112,EQ123)))</f>
        <v>0</v>
      </c>
      <c r="ER135" s="139">
        <f>IF('Capital Structure'!$H$15='Capital Structure'!$G$16,ER90,IF('Capital Structure'!$H$15='Capital Structure'!$G$17,ER101,IF('Capital Structure'!$H$15='Capital Structure'!$G$18,ER112,ER123)))</f>
        <v>0</v>
      </c>
      <c r="ES135" s="139">
        <f>IF('Capital Structure'!$H$15='Capital Structure'!$G$16,ES90,IF('Capital Structure'!$H$15='Capital Structure'!$G$17,ES101,IF('Capital Structure'!$H$15='Capital Structure'!$G$18,ES112,ES123)))</f>
        <v>0</v>
      </c>
      <c r="ET135" s="139">
        <f>IF('Capital Structure'!$H$15='Capital Structure'!$G$16,ET90,IF('Capital Structure'!$H$15='Capital Structure'!$G$17,ET101,IF('Capital Structure'!$H$15='Capital Structure'!$G$18,ET112,ET123)))</f>
        <v>0</v>
      </c>
      <c r="EU135" s="139">
        <f>IF('Capital Structure'!$H$15='Capital Structure'!$G$16,EU90,IF('Capital Structure'!$H$15='Capital Structure'!$G$17,EU101,IF('Capital Structure'!$H$15='Capital Structure'!$G$18,EU112,EU123)))</f>
        <v>0</v>
      </c>
      <c r="EV135" s="139">
        <f>IF('Capital Structure'!$H$15='Capital Structure'!$G$16,EV90,IF('Capital Structure'!$H$15='Capital Structure'!$G$17,EV101,IF('Capital Structure'!$H$15='Capital Structure'!$G$18,EV112,EV123)))</f>
        <v>0</v>
      </c>
      <c r="EW135" s="139">
        <f>IF('Capital Structure'!$H$15='Capital Structure'!$G$16,EW90,IF('Capital Structure'!$H$15='Capital Structure'!$G$17,EW101,IF('Capital Structure'!$H$15='Capital Structure'!$G$18,EW112,EW123)))</f>
        <v>0</v>
      </c>
      <c r="EX135" s="139">
        <f>IF('Capital Structure'!$H$15='Capital Structure'!$G$16,EX90,IF('Capital Structure'!$H$15='Capital Structure'!$G$17,EX101,IF('Capital Structure'!$H$15='Capital Structure'!$G$18,EX112,EX123)))</f>
        <v>0</v>
      </c>
      <c r="EY135" s="139">
        <f>IF('Capital Structure'!$H$15='Capital Structure'!$G$16,EY90,IF('Capital Structure'!$H$15='Capital Structure'!$G$17,EY101,IF('Capital Structure'!$H$15='Capital Structure'!$G$18,EY112,EY123)))</f>
        <v>0</v>
      </c>
      <c r="EZ135" s="139">
        <f>IF('Capital Structure'!$H$15='Capital Structure'!$G$16,EZ90,IF('Capital Structure'!$H$15='Capital Structure'!$G$17,EZ101,IF('Capital Structure'!$H$15='Capital Structure'!$G$18,EZ112,EZ123)))</f>
        <v>0</v>
      </c>
      <c r="FA135" s="139">
        <f>IF('Capital Structure'!$H$15='Capital Structure'!$G$16,FA90,IF('Capital Structure'!$H$15='Capital Structure'!$G$17,FA101,IF('Capital Structure'!$H$15='Capital Structure'!$G$18,FA112,FA123)))</f>
        <v>0</v>
      </c>
      <c r="FB135" s="139">
        <f>IF('Capital Structure'!$H$15='Capital Structure'!$G$16,FB90,IF('Capital Structure'!$H$15='Capital Structure'!$G$17,FB101,IF('Capital Structure'!$H$15='Capital Structure'!$G$18,FB112,FB123)))</f>
        <v>0</v>
      </c>
      <c r="FC135" s="139"/>
      <c r="FD135" s="139"/>
      <c r="FE135" s="139"/>
      <c r="FF135" s="139"/>
      <c r="FG135" s="139"/>
      <c r="FH135" s="139"/>
      <c r="FI135" s="139"/>
      <c r="FJ135" s="139"/>
      <c r="FK135" s="139"/>
      <c r="FL135" s="139"/>
      <c r="FM135" s="139"/>
      <c r="FN135" s="139"/>
      <c r="FO135" s="139"/>
      <c r="FP135" s="139"/>
      <c r="FQ135" s="139"/>
      <c r="FR135" s="139"/>
      <c r="FS135" s="139"/>
      <c r="FT135" s="139"/>
      <c r="FU135" s="139"/>
      <c r="FV135" s="139"/>
      <c r="FW135" s="139"/>
      <c r="FX135" s="139"/>
      <c r="FY135" s="139"/>
      <c r="FZ135" s="139"/>
      <c r="GA135" s="139"/>
      <c r="GB135" s="139"/>
      <c r="GC135" s="139"/>
      <c r="GD135" s="139"/>
      <c r="GE135" s="139"/>
      <c r="GF135" s="139"/>
      <c r="GG135" s="139"/>
      <c r="GH135" s="139"/>
      <c r="GI135" s="139"/>
      <c r="GJ135" s="139"/>
      <c r="GK135" s="139"/>
      <c r="GL135" s="139"/>
      <c r="GM135" s="139"/>
      <c r="GN135" s="139"/>
      <c r="GO135" s="139"/>
      <c r="GP135" s="139"/>
      <c r="GQ135" s="139"/>
      <c r="GR135" s="139"/>
      <c r="GS135" s="139"/>
      <c r="GT135" s="139"/>
      <c r="GU135" s="139"/>
      <c r="GV135" s="139"/>
      <c r="GW135" s="139"/>
      <c r="GX135" s="139"/>
    </row>
    <row r="136" spans="1:206">
      <c r="B136" s="148" t="s">
        <v>355</v>
      </c>
      <c r="E136" s="139">
        <f>IF('Capital Structure'!$H$15='Capital Structure'!$G$16,E91,IF('Capital Structure'!$H$15='Capital Structure'!$G$17,E102,IF('Capital Structure'!$H$15='Capital Structure'!$G$18,E113,E124)))</f>
        <v>0</v>
      </c>
      <c r="F136" s="139">
        <f>IF('Capital Structure'!$H$15='Capital Structure'!$G$16,F91,IF('Capital Structure'!$H$15='Capital Structure'!$G$17,F102,IF('Capital Structure'!$H$15='Capital Structure'!$G$18,F113,F124)))</f>
        <v>0</v>
      </c>
      <c r="G136" s="139">
        <f>IF('Capital Structure'!$H$15='Capital Structure'!$G$16,G91,IF('Capital Structure'!$H$15='Capital Structure'!$G$17,G102,IF('Capital Structure'!$H$15='Capital Structure'!$G$18,G113,G124)))</f>
        <v>0</v>
      </c>
      <c r="H136" s="139">
        <f>IF('Capital Structure'!$H$15='Capital Structure'!$G$16,H91,IF('Capital Structure'!$H$15='Capital Structure'!$G$17,H102,IF('Capital Structure'!$H$15='Capital Structure'!$G$18,H113,H124)))</f>
        <v>0</v>
      </c>
      <c r="I136" s="139">
        <f>IF('Capital Structure'!$H$15='Capital Structure'!$G$16,I91,IF('Capital Structure'!$H$15='Capital Structure'!$G$17,I102,IF('Capital Structure'!$H$15='Capital Structure'!$G$18,I113,I124)))</f>
        <v>0</v>
      </c>
      <c r="J136" s="139">
        <f>IF('Capital Structure'!$H$15='Capital Structure'!$G$16,J91,IF('Capital Structure'!$H$15='Capital Structure'!$G$17,J102,IF('Capital Structure'!$H$15='Capital Structure'!$G$18,J113,J124)))</f>
        <v>0</v>
      </c>
      <c r="K136" s="139">
        <f>IF('Capital Structure'!$H$15='Capital Structure'!$G$16,K91,IF('Capital Structure'!$H$15='Capital Structure'!$G$17,K102,IF('Capital Structure'!$H$15='Capital Structure'!$G$18,K113,K124)))</f>
        <v>0</v>
      </c>
      <c r="L136" s="139">
        <f>IF('Capital Structure'!$H$15='Capital Structure'!$G$16,L91,IF('Capital Structure'!$H$15='Capital Structure'!$G$17,L102,IF('Capital Structure'!$H$15='Capital Structure'!$G$18,L113,L124)))</f>
        <v>0</v>
      </c>
      <c r="M136" s="139">
        <f>IF('Capital Structure'!$H$15='Capital Structure'!$G$16,M91,IF('Capital Structure'!$H$15='Capital Structure'!$G$17,M102,IF('Capital Structure'!$H$15='Capital Structure'!$G$18,M113,M124)))</f>
        <v>0</v>
      </c>
      <c r="N136" s="139">
        <f>IF('Capital Structure'!$H$15='Capital Structure'!$G$16,N91,IF('Capital Structure'!$H$15='Capital Structure'!$G$17,N102,IF('Capital Structure'!$H$15='Capital Structure'!$G$18,N113,N124)))</f>
        <v>0</v>
      </c>
      <c r="O136" s="139">
        <f>IF('Capital Structure'!$H$15='Capital Structure'!$G$16,O91,IF('Capital Structure'!$H$15='Capital Structure'!$G$17,O102,IF('Capital Structure'!$H$15='Capital Structure'!$G$18,O113,O124)))</f>
        <v>0</v>
      </c>
      <c r="P136" s="139">
        <f>IF('Capital Structure'!$H$15='Capital Structure'!$G$16,P91,IF('Capital Structure'!$H$15='Capital Structure'!$G$17,P102,IF('Capital Structure'!$H$15='Capital Structure'!$G$18,P113,P124)))</f>
        <v>0</v>
      </c>
      <c r="Q136" s="139">
        <f>IF('Capital Structure'!$H$15='Capital Structure'!$G$16,Q91,IF('Capital Structure'!$H$15='Capital Structure'!$G$17,Q102,IF('Capital Structure'!$H$15='Capital Structure'!$G$18,Q113,Q124)))</f>
        <v>0</v>
      </c>
      <c r="R136" s="139">
        <f>IF('Capital Structure'!$H$15='Capital Structure'!$G$16,R91,IF('Capital Structure'!$H$15='Capital Structure'!$G$17,R102,IF('Capital Structure'!$H$15='Capital Structure'!$G$18,R113,R124)))</f>
        <v>0</v>
      </c>
      <c r="S136" s="139">
        <f>IF('Capital Structure'!$H$15='Capital Structure'!$G$16,S91,IF('Capital Structure'!$H$15='Capital Structure'!$G$17,S102,IF('Capital Structure'!$H$15='Capital Structure'!$G$18,S113,S124)))</f>
        <v>0</v>
      </c>
      <c r="T136" s="139">
        <f>IF('Capital Structure'!$H$15='Capital Structure'!$G$16,T91,IF('Capital Structure'!$H$15='Capital Structure'!$G$17,T102,IF('Capital Structure'!$H$15='Capital Structure'!$G$18,T113,T124)))</f>
        <v>0</v>
      </c>
      <c r="U136" s="139">
        <f>IF('Capital Structure'!$H$15='Capital Structure'!$G$16,U91,IF('Capital Structure'!$H$15='Capital Structure'!$G$17,U102,IF('Capital Structure'!$H$15='Capital Structure'!$G$18,U113,U124)))</f>
        <v>0</v>
      </c>
      <c r="V136" s="139">
        <f>IF('Capital Structure'!$H$15='Capital Structure'!$G$16,V91,IF('Capital Structure'!$H$15='Capital Structure'!$G$17,V102,IF('Capital Structure'!$H$15='Capital Structure'!$G$18,V113,V124)))</f>
        <v>0</v>
      </c>
      <c r="W136" s="139">
        <f>IF('Capital Structure'!$H$15='Capital Structure'!$G$16,W91,IF('Capital Structure'!$H$15='Capital Structure'!$G$17,W102,IF('Capital Structure'!$H$15='Capital Structure'!$G$18,W113,W124)))</f>
        <v>0</v>
      </c>
      <c r="X136" s="139">
        <f>IF('Capital Structure'!$H$15='Capital Structure'!$G$16,X91,IF('Capital Structure'!$H$15='Capital Structure'!$G$17,X102,IF('Capital Structure'!$H$15='Capital Structure'!$G$18,X113,X124)))</f>
        <v>0</v>
      </c>
      <c r="Y136" s="139">
        <f>IF('Capital Structure'!$H$15='Capital Structure'!$G$16,Y91,IF('Capital Structure'!$H$15='Capital Structure'!$G$17,Y102,IF('Capital Structure'!$H$15='Capital Structure'!$G$18,Y113,Y124)))</f>
        <v>0</v>
      </c>
      <c r="Z136" s="139">
        <f>IF('Capital Structure'!$H$15='Capital Structure'!$G$16,Z91,IF('Capital Structure'!$H$15='Capital Structure'!$G$17,Z102,IF('Capital Structure'!$H$15='Capital Structure'!$G$18,Z113,Z124)))</f>
        <v>0</v>
      </c>
      <c r="AA136" s="139">
        <f>IF('Capital Structure'!$H$15='Capital Structure'!$G$16,AA91,IF('Capital Structure'!$H$15='Capital Structure'!$G$17,AA102,IF('Capital Structure'!$H$15='Capital Structure'!$G$18,AA113,AA124)))</f>
        <v>0</v>
      </c>
      <c r="AB136" s="139">
        <f>IF('Capital Structure'!$H$15='Capital Structure'!$G$16,AB91,IF('Capital Structure'!$H$15='Capital Structure'!$G$17,AB102,IF('Capital Structure'!$H$15='Capital Structure'!$G$18,AB113,AB124)))</f>
        <v>0</v>
      </c>
      <c r="AC136" s="139">
        <f>IF('Capital Structure'!$H$15='Capital Structure'!$G$16,AC91,IF('Capital Structure'!$H$15='Capital Structure'!$G$17,AC102,IF('Capital Structure'!$H$15='Capital Structure'!$G$18,AC113,AC124)))</f>
        <v>0</v>
      </c>
      <c r="AD136" s="139">
        <f>IF('Capital Structure'!$H$15='Capital Structure'!$G$16,AD91,IF('Capital Structure'!$H$15='Capital Structure'!$G$17,AD102,IF('Capital Structure'!$H$15='Capital Structure'!$G$18,AD113,AD124)))</f>
        <v>0</v>
      </c>
      <c r="AE136" s="139">
        <f>IF('Capital Structure'!$H$15='Capital Structure'!$G$16,AE91,IF('Capital Structure'!$H$15='Capital Structure'!$G$17,AE102,IF('Capital Structure'!$H$15='Capital Structure'!$G$18,AE113,AE124)))</f>
        <v>0</v>
      </c>
      <c r="AF136" s="139">
        <f>IF('Capital Structure'!$H$15='Capital Structure'!$G$16,AF91,IF('Capital Structure'!$H$15='Capital Structure'!$G$17,AF102,IF('Capital Structure'!$H$15='Capital Structure'!$G$18,AF113,AF124)))</f>
        <v>0</v>
      </c>
      <c r="AG136" s="139">
        <f>IF('Capital Structure'!$H$15='Capital Structure'!$G$16,AG91,IF('Capital Structure'!$H$15='Capital Structure'!$G$17,AG102,IF('Capital Structure'!$H$15='Capital Structure'!$G$18,AG113,AG124)))</f>
        <v>0</v>
      </c>
      <c r="AH136" s="139">
        <f>IF('Capital Structure'!$H$15='Capital Structure'!$G$16,AH91,IF('Capital Structure'!$H$15='Capital Structure'!$G$17,AH102,IF('Capital Structure'!$H$15='Capital Structure'!$G$18,AH113,AH124)))</f>
        <v>0</v>
      </c>
      <c r="AI136" s="139">
        <f>IF('Capital Structure'!$H$15='Capital Structure'!$G$16,AI91,IF('Capital Structure'!$H$15='Capital Structure'!$G$17,AI102,IF('Capital Structure'!$H$15='Capital Structure'!$G$18,AI113,AI124)))</f>
        <v>0</v>
      </c>
      <c r="AJ136" s="139">
        <f>IF('Capital Structure'!$H$15='Capital Structure'!$G$16,AJ91,IF('Capital Structure'!$H$15='Capital Structure'!$G$17,AJ102,IF('Capital Structure'!$H$15='Capital Structure'!$G$18,AJ113,AJ124)))</f>
        <v>0</v>
      </c>
      <c r="AK136" s="139">
        <f>IF('Capital Structure'!$H$15='Capital Structure'!$G$16,AK91,IF('Capital Structure'!$H$15='Capital Structure'!$G$17,AK102,IF('Capital Structure'!$H$15='Capital Structure'!$G$18,AK113,AK124)))</f>
        <v>0</v>
      </c>
      <c r="AL136" s="139">
        <f>IF('Capital Structure'!$H$15='Capital Structure'!$G$16,AL91,IF('Capital Structure'!$H$15='Capital Structure'!$G$17,AL102,IF('Capital Structure'!$H$15='Capital Structure'!$G$18,AL113,AL124)))</f>
        <v>0</v>
      </c>
      <c r="AM136" s="139">
        <f>IF('Capital Structure'!$H$15='Capital Structure'!$G$16,AM91,IF('Capital Structure'!$H$15='Capital Structure'!$G$17,AM102,IF('Capital Structure'!$H$15='Capital Structure'!$G$18,AM113,AM124)))</f>
        <v>0</v>
      </c>
      <c r="AN136" s="139">
        <f>IF('Capital Structure'!$H$15='Capital Structure'!$G$16,AN91,IF('Capital Structure'!$H$15='Capital Structure'!$G$17,AN102,IF('Capital Structure'!$H$15='Capital Structure'!$G$18,AN113,AN124)))</f>
        <v>0</v>
      </c>
      <c r="AO136" s="139">
        <f>IF('Capital Structure'!$H$15='Capital Structure'!$G$16,AO91,IF('Capital Structure'!$H$15='Capital Structure'!$G$17,AO102,IF('Capital Structure'!$H$15='Capital Structure'!$G$18,AO113,AO124)))</f>
        <v>0</v>
      </c>
      <c r="AP136" s="139">
        <f>IF('Capital Structure'!$H$15='Capital Structure'!$G$16,AP91,IF('Capital Structure'!$H$15='Capital Structure'!$G$17,AP102,IF('Capital Structure'!$H$15='Capital Structure'!$G$18,AP113,AP124)))</f>
        <v>0</v>
      </c>
      <c r="AQ136" s="139">
        <f>IF('Capital Structure'!$H$15='Capital Structure'!$G$16,AQ91,IF('Capital Structure'!$H$15='Capital Structure'!$G$17,AQ102,IF('Capital Structure'!$H$15='Capital Structure'!$G$18,AQ113,AQ124)))</f>
        <v>0</v>
      </c>
      <c r="AR136" s="139">
        <f>IF('Capital Structure'!$H$15='Capital Structure'!$G$16,AR91,IF('Capital Structure'!$H$15='Capital Structure'!$G$17,AR102,IF('Capital Structure'!$H$15='Capital Structure'!$G$18,AR113,AR124)))</f>
        <v>0</v>
      </c>
      <c r="AS136" s="139">
        <f>IF('Capital Structure'!$H$15='Capital Structure'!$G$16,AS91,IF('Capital Structure'!$H$15='Capital Structure'!$G$17,AS102,IF('Capital Structure'!$H$15='Capital Structure'!$G$18,AS113,AS124)))</f>
        <v>0</v>
      </c>
      <c r="AT136" s="139">
        <f>IF('Capital Structure'!$H$15='Capital Structure'!$G$16,AT91,IF('Capital Structure'!$H$15='Capital Structure'!$G$17,AT102,IF('Capital Structure'!$H$15='Capital Structure'!$G$18,AT113,AT124)))</f>
        <v>0</v>
      </c>
      <c r="AU136" s="139">
        <f>IF('Capital Structure'!$H$15='Capital Structure'!$G$16,AU91,IF('Capital Structure'!$H$15='Capital Structure'!$G$17,AU102,IF('Capital Structure'!$H$15='Capital Structure'!$G$18,AU113,AU124)))</f>
        <v>0</v>
      </c>
      <c r="AV136" s="139">
        <f>IF('Capital Structure'!$H$15='Capital Structure'!$G$16,AV91,IF('Capital Structure'!$H$15='Capital Structure'!$G$17,AV102,IF('Capital Structure'!$H$15='Capital Structure'!$G$18,AV113,AV124)))</f>
        <v>0</v>
      </c>
      <c r="AW136" s="139">
        <f>IF('Capital Structure'!$H$15='Capital Structure'!$G$16,AW91,IF('Capital Structure'!$H$15='Capital Structure'!$G$17,AW102,IF('Capital Structure'!$H$15='Capital Structure'!$G$18,AW113,AW124)))</f>
        <v>0</v>
      </c>
      <c r="AX136" s="139">
        <f>IF('Capital Structure'!$H$15='Capital Structure'!$G$16,AX91,IF('Capital Structure'!$H$15='Capital Structure'!$G$17,AX102,IF('Capital Structure'!$H$15='Capital Structure'!$G$18,AX113,AX124)))</f>
        <v>0</v>
      </c>
      <c r="AY136" s="139">
        <f>IF('Capital Structure'!$H$15='Capital Structure'!$G$16,AY91,IF('Capital Structure'!$H$15='Capital Structure'!$G$17,AY102,IF('Capital Structure'!$H$15='Capital Structure'!$G$18,AY113,AY124)))</f>
        <v>0</v>
      </c>
      <c r="AZ136" s="139">
        <f>IF('Capital Structure'!$H$15='Capital Structure'!$G$16,AZ91,IF('Capital Structure'!$H$15='Capital Structure'!$G$17,AZ102,IF('Capital Structure'!$H$15='Capital Structure'!$G$18,AZ113,AZ124)))</f>
        <v>0</v>
      </c>
      <c r="BA136" s="139">
        <f>IF('Capital Structure'!$H$15='Capital Structure'!$G$16,BA91,IF('Capital Structure'!$H$15='Capital Structure'!$G$17,BA102,IF('Capital Structure'!$H$15='Capital Structure'!$G$18,BA113,BA124)))</f>
        <v>3392307.6923076925</v>
      </c>
      <c r="BB136" s="139">
        <f>IF('Capital Structure'!$H$15='Capital Structure'!$G$16,BB91,IF('Capital Structure'!$H$15='Capital Structure'!$G$17,BB102,IF('Capital Structure'!$H$15='Capital Structure'!$G$18,BB113,BB124)))</f>
        <v>6798750</v>
      </c>
      <c r="BC136" s="139">
        <f>IF('Capital Structure'!$H$15='Capital Structure'!$G$16,BC91,IF('Capital Structure'!$H$15='Capital Structure'!$G$17,BC102,IF('Capital Structure'!$H$15='Capital Structure'!$G$18,BC113,BC124)))</f>
        <v>10219385.817307694</v>
      </c>
      <c r="BD136" s="139">
        <f>IF('Capital Structure'!$H$15='Capital Structure'!$G$16,BD91,IF('Capital Structure'!$H$15='Capital Structure'!$G$17,BD102,IF('Capital Structure'!$H$15='Capital Structure'!$G$18,BD113,BD124)))</f>
        <v>13654274.283854168</v>
      </c>
      <c r="BE136" s="139">
        <f>IF('Capital Structure'!$H$15='Capital Structure'!$G$16,BE91,IF('Capital Structure'!$H$15='Capital Structure'!$G$17,BE102,IF('Capital Structure'!$H$15='Capital Structure'!$G$18,BE113,BE124)))</f>
        <v>17103474.785677921</v>
      </c>
      <c r="BF136" s="139">
        <f>IF('Capital Structure'!$H$15='Capital Structure'!$G$16,BF91,IF('Capital Structure'!$H$15='Capital Structure'!$G$17,BF102,IF('Capital Structure'!$H$15='Capital Structure'!$G$18,BF113,BF124)))</f>
        <v>20567046.956259269</v>
      </c>
      <c r="BG136" s="139">
        <f>IF('Capital Structure'!$H$15='Capital Structure'!$G$16,BG91,IF('Capital Structure'!$H$15='Capital Structure'!$G$17,BG102,IF('Capital Structure'!$H$15='Capital Structure'!$G$18,BG113,BG124)))</f>
        <v>24045050.677551378</v>
      </c>
      <c r="BH136" s="139">
        <f>IF('Capital Structure'!$H$15='Capital Structure'!$G$16,BH91,IF('Capital Structure'!$H$15='Capital Structure'!$G$17,BH102,IF('Capital Structure'!$H$15='Capital Structure'!$G$18,BH113,BH124)))</f>
        <v>27537546.081015531</v>
      </c>
      <c r="BI136" s="139">
        <f>IF('Capital Structure'!$H$15='Capital Structure'!$G$16,BI91,IF('Capital Structure'!$H$15='Capital Structure'!$G$17,BI102,IF('Capital Structure'!$H$15='Capital Structure'!$G$18,BI113,BI124)))</f>
        <v>31044593.548660789</v>
      </c>
      <c r="BJ136" s="139">
        <f>IF('Capital Structure'!$H$15='Capital Structure'!$G$16,BJ91,IF('Capital Structure'!$H$15='Capital Structure'!$G$17,BJ102,IF('Capital Structure'!$H$15='Capital Structure'!$G$18,BJ113,BJ124)))</f>
        <v>34566253.714087903</v>
      </c>
      <c r="BK136" s="139">
        <f>IF('Capital Structure'!$H$15='Capital Structure'!$G$16,BK91,IF('Capital Structure'!$H$15='Capital Structure'!$G$17,BK102,IF('Capital Structure'!$H$15='Capital Structure'!$G$18,BK113,BK124)))</f>
        <v>38102587.463537633</v>
      </c>
      <c r="BL136" s="139">
        <f>IF('Capital Structure'!$H$15='Capital Structure'!$G$16,BL91,IF('Capital Structure'!$H$15='Capital Structure'!$G$17,BL102,IF('Capital Structure'!$H$15='Capital Structure'!$G$18,BL113,BL124)))</f>
        <v>41653655.936943404</v>
      </c>
      <c r="BM136" s="139">
        <f>IF('Capital Structure'!$H$15='Capital Structure'!$G$16,BM91,IF('Capital Structure'!$H$15='Capital Structure'!$G$17,BM102,IF('Capital Structure'!$H$15='Capital Structure'!$G$18,BM113,BM124)))</f>
        <v>45219520.528988361</v>
      </c>
      <c r="BN136" s="139">
        <f>IF('Capital Structure'!$H$15='Capital Structure'!$G$16,BN91,IF('Capital Structure'!$H$15='Capital Structure'!$G$17,BN102,IF('Capital Structure'!$H$15='Capital Structure'!$G$18,BN113,BN124)))</f>
        <v>48800242.890166841</v>
      </c>
      <c r="BO136" s="139">
        <f>IF('Capital Structure'!$H$15='Capital Structure'!$G$16,BO91,IF('Capital Structure'!$H$15='Capital Structure'!$G$17,BO102,IF('Capital Structure'!$H$15='Capital Structure'!$G$18,BO113,BO124)))</f>
        <v>52395884.927850232</v>
      </c>
      <c r="BP136" s="139">
        <f>IF('Capital Structure'!$H$15='Capital Structure'!$G$16,BP91,IF('Capital Structure'!$H$15='Capital Structure'!$G$17,BP102,IF('Capital Structure'!$H$15='Capital Structure'!$G$18,BP113,BP124)))</f>
        <v>56006508.807357304</v>
      </c>
      <c r="BQ136" s="139">
        <f>IF('Capital Structure'!$H$15='Capital Structure'!$G$16,BQ91,IF('Capital Structure'!$H$15='Capital Structure'!$G$17,BQ102,IF('Capital Structure'!$H$15='Capital Structure'!$G$18,BQ113,BQ124)))</f>
        <v>59632176.953028992</v>
      </c>
      <c r="BR136" s="139">
        <f>IF('Capital Structure'!$H$15='Capital Structure'!$G$16,BR91,IF('Capital Structure'!$H$15='Capital Structure'!$G$17,BR102,IF('Capital Structure'!$H$15='Capital Structure'!$G$18,BR113,BR124)))</f>
        <v>63272952.049307637</v>
      </c>
      <c r="BS136" s="139">
        <f>IF('Capital Structure'!$H$15='Capital Structure'!$G$16,BS91,IF('Capital Structure'!$H$15='Capital Structure'!$G$17,BS102,IF('Capital Structure'!$H$15='Capital Structure'!$G$18,BS113,BS124)))</f>
        <v>66928897.041820787</v>
      </c>
      <c r="BT136" s="139">
        <f>IF('Capital Structure'!$H$15='Capital Structure'!$G$16,BT91,IF('Capital Structure'!$H$15='Capital Structure'!$G$17,BT102,IF('Capital Structure'!$H$15='Capital Structure'!$G$18,BT113,BT124)))</f>
        <v>70600075.138469398</v>
      </c>
      <c r="BU136" s="139">
        <f>IF('Capital Structure'!$H$15='Capital Structure'!$G$16,BU91,IF('Capital Structure'!$H$15='Capital Structure'!$G$17,BU102,IF('Capital Structure'!$H$15='Capital Structure'!$G$18,BU113,BU124)))</f>
        <v>74286549.810520723</v>
      </c>
      <c r="BV136" s="139">
        <f>IF('Capital Structure'!$H$15='Capital Structure'!$G$16,BV91,IF('Capital Structure'!$H$15='Capital Structure'!$G$17,BV102,IF('Capital Structure'!$H$15='Capital Structure'!$G$18,BV113,BV124)))</f>
        <v>77988384.793705583</v>
      </c>
      <c r="BW136" s="139">
        <f>IF('Capital Structure'!$H$15='Capital Structure'!$G$16,BW91,IF('Capital Structure'!$H$15='Capital Structure'!$G$17,BW102,IF('Capital Structure'!$H$15='Capital Structure'!$G$18,BW113,BW124)))</f>
        <v>81705644.089320391</v>
      </c>
      <c r="BX136" s="139">
        <f>IF('Capital Structure'!$H$15='Capital Structure'!$G$16,BX91,IF('Capital Structure'!$H$15='Capital Structure'!$G$17,BX102,IF('Capital Structure'!$H$15='Capital Structure'!$G$18,BX113,BX124)))</f>
        <v>85438391.965333581</v>
      </c>
      <c r="BY136" s="139">
        <f>IF('Capital Structure'!$H$15='Capital Structure'!$G$16,BY91,IF('Capital Structure'!$H$15='Capital Structure'!$G$17,BY102,IF('Capital Structure'!$H$15='Capital Structure'!$G$18,BY113,BY124)))</f>
        <v>89186692.957496837</v>
      </c>
      <c r="BZ136" s="139">
        <f>IF('Capital Structure'!$H$15='Capital Structure'!$G$16,BZ91,IF('Capital Structure'!$H$15='Capital Structure'!$G$17,BZ102,IF('Capital Structure'!$H$15='Capital Structure'!$G$18,BZ113,BZ124)))</f>
        <v>92950611.870460704</v>
      </c>
      <c r="CA136" s="139">
        <f>IF('Capital Structure'!$H$15='Capital Structure'!$G$16,CA91,IF('Capital Structure'!$H$15='Capital Structure'!$G$17,CA102,IF('Capital Structure'!$H$15='Capital Structure'!$G$18,CA113,CA124)))</f>
        <v>93337906.086587623</v>
      </c>
      <c r="CB136" s="139">
        <f>IF('Capital Structure'!$H$15='Capital Structure'!$G$16,CB91,IF('Capital Structure'!$H$15='Capital Structure'!$G$17,CB102,IF('Capital Structure'!$H$15='Capital Structure'!$G$18,CB113,CB124)))</f>
        <v>0</v>
      </c>
      <c r="CC136" s="139">
        <f>IF('Capital Structure'!$H$15='Capital Structure'!$G$16,CC91,IF('Capital Structure'!$H$15='Capital Structure'!$G$17,CC102,IF('Capital Structure'!$H$15='Capital Structure'!$G$18,CC113,CC124)))</f>
        <v>0</v>
      </c>
      <c r="CD136" s="139">
        <f>IF('Capital Structure'!$H$15='Capital Structure'!$G$16,CD91,IF('Capital Structure'!$H$15='Capital Structure'!$G$17,CD102,IF('Capital Structure'!$H$15='Capital Structure'!$G$18,CD113,CD124)))</f>
        <v>0</v>
      </c>
      <c r="CE136" s="139">
        <f>IF('Capital Structure'!$H$15='Capital Structure'!$G$16,CE91,IF('Capital Structure'!$H$15='Capital Structure'!$G$17,CE102,IF('Capital Structure'!$H$15='Capital Structure'!$G$18,CE113,CE124)))</f>
        <v>0</v>
      </c>
      <c r="CF136" s="139">
        <f>IF('Capital Structure'!$H$15='Capital Structure'!$G$16,CF91,IF('Capital Structure'!$H$15='Capital Structure'!$G$17,CF102,IF('Capital Structure'!$H$15='Capital Structure'!$G$18,CF113,CF124)))</f>
        <v>0</v>
      </c>
      <c r="CG136" s="139">
        <f>IF('Capital Structure'!$H$15='Capital Structure'!$G$16,CG91,IF('Capital Structure'!$H$15='Capital Structure'!$G$17,CG102,IF('Capital Structure'!$H$15='Capital Structure'!$G$18,CG113,CG124)))</f>
        <v>0</v>
      </c>
      <c r="CH136" s="139">
        <f>IF('Capital Structure'!$H$15='Capital Structure'!$G$16,CH91,IF('Capital Structure'!$H$15='Capital Structure'!$G$17,CH102,IF('Capital Structure'!$H$15='Capital Structure'!$G$18,CH113,CH124)))</f>
        <v>0</v>
      </c>
      <c r="CI136" s="139">
        <f>IF('Capital Structure'!$H$15='Capital Structure'!$G$16,CI91,IF('Capital Structure'!$H$15='Capital Structure'!$G$17,CI102,IF('Capital Structure'!$H$15='Capital Structure'!$G$18,CI113,CI124)))</f>
        <v>0</v>
      </c>
      <c r="CJ136" s="139">
        <f>IF('Capital Structure'!$H$15='Capital Structure'!$G$16,CJ91,IF('Capital Structure'!$H$15='Capital Structure'!$G$17,CJ102,IF('Capital Structure'!$H$15='Capital Structure'!$G$18,CJ113,CJ124)))</f>
        <v>0</v>
      </c>
      <c r="CK136" s="139">
        <f>IF('Capital Structure'!$H$15='Capital Structure'!$G$16,CK91,IF('Capital Structure'!$H$15='Capital Structure'!$G$17,CK102,IF('Capital Structure'!$H$15='Capital Structure'!$G$18,CK113,CK124)))</f>
        <v>0</v>
      </c>
      <c r="CL136" s="139">
        <f>IF('Capital Structure'!$H$15='Capital Structure'!$G$16,CL91,IF('Capital Structure'!$H$15='Capital Structure'!$G$17,CL102,IF('Capital Structure'!$H$15='Capital Structure'!$G$18,CL113,CL124)))</f>
        <v>0</v>
      </c>
      <c r="CM136" s="139">
        <f>IF('Capital Structure'!$H$15='Capital Structure'!$G$16,CM91,IF('Capital Structure'!$H$15='Capital Structure'!$G$17,CM102,IF('Capital Structure'!$H$15='Capital Structure'!$G$18,CM113,CM124)))</f>
        <v>0</v>
      </c>
      <c r="CN136" s="139">
        <f>IF('Capital Structure'!$H$15='Capital Structure'!$G$16,CN91,IF('Capital Structure'!$H$15='Capital Structure'!$G$17,CN102,IF('Capital Structure'!$H$15='Capital Structure'!$G$18,CN113,CN124)))</f>
        <v>0</v>
      </c>
      <c r="CO136" s="139">
        <f>IF('Capital Structure'!$H$15='Capital Structure'!$G$16,CO91,IF('Capital Structure'!$H$15='Capital Structure'!$G$17,CO102,IF('Capital Structure'!$H$15='Capital Structure'!$G$18,CO113,CO124)))</f>
        <v>0</v>
      </c>
      <c r="CP136" s="139">
        <f>IF('Capital Structure'!$H$15='Capital Structure'!$G$16,CP91,IF('Capital Structure'!$H$15='Capital Structure'!$G$17,CP102,IF('Capital Structure'!$H$15='Capital Structure'!$G$18,CP113,CP124)))</f>
        <v>0</v>
      </c>
      <c r="CQ136" s="139">
        <f>IF('Capital Structure'!$H$15='Capital Structure'!$G$16,CQ91,IF('Capital Structure'!$H$15='Capital Structure'!$G$17,CQ102,IF('Capital Structure'!$H$15='Capital Structure'!$G$18,CQ113,CQ124)))</f>
        <v>0</v>
      </c>
      <c r="CR136" s="139">
        <f>IF('Capital Structure'!$H$15='Capital Structure'!$G$16,CR91,IF('Capital Structure'!$H$15='Capital Structure'!$G$17,CR102,IF('Capital Structure'!$H$15='Capital Structure'!$G$18,CR113,CR124)))</f>
        <v>0</v>
      </c>
      <c r="CS136" s="139">
        <f>IF('Capital Structure'!$H$15='Capital Structure'!$G$16,CS91,IF('Capital Structure'!$H$15='Capital Structure'!$G$17,CS102,IF('Capital Structure'!$H$15='Capital Structure'!$G$18,CS113,CS124)))</f>
        <v>0</v>
      </c>
      <c r="CT136" s="139">
        <f>IF('Capital Structure'!$H$15='Capital Structure'!$G$16,CT91,IF('Capital Structure'!$H$15='Capital Structure'!$G$17,CT102,IF('Capital Structure'!$H$15='Capital Structure'!$G$18,CT113,CT124)))</f>
        <v>0</v>
      </c>
      <c r="CU136" s="139">
        <f>IF('Capital Structure'!$H$15='Capital Structure'!$G$16,CU91,IF('Capital Structure'!$H$15='Capital Structure'!$G$17,CU102,IF('Capital Structure'!$H$15='Capital Structure'!$G$18,CU113,CU124)))</f>
        <v>0</v>
      </c>
      <c r="CV136" s="139">
        <f>IF('Capital Structure'!$H$15='Capital Structure'!$G$16,CV91,IF('Capital Structure'!$H$15='Capital Structure'!$G$17,CV102,IF('Capital Structure'!$H$15='Capital Structure'!$G$18,CV113,CV124)))</f>
        <v>0</v>
      </c>
      <c r="CW136" s="139">
        <f>IF('Capital Structure'!$H$15='Capital Structure'!$G$16,CW91,IF('Capital Structure'!$H$15='Capital Structure'!$G$17,CW102,IF('Capital Structure'!$H$15='Capital Structure'!$G$18,CW113,CW124)))</f>
        <v>0</v>
      </c>
      <c r="CX136" s="139">
        <f>IF('Capital Structure'!$H$15='Capital Structure'!$G$16,CX91,IF('Capital Structure'!$H$15='Capital Structure'!$G$17,CX102,IF('Capital Structure'!$H$15='Capital Structure'!$G$18,CX113,CX124)))</f>
        <v>0</v>
      </c>
      <c r="CY136" s="139">
        <f>IF('Capital Structure'!$H$15='Capital Structure'!$G$16,CY91,IF('Capital Structure'!$H$15='Capital Structure'!$G$17,CY102,IF('Capital Structure'!$H$15='Capital Structure'!$G$18,CY113,CY124)))</f>
        <v>0</v>
      </c>
      <c r="CZ136" s="139">
        <f>IF('Capital Structure'!$H$15='Capital Structure'!$G$16,CZ91,IF('Capital Structure'!$H$15='Capital Structure'!$G$17,CZ102,IF('Capital Structure'!$H$15='Capital Structure'!$G$18,CZ113,CZ124)))</f>
        <v>0</v>
      </c>
      <c r="DA136" s="139">
        <f>IF('Capital Structure'!$H$15='Capital Structure'!$G$16,DA91,IF('Capital Structure'!$H$15='Capital Structure'!$G$17,DA102,IF('Capital Structure'!$H$15='Capital Structure'!$G$18,DA113,DA124)))</f>
        <v>0</v>
      </c>
      <c r="DB136" s="139">
        <f>IF('Capital Structure'!$H$15='Capital Structure'!$G$16,DB91,IF('Capital Structure'!$H$15='Capital Structure'!$G$17,DB102,IF('Capital Structure'!$H$15='Capital Structure'!$G$18,DB113,DB124)))</f>
        <v>0</v>
      </c>
      <c r="DC136" s="139">
        <f>IF('Capital Structure'!$H$15='Capital Structure'!$G$16,DC91,IF('Capital Structure'!$H$15='Capital Structure'!$G$17,DC102,IF('Capital Structure'!$H$15='Capital Structure'!$G$18,DC113,DC124)))</f>
        <v>0</v>
      </c>
      <c r="DD136" s="139">
        <f>IF('Capital Structure'!$H$15='Capital Structure'!$G$16,DD91,IF('Capital Structure'!$H$15='Capital Structure'!$G$17,DD102,IF('Capital Structure'!$H$15='Capital Structure'!$G$18,DD113,DD124)))</f>
        <v>0</v>
      </c>
      <c r="DE136" s="139">
        <f>IF('Capital Structure'!$H$15='Capital Structure'!$G$16,DE91,IF('Capital Structure'!$H$15='Capital Structure'!$G$17,DE102,IF('Capital Structure'!$H$15='Capital Structure'!$G$18,DE113,DE124)))</f>
        <v>0</v>
      </c>
      <c r="DF136" s="139">
        <f>IF('Capital Structure'!$H$15='Capital Structure'!$G$16,DF91,IF('Capital Structure'!$H$15='Capital Structure'!$G$17,DF102,IF('Capital Structure'!$H$15='Capital Structure'!$G$18,DF113,DF124)))</f>
        <v>0</v>
      </c>
      <c r="DG136" s="139">
        <f>IF('Capital Structure'!$H$15='Capital Structure'!$G$16,DG91,IF('Capital Structure'!$H$15='Capital Structure'!$G$17,DG102,IF('Capital Structure'!$H$15='Capital Structure'!$G$18,DG113,DG124)))</f>
        <v>0</v>
      </c>
      <c r="DH136" s="139">
        <f>IF('Capital Structure'!$H$15='Capital Structure'!$G$16,DH91,IF('Capital Structure'!$H$15='Capital Structure'!$G$17,DH102,IF('Capital Structure'!$H$15='Capital Structure'!$G$18,DH113,DH124)))</f>
        <v>0</v>
      </c>
      <c r="DI136" s="139">
        <f>IF('Capital Structure'!$H$15='Capital Structure'!$G$16,DI91,IF('Capital Structure'!$H$15='Capital Structure'!$G$17,DI102,IF('Capital Structure'!$H$15='Capital Structure'!$G$18,DI113,DI124)))</f>
        <v>0</v>
      </c>
      <c r="DJ136" s="139">
        <f>IF('Capital Structure'!$H$15='Capital Structure'!$G$16,DJ91,IF('Capital Structure'!$H$15='Capital Structure'!$G$17,DJ102,IF('Capital Structure'!$H$15='Capital Structure'!$G$18,DJ113,DJ124)))</f>
        <v>0</v>
      </c>
      <c r="DK136" s="139">
        <f>IF('Capital Structure'!$H$15='Capital Structure'!$G$16,DK91,IF('Capital Structure'!$H$15='Capital Structure'!$G$17,DK102,IF('Capital Structure'!$H$15='Capital Structure'!$G$18,DK113,DK124)))</f>
        <v>0</v>
      </c>
      <c r="DL136" s="139">
        <f>IF('Capital Structure'!$H$15='Capital Structure'!$G$16,DL91,IF('Capital Structure'!$H$15='Capital Structure'!$G$17,DL102,IF('Capital Structure'!$H$15='Capital Structure'!$G$18,DL113,DL124)))</f>
        <v>0</v>
      </c>
      <c r="DM136" s="139">
        <f>IF('Capital Structure'!$H$15='Capital Structure'!$G$16,DM91,IF('Capital Structure'!$H$15='Capital Structure'!$G$17,DM102,IF('Capital Structure'!$H$15='Capital Structure'!$G$18,DM113,DM124)))</f>
        <v>0</v>
      </c>
      <c r="DN136" s="139">
        <f>IF('Capital Structure'!$H$15='Capital Structure'!$G$16,DN91,IF('Capital Structure'!$H$15='Capital Structure'!$G$17,DN102,IF('Capital Structure'!$H$15='Capital Structure'!$G$18,DN113,DN124)))</f>
        <v>0</v>
      </c>
      <c r="DO136" s="139">
        <f>IF('Capital Structure'!$H$15='Capital Structure'!$G$16,DO91,IF('Capital Structure'!$H$15='Capital Structure'!$G$17,DO102,IF('Capital Structure'!$H$15='Capital Structure'!$G$18,DO113,DO124)))</f>
        <v>0</v>
      </c>
      <c r="DP136" s="139">
        <f>IF('Capital Structure'!$H$15='Capital Structure'!$G$16,DP91,IF('Capital Structure'!$H$15='Capital Structure'!$G$17,DP102,IF('Capital Structure'!$H$15='Capital Structure'!$G$18,DP113,DP124)))</f>
        <v>0</v>
      </c>
      <c r="DQ136" s="139">
        <f>IF('Capital Structure'!$H$15='Capital Structure'!$G$16,DQ91,IF('Capital Structure'!$H$15='Capital Structure'!$G$17,DQ102,IF('Capital Structure'!$H$15='Capital Structure'!$G$18,DQ113,DQ124)))</f>
        <v>0</v>
      </c>
      <c r="DR136" s="139">
        <f>IF('Capital Structure'!$H$15='Capital Structure'!$G$16,DR91,IF('Capital Structure'!$H$15='Capital Structure'!$G$17,DR102,IF('Capital Structure'!$H$15='Capital Structure'!$G$18,DR113,DR124)))</f>
        <v>0</v>
      </c>
      <c r="DS136" s="139">
        <f>IF('Capital Structure'!$H$15='Capital Structure'!$G$16,DS91,IF('Capital Structure'!$H$15='Capital Structure'!$G$17,DS102,IF('Capital Structure'!$H$15='Capital Structure'!$G$18,DS113,DS124)))</f>
        <v>0</v>
      </c>
      <c r="DT136" s="139">
        <f>IF('Capital Structure'!$H$15='Capital Structure'!$G$16,DT91,IF('Capital Structure'!$H$15='Capital Structure'!$G$17,DT102,IF('Capital Structure'!$H$15='Capital Structure'!$G$18,DT113,DT124)))</f>
        <v>0</v>
      </c>
      <c r="DU136" s="139">
        <f>IF('Capital Structure'!$H$15='Capital Structure'!$G$16,DU91,IF('Capital Structure'!$H$15='Capital Structure'!$G$17,DU102,IF('Capital Structure'!$H$15='Capital Structure'!$G$18,DU113,DU124)))</f>
        <v>0</v>
      </c>
      <c r="DV136" s="139">
        <f>IF('Capital Structure'!$H$15='Capital Structure'!$G$16,DV91,IF('Capital Structure'!$H$15='Capital Structure'!$G$17,DV102,IF('Capital Structure'!$H$15='Capital Structure'!$G$18,DV113,DV124)))</f>
        <v>0</v>
      </c>
      <c r="DW136" s="139">
        <f>IF('Capital Structure'!$H$15='Capital Structure'!$G$16,DW91,IF('Capital Structure'!$H$15='Capital Structure'!$G$17,DW102,IF('Capital Structure'!$H$15='Capital Structure'!$G$18,DW113,DW124)))</f>
        <v>0</v>
      </c>
      <c r="DX136" s="139">
        <f>IF('Capital Structure'!$H$15='Capital Structure'!$G$16,DX91,IF('Capital Structure'!$H$15='Capital Structure'!$G$17,DX102,IF('Capital Structure'!$H$15='Capital Structure'!$G$18,DX113,DX124)))</f>
        <v>0</v>
      </c>
      <c r="DY136" s="139">
        <f>IF('Capital Structure'!$H$15='Capital Structure'!$G$16,DY91,IF('Capital Structure'!$H$15='Capital Structure'!$G$17,DY102,IF('Capital Structure'!$H$15='Capital Structure'!$G$18,DY113,DY124)))</f>
        <v>0</v>
      </c>
      <c r="DZ136" s="139">
        <f>IF('Capital Structure'!$H$15='Capital Structure'!$G$16,DZ91,IF('Capital Structure'!$H$15='Capital Structure'!$G$17,DZ102,IF('Capital Structure'!$H$15='Capital Structure'!$G$18,DZ113,DZ124)))</f>
        <v>0</v>
      </c>
      <c r="EA136" s="139">
        <f>IF('Capital Structure'!$H$15='Capital Structure'!$G$16,EA91,IF('Capital Structure'!$H$15='Capital Structure'!$G$17,EA102,IF('Capital Structure'!$H$15='Capital Structure'!$G$18,EA113,EA124)))</f>
        <v>0</v>
      </c>
      <c r="EB136" s="139">
        <f>IF('Capital Structure'!$H$15='Capital Structure'!$G$16,EB91,IF('Capital Structure'!$H$15='Capital Structure'!$G$17,EB102,IF('Capital Structure'!$H$15='Capital Structure'!$G$18,EB113,EB124)))</f>
        <v>0</v>
      </c>
      <c r="EC136" s="139">
        <f>IF('Capital Structure'!$H$15='Capital Structure'!$G$16,EC91,IF('Capital Structure'!$H$15='Capital Structure'!$G$17,EC102,IF('Capital Structure'!$H$15='Capital Structure'!$G$18,EC113,EC124)))</f>
        <v>0</v>
      </c>
      <c r="ED136" s="139">
        <f>IF('Capital Structure'!$H$15='Capital Structure'!$G$16,ED91,IF('Capital Structure'!$H$15='Capital Structure'!$G$17,ED102,IF('Capital Structure'!$H$15='Capital Structure'!$G$18,ED113,ED124)))</f>
        <v>0</v>
      </c>
      <c r="EE136" s="139">
        <f>IF('Capital Structure'!$H$15='Capital Structure'!$G$16,EE91,IF('Capital Structure'!$H$15='Capital Structure'!$G$17,EE102,IF('Capital Structure'!$H$15='Capital Structure'!$G$18,EE113,EE124)))</f>
        <v>0</v>
      </c>
      <c r="EF136" s="139">
        <f>IF('Capital Structure'!$H$15='Capital Structure'!$G$16,EF91,IF('Capital Structure'!$H$15='Capital Structure'!$G$17,EF102,IF('Capital Structure'!$H$15='Capital Structure'!$G$18,EF113,EF124)))</f>
        <v>0</v>
      </c>
      <c r="EG136" s="139">
        <f>IF('Capital Structure'!$H$15='Capital Structure'!$G$16,EG91,IF('Capital Structure'!$H$15='Capital Structure'!$G$17,EG102,IF('Capital Structure'!$H$15='Capital Structure'!$G$18,EG113,EG124)))</f>
        <v>0</v>
      </c>
      <c r="EH136" s="139">
        <f>IF('Capital Structure'!$H$15='Capital Structure'!$G$16,EH91,IF('Capital Structure'!$H$15='Capital Structure'!$G$17,EH102,IF('Capital Structure'!$H$15='Capital Structure'!$G$18,EH113,EH124)))</f>
        <v>0</v>
      </c>
      <c r="EI136" s="139">
        <f>IF('Capital Structure'!$H$15='Capital Structure'!$G$16,EI91,IF('Capital Structure'!$H$15='Capital Structure'!$G$17,EI102,IF('Capital Structure'!$H$15='Capital Structure'!$G$18,EI113,EI124)))</f>
        <v>0</v>
      </c>
      <c r="EJ136" s="139">
        <f>IF('Capital Structure'!$H$15='Capital Structure'!$G$16,EJ91,IF('Capital Structure'!$H$15='Capital Structure'!$G$17,EJ102,IF('Capital Structure'!$H$15='Capital Structure'!$G$18,EJ113,EJ124)))</f>
        <v>0</v>
      </c>
      <c r="EK136" s="139">
        <f>IF('Capital Structure'!$H$15='Capital Structure'!$G$16,EK91,IF('Capital Structure'!$H$15='Capital Structure'!$G$17,EK102,IF('Capital Structure'!$H$15='Capital Structure'!$G$18,EK113,EK124)))</f>
        <v>0</v>
      </c>
      <c r="EL136" s="139">
        <f>IF('Capital Structure'!$H$15='Capital Structure'!$G$16,EL91,IF('Capital Structure'!$H$15='Capital Structure'!$G$17,EL102,IF('Capital Structure'!$H$15='Capital Structure'!$G$18,EL113,EL124)))</f>
        <v>0</v>
      </c>
      <c r="EM136" s="139">
        <f>IF('Capital Structure'!$H$15='Capital Structure'!$G$16,EM91,IF('Capital Structure'!$H$15='Capital Structure'!$G$17,EM102,IF('Capital Structure'!$H$15='Capital Structure'!$G$18,EM113,EM124)))</f>
        <v>0</v>
      </c>
      <c r="EN136" s="139">
        <f>IF('Capital Structure'!$H$15='Capital Structure'!$G$16,EN91,IF('Capital Structure'!$H$15='Capital Structure'!$G$17,EN102,IF('Capital Structure'!$H$15='Capital Structure'!$G$18,EN113,EN124)))</f>
        <v>0</v>
      </c>
      <c r="EO136" s="139">
        <f>IF('Capital Structure'!$H$15='Capital Structure'!$G$16,EO91,IF('Capital Structure'!$H$15='Capital Structure'!$G$17,EO102,IF('Capital Structure'!$H$15='Capital Structure'!$G$18,EO113,EO124)))</f>
        <v>0</v>
      </c>
      <c r="EP136" s="139">
        <f>IF('Capital Structure'!$H$15='Capital Structure'!$G$16,EP91,IF('Capital Structure'!$H$15='Capital Structure'!$G$17,EP102,IF('Capital Structure'!$H$15='Capital Structure'!$G$18,EP113,EP124)))</f>
        <v>0</v>
      </c>
      <c r="EQ136" s="139">
        <f>IF('Capital Structure'!$H$15='Capital Structure'!$G$16,EQ91,IF('Capital Structure'!$H$15='Capital Structure'!$G$17,EQ102,IF('Capital Structure'!$H$15='Capital Structure'!$G$18,EQ113,EQ124)))</f>
        <v>0</v>
      </c>
      <c r="ER136" s="139">
        <f>IF('Capital Structure'!$H$15='Capital Structure'!$G$16,ER91,IF('Capital Structure'!$H$15='Capital Structure'!$G$17,ER102,IF('Capital Structure'!$H$15='Capital Structure'!$G$18,ER113,ER124)))</f>
        <v>0</v>
      </c>
      <c r="ES136" s="139">
        <f>IF('Capital Structure'!$H$15='Capital Structure'!$G$16,ES91,IF('Capital Structure'!$H$15='Capital Structure'!$G$17,ES102,IF('Capital Structure'!$H$15='Capital Structure'!$G$18,ES113,ES124)))</f>
        <v>0</v>
      </c>
      <c r="ET136" s="139">
        <f>IF('Capital Structure'!$H$15='Capital Structure'!$G$16,ET91,IF('Capital Structure'!$H$15='Capital Structure'!$G$17,ET102,IF('Capital Structure'!$H$15='Capital Structure'!$G$18,ET113,ET124)))</f>
        <v>0</v>
      </c>
      <c r="EU136" s="139">
        <f>IF('Capital Structure'!$H$15='Capital Structure'!$G$16,EU91,IF('Capital Structure'!$H$15='Capital Structure'!$G$17,EU102,IF('Capital Structure'!$H$15='Capital Structure'!$G$18,EU113,EU124)))</f>
        <v>0</v>
      </c>
      <c r="EV136" s="139">
        <f>IF('Capital Structure'!$H$15='Capital Structure'!$G$16,EV91,IF('Capital Structure'!$H$15='Capital Structure'!$G$17,EV102,IF('Capital Structure'!$H$15='Capital Structure'!$G$18,EV113,EV124)))</f>
        <v>0</v>
      </c>
      <c r="EW136" s="139">
        <f>IF('Capital Structure'!$H$15='Capital Structure'!$G$16,EW91,IF('Capital Structure'!$H$15='Capital Structure'!$G$17,EW102,IF('Capital Structure'!$H$15='Capital Structure'!$G$18,EW113,EW124)))</f>
        <v>0</v>
      </c>
      <c r="EX136" s="139">
        <f>IF('Capital Structure'!$H$15='Capital Structure'!$G$16,EX91,IF('Capital Structure'!$H$15='Capital Structure'!$G$17,EX102,IF('Capital Structure'!$H$15='Capital Structure'!$G$18,EX113,EX124)))</f>
        <v>0</v>
      </c>
      <c r="EY136" s="139">
        <f>IF('Capital Structure'!$H$15='Capital Structure'!$G$16,EY91,IF('Capital Structure'!$H$15='Capital Structure'!$G$17,EY102,IF('Capital Structure'!$H$15='Capital Structure'!$G$18,EY113,EY124)))</f>
        <v>0</v>
      </c>
      <c r="EZ136" s="139">
        <f>IF('Capital Structure'!$H$15='Capital Structure'!$G$16,EZ91,IF('Capital Structure'!$H$15='Capital Structure'!$G$17,EZ102,IF('Capital Structure'!$H$15='Capital Structure'!$G$18,EZ113,EZ124)))</f>
        <v>0</v>
      </c>
      <c r="FA136" s="139">
        <f>IF('Capital Structure'!$H$15='Capital Structure'!$G$16,FA91,IF('Capital Structure'!$H$15='Capital Structure'!$G$17,FA102,IF('Capital Structure'!$H$15='Capital Structure'!$G$18,FA113,FA124)))</f>
        <v>0</v>
      </c>
      <c r="FB136" s="139">
        <f>IF('Capital Structure'!$H$15='Capital Structure'!$G$16,FB91,IF('Capital Structure'!$H$15='Capital Structure'!$G$17,FB102,IF('Capital Structure'!$H$15='Capital Structure'!$G$18,FB113,FB124)))</f>
        <v>0</v>
      </c>
      <c r="FC136" s="139"/>
      <c r="FD136" s="139"/>
      <c r="FE136" s="139"/>
      <c r="FF136" s="139"/>
      <c r="FG136" s="139"/>
      <c r="FH136" s="139"/>
      <c r="FI136" s="139"/>
      <c r="FJ136" s="139"/>
      <c r="FK136" s="139"/>
      <c r="FL136" s="139"/>
      <c r="FM136" s="139"/>
      <c r="FN136" s="139"/>
      <c r="FO136" s="139"/>
      <c r="FP136" s="139"/>
      <c r="FQ136" s="139"/>
      <c r="FR136" s="139"/>
      <c r="FS136" s="139"/>
      <c r="FT136" s="139"/>
      <c r="FU136" s="139"/>
      <c r="FV136" s="139"/>
      <c r="FW136" s="139"/>
      <c r="FX136" s="139"/>
      <c r="FY136" s="139"/>
      <c r="FZ136" s="139"/>
      <c r="GA136" s="139"/>
      <c r="GB136" s="139"/>
      <c r="GC136" s="139"/>
      <c r="GD136" s="139"/>
      <c r="GE136" s="139"/>
      <c r="GF136" s="139"/>
      <c r="GG136" s="139"/>
      <c r="GH136" s="139"/>
      <c r="GI136" s="139"/>
      <c r="GJ136" s="139"/>
      <c r="GK136" s="139"/>
      <c r="GL136" s="139"/>
      <c r="GM136" s="139"/>
      <c r="GN136" s="139"/>
      <c r="GO136" s="139"/>
      <c r="GP136" s="139"/>
      <c r="GQ136" s="139"/>
      <c r="GR136" s="139"/>
      <c r="GS136" s="139"/>
      <c r="GT136" s="139"/>
      <c r="GU136" s="139"/>
      <c r="GV136" s="139"/>
      <c r="GW136" s="139"/>
      <c r="GX136" s="139"/>
    </row>
    <row r="137" spans="1:206">
      <c r="B137" s="148" t="s">
        <v>361</v>
      </c>
      <c r="D137" s="108"/>
      <c r="E137" s="139">
        <f>IF('Capital Structure'!$H$15='Capital Structure'!$G$16,E93,IF('Capital Structure'!$H$15='Capital Structure'!$G$17,E104,IF('Capital Structure'!$H$15='Capital Structure'!$G$18,E115,E126)))</f>
        <v>0</v>
      </c>
      <c r="F137" s="139">
        <f>IF('Capital Structure'!$H$15='Capital Structure'!$G$16,F93,IF('Capital Structure'!$H$15='Capital Structure'!$G$17,F104,IF('Capital Structure'!$H$15='Capital Structure'!$G$18,F115,F126)))</f>
        <v>0</v>
      </c>
      <c r="G137" s="139">
        <f>IF('Capital Structure'!$H$15='Capital Structure'!$G$16,G93,IF('Capital Structure'!$H$15='Capital Structure'!$G$17,G104,IF('Capital Structure'!$H$15='Capital Structure'!$G$18,G115,G126)))</f>
        <v>0</v>
      </c>
      <c r="H137" s="139">
        <f>IF('Capital Structure'!$H$15='Capital Structure'!$G$16,H93,IF('Capital Structure'!$H$15='Capital Structure'!$G$17,H104,IF('Capital Structure'!$H$15='Capital Structure'!$G$18,H115,H126)))</f>
        <v>0</v>
      </c>
      <c r="I137" s="139">
        <f>IF('Capital Structure'!$H$15='Capital Structure'!$G$16,I93,IF('Capital Structure'!$H$15='Capital Structure'!$G$17,I104,IF('Capital Structure'!$H$15='Capital Structure'!$G$18,I115,I126)))</f>
        <v>0</v>
      </c>
      <c r="J137" s="139">
        <f>IF('Capital Structure'!$H$15='Capital Structure'!$G$16,J93,IF('Capital Structure'!$H$15='Capital Structure'!$G$17,J104,IF('Capital Structure'!$H$15='Capital Structure'!$G$18,J115,J126)))</f>
        <v>0</v>
      </c>
      <c r="K137" s="139">
        <f>IF('Capital Structure'!$H$15='Capital Structure'!$G$16,K93,IF('Capital Structure'!$H$15='Capital Structure'!$G$17,K104,IF('Capital Structure'!$H$15='Capital Structure'!$G$18,K115,K126)))</f>
        <v>0</v>
      </c>
      <c r="L137" s="139">
        <f>IF('Capital Structure'!$H$15='Capital Structure'!$G$16,L93,IF('Capital Structure'!$H$15='Capital Structure'!$G$17,L104,IF('Capital Structure'!$H$15='Capital Structure'!$G$18,L115,L126)))</f>
        <v>0</v>
      </c>
      <c r="M137" s="139">
        <f>IF('Capital Structure'!$H$15='Capital Structure'!$G$16,M93,IF('Capital Structure'!$H$15='Capital Structure'!$G$17,M104,IF('Capital Structure'!$H$15='Capital Structure'!$G$18,M115,M126)))</f>
        <v>0</v>
      </c>
      <c r="N137" s="139">
        <f>IF('Capital Structure'!$H$15='Capital Structure'!$G$16,N93,IF('Capital Structure'!$H$15='Capital Structure'!$G$17,N104,IF('Capital Structure'!$H$15='Capital Structure'!$G$18,N115,N126)))</f>
        <v>0</v>
      </c>
      <c r="O137" s="139">
        <f>IF('Capital Structure'!$H$15='Capital Structure'!$G$16,O93,IF('Capital Structure'!$H$15='Capital Structure'!$G$17,O104,IF('Capital Structure'!$H$15='Capital Structure'!$G$18,O115,O126)))</f>
        <v>0</v>
      </c>
      <c r="P137" s="139">
        <f>IF('Capital Structure'!$H$15='Capital Structure'!$G$16,P93,IF('Capital Structure'!$H$15='Capital Structure'!$G$17,P104,IF('Capital Structure'!$H$15='Capital Structure'!$G$18,P115,P126)))</f>
        <v>0</v>
      </c>
      <c r="Q137" s="139">
        <f>IF('Capital Structure'!$H$15='Capital Structure'!$G$16,Q93,IF('Capital Structure'!$H$15='Capital Structure'!$G$17,Q104,IF('Capital Structure'!$H$15='Capital Structure'!$G$18,Q115,Q126)))</f>
        <v>0</v>
      </c>
      <c r="R137" s="139">
        <f>IF('Capital Structure'!$H$15='Capital Structure'!$G$16,R93,IF('Capital Structure'!$H$15='Capital Structure'!$G$17,R104,IF('Capital Structure'!$H$15='Capital Structure'!$G$18,R115,R126)))</f>
        <v>0</v>
      </c>
      <c r="S137" s="139">
        <f>IF('Capital Structure'!$H$15='Capital Structure'!$G$16,S93,IF('Capital Structure'!$H$15='Capital Structure'!$G$17,S104,IF('Capital Structure'!$H$15='Capital Structure'!$G$18,S115,S126)))</f>
        <v>0</v>
      </c>
      <c r="T137" s="139">
        <f>IF('Capital Structure'!$H$15='Capital Structure'!$G$16,T93,IF('Capital Structure'!$H$15='Capital Structure'!$G$17,T104,IF('Capital Structure'!$H$15='Capital Structure'!$G$18,T115,T126)))</f>
        <v>0</v>
      </c>
      <c r="U137" s="139">
        <f>IF('Capital Structure'!$H$15='Capital Structure'!$G$16,U93,IF('Capital Structure'!$H$15='Capital Structure'!$G$17,U104,IF('Capital Structure'!$H$15='Capital Structure'!$G$18,U115,U126)))</f>
        <v>0</v>
      </c>
      <c r="V137" s="139">
        <f>IF('Capital Structure'!$H$15='Capital Structure'!$G$16,V93,IF('Capital Structure'!$H$15='Capital Structure'!$G$17,V104,IF('Capital Structure'!$H$15='Capital Structure'!$G$18,V115,V126)))</f>
        <v>0</v>
      </c>
      <c r="W137" s="139">
        <f>IF('Capital Structure'!$H$15='Capital Structure'!$G$16,W93,IF('Capital Structure'!$H$15='Capital Structure'!$G$17,W104,IF('Capital Structure'!$H$15='Capital Structure'!$G$18,W115,W126)))</f>
        <v>0</v>
      </c>
      <c r="X137" s="139">
        <f>IF('Capital Structure'!$H$15='Capital Structure'!$G$16,X93,IF('Capital Structure'!$H$15='Capital Structure'!$G$17,X104,IF('Capital Structure'!$H$15='Capital Structure'!$G$18,X115,X126)))</f>
        <v>0</v>
      </c>
      <c r="Y137" s="139">
        <f>IF('Capital Structure'!$H$15='Capital Structure'!$G$16,Y93,IF('Capital Structure'!$H$15='Capital Structure'!$G$17,Y104,IF('Capital Structure'!$H$15='Capital Structure'!$G$18,Y115,Y126)))</f>
        <v>0</v>
      </c>
      <c r="Z137" s="139">
        <f>IF('Capital Structure'!$H$15='Capital Structure'!$G$16,Z93,IF('Capital Structure'!$H$15='Capital Structure'!$G$17,Z104,IF('Capital Structure'!$H$15='Capital Structure'!$G$18,Z115,Z126)))</f>
        <v>0</v>
      </c>
      <c r="AA137" s="139">
        <f>IF('Capital Structure'!$H$15='Capital Structure'!$G$16,AA93,IF('Capital Structure'!$H$15='Capital Structure'!$G$17,AA104,IF('Capital Structure'!$H$15='Capital Structure'!$G$18,AA115,AA126)))</f>
        <v>0</v>
      </c>
      <c r="AB137" s="139">
        <f>IF('Capital Structure'!$H$15='Capital Structure'!$G$16,AB93,IF('Capital Structure'!$H$15='Capital Structure'!$G$17,AB104,IF('Capital Structure'!$H$15='Capital Structure'!$G$18,AB115,AB126)))</f>
        <v>0</v>
      </c>
      <c r="AC137" s="139">
        <f>IF('Capital Structure'!$H$15='Capital Structure'!$G$16,AC93,IF('Capital Structure'!$H$15='Capital Structure'!$G$17,AC104,IF('Capital Structure'!$H$15='Capital Structure'!$G$18,AC115,AC126)))</f>
        <v>0</v>
      </c>
      <c r="AD137" s="139">
        <f>IF('Capital Structure'!$H$15='Capital Structure'!$G$16,AD93,IF('Capital Structure'!$H$15='Capital Structure'!$G$17,AD104,IF('Capital Structure'!$H$15='Capital Structure'!$G$18,AD115,AD126)))</f>
        <v>0</v>
      </c>
      <c r="AE137" s="139">
        <f>IF('Capital Structure'!$H$15='Capital Structure'!$G$16,AE93,IF('Capital Structure'!$H$15='Capital Structure'!$G$17,AE104,IF('Capital Structure'!$H$15='Capital Structure'!$G$18,AE115,AE126)))</f>
        <v>0</v>
      </c>
      <c r="AF137" s="139">
        <f>IF('Capital Structure'!$H$15='Capital Structure'!$G$16,AF93,IF('Capital Structure'!$H$15='Capital Structure'!$G$17,AF104,IF('Capital Structure'!$H$15='Capital Structure'!$G$18,AF115,AF126)))</f>
        <v>0</v>
      </c>
      <c r="AG137" s="139">
        <f>IF('Capital Structure'!$H$15='Capital Structure'!$G$16,AG93,IF('Capital Structure'!$H$15='Capital Structure'!$G$17,AG104,IF('Capital Structure'!$H$15='Capital Structure'!$G$18,AG115,AG126)))</f>
        <v>0</v>
      </c>
      <c r="AH137" s="139">
        <f>IF('Capital Structure'!$H$15='Capital Structure'!$G$16,AH93,IF('Capital Structure'!$H$15='Capital Structure'!$G$17,AH104,IF('Capital Structure'!$H$15='Capital Structure'!$G$18,AH115,AH126)))</f>
        <v>0</v>
      </c>
      <c r="AI137" s="139">
        <f>IF('Capital Structure'!$H$15='Capital Structure'!$G$16,AI93,IF('Capital Structure'!$H$15='Capital Structure'!$G$17,AI104,IF('Capital Structure'!$H$15='Capital Structure'!$G$18,AI115,AI126)))</f>
        <v>0</v>
      </c>
      <c r="AJ137" s="139">
        <f>IF('Capital Structure'!$H$15='Capital Structure'!$G$16,AJ93,IF('Capital Structure'!$H$15='Capital Structure'!$G$17,AJ104,IF('Capital Structure'!$H$15='Capital Structure'!$G$18,AJ115,AJ126)))</f>
        <v>0</v>
      </c>
      <c r="AK137" s="139">
        <f>IF('Capital Structure'!$H$15='Capital Structure'!$G$16,AK93,IF('Capital Structure'!$H$15='Capital Structure'!$G$17,AK104,IF('Capital Structure'!$H$15='Capital Structure'!$G$18,AK115,AK126)))</f>
        <v>0</v>
      </c>
      <c r="AL137" s="139">
        <f>IF('Capital Structure'!$H$15='Capital Structure'!$G$16,AL93,IF('Capital Structure'!$H$15='Capital Structure'!$G$17,AL104,IF('Capital Structure'!$H$15='Capital Structure'!$G$18,AL115,AL126)))</f>
        <v>0</v>
      </c>
      <c r="AM137" s="139">
        <f>IF('Capital Structure'!$H$15='Capital Structure'!$G$16,AM93,IF('Capital Structure'!$H$15='Capital Structure'!$G$17,AM104,IF('Capital Structure'!$H$15='Capital Structure'!$G$18,AM115,AM126)))</f>
        <v>0</v>
      </c>
      <c r="AN137" s="139">
        <f>IF('Capital Structure'!$H$15='Capital Structure'!$G$16,AN93,IF('Capital Structure'!$H$15='Capital Structure'!$G$17,AN104,IF('Capital Structure'!$H$15='Capital Structure'!$G$18,AN115,AN126)))</f>
        <v>0</v>
      </c>
      <c r="AO137" s="139">
        <f>IF('Capital Structure'!$H$15='Capital Structure'!$G$16,AO93,IF('Capital Structure'!$H$15='Capital Structure'!$G$17,AO104,IF('Capital Structure'!$H$15='Capital Structure'!$G$18,AO115,AO126)))</f>
        <v>0</v>
      </c>
      <c r="AP137" s="139">
        <f>IF('Capital Structure'!$H$15='Capital Structure'!$G$16,AP93,IF('Capital Structure'!$H$15='Capital Structure'!$G$17,AP104,IF('Capital Structure'!$H$15='Capital Structure'!$G$18,AP115,AP126)))</f>
        <v>0</v>
      </c>
      <c r="AQ137" s="139">
        <f>IF('Capital Structure'!$H$15='Capital Structure'!$G$16,AQ93,IF('Capital Structure'!$H$15='Capital Structure'!$G$17,AQ104,IF('Capital Structure'!$H$15='Capital Structure'!$G$18,AQ115,AQ126)))</f>
        <v>0</v>
      </c>
      <c r="AR137" s="139">
        <f>IF('Capital Structure'!$H$15='Capital Structure'!$G$16,AR93,IF('Capital Structure'!$H$15='Capital Structure'!$G$17,AR104,IF('Capital Structure'!$H$15='Capital Structure'!$G$18,AR115,AR126)))</f>
        <v>0</v>
      </c>
      <c r="AS137" s="139">
        <f>IF('Capital Structure'!$H$15='Capital Structure'!$G$16,AS93,IF('Capital Structure'!$H$15='Capital Structure'!$G$17,AS104,IF('Capital Structure'!$H$15='Capital Structure'!$G$18,AS115,AS126)))</f>
        <v>0</v>
      </c>
      <c r="AT137" s="139">
        <f>IF('Capital Structure'!$H$15='Capital Structure'!$G$16,AT93,IF('Capital Structure'!$H$15='Capital Structure'!$G$17,AT104,IF('Capital Structure'!$H$15='Capital Structure'!$G$18,AT115,AT126)))</f>
        <v>0</v>
      </c>
      <c r="AU137" s="139">
        <f>IF('Capital Structure'!$H$15='Capital Structure'!$G$16,AU93,IF('Capital Structure'!$H$15='Capital Structure'!$G$17,AU104,IF('Capital Structure'!$H$15='Capital Structure'!$G$18,AU115,AU126)))</f>
        <v>0</v>
      </c>
      <c r="AV137" s="139">
        <f>IF('Capital Structure'!$H$15='Capital Structure'!$G$16,AV93,IF('Capital Structure'!$H$15='Capital Structure'!$G$17,AV104,IF('Capital Structure'!$H$15='Capital Structure'!$G$18,AV115,AV126)))</f>
        <v>0</v>
      </c>
      <c r="AW137" s="139">
        <f>IF('Capital Structure'!$H$15='Capital Structure'!$G$16,AW93,IF('Capital Structure'!$H$15='Capital Structure'!$G$17,AW104,IF('Capital Structure'!$H$15='Capital Structure'!$G$18,AW115,AW126)))</f>
        <v>0</v>
      </c>
      <c r="AX137" s="139">
        <f>IF('Capital Structure'!$H$15='Capital Structure'!$G$16,AX93,IF('Capital Structure'!$H$15='Capital Structure'!$G$17,AX104,IF('Capital Structure'!$H$15='Capital Structure'!$G$18,AX115,AX126)))</f>
        <v>0</v>
      </c>
      <c r="AY137" s="139">
        <f>IF('Capital Structure'!$H$15='Capital Structure'!$G$16,AY93,IF('Capital Structure'!$H$15='Capital Structure'!$G$17,AY104,IF('Capital Structure'!$H$15='Capital Structure'!$G$18,AY115,AY126)))</f>
        <v>0</v>
      </c>
      <c r="AZ137" s="139">
        <f>IF('Capital Structure'!$H$15='Capital Structure'!$G$16,AZ93,IF('Capital Structure'!$H$15='Capital Structure'!$G$17,AZ104,IF('Capital Structure'!$H$15='Capital Structure'!$G$18,AZ115,AZ126)))</f>
        <v>0</v>
      </c>
      <c r="BA137" s="139">
        <f>IF('Capital Structure'!$H$15='Capital Structure'!$G$16,BA93,IF('Capital Structure'!$H$15='Capital Structure'!$G$17,BA104,IF('Capital Structure'!$H$15='Capital Structure'!$G$18,BA115,BA126)))</f>
        <v>0</v>
      </c>
      <c r="BB137" s="139">
        <f>IF('Capital Structure'!$H$15='Capital Structure'!$G$16,BB93,IF('Capital Structure'!$H$15='Capital Structure'!$G$17,BB104,IF('Capital Structure'!$H$15='Capital Structure'!$G$18,BB115,BB126)))</f>
        <v>0</v>
      </c>
      <c r="BC137" s="139">
        <f>IF('Capital Structure'!$H$15='Capital Structure'!$G$16,BC93,IF('Capital Structure'!$H$15='Capital Structure'!$G$17,BC104,IF('Capital Structure'!$H$15='Capital Structure'!$G$18,BC115,BC126)))</f>
        <v>0</v>
      </c>
      <c r="BD137" s="139">
        <f>IF('Capital Structure'!$H$15='Capital Structure'!$G$16,BD93,IF('Capital Structure'!$H$15='Capital Structure'!$G$17,BD104,IF('Capital Structure'!$H$15='Capital Structure'!$G$18,BD115,BD126)))</f>
        <v>0</v>
      </c>
      <c r="BE137" s="139">
        <f>IF('Capital Structure'!$H$15='Capital Structure'!$G$16,BE93,IF('Capital Structure'!$H$15='Capital Structure'!$G$17,BE104,IF('Capital Structure'!$H$15='Capital Structure'!$G$18,BE115,BE126)))</f>
        <v>0</v>
      </c>
      <c r="BF137" s="139">
        <f>IF('Capital Structure'!$H$15='Capital Structure'!$G$16,BF93,IF('Capital Structure'!$H$15='Capital Structure'!$G$17,BF104,IF('Capital Structure'!$H$15='Capital Structure'!$G$18,BF115,BF126)))</f>
        <v>0</v>
      </c>
      <c r="BG137" s="139">
        <f>IF('Capital Structure'!$H$15='Capital Structure'!$G$16,BG93,IF('Capital Structure'!$H$15='Capital Structure'!$G$17,BG104,IF('Capital Structure'!$H$15='Capital Structure'!$G$18,BG115,BG126)))</f>
        <v>0</v>
      </c>
      <c r="BH137" s="139">
        <f>IF('Capital Structure'!$H$15='Capital Structure'!$G$16,BH93,IF('Capital Structure'!$H$15='Capital Structure'!$G$17,BH104,IF('Capital Structure'!$H$15='Capital Structure'!$G$18,BH115,BH126)))</f>
        <v>0</v>
      </c>
      <c r="BI137" s="139">
        <f>IF('Capital Structure'!$H$15='Capital Structure'!$G$16,BI93,IF('Capital Structure'!$H$15='Capital Structure'!$G$17,BI104,IF('Capital Structure'!$H$15='Capital Structure'!$G$18,BI115,BI126)))</f>
        <v>0</v>
      </c>
      <c r="BJ137" s="139">
        <f>IF('Capital Structure'!$H$15='Capital Structure'!$G$16,BJ93,IF('Capital Structure'!$H$15='Capital Structure'!$G$17,BJ104,IF('Capital Structure'!$H$15='Capital Structure'!$G$18,BJ115,BJ126)))</f>
        <v>0</v>
      </c>
      <c r="BK137" s="139">
        <f>IF('Capital Structure'!$H$15='Capital Structure'!$G$16,BK93,IF('Capital Structure'!$H$15='Capital Structure'!$G$17,BK104,IF('Capital Structure'!$H$15='Capital Structure'!$G$18,BK115,BK126)))</f>
        <v>0</v>
      </c>
      <c r="BL137" s="139">
        <f>IF('Capital Structure'!$H$15='Capital Structure'!$G$16,BL93,IF('Capital Structure'!$H$15='Capital Structure'!$G$17,BL104,IF('Capital Structure'!$H$15='Capital Structure'!$G$18,BL115,BL126)))</f>
        <v>0</v>
      </c>
      <c r="BM137" s="139">
        <f>IF('Capital Structure'!$H$15='Capital Structure'!$G$16,BM93,IF('Capital Structure'!$H$15='Capital Structure'!$G$17,BM104,IF('Capital Structure'!$H$15='Capital Structure'!$G$18,BM115,BM126)))</f>
        <v>0</v>
      </c>
      <c r="BN137" s="139">
        <f>IF('Capital Structure'!$H$15='Capital Structure'!$G$16,BN93,IF('Capital Structure'!$H$15='Capital Structure'!$G$17,BN104,IF('Capital Structure'!$H$15='Capital Structure'!$G$18,BN115,BN126)))</f>
        <v>0</v>
      </c>
      <c r="BO137" s="139">
        <f>IF('Capital Structure'!$H$15='Capital Structure'!$G$16,BO93,IF('Capital Structure'!$H$15='Capital Structure'!$G$17,BO104,IF('Capital Structure'!$H$15='Capital Structure'!$G$18,BO115,BO126)))</f>
        <v>0</v>
      </c>
      <c r="BP137" s="139">
        <f>IF('Capital Structure'!$H$15='Capital Structure'!$G$16,BP93,IF('Capital Structure'!$H$15='Capital Structure'!$G$17,BP104,IF('Capital Structure'!$H$15='Capital Structure'!$G$18,BP115,BP126)))</f>
        <v>0</v>
      </c>
      <c r="BQ137" s="139">
        <f>IF('Capital Structure'!$H$15='Capital Structure'!$G$16,BQ93,IF('Capital Structure'!$H$15='Capital Structure'!$G$17,BQ104,IF('Capital Structure'!$H$15='Capital Structure'!$G$18,BQ115,BQ126)))</f>
        <v>0</v>
      </c>
      <c r="BR137" s="139">
        <f>IF('Capital Structure'!$H$15='Capital Structure'!$G$16,BR93,IF('Capital Structure'!$H$15='Capital Structure'!$G$17,BR104,IF('Capital Structure'!$H$15='Capital Structure'!$G$18,BR115,BR126)))</f>
        <v>0</v>
      </c>
      <c r="BS137" s="139">
        <f>IF('Capital Structure'!$H$15='Capital Structure'!$G$16,BS93,IF('Capital Structure'!$H$15='Capital Structure'!$G$17,BS104,IF('Capital Structure'!$H$15='Capital Structure'!$G$18,BS115,BS126)))</f>
        <v>0</v>
      </c>
      <c r="BT137" s="139">
        <f>IF('Capital Structure'!$H$15='Capital Structure'!$G$16,BT93,IF('Capital Structure'!$H$15='Capital Structure'!$G$17,BT104,IF('Capital Structure'!$H$15='Capital Structure'!$G$18,BT115,BT126)))</f>
        <v>0</v>
      </c>
      <c r="BU137" s="139">
        <f>IF('Capital Structure'!$H$15='Capital Structure'!$G$16,BU93,IF('Capital Structure'!$H$15='Capital Structure'!$G$17,BU104,IF('Capital Structure'!$H$15='Capital Structure'!$G$18,BU115,BU126)))</f>
        <v>0</v>
      </c>
      <c r="BV137" s="139">
        <f>IF('Capital Structure'!$H$15='Capital Structure'!$G$16,BV93,IF('Capital Structure'!$H$15='Capital Structure'!$G$17,BV104,IF('Capital Structure'!$H$15='Capital Structure'!$G$18,BV115,BV126)))</f>
        <v>0</v>
      </c>
      <c r="BW137" s="139">
        <f>IF('Capital Structure'!$H$15='Capital Structure'!$G$16,BW93,IF('Capital Structure'!$H$15='Capital Structure'!$G$17,BW104,IF('Capital Structure'!$H$15='Capital Structure'!$G$18,BW115,BW126)))</f>
        <v>0</v>
      </c>
      <c r="BX137" s="139">
        <f>IF('Capital Structure'!$H$15='Capital Structure'!$G$16,BX93,IF('Capital Structure'!$H$15='Capital Structure'!$G$17,BX104,IF('Capital Structure'!$H$15='Capital Structure'!$G$18,BX115,BX126)))</f>
        <v>0</v>
      </c>
      <c r="BY137" s="139">
        <f>IF('Capital Structure'!$H$15='Capital Structure'!$G$16,BY93,IF('Capital Structure'!$H$15='Capital Structure'!$G$17,BY104,IF('Capital Structure'!$H$15='Capital Structure'!$G$18,BY115,BY126)))</f>
        <v>0</v>
      </c>
      <c r="BZ137" s="139">
        <f>IF('Capital Structure'!$H$15='Capital Structure'!$G$16,BZ93,IF('Capital Structure'!$H$15='Capital Structure'!$G$17,BZ104,IF('Capital Structure'!$H$15='Capital Structure'!$G$18,BZ115,BZ126)))</f>
        <v>0</v>
      </c>
      <c r="CA137" s="139">
        <f>IF('Capital Structure'!$H$15='Capital Structure'!$G$16,CA93,IF('Capital Structure'!$H$15='Capital Structure'!$G$17,CA104,IF('Capital Structure'!$H$15='Capital Structure'!$G$18,CA115,CA126)))</f>
        <v>93337906.086587623</v>
      </c>
      <c r="CB137" s="139">
        <f>IF('Capital Structure'!$H$15='Capital Structure'!$G$16,CB93,IF('Capital Structure'!$H$15='Capital Structure'!$G$17,CB104,IF('Capital Structure'!$H$15='Capital Structure'!$G$18,CB115,CB126)))</f>
        <v>0</v>
      </c>
      <c r="CC137" s="139">
        <f>IF('Capital Structure'!$H$15='Capital Structure'!$G$16,CC93,IF('Capital Structure'!$H$15='Capital Structure'!$G$17,CC104,IF('Capital Structure'!$H$15='Capital Structure'!$G$18,CC115,CC126)))</f>
        <v>0</v>
      </c>
      <c r="CD137" s="139">
        <f>IF('Capital Structure'!$H$15='Capital Structure'!$G$16,CD93,IF('Capital Structure'!$H$15='Capital Structure'!$G$17,CD104,IF('Capital Structure'!$H$15='Capital Structure'!$G$18,CD115,CD126)))</f>
        <v>0</v>
      </c>
      <c r="CE137" s="139">
        <f>IF('Capital Structure'!$H$15='Capital Structure'!$G$16,CE93,IF('Capital Structure'!$H$15='Capital Structure'!$G$17,CE104,IF('Capital Structure'!$H$15='Capital Structure'!$G$18,CE115,CE126)))</f>
        <v>0</v>
      </c>
      <c r="CF137" s="139">
        <f>IF('Capital Structure'!$H$15='Capital Structure'!$G$16,CF93,IF('Capital Structure'!$H$15='Capital Structure'!$G$17,CF104,IF('Capital Structure'!$H$15='Capital Structure'!$G$18,CF115,CF126)))</f>
        <v>0</v>
      </c>
      <c r="CG137" s="139">
        <f>IF('Capital Structure'!$H$15='Capital Structure'!$G$16,CG93,IF('Capital Structure'!$H$15='Capital Structure'!$G$17,CG104,IF('Capital Structure'!$H$15='Capital Structure'!$G$18,CG115,CG126)))</f>
        <v>0</v>
      </c>
      <c r="CH137" s="139">
        <f>IF('Capital Structure'!$H$15='Capital Structure'!$G$16,CH93,IF('Capital Structure'!$H$15='Capital Structure'!$G$17,CH104,IF('Capital Structure'!$H$15='Capital Structure'!$G$18,CH115,CH126)))</f>
        <v>0</v>
      </c>
      <c r="CI137" s="139">
        <f>IF('Capital Structure'!$H$15='Capital Structure'!$G$16,CI93,IF('Capital Structure'!$H$15='Capital Structure'!$G$17,CI104,IF('Capital Structure'!$H$15='Capital Structure'!$G$18,CI115,CI126)))</f>
        <v>0</v>
      </c>
      <c r="CJ137" s="139">
        <f>IF('Capital Structure'!$H$15='Capital Structure'!$G$16,CJ93,IF('Capital Structure'!$H$15='Capital Structure'!$G$17,CJ104,IF('Capital Structure'!$H$15='Capital Structure'!$G$18,CJ115,CJ126)))</f>
        <v>0</v>
      </c>
      <c r="CK137" s="139">
        <f>IF('Capital Structure'!$H$15='Capital Structure'!$G$16,CK93,IF('Capital Structure'!$H$15='Capital Structure'!$G$17,CK104,IF('Capital Structure'!$H$15='Capital Structure'!$G$18,CK115,CK126)))</f>
        <v>0</v>
      </c>
      <c r="CL137" s="139">
        <f>IF('Capital Structure'!$H$15='Capital Structure'!$G$16,CL93,IF('Capital Structure'!$H$15='Capital Structure'!$G$17,CL104,IF('Capital Structure'!$H$15='Capital Structure'!$G$18,CL115,CL126)))</f>
        <v>0</v>
      </c>
      <c r="CM137" s="139">
        <f>IF('Capital Structure'!$H$15='Capital Structure'!$G$16,CM93,IF('Capital Structure'!$H$15='Capital Structure'!$G$17,CM104,IF('Capital Structure'!$H$15='Capital Structure'!$G$18,CM115,CM126)))</f>
        <v>0</v>
      </c>
      <c r="CN137" s="139">
        <f>IF('Capital Structure'!$H$15='Capital Structure'!$G$16,CN93,IF('Capital Structure'!$H$15='Capital Structure'!$G$17,CN104,IF('Capital Structure'!$H$15='Capital Structure'!$G$18,CN115,CN126)))</f>
        <v>0</v>
      </c>
      <c r="CO137" s="139">
        <f>IF('Capital Structure'!$H$15='Capital Structure'!$G$16,CO93,IF('Capital Structure'!$H$15='Capital Structure'!$G$17,CO104,IF('Capital Structure'!$H$15='Capital Structure'!$G$18,CO115,CO126)))</f>
        <v>0</v>
      </c>
      <c r="CP137" s="139">
        <f>IF('Capital Structure'!$H$15='Capital Structure'!$G$16,CP93,IF('Capital Structure'!$H$15='Capital Structure'!$G$17,CP104,IF('Capital Structure'!$H$15='Capital Structure'!$G$18,CP115,CP126)))</f>
        <v>0</v>
      </c>
      <c r="CQ137" s="139">
        <f>IF('Capital Structure'!$H$15='Capital Structure'!$G$16,CQ93,IF('Capital Structure'!$H$15='Capital Structure'!$G$17,CQ104,IF('Capital Structure'!$H$15='Capital Structure'!$G$18,CQ115,CQ126)))</f>
        <v>0</v>
      </c>
      <c r="CR137" s="139">
        <f>IF('Capital Structure'!$H$15='Capital Structure'!$G$16,CR93,IF('Capital Structure'!$H$15='Capital Structure'!$G$17,CR104,IF('Capital Structure'!$H$15='Capital Structure'!$G$18,CR115,CR126)))</f>
        <v>0</v>
      </c>
      <c r="CS137" s="139">
        <f>IF('Capital Structure'!$H$15='Capital Structure'!$G$16,CS93,IF('Capital Structure'!$H$15='Capital Structure'!$G$17,CS104,IF('Capital Structure'!$H$15='Capital Structure'!$G$18,CS115,CS126)))</f>
        <v>0</v>
      </c>
      <c r="CT137" s="139">
        <f>IF('Capital Structure'!$H$15='Capital Structure'!$G$16,CT93,IF('Capital Structure'!$H$15='Capital Structure'!$G$17,CT104,IF('Capital Structure'!$H$15='Capital Structure'!$G$18,CT115,CT126)))</f>
        <v>0</v>
      </c>
      <c r="CU137" s="139">
        <f>IF('Capital Structure'!$H$15='Capital Structure'!$G$16,CU93,IF('Capital Structure'!$H$15='Capital Structure'!$G$17,CU104,IF('Capital Structure'!$H$15='Capital Structure'!$G$18,CU115,CU126)))</f>
        <v>0</v>
      </c>
      <c r="CV137" s="139">
        <f>IF('Capital Structure'!$H$15='Capital Structure'!$G$16,CV93,IF('Capital Structure'!$H$15='Capital Structure'!$G$17,CV104,IF('Capital Structure'!$H$15='Capital Structure'!$G$18,CV115,CV126)))</f>
        <v>0</v>
      </c>
      <c r="CW137" s="139">
        <f>IF('Capital Structure'!$H$15='Capital Structure'!$G$16,CW93,IF('Capital Structure'!$H$15='Capital Structure'!$G$17,CW104,IF('Capital Structure'!$H$15='Capital Structure'!$G$18,CW115,CW126)))</f>
        <v>0</v>
      </c>
      <c r="CX137" s="139">
        <f>IF('Capital Structure'!$H$15='Capital Structure'!$G$16,CX93,IF('Capital Structure'!$H$15='Capital Structure'!$G$17,CX104,IF('Capital Structure'!$H$15='Capital Structure'!$G$18,CX115,CX126)))</f>
        <v>0</v>
      </c>
      <c r="CY137" s="139">
        <f>IF('Capital Structure'!$H$15='Capital Structure'!$G$16,CY93,IF('Capital Structure'!$H$15='Capital Structure'!$G$17,CY104,IF('Capital Structure'!$H$15='Capital Structure'!$G$18,CY115,CY126)))</f>
        <v>0</v>
      </c>
      <c r="CZ137" s="139">
        <f>IF('Capital Structure'!$H$15='Capital Structure'!$G$16,CZ93,IF('Capital Structure'!$H$15='Capital Structure'!$G$17,CZ104,IF('Capital Structure'!$H$15='Capital Structure'!$G$18,CZ115,CZ126)))</f>
        <v>0</v>
      </c>
      <c r="DA137" s="139">
        <f>IF('Capital Structure'!$H$15='Capital Structure'!$G$16,DA93,IF('Capital Structure'!$H$15='Capital Structure'!$G$17,DA104,IF('Capital Structure'!$H$15='Capital Structure'!$G$18,DA115,DA126)))</f>
        <v>0</v>
      </c>
      <c r="DB137" s="139">
        <f>IF('Capital Structure'!$H$15='Capital Structure'!$G$16,DB93,IF('Capital Structure'!$H$15='Capital Structure'!$G$17,DB104,IF('Capital Structure'!$H$15='Capital Structure'!$G$18,DB115,DB126)))</f>
        <v>0</v>
      </c>
      <c r="DC137" s="139">
        <f>IF('Capital Structure'!$H$15='Capital Structure'!$G$16,DC93,IF('Capital Structure'!$H$15='Capital Structure'!$G$17,DC104,IF('Capital Structure'!$H$15='Capital Structure'!$G$18,DC115,DC126)))</f>
        <v>0</v>
      </c>
      <c r="DD137" s="139">
        <f>IF('Capital Structure'!$H$15='Capital Structure'!$G$16,DD93,IF('Capital Structure'!$H$15='Capital Structure'!$G$17,DD104,IF('Capital Structure'!$H$15='Capital Structure'!$G$18,DD115,DD126)))</f>
        <v>0</v>
      </c>
      <c r="DE137" s="139">
        <f>IF('Capital Structure'!$H$15='Capital Structure'!$G$16,DE93,IF('Capital Structure'!$H$15='Capital Structure'!$G$17,DE104,IF('Capital Structure'!$H$15='Capital Structure'!$G$18,DE115,DE126)))</f>
        <v>0</v>
      </c>
      <c r="DF137" s="139">
        <f>IF('Capital Structure'!$H$15='Capital Structure'!$G$16,DF93,IF('Capital Structure'!$H$15='Capital Structure'!$G$17,DF104,IF('Capital Structure'!$H$15='Capital Structure'!$G$18,DF115,DF126)))</f>
        <v>0</v>
      </c>
      <c r="DG137" s="139">
        <f>IF('Capital Structure'!$H$15='Capital Structure'!$G$16,DG93,IF('Capital Structure'!$H$15='Capital Structure'!$G$17,DG104,IF('Capital Structure'!$H$15='Capital Structure'!$G$18,DG115,DG126)))</f>
        <v>0</v>
      </c>
      <c r="DH137" s="139">
        <f>IF('Capital Structure'!$H$15='Capital Structure'!$G$16,DH93,IF('Capital Structure'!$H$15='Capital Structure'!$G$17,DH104,IF('Capital Structure'!$H$15='Capital Structure'!$G$18,DH115,DH126)))</f>
        <v>0</v>
      </c>
      <c r="DI137" s="139">
        <f>IF('Capital Structure'!$H$15='Capital Structure'!$G$16,DI93,IF('Capital Structure'!$H$15='Capital Structure'!$G$17,DI104,IF('Capital Structure'!$H$15='Capital Structure'!$G$18,DI115,DI126)))</f>
        <v>0</v>
      </c>
      <c r="DJ137" s="139">
        <f>IF('Capital Structure'!$H$15='Capital Structure'!$G$16,DJ93,IF('Capital Structure'!$H$15='Capital Structure'!$G$17,DJ104,IF('Capital Structure'!$H$15='Capital Structure'!$G$18,DJ115,DJ126)))</f>
        <v>0</v>
      </c>
      <c r="DK137" s="139">
        <f>IF('Capital Structure'!$H$15='Capital Structure'!$G$16,DK93,IF('Capital Structure'!$H$15='Capital Structure'!$G$17,DK104,IF('Capital Structure'!$H$15='Capital Structure'!$G$18,DK115,DK126)))</f>
        <v>0</v>
      </c>
      <c r="DL137" s="139">
        <f>IF('Capital Structure'!$H$15='Capital Structure'!$G$16,DL93,IF('Capital Structure'!$H$15='Capital Structure'!$G$17,DL104,IF('Capital Structure'!$H$15='Capital Structure'!$G$18,DL115,DL126)))</f>
        <v>0</v>
      </c>
      <c r="DM137" s="139">
        <f>IF('Capital Structure'!$H$15='Capital Structure'!$G$16,DM93,IF('Capital Structure'!$H$15='Capital Structure'!$G$17,DM104,IF('Capital Structure'!$H$15='Capital Structure'!$G$18,DM115,DM126)))</f>
        <v>0</v>
      </c>
      <c r="DN137" s="139">
        <f>IF('Capital Structure'!$H$15='Capital Structure'!$G$16,DN93,IF('Capital Structure'!$H$15='Capital Structure'!$G$17,DN104,IF('Capital Structure'!$H$15='Capital Structure'!$G$18,DN115,DN126)))</f>
        <v>0</v>
      </c>
      <c r="DO137" s="139">
        <f>IF('Capital Structure'!$H$15='Capital Structure'!$G$16,DO93,IF('Capital Structure'!$H$15='Capital Structure'!$G$17,DO104,IF('Capital Structure'!$H$15='Capital Structure'!$G$18,DO115,DO126)))</f>
        <v>0</v>
      </c>
      <c r="DP137" s="139">
        <f>IF('Capital Structure'!$H$15='Capital Structure'!$G$16,DP93,IF('Capital Structure'!$H$15='Capital Structure'!$G$17,DP104,IF('Capital Structure'!$H$15='Capital Structure'!$G$18,DP115,DP126)))</f>
        <v>0</v>
      </c>
      <c r="DQ137" s="139">
        <f>IF('Capital Structure'!$H$15='Capital Structure'!$G$16,DQ93,IF('Capital Structure'!$H$15='Capital Structure'!$G$17,DQ104,IF('Capital Structure'!$H$15='Capital Structure'!$G$18,DQ115,DQ126)))</f>
        <v>0</v>
      </c>
      <c r="DR137" s="139">
        <f>IF('Capital Structure'!$H$15='Capital Structure'!$G$16,DR93,IF('Capital Structure'!$H$15='Capital Structure'!$G$17,DR104,IF('Capital Structure'!$H$15='Capital Structure'!$G$18,DR115,DR126)))</f>
        <v>0</v>
      </c>
      <c r="DS137" s="139">
        <f>IF('Capital Structure'!$H$15='Capital Structure'!$G$16,DS93,IF('Capital Structure'!$H$15='Capital Structure'!$G$17,DS104,IF('Capital Structure'!$H$15='Capital Structure'!$G$18,DS115,DS126)))</f>
        <v>0</v>
      </c>
      <c r="DT137" s="139">
        <f>IF('Capital Structure'!$H$15='Capital Structure'!$G$16,DT93,IF('Capital Structure'!$H$15='Capital Structure'!$G$17,DT104,IF('Capital Structure'!$H$15='Capital Structure'!$G$18,DT115,DT126)))</f>
        <v>0</v>
      </c>
      <c r="DU137" s="139">
        <f>IF('Capital Structure'!$H$15='Capital Structure'!$G$16,DU93,IF('Capital Structure'!$H$15='Capital Structure'!$G$17,DU104,IF('Capital Structure'!$H$15='Capital Structure'!$G$18,DU115,DU126)))</f>
        <v>0</v>
      </c>
      <c r="DV137" s="139">
        <f>IF('Capital Structure'!$H$15='Capital Structure'!$G$16,DV93,IF('Capital Structure'!$H$15='Capital Structure'!$G$17,DV104,IF('Capital Structure'!$H$15='Capital Structure'!$G$18,DV115,DV126)))</f>
        <v>0</v>
      </c>
      <c r="DW137" s="139">
        <f>IF('Capital Structure'!$H$15='Capital Structure'!$G$16,DW93,IF('Capital Structure'!$H$15='Capital Structure'!$G$17,DW104,IF('Capital Structure'!$H$15='Capital Structure'!$G$18,DW115,DW126)))</f>
        <v>0</v>
      </c>
      <c r="DX137" s="139">
        <f>IF('Capital Structure'!$H$15='Capital Structure'!$G$16,DX93,IF('Capital Structure'!$H$15='Capital Structure'!$G$17,DX104,IF('Capital Structure'!$H$15='Capital Structure'!$G$18,DX115,DX126)))</f>
        <v>0</v>
      </c>
      <c r="DY137" s="139">
        <f>IF('Capital Structure'!$H$15='Capital Structure'!$G$16,DY93,IF('Capital Structure'!$H$15='Capital Structure'!$G$17,DY104,IF('Capital Structure'!$H$15='Capital Structure'!$G$18,DY115,DY126)))</f>
        <v>0</v>
      </c>
      <c r="DZ137" s="139">
        <f>IF('Capital Structure'!$H$15='Capital Structure'!$G$16,DZ93,IF('Capital Structure'!$H$15='Capital Structure'!$G$17,DZ104,IF('Capital Structure'!$H$15='Capital Structure'!$G$18,DZ115,DZ126)))</f>
        <v>0</v>
      </c>
      <c r="EA137" s="139">
        <f>IF('Capital Structure'!$H$15='Capital Structure'!$G$16,EA93,IF('Capital Structure'!$H$15='Capital Structure'!$G$17,EA104,IF('Capital Structure'!$H$15='Capital Structure'!$G$18,EA115,EA126)))</f>
        <v>0</v>
      </c>
      <c r="EB137" s="139">
        <f>IF('Capital Structure'!$H$15='Capital Structure'!$G$16,EB93,IF('Capital Structure'!$H$15='Capital Structure'!$G$17,EB104,IF('Capital Structure'!$H$15='Capital Structure'!$G$18,EB115,EB126)))</f>
        <v>0</v>
      </c>
      <c r="EC137" s="139">
        <f>IF('Capital Structure'!$H$15='Capital Structure'!$G$16,EC93,IF('Capital Structure'!$H$15='Capital Structure'!$G$17,EC104,IF('Capital Structure'!$H$15='Capital Structure'!$G$18,EC115,EC126)))</f>
        <v>0</v>
      </c>
      <c r="ED137" s="139">
        <f>IF('Capital Structure'!$H$15='Capital Structure'!$G$16,ED93,IF('Capital Structure'!$H$15='Capital Structure'!$G$17,ED104,IF('Capital Structure'!$H$15='Capital Structure'!$G$18,ED115,ED126)))</f>
        <v>0</v>
      </c>
      <c r="EE137" s="139">
        <f>IF('Capital Structure'!$H$15='Capital Structure'!$G$16,EE93,IF('Capital Structure'!$H$15='Capital Structure'!$G$17,EE104,IF('Capital Structure'!$H$15='Capital Structure'!$G$18,EE115,EE126)))</f>
        <v>0</v>
      </c>
      <c r="EF137" s="139">
        <f>IF('Capital Structure'!$H$15='Capital Structure'!$G$16,EF93,IF('Capital Structure'!$H$15='Capital Structure'!$G$17,EF104,IF('Capital Structure'!$H$15='Capital Structure'!$G$18,EF115,EF126)))</f>
        <v>0</v>
      </c>
      <c r="EG137" s="139">
        <f>IF('Capital Structure'!$H$15='Capital Structure'!$G$16,EG93,IF('Capital Structure'!$H$15='Capital Structure'!$G$17,EG104,IF('Capital Structure'!$H$15='Capital Structure'!$G$18,EG115,EG126)))</f>
        <v>0</v>
      </c>
      <c r="EH137" s="139">
        <f>IF('Capital Structure'!$H$15='Capital Structure'!$G$16,EH93,IF('Capital Structure'!$H$15='Capital Structure'!$G$17,EH104,IF('Capital Structure'!$H$15='Capital Structure'!$G$18,EH115,EH126)))</f>
        <v>0</v>
      </c>
      <c r="EI137" s="139">
        <f>IF('Capital Structure'!$H$15='Capital Structure'!$G$16,EI93,IF('Capital Structure'!$H$15='Capital Structure'!$G$17,EI104,IF('Capital Structure'!$H$15='Capital Structure'!$G$18,EI115,EI126)))</f>
        <v>0</v>
      </c>
      <c r="EJ137" s="139">
        <f>IF('Capital Structure'!$H$15='Capital Structure'!$G$16,EJ93,IF('Capital Structure'!$H$15='Capital Structure'!$G$17,EJ104,IF('Capital Structure'!$H$15='Capital Structure'!$G$18,EJ115,EJ126)))</f>
        <v>0</v>
      </c>
      <c r="EK137" s="139">
        <f>IF('Capital Structure'!$H$15='Capital Structure'!$G$16,EK93,IF('Capital Structure'!$H$15='Capital Structure'!$G$17,EK104,IF('Capital Structure'!$H$15='Capital Structure'!$G$18,EK115,EK126)))</f>
        <v>0</v>
      </c>
      <c r="EL137" s="139">
        <f>IF('Capital Structure'!$H$15='Capital Structure'!$G$16,EL93,IF('Capital Structure'!$H$15='Capital Structure'!$G$17,EL104,IF('Capital Structure'!$H$15='Capital Structure'!$G$18,EL115,EL126)))</f>
        <v>0</v>
      </c>
      <c r="EM137" s="139">
        <f>IF('Capital Structure'!$H$15='Capital Structure'!$G$16,EM93,IF('Capital Structure'!$H$15='Capital Structure'!$G$17,EM104,IF('Capital Structure'!$H$15='Capital Structure'!$G$18,EM115,EM126)))</f>
        <v>0</v>
      </c>
      <c r="EN137" s="139">
        <f>IF('Capital Structure'!$H$15='Capital Structure'!$G$16,EN93,IF('Capital Structure'!$H$15='Capital Structure'!$G$17,EN104,IF('Capital Structure'!$H$15='Capital Structure'!$G$18,EN115,EN126)))</f>
        <v>0</v>
      </c>
      <c r="EO137" s="139">
        <f>IF('Capital Structure'!$H$15='Capital Structure'!$G$16,EO93,IF('Capital Structure'!$H$15='Capital Structure'!$G$17,EO104,IF('Capital Structure'!$H$15='Capital Structure'!$G$18,EO115,EO126)))</f>
        <v>0</v>
      </c>
      <c r="EP137" s="139">
        <f>IF('Capital Structure'!$H$15='Capital Structure'!$G$16,EP93,IF('Capital Structure'!$H$15='Capital Structure'!$G$17,EP104,IF('Capital Structure'!$H$15='Capital Structure'!$G$18,EP115,EP126)))</f>
        <v>0</v>
      </c>
      <c r="EQ137" s="139">
        <f>IF('Capital Structure'!$H$15='Capital Structure'!$G$16,EQ93,IF('Capital Structure'!$H$15='Capital Structure'!$G$17,EQ104,IF('Capital Structure'!$H$15='Capital Structure'!$G$18,EQ115,EQ126)))</f>
        <v>0</v>
      </c>
      <c r="ER137" s="139">
        <f>IF('Capital Structure'!$H$15='Capital Structure'!$G$16,ER93,IF('Capital Structure'!$H$15='Capital Structure'!$G$17,ER104,IF('Capital Structure'!$H$15='Capital Structure'!$G$18,ER115,ER126)))</f>
        <v>0</v>
      </c>
      <c r="ES137" s="139">
        <f>IF('Capital Structure'!$H$15='Capital Structure'!$G$16,ES93,IF('Capital Structure'!$H$15='Capital Structure'!$G$17,ES104,IF('Capital Structure'!$H$15='Capital Structure'!$G$18,ES115,ES126)))</f>
        <v>0</v>
      </c>
      <c r="ET137" s="139">
        <f>IF('Capital Structure'!$H$15='Capital Structure'!$G$16,ET93,IF('Capital Structure'!$H$15='Capital Structure'!$G$17,ET104,IF('Capital Structure'!$H$15='Capital Structure'!$G$18,ET115,ET126)))</f>
        <v>0</v>
      </c>
      <c r="EU137" s="139">
        <f>IF('Capital Structure'!$H$15='Capital Structure'!$G$16,EU93,IF('Capital Structure'!$H$15='Capital Structure'!$G$17,EU104,IF('Capital Structure'!$H$15='Capital Structure'!$G$18,EU115,EU126)))</f>
        <v>0</v>
      </c>
      <c r="EV137" s="139">
        <f>IF('Capital Structure'!$H$15='Capital Structure'!$G$16,EV93,IF('Capital Structure'!$H$15='Capital Structure'!$G$17,EV104,IF('Capital Structure'!$H$15='Capital Structure'!$G$18,EV115,EV126)))</f>
        <v>0</v>
      </c>
      <c r="EW137" s="139">
        <f>IF('Capital Structure'!$H$15='Capital Structure'!$G$16,EW93,IF('Capital Structure'!$H$15='Capital Structure'!$G$17,EW104,IF('Capital Structure'!$H$15='Capital Structure'!$G$18,EW115,EW126)))</f>
        <v>0</v>
      </c>
      <c r="EX137" s="139">
        <f>IF('Capital Structure'!$H$15='Capital Structure'!$G$16,EX93,IF('Capital Structure'!$H$15='Capital Structure'!$G$17,EX104,IF('Capital Structure'!$H$15='Capital Structure'!$G$18,EX115,EX126)))</f>
        <v>0</v>
      </c>
      <c r="EY137" s="139">
        <f>IF('Capital Structure'!$H$15='Capital Structure'!$G$16,EY93,IF('Capital Structure'!$H$15='Capital Structure'!$G$17,EY104,IF('Capital Structure'!$H$15='Capital Structure'!$G$18,EY115,EY126)))</f>
        <v>0</v>
      </c>
      <c r="EZ137" s="139">
        <f>IF('Capital Structure'!$H$15='Capital Structure'!$G$16,EZ93,IF('Capital Structure'!$H$15='Capital Structure'!$G$17,EZ104,IF('Capital Structure'!$H$15='Capital Structure'!$G$18,EZ115,EZ126)))</f>
        <v>0</v>
      </c>
      <c r="FA137" s="139">
        <f>IF('Capital Structure'!$H$15='Capital Structure'!$G$16,FA93,IF('Capital Structure'!$H$15='Capital Structure'!$G$17,FA104,IF('Capital Structure'!$H$15='Capital Structure'!$G$18,FA115,FA126)))</f>
        <v>0</v>
      </c>
      <c r="FB137" s="139">
        <f>IF('Capital Structure'!$H$15='Capital Structure'!$G$16,FB93,IF('Capital Structure'!$H$15='Capital Structure'!$G$17,FB104,IF('Capital Structure'!$H$15='Capital Structure'!$G$18,FB115,FB126)))</f>
        <v>0</v>
      </c>
      <c r="FC137" s="139"/>
      <c r="FD137" s="139"/>
      <c r="FE137" s="139"/>
      <c r="FF137" s="139"/>
      <c r="FG137" s="139"/>
      <c r="FH137" s="139"/>
      <c r="FI137" s="139"/>
      <c r="FJ137" s="139"/>
      <c r="FK137" s="139"/>
      <c r="FL137" s="139"/>
      <c r="FM137" s="139"/>
      <c r="FN137" s="139"/>
      <c r="FO137" s="139"/>
      <c r="FP137" s="139"/>
      <c r="FQ137" s="139"/>
      <c r="FR137" s="139"/>
      <c r="FS137" s="139"/>
      <c r="FT137" s="139"/>
      <c r="FU137" s="139"/>
      <c r="FV137" s="139"/>
      <c r="FW137" s="139"/>
      <c r="FX137" s="139"/>
      <c r="FY137" s="139"/>
      <c r="FZ137" s="139"/>
      <c r="GA137" s="139"/>
      <c r="GB137" s="139"/>
      <c r="GC137" s="139"/>
      <c r="GD137" s="139"/>
      <c r="GE137" s="139"/>
      <c r="GF137" s="139"/>
      <c r="GG137" s="139"/>
      <c r="GH137" s="139"/>
      <c r="GI137" s="139"/>
      <c r="GJ137" s="139"/>
      <c r="GK137" s="139"/>
      <c r="GL137" s="139"/>
      <c r="GM137" s="139"/>
      <c r="GN137" s="139"/>
      <c r="GO137" s="139"/>
      <c r="GP137" s="139"/>
      <c r="GQ137" s="139"/>
      <c r="GR137" s="139"/>
      <c r="GS137" s="139"/>
      <c r="GT137" s="139"/>
      <c r="GU137" s="139"/>
      <c r="GV137" s="139"/>
      <c r="GW137" s="139"/>
      <c r="GX137" s="139"/>
    </row>
    <row r="138" spans="1:206">
      <c r="B138" s="149"/>
      <c r="E138" s="139"/>
      <c r="F138" s="139"/>
      <c r="G138" s="139"/>
      <c r="H138" s="139"/>
      <c r="I138" s="139"/>
      <c r="J138" s="139"/>
      <c r="K138" s="139"/>
      <c r="L138" s="139"/>
      <c r="M138" s="139"/>
      <c r="N138" s="139"/>
      <c r="O138" s="139"/>
      <c r="P138" s="139"/>
      <c r="Q138" s="139"/>
      <c r="R138" s="139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  <c r="AU138" s="139"/>
      <c r="AV138" s="139"/>
      <c r="AW138" s="139"/>
      <c r="AX138" s="139"/>
      <c r="AY138" s="139"/>
      <c r="AZ138" s="139"/>
      <c r="BA138" s="139"/>
      <c r="BB138" s="139"/>
      <c r="BC138" s="139"/>
      <c r="BD138" s="139"/>
      <c r="BE138" s="139"/>
      <c r="BF138" s="139"/>
      <c r="BG138" s="139"/>
      <c r="BH138" s="139"/>
      <c r="BI138" s="139"/>
      <c r="BJ138" s="139"/>
      <c r="BK138" s="139"/>
      <c r="BL138" s="139"/>
      <c r="BM138" s="139"/>
      <c r="BN138" s="139"/>
      <c r="BO138" s="139"/>
      <c r="BP138" s="139"/>
      <c r="BQ138" s="139"/>
      <c r="BR138" s="139"/>
      <c r="BS138" s="139"/>
      <c r="BT138" s="139"/>
      <c r="BU138" s="139"/>
      <c r="BV138" s="139"/>
      <c r="BW138" s="139"/>
      <c r="BX138" s="139"/>
      <c r="BY138" s="139"/>
      <c r="BZ138" s="139"/>
      <c r="CA138" s="139"/>
      <c r="CB138" s="139"/>
      <c r="CC138" s="139"/>
      <c r="CD138" s="139"/>
      <c r="CE138" s="139"/>
      <c r="CF138" s="139"/>
      <c r="CG138" s="139"/>
      <c r="CH138" s="139"/>
      <c r="CI138" s="139"/>
      <c r="CJ138" s="139"/>
      <c r="CK138" s="139"/>
      <c r="CL138" s="139"/>
      <c r="CM138" s="139"/>
      <c r="CN138" s="139"/>
      <c r="CO138" s="139"/>
      <c r="CP138" s="139"/>
      <c r="CQ138" s="139"/>
      <c r="CR138" s="139"/>
      <c r="CS138" s="139"/>
      <c r="CT138" s="139"/>
      <c r="CU138" s="139"/>
      <c r="CV138" s="139"/>
      <c r="CW138" s="139"/>
      <c r="CX138" s="139"/>
      <c r="CY138" s="139"/>
      <c r="CZ138" s="139"/>
      <c r="DA138" s="139"/>
      <c r="DB138" s="139"/>
      <c r="DC138" s="139"/>
      <c r="DD138" s="139"/>
      <c r="DE138" s="139"/>
      <c r="DF138" s="139"/>
      <c r="DG138" s="139"/>
      <c r="DH138" s="139"/>
      <c r="DI138" s="139"/>
      <c r="DJ138" s="139"/>
      <c r="DK138" s="139"/>
      <c r="DL138" s="139"/>
      <c r="DM138" s="139"/>
      <c r="DN138" s="139"/>
      <c r="DO138" s="139"/>
      <c r="DP138" s="139"/>
      <c r="DQ138" s="139"/>
      <c r="DR138" s="139"/>
      <c r="DS138" s="139"/>
      <c r="DT138" s="139"/>
      <c r="DU138" s="139"/>
      <c r="DV138" s="139"/>
      <c r="DW138" s="139"/>
      <c r="DX138" s="139"/>
      <c r="DY138" s="139"/>
      <c r="DZ138" s="139"/>
      <c r="EA138" s="139"/>
      <c r="EB138" s="139"/>
      <c r="EC138" s="139"/>
      <c r="ED138" s="139"/>
      <c r="EE138" s="139"/>
      <c r="EF138" s="139"/>
      <c r="EG138" s="139"/>
      <c r="EH138" s="139"/>
      <c r="EI138" s="139"/>
      <c r="EJ138" s="139"/>
      <c r="EK138" s="139"/>
      <c r="EL138" s="139"/>
      <c r="EM138" s="139"/>
      <c r="EN138" s="139"/>
      <c r="EO138" s="139"/>
      <c r="EP138" s="139"/>
      <c r="EQ138" s="139"/>
      <c r="ER138" s="139"/>
      <c r="ES138" s="139"/>
      <c r="ET138" s="139"/>
      <c r="EU138" s="139"/>
      <c r="EV138" s="139"/>
      <c r="EW138" s="139"/>
      <c r="EX138" s="139"/>
      <c r="EY138" s="139"/>
      <c r="EZ138" s="139"/>
      <c r="FA138" s="139"/>
      <c r="FB138" s="139"/>
      <c r="FC138" s="139"/>
      <c r="FD138" s="139"/>
      <c r="FE138" s="139"/>
      <c r="FF138" s="139"/>
      <c r="FG138" s="139"/>
      <c r="FH138" s="139"/>
      <c r="FI138" s="139"/>
      <c r="FJ138" s="139"/>
      <c r="FK138" s="139"/>
      <c r="FL138" s="139"/>
      <c r="FM138" s="139"/>
      <c r="FN138" s="139"/>
      <c r="FO138" s="139"/>
      <c r="FP138" s="139"/>
      <c r="FQ138" s="139"/>
      <c r="FR138" s="139"/>
      <c r="FS138" s="139"/>
      <c r="FT138" s="139"/>
      <c r="FU138" s="139"/>
      <c r="FV138" s="139"/>
      <c r="FW138" s="139"/>
      <c r="FX138" s="139"/>
      <c r="FY138" s="139"/>
      <c r="FZ138" s="139"/>
      <c r="GA138" s="139"/>
      <c r="GB138" s="139"/>
      <c r="GC138" s="139"/>
      <c r="GD138" s="139"/>
      <c r="GE138" s="139"/>
      <c r="GF138" s="139"/>
      <c r="GG138" s="139"/>
      <c r="GH138" s="139"/>
      <c r="GI138" s="139"/>
      <c r="GJ138" s="139"/>
      <c r="GK138" s="139"/>
      <c r="GL138" s="139"/>
      <c r="GM138" s="139"/>
      <c r="GN138" s="139"/>
      <c r="GO138" s="139"/>
      <c r="GP138" s="139"/>
      <c r="GQ138" s="139"/>
      <c r="GR138" s="139"/>
      <c r="GS138" s="139"/>
      <c r="GT138" s="139"/>
      <c r="GU138" s="139"/>
      <c r="GV138" s="139"/>
      <c r="GW138" s="139"/>
      <c r="GX138" s="139"/>
    </row>
    <row r="139" spans="1:206">
      <c r="A139" s="105" t="s">
        <v>298</v>
      </c>
      <c r="B139" s="150" t="s">
        <v>338</v>
      </c>
      <c r="D139" s="108"/>
      <c r="E139" s="151">
        <f>IF('Capital Structure'!$H$15='Capital Structure'!$G$16,E88,IF('Capital Structure'!$H$15='Capital Structure'!$G$17,E99,IF('Capital Structure'!$H$15='Capital Structure'!$G$18,E110,E121)))</f>
        <v>0</v>
      </c>
      <c r="F139" s="151">
        <f>IF('Capital Structure'!$H$15='Capital Structure'!$G$16,F88,IF('Capital Structure'!$H$15='Capital Structure'!$G$17,F99,IF('Capital Structure'!$H$15='Capital Structure'!$G$18,F110,F121)))</f>
        <v>0</v>
      </c>
      <c r="G139" s="151">
        <f>IF('Capital Structure'!$H$15='Capital Structure'!$G$16,G88,IF('Capital Structure'!$H$15='Capital Structure'!$G$17,G99,IF('Capital Structure'!$H$15='Capital Structure'!$G$18,G110,G121)))</f>
        <v>0</v>
      </c>
      <c r="H139" s="151">
        <f>IF('Capital Structure'!$H$15='Capital Structure'!$G$16,H88,IF('Capital Structure'!$H$15='Capital Structure'!$G$17,H99,IF('Capital Structure'!$H$15='Capital Structure'!$G$18,H110,H121)))</f>
        <v>0</v>
      </c>
      <c r="I139" s="151">
        <f>IF('Capital Structure'!$H$15='Capital Structure'!$G$16,I88,IF('Capital Structure'!$H$15='Capital Structure'!$G$17,I99,IF('Capital Structure'!$H$15='Capital Structure'!$G$18,I110,I121)))</f>
        <v>0</v>
      </c>
      <c r="J139" s="151">
        <f>IF('Capital Structure'!$H$15='Capital Structure'!$G$16,J88,IF('Capital Structure'!$H$15='Capital Structure'!$G$17,J99,IF('Capital Structure'!$H$15='Capital Structure'!$G$18,J110,J121)))</f>
        <v>0</v>
      </c>
      <c r="K139" s="151">
        <f>IF('Capital Structure'!$H$15='Capital Structure'!$G$16,K88,IF('Capital Structure'!$H$15='Capital Structure'!$G$17,K99,IF('Capital Structure'!$H$15='Capital Structure'!$G$18,K110,K121)))</f>
        <v>0</v>
      </c>
      <c r="L139" s="151">
        <f>IF('Capital Structure'!$H$15='Capital Structure'!$G$16,L88,IF('Capital Structure'!$H$15='Capital Structure'!$G$17,L99,IF('Capital Structure'!$H$15='Capital Structure'!$G$18,L110,L121)))</f>
        <v>0</v>
      </c>
      <c r="M139" s="151">
        <f>IF('Capital Structure'!$H$15='Capital Structure'!$G$16,M88,IF('Capital Structure'!$H$15='Capital Structure'!$G$17,M99,IF('Capital Structure'!$H$15='Capital Structure'!$G$18,M110,M121)))</f>
        <v>0</v>
      </c>
      <c r="N139" s="151">
        <f>IF('Capital Structure'!$H$15='Capital Structure'!$G$16,N88,IF('Capital Structure'!$H$15='Capital Structure'!$G$17,N99,IF('Capital Structure'!$H$15='Capital Structure'!$G$18,N110,N121)))</f>
        <v>0</v>
      </c>
      <c r="O139" s="151">
        <f>IF('Capital Structure'!$H$15='Capital Structure'!$G$16,O88,IF('Capital Structure'!$H$15='Capital Structure'!$G$17,O99,IF('Capital Structure'!$H$15='Capital Structure'!$G$18,O110,O121)))</f>
        <v>0</v>
      </c>
      <c r="P139" s="151">
        <f>IF('Capital Structure'!$H$15='Capital Structure'!$G$16,P88,IF('Capital Structure'!$H$15='Capital Structure'!$G$17,P99,IF('Capital Structure'!$H$15='Capital Structure'!$G$18,P110,P121)))</f>
        <v>0</v>
      </c>
      <c r="Q139" s="151">
        <f>IF('Capital Structure'!$H$15='Capital Structure'!$G$16,Q88,IF('Capital Structure'!$H$15='Capital Structure'!$G$17,Q99,IF('Capital Structure'!$H$15='Capital Structure'!$G$18,Q110,Q121)))</f>
        <v>0</v>
      </c>
      <c r="R139" s="151">
        <f>IF('Capital Structure'!$H$15='Capital Structure'!$G$16,R88,IF('Capital Structure'!$H$15='Capital Structure'!$G$17,R99,IF('Capital Structure'!$H$15='Capital Structure'!$G$18,R110,R121)))</f>
        <v>0</v>
      </c>
      <c r="S139" s="151">
        <f>IF('Capital Structure'!$H$15='Capital Structure'!$G$16,S88,IF('Capital Structure'!$H$15='Capital Structure'!$G$17,S99,IF('Capital Structure'!$H$15='Capital Structure'!$G$18,S110,S121)))</f>
        <v>0</v>
      </c>
      <c r="T139" s="151">
        <f>IF('Capital Structure'!$H$15='Capital Structure'!$G$16,T88,IF('Capital Structure'!$H$15='Capital Structure'!$G$17,T99,IF('Capital Structure'!$H$15='Capital Structure'!$G$18,T110,T121)))</f>
        <v>0</v>
      </c>
      <c r="U139" s="151">
        <f>IF('Capital Structure'!$H$15='Capital Structure'!$G$16,U88,IF('Capital Structure'!$H$15='Capital Structure'!$G$17,U99,IF('Capital Structure'!$H$15='Capital Structure'!$G$18,U110,U121)))</f>
        <v>0</v>
      </c>
      <c r="V139" s="151">
        <f>IF('Capital Structure'!$H$15='Capital Structure'!$G$16,V88,IF('Capital Structure'!$H$15='Capital Structure'!$G$17,V99,IF('Capital Structure'!$H$15='Capital Structure'!$G$18,V110,V121)))</f>
        <v>0</v>
      </c>
      <c r="W139" s="151">
        <f>IF('Capital Structure'!$H$15='Capital Structure'!$G$16,W88,IF('Capital Structure'!$H$15='Capital Structure'!$G$17,W99,IF('Capital Structure'!$H$15='Capital Structure'!$G$18,W110,W121)))</f>
        <v>0</v>
      </c>
      <c r="X139" s="151">
        <f>IF('Capital Structure'!$H$15='Capital Structure'!$G$16,X88,IF('Capital Structure'!$H$15='Capital Structure'!$G$17,X99,IF('Capital Structure'!$H$15='Capital Structure'!$G$18,X110,X121)))</f>
        <v>0</v>
      </c>
      <c r="Y139" s="151">
        <f>IF('Capital Structure'!$H$15='Capital Structure'!$G$16,Y88,IF('Capital Structure'!$H$15='Capital Structure'!$G$17,Y99,IF('Capital Structure'!$H$15='Capital Structure'!$G$18,Y110,Y121)))</f>
        <v>0</v>
      </c>
      <c r="Z139" s="151">
        <f>IF('Capital Structure'!$H$15='Capital Structure'!$G$16,Z88,IF('Capital Structure'!$H$15='Capital Structure'!$G$17,Z99,IF('Capital Structure'!$H$15='Capital Structure'!$G$18,Z110,Z121)))</f>
        <v>0</v>
      </c>
      <c r="AA139" s="151">
        <f>IF('Capital Structure'!$H$15='Capital Structure'!$G$16,AA88,IF('Capital Structure'!$H$15='Capital Structure'!$G$17,AA99,IF('Capital Structure'!$H$15='Capital Structure'!$G$18,AA110,AA121)))</f>
        <v>0</v>
      </c>
      <c r="AB139" s="151">
        <f>IF('Capital Structure'!$H$15='Capital Structure'!$G$16,AB88,IF('Capital Structure'!$H$15='Capital Structure'!$G$17,AB99,IF('Capital Structure'!$H$15='Capital Structure'!$G$18,AB110,AB121)))</f>
        <v>0</v>
      </c>
      <c r="AC139" s="151">
        <f>IF('Capital Structure'!$H$15='Capital Structure'!$G$16,AC88,IF('Capital Structure'!$H$15='Capital Structure'!$G$17,AC99,IF('Capital Structure'!$H$15='Capital Structure'!$G$18,AC110,AC121)))</f>
        <v>0</v>
      </c>
      <c r="AD139" s="151">
        <f>IF('Capital Structure'!$H$15='Capital Structure'!$G$16,AD88,IF('Capital Structure'!$H$15='Capital Structure'!$G$17,AD99,IF('Capital Structure'!$H$15='Capital Structure'!$G$18,AD110,AD121)))</f>
        <v>0</v>
      </c>
      <c r="AE139" s="151">
        <f>IF('Capital Structure'!$H$15='Capital Structure'!$G$16,AE88,IF('Capital Structure'!$H$15='Capital Structure'!$G$17,AE99,IF('Capital Structure'!$H$15='Capital Structure'!$G$18,AE110,AE121)))</f>
        <v>0</v>
      </c>
      <c r="AF139" s="151">
        <f>IF('Capital Structure'!$H$15='Capital Structure'!$G$16,AF88,IF('Capital Structure'!$H$15='Capital Structure'!$G$17,AF99,IF('Capital Structure'!$H$15='Capital Structure'!$G$18,AF110,AF121)))</f>
        <v>0</v>
      </c>
      <c r="AG139" s="151">
        <f>IF('Capital Structure'!$H$15='Capital Structure'!$G$16,AG88,IF('Capital Structure'!$H$15='Capital Structure'!$G$17,AG99,IF('Capital Structure'!$H$15='Capital Structure'!$G$18,AG110,AG121)))</f>
        <v>0</v>
      </c>
      <c r="AH139" s="151">
        <f>IF('Capital Structure'!$H$15='Capital Structure'!$G$16,AH88,IF('Capital Structure'!$H$15='Capital Structure'!$G$17,AH99,IF('Capital Structure'!$H$15='Capital Structure'!$G$18,AH110,AH121)))</f>
        <v>0</v>
      </c>
      <c r="AI139" s="151">
        <f>IF('Capital Structure'!$H$15='Capital Structure'!$G$16,AI88,IF('Capital Structure'!$H$15='Capital Structure'!$G$17,AI99,IF('Capital Structure'!$H$15='Capital Structure'!$G$18,AI110,AI121)))</f>
        <v>0</v>
      </c>
      <c r="AJ139" s="151">
        <f>IF('Capital Structure'!$H$15='Capital Structure'!$G$16,AJ88,IF('Capital Structure'!$H$15='Capital Structure'!$G$17,AJ99,IF('Capital Structure'!$H$15='Capital Structure'!$G$18,AJ110,AJ121)))</f>
        <v>0</v>
      </c>
      <c r="AK139" s="151">
        <f>IF('Capital Structure'!$H$15='Capital Structure'!$G$16,AK88,IF('Capital Structure'!$H$15='Capital Structure'!$G$17,AK99,IF('Capital Structure'!$H$15='Capital Structure'!$G$18,AK110,AK121)))</f>
        <v>0</v>
      </c>
      <c r="AL139" s="151">
        <f>IF('Capital Structure'!$H$15='Capital Structure'!$G$16,AL88,IF('Capital Structure'!$H$15='Capital Structure'!$G$17,AL99,IF('Capital Structure'!$H$15='Capital Structure'!$G$18,AL110,AL121)))</f>
        <v>0</v>
      </c>
      <c r="AM139" s="151">
        <f>IF('Capital Structure'!$H$15='Capital Structure'!$G$16,AM88,IF('Capital Structure'!$H$15='Capital Structure'!$G$17,AM99,IF('Capital Structure'!$H$15='Capital Structure'!$G$18,AM110,AM121)))</f>
        <v>0</v>
      </c>
      <c r="AN139" s="151">
        <f>IF('Capital Structure'!$H$15='Capital Structure'!$G$16,AN88,IF('Capital Structure'!$H$15='Capital Structure'!$G$17,AN99,IF('Capital Structure'!$H$15='Capital Structure'!$G$18,AN110,AN121)))</f>
        <v>0</v>
      </c>
      <c r="AO139" s="151">
        <f>IF('Capital Structure'!$H$15='Capital Structure'!$G$16,AO88,IF('Capital Structure'!$H$15='Capital Structure'!$G$17,AO99,IF('Capital Structure'!$H$15='Capital Structure'!$G$18,AO110,AO121)))</f>
        <v>0</v>
      </c>
      <c r="AP139" s="151">
        <f>IF('Capital Structure'!$H$15='Capital Structure'!$G$16,AP88,IF('Capital Structure'!$H$15='Capital Structure'!$G$17,AP99,IF('Capital Structure'!$H$15='Capital Structure'!$G$18,AP110,AP121)))</f>
        <v>0</v>
      </c>
      <c r="AQ139" s="151">
        <f>IF('Capital Structure'!$H$15='Capital Structure'!$G$16,AQ88,IF('Capital Structure'!$H$15='Capital Structure'!$G$17,AQ99,IF('Capital Structure'!$H$15='Capital Structure'!$G$18,AQ110,AQ121)))</f>
        <v>0</v>
      </c>
      <c r="AR139" s="151">
        <f>IF('Capital Structure'!$H$15='Capital Structure'!$G$16,AR88,IF('Capital Structure'!$H$15='Capital Structure'!$G$17,AR99,IF('Capital Structure'!$H$15='Capital Structure'!$G$18,AR110,AR121)))</f>
        <v>0</v>
      </c>
      <c r="AS139" s="151">
        <f>IF('Capital Structure'!$H$15='Capital Structure'!$G$16,AS88,IF('Capital Structure'!$H$15='Capital Structure'!$G$17,AS99,IF('Capital Structure'!$H$15='Capital Structure'!$G$18,AS110,AS121)))</f>
        <v>0</v>
      </c>
      <c r="AT139" s="151">
        <f>IF('Capital Structure'!$H$15='Capital Structure'!$G$16,AT88,IF('Capital Structure'!$H$15='Capital Structure'!$G$17,AT99,IF('Capital Structure'!$H$15='Capital Structure'!$G$18,AT110,AT121)))</f>
        <v>0</v>
      </c>
      <c r="AU139" s="151">
        <f>IF('Capital Structure'!$H$15='Capital Structure'!$G$16,AU88,IF('Capital Structure'!$H$15='Capital Structure'!$G$17,AU99,IF('Capital Structure'!$H$15='Capital Structure'!$G$18,AU110,AU121)))</f>
        <v>0</v>
      </c>
      <c r="AV139" s="151">
        <f>IF('Capital Structure'!$H$15='Capital Structure'!$G$16,AV88,IF('Capital Structure'!$H$15='Capital Structure'!$G$17,AV99,IF('Capital Structure'!$H$15='Capital Structure'!$G$18,AV110,AV121)))</f>
        <v>0</v>
      </c>
      <c r="AW139" s="151">
        <f>IF('Capital Structure'!$H$15='Capital Structure'!$G$16,AW88,IF('Capital Structure'!$H$15='Capital Structure'!$G$17,AW99,IF('Capital Structure'!$H$15='Capital Structure'!$G$18,AW110,AW121)))</f>
        <v>0</v>
      </c>
      <c r="AX139" s="151">
        <f>IF('Capital Structure'!$H$15='Capital Structure'!$G$16,AX88,IF('Capital Structure'!$H$15='Capital Structure'!$G$17,AX99,IF('Capital Structure'!$H$15='Capital Structure'!$G$18,AX110,AX121)))</f>
        <v>0</v>
      </c>
      <c r="AY139" s="151">
        <f>IF('Capital Structure'!$H$15='Capital Structure'!$G$16,AY88,IF('Capital Structure'!$H$15='Capital Structure'!$G$17,AY99,IF('Capital Structure'!$H$15='Capital Structure'!$G$18,AY110,AY121)))</f>
        <v>0</v>
      </c>
      <c r="AZ139" s="151">
        <f>IF('Capital Structure'!$H$15='Capital Structure'!$G$16,AZ88,IF('Capital Structure'!$H$15='Capital Structure'!$G$17,AZ99,IF('Capital Structure'!$H$15='Capital Structure'!$G$18,AZ110,AZ121)))</f>
        <v>0</v>
      </c>
      <c r="BA139" s="151">
        <f>IF('Capital Structure'!$H$15='Capital Structure'!$G$16,BA88,IF('Capital Structure'!$H$15='Capital Structure'!$G$17,BA99,IF('Capital Structure'!$H$15='Capital Structure'!$G$18,BA110,BA121)))</f>
        <v>3392307.6923076925</v>
      </c>
      <c r="BB139" s="151">
        <f>IF('Capital Structure'!$H$15='Capital Structure'!$G$16,BB88,IF('Capital Structure'!$H$15='Capital Structure'!$G$17,BB99,IF('Capital Structure'!$H$15='Capital Structure'!$G$18,BB110,BB121)))</f>
        <v>3392307.6923076925</v>
      </c>
      <c r="BC139" s="151">
        <f>IF('Capital Structure'!$H$15='Capital Structure'!$G$16,BC88,IF('Capital Structure'!$H$15='Capital Structure'!$G$17,BC99,IF('Capital Structure'!$H$15='Capital Structure'!$G$18,BC110,BC121)))</f>
        <v>3392307.6923076925</v>
      </c>
      <c r="BD139" s="151">
        <f>IF('Capital Structure'!$H$15='Capital Structure'!$G$16,BD88,IF('Capital Structure'!$H$15='Capital Structure'!$G$17,BD99,IF('Capital Structure'!$H$15='Capital Structure'!$G$18,BD110,BD121)))</f>
        <v>3392307.6923076925</v>
      </c>
      <c r="BE139" s="151">
        <f>IF('Capital Structure'!$H$15='Capital Structure'!$G$16,BE88,IF('Capital Structure'!$H$15='Capital Structure'!$G$17,BE99,IF('Capital Structure'!$H$15='Capital Structure'!$G$18,BE110,BE121)))</f>
        <v>3392307.6923076925</v>
      </c>
      <c r="BF139" s="151">
        <f>IF('Capital Structure'!$H$15='Capital Structure'!$G$16,BF88,IF('Capital Structure'!$H$15='Capital Structure'!$G$17,BF99,IF('Capital Structure'!$H$15='Capital Structure'!$G$18,BF110,BF121)))</f>
        <v>3392307.6923076925</v>
      </c>
      <c r="BG139" s="151">
        <f>IF('Capital Structure'!$H$15='Capital Structure'!$G$16,BG88,IF('Capital Structure'!$H$15='Capital Structure'!$G$17,BG99,IF('Capital Structure'!$H$15='Capital Structure'!$G$18,BG110,BG121)))</f>
        <v>3392307.6923076925</v>
      </c>
      <c r="BH139" s="151">
        <f>IF('Capital Structure'!$H$15='Capital Structure'!$G$16,BH88,IF('Capital Structure'!$H$15='Capital Structure'!$G$17,BH99,IF('Capital Structure'!$H$15='Capital Structure'!$G$18,BH110,BH121)))</f>
        <v>3392307.6923076925</v>
      </c>
      <c r="BI139" s="151">
        <f>IF('Capital Structure'!$H$15='Capital Structure'!$G$16,BI88,IF('Capital Structure'!$H$15='Capital Structure'!$G$17,BI99,IF('Capital Structure'!$H$15='Capital Structure'!$G$18,BI110,BI121)))</f>
        <v>3392307.6923076925</v>
      </c>
      <c r="BJ139" s="151">
        <f>IF('Capital Structure'!$H$15='Capital Structure'!$G$16,BJ88,IF('Capital Structure'!$H$15='Capital Structure'!$G$17,BJ99,IF('Capital Structure'!$H$15='Capital Structure'!$G$18,BJ110,BJ121)))</f>
        <v>3392307.6923076925</v>
      </c>
      <c r="BK139" s="151">
        <f>IF('Capital Structure'!$H$15='Capital Structure'!$G$16,BK88,IF('Capital Structure'!$H$15='Capital Structure'!$G$17,BK99,IF('Capital Structure'!$H$15='Capital Structure'!$G$18,BK110,BK121)))</f>
        <v>3392307.6923076925</v>
      </c>
      <c r="BL139" s="151">
        <f>IF('Capital Structure'!$H$15='Capital Structure'!$G$16,BL88,IF('Capital Structure'!$H$15='Capital Structure'!$G$17,BL99,IF('Capital Structure'!$H$15='Capital Structure'!$G$18,BL110,BL121)))</f>
        <v>3392307.6923076925</v>
      </c>
      <c r="BM139" s="151">
        <f>IF('Capital Structure'!$H$15='Capital Structure'!$G$16,BM88,IF('Capital Structure'!$H$15='Capital Structure'!$G$17,BM99,IF('Capital Structure'!$H$15='Capital Structure'!$G$18,BM110,BM121)))</f>
        <v>3392307.6923076925</v>
      </c>
      <c r="BN139" s="151">
        <f>IF('Capital Structure'!$H$15='Capital Structure'!$G$16,BN88,IF('Capital Structure'!$H$15='Capital Structure'!$G$17,BN99,IF('Capital Structure'!$H$15='Capital Structure'!$G$18,BN110,BN121)))</f>
        <v>3392307.6923076925</v>
      </c>
      <c r="BO139" s="151">
        <f>IF('Capital Structure'!$H$15='Capital Structure'!$G$16,BO88,IF('Capital Structure'!$H$15='Capital Structure'!$G$17,BO99,IF('Capital Structure'!$H$15='Capital Structure'!$G$18,BO110,BO121)))</f>
        <v>3392307.6923076925</v>
      </c>
      <c r="BP139" s="151">
        <f>IF('Capital Structure'!$H$15='Capital Structure'!$G$16,BP88,IF('Capital Structure'!$H$15='Capital Structure'!$G$17,BP99,IF('Capital Structure'!$H$15='Capital Structure'!$G$18,BP110,BP121)))</f>
        <v>3392307.6923076925</v>
      </c>
      <c r="BQ139" s="151">
        <f>IF('Capital Structure'!$H$15='Capital Structure'!$G$16,BQ88,IF('Capital Structure'!$H$15='Capital Structure'!$G$17,BQ99,IF('Capital Structure'!$H$15='Capital Structure'!$G$18,BQ110,BQ121)))</f>
        <v>3392307.6923076925</v>
      </c>
      <c r="BR139" s="151">
        <f>IF('Capital Structure'!$H$15='Capital Structure'!$G$16,BR88,IF('Capital Structure'!$H$15='Capital Structure'!$G$17,BR99,IF('Capital Structure'!$H$15='Capital Structure'!$G$18,BR110,BR121)))</f>
        <v>3392307.6923076925</v>
      </c>
      <c r="BS139" s="151">
        <f>IF('Capital Structure'!$H$15='Capital Structure'!$G$16,BS88,IF('Capital Structure'!$H$15='Capital Structure'!$G$17,BS99,IF('Capital Structure'!$H$15='Capital Structure'!$G$18,BS110,BS121)))</f>
        <v>3392307.6923076925</v>
      </c>
      <c r="BT139" s="151">
        <f>IF('Capital Structure'!$H$15='Capital Structure'!$G$16,BT88,IF('Capital Structure'!$H$15='Capital Structure'!$G$17,BT99,IF('Capital Structure'!$H$15='Capital Structure'!$G$18,BT110,BT121)))</f>
        <v>3392307.6923076925</v>
      </c>
      <c r="BU139" s="151">
        <f>IF('Capital Structure'!$H$15='Capital Structure'!$G$16,BU88,IF('Capital Structure'!$H$15='Capital Structure'!$G$17,BU99,IF('Capital Structure'!$H$15='Capital Structure'!$G$18,BU110,BU121)))</f>
        <v>3392307.6923076925</v>
      </c>
      <c r="BV139" s="151">
        <f>IF('Capital Structure'!$H$15='Capital Structure'!$G$16,BV88,IF('Capital Structure'!$H$15='Capital Structure'!$G$17,BV99,IF('Capital Structure'!$H$15='Capital Structure'!$G$18,BV110,BV121)))</f>
        <v>3392307.6923076925</v>
      </c>
      <c r="BW139" s="151">
        <f>IF('Capital Structure'!$H$15='Capital Structure'!$G$16,BW88,IF('Capital Structure'!$H$15='Capital Structure'!$G$17,BW99,IF('Capital Structure'!$H$15='Capital Structure'!$G$18,BW110,BW121)))</f>
        <v>3392307.6923076925</v>
      </c>
      <c r="BX139" s="151">
        <f>IF('Capital Structure'!$H$15='Capital Structure'!$G$16,BX88,IF('Capital Structure'!$H$15='Capital Structure'!$G$17,BX99,IF('Capital Structure'!$H$15='Capital Structure'!$G$18,BX110,BX121)))</f>
        <v>3392307.6923076925</v>
      </c>
      <c r="BY139" s="151">
        <f>IF('Capital Structure'!$H$15='Capital Structure'!$G$16,BY88,IF('Capital Structure'!$H$15='Capital Structure'!$G$17,BY99,IF('Capital Structure'!$H$15='Capital Structure'!$G$18,BY110,BY121)))</f>
        <v>3392307.6923076925</v>
      </c>
      <c r="BZ139" s="151">
        <f>IF('Capital Structure'!$H$15='Capital Structure'!$G$16,BZ88,IF('Capital Structure'!$H$15='Capital Structure'!$G$17,BZ99,IF('Capital Structure'!$H$15='Capital Structure'!$G$18,BZ110,BZ121)))</f>
        <v>3392307.6923076361</v>
      </c>
      <c r="CA139" s="151">
        <f>IF('Capital Structure'!$H$15='Capital Structure'!$G$16,CA88,IF('Capital Structure'!$H$15='Capital Structure'!$G$17,CA99,IF('Capital Structure'!$H$15='Capital Structure'!$G$18,CA110,CA121)))</f>
        <v>0</v>
      </c>
      <c r="CB139" s="151">
        <f>IF('Capital Structure'!$H$15='Capital Structure'!$G$16,CB88,IF('Capital Structure'!$H$15='Capital Structure'!$G$17,CB99,IF('Capital Structure'!$H$15='Capital Structure'!$G$18,CB110,CB121)))</f>
        <v>0</v>
      </c>
      <c r="CC139" s="151">
        <f>IF('Capital Structure'!$H$15='Capital Structure'!$G$16,CC88,IF('Capital Structure'!$H$15='Capital Structure'!$G$17,CC99,IF('Capital Structure'!$H$15='Capital Structure'!$G$18,CC110,CC121)))</f>
        <v>0</v>
      </c>
      <c r="CD139" s="151">
        <f>IF('Capital Structure'!$H$15='Capital Structure'!$G$16,CD88,IF('Capital Structure'!$H$15='Capital Structure'!$G$17,CD99,IF('Capital Structure'!$H$15='Capital Structure'!$G$18,CD110,CD121)))</f>
        <v>0</v>
      </c>
      <c r="CE139" s="151">
        <f>IF('Capital Structure'!$H$15='Capital Structure'!$G$16,CE88,IF('Capital Structure'!$H$15='Capital Structure'!$G$17,CE99,IF('Capital Structure'!$H$15='Capital Structure'!$G$18,CE110,CE121)))</f>
        <v>0</v>
      </c>
      <c r="CF139" s="151">
        <f>IF('Capital Structure'!$H$15='Capital Structure'!$G$16,CF88,IF('Capital Structure'!$H$15='Capital Structure'!$G$17,CF99,IF('Capital Structure'!$H$15='Capital Structure'!$G$18,CF110,CF121)))</f>
        <v>0</v>
      </c>
      <c r="CG139" s="151">
        <f>IF('Capital Structure'!$H$15='Capital Structure'!$G$16,CG88,IF('Capital Structure'!$H$15='Capital Structure'!$G$17,CG99,IF('Capital Structure'!$H$15='Capital Structure'!$G$18,CG110,CG121)))</f>
        <v>0</v>
      </c>
      <c r="CH139" s="151">
        <f>IF('Capital Structure'!$H$15='Capital Structure'!$G$16,CH88,IF('Capital Structure'!$H$15='Capital Structure'!$G$17,CH99,IF('Capital Structure'!$H$15='Capital Structure'!$G$18,CH110,CH121)))</f>
        <v>0</v>
      </c>
      <c r="CI139" s="151">
        <f>IF('Capital Structure'!$H$15='Capital Structure'!$G$16,CI88,IF('Capital Structure'!$H$15='Capital Structure'!$G$17,CI99,IF('Capital Structure'!$H$15='Capital Structure'!$G$18,CI110,CI121)))</f>
        <v>0</v>
      </c>
      <c r="CJ139" s="151">
        <f>IF('Capital Structure'!$H$15='Capital Structure'!$G$16,CJ88,IF('Capital Structure'!$H$15='Capital Structure'!$G$17,CJ99,IF('Capital Structure'!$H$15='Capital Structure'!$G$18,CJ110,CJ121)))</f>
        <v>0</v>
      </c>
      <c r="CK139" s="151">
        <f>IF('Capital Structure'!$H$15='Capital Structure'!$G$16,CK88,IF('Capital Structure'!$H$15='Capital Structure'!$G$17,CK99,IF('Capital Structure'!$H$15='Capital Structure'!$G$18,CK110,CK121)))</f>
        <v>0</v>
      </c>
      <c r="CL139" s="151">
        <f>IF('Capital Structure'!$H$15='Capital Structure'!$G$16,CL88,IF('Capital Structure'!$H$15='Capital Structure'!$G$17,CL99,IF('Capital Structure'!$H$15='Capital Structure'!$G$18,CL110,CL121)))</f>
        <v>0</v>
      </c>
      <c r="CM139" s="151">
        <f>IF('Capital Structure'!$H$15='Capital Structure'!$G$16,CM88,IF('Capital Structure'!$H$15='Capital Structure'!$G$17,CM99,IF('Capital Structure'!$H$15='Capital Structure'!$G$18,CM110,CM121)))</f>
        <v>0</v>
      </c>
      <c r="CN139" s="151">
        <f>IF('Capital Structure'!$H$15='Capital Structure'!$G$16,CN88,IF('Capital Structure'!$H$15='Capital Structure'!$G$17,CN99,IF('Capital Structure'!$H$15='Capital Structure'!$G$18,CN110,CN121)))</f>
        <v>0</v>
      </c>
      <c r="CO139" s="151">
        <f>IF('Capital Structure'!$H$15='Capital Structure'!$G$16,CO88,IF('Capital Structure'!$H$15='Capital Structure'!$G$17,CO99,IF('Capital Structure'!$H$15='Capital Structure'!$G$18,CO110,CO121)))</f>
        <v>0</v>
      </c>
      <c r="CP139" s="151">
        <f>IF('Capital Structure'!$H$15='Capital Structure'!$G$16,CP88,IF('Capital Structure'!$H$15='Capital Structure'!$G$17,CP99,IF('Capital Structure'!$H$15='Capital Structure'!$G$18,CP110,CP121)))</f>
        <v>0</v>
      </c>
      <c r="CQ139" s="151">
        <f>IF('Capital Structure'!$H$15='Capital Structure'!$G$16,CQ88,IF('Capital Structure'!$H$15='Capital Structure'!$G$17,CQ99,IF('Capital Structure'!$H$15='Capital Structure'!$G$18,CQ110,CQ121)))</f>
        <v>0</v>
      </c>
      <c r="CR139" s="151">
        <f>IF('Capital Structure'!$H$15='Capital Structure'!$G$16,CR88,IF('Capital Structure'!$H$15='Capital Structure'!$G$17,CR99,IF('Capital Structure'!$H$15='Capital Structure'!$G$18,CR110,CR121)))</f>
        <v>0</v>
      </c>
      <c r="CS139" s="151">
        <f>IF('Capital Structure'!$H$15='Capital Structure'!$G$16,CS88,IF('Capital Structure'!$H$15='Capital Structure'!$G$17,CS99,IF('Capital Structure'!$H$15='Capital Structure'!$G$18,CS110,CS121)))</f>
        <v>0</v>
      </c>
      <c r="CT139" s="151">
        <f>IF('Capital Structure'!$H$15='Capital Structure'!$G$16,CT88,IF('Capital Structure'!$H$15='Capital Structure'!$G$17,CT99,IF('Capital Structure'!$H$15='Capital Structure'!$G$18,CT110,CT121)))</f>
        <v>0</v>
      </c>
      <c r="CU139" s="151">
        <f>IF('Capital Structure'!$H$15='Capital Structure'!$G$16,CU88,IF('Capital Structure'!$H$15='Capital Structure'!$G$17,CU99,IF('Capital Structure'!$H$15='Capital Structure'!$G$18,CU110,CU121)))</f>
        <v>0</v>
      </c>
      <c r="CV139" s="151">
        <f>IF('Capital Structure'!$H$15='Capital Structure'!$G$16,CV88,IF('Capital Structure'!$H$15='Capital Structure'!$G$17,CV99,IF('Capital Structure'!$H$15='Capital Structure'!$G$18,CV110,CV121)))</f>
        <v>0</v>
      </c>
      <c r="CW139" s="151">
        <f>IF('Capital Structure'!$H$15='Capital Structure'!$G$16,CW88,IF('Capital Structure'!$H$15='Capital Structure'!$G$17,CW99,IF('Capital Structure'!$H$15='Capital Structure'!$G$18,CW110,CW121)))</f>
        <v>0</v>
      </c>
      <c r="CX139" s="151">
        <f>IF('Capital Structure'!$H$15='Capital Structure'!$G$16,CX88,IF('Capital Structure'!$H$15='Capital Structure'!$G$17,CX99,IF('Capital Structure'!$H$15='Capital Structure'!$G$18,CX110,CX121)))</f>
        <v>0</v>
      </c>
      <c r="CY139" s="151">
        <f>IF('Capital Structure'!$H$15='Capital Structure'!$G$16,CY88,IF('Capital Structure'!$H$15='Capital Structure'!$G$17,CY99,IF('Capital Structure'!$H$15='Capital Structure'!$G$18,CY110,CY121)))</f>
        <v>0</v>
      </c>
      <c r="CZ139" s="151">
        <f>IF('Capital Structure'!$H$15='Capital Structure'!$G$16,CZ88,IF('Capital Structure'!$H$15='Capital Structure'!$G$17,CZ99,IF('Capital Structure'!$H$15='Capital Structure'!$G$18,CZ110,CZ121)))</f>
        <v>0</v>
      </c>
      <c r="DA139" s="151">
        <f>IF('Capital Structure'!$H$15='Capital Structure'!$G$16,DA88,IF('Capital Structure'!$H$15='Capital Structure'!$G$17,DA99,IF('Capital Structure'!$H$15='Capital Structure'!$G$18,DA110,DA121)))</f>
        <v>0</v>
      </c>
      <c r="DB139" s="151">
        <f>IF('Capital Structure'!$H$15='Capital Structure'!$G$16,DB88,IF('Capital Structure'!$H$15='Capital Structure'!$G$17,DB99,IF('Capital Structure'!$H$15='Capital Structure'!$G$18,DB110,DB121)))</f>
        <v>0</v>
      </c>
      <c r="DC139" s="151">
        <f>IF('Capital Structure'!$H$15='Capital Structure'!$G$16,DC88,IF('Capital Structure'!$H$15='Capital Structure'!$G$17,DC99,IF('Capital Structure'!$H$15='Capital Structure'!$G$18,DC110,DC121)))</f>
        <v>0</v>
      </c>
      <c r="DD139" s="151">
        <f>IF('Capital Structure'!$H$15='Capital Structure'!$G$16,DD88,IF('Capital Structure'!$H$15='Capital Structure'!$G$17,DD99,IF('Capital Structure'!$H$15='Capital Structure'!$G$18,DD110,DD121)))</f>
        <v>0</v>
      </c>
      <c r="DE139" s="151">
        <f>IF('Capital Structure'!$H$15='Capital Structure'!$G$16,DE88,IF('Capital Structure'!$H$15='Capital Structure'!$G$17,DE99,IF('Capital Structure'!$H$15='Capital Structure'!$G$18,DE110,DE121)))</f>
        <v>0</v>
      </c>
      <c r="DF139" s="151">
        <f>IF('Capital Structure'!$H$15='Capital Structure'!$G$16,DF88,IF('Capital Structure'!$H$15='Capital Structure'!$G$17,DF99,IF('Capital Structure'!$H$15='Capital Structure'!$G$18,DF110,DF121)))</f>
        <v>0</v>
      </c>
      <c r="DG139" s="151">
        <f>IF('Capital Structure'!$H$15='Capital Structure'!$G$16,DG88,IF('Capital Structure'!$H$15='Capital Structure'!$G$17,DG99,IF('Capital Structure'!$H$15='Capital Structure'!$G$18,DG110,DG121)))</f>
        <v>0</v>
      </c>
      <c r="DH139" s="151">
        <f>IF('Capital Structure'!$H$15='Capital Structure'!$G$16,DH88,IF('Capital Structure'!$H$15='Capital Structure'!$G$17,DH99,IF('Capital Structure'!$H$15='Capital Structure'!$G$18,DH110,DH121)))</f>
        <v>0</v>
      </c>
      <c r="DI139" s="151">
        <f>IF('Capital Structure'!$H$15='Capital Structure'!$G$16,DI88,IF('Capital Structure'!$H$15='Capital Structure'!$G$17,DI99,IF('Capital Structure'!$H$15='Capital Structure'!$G$18,DI110,DI121)))</f>
        <v>0</v>
      </c>
      <c r="DJ139" s="151">
        <f>IF('Capital Structure'!$H$15='Capital Structure'!$G$16,DJ88,IF('Capital Structure'!$H$15='Capital Structure'!$G$17,DJ99,IF('Capital Structure'!$H$15='Capital Structure'!$G$18,DJ110,DJ121)))</f>
        <v>0</v>
      </c>
      <c r="DK139" s="151">
        <f>IF('Capital Structure'!$H$15='Capital Structure'!$G$16,DK88,IF('Capital Structure'!$H$15='Capital Structure'!$G$17,DK99,IF('Capital Structure'!$H$15='Capital Structure'!$G$18,DK110,DK121)))</f>
        <v>0</v>
      </c>
      <c r="DL139" s="151">
        <f>IF('Capital Structure'!$H$15='Capital Structure'!$G$16,DL88,IF('Capital Structure'!$H$15='Capital Structure'!$G$17,DL99,IF('Capital Structure'!$H$15='Capital Structure'!$G$18,DL110,DL121)))</f>
        <v>0</v>
      </c>
      <c r="DM139" s="151">
        <f>IF('Capital Structure'!$H$15='Capital Structure'!$G$16,DM88,IF('Capital Structure'!$H$15='Capital Structure'!$G$17,DM99,IF('Capital Structure'!$H$15='Capital Structure'!$G$18,DM110,DM121)))</f>
        <v>0</v>
      </c>
      <c r="DN139" s="151">
        <f>IF('Capital Structure'!$H$15='Capital Structure'!$G$16,DN88,IF('Capital Structure'!$H$15='Capital Structure'!$G$17,DN99,IF('Capital Structure'!$H$15='Capital Structure'!$G$18,DN110,DN121)))</f>
        <v>0</v>
      </c>
      <c r="DO139" s="151">
        <f>IF('Capital Structure'!$H$15='Capital Structure'!$G$16,DO88,IF('Capital Structure'!$H$15='Capital Structure'!$G$17,DO99,IF('Capital Structure'!$H$15='Capital Structure'!$G$18,DO110,DO121)))</f>
        <v>0</v>
      </c>
      <c r="DP139" s="151">
        <f>IF('Capital Structure'!$H$15='Capital Structure'!$G$16,DP88,IF('Capital Structure'!$H$15='Capital Structure'!$G$17,DP99,IF('Capital Structure'!$H$15='Capital Structure'!$G$18,DP110,DP121)))</f>
        <v>0</v>
      </c>
      <c r="DQ139" s="151">
        <f>IF('Capital Structure'!$H$15='Capital Structure'!$G$16,DQ88,IF('Capital Structure'!$H$15='Capital Structure'!$G$17,DQ99,IF('Capital Structure'!$H$15='Capital Structure'!$G$18,DQ110,DQ121)))</f>
        <v>0</v>
      </c>
      <c r="DR139" s="151">
        <f>IF('Capital Structure'!$H$15='Capital Structure'!$G$16,DR88,IF('Capital Structure'!$H$15='Capital Structure'!$G$17,DR99,IF('Capital Structure'!$H$15='Capital Structure'!$G$18,DR110,DR121)))</f>
        <v>0</v>
      </c>
      <c r="DS139" s="151">
        <f>IF('Capital Structure'!$H$15='Capital Structure'!$G$16,DS88,IF('Capital Structure'!$H$15='Capital Structure'!$G$17,DS99,IF('Capital Structure'!$H$15='Capital Structure'!$G$18,DS110,DS121)))</f>
        <v>0</v>
      </c>
      <c r="DT139" s="151">
        <f>IF('Capital Structure'!$H$15='Capital Structure'!$G$16,DT88,IF('Capital Structure'!$H$15='Capital Structure'!$G$17,DT99,IF('Capital Structure'!$H$15='Capital Structure'!$G$18,DT110,DT121)))</f>
        <v>0</v>
      </c>
      <c r="DU139" s="151">
        <f>IF('Capital Structure'!$H$15='Capital Structure'!$G$16,DU88,IF('Capital Structure'!$H$15='Capital Structure'!$G$17,DU99,IF('Capital Structure'!$H$15='Capital Structure'!$G$18,DU110,DU121)))</f>
        <v>0</v>
      </c>
      <c r="DV139" s="151">
        <f>IF('Capital Structure'!$H$15='Capital Structure'!$G$16,DV88,IF('Capital Structure'!$H$15='Capital Structure'!$G$17,DV99,IF('Capital Structure'!$H$15='Capital Structure'!$G$18,DV110,DV121)))</f>
        <v>0</v>
      </c>
      <c r="DW139" s="151">
        <f>IF('Capital Structure'!$H$15='Capital Structure'!$G$16,DW88,IF('Capital Structure'!$H$15='Capital Structure'!$G$17,DW99,IF('Capital Structure'!$H$15='Capital Structure'!$G$18,DW110,DW121)))</f>
        <v>0</v>
      </c>
      <c r="DX139" s="151">
        <f>IF('Capital Structure'!$H$15='Capital Structure'!$G$16,DX88,IF('Capital Structure'!$H$15='Capital Structure'!$G$17,DX99,IF('Capital Structure'!$H$15='Capital Structure'!$G$18,DX110,DX121)))</f>
        <v>0</v>
      </c>
      <c r="DY139" s="151">
        <f>IF('Capital Structure'!$H$15='Capital Structure'!$G$16,DY88,IF('Capital Structure'!$H$15='Capital Structure'!$G$17,DY99,IF('Capital Structure'!$H$15='Capital Structure'!$G$18,DY110,DY121)))</f>
        <v>0</v>
      </c>
      <c r="DZ139" s="151">
        <f>IF('Capital Structure'!$H$15='Capital Structure'!$G$16,DZ88,IF('Capital Structure'!$H$15='Capital Structure'!$G$17,DZ99,IF('Capital Structure'!$H$15='Capital Structure'!$G$18,DZ110,DZ121)))</f>
        <v>0</v>
      </c>
      <c r="EA139" s="151">
        <f>IF('Capital Structure'!$H$15='Capital Structure'!$G$16,EA88,IF('Capital Structure'!$H$15='Capital Structure'!$G$17,EA99,IF('Capital Structure'!$H$15='Capital Structure'!$G$18,EA110,EA121)))</f>
        <v>0</v>
      </c>
      <c r="EB139" s="151">
        <f>IF('Capital Structure'!$H$15='Capital Structure'!$G$16,EB88,IF('Capital Structure'!$H$15='Capital Structure'!$G$17,EB99,IF('Capital Structure'!$H$15='Capital Structure'!$G$18,EB110,EB121)))</f>
        <v>0</v>
      </c>
      <c r="EC139" s="151">
        <f>IF('Capital Structure'!$H$15='Capital Structure'!$G$16,EC88,IF('Capital Structure'!$H$15='Capital Structure'!$G$17,EC99,IF('Capital Structure'!$H$15='Capital Structure'!$G$18,EC110,EC121)))</f>
        <v>0</v>
      </c>
      <c r="ED139" s="151">
        <f>IF('Capital Structure'!$H$15='Capital Structure'!$G$16,ED88,IF('Capital Structure'!$H$15='Capital Structure'!$G$17,ED99,IF('Capital Structure'!$H$15='Capital Structure'!$G$18,ED110,ED121)))</f>
        <v>0</v>
      </c>
      <c r="EE139" s="151">
        <f>IF('Capital Structure'!$H$15='Capital Structure'!$G$16,EE88,IF('Capital Structure'!$H$15='Capital Structure'!$G$17,EE99,IF('Capital Structure'!$H$15='Capital Structure'!$G$18,EE110,EE121)))</f>
        <v>0</v>
      </c>
      <c r="EF139" s="151">
        <f>IF('Capital Structure'!$H$15='Capital Structure'!$G$16,EF88,IF('Capital Structure'!$H$15='Capital Structure'!$G$17,EF99,IF('Capital Structure'!$H$15='Capital Structure'!$G$18,EF110,EF121)))</f>
        <v>0</v>
      </c>
      <c r="EG139" s="151">
        <f>IF('Capital Structure'!$H$15='Capital Structure'!$G$16,EG88,IF('Capital Structure'!$H$15='Capital Structure'!$G$17,EG99,IF('Capital Structure'!$H$15='Capital Structure'!$G$18,EG110,EG121)))</f>
        <v>0</v>
      </c>
      <c r="EH139" s="151">
        <f>IF('Capital Structure'!$H$15='Capital Structure'!$G$16,EH88,IF('Capital Structure'!$H$15='Capital Structure'!$G$17,EH99,IF('Capital Structure'!$H$15='Capital Structure'!$G$18,EH110,EH121)))</f>
        <v>0</v>
      </c>
      <c r="EI139" s="151">
        <f>IF('Capital Structure'!$H$15='Capital Structure'!$G$16,EI88,IF('Capital Structure'!$H$15='Capital Structure'!$G$17,EI99,IF('Capital Structure'!$H$15='Capital Structure'!$G$18,EI110,EI121)))</f>
        <v>0</v>
      </c>
      <c r="EJ139" s="151">
        <f>IF('Capital Structure'!$H$15='Capital Structure'!$G$16,EJ88,IF('Capital Structure'!$H$15='Capital Structure'!$G$17,EJ99,IF('Capital Structure'!$H$15='Capital Structure'!$G$18,EJ110,EJ121)))</f>
        <v>0</v>
      </c>
      <c r="EK139" s="151">
        <f>IF('Capital Structure'!$H$15='Capital Structure'!$G$16,EK88,IF('Capital Structure'!$H$15='Capital Structure'!$G$17,EK99,IF('Capital Structure'!$H$15='Capital Structure'!$G$18,EK110,EK121)))</f>
        <v>0</v>
      </c>
      <c r="EL139" s="151">
        <f>IF('Capital Structure'!$H$15='Capital Structure'!$G$16,EL88,IF('Capital Structure'!$H$15='Capital Structure'!$G$17,EL99,IF('Capital Structure'!$H$15='Capital Structure'!$G$18,EL110,EL121)))</f>
        <v>0</v>
      </c>
      <c r="EM139" s="151">
        <f>IF('Capital Structure'!$H$15='Capital Structure'!$G$16,EM88,IF('Capital Structure'!$H$15='Capital Structure'!$G$17,EM99,IF('Capital Structure'!$H$15='Capital Structure'!$G$18,EM110,EM121)))</f>
        <v>0</v>
      </c>
      <c r="EN139" s="151">
        <f>IF('Capital Structure'!$H$15='Capital Structure'!$G$16,EN88,IF('Capital Structure'!$H$15='Capital Structure'!$G$17,EN99,IF('Capital Structure'!$H$15='Capital Structure'!$G$18,EN110,EN121)))</f>
        <v>0</v>
      </c>
      <c r="EO139" s="151">
        <f>IF('Capital Structure'!$H$15='Capital Structure'!$G$16,EO88,IF('Capital Structure'!$H$15='Capital Structure'!$G$17,EO99,IF('Capital Structure'!$H$15='Capital Structure'!$G$18,EO110,EO121)))</f>
        <v>0</v>
      </c>
      <c r="EP139" s="151">
        <f>IF('Capital Structure'!$H$15='Capital Structure'!$G$16,EP88,IF('Capital Structure'!$H$15='Capital Structure'!$G$17,EP99,IF('Capital Structure'!$H$15='Capital Structure'!$G$18,EP110,EP121)))</f>
        <v>0</v>
      </c>
      <c r="EQ139" s="151">
        <f>IF('Capital Structure'!$H$15='Capital Structure'!$G$16,EQ88,IF('Capital Structure'!$H$15='Capital Structure'!$G$17,EQ99,IF('Capital Structure'!$H$15='Capital Structure'!$G$18,EQ110,EQ121)))</f>
        <v>0</v>
      </c>
      <c r="ER139" s="151">
        <f>IF('Capital Structure'!$H$15='Capital Structure'!$G$16,ER88,IF('Capital Structure'!$H$15='Capital Structure'!$G$17,ER99,IF('Capital Structure'!$H$15='Capital Structure'!$G$18,ER110,ER121)))</f>
        <v>0</v>
      </c>
      <c r="ES139" s="151">
        <f>IF('Capital Structure'!$H$15='Capital Structure'!$G$16,ES88,IF('Capital Structure'!$H$15='Capital Structure'!$G$17,ES99,IF('Capital Structure'!$H$15='Capital Structure'!$G$18,ES110,ES121)))</f>
        <v>0</v>
      </c>
      <c r="ET139" s="151">
        <f>IF('Capital Structure'!$H$15='Capital Structure'!$G$16,ET88,IF('Capital Structure'!$H$15='Capital Structure'!$G$17,ET99,IF('Capital Structure'!$H$15='Capital Structure'!$G$18,ET110,ET121)))</f>
        <v>0</v>
      </c>
      <c r="EU139" s="151">
        <f>IF('Capital Structure'!$H$15='Capital Structure'!$G$16,EU88,IF('Capital Structure'!$H$15='Capital Structure'!$G$17,EU99,IF('Capital Structure'!$H$15='Capital Structure'!$G$18,EU110,EU121)))</f>
        <v>0</v>
      </c>
      <c r="EV139" s="151">
        <f>IF('Capital Structure'!$H$15='Capital Structure'!$G$16,EV88,IF('Capital Structure'!$H$15='Capital Structure'!$G$17,EV99,IF('Capital Structure'!$H$15='Capital Structure'!$G$18,EV110,EV121)))</f>
        <v>0</v>
      </c>
      <c r="EW139" s="151">
        <f>IF('Capital Structure'!$H$15='Capital Structure'!$G$16,EW88,IF('Capital Structure'!$H$15='Capital Structure'!$G$17,EW99,IF('Capital Structure'!$H$15='Capital Structure'!$G$18,EW110,EW121)))</f>
        <v>0</v>
      </c>
      <c r="EX139" s="151">
        <f>IF('Capital Structure'!$H$15='Capital Structure'!$G$16,EX88,IF('Capital Structure'!$H$15='Capital Structure'!$G$17,EX99,IF('Capital Structure'!$H$15='Capital Structure'!$G$18,EX110,EX121)))</f>
        <v>0</v>
      </c>
      <c r="EY139" s="151">
        <f>IF('Capital Structure'!$H$15='Capital Structure'!$G$16,EY88,IF('Capital Structure'!$H$15='Capital Structure'!$G$17,EY99,IF('Capital Structure'!$H$15='Capital Structure'!$G$18,EY110,EY121)))</f>
        <v>0</v>
      </c>
      <c r="EZ139" s="151">
        <f>IF('Capital Structure'!$H$15='Capital Structure'!$G$16,EZ88,IF('Capital Structure'!$H$15='Capital Structure'!$G$17,EZ99,IF('Capital Structure'!$H$15='Capital Structure'!$G$18,EZ110,EZ121)))</f>
        <v>0</v>
      </c>
      <c r="FA139" s="151">
        <f>IF('Capital Structure'!$H$15='Capital Structure'!$G$16,FA88,IF('Capital Structure'!$H$15='Capital Structure'!$G$17,FA99,IF('Capital Structure'!$H$15='Capital Structure'!$G$18,FA110,FA121)))</f>
        <v>0</v>
      </c>
      <c r="FB139" s="151">
        <f>IF('Capital Structure'!$H$15='Capital Structure'!$G$16,FB88,IF('Capital Structure'!$H$15='Capital Structure'!$G$17,FB99,IF('Capital Structure'!$H$15='Capital Structure'!$G$18,FB110,FB121)))</f>
        <v>0</v>
      </c>
      <c r="FC139" s="136"/>
      <c r="FD139" s="136"/>
      <c r="FE139" s="136"/>
      <c r="FF139" s="136"/>
      <c r="FG139" s="136"/>
      <c r="FH139" s="136"/>
      <c r="FI139" s="136"/>
      <c r="FJ139" s="136"/>
      <c r="FK139" s="136"/>
      <c r="FL139" s="136"/>
      <c r="FM139" s="136"/>
      <c r="FN139" s="136"/>
      <c r="FO139" s="136"/>
      <c r="FP139" s="136"/>
      <c r="FQ139" s="136"/>
      <c r="FR139" s="136"/>
      <c r="FS139" s="136"/>
      <c r="FT139" s="136"/>
      <c r="FU139" s="136"/>
      <c r="FV139" s="136"/>
      <c r="FW139" s="136"/>
      <c r="FX139" s="136"/>
      <c r="FY139" s="136"/>
      <c r="FZ139" s="136"/>
      <c r="GA139" s="136"/>
      <c r="GB139" s="136"/>
      <c r="GC139" s="136"/>
      <c r="GD139" s="136"/>
      <c r="GE139" s="136"/>
      <c r="GF139" s="136"/>
      <c r="GG139" s="136"/>
      <c r="GH139" s="136"/>
      <c r="GI139" s="136"/>
      <c r="GJ139" s="136"/>
      <c r="GK139" s="136"/>
      <c r="GL139" s="136"/>
      <c r="GM139" s="136"/>
      <c r="GN139" s="136"/>
      <c r="GO139" s="136"/>
      <c r="GP139" s="136"/>
      <c r="GQ139" s="136"/>
      <c r="GR139" s="136"/>
      <c r="GS139" s="136"/>
      <c r="GT139" s="136"/>
      <c r="GU139" s="136"/>
      <c r="GV139" s="136"/>
      <c r="GW139" s="136"/>
      <c r="GX139" s="136"/>
    </row>
    <row r="140" spans="1:206">
      <c r="B140" s="148" t="s">
        <v>356</v>
      </c>
      <c r="D140" s="108"/>
      <c r="E140" s="151">
        <f>IF('Capital Structure'!$H$15='Capital Structure'!$G$16,E95,IF('Capital Structure'!$H$15='Capital Structure'!$G$17,E106,IF('Capital Structure'!$H$15='Capital Structure'!$G$18,E117,E128)))</f>
        <v>0</v>
      </c>
      <c r="F140" s="151">
        <f>IF('Capital Structure'!$H$15='Capital Structure'!$G$16,F95,IF('Capital Structure'!$H$15='Capital Structure'!$G$17,F106,IF('Capital Structure'!$H$15='Capital Structure'!$G$18,F117,F128)))</f>
        <v>0</v>
      </c>
      <c r="G140" s="151">
        <f>IF('Capital Structure'!$H$15='Capital Structure'!$G$16,G95,IF('Capital Structure'!$H$15='Capital Structure'!$G$17,G106,IF('Capital Structure'!$H$15='Capital Structure'!$G$18,G117,G128)))</f>
        <v>0</v>
      </c>
      <c r="H140" s="151">
        <f>IF('Capital Structure'!$H$15='Capital Structure'!$G$16,H95,IF('Capital Structure'!$H$15='Capital Structure'!$G$17,H106,IF('Capital Structure'!$H$15='Capital Structure'!$G$18,H117,H128)))</f>
        <v>0</v>
      </c>
      <c r="I140" s="151">
        <f>IF('Capital Structure'!$H$15='Capital Structure'!$G$16,I95,IF('Capital Structure'!$H$15='Capital Structure'!$G$17,I106,IF('Capital Structure'!$H$15='Capital Structure'!$G$18,I117,I128)))</f>
        <v>0</v>
      </c>
      <c r="J140" s="151">
        <f>IF('Capital Structure'!$H$15='Capital Structure'!$G$16,J95,IF('Capital Structure'!$H$15='Capital Structure'!$G$17,J106,IF('Capital Structure'!$H$15='Capital Structure'!$G$18,J117,J128)))</f>
        <v>0</v>
      </c>
      <c r="K140" s="151">
        <f>IF('Capital Structure'!$H$15='Capital Structure'!$G$16,K95,IF('Capital Structure'!$H$15='Capital Structure'!$G$17,K106,IF('Capital Structure'!$H$15='Capital Structure'!$G$18,K117,K128)))</f>
        <v>0</v>
      </c>
      <c r="L140" s="151">
        <f>IF('Capital Structure'!$H$15='Capital Structure'!$G$16,L95,IF('Capital Structure'!$H$15='Capital Structure'!$G$17,L106,IF('Capital Structure'!$H$15='Capital Structure'!$G$18,L117,L128)))</f>
        <v>0</v>
      </c>
      <c r="M140" s="151">
        <f>IF('Capital Structure'!$H$15='Capital Structure'!$G$16,M95,IF('Capital Structure'!$H$15='Capital Structure'!$G$17,M106,IF('Capital Structure'!$H$15='Capital Structure'!$G$18,M117,M128)))</f>
        <v>0</v>
      </c>
      <c r="N140" s="151">
        <f>IF('Capital Structure'!$H$15='Capital Structure'!$G$16,N95,IF('Capital Structure'!$H$15='Capital Structure'!$G$17,N106,IF('Capital Structure'!$H$15='Capital Structure'!$G$18,N117,N128)))</f>
        <v>0</v>
      </c>
      <c r="O140" s="151">
        <f>IF('Capital Structure'!$H$15='Capital Structure'!$G$16,O95,IF('Capital Structure'!$H$15='Capital Structure'!$G$17,O106,IF('Capital Structure'!$H$15='Capital Structure'!$G$18,O117,O128)))</f>
        <v>0</v>
      </c>
      <c r="P140" s="151">
        <f>IF('Capital Structure'!$H$15='Capital Structure'!$G$16,P95,IF('Capital Structure'!$H$15='Capital Structure'!$G$17,P106,IF('Capital Structure'!$H$15='Capital Structure'!$G$18,P117,P128)))</f>
        <v>0</v>
      </c>
      <c r="Q140" s="151">
        <f>IF('Capital Structure'!$H$15='Capital Structure'!$G$16,Q95,IF('Capital Structure'!$H$15='Capital Structure'!$G$17,Q106,IF('Capital Structure'!$H$15='Capital Structure'!$G$18,Q117,Q128)))</f>
        <v>0</v>
      </c>
      <c r="R140" s="151">
        <f>IF('Capital Structure'!$H$15='Capital Structure'!$G$16,R95,IF('Capital Structure'!$H$15='Capital Structure'!$G$17,R106,IF('Capital Structure'!$H$15='Capital Structure'!$G$18,R117,R128)))</f>
        <v>0</v>
      </c>
      <c r="S140" s="151">
        <f>IF('Capital Structure'!$H$15='Capital Structure'!$G$16,S95,IF('Capital Structure'!$H$15='Capital Structure'!$G$17,S106,IF('Capital Structure'!$H$15='Capital Structure'!$G$18,S117,S128)))</f>
        <v>0</v>
      </c>
      <c r="T140" s="151">
        <f>IF('Capital Structure'!$H$15='Capital Structure'!$G$16,T95,IF('Capital Structure'!$H$15='Capital Structure'!$G$17,T106,IF('Capital Structure'!$H$15='Capital Structure'!$G$18,T117,T128)))</f>
        <v>0</v>
      </c>
      <c r="U140" s="151">
        <f>IF('Capital Structure'!$H$15='Capital Structure'!$G$16,U95,IF('Capital Structure'!$H$15='Capital Structure'!$G$17,U106,IF('Capital Structure'!$H$15='Capital Structure'!$G$18,U117,U128)))</f>
        <v>0</v>
      </c>
      <c r="V140" s="151">
        <f>IF('Capital Structure'!$H$15='Capital Structure'!$G$16,V95,IF('Capital Structure'!$H$15='Capital Structure'!$G$17,V106,IF('Capital Structure'!$H$15='Capital Structure'!$G$18,V117,V128)))</f>
        <v>0</v>
      </c>
      <c r="W140" s="151">
        <f>IF('Capital Structure'!$H$15='Capital Structure'!$G$16,W95,IF('Capital Structure'!$H$15='Capital Structure'!$G$17,W106,IF('Capital Structure'!$H$15='Capital Structure'!$G$18,W117,W128)))</f>
        <v>0</v>
      </c>
      <c r="X140" s="151">
        <f>IF('Capital Structure'!$H$15='Capital Structure'!$G$16,X95,IF('Capital Structure'!$H$15='Capital Structure'!$G$17,X106,IF('Capital Structure'!$H$15='Capital Structure'!$G$18,X117,X128)))</f>
        <v>0</v>
      </c>
      <c r="Y140" s="151">
        <f>IF('Capital Structure'!$H$15='Capital Structure'!$G$16,Y95,IF('Capital Structure'!$H$15='Capital Structure'!$G$17,Y106,IF('Capital Structure'!$H$15='Capital Structure'!$G$18,Y117,Y128)))</f>
        <v>0</v>
      </c>
      <c r="Z140" s="151">
        <f>IF('Capital Structure'!$H$15='Capital Structure'!$G$16,Z95,IF('Capital Structure'!$H$15='Capital Structure'!$G$17,Z106,IF('Capital Structure'!$H$15='Capital Structure'!$G$18,Z117,Z128)))</f>
        <v>0</v>
      </c>
      <c r="AA140" s="151">
        <f>IF('Capital Structure'!$H$15='Capital Structure'!$G$16,AA95,IF('Capital Structure'!$H$15='Capital Structure'!$G$17,AA106,IF('Capital Structure'!$H$15='Capital Structure'!$G$18,AA117,AA128)))</f>
        <v>0</v>
      </c>
      <c r="AB140" s="151">
        <f>IF('Capital Structure'!$H$15='Capital Structure'!$G$16,AB95,IF('Capital Structure'!$H$15='Capital Structure'!$G$17,AB106,IF('Capital Structure'!$H$15='Capital Structure'!$G$18,AB117,AB128)))</f>
        <v>0</v>
      </c>
      <c r="AC140" s="151">
        <f>IF('Capital Structure'!$H$15='Capital Structure'!$G$16,AC95,IF('Capital Structure'!$H$15='Capital Structure'!$G$17,AC106,IF('Capital Structure'!$H$15='Capital Structure'!$G$18,AC117,AC128)))</f>
        <v>0</v>
      </c>
      <c r="AD140" s="151">
        <f>IF('Capital Structure'!$H$15='Capital Structure'!$G$16,AD95,IF('Capital Structure'!$H$15='Capital Structure'!$G$17,AD106,IF('Capital Structure'!$H$15='Capital Structure'!$G$18,AD117,AD128)))</f>
        <v>0</v>
      </c>
      <c r="AE140" s="151">
        <f>IF('Capital Structure'!$H$15='Capital Structure'!$G$16,AE95,IF('Capital Structure'!$H$15='Capital Structure'!$G$17,AE106,IF('Capital Structure'!$H$15='Capital Structure'!$G$18,AE117,AE128)))</f>
        <v>0</v>
      </c>
      <c r="AF140" s="151">
        <f>IF('Capital Structure'!$H$15='Capital Structure'!$G$16,AF95,IF('Capital Structure'!$H$15='Capital Structure'!$G$17,AF106,IF('Capital Structure'!$H$15='Capital Structure'!$G$18,AF117,AF128)))</f>
        <v>0</v>
      </c>
      <c r="AG140" s="151">
        <f>IF('Capital Structure'!$H$15='Capital Structure'!$G$16,AG95,IF('Capital Structure'!$H$15='Capital Structure'!$G$17,AG106,IF('Capital Structure'!$H$15='Capital Structure'!$G$18,AG117,AG128)))</f>
        <v>0</v>
      </c>
      <c r="AH140" s="151">
        <f>IF('Capital Structure'!$H$15='Capital Structure'!$G$16,AH95,IF('Capital Structure'!$H$15='Capital Structure'!$G$17,AH106,IF('Capital Structure'!$H$15='Capital Structure'!$G$18,AH117,AH128)))</f>
        <v>0</v>
      </c>
      <c r="AI140" s="151">
        <f>IF('Capital Structure'!$H$15='Capital Structure'!$G$16,AI95,IF('Capital Structure'!$H$15='Capital Structure'!$G$17,AI106,IF('Capital Structure'!$H$15='Capital Structure'!$G$18,AI117,AI128)))</f>
        <v>0</v>
      </c>
      <c r="AJ140" s="151">
        <f>IF('Capital Structure'!$H$15='Capital Structure'!$G$16,AJ95,IF('Capital Structure'!$H$15='Capital Structure'!$G$17,AJ106,IF('Capital Structure'!$H$15='Capital Structure'!$G$18,AJ117,AJ128)))</f>
        <v>0</v>
      </c>
      <c r="AK140" s="151">
        <f>IF('Capital Structure'!$H$15='Capital Structure'!$G$16,AK95,IF('Capital Structure'!$H$15='Capital Structure'!$G$17,AK106,IF('Capital Structure'!$H$15='Capital Structure'!$G$18,AK117,AK128)))</f>
        <v>0</v>
      </c>
      <c r="AL140" s="151">
        <f>IF('Capital Structure'!$H$15='Capital Structure'!$G$16,AL95,IF('Capital Structure'!$H$15='Capital Structure'!$G$17,AL106,IF('Capital Structure'!$H$15='Capital Structure'!$G$18,AL117,AL128)))</f>
        <v>0</v>
      </c>
      <c r="AM140" s="151">
        <f>IF('Capital Structure'!$H$15='Capital Structure'!$G$16,AM95,IF('Capital Structure'!$H$15='Capital Structure'!$G$17,AM106,IF('Capital Structure'!$H$15='Capital Structure'!$G$18,AM117,AM128)))</f>
        <v>0</v>
      </c>
      <c r="AN140" s="151">
        <f>IF('Capital Structure'!$H$15='Capital Structure'!$G$16,AN95,IF('Capital Structure'!$H$15='Capital Structure'!$G$17,AN106,IF('Capital Structure'!$H$15='Capital Structure'!$G$18,AN117,AN128)))</f>
        <v>0</v>
      </c>
      <c r="AO140" s="151">
        <f>IF('Capital Structure'!$H$15='Capital Structure'!$G$16,AO95,IF('Capital Structure'!$H$15='Capital Structure'!$G$17,AO106,IF('Capital Structure'!$H$15='Capital Structure'!$G$18,AO117,AO128)))</f>
        <v>0</v>
      </c>
      <c r="AP140" s="151">
        <f>IF('Capital Structure'!$H$15='Capital Structure'!$G$16,AP95,IF('Capital Structure'!$H$15='Capital Structure'!$G$17,AP106,IF('Capital Structure'!$H$15='Capital Structure'!$G$18,AP117,AP128)))</f>
        <v>0</v>
      </c>
      <c r="AQ140" s="151">
        <f>IF('Capital Structure'!$H$15='Capital Structure'!$G$16,AQ95,IF('Capital Structure'!$H$15='Capital Structure'!$G$17,AQ106,IF('Capital Structure'!$H$15='Capital Structure'!$G$18,AQ117,AQ128)))</f>
        <v>0</v>
      </c>
      <c r="AR140" s="151">
        <f>IF('Capital Structure'!$H$15='Capital Structure'!$G$16,AR95,IF('Capital Structure'!$H$15='Capital Structure'!$G$17,AR106,IF('Capital Structure'!$H$15='Capital Structure'!$G$18,AR117,AR128)))</f>
        <v>0</v>
      </c>
      <c r="AS140" s="151">
        <f>IF('Capital Structure'!$H$15='Capital Structure'!$G$16,AS95,IF('Capital Structure'!$H$15='Capital Structure'!$G$17,AS106,IF('Capital Structure'!$H$15='Capital Structure'!$G$18,AS117,AS128)))</f>
        <v>0</v>
      </c>
      <c r="AT140" s="151">
        <f>IF('Capital Structure'!$H$15='Capital Structure'!$G$16,AT95,IF('Capital Structure'!$H$15='Capital Structure'!$G$17,AT106,IF('Capital Structure'!$H$15='Capital Structure'!$G$18,AT117,AT128)))</f>
        <v>0</v>
      </c>
      <c r="AU140" s="151">
        <f>IF('Capital Structure'!$H$15='Capital Structure'!$G$16,AU95,IF('Capital Structure'!$H$15='Capital Structure'!$G$17,AU106,IF('Capital Structure'!$H$15='Capital Structure'!$G$18,AU117,AU128)))</f>
        <v>0</v>
      </c>
      <c r="AV140" s="151">
        <f>IF('Capital Structure'!$H$15='Capital Structure'!$G$16,AV95,IF('Capital Structure'!$H$15='Capital Structure'!$G$17,AV106,IF('Capital Structure'!$H$15='Capital Structure'!$G$18,AV117,AV128)))</f>
        <v>0</v>
      </c>
      <c r="AW140" s="151">
        <f>IF('Capital Structure'!$H$15='Capital Structure'!$G$16,AW95,IF('Capital Structure'!$H$15='Capital Structure'!$G$17,AW106,IF('Capital Structure'!$H$15='Capital Structure'!$G$18,AW117,AW128)))</f>
        <v>0</v>
      </c>
      <c r="AX140" s="151">
        <f>IF('Capital Structure'!$H$15='Capital Structure'!$G$16,AX95,IF('Capital Structure'!$H$15='Capital Structure'!$G$17,AX106,IF('Capital Structure'!$H$15='Capital Structure'!$G$18,AX117,AX128)))</f>
        <v>0</v>
      </c>
      <c r="AY140" s="151">
        <f>IF('Capital Structure'!$H$15='Capital Structure'!$G$16,AY95,IF('Capital Structure'!$H$15='Capital Structure'!$G$17,AY106,IF('Capital Structure'!$H$15='Capital Structure'!$G$18,AY117,AY128)))</f>
        <v>0</v>
      </c>
      <c r="AZ140" s="151">
        <f>IF('Capital Structure'!$H$15='Capital Structure'!$G$16,AZ95,IF('Capital Structure'!$H$15='Capital Structure'!$G$17,AZ106,IF('Capital Structure'!$H$15='Capital Structure'!$G$18,AZ117,AZ128)))</f>
        <v>0</v>
      </c>
      <c r="BA140" s="151">
        <f>IF('Capital Structure'!$H$15='Capital Structure'!$G$16,BA95,IF('Capital Structure'!$H$15='Capital Structure'!$G$17,BA106,IF('Capital Structure'!$H$15='Capital Structure'!$G$18,BA117,BA128)))</f>
        <v>14134.615384615385</v>
      </c>
      <c r="BB140" s="151">
        <f>IF('Capital Structure'!$H$15='Capital Structure'!$G$16,BB95,IF('Capital Structure'!$H$15='Capital Structure'!$G$17,BB106,IF('Capital Structure'!$H$15='Capital Structure'!$G$18,BB117,BB128)))</f>
        <v>28269.23076923077</v>
      </c>
      <c r="BC140" s="151">
        <f>IF('Capital Structure'!$H$15='Capital Structure'!$G$16,BC95,IF('Capital Structure'!$H$15='Capital Structure'!$G$17,BC106,IF('Capital Structure'!$H$15='Capital Structure'!$G$18,BC117,BC128)))</f>
        <v>42403.846153846163</v>
      </c>
      <c r="BD140" s="151">
        <f>IF('Capital Structure'!$H$15='Capital Structure'!$G$16,BD95,IF('Capital Structure'!$H$15='Capital Structure'!$G$17,BD106,IF('Capital Structure'!$H$15='Capital Structure'!$G$18,BD117,BD128)))</f>
        <v>56538.461538461539</v>
      </c>
      <c r="BE140" s="151">
        <f>IF('Capital Structure'!$H$15='Capital Structure'!$G$16,BE95,IF('Capital Structure'!$H$15='Capital Structure'!$G$17,BE106,IF('Capital Structure'!$H$15='Capital Structure'!$G$18,BE117,BE128)))</f>
        <v>70673.076923076937</v>
      </c>
      <c r="BF140" s="151">
        <f>IF('Capital Structure'!$H$15='Capital Structure'!$G$16,BF95,IF('Capital Structure'!$H$15='Capital Structure'!$G$17,BF106,IF('Capital Structure'!$H$15='Capital Structure'!$G$18,BF117,BF128)))</f>
        <v>84807.692307692327</v>
      </c>
      <c r="BG140" s="151">
        <f>IF('Capital Structure'!$H$15='Capital Structure'!$G$16,BG95,IF('Capital Structure'!$H$15='Capital Structure'!$G$17,BG106,IF('Capital Structure'!$H$15='Capital Structure'!$G$18,BG117,BG128)))</f>
        <v>98942.307692307702</v>
      </c>
      <c r="BH140" s="151">
        <f>IF('Capital Structure'!$H$15='Capital Structure'!$G$16,BH95,IF('Capital Structure'!$H$15='Capital Structure'!$G$17,BH106,IF('Capital Structure'!$H$15='Capital Structure'!$G$18,BH117,BH128)))</f>
        <v>113076.92307692308</v>
      </c>
      <c r="BI140" s="151">
        <f>IF('Capital Structure'!$H$15='Capital Structure'!$G$16,BI95,IF('Capital Structure'!$H$15='Capital Structure'!$G$17,BI106,IF('Capital Structure'!$H$15='Capital Structure'!$G$18,BI117,BI128)))</f>
        <v>127211.53846153848</v>
      </c>
      <c r="BJ140" s="151">
        <f>IF('Capital Structure'!$H$15='Capital Structure'!$G$16,BJ95,IF('Capital Structure'!$H$15='Capital Structure'!$G$17,BJ106,IF('Capital Structure'!$H$15='Capital Structure'!$G$18,BJ117,BJ128)))</f>
        <v>141346.15384615387</v>
      </c>
      <c r="BK140" s="151">
        <f>IF('Capital Structure'!$H$15='Capital Structure'!$G$16,BK95,IF('Capital Structure'!$H$15='Capital Structure'!$G$17,BK106,IF('Capital Structure'!$H$15='Capital Structure'!$G$18,BK117,BK128)))</f>
        <v>155480.76923076928</v>
      </c>
      <c r="BL140" s="151">
        <f>IF('Capital Structure'!$H$15='Capital Structure'!$G$16,BL95,IF('Capital Structure'!$H$15='Capital Structure'!$G$17,BL106,IF('Capital Structure'!$H$15='Capital Structure'!$G$18,BL117,BL128)))</f>
        <v>169615.38461538465</v>
      </c>
      <c r="BM140" s="151">
        <f>IF('Capital Structure'!$H$15='Capital Structure'!$G$16,BM95,IF('Capital Structure'!$H$15='Capital Structure'!$G$17,BM106,IF('Capital Structure'!$H$15='Capital Structure'!$G$18,BM117,BM128)))</f>
        <v>183750.00000000009</v>
      </c>
      <c r="BN140" s="151">
        <f>IF('Capital Structure'!$H$15='Capital Structure'!$G$16,BN95,IF('Capital Structure'!$H$15='Capital Structure'!$G$17,BN106,IF('Capital Structure'!$H$15='Capital Structure'!$G$18,BN117,BN128)))</f>
        <v>197884.61538461546</v>
      </c>
      <c r="BO140" s="151">
        <f>IF('Capital Structure'!$H$15='Capital Structure'!$G$16,BO95,IF('Capital Structure'!$H$15='Capital Structure'!$G$17,BO106,IF('Capital Structure'!$H$15='Capital Structure'!$G$18,BO117,BO128)))</f>
        <v>212019.23076923087</v>
      </c>
      <c r="BP140" s="151">
        <f>IF('Capital Structure'!$H$15='Capital Structure'!$G$16,BP95,IF('Capital Structure'!$H$15='Capital Structure'!$G$17,BP106,IF('Capital Structure'!$H$15='Capital Structure'!$G$18,BP117,BP128)))</f>
        <v>226153.84615384627</v>
      </c>
      <c r="BQ140" s="151">
        <f>IF('Capital Structure'!$H$15='Capital Structure'!$G$16,BQ95,IF('Capital Structure'!$H$15='Capital Structure'!$G$17,BQ106,IF('Capital Structure'!$H$15='Capital Structure'!$G$18,BQ117,BQ128)))</f>
        <v>240288.46153846165</v>
      </c>
      <c r="BR140" s="151">
        <f>IF('Capital Structure'!$H$15='Capital Structure'!$G$16,BR95,IF('Capital Structure'!$H$15='Capital Structure'!$G$17,BR106,IF('Capital Structure'!$H$15='Capital Structure'!$G$18,BR117,BR128)))</f>
        <v>254423.07692307708</v>
      </c>
      <c r="BS140" s="151">
        <f>IF('Capital Structure'!$H$15='Capital Structure'!$G$16,BS95,IF('Capital Structure'!$H$15='Capital Structure'!$G$17,BS106,IF('Capital Structure'!$H$15='Capital Structure'!$G$18,BS117,BS128)))</f>
        <v>268557.69230769249</v>
      </c>
      <c r="BT140" s="151">
        <f>IF('Capital Structure'!$H$15='Capital Structure'!$G$16,BT95,IF('Capital Structure'!$H$15='Capital Structure'!$G$17,BT106,IF('Capital Structure'!$H$15='Capital Structure'!$G$18,BT117,BT128)))</f>
        <v>282692.30769230786</v>
      </c>
      <c r="BU140" s="151">
        <f>IF('Capital Structure'!$H$15='Capital Structure'!$G$16,BU95,IF('Capital Structure'!$H$15='Capital Structure'!$G$17,BU106,IF('Capital Structure'!$H$15='Capital Structure'!$G$18,BU117,BU128)))</f>
        <v>296826.9230769233</v>
      </c>
      <c r="BV140" s="151">
        <f>IF('Capital Structure'!$H$15='Capital Structure'!$G$16,BV95,IF('Capital Structure'!$H$15='Capital Structure'!$G$17,BV106,IF('Capital Structure'!$H$15='Capital Structure'!$G$18,BV117,BV128)))</f>
        <v>310961.53846153867</v>
      </c>
      <c r="BW140" s="151">
        <f>IF('Capital Structure'!$H$15='Capital Structure'!$G$16,BW95,IF('Capital Structure'!$H$15='Capital Structure'!$G$17,BW106,IF('Capital Structure'!$H$15='Capital Structure'!$G$18,BW117,BW128)))</f>
        <v>325096.15384615405</v>
      </c>
      <c r="BX140" s="151">
        <f>IF('Capital Structure'!$H$15='Capital Structure'!$G$16,BX95,IF('Capital Structure'!$H$15='Capital Structure'!$G$17,BX106,IF('Capital Structure'!$H$15='Capital Structure'!$G$18,BX117,BX128)))</f>
        <v>339230.76923076948</v>
      </c>
      <c r="BY140" s="151">
        <f>IF('Capital Structure'!$H$15='Capital Structure'!$G$16,BY95,IF('Capital Structure'!$H$15='Capital Structure'!$G$17,BY106,IF('Capital Structure'!$H$15='Capital Structure'!$G$18,BY117,BY128)))</f>
        <v>353365.38461538492</v>
      </c>
      <c r="BZ140" s="151">
        <f>IF('Capital Structure'!$H$15='Capital Structure'!$G$16,BZ95,IF('Capital Structure'!$H$15='Capital Structure'!$G$17,BZ106,IF('Capital Structure'!$H$15='Capital Structure'!$G$18,BZ117,BZ128)))</f>
        <v>367500</v>
      </c>
      <c r="CA140" s="151">
        <f>IF('Capital Structure'!$H$15='Capital Structure'!$G$16,CA95,IF('Capital Structure'!$H$15='Capital Structure'!$G$17,CA106,IF('Capital Structure'!$H$15='Capital Structure'!$G$18,CA117,CA128)))</f>
        <v>0</v>
      </c>
      <c r="CB140" s="151">
        <f>IF('Capital Structure'!$H$15='Capital Structure'!$G$16,CB95,IF('Capital Structure'!$H$15='Capital Structure'!$G$17,CB106,IF('Capital Structure'!$H$15='Capital Structure'!$G$18,CB117,CB128)))</f>
        <v>0</v>
      </c>
      <c r="CC140" s="151">
        <f>IF('Capital Structure'!$H$15='Capital Structure'!$G$16,CC95,IF('Capital Structure'!$H$15='Capital Structure'!$G$17,CC106,IF('Capital Structure'!$H$15='Capital Structure'!$G$18,CC117,CC128)))</f>
        <v>0</v>
      </c>
      <c r="CD140" s="151">
        <f>IF('Capital Structure'!$H$15='Capital Structure'!$G$16,CD95,IF('Capital Structure'!$H$15='Capital Structure'!$G$17,CD106,IF('Capital Structure'!$H$15='Capital Structure'!$G$18,CD117,CD128)))</f>
        <v>0</v>
      </c>
      <c r="CE140" s="151">
        <f>IF('Capital Structure'!$H$15='Capital Structure'!$G$16,CE95,IF('Capital Structure'!$H$15='Capital Structure'!$G$17,CE106,IF('Capital Structure'!$H$15='Capital Structure'!$G$18,CE117,CE128)))</f>
        <v>0</v>
      </c>
      <c r="CF140" s="151">
        <f>IF('Capital Structure'!$H$15='Capital Structure'!$G$16,CF95,IF('Capital Structure'!$H$15='Capital Structure'!$G$17,CF106,IF('Capital Structure'!$H$15='Capital Structure'!$G$18,CF117,CF128)))</f>
        <v>0</v>
      </c>
      <c r="CG140" s="151">
        <f>IF('Capital Structure'!$H$15='Capital Structure'!$G$16,CG95,IF('Capital Structure'!$H$15='Capital Structure'!$G$17,CG106,IF('Capital Structure'!$H$15='Capital Structure'!$G$18,CG117,CG128)))</f>
        <v>0</v>
      </c>
      <c r="CH140" s="151">
        <f>IF('Capital Structure'!$H$15='Capital Structure'!$G$16,CH95,IF('Capital Structure'!$H$15='Capital Structure'!$G$17,CH106,IF('Capital Structure'!$H$15='Capital Structure'!$G$18,CH117,CH128)))</f>
        <v>0</v>
      </c>
      <c r="CI140" s="151">
        <f>IF('Capital Structure'!$H$15='Capital Structure'!$G$16,CI95,IF('Capital Structure'!$H$15='Capital Structure'!$G$17,CI106,IF('Capital Structure'!$H$15='Capital Structure'!$G$18,CI117,CI128)))</f>
        <v>0</v>
      </c>
      <c r="CJ140" s="151">
        <f>IF('Capital Structure'!$H$15='Capital Structure'!$G$16,CJ95,IF('Capital Structure'!$H$15='Capital Structure'!$G$17,CJ106,IF('Capital Structure'!$H$15='Capital Structure'!$G$18,CJ117,CJ128)))</f>
        <v>0</v>
      </c>
      <c r="CK140" s="151">
        <f>IF('Capital Structure'!$H$15='Capital Structure'!$G$16,CK95,IF('Capital Structure'!$H$15='Capital Structure'!$G$17,CK106,IF('Capital Structure'!$H$15='Capital Structure'!$G$18,CK117,CK128)))</f>
        <v>0</v>
      </c>
      <c r="CL140" s="151">
        <f>IF('Capital Structure'!$H$15='Capital Structure'!$G$16,CL95,IF('Capital Structure'!$H$15='Capital Structure'!$G$17,CL106,IF('Capital Structure'!$H$15='Capital Structure'!$G$18,CL117,CL128)))</f>
        <v>0</v>
      </c>
      <c r="CM140" s="151">
        <f>IF('Capital Structure'!$H$15='Capital Structure'!$G$16,CM95,IF('Capital Structure'!$H$15='Capital Structure'!$G$17,CM106,IF('Capital Structure'!$H$15='Capital Structure'!$G$18,CM117,CM128)))</f>
        <v>0</v>
      </c>
      <c r="CN140" s="151">
        <f>IF('Capital Structure'!$H$15='Capital Structure'!$G$16,CN95,IF('Capital Structure'!$H$15='Capital Structure'!$G$17,CN106,IF('Capital Structure'!$H$15='Capital Structure'!$G$18,CN117,CN128)))</f>
        <v>0</v>
      </c>
      <c r="CO140" s="151">
        <f>IF('Capital Structure'!$H$15='Capital Structure'!$G$16,CO95,IF('Capital Structure'!$H$15='Capital Structure'!$G$17,CO106,IF('Capital Structure'!$H$15='Capital Structure'!$G$18,CO117,CO128)))</f>
        <v>0</v>
      </c>
      <c r="CP140" s="151">
        <f>IF('Capital Structure'!$H$15='Capital Structure'!$G$16,CP95,IF('Capital Structure'!$H$15='Capital Structure'!$G$17,CP106,IF('Capital Structure'!$H$15='Capital Structure'!$G$18,CP117,CP128)))</f>
        <v>0</v>
      </c>
      <c r="CQ140" s="151">
        <f>IF('Capital Structure'!$H$15='Capital Structure'!$G$16,CQ95,IF('Capital Structure'!$H$15='Capital Structure'!$G$17,CQ106,IF('Capital Structure'!$H$15='Capital Structure'!$G$18,CQ117,CQ128)))</f>
        <v>0</v>
      </c>
      <c r="CR140" s="151">
        <f>IF('Capital Structure'!$H$15='Capital Structure'!$G$16,CR95,IF('Capital Structure'!$H$15='Capital Structure'!$G$17,CR106,IF('Capital Structure'!$H$15='Capital Structure'!$G$18,CR117,CR128)))</f>
        <v>0</v>
      </c>
      <c r="CS140" s="151">
        <f>IF('Capital Structure'!$H$15='Capital Structure'!$G$16,CS95,IF('Capital Structure'!$H$15='Capital Structure'!$G$17,CS106,IF('Capital Structure'!$H$15='Capital Structure'!$G$18,CS117,CS128)))</f>
        <v>0</v>
      </c>
      <c r="CT140" s="151">
        <f>IF('Capital Structure'!$H$15='Capital Structure'!$G$16,CT95,IF('Capital Structure'!$H$15='Capital Structure'!$G$17,CT106,IF('Capital Structure'!$H$15='Capital Structure'!$G$18,CT117,CT128)))</f>
        <v>0</v>
      </c>
      <c r="CU140" s="151">
        <f>IF('Capital Structure'!$H$15='Capital Structure'!$G$16,CU95,IF('Capital Structure'!$H$15='Capital Structure'!$G$17,CU106,IF('Capital Structure'!$H$15='Capital Structure'!$G$18,CU117,CU128)))</f>
        <v>0</v>
      </c>
      <c r="CV140" s="151">
        <f>IF('Capital Structure'!$H$15='Capital Structure'!$G$16,CV95,IF('Capital Structure'!$H$15='Capital Structure'!$G$17,CV106,IF('Capital Structure'!$H$15='Capital Structure'!$G$18,CV117,CV128)))</f>
        <v>0</v>
      </c>
      <c r="CW140" s="151">
        <f>IF('Capital Structure'!$H$15='Capital Structure'!$G$16,CW95,IF('Capital Structure'!$H$15='Capital Structure'!$G$17,CW106,IF('Capital Structure'!$H$15='Capital Structure'!$G$18,CW117,CW128)))</f>
        <v>0</v>
      </c>
      <c r="CX140" s="151">
        <f>IF('Capital Structure'!$H$15='Capital Structure'!$G$16,CX95,IF('Capital Structure'!$H$15='Capital Structure'!$G$17,CX106,IF('Capital Structure'!$H$15='Capital Structure'!$G$18,CX117,CX128)))</f>
        <v>0</v>
      </c>
      <c r="CY140" s="151">
        <f>IF('Capital Structure'!$H$15='Capital Structure'!$G$16,CY95,IF('Capital Structure'!$H$15='Capital Structure'!$G$17,CY106,IF('Capital Structure'!$H$15='Capital Structure'!$G$18,CY117,CY128)))</f>
        <v>0</v>
      </c>
      <c r="CZ140" s="151">
        <f>IF('Capital Structure'!$H$15='Capital Structure'!$G$16,CZ95,IF('Capital Structure'!$H$15='Capital Structure'!$G$17,CZ106,IF('Capital Structure'!$H$15='Capital Structure'!$G$18,CZ117,CZ128)))</f>
        <v>0</v>
      </c>
      <c r="DA140" s="151">
        <f>IF('Capital Structure'!$H$15='Capital Structure'!$G$16,DA95,IF('Capital Structure'!$H$15='Capital Structure'!$G$17,DA106,IF('Capital Structure'!$H$15='Capital Structure'!$G$18,DA117,DA128)))</f>
        <v>0</v>
      </c>
      <c r="DB140" s="151">
        <f>IF('Capital Structure'!$H$15='Capital Structure'!$G$16,DB95,IF('Capital Structure'!$H$15='Capital Structure'!$G$17,DB106,IF('Capital Structure'!$H$15='Capital Structure'!$G$18,DB117,DB128)))</f>
        <v>0</v>
      </c>
      <c r="DC140" s="151">
        <f>IF('Capital Structure'!$H$15='Capital Structure'!$G$16,DC95,IF('Capital Structure'!$H$15='Capital Structure'!$G$17,DC106,IF('Capital Structure'!$H$15='Capital Structure'!$G$18,DC117,DC128)))</f>
        <v>0</v>
      </c>
      <c r="DD140" s="151">
        <f>IF('Capital Structure'!$H$15='Capital Structure'!$G$16,DD95,IF('Capital Structure'!$H$15='Capital Structure'!$G$17,DD106,IF('Capital Structure'!$H$15='Capital Structure'!$G$18,DD117,DD128)))</f>
        <v>0</v>
      </c>
      <c r="DE140" s="151">
        <f>IF('Capital Structure'!$H$15='Capital Structure'!$G$16,DE95,IF('Capital Structure'!$H$15='Capital Structure'!$G$17,DE106,IF('Capital Structure'!$H$15='Capital Structure'!$G$18,DE117,DE128)))</f>
        <v>0</v>
      </c>
      <c r="DF140" s="151">
        <f>IF('Capital Structure'!$H$15='Capital Structure'!$G$16,DF95,IF('Capital Structure'!$H$15='Capital Structure'!$G$17,DF106,IF('Capital Structure'!$H$15='Capital Structure'!$G$18,DF117,DF128)))</f>
        <v>0</v>
      </c>
      <c r="DG140" s="151">
        <f>IF('Capital Structure'!$H$15='Capital Structure'!$G$16,DG95,IF('Capital Structure'!$H$15='Capital Structure'!$G$17,DG106,IF('Capital Structure'!$H$15='Capital Structure'!$G$18,DG117,DG128)))</f>
        <v>0</v>
      </c>
      <c r="DH140" s="151">
        <f>IF('Capital Structure'!$H$15='Capital Structure'!$G$16,DH95,IF('Capital Structure'!$H$15='Capital Structure'!$G$17,DH106,IF('Capital Structure'!$H$15='Capital Structure'!$G$18,DH117,DH128)))</f>
        <v>0</v>
      </c>
      <c r="DI140" s="151">
        <f>IF('Capital Structure'!$H$15='Capital Structure'!$G$16,DI95,IF('Capital Structure'!$H$15='Capital Structure'!$G$17,DI106,IF('Capital Structure'!$H$15='Capital Structure'!$G$18,DI117,DI128)))</f>
        <v>0</v>
      </c>
      <c r="DJ140" s="151">
        <f>IF('Capital Structure'!$H$15='Capital Structure'!$G$16,DJ95,IF('Capital Structure'!$H$15='Capital Structure'!$G$17,DJ106,IF('Capital Structure'!$H$15='Capital Structure'!$G$18,DJ117,DJ128)))</f>
        <v>0</v>
      </c>
      <c r="DK140" s="151">
        <f>IF('Capital Structure'!$H$15='Capital Structure'!$G$16,DK95,IF('Capital Structure'!$H$15='Capital Structure'!$G$17,DK106,IF('Capital Structure'!$H$15='Capital Structure'!$G$18,DK117,DK128)))</f>
        <v>0</v>
      </c>
      <c r="DL140" s="151">
        <f>IF('Capital Structure'!$H$15='Capital Structure'!$G$16,DL95,IF('Capital Structure'!$H$15='Capital Structure'!$G$17,DL106,IF('Capital Structure'!$H$15='Capital Structure'!$G$18,DL117,DL128)))</f>
        <v>0</v>
      </c>
      <c r="DM140" s="151">
        <f>IF('Capital Structure'!$H$15='Capital Structure'!$G$16,DM95,IF('Capital Structure'!$H$15='Capital Structure'!$G$17,DM106,IF('Capital Structure'!$H$15='Capital Structure'!$G$18,DM117,DM128)))</f>
        <v>0</v>
      </c>
      <c r="DN140" s="151">
        <f>IF('Capital Structure'!$H$15='Capital Structure'!$G$16,DN95,IF('Capital Structure'!$H$15='Capital Structure'!$G$17,DN106,IF('Capital Structure'!$H$15='Capital Structure'!$G$18,DN117,DN128)))</f>
        <v>0</v>
      </c>
      <c r="DO140" s="151">
        <f>IF('Capital Structure'!$H$15='Capital Structure'!$G$16,DO95,IF('Capital Structure'!$H$15='Capital Structure'!$G$17,DO106,IF('Capital Structure'!$H$15='Capital Structure'!$G$18,DO117,DO128)))</f>
        <v>0</v>
      </c>
      <c r="DP140" s="151">
        <f>IF('Capital Structure'!$H$15='Capital Structure'!$G$16,DP95,IF('Capital Structure'!$H$15='Capital Structure'!$G$17,DP106,IF('Capital Structure'!$H$15='Capital Structure'!$G$18,DP117,DP128)))</f>
        <v>0</v>
      </c>
      <c r="DQ140" s="151">
        <f>IF('Capital Structure'!$H$15='Capital Structure'!$G$16,DQ95,IF('Capital Structure'!$H$15='Capital Structure'!$G$17,DQ106,IF('Capital Structure'!$H$15='Capital Structure'!$G$18,DQ117,DQ128)))</f>
        <v>0</v>
      </c>
      <c r="DR140" s="151">
        <f>IF('Capital Structure'!$H$15='Capital Structure'!$G$16,DR95,IF('Capital Structure'!$H$15='Capital Structure'!$G$17,DR106,IF('Capital Structure'!$H$15='Capital Structure'!$G$18,DR117,DR128)))</f>
        <v>0</v>
      </c>
      <c r="DS140" s="151">
        <f>IF('Capital Structure'!$H$15='Capital Structure'!$G$16,DS95,IF('Capital Structure'!$H$15='Capital Structure'!$G$17,DS106,IF('Capital Structure'!$H$15='Capital Structure'!$G$18,DS117,DS128)))</f>
        <v>0</v>
      </c>
      <c r="DT140" s="151">
        <f>IF('Capital Structure'!$H$15='Capital Structure'!$G$16,DT95,IF('Capital Structure'!$H$15='Capital Structure'!$G$17,DT106,IF('Capital Structure'!$H$15='Capital Structure'!$G$18,DT117,DT128)))</f>
        <v>0</v>
      </c>
      <c r="DU140" s="151">
        <f>IF('Capital Structure'!$H$15='Capital Structure'!$G$16,DU95,IF('Capital Structure'!$H$15='Capital Structure'!$G$17,DU106,IF('Capital Structure'!$H$15='Capital Structure'!$G$18,DU117,DU128)))</f>
        <v>0</v>
      </c>
      <c r="DV140" s="151">
        <f>IF('Capital Structure'!$H$15='Capital Structure'!$G$16,DV95,IF('Capital Structure'!$H$15='Capital Structure'!$G$17,DV106,IF('Capital Structure'!$H$15='Capital Structure'!$G$18,DV117,DV128)))</f>
        <v>0</v>
      </c>
      <c r="DW140" s="151">
        <f>IF('Capital Structure'!$H$15='Capital Structure'!$G$16,DW95,IF('Capital Structure'!$H$15='Capital Structure'!$G$17,DW106,IF('Capital Structure'!$H$15='Capital Structure'!$G$18,DW117,DW128)))</f>
        <v>0</v>
      </c>
      <c r="DX140" s="151">
        <f>IF('Capital Structure'!$H$15='Capital Structure'!$G$16,DX95,IF('Capital Structure'!$H$15='Capital Structure'!$G$17,DX106,IF('Capital Structure'!$H$15='Capital Structure'!$G$18,DX117,DX128)))</f>
        <v>0</v>
      </c>
      <c r="DY140" s="151">
        <f>IF('Capital Structure'!$H$15='Capital Structure'!$G$16,DY95,IF('Capital Structure'!$H$15='Capital Structure'!$G$17,DY106,IF('Capital Structure'!$H$15='Capital Structure'!$G$18,DY117,DY128)))</f>
        <v>0</v>
      </c>
      <c r="DZ140" s="151">
        <f>IF('Capital Structure'!$H$15='Capital Structure'!$G$16,DZ95,IF('Capital Structure'!$H$15='Capital Structure'!$G$17,DZ106,IF('Capital Structure'!$H$15='Capital Structure'!$G$18,DZ117,DZ128)))</f>
        <v>0</v>
      </c>
      <c r="EA140" s="151">
        <f>IF('Capital Structure'!$H$15='Capital Structure'!$G$16,EA95,IF('Capital Structure'!$H$15='Capital Structure'!$G$17,EA106,IF('Capital Structure'!$H$15='Capital Structure'!$G$18,EA117,EA128)))</f>
        <v>0</v>
      </c>
      <c r="EB140" s="151">
        <f>IF('Capital Structure'!$H$15='Capital Structure'!$G$16,EB95,IF('Capital Structure'!$H$15='Capital Structure'!$G$17,EB106,IF('Capital Structure'!$H$15='Capital Structure'!$G$18,EB117,EB128)))</f>
        <v>0</v>
      </c>
      <c r="EC140" s="151">
        <f>IF('Capital Structure'!$H$15='Capital Structure'!$G$16,EC95,IF('Capital Structure'!$H$15='Capital Structure'!$G$17,EC106,IF('Capital Structure'!$H$15='Capital Structure'!$G$18,EC117,EC128)))</f>
        <v>0</v>
      </c>
      <c r="ED140" s="151">
        <f>IF('Capital Structure'!$H$15='Capital Structure'!$G$16,ED95,IF('Capital Structure'!$H$15='Capital Structure'!$G$17,ED106,IF('Capital Structure'!$H$15='Capital Structure'!$G$18,ED117,ED128)))</f>
        <v>0</v>
      </c>
      <c r="EE140" s="151">
        <f>IF('Capital Structure'!$H$15='Capital Structure'!$G$16,EE95,IF('Capital Structure'!$H$15='Capital Structure'!$G$17,EE106,IF('Capital Structure'!$H$15='Capital Structure'!$G$18,EE117,EE128)))</f>
        <v>0</v>
      </c>
      <c r="EF140" s="151">
        <f>IF('Capital Structure'!$H$15='Capital Structure'!$G$16,EF95,IF('Capital Structure'!$H$15='Capital Structure'!$G$17,EF106,IF('Capital Structure'!$H$15='Capital Structure'!$G$18,EF117,EF128)))</f>
        <v>0</v>
      </c>
      <c r="EG140" s="151">
        <f>IF('Capital Structure'!$H$15='Capital Structure'!$G$16,EG95,IF('Capital Structure'!$H$15='Capital Structure'!$G$17,EG106,IF('Capital Structure'!$H$15='Capital Structure'!$G$18,EG117,EG128)))</f>
        <v>0</v>
      </c>
      <c r="EH140" s="151">
        <f>IF('Capital Structure'!$H$15='Capital Structure'!$G$16,EH95,IF('Capital Structure'!$H$15='Capital Structure'!$G$17,EH106,IF('Capital Structure'!$H$15='Capital Structure'!$G$18,EH117,EH128)))</f>
        <v>0</v>
      </c>
      <c r="EI140" s="151">
        <f>IF('Capital Structure'!$H$15='Capital Structure'!$G$16,EI95,IF('Capital Structure'!$H$15='Capital Structure'!$G$17,EI106,IF('Capital Structure'!$H$15='Capital Structure'!$G$18,EI117,EI128)))</f>
        <v>0</v>
      </c>
      <c r="EJ140" s="151">
        <f>IF('Capital Structure'!$H$15='Capital Structure'!$G$16,EJ95,IF('Capital Structure'!$H$15='Capital Structure'!$G$17,EJ106,IF('Capital Structure'!$H$15='Capital Structure'!$G$18,EJ117,EJ128)))</f>
        <v>0</v>
      </c>
      <c r="EK140" s="151">
        <f>IF('Capital Structure'!$H$15='Capital Structure'!$G$16,EK95,IF('Capital Structure'!$H$15='Capital Structure'!$G$17,EK106,IF('Capital Structure'!$H$15='Capital Structure'!$G$18,EK117,EK128)))</f>
        <v>0</v>
      </c>
      <c r="EL140" s="151">
        <f>IF('Capital Structure'!$H$15='Capital Structure'!$G$16,EL95,IF('Capital Structure'!$H$15='Capital Structure'!$G$17,EL106,IF('Capital Structure'!$H$15='Capital Structure'!$G$18,EL117,EL128)))</f>
        <v>0</v>
      </c>
      <c r="EM140" s="151">
        <f>IF('Capital Structure'!$H$15='Capital Structure'!$G$16,EM95,IF('Capital Structure'!$H$15='Capital Structure'!$G$17,EM106,IF('Capital Structure'!$H$15='Capital Structure'!$G$18,EM117,EM128)))</f>
        <v>0</v>
      </c>
      <c r="EN140" s="151">
        <f>IF('Capital Structure'!$H$15='Capital Structure'!$G$16,EN95,IF('Capital Structure'!$H$15='Capital Structure'!$G$17,EN106,IF('Capital Structure'!$H$15='Capital Structure'!$G$18,EN117,EN128)))</f>
        <v>0</v>
      </c>
      <c r="EO140" s="151">
        <f>IF('Capital Structure'!$H$15='Capital Structure'!$G$16,EO95,IF('Capital Structure'!$H$15='Capital Structure'!$G$17,EO106,IF('Capital Structure'!$H$15='Capital Structure'!$G$18,EO117,EO128)))</f>
        <v>0</v>
      </c>
      <c r="EP140" s="151">
        <f>IF('Capital Structure'!$H$15='Capital Structure'!$G$16,EP95,IF('Capital Structure'!$H$15='Capital Structure'!$G$17,EP106,IF('Capital Structure'!$H$15='Capital Structure'!$G$18,EP117,EP128)))</f>
        <v>0</v>
      </c>
      <c r="EQ140" s="151">
        <f>IF('Capital Structure'!$H$15='Capital Structure'!$G$16,EQ95,IF('Capital Structure'!$H$15='Capital Structure'!$G$17,EQ106,IF('Capital Structure'!$H$15='Capital Structure'!$G$18,EQ117,EQ128)))</f>
        <v>0</v>
      </c>
      <c r="ER140" s="151">
        <f>IF('Capital Structure'!$H$15='Capital Structure'!$G$16,ER95,IF('Capital Structure'!$H$15='Capital Structure'!$G$17,ER106,IF('Capital Structure'!$H$15='Capital Structure'!$G$18,ER117,ER128)))</f>
        <v>0</v>
      </c>
      <c r="ES140" s="151">
        <f>IF('Capital Structure'!$H$15='Capital Structure'!$G$16,ES95,IF('Capital Structure'!$H$15='Capital Structure'!$G$17,ES106,IF('Capital Structure'!$H$15='Capital Structure'!$G$18,ES117,ES128)))</f>
        <v>0</v>
      </c>
      <c r="ET140" s="151">
        <f>IF('Capital Structure'!$H$15='Capital Structure'!$G$16,ET95,IF('Capital Structure'!$H$15='Capital Structure'!$G$17,ET106,IF('Capital Structure'!$H$15='Capital Structure'!$G$18,ET117,ET128)))</f>
        <v>0</v>
      </c>
      <c r="EU140" s="151">
        <f>IF('Capital Structure'!$H$15='Capital Structure'!$G$16,EU95,IF('Capital Structure'!$H$15='Capital Structure'!$G$17,EU106,IF('Capital Structure'!$H$15='Capital Structure'!$G$18,EU117,EU128)))</f>
        <v>0</v>
      </c>
      <c r="EV140" s="151">
        <f>IF('Capital Structure'!$H$15='Capital Structure'!$G$16,EV95,IF('Capital Structure'!$H$15='Capital Structure'!$G$17,EV106,IF('Capital Structure'!$H$15='Capital Structure'!$G$18,EV117,EV128)))</f>
        <v>0</v>
      </c>
      <c r="EW140" s="151">
        <f>IF('Capital Structure'!$H$15='Capital Structure'!$G$16,EW95,IF('Capital Structure'!$H$15='Capital Structure'!$G$17,EW106,IF('Capital Structure'!$H$15='Capital Structure'!$G$18,EW117,EW128)))</f>
        <v>0</v>
      </c>
      <c r="EX140" s="151">
        <f>IF('Capital Structure'!$H$15='Capital Structure'!$G$16,EX95,IF('Capital Structure'!$H$15='Capital Structure'!$G$17,EX106,IF('Capital Structure'!$H$15='Capital Structure'!$G$18,EX117,EX128)))</f>
        <v>0</v>
      </c>
      <c r="EY140" s="151">
        <f>IF('Capital Structure'!$H$15='Capital Structure'!$G$16,EY95,IF('Capital Structure'!$H$15='Capital Structure'!$G$17,EY106,IF('Capital Structure'!$H$15='Capital Structure'!$G$18,EY117,EY128)))</f>
        <v>0</v>
      </c>
      <c r="EZ140" s="151">
        <f>IF('Capital Structure'!$H$15='Capital Structure'!$G$16,EZ95,IF('Capital Structure'!$H$15='Capital Structure'!$G$17,EZ106,IF('Capital Structure'!$H$15='Capital Structure'!$G$18,EZ117,EZ128)))</f>
        <v>0</v>
      </c>
      <c r="FA140" s="151">
        <f>IF('Capital Structure'!$H$15='Capital Structure'!$G$16,FA95,IF('Capital Structure'!$H$15='Capital Structure'!$G$17,FA106,IF('Capital Structure'!$H$15='Capital Structure'!$G$18,FA117,FA128)))</f>
        <v>0</v>
      </c>
      <c r="FB140" s="151">
        <f>IF('Capital Structure'!$H$15='Capital Structure'!$G$16,FB95,IF('Capital Structure'!$H$15='Capital Structure'!$G$17,FB106,IF('Capital Structure'!$H$15='Capital Structure'!$G$18,FB117,FB128)))</f>
        <v>0</v>
      </c>
      <c r="FC140" s="136"/>
      <c r="FD140" s="136"/>
      <c r="FE140" s="136"/>
      <c r="FF140" s="136"/>
      <c r="FG140" s="136"/>
      <c r="FH140" s="136"/>
      <c r="FI140" s="136"/>
      <c r="FJ140" s="136"/>
      <c r="FK140" s="136"/>
      <c r="FL140" s="136"/>
      <c r="FM140" s="136"/>
      <c r="FN140" s="136"/>
      <c r="FO140" s="136"/>
      <c r="FP140" s="136"/>
      <c r="FQ140" s="136"/>
      <c r="FR140" s="136"/>
      <c r="FS140" s="136"/>
      <c r="FT140" s="136"/>
      <c r="FU140" s="136"/>
      <c r="FV140" s="136"/>
      <c r="FW140" s="136"/>
      <c r="FX140" s="136"/>
      <c r="FY140" s="136"/>
      <c r="FZ140" s="136"/>
      <c r="GA140" s="136"/>
      <c r="GB140" s="136"/>
      <c r="GC140" s="136"/>
      <c r="GD140" s="136"/>
      <c r="GE140" s="136"/>
      <c r="GF140" s="136"/>
      <c r="GG140" s="136"/>
      <c r="GH140" s="136"/>
      <c r="GI140" s="136"/>
      <c r="GJ140" s="136"/>
      <c r="GK140" s="136"/>
      <c r="GL140" s="136"/>
      <c r="GM140" s="136"/>
      <c r="GN140" s="136"/>
      <c r="GO140" s="136"/>
      <c r="GP140" s="136"/>
      <c r="GQ140" s="136"/>
      <c r="GR140" s="136"/>
      <c r="GS140" s="136"/>
      <c r="GT140" s="136"/>
      <c r="GU140" s="136"/>
      <c r="GV140" s="136"/>
      <c r="GW140" s="136"/>
      <c r="GX140" s="136"/>
    </row>
    <row r="141" spans="1:206">
      <c r="B141" s="148" t="s">
        <v>354</v>
      </c>
      <c r="D141" s="108"/>
      <c r="E141" s="151">
        <f>IF('Capital Structure'!$H$15='Capital Structure'!$G$16,E96,IF('Capital Structure'!$H$15='Capital Structure'!$G$17,E107,IF('Capital Structure'!$H$15='Capital Structure'!$G$18,E118,E129)))</f>
        <v>0</v>
      </c>
      <c r="F141" s="151">
        <f>IF('Capital Structure'!$H$15='Capital Structure'!$G$16,F96,IF('Capital Structure'!$H$15='Capital Structure'!$G$17,F107,IF('Capital Structure'!$H$15='Capital Structure'!$G$18,F118,F129)))</f>
        <v>0</v>
      </c>
      <c r="G141" s="151">
        <f>IF('Capital Structure'!$H$15='Capital Structure'!$G$16,G96,IF('Capital Structure'!$H$15='Capital Structure'!$G$17,G107,IF('Capital Structure'!$H$15='Capital Structure'!$G$18,G118,G129)))</f>
        <v>0</v>
      </c>
      <c r="H141" s="151">
        <f>IF('Capital Structure'!$H$15='Capital Structure'!$G$16,H96,IF('Capital Structure'!$H$15='Capital Structure'!$G$17,H107,IF('Capital Structure'!$H$15='Capital Structure'!$G$18,H118,H129)))</f>
        <v>0</v>
      </c>
      <c r="I141" s="151">
        <f>IF('Capital Structure'!$H$15='Capital Structure'!$G$16,I96,IF('Capital Structure'!$H$15='Capital Structure'!$G$17,I107,IF('Capital Structure'!$H$15='Capital Structure'!$G$18,I118,I129)))</f>
        <v>0</v>
      </c>
      <c r="J141" s="151">
        <f>IF('Capital Structure'!$H$15='Capital Structure'!$G$16,J96,IF('Capital Structure'!$H$15='Capital Structure'!$G$17,J107,IF('Capital Structure'!$H$15='Capital Structure'!$G$18,J118,J129)))</f>
        <v>0</v>
      </c>
      <c r="K141" s="151">
        <f>IF('Capital Structure'!$H$15='Capital Structure'!$G$16,K96,IF('Capital Structure'!$H$15='Capital Structure'!$G$17,K107,IF('Capital Structure'!$H$15='Capital Structure'!$G$18,K118,K129)))</f>
        <v>0</v>
      </c>
      <c r="L141" s="151">
        <f>IF('Capital Structure'!$H$15='Capital Structure'!$G$16,L96,IF('Capital Structure'!$H$15='Capital Structure'!$G$17,L107,IF('Capital Structure'!$H$15='Capital Structure'!$G$18,L118,L129)))</f>
        <v>0</v>
      </c>
      <c r="M141" s="151">
        <f>IF('Capital Structure'!$H$15='Capital Structure'!$G$16,M96,IF('Capital Structure'!$H$15='Capital Structure'!$G$17,M107,IF('Capital Structure'!$H$15='Capital Structure'!$G$18,M118,M129)))</f>
        <v>0</v>
      </c>
      <c r="N141" s="151">
        <f>IF('Capital Structure'!$H$15='Capital Structure'!$G$16,N96,IF('Capital Structure'!$H$15='Capital Structure'!$G$17,N107,IF('Capital Structure'!$H$15='Capital Structure'!$G$18,N118,N129)))</f>
        <v>0</v>
      </c>
      <c r="O141" s="151">
        <f>IF('Capital Structure'!$H$15='Capital Structure'!$G$16,O96,IF('Capital Structure'!$H$15='Capital Structure'!$G$17,O107,IF('Capital Structure'!$H$15='Capital Structure'!$G$18,O118,O129)))</f>
        <v>0</v>
      </c>
      <c r="P141" s="151">
        <f>IF('Capital Structure'!$H$15='Capital Structure'!$G$16,P96,IF('Capital Structure'!$H$15='Capital Structure'!$G$17,P107,IF('Capital Structure'!$H$15='Capital Structure'!$G$18,P118,P129)))</f>
        <v>0</v>
      </c>
      <c r="Q141" s="151">
        <f>IF('Capital Structure'!$H$15='Capital Structure'!$G$16,Q96,IF('Capital Structure'!$H$15='Capital Structure'!$G$17,Q107,IF('Capital Structure'!$H$15='Capital Structure'!$G$18,Q118,Q129)))</f>
        <v>0</v>
      </c>
      <c r="R141" s="151">
        <f>IF('Capital Structure'!$H$15='Capital Structure'!$G$16,R96,IF('Capital Structure'!$H$15='Capital Structure'!$G$17,R107,IF('Capital Structure'!$H$15='Capital Structure'!$G$18,R118,R129)))</f>
        <v>0</v>
      </c>
      <c r="S141" s="151">
        <f>IF('Capital Structure'!$H$15='Capital Structure'!$G$16,S96,IF('Capital Structure'!$H$15='Capital Structure'!$G$17,S107,IF('Capital Structure'!$H$15='Capital Structure'!$G$18,S118,S129)))</f>
        <v>0</v>
      </c>
      <c r="T141" s="151">
        <f>IF('Capital Structure'!$H$15='Capital Structure'!$G$16,T96,IF('Capital Structure'!$H$15='Capital Structure'!$G$17,T107,IF('Capital Structure'!$H$15='Capital Structure'!$G$18,T118,T129)))</f>
        <v>0</v>
      </c>
      <c r="U141" s="151">
        <f>IF('Capital Structure'!$H$15='Capital Structure'!$G$16,U96,IF('Capital Structure'!$H$15='Capital Structure'!$G$17,U107,IF('Capital Structure'!$H$15='Capital Structure'!$G$18,U118,U129)))</f>
        <v>0</v>
      </c>
      <c r="V141" s="151">
        <f>IF('Capital Structure'!$H$15='Capital Structure'!$G$16,V96,IF('Capital Structure'!$H$15='Capital Structure'!$G$17,V107,IF('Capital Structure'!$H$15='Capital Structure'!$G$18,V118,V129)))</f>
        <v>0</v>
      </c>
      <c r="W141" s="151">
        <f>IF('Capital Structure'!$H$15='Capital Structure'!$G$16,W96,IF('Capital Structure'!$H$15='Capital Structure'!$G$17,W107,IF('Capital Structure'!$H$15='Capital Structure'!$G$18,W118,W129)))</f>
        <v>0</v>
      </c>
      <c r="X141" s="151">
        <f>IF('Capital Structure'!$H$15='Capital Structure'!$G$16,X96,IF('Capital Structure'!$H$15='Capital Structure'!$G$17,X107,IF('Capital Structure'!$H$15='Capital Structure'!$G$18,X118,X129)))</f>
        <v>0</v>
      </c>
      <c r="Y141" s="151">
        <f>IF('Capital Structure'!$H$15='Capital Structure'!$G$16,Y96,IF('Capital Structure'!$H$15='Capital Structure'!$G$17,Y107,IF('Capital Structure'!$H$15='Capital Structure'!$G$18,Y118,Y129)))</f>
        <v>0</v>
      </c>
      <c r="Z141" s="151">
        <f>IF('Capital Structure'!$H$15='Capital Structure'!$G$16,Z96,IF('Capital Structure'!$H$15='Capital Structure'!$G$17,Z107,IF('Capital Structure'!$H$15='Capital Structure'!$G$18,Z118,Z129)))</f>
        <v>0</v>
      </c>
      <c r="AA141" s="151">
        <f>IF('Capital Structure'!$H$15='Capital Structure'!$G$16,AA96,IF('Capital Structure'!$H$15='Capital Structure'!$G$17,AA107,IF('Capital Structure'!$H$15='Capital Structure'!$G$18,AA118,AA129)))</f>
        <v>0</v>
      </c>
      <c r="AB141" s="151">
        <f>IF('Capital Structure'!$H$15='Capital Structure'!$G$16,AB96,IF('Capital Structure'!$H$15='Capital Structure'!$G$17,AB107,IF('Capital Structure'!$H$15='Capital Structure'!$G$18,AB118,AB129)))</f>
        <v>0</v>
      </c>
      <c r="AC141" s="151">
        <f>IF('Capital Structure'!$H$15='Capital Structure'!$G$16,AC96,IF('Capital Structure'!$H$15='Capital Structure'!$G$17,AC107,IF('Capital Structure'!$H$15='Capital Structure'!$G$18,AC118,AC129)))</f>
        <v>0</v>
      </c>
      <c r="AD141" s="151">
        <f>IF('Capital Structure'!$H$15='Capital Structure'!$G$16,AD96,IF('Capital Structure'!$H$15='Capital Structure'!$G$17,AD107,IF('Capital Structure'!$H$15='Capital Structure'!$G$18,AD118,AD129)))</f>
        <v>0</v>
      </c>
      <c r="AE141" s="151">
        <f>IF('Capital Structure'!$H$15='Capital Structure'!$G$16,AE96,IF('Capital Structure'!$H$15='Capital Structure'!$G$17,AE107,IF('Capital Structure'!$H$15='Capital Structure'!$G$18,AE118,AE129)))</f>
        <v>0</v>
      </c>
      <c r="AF141" s="151">
        <f>IF('Capital Structure'!$H$15='Capital Structure'!$G$16,AF96,IF('Capital Structure'!$H$15='Capital Structure'!$G$17,AF107,IF('Capital Structure'!$H$15='Capital Structure'!$G$18,AF118,AF129)))</f>
        <v>0</v>
      </c>
      <c r="AG141" s="151">
        <f>IF('Capital Structure'!$H$15='Capital Structure'!$G$16,AG96,IF('Capital Structure'!$H$15='Capital Structure'!$G$17,AG107,IF('Capital Structure'!$H$15='Capital Structure'!$G$18,AG118,AG129)))</f>
        <v>0</v>
      </c>
      <c r="AH141" s="151">
        <f>IF('Capital Structure'!$H$15='Capital Structure'!$G$16,AH96,IF('Capital Structure'!$H$15='Capital Structure'!$G$17,AH107,IF('Capital Structure'!$H$15='Capital Structure'!$G$18,AH118,AH129)))</f>
        <v>0</v>
      </c>
      <c r="AI141" s="151">
        <f>IF('Capital Structure'!$H$15='Capital Structure'!$G$16,AI96,IF('Capital Structure'!$H$15='Capital Structure'!$G$17,AI107,IF('Capital Structure'!$H$15='Capital Structure'!$G$18,AI118,AI129)))</f>
        <v>0</v>
      </c>
      <c r="AJ141" s="151">
        <f>IF('Capital Structure'!$H$15='Capital Structure'!$G$16,AJ96,IF('Capital Structure'!$H$15='Capital Structure'!$G$17,AJ107,IF('Capital Structure'!$H$15='Capital Structure'!$G$18,AJ118,AJ129)))</f>
        <v>0</v>
      </c>
      <c r="AK141" s="151">
        <f>IF('Capital Structure'!$H$15='Capital Structure'!$G$16,AK96,IF('Capital Structure'!$H$15='Capital Structure'!$G$17,AK107,IF('Capital Structure'!$H$15='Capital Structure'!$G$18,AK118,AK129)))</f>
        <v>0</v>
      </c>
      <c r="AL141" s="151">
        <f>IF('Capital Structure'!$H$15='Capital Structure'!$G$16,AL96,IF('Capital Structure'!$H$15='Capital Structure'!$G$17,AL107,IF('Capital Structure'!$H$15='Capital Structure'!$G$18,AL118,AL129)))</f>
        <v>0</v>
      </c>
      <c r="AM141" s="151">
        <f>IF('Capital Structure'!$H$15='Capital Structure'!$G$16,AM96,IF('Capital Structure'!$H$15='Capital Structure'!$G$17,AM107,IF('Capital Structure'!$H$15='Capital Structure'!$G$18,AM118,AM129)))</f>
        <v>0</v>
      </c>
      <c r="AN141" s="151">
        <f>IF('Capital Structure'!$H$15='Capital Structure'!$G$16,AN96,IF('Capital Structure'!$H$15='Capital Structure'!$G$17,AN107,IF('Capital Structure'!$H$15='Capital Structure'!$G$18,AN118,AN129)))</f>
        <v>0</v>
      </c>
      <c r="AO141" s="151">
        <f>IF('Capital Structure'!$H$15='Capital Structure'!$G$16,AO96,IF('Capital Structure'!$H$15='Capital Structure'!$G$17,AO107,IF('Capital Structure'!$H$15='Capital Structure'!$G$18,AO118,AO129)))</f>
        <v>0</v>
      </c>
      <c r="AP141" s="151">
        <f>IF('Capital Structure'!$H$15='Capital Structure'!$G$16,AP96,IF('Capital Structure'!$H$15='Capital Structure'!$G$17,AP107,IF('Capital Structure'!$H$15='Capital Structure'!$G$18,AP118,AP129)))</f>
        <v>0</v>
      </c>
      <c r="AQ141" s="151">
        <f>IF('Capital Structure'!$H$15='Capital Structure'!$G$16,AQ96,IF('Capital Structure'!$H$15='Capital Structure'!$G$17,AQ107,IF('Capital Structure'!$H$15='Capital Structure'!$G$18,AQ118,AQ129)))</f>
        <v>0</v>
      </c>
      <c r="AR141" s="151">
        <f>IF('Capital Structure'!$H$15='Capital Structure'!$G$16,AR96,IF('Capital Structure'!$H$15='Capital Structure'!$G$17,AR107,IF('Capital Structure'!$H$15='Capital Structure'!$G$18,AR118,AR129)))</f>
        <v>0</v>
      </c>
      <c r="AS141" s="151">
        <f>IF('Capital Structure'!$H$15='Capital Structure'!$G$16,AS96,IF('Capital Structure'!$H$15='Capital Structure'!$G$17,AS107,IF('Capital Structure'!$H$15='Capital Structure'!$G$18,AS118,AS129)))</f>
        <v>0</v>
      </c>
      <c r="AT141" s="151">
        <f>IF('Capital Structure'!$H$15='Capital Structure'!$G$16,AT96,IF('Capital Structure'!$H$15='Capital Structure'!$G$17,AT107,IF('Capital Structure'!$H$15='Capital Structure'!$G$18,AT118,AT129)))</f>
        <v>0</v>
      </c>
      <c r="AU141" s="151">
        <f>IF('Capital Structure'!$H$15='Capital Structure'!$G$16,AU96,IF('Capital Structure'!$H$15='Capital Structure'!$G$17,AU107,IF('Capital Structure'!$H$15='Capital Structure'!$G$18,AU118,AU129)))</f>
        <v>0</v>
      </c>
      <c r="AV141" s="151">
        <f>IF('Capital Structure'!$H$15='Capital Structure'!$G$16,AV96,IF('Capital Structure'!$H$15='Capital Structure'!$G$17,AV107,IF('Capital Structure'!$H$15='Capital Structure'!$G$18,AV118,AV129)))</f>
        <v>0</v>
      </c>
      <c r="AW141" s="151">
        <f>IF('Capital Structure'!$H$15='Capital Structure'!$G$16,AW96,IF('Capital Structure'!$H$15='Capital Structure'!$G$17,AW107,IF('Capital Structure'!$H$15='Capital Structure'!$G$18,AW118,AW129)))</f>
        <v>0</v>
      </c>
      <c r="AX141" s="151">
        <f>IF('Capital Structure'!$H$15='Capital Structure'!$G$16,AX96,IF('Capital Structure'!$H$15='Capital Structure'!$G$17,AX107,IF('Capital Structure'!$H$15='Capital Structure'!$G$18,AX118,AX129)))</f>
        <v>0</v>
      </c>
      <c r="AY141" s="151">
        <f>IF('Capital Structure'!$H$15='Capital Structure'!$G$16,AY96,IF('Capital Structure'!$H$15='Capital Structure'!$G$17,AY107,IF('Capital Structure'!$H$15='Capital Structure'!$G$18,AY118,AY129)))</f>
        <v>0</v>
      </c>
      <c r="AZ141" s="151">
        <f>IF('Capital Structure'!$H$15='Capital Structure'!$G$16,AZ96,IF('Capital Structure'!$H$15='Capital Structure'!$G$17,AZ107,IF('Capital Structure'!$H$15='Capital Structure'!$G$18,AZ118,AZ129)))</f>
        <v>0</v>
      </c>
      <c r="BA141" s="151">
        <f>IF('Capital Structure'!$H$15='Capital Structure'!$G$16,BA96,IF('Capital Structure'!$H$15='Capital Structure'!$G$17,BA107,IF('Capital Structure'!$H$15='Capital Structure'!$G$18,BA118,BA129)))</f>
        <v>0</v>
      </c>
      <c r="BB141" s="151">
        <f>IF('Capital Structure'!$H$15='Capital Structure'!$G$16,BB96,IF('Capital Structure'!$H$15='Capital Structure'!$G$17,BB107,IF('Capital Structure'!$H$15='Capital Structure'!$G$18,BB118,BB129)))</f>
        <v>0</v>
      </c>
      <c r="BC141" s="151">
        <f>IF('Capital Structure'!$H$15='Capital Structure'!$G$16,BC96,IF('Capital Structure'!$H$15='Capital Structure'!$G$17,BC107,IF('Capital Structure'!$H$15='Capital Structure'!$G$18,BC118,BC129)))</f>
        <v>0</v>
      </c>
      <c r="BD141" s="151">
        <f>IF('Capital Structure'!$H$15='Capital Structure'!$G$16,BD96,IF('Capital Structure'!$H$15='Capital Structure'!$G$17,BD107,IF('Capital Structure'!$H$15='Capital Structure'!$G$18,BD118,BD129)))</f>
        <v>0</v>
      </c>
      <c r="BE141" s="151">
        <f>IF('Capital Structure'!$H$15='Capital Structure'!$G$16,BE96,IF('Capital Structure'!$H$15='Capital Structure'!$G$17,BE107,IF('Capital Structure'!$H$15='Capital Structure'!$G$18,BE118,BE129)))</f>
        <v>0</v>
      </c>
      <c r="BF141" s="151">
        <f>IF('Capital Structure'!$H$15='Capital Structure'!$G$16,BF96,IF('Capital Structure'!$H$15='Capital Structure'!$G$17,BF107,IF('Capital Structure'!$H$15='Capital Structure'!$G$18,BF118,BF129)))</f>
        <v>0</v>
      </c>
      <c r="BG141" s="151">
        <f>IF('Capital Structure'!$H$15='Capital Structure'!$G$16,BG96,IF('Capital Structure'!$H$15='Capital Structure'!$G$17,BG107,IF('Capital Structure'!$H$15='Capital Structure'!$G$18,BG118,BG129)))</f>
        <v>0</v>
      </c>
      <c r="BH141" s="151">
        <f>IF('Capital Structure'!$H$15='Capital Structure'!$G$16,BH96,IF('Capital Structure'!$H$15='Capital Structure'!$G$17,BH107,IF('Capital Structure'!$H$15='Capital Structure'!$G$18,BH118,BH129)))</f>
        <v>0</v>
      </c>
      <c r="BI141" s="151">
        <f>IF('Capital Structure'!$H$15='Capital Structure'!$G$16,BI96,IF('Capital Structure'!$H$15='Capital Structure'!$G$17,BI107,IF('Capital Structure'!$H$15='Capital Structure'!$G$18,BI118,BI129)))</f>
        <v>0</v>
      </c>
      <c r="BJ141" s="151">
        <f>IF('Capital Structure'!$H$15='Capital Structure'!$G$16,BJ96,IF('Capital Structure'!$H$15='Capital Structure'!$G$17,BJ107,IF('Capital Structure'!$H$15='Capital Structure'!$G$18,BJ118,BJ129)))</f>
        <v>0</v>
      </c>
      <c r="BK141" s="151">
        <f>IF('Capital Structure'!$H$15='Capital Structure'!$G$16,BK96,IF('Capital Structure'!$H$15='Capital Structure'!$G$17,BK107,IF('Capital Structure'!$H$15='Capital Structure'!$G$18,BK118,BK129)))</f>
        <v>0</v>
      </c>
      <c r="BL141" s="151">
        <f>IF('Capital Structure'!$H$15='Capital Structure'!$G$16,BL96,IF('Capital Structure'!$H$15='Capital Structure'!$G$17,BL107,IF('Capital Structure'!$H$15='Capital Structure'!$G$18,BL118,BL129)))</f>
        <v>0</v>
      </c>
      <c r="BM141" s="151">
        <f>IF('Capital Structure'!$H$15='Capital Structure'!$G$16,BM96,IF('Capital Structure'!$H$15='Capital Structure'!$G$17,BM107,IF('Capital Structure'!$H$15='Capital Structure'!$G$18,BM118,BM129)))</f>
        <v>0</v>
      </c>
      <c r="BN141" s="151">
        <f>IF('Capital Structure'!$H$15='Capital Structure'!$G$16,BN96,IF('Capital Structure'!$H$15='Capital Structure'!$G$17,BN107,IF('Capital Structure'!$H$15='Capital Structure'!$G$18,BN118,BN129)))</f>
        <v>0</v>
      </c>
      <c r="BO141" s="151">
        <f>IF('Capital Structure'!$H$15='Capital Structure'!$G$16,BO96,IF('Capital Structure'!$H$15='Capital Structure'!$G$17,BO107,IF('Capital Structure'!$H$15='Capital Structure'!$G$18,BO118,BO129)))</f>
        <v>0</v>
      </c>
      <c r="BP141" s="151">
        <f>IF('Capital Structure'!$H$15='Capital Structure'!$G$16,BP96,IF('Capital Structure'!$H$15='Capital Structure'!$G$17,BP107,IF('Capital Structure'!$H$15='Capital Structure'!$G$18,BP118,BP129)))</f>
        <v>0</v>
      </c>
      <c r="BQ141" s="151">
        <f>IF('Capital Structure'!$H$15='Capital Structure'!$G$16,BQ96,IF('Capital Structure'!$H$15='Capital Structure'!$G$17,BQ107,IF('Capital Structure'!$H$15='Capital Structure'!$G$18,BQ118,BQ129)))</f>
        <v>0</v>
      </c>
      <c r="BR141" s="151">
        <f>IF('Capital Structure'!$H$15='Capital Structure'!$G$16,BR96,IF('Capital Structure'!$H$15='Capital Structure'!$G$17,BR107,IF('Capital Structure'!$H$15='Capital Structure'!$G$18,BR118,BR129)))</f>
        <v>0</v>
      </c>
      <c r="BS141" s="151">
        <f>IF('Capital Structure'!$H$15='Capital Structure'!$G$16,BS96,IF('Capital Structure'!$H$15='Capital Structure'!$G$17,BS107,IF('Capital Structure'!$H$15='Capital Structure'!$G$18,BS118,BS129)))</f>
        <v>0</v>
      </c>
      <c r="BT141" s="151">
        <f>IF('Capital Structure'!$H$15='Capital Structure'!$G$16,BT96,IF('Capital Structure'!$H$15='Capital Structure'!$G$17,BT107,IF('Capital Structure'!$H$15='Capital Structure'!$G$18,BT118,BT129)))</f>
        <v>0</v>
      </c>
      <c r="BU141" s="151">
        <f>IF('Capital Structure'!$H$15='Capital Structure'!$G$16,BU96,IF('Capital Structure'!$H$15='Capital Structure'!$G$17,BU107,IF('Capital Structure'!$H$15='Capital Structure'!$G$18,BU118,BU129)))</f>
        <v>0</v>
      </c>
      <c r="BV141" s="151">
        <f>IF('Capital Structure'!$H$15='Capital Structure'!$G$16,BV96,IF('Capital Structure'!$H$15='Capital Structure'!$G$17,BV107,IF('Capital Structure'!$H$15='Capital Structure'!$G$18,BV118,BV129)))</f>
        <v>0</v>
      </c>
      <c r="BW141" s="151">
        <f>IF('Capital Structure'!$H$15='Capital Structure'!$G$16,BW96,IF('Capital Structure'!$H$15='Capital Structure'!$G$17,BW107,IF('Capital Structure'!$H$15='Capital Structure'!$G$18,BW118,BW129)))</f>
        <v>0</v>
      </c>
      <c r="BX141" s="151">
        <f>IF('Capital Structure'!$H$15='Capital Structure'!$G$16,BX96,IF('Capital Structure'!$H$15='Capital Structure'!$G$17,BX107,IF('Capital Structure'!$H$15='Capital Structure'!$G$18,BX118,BX129)))</f>
        <v>0</v>
      </c>
      <c r="BY141" s="151">
        <f>IF('Capital Structure'!$H$15='Capital Structure'!$G$16,BY96,IF('Capital Structure'!$H$15='Capital Structure'!$G$17,BY107,IF('Capital Structure'!$H$15='Capital Structure'!$G$18,BY118,BY129)))</f>
        <v>0</v>
      </c>
      <c r="BZ141" s="151">
        <f>IF('Capital Structure'!$H$15='Capital Structure'!$G$16,BZ96,IF('Capital Structure'!$H$15='Capital Structure'!$G$17,BZ107,IF('Capital Structure'!$H$15='Capital Structure'!$G$18,BZ118,BZ129)))</f>
        <v>0</v>
      </c>
      <c r="CA141" s="151">
        <f>IF('Capital Structure'!$H$15='Capital Structure'!$G$16,CA96,IF('Capital Structure'!$H$15='Capital Structure'!$G$17,CA107,IF('Capital Structure'!$H$15='Capital Structure'!$G$18,CA118,CA129)))</f>
        <v>0</v>
      </c>
      <c r="CB141" s="151">
        <f>IF('Capital Structure'!$H$15='Capital Structure'!$G$16,CB96,IF('Capital Structure'!$H$15='Capital Structure'!$G$17,CB107,IF('Capital Structure'!$H$15='Capital Structure'!$G$18,CB118,CB129)))</f>
        <v>0</v>
      </c>
      <c r="CC141" s="151">
        <f>IF('Capital Structure'!$H$15='Capital Structure'!$G$16,CC96,IF('Capital Structure'!$H$15='Capital Structure'!$G$17,CC107,IF('Capital Structure'!$H$15='Capital Structure'!$G$18,CC118,CC129)))</f>
        <v>0</v>
      </c>
      <c r="CD141" s="151">
        <f>IF('Capital Structure'!$H$15='Capital Structure'!$G$16,CD96,IF('Capital Structure'!$H$15='Capital Structure'!$G$17,CD107,IF('Capital Structure'!$H$15='Capital Structure'!$G$18,CD118,CD129)))</f>
        <v>0</v>
      </c>
      <c r="CE141" s="151">
        <f>IF('Capital Structure'!$H$15='Capital Structure'!$G$16,CE96,IF('Capital Structure'!$H$15='Capital Structure'!$G$17,CE107,IF('Capital Structure'!$H$15='Capital Structure'!$G$18,CE118,CE129)))</f>
        <v>0</v>
      </c>
      <c r="CF141" s="151">
        <f>IF('Capital Structure'!$H$15='Capital Structure'!$G$16,CF96,IF('Capital Structure'!$H$15='Capital Structure'!$G$17,CF107,IF('Capital Structure'!$H$15='Capital Structure'!$G$18,CF118,CF129)))</f>
        <v>0</v>
      </c>
      <c r="CG141" s="151">
        <f>IF('Capital Structure'!$H$15='Capital Structure'!$G$16,CG96,IF('Capital Structure'!$H$15='Capital Structure'!$G$17,CG107,IF('Capital Structure'!$H$15='Capital Structure'!$G$18,CG118,CG129)))</f>
        <v>0</v>
      </c>
      <c r="CH141" s="151">
        <f>IF('Capital Structure'!$H$15='Capital Structure'!$G$16,CH96,IF('Capital Structure'!$H$15='Capital Structure'!$G$17,CH107,IF('Capital Structure'!$H$15='Capital Structure'!$G$18,CH118,CH129)))</f>
        <v>0</v>
      </c>
      <c r="CI141" s="151">
        <f>IF('Capital Structure'!$H$15='Capital Structure'!$G$16,CI96,IF('Capital Structure'!$H$15='Capital Structure'!$G$17,CI107,IF('Capital Structure'!$H$15='Capital Structure'!$G$18,CI118,CI129)))</f>
        <v>0</v>
      </c>
      <c r="CJ141" s="151">
        <f>IF('Capital Structure'!$H$15='Capital Structure'!$G$16,CJ96,IF('Capital Structure'!$H$15='Capital Structure'!$G$17,CJ107,IF('Capital Structure'!$H$15='Capital Structure'!$G$18,CJ118,CJ129)))</f>
        <v>0</v>
      </c>
      <c r="CK141" s="151">
        <f>IF('Capital Structure'!$H$15='Capital Structure'!$G$16,CK96,IF('Capital Structure'!$H$15='Capital Structure'!$G$17,CK107,IF('Capital Structure'!$H$15='Capital Structure'!$G$18,CK118,CK129)))</f>
        <v>0</v>
      </c>
      <c r="CL141" s="151">
        <f>IF('Capital Structure'!$H$15='Capital Structure'!$G$16,CL96,IF('Capital Structure'!$H$15='Capital Structure'!$G$17,CL107,IF('Capital Structure'!$H$15='Capital Structure'!$G$18,CL118,CL129)))</f>
        <v>0</v>
      </c>
      <c r="CM141" s="151">
        <f>IF('Capital Structure'!$H$15='Capital Structure'!$G$16,CM96,IF('Capital Structure'!$H$15='Capital Structure'!$G$17,CM107,IF('Capital Structure'!$H$15='Capital Structure'!$G$18,CM118,CM129)))</f>
        <v>0</v>
      </c>
      <c r="CN141" s="151">
        <f>IF('Capital Structure'!$H$15='Capital Structure'!$G$16,CN96,IF('Capital Structure'!$H$15='Capital Structure'!$G$17,CN107,IF('Capital Structure'!$H$15='Capital Structure'!$G$18,CN118,CN129)))</f>
        <v>0</v>
      </c>
      <c r="CO141" s="151">
        <f>IF('Capital Structure'!$H$15='Capital Structure'!$G$16,CO96,IF('Capital Structure'!$H$15='Capital Structure'!$G$17,CO107,IF('Capital Structure'!$H$15='Capital Structure'!$G$18,CO118,CO129)))</f>
        <v>0</v>
      </c>
      <c r="CP141" s="151">
        <f>IF('Capital Structure'!$H$15='Capital Structure'!$G$16,CP96,IF('Capital Structure'!$H$15='Capital Structure'!$G$17,CP107,IF('Capital Structure'!$H$15='Capital Structure'!$G$18,CP118,CP129)))</f>
        <v>0</v>
      </c>
      <c r="CQ141" s="151">
        <f>IF('Capital Structure'!$H$15='Capital Structure'!$G$16,CQ96,IF('Capital Structure'!$H$15='Capital Structure'!$G$17,CQ107,IF('Capital Structure'!$H$15='Capital Structure'!$G$18,CQ118,CQ129)))</f>
        <v>0</v>
      </c>
      <c r="CR141" s="151">
        <f>IF('Capital Structure'!$H$15='Capital Structure'!$G$16,CR96,IF('Capital Structure'!$H$15='Capital Structure'!$G$17,CR107,IF('Capital Structure'!$H$15='Capital Structure'!$G$18,CR118,CR129)))</f>
        <v>0</v>
      </c>
      <c r="CS141" s="151">
        <f>IF('Capital Structure'!$H$15='Capital Structure'!$G$16,CS96,IF('Capital Structure'!$H$15='Capital Structure'!$G$17,CS107,IF('Capital Structure'!$H$15='Capital Structure'!$G$18,CS118,CS129)))</f>
        <v>0</v>
      </c>
      <c r="CT141" s="151">
        <f>IF('Capital Structure'!$H$15='Capital Structure'!$G$16,CT96,IF('Capital Structure'!$H$15='Capital Structure'!$G$17,CT107,IF('Capital Structure'!$H$15='Capital Structure'!$G$18,CT118,CT129)))</f>
        <v>0</v>
      </c>
      <c r="CU141" s="151">
        <f>IF('Capital Structure'!$H$15='Capital Structure'!$G$16,CU96,IF('Capital Structure'!$H$15='Capital Structure'!$G$17,CU107,IF('Capital Structure'!$H$15='Capital Structure'!$G$18,CU118,CU129)))</f>
        <v>0</v>
      </c>
      <c r="CV141" s="151">
        <f>IF('Capital Structure'!$H$15='Capital Structure'!$G$16,CV96,IF('Capital Structure'!$H$15='Capital Structure'!$G$17,CV107,IF('Capital Structure'!$H$15='Capital Structure'!$G$18,CV118,CV129)))</f>
        <v>0</v>
      </c>
      <c r="CW141" s="151">
        <f>IF('Capital Structure'!$H$15='Capital Structure'!$G$16,CW96,IF('Capital Structure'!$H$15='Capital Structure'!$G$17,CW107,IF('Capital Structure'!$H$15='Capital Structure'!$G$18,CW118,CW129)))</f>
        <v>0</v>
      </c>
      <c r="CX141" s="151">
        <f>IF('Capital Structure'!$H$15='Capital Structure'!$G$16,CX96,IF('Capital Structure'!$H$15='Capital Structure'!$G$17,CX107,IF('Capital Structure'!$H$15='Capital Structure'!$G$18,CX118,CX129)))</f>
        <v>0</v>
      </c>
      <c r="CY141" s="151">
        <f>IF('Capital Structure'!$H$15='Capital Structure'!$G$16,CY96,IF('Capital Structure'!$H$15='Capital Structure'!$G$17,CY107,IF('Capital Structure'!$H$15='Capital Structure'!$G$18,CY118,CY129)))</f>
        <v>0</v>
      </c>
      <c r="CZ141" s="151">
        <f>IF('Capital Structure'!$H$15='Capital Structure'!$G$16,CZ96,IF('Capital Structure'!$H$15='Capital Structure'!$G$17,CZ107,IF('Capital Structure'!$H$15='Capital Structure'!$G$18,CZ118,CZ129)))</f>
        <v>0</v>
      </c>
      <c r="DA141" s="151">
        <f>IF('Capital Structure'!$H$15='Capital Structure'!$G$16,DA96,IF('Capital Structure'!$H$15='Capital Structure'!$G$17,DA107,IF('Capital Structure'!$H$15='Capital Structure'!$G$18,DA118,DA129)))</f>
        <v>0</v>
      </c>
      <c r="DB141" s="151">
        <f>IF('Capital Structure'!$H$15='Capital Structure'!$G$16,DB96,IF('Capital Structure'!$H$15='Capital Structure'!$G$17,DB107,IF('Capital Structure'!$H$15='Capital Structure'!$G$18,DB118,DB129)))</f>
        <v>0</v>
      </c>
      <c r="DC141" s="151">
        <f>IF('Capital Structure'!$H$15='Capital Structure'!$G$16,DC96,IF('Capital Structure'!$H$15='Capital Structure'!$G$17,DC107,IF('Capital Structure'!$H$15='Capital Structure'!$G$18,DC118,DC129)))</f>
        <v>0</v>
      </c>
      <c r="DD141" s="151">
        <f>IF('Capital Structure'!$H$15='Capital Structure'!$G$16,DD96,IF('Capital Structure'!$H$15='Capital Structure'!$G$17,DD107,IF('Capital Structure'!$H$15='Capital Structure'!$G$18,DD118,DD129)))</f>
        <v>0</v>
      </c>
      <c r="DE141" s="151">
        <f>IF('Capital Structure'!$H$15='Capital Structure'!$G$16,DE96,IF('Capital Structure'!$H$15='Capital Structure'!$G$17,DE107,IF('Capital Structure'!$H$15='Capital Structure'!$G$18,DE118,DE129)))</f>
        <v>0</v>
      </c>
      <c r="DF141" s="151">
        <f>IF('Capital Structure'!$H$15='Capital Structure'!$G$16,DF96,IF('Capital Structure'!$H$15='Capital Structure'!$G$17,DF107,IF('Capital Structure'!$H$15='Capital Structure'!$G$18,DF118,DF129)))</f>
        <v>0</v>
      </c>
      <c r="DG141" s="151">
        <f>IF('Capital Structure'!$H$15='Capital Structure'!$G$16,DG96,IF('Capital Structure'!$H$15='Capital Structure'!$G$17,DG107,IF('Capital Structure'!$H$15='Capital Structure'!$G$18,DG118,DG129)))</f>
        <v>0</v>
      </c>
      <c r="DH141" s="151">
        <f>IF('Capital Structure'!$H$15='Capital Structure'!$G$16,DH96,IF('Capital Structure'!$H$15='Capital Structure'!$G$17,DH107,IF('Capital Structure'!$H$15='Capital Structure'!$G$18,DH118,DH129)))</f>
        <v>0</v>
      </c>
      <c r="DI141" s="151">
        <f>IF('Capital Structure'!$H$15='Capital Structure'!$G$16,DI96,IF('Capital Structure'!$H$15='Capital Structure'!$G$17,DI107,IF('Capital Structure'!$H$15='Capital Structure'!$G$18,DI118,DI129)))</f>
        <v>0</v>
      </c>
      <c r="DJ141" s="151">
        <f>IF('Capital Structure'!$H$15='Capital Structure'!$G$16,DJ96,IF('Capital Structure'!$H$15='Capital Structure'!$G$17,DJ107,IF('Capital Structure'!$H$15='Capital Structure'!$G$18,DJ118,DJ129)))</f>
        <v>0</v>
      </c>
      <c r="DK141" s="151">
        <f>IF('Capital Structure'!$H$15='Capital Structure'!$G$16,DK96,IF('Capital Structure'!$H$15='Capital Structure'!$G$17,DK107,IF('Capital Structure'!$H$15='Capital Structure'!$G$18,DK118,DK129)))</f>
        <v>0</v>
      </c>
      <c r="DL141" s="151">
        <f>IF('Capital Structure'!$H$15='Capital Structure'!$G$16,DL96,IF('Capital Structure'!$H$15='Capital Structure'!$G$17,DL107,IF('Capital Structure'!$H$15='Capital Structure'!$G$18,DL118,DL129)))</f>
        <v>0</v>
      </c>
      <c r="DM141" s="151">
        <f>IF('Capital Structure'!$H$15='Capital Structure'!$G$16,DM96,IF('Capital Structure'!$H$15='Capital Structure'!$G$17,DM107,IF('Capital Structure'!$H$15='Capital Structure'!$G$18,DM118,DM129)))</f>
        <v>0</v>
      </c>
      <c r="DN141" s="151">
        <f>IF('Capital Structure'!$H$15='Capital Structure'!$G$16,DN96,IF('Capital Structure'!$H$15='Capital Structure'!$G$17,DN107,IF('Capital Structure'!$H$15='Capital Structure'!$G$18,DN118,DN129)))</f>
        <v>0</v>
      </c>
      <c r="DO141" s="151">
        <f>IF('Capital Structure'!$H$15='Capital Structure'!$G$16,DO96,IF('Capital Structure'!$H$15='Capital Structure'!$G$17,DO107,IF('Capital Structure'!$H$15='Capital Structure'!$G$18,DO118,DO129)))</f>
        <v>0</v>
      </c>
      <c r="DP141" s="151">
        <f>IF('Capital Structure'!$H$15='Capital Structure'!$G$16,DP96,IF('Capital Structure'!$H$15='Capital Structure'!$G$17,DP107,IF('Capital Structure'!$H$15='Capital Structure'!$G$18,DP118,DP129)))</f>
        <v>0</v>
      </c>
      <c r="DQ141" s="151">
        <f>IF('Capital Structure'!$H$15='Capital Structure'!$G$16,DQ96,IF('Capital Structure'!$H$15='Capital Structure'!$G$17,DQ107,IF('Capital Structure'!$H$15='Capital Structure'!$G$18,DQ118,DQ129)))</f>
        <v>0</v>
      </c>
      <c r="DR141" s="151">
        <f>IF('Capital Structure'!$H$15='Capital Structure'!$G$16,DR96,IF('Capital Structure'!$H$15='Capital Structure'!$G$17,DR107,IF('Capital Structure'!$H$15='Capital Structure'!$G$18,DR118,DR129)))</f>
        <v>0</v>
      </c>
      <c r="DS141" s="151">
        <f>IF('Capital Structure'!$H$15='Capital Structure'!$G$16,DS96,IF('Capital Structure'!$H$15='Capital Structure'!$G$17,DS107,IF('Capital Structure'!$H$15='Capital Structure'!$G$18,DS118,DS129)))</f>
        <v>0</v>
      </c>
      <c r="DT141" s="151">
        <f>IF('Capital Structure'!$H$15='Capital Structure'!$G$16,DT96,IF('Capital Structure'!$H$15='Capital Structure'!$G$17,DT107,IF('Capital Structure'!$H$15='Capital Structure'!$G$18,DT118,DT129)))</f>
        <v>0</v>
      </c>
      <c r="DU141" s="151">
        <f>IF('Capital Structure'!$H$15='Capital Structure'!$G$16,DU96,IF('Capital Structure'!$H$15='Capital Structure'!$G$17,DU107,IF('Capital Structure'!$H$15='Capital Structure'!$G$18,DU118,DU129)))</f>
        <v>0</v>
      </c>
      <c r="DV141" s="151">
        <f>IF('Capital Structure'!$H$15='Capital Structure'!$G$16,DV96,IF('Capital Structure'!$H$15='Capital Structure'!$G$17,DV107,IF('Capital Structure'!$H$15='Capital Structure'!$G$18,DV118,DV129)))</f>
        <v>0</v>
      </c>
      <c r="DW141" s="151">
        <f>IF('Capital Structure'!$H$15='Capital Structure'!$G$16,DW96,IF('Capital Structure'!$H$15='Capital Structure'!$G$17,DW107,IF('Capital Structure'!$H$15='Capital Structure'!$G$18,DW118,DW129)))</f>
        <v>0</v>
      </c>
      <c r="DX141" s="151">
        <f>IF('Capital Structure'!$H$15='Capital Structure'!$G$16,DX96,IF('Capital Structure'!$H$15='Capital Structure'!$G$17,DX107,IF('Capital Structure'!$H$15='Capital Structure'!$G$18,DX118,DX129)))</f>
        <v>0</v>
      </c>
      <c r="DY141" s="151">
        <f>IF('Capital Structure'!$H$15='Capital Structure'!$G$16,DY96,IF('Capital Structure'!$H$15='Capital Structure'!$G$17,DY107,IF('Capital Structure'!$H$15='Capital Structure'!$G$18,DY118,DY129)))</f>
        <v>0</v>
      </c>
      <c r="DZ141" s="151">
        <f>IF('Capital Structure'!$H$15='Capital Structure'!$G$16,DZ96,IF('Capital Structure'!$H$15='Capital Structure'!$G$17,DZ107,IF('Capital Structure'!$H$15='Capital Structure'!$G$18,DZ118,DZ129)))</f>
        <v>0</v>
      </c>
      <c r="EA141" s="151">
        <f>IF('Capital Structure'!$H$15='Capital Structure'!$G$16,EA96,IF('Capital Structure'!$H$15='Capital Structure'!$G$17,EA107,IF('Capital Structure'!$H$15='Capital Structure'!$G$18,EA118,EA129)))</f>
        <v>0</v>
      </c>
      <c r="EB141" s="151">
        <f>IF('Capital Structure'!$H$15='Capital Structure'!$G$16,EB96,IF('Capital Structure'!$H$15='Capital Structure'!$G$17,EB107,IF('Capital Structure'!$H$15='Capital Structure'!$G$18,EB118,EB129)))</f>
        <v>0</v>
      </c>
      <c r="EC141" s="151">
        <f>IF('Capital Structure'!$H$15='Capital Structure'!$G$16,EC96,IF('Capital Structure'!$H$15='Capital Structure'!$G$17,EC107,IF('Capital Structure'!$H$15='Capital Structure'!$G$18,EC118,EC129)))</f>
        <v>0</v>
      </c>
      <c r="ED141" s="151">
        <f>IF('Capital Structure'!$H$15='Capital Structure'!$G$16,ED96,IF('Capital Structure'!$H$15='Capital Structure'!$G$17,ED107,IF('Capital Structure'!$H$15='Capital Structure'!$G$18,ED118,ED129)))</f>
        <v>0</v>
      </c>
      <c r="EE141" s="151">
        <f>IF('Capital Structure'!$H$15='Capital Structure'!$G$16,EE96,IF('Capital Structure'!$H$15='Capital Structure'!$G$17,EE107,IF('Capital Structure'!$H$15='Capital Structure'!$G$18,EE118,EE129)))</f>
        <v>0</v>
      </c>
      <c r="EF141" s="151">
        <f>IF('Capital Structure'!$H$15='Capital Structure'!$G$16,EF96,IF('Capital Structure'!$H$15='Capital Structure'!$G$17,EF107,IF('Capital Structure'!$H$15='Capital Structure'!$G$18,EF118,EF129)))</f>
        <v>0</v>
      </c>
      <c r="EG141" s="151">
        <f>IF('Capital Structure'!$H$15='Capital Structure'!$G$16,EG96,IF('Capital Structure'!$H$15='Capital Structure'!$G$17,EG107,IF('Capital Structure'!$H$15='Capital Structure'!$G$18,EG118,EG129)))</f>
        <v>0</v>
      </c>
      <c r="EH141" s="151">
        <f>IF('Capital Structure'!$H$15='Capital Structure'!$G$16,EH96,IF('Capital Structure'!$H$15='Capital Structure'!$G$17,EH107,IF('Capital Structure'!$H$15='Capital Structure'!$G$18,EH118,EH129)))</f>
        <v>0</v>
      </c>
      <c r="EI141" s="151">
        <f>IF('Capital Structure'!$H$15='Capital Structure'!$G$16,EI96,IF('Capital Structure'!$H$15='Capital Structure'!$G$17,EI107,IF('Capital Structure'!$H$15='Capital Structure'!$G$18,EI118,EI129)))</f>
        <v>0</v>
      </c>
      <c r="EJ141" s="151">
        <f>IF('Capital Structure'!$H$15='Capital Structure'!$G$16,EJ96,IF('Capital Structure'!$H$15='Capital Structure'!$G$17,EJ107,IF('Capital Structure'!$H$15='Capital Structure'!$G$18,EJ118,EJ129)))</f>
        <v>0</v>
      </c>
      <c r="EK141" s="151">
        <f>IF('Capital Structure'!$H$15='Capital Structure'!$G$16,EK96,IF('Capital Structure'!$H$15='Capital Structure'!$G$17,EK107,IF('Capital Structure'!$H$15='Capital Structure'!$G$18,EK118,EK129)))</f>
        <v>0</v>
      </c>
      <c r="EL141" s="151">
        <f>IF('Capital Structure'!$H$15='Capital Structure'!$G$16,EL96,IF('Capital Structure'!$H$15='Capital Structure'!$G$17,EL107,IF('Capital Structure'!$H$15='Capital Structure'!$G$18,EL118,EL129)))</f>
        <v>0</v>
      </c>
      <c r="EM141" s="151">
        <f>IF('Capital Structure'!$H$15='Capital Structure'!$G$16,EM96,IF('Capital Structure'!$H$15='Capital Structure'!$G$17,EM107,IF('Capital Structure'!$H$15='Capital Structure'!$G$18,EM118,EM129)))</f>
        <v>0</v>
      </c>
      <c r="EN141" s="151">
        <f>IF('Capital Structure'!$H$15='Capital Structure'!$G$16,EN96,IF('Capital Structure'!$H$15='Capital Structure'!$G$17,EN107,IF('Capital Structure'!$H$15='Capital Structure'!$G$18,EN118,EN129)))</f>
        <v>0</v>
      </c>
      <c r="EO141" s="151">
        <f>IF('Capital Structure'!$H$15='Capital Structure'!$G$16,EO96,IF('Capital Structure'!$H$15='Capital Structure'!$G$17,EO107,IF('Capital Structure'!$H$15='Capital Structure'!$G$18,EO118,EO129)))</f>
        <v>0</v>
      </c>
      <c r="EP141" s="151">
        <f>IF('Capital Structure'!$H$15='Capital Structure'!$G$16,EP96,IF('Capital Structure'!$H$15='Capital Structure'!$G$17,EP107,IF('Capital Structure'!$H$15='Capital Structure'!$G$18,EP118,EP129)))</f>
        <v>0</v>
      </c>
      <c r="EQ141" s="151">
        <f>IF('Capital Structure'!$H$15='Capital Structure'!$G$16,EQ96,IF('Capital Structure'!$H$15='Capital Structure'!$G$17,EQ107,IF('Capital Structure'!$H$15='Capital Structure'!$G$18,EQ118,EQ129)))</f>
        <v>0</v>
      </c>
      <c r="ER141" s="151">
        <f>IF('Capital Structure'!$H$15='Capital Structure'!$G$16,ER96,IF('Capital Structure'!$H$15='Capital Structure'!$G$17,ER107,IF('Capital Structure'!$H$15='Capital Structure'!$G$18,ER118,ER129)))</f>
        <v>0</v>
      </c>
      <c r="ES141" s="151">
        <f>IF('Capital Structure'!$H$15='Capital Structure'!$G$16,ES96,IF('Capital Structure'!$H$15='Capital Structure'!$G$17,ES107,IF('Capital Structure'!$H$15='Capital Structure'!$G$18,ES118,ES129)))</f>
        <v>0</v>
      </c>
      <c r="ET141" s="151">
        <f>IF('Capital Structure'!$H$15='Capital Structure'!$G$16,ET96,IF('Capital Structure'!$H$15='Capital Structure'!$G$17,ET107,IF('Capital Structure'!$H$15='Capital Structure'!$G$18,ET118,ET129)))</f>
        <v>0</v>
      </c>
      <c r="EU141" s="151">
        <f>IF('Capital Structure'!$H$15='Capital Structure'!$G$16,EU96,IF('Capital Structure'!$H$15='Capital Structure'!$G$17,EU107,IF('Capital Structure'!$H$15='Capital Structure'!$G$18,EU118,EU129)))</f>
        <v>0</v>
      </c>
      <c r="EV141" s="151">
        <f>IF('Capital Structure'!$H$15='Capital Structure'!$G$16,EV96,IF('Capital Structure'!$H$15='Capital Structure'!$G$17,EV107,IF('Capital Structure'!$H$15='Capital Structure'!$G$18,EV118,EV129)))</f>
        <v>0</v>
      </c>
      <c r="EW141" s="151">
        <f>IF('Capital Structure'!$H$15='Capital Structure'!$G$16,EW96,IF('Capital Structure'!$H$15='Capital Structure'!$G$17,EW107,IF('Capital Structure'!$H$15='Capital Structure'!$G$18,EW118,EW129)))</f>
        <v>0</v>
      </c>
      <c r="EX141" s="151">
        <f>IF('Capital Structure'!$H$15='Capital Structure'!$G$16,EX96,IF('Capital Structure'!$H$15='Capital Structure'!$G$17,EX107,IF('Capital Structure'!$H$15='Capital Structure'!$G$18,EX118,EX129)))</f>
        <v>0</v>
      </c>
      <c r="EY141" s="151">
        <f>IF('Capital Structure'!$H$15='Capital Structure'!$G$16,EY96,IF('Capital Structure'!$H$15='Capital Structure'!$G$17,EY107,IF('Capital Structure'!$H$15='Capital Structure'!$G$18,EY118,EY129)))</f>
        <v>0</v>
      </c>
      <c r="EZ141" s="151">
        <f>IF('Capital Structure'!$H$15='Capital Structure'!$G$16,EZ96,IF('Capital Structure'!$H$15='Capital Structure'!$G$17,EZ107,IF('Capital Structure'!$H$15='Capital Structure'!$G$18,EZ118,EZ129)))</f>
        <v>0</v>
      </c>
      <c r="FA141" s="151">
        <f>IF('Capital Structure'!$H$15='Capital Structure'!$G$16,FA96,IF('Capital Structure'!$H$15='Capital Structure'!$G$17,FA107,IF('Capital Structure'!$H$15='Capital Structure'!$G$18,FA118,FA129)))</f>
        <v>0</v>
      </c>
      <c r="FB141" s="151">
        <f>IF('Capital Structure'!$H$15='Capital Structure'!$G$16,FB96,IF('Capital Structure'!$H$15='Capital Structure'!$G$17,FB107,IF('Capital Structure'!$H$15='Capital Structure'!$G$18,FB118,FB129)))</f>
        <v>0</v>
      </c>
      <c r="FC141" s="109"/>
      <c r="FD141" s="109"/>
      <c r="FE141" s="109"/>
      <c r="FF141" s="109"/>
      <c r="FG141" s="109"/>
      <c r="FH141" s="109"/>
      <c r="FI141" s="109"/>
      <c r="FJ141" s="109"/>
      <c r="FK141" s="109"/>
      <c r="FL141" s="109"/>
      <c r="FM141" s="109"/>
      <c r="FN141" s="109"/>
      <c r="FO141" s="109"/>
      <c r="FP141" s="109"/>
      <c r="FQ141" s="109"/>
      <c r="FR141" s="109"/>
      <c r="FS141" s="109"/>
      <c r="FT141" s="109"/>
      <c r="FU141" s="109"/>
      <c r="FV141" s="109"/>
      <c r="FW141" s="109"/>
      <c r="FX141" s="109"/>
      <c r="FY141" s="109"/>
      <c r="FZ141" s="109"/>
      <c r="GA141" s="109"/>
      <c r="GB141" s="109"/>
      <c r="GC141" s="109"/>
      <c r="GD141" s="109"/>
      <c r="GE141" s="109"/>
      <c r="GF141" s="109"/>
      <c r="GG141" s="109"/>
      <c r="GH141" s="109"/>
      <c r="GI141" s="109"/>
      <c r="GJ141" s="109"/>
      <c r="GK141" s="109"/>
      <c r="GL141" s="109"/>
      <c r="GM141" s="109"/>
      <c r="GN141" s="109"/>
      <c r="GO141" s="109"/>
      <c r="GP141" s="109"/>
      <c r="GQ141" s="109"/>
      <c r="GR141" s="109"/>
      <c r="GS141" s="109"/>
      <c r="GT141" s="109"/>
      <c r="GU141" s="109"/>
      <c r="GV141" s="109"/>
      <c r="GW141" s="109"/>
      <c r="GX141" s="109"/>
    </row>
    <row r="142" spans="1:206">
      <c r="B142" s="148" t="s">
        <v>355</v>
      </c>
      <c r="E142" s="151">
        <f>SUM($E$139:E139)-SUM($E$143:E143)-SUM($E$141:E141)</f>
        <v>0</v>
      </c>
      <c r="F142" s="151">
        <f>SUM($E$139:F139)-SUM($E$143:F143)-SUM($E$141:F141)</f>
        <v>0</v>
      </c>
      <c r="G142" s="151">
        <f>SUM($E$139:G139)-SUM($E$143:G143)-SUM($E$141:G141)</f>
        <v>0</v>
      </c>
      <c r="H142" s="151">
        <f>SUM($E$139:H139)-SUM($E$143:H143)-SUM($E$141:H141)</f>
        <v>0</v>
      </c>
      <c r="I142" s="151">
        <f>SUM($E$139:I139)-SUM($E$143:I143)-SUM($E$141:I141)</f>
        <v>0</v>
      </c>
      <c r="J142" s="151">
        <f>SUM($E$139:J139)-SUM($E$143:J143)-SUM($E$141:J141)</f>
        <v>0</v>
      </c>
      <c r="K142" s="151">
        <f>SUM($E$139:K139)-SUM($E$143:K143)-SUM($E$141:K141)</f>
        <v>0</v>
      </c>
      <c r="L142" s="151">
        <f>SUM($E$139:L139)-SUM($E$143:L143)-SUM($E$141:L141)</f>
        <v>0</v>
      </c>
      <c r="M142" s="151">
        <f>SUM($E$139:M139)-SUM($E$143:M143)-SUM($E$141:M141)</f>
        <v>0</v>
      </c>
      <c r="N142" s="151">
        <f>SUM($E$139:N139)-SUM($E$143:N143)-SUM($E$141:N141)</f>
        <v>0</v>
      </c>
      <c r="O142" s="151">
        <f>SUM($E$139:O139)-SUM($E$143:O143)-SUM($E$141:O141)</f>
        <v>0</v>
      </c>
      <c r="P142" s="151">
        <f>SUM($E$139:P139)-SUM($E$143:P143)-SUM($E$141:P141)</f>
        <v>0</v>
      </c>
      <c r="Q142" s="151">
        <f>SUM($E$139:Q139)-SUM($E$143:Q143)-SUM($E$141:Q141)</f>
        <v>0</v>
      </c>
      <c r="R142" s="151">
        <f>SUM($E$139:R139)-SUM($E$143:R143)-SUM($E$141:R141)</f>
        <v>0</v>
      </c>
      <c r="S142" s="151">
        <f>SUM($E$139:S139)-SUM($E$143:S143)-SUM($E$141:S141)</f>
        <v>0</v>
      </c>
      <c r="T142" s="151">
        <f>SUM($E$139:T139)-SUM($E$143:T143)-SUM($E$141:T141)</f>
        <v>0</v>
      </c>
      <c r="U142" s="151">
        <f>SUM($E$139:U139)-SUM($E$143:U143)-SUM($E$141:U141)</f>
        <v>0</v>
      </c>
      <c r="V142" s="151">
        <f>SUM($E$139:V139)-SUM($E$143:V143)-SUM($E$141:V141)</f>
        <v>0</v>
      </c>
      <c r="W142" s="151">
        <f>SUM($E$139:W139)-SUM($E$143:W143)-SUM($E$141:W141)</f>
        <v>0</v>
      </c>
      <c r="X142" s="151">
        <f>SUM($E$139:X139)-SUM($E$143:X143)-SUM($E$141:X141)</f>
        <v>0</v>
      </c>
      <c r="Y142" s="151">
        <f>SUM($E$139:Y139)-SUM($E$143:Y143)-SUM($E$141:Y141)</f>
        <v>0</v>
      </c>
      <c r="Z142" s="151">
        <f>SUM($E$139:Z139)-SUM($E$143:Z143)-SUM($E$141:Z141)</f>
        <v>0</v>
      </c>
      <c r="AA142" s="151">
        <f>SUM($E$139:AA139)-SUM($E$143:AA143)-SUM($E$141:AA141)</f>
        <v>0</v>
      </c>
      <c r="AB142" s="151">
        <f>SUM($E$139:AB139)-SUM($E$143:AB143)-SUM($E$141:AB141)</f>
        <v>0</v>
      </c>
      <c r="AC142" s="151">
        <f>SUM($E$139:AC139)-SUM($E$143:AC143)-SUM($E$141:AC141)</f>
        <v>0</v>
      </c>
      <c r="AD142" s="151">
        <f>SUM($E$139:AD139)-SUM($E$143:AD143)-SUM($E$141:AD141)</f>
        <v>0</v>
      </c>
      <c r="AE142" s="151">
        <f>SUM($E$139:AE139)-SUM($E$143:AE143)-SUM($E$141:AE141)</f>
        <v>0</v>
      </c>
      <c r="AF142" s="151">
        <f>SUM($E$139:AF139)-SUM($E$143:AF143)-SUM($E$141:AF141)</f>
        <v>0</v>
      </c>
      <c r="AG142" s="151">
        <f>SUM($E$139:AG139)-SUM($E$143:AG143)-SUM($E$141:AG141)</f>
        <v>0</v>
      </c>
      <c r="AH142" s="151">
        <f>SUM($E$139:AH139)-SUM($E$143:AH143)-SUM($E$141:AH141)</f>
        <v>0</v>
      </c>
      <c r="AI142" s="151">
        <f>SUM($E$139:AI139)-SUM($E$143:AI143)-SUM($E$141:AI141)</f>
        <v>0</v>
      </c>
      <c r="AJ142" s="151">
        <f>SUM($E$139:AJ139)-SUM($E$143:AJ143)-SUM($E$141:AJ141)</f>
        <v>0</v>
      </c>
      <c r="AK142" s="151">
        <f>SUM($E$139:AK139)-SUM($E$143:AK143)-SUM($E$141:AK141)</f>
        <v>0</v>
      </c>
      <c r="AL142" s="151">
        <f>SUM($E$139:AL139)-SUM($E$143:AL143)-SUM($E$141:AL141)</f>
        <v>0</v>
      </c>
      <c r="AM142" s="151">
        <f>SUM($E$139:AM139)-SUM($E$143:AM143)-SUM($E$141:AM141)</f>
        <v>0</v>
      </c>
      <c r="AN142" s="151">
        <f>SUM($E$139:AN139)-SUM($E$143:AN143)-SUM($E$141:AN141)</f>
        <v>0</v>
      </c>
      <c r="AO142" s="151">
        <f>SUM($E$139:AO139)-SUM($E$143:AO143)-SUM($E$141:AO141)</f>
        <v>0</v>
      </c>
      <c r="AP142" s="151">
        <f>SUM($E$139:AP139)-SUM($E$143:AP143)-SUM($E$141:AP141)</f>
        <v>0</v>
      </c>
      <c r="AQ142" s="151">
        <f>SUM($E$139:AQ139)-SUM($E$143:AQ143)-SUM($E$141:AQ141)</f>
        <v>0</v>
      </c>
      <c r="AR142" s="151">
        <f>SUM($E$139:AR139)-SUM($E$143:AR143)-SUM($E$141:AR141)</f>
        <v>0</v>
      </c>
      <c r="AS142" s="151">
        <f>SUM($E$139:AS139)-SUM($E$143:AS143)-SUM($E$141:AS141)</f>
        <v>0</v>
      </c>
      <c r="AT142" s="151">
        <f>SUM($E$139:AT139)-SUM($E$143:AT143)-SUM($E$141:AT141)</f>
        <v>0</v>
      </c>
      <c r="AU142" s="151">
        <f>SUM($E$139:AU139)-SUM($E$143:AU143)-SUM($E$141:AU141)</f>
        <v>0</v>
      </c>
      <c r="AV142" s="151">
        <f>SUM($E$139:AV139)-SUM($E$143:AV143)-SUM($E$141:AV141)</f>
        <v>0</v>
      </c>
      <c r="AW142" s="151">
        <f>SUM($E$139:AW139)-SUM($E$143:AW143)-SUM($E$141:AW141)</f>
        <v>0</v>
      </c>
      <c r="AX142" s="151">
        <f>SUM($E$139:AX139)-SUM($E$143:AX143)-SUM($E$141:AX141)</f>
        <v>0</v>
      </c>
      <c r="AY142" s="151">
        <f>SUM($E$139:AY139)-SUM($E$143:AY143)-SUM($E$141:AY141)</f>
        <v>0</v>
      </c>
      <c r="AZ142" s="151">
        <f>SUM($E$139:AZ139)-SUM($E$143:AZ143)-SUM($E$141:AZ141)</f>
        <v>0</v>
      </c>
      <c r="BA142" s="151">
        <f>SUM($E$139:BA139)-SUM($E$143:BA143)-SUM($E$141:BA141)</f>
        <v>3392307.6923076925</v>
      </c>
      <c r="BB142" s="151">
        <f>SUM($E$139:BB139)-SUM($E$143:BB143)-SUM($E$141:BB141)</f>
        <v>6784615.384615385</v>
      </c>
      <c r="BC142" s="151">
        <f>SUM($E$139:BC139)-SUM($E$143:BC143)-SUM($E$141:BC141)</f>
        <v>10176923.076923078</v>
      </c>
      <c r="BD142" s="151">
        <f>SUM($E$139:BD139)-SUM($E$143:BD143)-SUM($E$141:BD141)</f>
        <v>13569230.76923077</v>
      </c>
      <c r="BE142" s="151">
        <f>SUM($E$139:BE139)-SUM($E$143:BE143)-SUM($E$141:BE141)</f>
        <v>16961538.461538464</v>
      </c>
      <c r="BF142" s="151">
        <f>SUM($E$139:BF139)-SUM($E$143:BF143)-SUM($E$141:BF141)</f>
        <v>20353846.153846156</v>
      </c>
      <c r="BG142" s="151">
        <f>SUM($E$139:BG139)-SUM($E$143:BG143)-SUM($E$141:BG141)</f>
        <v>23746153.846153848</v>
      </c>
      <c r="BH142" s="151">
        <f>SUM($E$139:BH139)-SUM($E$143:BH143)-SUM($E$141:BH141)</f>
        <v>27138461.53846154</v>
      </c>
      <c r="BI142" s="151">
        <f>SUM($E$139:BI139)-SUM($E$143:BI143)-SUM($E$141:BI141)</f>
        <v>30530769.230769232</v>
      </c>
      <c r="BJ142" s="151">
        <f>SUM($E$139:BJ139)-SUM($E$143:BJ143)-SUM($E$141:BJ141)</f>
        <v>33923076.923076928</v>
      </c>
      <c r="BK142" s="151">
        <f>SUM($E$139:BK139)-SUM($E$143:BK143)-SUM($E$141:BK141)</f>
        <v>37315384.615384623</v>
      </c>
      <c r="BL142" s="151">
        <f>SUM($E$139:BL139)-SUM($E$143:BL143)-SUM($E$141:BL141)</f>
        <v>40707692.307692319</v>
      </c>
      <c r="BM142" s="151">
        <f>SUM($E$139:BM139)-SUM($E$143:BM143)-SUM($E$141:BM141)</f>
        <v>44100000.000000015</v>
      </c>
      <c r="BN142" s="151">
        <f>SUM($E$139:BN139)-SUM($E$143:BN143)-SUM($E$141:BN141)</f>
        <v>47492307.692307711</v>
      </c>
      <c r="BO142" s="151">
        <f>SUM($E$139:BO139)-SUM($E$143:BO143)-SUM($E$141:BO141)</f>
        <v>50884615.384615406</v>
      </c>
      <c r="BP142" s="151">
        <f>SUM($E$139:BP139)-SUM($E$143:BP143)-SUM($E$141:BP141)</f>
        <v>54276923.076923102</v>
      </c>
      <c r="BQ142" s="151">
        <f>SUM($E$139:BQ139)-SUM($E$143:BQ143)-SUM($E$141:BQ141)</f>
        <v>57669230.769230798</v>
      </c>
      <c r="BR142" s="151">
        <f>SUM($E$139:BR139)-SUM($E$143:BR143)-SUM($E$141:BR141)</f>
        <v>61061538.461538494</v>
      </c>
      <c r="BS142" s="151">
        <f>SUM($E$139:BS139)-SUM($E$143:BS143)-SUM($E$141:BS141)</f>
        <v>64453846.153846189</v>
      </c>
      <c r="BT142" s="151">
        <f>SUM($E$139:BT139)-SUM($E$143:BT143)-SUM($E$141:BT141)</f>
        <v>67846153.846153885</v>
      </c>
      <c r="BU142" s="151">
        <f>SUM($E$139:BU139)-SUM($E$143:BU143)-SUM($E$141:BU141)</f>
        <v>71238461.538461581</v>
      </c>
      <c r="BV142" s="151">
        <f>SUM($E$139:BV139)-SUM($E$143:BV143)-SUM($E$141:BV141)</f>
        <v>74630769.230769277</v>
      </c>
      <c r="BW142" s="151">
        <f>SUM($E$139:BW139)-SUM($E$143:BW143)-SUM($E$141:BW141)</f>
        <v>78023076.923076972</v>
      </c>
      <c r="BX142" s="151">
        <f>SUM($E$139:BX139)-SUM($E$143:BX143)-SUM($E$141:BX141)</f>
        <v>81415384.615384668</v>
      </c>
      <c r="BY142" s="151">
        <f>SUM($E$139:BY139)-SUM($E$143:BY143)-SUM($E$141:BY141)</f>
        <v>84807692.307692364</v>
      </c>
      <c r="BZ142" s="151">
        <f>SUM($E$139:BZ139)-SUM($E$143:BZ143)-SUM($E$141:BZ141)</f>
        <v>88200000</v>
      </c>
      <c r="CA142" s="151">
        <f>SUM($E$139:CA139)-SUM($E$143:CA143)-SUM($E$141:CA141)</f>
        <v>0</v>
      </c>
      <c r="CB142" s="151">
        <f>SUM($E$139:CB139)-SUM($E$143:CB143)-SUM($E$141:CB141)</f>
        <v>0</v>
      </c>
      <c r="CC142" s="151">
        <f>SUM($E$139:CC139)-SUM($E$143:CC143)-SUM($E$141:CC141)</f>
        <v>0</v>
      </c>
      <c r="CD142" s="151">
        <f>SUM($E$139:CD139)-SUM($E$143:CD143)-SUM($E$141:CD141)</f>
        <v>0</v>
      </c>
      <c r="CE142" s="151">
        <f>SUM($E$139:CE139)-SUM($E$143:CE143)-SUM($E$141:CE141)</f>
        <v>0</v>
      </c>
      <c r="CF142" s="151">
        <f>SUM($E$139:CF139)-SUM($E$143:CF143)-SUM($E$141:CF141)</f>
        <v>0</v>
      </c>
      <c r="CG142" s="151">
        <f>SUM($E$139:CG139)-SUM($E$143:CG143)-SUM($E$141:CG141)</f>
        <v>0</v>
      </c>
      <c r="CH142" s="151">
        <f>SUM($E$139:CH139)-SUM($E$143:CH143)-SUM($E$141:CH141)</f>
        <v>0</v>
      </c>
      <c r="CI142" s="151">
        <f>SUM($E$139:CI139)-SUM($E$143:CI143)-SUM($E$141:CI141)</f>
        <v>0</v>
      </c>
      <c r="CJ142" s="151">
        <f>SUM($E$139:CJ139)-SUM($E$143:CJ143)-SUM($E$141:CJ141)</f>
        <v>0</v>
      </c>
      <c r="CK142" s="151">
        <f>SUM($E$139:CK139)-SUM($E$143:CK143)-SUM($E$141:CK141)</f>
        <v>0</v>
      </c>
      <c r="CL142" s="151">
        <f>SUM($E$139:CL139)-SUM($E$143:CL143)-SUM($E$141:CL141)</f>
        <v>0</v>
      </c>
      <c r="CM142" s="151">
        <f>SUM($E$139:CM139)-SUM($E$143:CM143)-SUM($E$141:CM141)</f>
        <v>0</v>
      </c>
      <c r="CN142" s="151">
        <f>SUM($E$139:CN139)-SUM($E$143:CN143)-SUM($E$141:CN141)</f>
        <v>0</v>
      </c>
      <c r="CO142" s="151">
        <f>SUM($E$139:CO139)-SUM($E$143:CO143)-SUM($E$141:CO141)</f>
        <v>0</v>
      </c>
      <c r="CP142" s="151">
        <f>SUM($E$139:CP139)-SUM($E$143:CP143)-SUM($E$141:CP141)</f>
        <v>0</v>
      </c>
      <c r="CQ142" s="151">
        <f>SUM($E$139:CQ139)-SUM($E$143:CQ143)-SUM($E$141:CQ141)</f>
        <v>0</v>
      </c>
      <c r="CR142" s="151">
        <f>SUM($E$139:CR139)-SUM($E$143:CR143)-SUM($E$141:CR141)</f>
        <v>0</v>
      </c>
      <c r="CS142" s="151">
        <f>SUM($E$139:CS139)-SUM($E$143:CS143)-SUM($E$141:CS141)</f>
        <v>0</v>
      </c>
      <c r="CT142" s="151">
        <f>SUM($E$139:CT139)-SUM($E$143:CT143)-SUM($E$141:CT141)</f>
        <v>0</v>
      </c>
      <c r="CU142" s="151">
        <f>SUM($E$139:CU139)-SUM($E$143:CU143)-SUM($E$141:CU141)</f>
        <v>0</v>
      </c>
      <c r="CV142" s="151">
        <f>SUM($E$139:CV139)-SUM($E$143:CV143)-SUM($E$141:CV141)</f>
        <v>0</v>
      </c>
      <c r="CW142" s="151">
        <f>SUM($E$139:CW139)-SUM($E$143:CW143)-SUM($E$141:CW141)</f>
        <v>0</v>
      </c>
      <c r="CX142" s="151">
        <f>SUM($E$139:CX139)-SUM($E$143:CX143)-SUM($E$141:CX141)</f>
        <v>0</v>
      </c>
      <c r="CY142" s="151">
        <f>SUM($E$139:CY139)-SUM($E$143:CY143)-SUM($E$141:CY141)</f>
        <v>0</v>
      </c>
      <c r="CZ142" s="151">
        <f>SUM($E$139:CZ139)-SUM($E$143:CZ143)-SUM($E$141:CZ141)</f>
        <v>0</v>
      </c>
      <c r="DA142" s="151">
        <f>SUM($E$139:DA139)-SUM($E$143:DA143)-SUM($E$141:DA141)</f>
        <v>0</v>
      </c>
      <c r="DB142" s="151">
        <f>SUM($E$139:DB139)-SUM($E$143:DB143)-SUM($E$141:DB141)</f>
        <v>0</v>
      </c>
      <c r="DC142" s="151">
        <f>SUM($E$139:DC139)-SUM($E$143:DC143)-SUM($E$141:DC141)</f>
        <v>0</v>
      </c>
      <c r="DD142" s="151">
        <f>SUM($E$139:DD139)-SUM($E$143:DD143)-SUM($E$141:DD141)</f>
        <v>0</v>
      </c>
      <c r="DE142" s="151">
        <f>SUM($E$139:DE139)-SUM($E$143:DE143)-SUM($E$141:DE141)</f>
        <v>0</v>
      </c>
      <c r="DF142" s="151">
        <f>SUM($E$139:DF139)-SUM($E$143:DF143)-SUM($E$141:DF141)</f>
        <v>0</v>
      </c>
      <c r="DG142" s="151">
        <f>SUM($E$139:DG139)-SUM($E$143:DG143)-SUM($E$141:DG141)</f>
        <v>0</v>
      </c>
      <c r="DH142" s="151">
        <f>SUM($E$139:DH139)-SUM($E$143:DH143)-SUM($E$141:DH141)</f>
        <v>0</v>
      </c>
      <c r="DI142" s="151">
        <f>SUM($E$139:DI139)-SUM($E$143:DI143)-SUM($E$141:DI141)</f>
        <v>0</v>
      </c>
      <c r="DJ142" s="151">
        <f>SUM($E$139:DJ139)-SUM($E$143:DJ143)-SUM($E$141:DJ141)</f>
        <v>0</v>
      </c>
      <c r="DK142" s="151">
        <f>SUM($E$139:DK139)-SUM($E$143:DK143)-SUM($E$141:DK141)</f>
        <v>0</v>
      </c>
      <c r="DL142" s="151">
        <f>SUM($E$139:DL139)-SUM($E$143:DL143)-SUM($E$141:DL141)</f>
        <v>0</v>
      </c>
      <c r="DM142" s="151">
        <f>SUM($E$139:DM139)-SUM($E$143:DM143)-SUM($E$141:DM141)</f>
        <v>0</v>
      </c>
      <c r="DN142" s="151">
        <f>SUM($E$139:DN139)-SUM($E$143:DN143)-SUM($E$141:DN141)</f>
        <v>0</v>
      </c>
      <c r="DO142" s="151">
        <f>SUM($E$139:DO139)-SUM($E$143:DO143)-SUM($E$141:DO141)</f>
        <v>0</v>
      </c>
      <c r="DP142" s="151">
        <f>SUM($E$139:DP139)-SUM($E$143:DP143)-SUM($E$141:DP141)</f>
        <v>0</v>
      </c>
      <c r="DQ142" s="151">
        <f>SUM($E$139:DQ139)-SUM($E$143:DQ143)-SUM($E$141:DQ141)</f>
        <v>0</v>
      </c>
      <c r="DR142" s="151">
        <f>SUM($E$139:DR139)-SUM($E$143:DR143)-SUM($E$141:DR141)</f>
        <v>0</v>
      </c>
      <c r="DS142" s="151">
        <f>SUM($E$139:DS139)-SUM($E$143:DS143)-SUM($E$141:DS141)</f>
        <v>0</v>
      </c>
      <c r="DT142" s="151">
        <f>SUM($E$139:DT139)-SUM($E$143:DT143)-SUM($E$141:DT141)</f>
        <v>0</v>
      </c>
      <c r="DU142" s="151">
        <f>SUM($E$139:DU139)-SUM($E$143:DU143)-SUM($E$141:DU141)</f>
        <v>0</v>
      </c>
      <c r="DV142" s="151">
        <f>SUM($E$139:DV139)-SUM($E$143:DV143)-SUM($E$141:DV141)</f>
        <v>0</v>
      </c>
      <c r="DW142" s="151">
        <f>SUM($E$139:DW139)-SUM($E$143:DW143)-SUM($E$141:DW141)</f>
        <v>0</v>
      </c>
      <c r="DX142" s="151">
        <f>SUM($E$139:DX139)-SUM($E$143:DX143)-SUM($E$141:DX141)</f>
        <v>0</v>
      </c>
      <c r="DY142" s="151">
        <f>SUM($E$139:DY139)-SUM($E$143:DY143)-SUM($E$141:DY141)</f>
        <v>0</v>
      </c>
      <c r="DZ142" s="151">
        <f>SUM($E$139:DZ139)-SUM($E$143:DZ143)-SUM($E$141:DZ141)</f>
        <v>0</v>
      </c>
      <c r="EA142" s="151">
        <f>SUM($E$139:EA139)-SUM($E$143:EA143)-SUM($E$141:EA141)</f>
        <v>0</v>
      </c>
      <c r="EB142" s="151">
        <f>SUM($E$139:EB139)-SUM($E$143:EB143)-SUM($E$141:EB141)</f>
        <v>0</v>
      </c>
      <c r="EC142" s="151">
        <f>SUM($E$139:EC139)-SUM($E$143:EC143)-SUM($E$141:EC141)</f>
        <v>0</v>
      </c>
      <c r="ED142" s="151">
        <f>SUM($E$139:ED139)-SUM($E$143:ED143)-SUM($E$141:ED141)</f>
        <v>0</v>
      </c>
      <c r="EE142" s="151">
        <f>SUM($E$139:EE139)-SUM($E$143:EE143)-SUM($E$141:EE141)</f>
        <v>0</v>
      </c>
      <c r="EF142" s="151">
        <f>SUM($E$139:EF139)-SUM($E$143:EF143)-SUM($E$141:EF141)</f>
        <v>0</v>
      </c>
      <c r="EG142" s="151">
        <f>SUM($E$139:EG139)-SUM($E$143:EG143)-SUM($E$141:EG141)</f>
        <v>0</v>
      </c>
      <c r="EH142" s="151">
        <f>SUM($E$139:EH139)-SUM($E$143:EH143)-SUM($E$141:EH141)</f>
        <v>0</v>
      </c>
      <c r="EI142" s="151">
        <f>SUM($E$139:EI139)-SUM($E$143:EI143)-SUM($E$141:EI141)</f>
        <v>0</v>
      </c>
      <c r="EJ142" s="151">
        <f>SUM($E$139:EJ139)-SUM($E$143:EJ143)-SUM($E$141:EJ141)</f>
        <v>0</v>
      </c>
      <c r="EK142" s="151">
        <f>SUM($E$139:EK139)-SUM($E$143:EK143)-SUM($E$141:EK141)</f>
        <v>0</v>
      </c>
      <c r="EL142" s="151">
        <f>SUM($E$139:EL139)-SUM($E$143:EL143)-SUM($E$141:EL141)</f>
        <v>0</v>
      </c>
      <c r="EM142" s="151">
        <f>SUM($E$139:EM139)-SUM($E$143:EM143)-SUM($E$141:EM141)</f>
        <v>0</v>
      </c>
      <c r="EN142" s="151">
        <f>SUM($E$139:EN139)-SUM($E$143:EN143)-SUM($E$141:EN141)</f>
        <v>0</v>
      </c>
      <c r="EO142" s="151">
        <f>SUM($E$139:EO139)-SUM($E$143:EO143)-SUM($E$141:EO141)</f>
        <v>0</v>
      </c>
      <c r="EP142" s="151">
        <f>SUM($E$139:EP139)-SUM($E$143:EP143)-SUM($E$141:EP141)</f>
        <v>0</v>
      </c>
      <c r="EQ142" s="151">
        <f>SUM($E$139:EQ139)-SUM($E$143:EQ143)-SUM($E$141:EQ141)</f>
        <v>0</v>
      </c>
      <c r="ER142" s="151">
        <f>SUM($E$139:ER139)-SUM($E$143:ER143)-SUM($E$141:ER141)</f>
        <v>0</v>
      </c>
      <c r="ES142" s="151">
        <f>SUM($E$139:ES139)-SUM($E$143:ES143)-SUM($E$141:ES141)</f>
        <v>0</v>
      </c>
      <c r="ET142" s="151">
        <f>SUM($E$139:ET139)-SUM($E$143:ET143)-SUM($E$141:ET141)</f>
        <v>0</v>
      </c>
      <c r="EU142" s="151">
        <f>SUM($E$139:EU139)-SUM($E$143:EU143)-SUM($E$141:EU141)</f>
        <v>0</v>
      </c>
      <c r="EV142" s="151">
        <f>SUM($E$139:EV139)-SUM($E$143:EV143)-SUM($E$141:EV141)</f>
        <v>0</v>
      </c>
      <c r="EW142" s="151">
        <f>SUM($E$139:EW139)-SUM($E$143:EW143)-SUM($E$141:EW141)</f>
        <v>0</v>
      </c>
      <c r="EX142" s="151">
        <f>SUM($E$139:EX139)-SUM($E$143:EX143)-SUM($E$141:EX141)</f>
        <v>0</v>
      </c>
      <c r="EY142" s="151">
        <f>SUM($E$139:EY139)-SUM($E$143:EY143)-SUM($E$141:EY141)</f>
        <v>0</v>
      </c>
      <c r="EZ142" s="151">
        <f>SUM($E$139:EZ139)-SUM($E$143:EZ143)-SUM($E$141:EZ141)</f>
        <v>0</v>
      </c>
      <c r="FA142" s="151">
        <f>SUM($E$139:FA139)-SUM($E$143:FA143)-SUM($E$141:FA141)</f>
        <v>0</v>
      </c>
      <c r="FB142" s="151">
        <f>SUM($E$139:FB139)-SUM($E$143:FB143)-SUM($E$141:FB141)</f>
        <v>0</v>
      </c>
      <c r="FC142" s="136"/>
      <c r="FD142" s="136"/>
      <c r="FE142" s="136"/>
      <c r="FF142" s="136"/>
      <c r="FG142" s="136"/>
      <c r="FH142" s="136"/>
      <c r="FI142" s="136"/>
      <c r="FJ142" s="136"/>
      <c r="FK142" s="136"/>
      <c r="FL142" s="136"/>
      <c r="FM142" s="136"/>
      <c r="FN142" s="136"/>
      <c r="FO142" s="136"/>
      <c r="FP142" s="136"/>
      <c r="FQ142" s="136"/>
      <c r="FR142" s="136"/>
      <c r="FS142" s="136"/>
      <c r="FT142" s="136"/>
      <c r="FU142" s="136"/>
      <c r="FV142" s="136"/>
      <c r="FW142" s="136"/>
      <c r="FX142" s="136"/>
      <c r="FY142" s="136"/>
      <c r="FZ142" s="136"/>
      <c r="GA142" s="136"/>
      <c r="GB142" s="136"/>
      <c r="GC142" s="136"/>
      <c r="GD142" s="136"/>
      <c r="GE142" s="136"/>
      <c r="GF142" s="136"/>
      <c r="GG142" s="136"/>
      <c r="GH142" s="136"/>
      <c r="GI142" s="136"/>
      <c r="GJ142" s="136"/>
      <c r="GK142" s="136"/>
      <c r="GL142" s="136"/>
      <c r="GM142" s="136"/>
      <c r="GN142" s="136"/>
      <c r="GO142" s="136"/>
      <c r="GP142" s="136"/>
      <c r="GQ142" s="136"/>
      <c r="GR142" s="136"/>
      <c r="GS142" s="136"/>
      <c r="GT142" s="136"/>
      <c r="GU142" s="136"/>
      <c r="GV142" s="136"/>
      <c r="GW142" s="136"/>
      <c r="GX142" s="136"/>
    </row>
    <row r="143" spans="1:206">
      <c r="B143" s="148" t="s">
        <v>361</v>
      </c>
      <c r="D143" s="108"/>
      <c r="E143" s="151">
        <f>IF('Capital Structure'!$H$15='Capital Structure'!$G$16,E97,IF('Capital Structure'!$H$15='Capital Structure'!$G$17,E108,IF('Capital Structure'!$H$15='Capital Structure'!$G$18,E119,E130)))</f>
        <v>0</v>
      </c>
      <c r="F143" s="151">
        <f>IF('Capital Structure'!$H$15='Capital Structure'!$G$16,F97,IF('Capital Structure'!$H$15='Capital Structure'!$G$17,F108,IF('Capital Structure'!$H$15='Capital Structure'!$G$18,F119,F130)))</f>
        <v>0</v>
      </c>
      <c r="G143" s="151">
        <f>IF('Capital Structure'!$H$15='Capital Structure'!$G$16,G97,IF('Capital Structure'!$H$15='Capital Structure'!$G$17,G108,IF('Capital Structure'!$H$15='Capital Structure'!$G$18,G119,G130)))</f>
        <v>0</v>
      </c>
      <c r="H143" s="151">
        <f>IF('Capital Structure'!$H$15='Capital Structure'!$G$16,H97,IF('Capital Structure'!$H$15='Capital Structure'!$G$17,H108,IF('Capital Structure'!$H$15='Capital Structure'!$G$18,H119,H130)))</f>
        <v>0</v>
      </c>
      <c r="I143" s="151">
        <f>IF('Capital Structure'!$H$15='Capital Structure'!$G$16,I97,IF('Capital Structure'!$H$15='Capital Structure'!$G$17,I108,IF('Capital Structure'!$H$15='Capital Structure'!$G$18,I119,I130)))</f>
        <v>0</v>
      </c>
      <c r="J143" s="151">
        <f>IF('Capital Structure'!$H$15='Capital Structure'!$G$16,J97,IF('Capital Structure'!$H$15='Capital Structure'!$G$17,J108,IF('Capital Structure'!$H$15='Capital Structure'!$G$18,J119,J130)))</f>
        <v>0</v>
      </c>
      <c r="K143" s="151">
        <f>IF('Capital Structure'!$H$15='Capital Structure'!$G$16,K97,IF('Capital Structure'!$H$15='Capital Structure'!$G$17,K108,IF('Capital Structure'!$H$15='Capital Structure'!$G$18,K119,K130)))</f>
        <v>0</v>
      </c>
      <c r="L143" s="151">
        <f>IF('Capital Structure'!$H$15='Capital Structure'!$G$16,L97,IF('Capital Structure'!$H$15='Capital Structure'!$G$17,L108,IF('Capital Structure'!$H$15='Capital Structure'!$G$18,L119,L130)))</f>
        <v>0</v>
      </c>
      <c r="M143" s="151">
        <f>IF('Capital Structure'!$H$15='Capital Structure'!$G$16,M97,IF('Capital Structure'!$H$15='Capital Structure'!$G$17,M108,IF('Capital Structure'!$H$15='Capital Structure'!$G$18,M119,M130)))</f>
        <v>0</v>
      </c>
      <c r="N143" s="151">
        <f>IF('Capital Structure'!$H$15='Capital Structure'!$G$16,N97,IF('Capital Structure'!$H$15='Capital Structure'!$G$17,N108,IF('Capital Structure'!$H$15='Capital Structure'!$G$18,N119,N130)))</f>
        <v>0</v>
      </c>
      <c r="O143" s="151">
        <f>IF('Capital Structure'!$H$15='Capital Structure'!$G$16,O97,IF('Capital Structure'!$H$15='Capital Structure'!$G$17,O108,IF('Capital Structure'!$H$15='Capital Structure'!$G$18,O119,O130)))</f>
        <v>0</v>
      </c>
      <c r="P143" s="151">
        <f>IF('Capital Structure'!$H$15='Capital Structure'!$G$16,P97,IF('Capital Structure'!$H$15='Capital Structure'!$G$17,P108,IF('Capital Structure'!$H$15='Capital Structure'!$G$18,P119,P130)))</f>
        <v>0</v>
      </c>
      <c r="Q143" s="151">
        <f>IF('Capital Structure'!$H$15='Capital Structure'!$G$16,Q97,IF('Capital Structure'!$H$15='Capital Structure'!$G$17,Q108,IF('Capital Structure'!$H$15='Capital Structure'!$G$18,Q119,Q130)))</f>
        <v>0</v>
      </c>
      <c r="R143" s="151">
        <f>IF('Capital Structure'!$H$15='Capital Structure'!$G$16,R97,IF('Capital Structure'!$H$15='Capital Structure'!$G$17,R108,IF('Capital Structure'!$H$15='Capital Structure'!$G$18,R119,R130)))</f>
        <v>0</v>
      </c>
      <c r="S143" s="151">
        <f>IF('Capital Structure'!$H$15='Capital Structure'!$G$16,S97,IF('Capital Structure'!$H$15='Capital Structure'!$G$17,S108,IF('Capital Structure'!$H$15='Capital Structure'!$G$18,S119,S130)))</f>
        <v>0</v>
      </c>
      <c r="T143" s="151">
        <f>IF('Capital Structure'!$H$15='Capital Structure'!$G$16,T97,IF('Capital Structure'!$H$15='Capital Structure'!$G$17,T108,IF('Capital Structure'!$H$15='Capital Structure'!$G$18,T119,T130)))</f>
        <v>0</v>
      </c>
      <c r="U143" s="151">
        <f>IF('Capital Structure'!$H$15='Capital Structure'!$G$16,U97,IF('Capital Structure'!$H$15='Capital Structure'!$G$17,U108,IF('Capital Structure'!$H$15='Capital Structure'!$G$18,U119,U130)))</f>
        <v>0</v>
      </c>
      <c r="V143" s="151">
        <f>IF('Capital Structure'!$H$15='Capital Structure'!$G$16,V97,IF('Capital Structure'!$H$15='Capital Structure'!$G$17,V108,IF('Capital Structure'!$H$15='Capital Structure'!$G$18,V119,V130)))</f>
        <v>0</v>
      </c>
      <c r="W143" s="151">
        <f>IF('Capital Structure'!$H$15='Capital Structure'!$G$16,W97,IF('Capital Structure'!$H$15='Capital Structure'!$G$17,W108,IF('Capital Structure'!$H$15='Capital Structure'!$G$18,W119,W130)))</f>
        <v>0</v>
      </c>
      <c r="X143" s="151">
        <f>IF('Capital Structure'!$H$15='Capital Structure'!$G$16,X97,IF('Capital Structure'!$H$15='Capital Structure'!$G$17,X108,IF('Capital Structure'!$H$15='Capital Structure'!$G$18,X119,X130)))</f>
        <v>0</v>
      </c>
      <c r="Y143" s="151">
        <f>IF('Capital Structure'!$H$15='Capital Structure'!$G$16,Y97,IF('Capital Structure'!$H$15='Capital Structure'!$G$17,Y108,IF('Capital Structure'!$H$15='Capital Structure'!$G$18,Y119,Y130)))</f>
        <v>0</v>
      </c>
      <c r="Z143" s="151">
        <f>IF('Capital Structure'!$H$15='Capital Structure'!$G$16,Z97,IF('Capital Structure'!$H$15='Capital Structure'!$G$17,Z108,IF('Capital Structure'!$H$15='Capital Structure'!$G$18,Z119,Z130)))</f>
        <v>0</v>
      </c>
      <c r="AA143" s="151">
        <f>IF('Capital Structure'!$H$15='Capital Structure'!$G$16,AA97,IF('Capital Structure'!$H$15='Capital Structure'!$G$17,AA108,IF('Capital Structure'!$H$15='Capital Structure'!$G$18,AA119,AA130)))</f>
        <v>0</v>
      </c>
      <c r="AB143" s="151">
        <f>IF('Capital Structure'!$H$15='Capital Structure'!$G$16,AB97,IF('Capital Structure'!$H$15='Capital Structure'!$G$17,AB108,IF('Capital Structure'!$H$15='Capital Structure'!$G$18,AB119,AB130)))</f>
        <v>0</v>
      </c>
      <c r="AC143" s="151">
        <f>IF('Capital Structure'!$H$15='Capital Structure'!$G$16,AC97,IF('Capital Structure'!$H$15='Capital Structure'!$G$17,AC108,IF('Capital Structure'!$H$15='Capital Structure'!$G$18,AC119,AC130)))</f>
        <v>0</v>
      </c>
      <c r="AD143" s="151">
        <f>IF('Capital Structure'!$H$15='Capital Structure'!$G$16,AD97,IF('Capital Structure'!$H$15='Capital Structure'!$G$17,AD108,IF('Capital Structure'!$H$15='Capital Structure'!$G$18,AD119,AD130)))</f>
        <v>0</v>
      </c>
      <c r="AE143" s="151">
        <f>IF('Capital Structure'!$H$15='Capital Structure'!$G$16,AE97,IF('Capital Structure'!$H$15='Capital Structure'!$G$17,AE108,IF('Capital Structure'!$H$15='Capital Structure'!$G$18,AE119,AE130)))</f>
        <v>0</v>
      </c>
      <c r="AF143" s="151">
        <f>IF('Capital Structure'!$H$15='Capital Structure'!$G$16,AF97,IF('Capital Structure'!$H$15='Capital Structure'!$G$17,AF108,IF('Capital Structure'!$H$15='Capital Structure'!$G$18,AF119,AF130)))</f>
        <v>0</v>
      </c>
      <c r="AG143" s="151">
        <f>IF('Capital Structure'!$H$15='Capital Structure'!$G$16,AG97,IF('Capital Structure'!$H$15='Capital Structure'!$G$17,AG108,IF('Capital Structure'!$H$15='Capital Structure'!$G$18,AG119,AG130)))</f>
        <v>0</v>
      </c>
      <c r="AH143" s="151">
        <f>IF('Capital Structure'!$H$15='Capital Structure'!$G$16,AH97,IF('Capital Structure'!$H$15='Capital Structure'!$G$17,AH108,IF('Capital Structure'!$H$15='Capital Structure'!$G$18,AH119,AH130)))</f>
        <v>0</v>
      </c>
      <c r="AI143" s="151">
        <f>IF('Capital Structure'!$H$15='Capital Structure'!$G$16,AI97,IF('Capital Structure'!$H$15='Capital Structure'!$G$17,AI108,IF('Capital Structure'!$H$15='Capital Structure'!$G$18,AI119,AI130)))</f>
        <v>0</v>
      </c>
      <c r="AJ143" s="151">
        <f>IF('Capital Structure'!$H$15='Capital Structure'!$G$16,AJ97,IF('Capital Structure'!$H$15='Capital Structure'!$G$17,AJ108,IF('Capital Structure'!$H$15='Capital Structure'!$G$18,AJ119,AJ130)))</f>
        <v>0</v>
      </c>
      <c r="AK143" s="151">
        <f>IF('Capital Structure'!$H$15='Capital Structure'!$G$16,AK97,IF('Capital Structure'!$H$15='Capital Structure'!$G$17,AK108,IF('Capital Structure'!$H$15='Capital Structure'!$G$18,AK119,AK130)))</f>
        <v>0</v>
      </c>
      <c r="AL143" s="151">
        <f>IF('Capital Structure'!$H$15='Capital Structure'!$G$16,AL97,IF('Capital Structure'!$H$15='Capital Structure'!$G$17,AL108,IF('Capital Structure'!$H$15='Capital Structure'!$G$18,AL119,AL130)))</f>
        <v>0</v>
      </c>
      <c r="AM143" s="151">
        <f>IF('Capital Structure'!$H$15='Capital Structure'!$G$16,AM97,IF('Capital Structure'!$H$15='Capital Structure'!$G$17,AM108,IF('Capital Structure'!$H$15='Capital Structure'!$G$18,AM119,AM130)))</f>
        <v>0</v>
      </c>
      <c r="AN143" s="151">
        <f>IF('Capital Structure'!$H$15='Capital Structure'!$G$16,AN97,IF('Capital Structure'!$H$15='Capital Structure'!$G$17,AN108,IF('Capital Structure'!$H$15='Capital Structure'!$G$18,AN119,AN130)))</f>
        <v>0</v>
      </c>
      <c r="AO143" s="151">
        <f>IF('Capital Structure'!$H$15='Capital Structure'!$G$16,AO97,IF('Capital Structure'!$H$15='Capital Structure'!$G$17,AO108,IF('Capital Structure'!$H$15='Capital Structure'!$G$18,AO119,AO130)))</f>
        <v>0</v>
      </c>
      <c r="AP143" s="151">
        <f>IF('Capital Structure'!$H$15='Capital Structure'!$G$16,AP97,IF('Capital Structure'!$H$15='Capital Structure'!$G$17,AP108,IF('Capital Structure'!$H$15='Capital Structure'!$G$18,AP119,AP130)))</f>
        <v>0</v>
      </c>
      <c r="AQ143" s="151">
        <f>IF('Capital Structure'!$H$15='Capital Structure'!$G$16,AQ97,IF('Capital Structure'!$H$15='Capital Structure'!$G$17,AQ108,IF('Capital Structure'!$H$15='Capital Structure'!$G$18,AQ119,AQ130)))</f>
        <v>0</v>
      </c>
      <c r="AR143" s="151">
        <f>IF('Capital Structure'!$H$15='Capital Structure'!$G$16,AR97,IF('Capital Structure'!$H$15='Capital Structure'!$G$17,AR108,IF('Capital Structure'!$H$15='Capital Structure'!$G$18,AR119,AR130)))</f>
        <v>0</v>
      </c>
      <c r="AS143" s="151">
        <f>IF('Capital Structure'!$H$15='Capital Structure'!$G$16,AS97,IF('Capital Structure'!$H$15='Capital Structure'!$G$17,AS108,IF('Capital Structure'!$H$15='Capital Structure'!$G$18,AS119,AS130)))</f>
        <v>0</v>
      </c>
      <c r="AT143" s="151">
        <f>IF('Capital Structure'!$H$15='Capital Structure'!$G$16,AT97,IF('Capital Structure'!$H$15='Capital Structure'!$G$17,AT108,IF('Capital Structure'!$H$15='Capital Structure'!$G$18,AT119,AT130)))</f>
        <v>0</v>
      </c>
      <c r="AU143" s="151">
        <f>IF('Capital Structure'!$H$15='Capital Structure'!$G$16,AU97,IF('Capital Structure'!$H$15='Capital Structure'!$G$17,AU108,IF('Capital Structure'!$H$15='Capital Structure'!$G$18,AU119,AU130)))</f>
        <v>0</v>
      </c>
      <c r="AV143" s="151">
        <f>IF('Capital Structure'!$H$15='Capital Structure'!$G$16,AV97,IF('Capital Structure'!$H$15='Capital Structure'!$G$17,AV108,IF('Capital Structure'!$H$15='Capital Structure'!$G$18,AV119,AV130)))</f>
        <v>0</v>
      </c>
      <c r="AW143" s="151">
        <f>IF('Capital Structure'!$H$15='Capital Structure'!$G$16,AW97,IF('Capital Structure'!$H$15='Capital Structure'!$G$17,AW108,IF('Capital Structure'!$H$15='Capital Structure'!$G$18,AW119,AW130)))</f>
        <v>0</v>
      </c>
      <c r="AX143" s="151">
        <f>IF('Capital Structure'!$H$15='Capital Structure'!$G$16,AX97,IF('Capital Structure'!$H$15='Capital Structure'!$G$17,AX108,IF('Capital Structure'!$H$15='Capital Structure'!$G$18,AX119,AX130)))</f>
        <v>0</v>
      </c>
      <c r="AY143" s="151">
        <f>IF('Capital Structure'!$H$15='Capital Structure'!$G$16,AY97,IF('Capital Structure'!$H$15='Capital Structure'!$G$17,AY108,IF('Capital Structure'!$H$15='Capital Structure'!$G$18,AY119,AY130)))</f>
        <v>0</v>
      </c>
      <c r="AZ143" s="151">
        <f>IF('Capital Structure'!$H$15='Capital Structure'!$G$16,AZ97,IF('Capital Structure'!$H$15='Capital Structure'!$G$17,AZ108,IF('Capital Structure'!$H$15='Capital Structure'!$G$18,AZ119,AZ130)))</f>
        <v>0</v>
      </c>
      <c r="BA143" s="151">
        <f>IF('Capital Structure'!$H$15='Capital Structure'!$G$16,BA97,IF('Capital Structure'!$H$15='Capital Structure'!$G$17,BA108,IF('Capital Structure'!$H$15='Capital Structure'!$G$18,BA119,BA130)))</f>
        <v>0</v>
      </c>
      <c r="BB143" s="151">
        <f>IF('Capital Structure'!$H$15='Capital Structure'!$G$16,BB97,IF('Capital Structure'!$H$15='Capital Structure'!$G$17,BB108,IF('Capital Structure'!$H$15='Capital Structure'!$G$18,BB119,BB130)))</f>
        <v>0</v>
      </c>
      <c r="BC143" s="151">
        <f>IF('Capital Structure'!$H$15='Capital Structure'!$G$16,BC97,IF('Capital Structure'!$H$15='Capital Structure'!$G$17,BC108,IF('Capital Structure'!$H$15='Capital Structure'!$G$18,BC119,BC130)))</f>
        <v>0</v>
      </c>
      <c r="BD143" s="151">
        <f>IF('Capital Structure'!$H$15='Capital Structure'!$G$16,BD97,IF('Capital Structure'!$H$15='Capital Structure'!$G$17,BD108,IF('Capital Structure'!$H$15='Capital Structure'!$G$18,BD119,BD130)))</f>
        <v>0</v>
      </c>
      <c r="BE143" s="151">
        <f>IF('Capital Structure'!$H$15='Capital Structure'!$G$16,BE97,IF('Capital Structure'!$H$15='Capital Structure'!$G$17,BE108,IF('Capital Structure'!$H$15='Capital Structure'!$G$18,BE119,BE130)))</f>
        <v>0</v>
      </c>
      <c r="BF143" s="151">
        <f>IF('Capital Structure'!$H$15='Capital Structure'!$G$16,BF97,IF('Capital Structure'!$H$15='Capital Structure'!$G$17,BF108,IF('Capital Structure'!$H$15='Capital Structure'!$G$18,BF119,BF130)))</f>
        <v>0</v>
      </c>
      <c r="BG143" s="151">
        <f>IF('Capital Structure'!$H$15='Capital Structure'!$G$16,BG97,IF('Capital Structure'!$H$15='Capital Structure'!$G$17,BG108,IF('Capital Structure'!$H$15='Capital Structure'!$G$18,BG119,BG130)))</f>
        <v>0</v>
      </c>
      <c r="BH143" s="151">
        <f>IF('Capital Structure'!$H$15='Capital Structure'!$G$16,BH97,IF('Capital Structure'!$H$15='Capital Structure'!$G$17,BH108,IF('Capital Structure'!$H$15='Capital Structure'!$G$18,BH119,BH130)))</f>
        <v>0</v>
      </c>
      <c r="BI143" s="151">
        <f>IF('Capital Structure'!$H$15='Capital Structure'!$G$16,BI97,IF('Capital Structure'!$H$15='Capital Structure'!$G$17,BI108,IF('Capital Structure'!$H$15='Capital Structure'!$G$18,BI119,BI130)))</f>
        <v>0</v>
      </c>
      <c r="BJ143" s="151">
        <f>IF('Capital Structure'!$H$15='Capital Structure'!$G$16,BJ97,IF('Capital Structure'!$H$15='Capital Structure'!$G$17,BJ108,IF('Capital Structure'!$H$15='Capital Structure'!$G$18,BJ119,BJ130)))</f>
        <v>0</v>
      </c>
      <c r="BK143" s="151">
        <f>IF('Capital Structure'!$H$15='Capital Structure'!$G$16,BK97,IF('Capital Structure'!$H$15='Capital Structure'!$G$17,BK108,IF('Capital Structure'!$H$15='Capital Structure'!$G$18,BK119,BK130)))</f>
        <v>0</v>
      </c>
      <c r="BL143" s="151">
        <f>IF('Capital Structure'!$H$15='Capital Structure'!$G$16,BL97,IF('Capital Structure'!$H$15='Capital Structure'!$G$17,BL108,IF('Capital Structure'!$H$15='Capital Structure'!$G$18,BL119,BL130)))</f>
        <v>0</v>
      </c>
      <c r="BM143" s="151">
        <f>IF('Capital Structure'!$H$15='Capital Structure'!$G$16,BM97,IF('Capital Structure'!$H$15='Capital Structure'!$G$17,BM108,IF('Capital Structure'!$H$15='Capital Structure'!$G$18,BM119,BM130)))</f>
        <v>0</v>
      </c>
      <c r="BN143" s="151">
        <f>IF('Capital Structure'!$H$15='Capital Structure'!$G$16,BN97,IF('Capital Structure'!$H$15='Capital Structure'!$G$17,BN108,IF('Capital Structure'!$H$15='Capital Structure'!$G$18,BN119,BN130)))</f>
        <v>0</v>
      </c>
      <c r="BO143" s="151">
        <f>IF('Capital Structure'!$H$15='Capital Structure'!$G$16,BO97,IF('Capital Structure'!$H$15='Capital Structure'!$G$17,BO108,IF('Capital Structure'!$H$15='Capital Structure'!$G$18,BO119,BO130)))</f>
        <v>0</v>
      </c>
      <c r="BP143" s="151">
        <f>IF('Capital Structure'!$H$15='Capital Structure'!$G$16,BP97,IF('Capital Structure'!$H$15='Capital Structure'!$G$17,BP108,IF('Capital Structure'!$H$15='Capital Structure'!$G$18,BP119,BP130)))</f>
        <v>0</v>
      </c>
      <c r="BQ143" s="151">
        <f>IF('Capital Structure'!$H$15='Capital Structure'!$G$16,BQ97,IF('Capital Structure'!$H$15='Capital Structure'!$G$17,BQ108,IF('Capital Structure'!$H$15='Capital Structure'!$G$18,BQ119,BQ130)))</f>
        <v>0</v>
      </c>
      <c r="BR143" s="151">
        <f>IF('Capital Structure'!$H$15='Capital Structure'!$G$16,BR97,IF('Capital Structure'!$H$15='Capital Structure'!$G$17,BR108,IF('Capital Structure'!$H$15='Capital Structure'!$G$18,BR119,BR130)))</f>
        <v>0</v>
      </c>
      <c r="BS143" s="151">
        <f>IF('Capital Structure'!$H$15='Capital Structure'!$G$16,BS97,IF('Capital Structure'!$H$15='Capital Structure'!$G$17,BS108,IF('Capital Structure'!$H$15='Capital Structure'!$G$18,BS119,BS130)))</f>
        <v>0</v>
      </c>
      <c r="BT143" s="151">
        <f>IF('Capital Structure'!$H$15='Capital Structure'!$G$16,BT97,IF('Capital Structure'!$H$15='Capital Structure'!$G$17,BT108,IF('Capital Structure'!$H$15='Capital Structure'!$G$18,BT119,BT130)))</f>
        <v>0</v>
      </c>
      <c r="BU143" s="151">
        <f>IF('Capital Structure'!$H$15='Capital Structure'!$G$16,BU97,IF('Capital Structure'!$H$15='Capital Structure'!$G$17,BU108,IF('Capital Structure'!$H$15='Capital Structure'!$G$18,BU119,BU130)))</f>
        <v>0</v>
      </c>
      <c r="BV143" s="151">
        <f>IF('Capital Structure'!$H$15='Capital Structure'!$G$16,BV97,IF('Capital Structure'!$H$15='Capital Structure'!$G$17,BV108,IF('Capital Structure'!$H$15='Capital Structure'!$G$18,BV119,BV130)))</f>
        <v>0</v>
      </c>
      <c r="BW143" s="151">
        <f>IF('Capital Structure'!$H$15='Capital Structure'!$G$16,BW97,IF('Capital Structure'!$H$15='Capital Structure'!$G$17,BW108,IF('Capital Structure'!$H$15='Capital Structure'!$G$18,BW119,BW130)))</f>
        <v>0</v>
      </c>
      <c r="BX143" s="151">
        <f>IF('Capital Structure'!$H$15='Capital Structure'!$G$16,BX97,IF('Capital Structure'!$H$15='Capital Structure'!$G$17,BX108,IF('Capital Structure'!$H$15='Capital Structure'!$G$18,BX119,BX130)))</f>
        <v>0</v>
      </c>
      <c r="BY143" s="151">
        <f>IF('Capital Structure'!$H$15='Capital Structure'!$G$16,BY97,IF('Capital Structure'!$H$15='Capital Structure'!$G$17,BY108,IF('Capital Structure'!$H$15='Capital Structure'!$G$18,BY119,BY130)))</f>
        <v>0</v>
      </c>
      <c r="BZ143" s="151">
        <f>IF('Capital Structure'!$H$15='Capital Structure'!$G$16,BZ97,IF('Capital Structure'!$H$15='Capital Structure'!$G$17,BZ108,IF('Capital Structure'!$H$15='Capital Structure'!$G$18,BZ119,BZ130)))</f>
        <v>0</v>
      </c>
      <c r="CA143" s="151">
        <f>IF('Capital Structure'!$H$15='Capital Structure'!$G$16,CA97,IF('Capital Structure'!$H$15='Capital Structure'!$G$17,CA108,IF('Capital Structure'!$H$15='Capital Structure'!$G$18,CA119,CA130)))</f>
        <v>88200000</v>
      </c>
      <c r="CB143" s="151">
        <f>IF('Capital Structure'!$H$15='Capital Structure'!$G$16,CB97,IF('Capital Structure'!$H$15='Capital Structure'!$G$17,CB108,IF('Capital Structure'!$H$15='Capital Structure'!$G$18,CB119,CB130)))</f>
        <v>0</v>
      </c>
      <c r="CC143" s="151">
        <f>IF('Capital Structure'!$H$15='Capital Structure'!$G$16,CC97,IF('Capital Structure'!$H$15='Capital Structure'!$G$17,CC108,IF('Capital Structure'!$H$15='Capital Structure'!$G$18,CC119,CC130)))</f>
        <v>0</v>
      </c>
      <c r="CD143" s="151">
        <f>IF('Capital Structure'!$H$15='Capital Structure'!$G$16,CD97,IF('Capital Structure'!$H$15='Capital Structure'!$G$17,CD108,IF('Capital Structure'!$H$15='Capital Structure'!$G$18,CD119,CD130)))</f>
        <v>0</v>
      </c>
      <c r="CE143" s="151">
        <f>IF('Capital Structure'!$H$15='Capital Structure'!$G$16,CE97,IF('Capital Structure'!$H$15='Capital Structure'!$G$17,CE108,IF('Capital Structure'!$H$15='Capital Structure'!$G$18,CE119,CE130)))</f>
        <v>0</v>
      </c>
      <c r="CF143" s="151">
        <f>IF('Capital Structure'!$H$15='Capital Structure'!$G$16,CF97,IF('Capital Structure'!$H$15='Capital Structure'!$G$17,CF108,IF('Capital Structure'!$H$15='Capital Structure'!$G$18,CF119,CF130)))</f>
        <v>0</v>
      </c>
      <c r="CG143" s="151">
        <f>IF('Capital Structure'!$H$15='Capital Structure'!$G$16,CG97,IF('Capital Structure'!$H$15='Capital Structure'!$G$17,CG108,IF('Capital Structure'!$H$15='Capital Structure'!$G$18,CG119,CG130)))</f>
        <v>0</v>
      </c>
      <c r="CH143" s="151">
        <f>IF('Capital Structure'!$H$15='Capital Structure'!$G$16,CH97,IF('Capital Structure'!$H$15='Capital Structure'!$G$17,CH108,IF('Capital Structure'!$H$15='Capital Structure'!$G$18,CH119,CH130)))</f>
        <v>0</v>
      </c>
      <c r="CI143" s="151">
        <f>IF('Capital Structure'!$H$15='Capital Structure'!$G$16,CI97,IF('Capital Structure'!$H$15='Capital Structure'!$G$17,CI108,IF('Capital Structure'!$H$15='Capital Structure'!$G$18,CI119,CI130)))</f>
        <v>0</v>
      </c>
      <c r="CJ143" s="151">
        <f>IF('Capital Structure'!$H$15='Capital Structure'!$G$16,CJ97,IF('Capital Structure'!$H$15='Capital Structure'!$G$17,CJ108,IF('Capital Structure'!$H$15='Capital Structure'!$G$18,CJ119,CJ130)))</f>
        <v>0</v>
      </c>
      <c r="CK143" s="151">
        <f>IF('Capital Structure'!$H$15='Capital Structure'!$G$16,CK97,IF('Capital Structure'!$H$15='Capital Structure'!$G$17,CK108,IF('Capital Structure'!$H$15='Capital Structure'!$G$18,CK119,CK130)))</f>
        <v>0</v>
      </c>
      <c r="CL143" s="151">
        <f>IF('Capital Structure'!$H$15='Capital Structure'!$G$16,CL97,IF('Capital Structure'!$H$15='Capital Structure'!$G$17,CL108,IF('Capital Structure'!$H$15='Capital Structure'!$G$18,CL119,CL130)))</f>
        <v>0</v>
      </c>
      <c r="CM143" s="151">
        <f>IF('Capital Structure'!$H$15='Capital Structure'!$G$16,CM97,IF('Capital Structure'!$H$15='Capital Structure'!$G$17,CM108,IF('Capital Structure'!$H$15='Capital Structure'!$G$18,CM119,CM130)))</f>
        <v>0</v>
      </c>
      <c r="CN143" s="151">
        <f>IF('Capital Structure'!$H$15='Capital Structure'!$G$16,CN97,IF('Capital Structure'!$H$15='Capital Structure'!$G$17,CN108,IF('Capital Structure'!$H$15='Capital Structure'!$G$18,CN119,CN130)))</f>
        <v>0</v>
      </c>
      <c r="CO143" s="151">
        <f>IF('Capital Structure'!$H$15='Capital Structure'!$G$16,CO97,IF('Capital Structure'!$H$15='Capital Structure'!$G$17,CO108,IF('Capital Structure'!$H$15='Capital Structure'!$G$18,CO119,CO130)))</f>
        <v>0</v>
      </c>
      <c r="CP143" s="151">
        <f>IF('Capital Structure'!$H$15='Capital Structure'!$G$16,CP97,IF('Capital Structure'!$H$15='Capital Structure'!$G$17,CP108,IF('Capital Structure'!$H$15='Capital Structure'!$G$18,CP119,CP130)))</f>
        <v>0</v>
      </c>
      <c r="CQ143" s="151">
        <f>IF('Capital Structure'!$H$15='Capital Structure'!$G$16,CQ97,IF('Capital Structure'!$H$15='Capital Structure'!$G$17,CQ108,IF('Capital Structure'!$H$15='Capital Structure'!$G$18,CQ119,CQ130)))</f>
        <v>0</v>
      </c>
      <c r="CR143" s="151">
        <f>IF('Capital Structure'!$H$15='Capital Structure'!$G$16,CR97,IF('Capital Structure'!$H$15='Capital Structure'!$G$17,CR108,IF('Capital Structure'!$H$15='Capital Structure'!$G$18,CR119,CR130)))</f>
        <v>0</v>
      </c>
      <c r="CS143" s="151">
        <f>IF('Capital Structure'!$H$15='Capital Structure'!$G$16,CS97,IF('Capital Structure'!$H$15='Capital Structure'!$G$17,CS108,IF('Capital Structure'!$H$15='Capital Structure'!$G$18,CS119,CS130)))</f>
        <v>0</v>
      </c>
      <c r="CT143" s="151">
        <f>IF('Capital Structure'!$H$15='Capital Structure'!$G$16,CT97,IF('Capital Structure'!$H$15='Capital Structure'!$G$17,CT108,IF('Capital Structure'!$H$15='Capital Structure'!$G$18,CT119,CT130)))</f>
        <v>0</v>
      </c>
      <c r="CU143" s="151">
        <f>IF('Capital Structure'!$H$15='Capital Structure'!$G$16,CU97,IF('Capital Structure'!$H$15='Capital Structure'!$G$17,CU108,IF('Capital Structure'!$H$15='Capital Structure'!$G$18,CU119,CU130)))</f>
        <v>0</v>
      </c>
      <c r="CV143" s="151">
        <f>IF('Capital Structure'!$H$15='Capital Structure'!$G$16,CV97,IF('Capital Structure'!$H$15='Capital Structure'!$G$17,CV108,IF('Capital Structure'!$H$15='Capital Structure'!$G$18,CV119,CV130)))</f>
        <v>0</v>
      </c>
      <c r="CW143" s="151">
        <f>IF('Capital Structure'!$H$15='Capital Structure'!$G$16,CW97,IF('Capital Structure'!$H$15='Capital Structure'!$G$17,CW108,IF('Capital Structure'!$H$15='Capital Structure'!$G$18,CW119,CW130)))</f>
        <v>0</v>
      </c>
      <c r="CX143" s="151">
        <f>IF('Capital Structure'!$H$15='Capital Structure'!$G$16,CX97,IF('Capital Structure'!$H$15='Capital Structure'!$G$17,CX108,IF('Capital Structure'!$H$15='Capital Structure'!$G$18,CX119,CX130)))</f>
        <v>0</v>
      </c>
      <c r="CY143" s="151">
        <f>IF('Capital Structure'!$H$15='Capital Structure'!$G$16,CY97,IF('Capital Structure'!$H$15='Capital Structure'!$G$17,CY108,IF('Capital Structure'!$H$15='Capital Structure'!$G$18,CY119,CY130)))</f>
        <v>0</v>
      </c>
      <c r="CZ143" s="151">
        <f>IF('Capital Structure'!$H$15='Capital Structure'!$G$16,CZ97,IF('Capital Structure'!$H$15='Capital Structure'!$G$17,CZ108,IF('Capital Structure'!$H$15='Capital Structure'!$G$18,CZ119,CZ130)))</f>
        <v>0</v>
      </c>
      <c r="DA143" s="151">
        <f>IF('Capital Structure'!$H$15='Capital Structure'!$G$16,DA97,IF('Capital Structure'!$H$15='Capital Structure'!$G$17,DA108,IF('Capital Structure'!$H$15='Capital Structure'!$G$18,DA119,DA130)))</f>
        <v>0</v>
      </c>
      <c r="DB143" s="151">
        <f>IF('Capital Structure'!$H$15='Capital Structure'!$G$16,DB97,IF('Capital Structure'!$H$15='Capital Structure'!$G$17,DB108,IF('Capital Structure'!$H$15='Capital Structure'!$G$18,DB119,DB130)))</f>
        <v>0</v>
      </c>
      <c r="DC143" s="151">
        <f>IF('Capital Structure'!$H$15='Capital Structure'!$G$16,DC97,IF('Capital Structure'!$H$15='Capital Structure'!$G$17,DC108,IF('Capital Structure'!$H$15='Capital Structure'!$G$18,DC119,DC130)))</f>
        <v>0</v>
      </c>
      <c r="DD143" s="151">
        <f>IF('Capital Structure'!$H$15='Capital Structure'!$G$16,DD97,IF('Capital Structure'!$H$15='Capital Structure'!$G$17,DD108,IF('Capital Structure'!$H$15='Capital Structure'!$G$18,DD119,DD130)))</f>
        <v>0</v>
      </c>
      <c r="DE143" s="151">
        <f>IF('Capital Structure'!$H$15='Capital Structure'!$G$16,DE97,IF('Capital Structure'!$H$15='Capital Structure'!$G$17,DE108,IF('Capital Structure'!$H$15='Capital Structure'!$G$18,DE119,DE130)))</f>
        <v>0</v>
      </c>
      <c r="DF143" s="151">
        <f>IF('Capital Structure'!$H$15='Capital Structure'!$G$16,DF97,IF('Capital Structure'!$H$15='Capital Structure'!$G$17,DF108,IF('Capital Structure'!$H$15='Capital Structure'!$G$18,DF119,DF130)))</f>
        <v>0</v>
      </c>
      <c r="DG143" s="151">
        <f>IF('Capital Structure'!$H$15='Capital Structure'!$G$16,DG97,IF('Capital Structure'!$H$15='Capital Structure'!$G$17,DG108,IF('Capital Structure'!$H$15='Capital Structure'!$G$18,DG119,DG130)))</f>
        <v>0</v>
      </c>
      <c r="DH143" s="151">
        <f>IF('Capital Structure'!$H$15='Capital Structure'!$G$16,DH97,IF('Capital Structure'!$H$15='Capital Structure'!$G$17,DH108,IF('Capital Structure'!$H$15='Capital Structure'!$G$18,DH119,DH130)))</f>
        <v>0</v>
      </c>
      <c r="DI143" s="151">
        <f>IF('Capital Structure'!$H$15='Capital Structure'!$G$16,DI97,IF('Capital Structure'!$H$15='Capital Structure'!$G$17,DI108,IF('Capital Structure'!$H$15='Capital Structure'!$G$18,DI119,DI130)))</f>
        <v>0</v>
      </c>
      <c r="DJ143" s="151">
        <f>IF('Capital Structure'!$H$15='Capital Structure'!$G$16,DJ97,IF('Capital Structure'!$H$15='Capital Structure'!$G$17,DJ108,IF('Capital Structure'!$H$15='Capital Structure'!$G$18,DJ119,DJ130)))</f>
        <v>0</v>
      </c>
      <c r="DK143" s="151">
        <f>IF('Capital Structure'!$H$15='Capital Structure'!$G$16,DK97,IF('Capital Structure'!$H$15='Capital Structure'!$G$17,DK108,IF('Capital Structure'!$H$15='Capital Structure'!$G$18,DK119,DK130)))</f>
        <v>0</v>
      </c>
      <c r="DL143" s="151">
        <f>IF('Capital Structure'!$H$15='Capital Structure'!$G$16,DL97,IF('Capital Structure'!$H$15='Capital Structure'!$G$17,DL108,IF('Capital Structure'!$H$15='Capital Structure'!$G$18,DL119,DL130)))</f>
        <v>0</v>
      </c>
      <c r="DM143" s="151">
        <f>IF('Capital Structure'!$H$15='Capital Structure'!$G$16,DM97,IF('Capital Structure'!$H$15='Capital Structure'!$G$17,DM108,IF('Capital Structure'!$H$15='Capital Structure'!$G$18,DM119,DM130)))</f>
        <v>0</v>
      </c>
      <c r="DN143" s="151">
        <f>IF('Capital Structure'!$H$15='Capital Structure'!$G$16,DN97,IF('Capital Structure'!$H$15='Capital Structure'!$G$17,DN108,IF('Capital Structure'!$H$15='Capital Structure'!$G$18,DN119,DN130)))</f>
        <v>0</v>
      </c>
      <c r="DO143" s="151">
        <f>IF('Capital Structure'!$H$15='Capital Structure'!$G$16,DO97,IF('Capital Structure'!$H$15='Capital Structure'!$G$17,DO108,IF('Capital Structure'!$H$15='Capital Structure'!$G$18,DO119,DO130)))</f>
        <v>0</v>
      </c>
      <c r="DP143" s="151">
        <f>IF('Capital Structure'!$H$15='Capital Structure'!$G$16,DP97,IF('Capital Structure'!$H$15='Capital Structure'!$G$17,DP108,IF('Capital Structure'!$H$15='Capital Structure'!$G$18,DP119,DP130)))</f>
        <v>0</v>
      </c>
      <c r="DQ143" s="151">
        <f>IF('Capital Structure'!$H$15='Capital Structure'!$G$16,DQ97,IF('Capital Structure'!$H$15='Capital Structure'!$G$17,DQ108,IF('Capital Structure'!$H$15='Capital Structure'!$G$18,DQ119,DQ130)))</f>
        <v>0</v>
      </c>
      <c r="DR143" s="151">
        <f>IF('Capital Structure'!$H$15='Capital Structure'!$G$16,DR97,IF('Capital Structure'!$H$15='Capital Structure'!$G$17,DR108,IF('Capital Structure'!$H$15='Capital Structure'!$G$18,DR119,DR130)))</f>
        <v>0</v>
      </c>
      <c r="DS143" s="151">
        <f>IF('Capital Structure'!$H$15='Capital Structure'!$G$16,DS97,IF('Capital Structure'!$H$15='Capital Structure'!$G$17,DS108,IF('Capital Structure'!$H$15='Capital Structure'!$G$18,DS119,DS130)))</f>
        <v>0</v>
      </c>
      <c r="DT143" s="151">
        <f>IF('Capital Structure'!$H$15='Capital Structure'!$G$16,DT97,IF('Capital Structure'!$H$15='Capital Structure'!$G$17,DT108,IF('Capital Structure'!$H$15='Capital Structure'!$G$18,DT119,DT130)))</f>
        <v>0</v>
      </c>
      <c r="DU143" s="151">
        <f>IF('Capital Structure'!$H$15='Capital Structure'!$G$16,DU97,IF('Capital Structure'!$H$15='Capital Structure'!$G$17,DU108,IF('Capital Structure'!$H$15='Capital Structure'!$G$18,DU119,DU130)))</f>
        <v>0</v>
      </c>
      <c r="DV143" s="151">
        <f>IF('Capital Structure'!$H$15='Capital Structure'!$G$16,DV97,IF('Capital Structure'!$H$15='Capital Structure'!$G$17,DV108,IF('Capital Structure'!$H$15='Capital Structure'!$G$18,DV119,DV130)))</f>
        <v>0</v>
      </c>
      <c r="DW143" s="151">
        <f>IF('Capital Structure'!$H$15='Capital Structure'!$G$16,DW97,IF('Capital Structure'!$H$15='Capital Structure'!$G$17,DW108,IF('Capital Structure'!$H$15='Capital Structure'!$G$18,DW119,DW130)))</f>
        <v>0</v>
      </c>
      <c r="DX143" s="151">
        <f>IF('Capital Structure'!$H$15='Capital Structure'!$G$16,DX97,IF('Capital Structure'!$H$15='Capital Structure'!$G$17,DX108,IF('Capital Structure'!$H$15='Capital Structure'!$G$18,DX119,DX130)))</f>
        <v>0</v>
      </c>
      <c r="DY143" s="151">
        <f>IF('Capital Structure'!$H$15='Capital Structure'!$G$16,DY97,IF('Capital Structure'!$H$15='Capital Structure'!$G$17,DY108,IF('Capital Structure'!$H$15='Capital Structure'!$G$18,DY119,DY130)))</f>
        <v>0</v>
      </c>
      <c r="DZ143" s="151">
        <f>IF('Capital Structure'!$H$15='Capital Structure'!$G$16,DZ97,IF('Capital Structure'!$H$15='Capital Structure'!$G$17,DZ108,IF('Capital Structure'!$H$15='Capital Structure'!$G$18,DZ119,DZ130)))</f>
        <v>0</v>
      </c>
      <c r="EA143" s="151">
        <f>IF('Capital Structure'!$H$15='Capital Structure'!$G$16,EA97,IF('Capital Structure'!$H$15='Capital Structure'!$G$17,EA108,IF('Capital Structure'!$H$15='Capital Structure'!$G$18,EA119,EA130)))</f>
        <v>0</v>
      </c>
      <c r="EB143" s="151">
        <f>IF('Capital Structure'!$H$15='Capital Structure'!$G$16,EB97,IF('Capital Structure'!$H$15='Capital Structure'!$G$17,EB108,IF('Capital Structure'!$H$15='Capital Structure'!$G$18,EB119,EB130)))</f>
        <v>0</v>
      </c>
      <c r="EC143" s="151">
        <f>IF('Capital Structure'!$H$15='Capital Structure'!$G$16,EC97,IF('Capital Structure'!$H$15='Capital Structure'!$G$17,EC108,IF('Capital Structure'!$H$15='Capital Structure'!$G$18,EC119,EC130)))</f>
        <v>0</v>
      </c>
      <c r="ED143" s="151">
        <f>IF('Capital Structure'!$H$15='Capital Structure'!$G$16,ED97,IF('Capital Structure'!$H$15='Capital Structure'!$G$17,ED108,IF('Capital Structure'!$H$15='Capital Structure'!$G$18,ED119,ED130)))</f>
        <v>0</v>
      </c>
      <c r="EE143" s="151">
        <f>IF('Capital Structure'!$H$15='Capital Structure'!$G$16,EE97,IF('Capital Structure'!$H$15='Capital Structure'!$G$17,EE108,IF('Capital Structure'!$H$15='Capital Structure'!$G$18,EE119,EE130)))</f>
        <v>0</v>
      </c>
      <c r="EF143" s="151">
        <f>IF('Capital Structure'!$H$15='Capital Structure'!$G$16,EF97,IF('Capital Structure'!$H$15='Capital Structure'!$G$17,EF108,IF('Capital Structure'!$H$15='Capital Structure'!$G$18,EF119,EF130)))</f>
        <v>0</v>
      </c>
      <c r="EG143" s="151">
        <f>IF('Capital Structure'!$H$15='Capital Structure'!$G$16,EG97,IF('Capital Structure'!$H$15='Capital Structure'!$G$17,EG108,IF('Capital Structure'!$H$15='Capital Structure'!$G$18,EG119,EG130)))</f>
        <v>0</v>
      </c>
      <c r="EH143" s="151">
        <f>IF('Capital Structure'!$H$15='Capital Structure'!$G$16,EH97,IF('Capital Structure'!$H$15='Capital Structure'!$G$17,EH108,IF('Capital Structure'!$H$15='Capital Structure'!$G$18,EH119,EH130)))</f>
        <v>0</v>
      </c>
      <c r="EI143" s="151">
        <f>IF('Capital Structure'!$H$15='Capital Structure'!$G$16,EI97,IF('Capital Structure'!$H$15='Capital Structure'!$G$17,EI108,IF('Capital Structure'!$H$15='Capital Structure'!$G$18,EI119,EI130)))</f>
        <v>0</v>
      </c>
      <c r="EJ143" s="151">
        <f>IF('Capital Structure'!$H$15='Capital Structure'!$G$16,EJ97,IF('Capital Structure'!$H$15='Capital Structure'!$G$17,EJ108,IF('Capital Structure'!$H$15='Capital Structure'!$G$18,EJ119,EJ130)))</f>
        <v>0</v>
      </c>
      <c r="EK143" s="151">
        <f>IF('Capital Structure'!$H$15='Capital Structure'!$G$16,EK97,IF('Capital Structure'!$H$15='Capital Structure'!$G$17,EK108,IF('Capital Structure'!$H$15='Capital Structure'!$G$18,EK119,EK130)))</f>
        <v>0</v>
      </c>
      <c r="EL143" s="151">
        <f>IF('Capital Structure'!$H$15='Capital Structure'!$G$16,EL97,IF('Capital Structure'!$H$15='Capital Structure'!$G$17,EL108,IF('Capital Structure'!$H$15='Capital Structure'!$G$18,EL119,EL130)))</f>
        <v>0</v>
      </c>
      <c r="EM143" s="151">
        <f>IF('Capital Structure'!$H$15='Capital Structure'!$G$16,EM97,IF('Capital Structure'!$H$15='Capital Structure'!$G$17,EM108,IF('Capital Structure'!$H$15='Capital Structure'!$G$18,EM119,EM130)))</f>
        <v>0</v>
      </c>
      <c r="EN143" s="151">
        <f>IF('Capital Structure'!$H$15='Capital Structure'!$G$16,EN97,IF('Capital Structure'!$H$15='Capital Structure'!$G$17,EN108,IF('Capital Structure'!$H$15='Capital Structure'!$G$18,EN119,EN130)))</f>
        <v>0</v>
      </c>
      <c r="EO143" s="151">
        <f>IF('Capital Structure'!$H$15='Capital Structure'!$G$16,EO97,IF('Capital Structure'!$H$15='Capital Structure'!$G$17,EO108,IF('Capital Structure'!$H$15='Capital Structure'!$G$18,EO119,EO130)))</f>
        <v>0</v>
      </c>
      <c r="EP143" s="151">
        <f>IF('Capital Structure'!$H$15='Capital Structure'!$G$16,EP97,IF('Capital Structure'!$H$15='Capital Structure'!$G$17,EP108,IF('Capital Structure'!$H$15='Capital Structure'!$G$18,EP119,EP130)))</f>
        <v>0</v>
      </c>
      <c r="EQ143" s="151">
        <f>IF('Capital Structure'!$H$15='Capital Structure'!$G$16,EQ97,IF('Capital Structure'!$H$15='Capital Structure'!$G$17,EQ108,IF('Capital Structure'!$H$15='Capital Structure'!$G$18,EQ119,EQ130)))</f>
        <v>0</v>
      </c>
      <c r="ER143" s="151">
        <f>IF('Capital Structure'!$H$15='Capital Structure'!$G$16,ER97,IF('Capital Structure'!$H$15='Capital Structure'!$G$17,ER108,IF('Capital Structure'!$H$15='Capital Structure'!$G$18,ER119,ER130)))</f>
        <v>0</v>
      </c>
      <c r="ES143" s="151">
        <f>IF('Capital Structure'!$H$15='Capital Structure'!$G$16,ES97,IF('Capital Structure'!$H$15='Capital Structure'!$G$17,ES108,IF('Capital Structure'!$H$15='Capital Structure'!$G$18,ES119,ES130)))</f>
        <v>0</v>
      </c>
      <c r="ET143" s="151">
        <f>IF('Capital Structure'!$H$15='Capital Structure'!$G$16,ET97,IF('Capital Structure'!$H$15='Capital Structure'!$G$17,ET108,IF('Capital Structure'!$H$15='Capital Structure'!$G$18,ET119,ET130)))</f>
        <v>0</v>
      </c>
      <c r="EU143" s="151">
        <f>IF('Capital Structure'!$H$15='Capital Structure'!$G$16,EU97,IF('Capital Structure'!$H$15='Capital Structure'!$G$17,EU108,IF('Capital Structure'!$H$15='Capital Structure'!$G$18,EU119,EU130)))</f>
        <v>0</v>
      </c>
      <c r="EV143" s="151">
        <f>IF('Capital Structure'!$H$15='Capital Structure'!$G$16,EV97,IF('Capital Structure'!$H$15='Capital Structure'!$G$17,EV108,IF('Capital Structure'!$H$15='Capital Structure'!$G$18,EV119,EV130)))</f>
        <v>0</v>
      </c>
      <c r="EW143" s="151">
        <f>IF('Capital Structure'!$H$15='Capital Structure'!$G$16,EW97,IF('Capital Structure'!$H$15='Capital Structure'!$G$17,EW108,IF('Capital Structure'!$H$15='Capital Structure'!$G$18,EW119,EW130)))</f>
        <v>0</v>
      </c>
      <c r="EX143" s="151">
        <f>IF('Capital Structure'!$H$15='Capital Structure'!$G$16,EX97,IF('Capital Structure'!$H$15='Capital Structure'!$G$17,EX108,IF('Capital Structure'!$H$15='Capital Structure'!$G$18,EX119,EX130)))</f>
        <v>0</v>
      </c>
      <c r="EY143" s="151">
        <f>IF('Capital Structure'!$H$15='Capital Structure'!$G$16,EY97,IF('Capital Structure'!$H$15='Capital Structure'!$G$17,EY108,IF('Capital Structure'!$H$15='Capital Structure'!$G$18,EY119,EY130)))</f>
        <v>0</v>
      </c>
      <c r="EZ143" s="151">
        <f>IF('Capital Structure'!$H$15='Capital Structure'!$G$16,EZ97,IF('Capital Structure'!$H$15='Capital Structure'!$G$17,EZ108,IF('Capital Structure'!$H$15='Capital Structure'!$G$18,EZ119,EZ130)))</f>
        <v>0</v>
      </c>
      <c r="FA143" s="151">
        <f>IF('Capital Structure'!$H$15='Capital Structure'!$G$16,FA97,IF('Capital Structure'!$H$15='Capital Structure'!$G$17,FA108,IF('Capital Structure'!$H$15='Capital Structure'!$G$18,FA119,FA130)))</f>
        <v>0</v>
      </c>
      <c r="FB143" s="151">
        <f>IF('Capital Structure'!$H$15='Capital Structure'!$G$16,FB97,IF('Capital Structure'!$H$15='Capital Structure'!$G$17,FB108,IF('Capital Structure'!$H$15='Capital Structure'!$G$18,FB119,FB130)))</f>
        <v>0</v>
      </c>
      <c r="FC143" s="136"/>
      <c r="FD143" s="136"/>
      <c r="FE143" s="136"/>
      <c r="FF143" s="136"/>
      <c r="FG143" s="136"/>
      <c r="FH143" s="136"/>
      <c r="FI143" s="136"/>
      <c r="FJ143" s="136"/>
      <c r="FK143" s="136"/>
      <c r="FL143" s="136"/>
      <c r="FM143" s="136"/>
      <c r="FN143" s="136"/>
      <c r="FO143" s="136"/>
      <c r="FP143" s="136"/>
      <c r="FQ143" s="136"/>
      <c r="FR143" s="136"/>
      <c r="FS143" s="136"/>
      <c r="FT143" s="136"/>
      <c r="FU143" s="136"/>
      <c r="FV143" s="136"/>
      <c r="FW143" s="136"/>
      <c r="FX143" s="136"/>
      <c r="FY143" s="136"/>
      <c r="FZ143" s="136"/>
      <c r="GA143" s="136"/>
      <c r="GB143" s="136"/>
      <c r="GC143" s="136"/>
      <c r="GD143" s="136"/>
      <c r="GE143" s="136"/>
      <c r="GF143" s="136"/>
      <c r="GG143" s="136"/>
      <c r="GH143" s="136"/>
      <c r="GI143" s="136"/>
      <c r="GJ143" s="136"/>
      <c r="GK143" s="136"/>
      <c r="GL143" s="136"/>
      <c r="GM143" s="136"/>
      <c r="GN143" s="136"/>
      <c r="GO143" s="136"/>
      <c r="GP143" s="136"/>
      <c r="GQ143" s="136"/>
      <c r="GR143" s="136"/>
      <c r="GS143" s="136"/>
      <c r="GT143" s="136"/>
      <c r="GU143" s="136"/>
      <c r="GV143" s="136"/>
      <c r="GW143" s="136"/>
      <c r="GX143" s="136"/>
    </row>
    <row r="144" spans="1:206">
      <c r="B144" s="150"/>
      <c r="E144" s="136"/>
      <c r="F144" s="136"/>
      <c r="G144" s="136"/>
      <c r="H144" s="136"/>
      <c r="I144" s="136"/>
      <c r="J144" s="136"/>
      <c r="K144" s="136"/>
      <c r="L144" s="136"/>
      <c r="M144" s="136"/>
      <c r="N144" s="136"/>
      <c r="O144" s="136"/>
      <c r="P144" s="136"/>
      <c r="Q144" s="136"/>
      <c r="R144" s="136"/>
      <c r="S144" s="136"/>
      <c r="T144" s="136"/>
      <c r="U144" s="136"/>
      <c r="V144" s="136"/>
      <c r="W144" s="136"/>
      <c r="X144" s="136"/>
      <c r="Y144" s="136"/>
      <c r="Z144" s="136"/>
      <c r="AA144" s="136"/>
      <c r="AB144" s="136"/>
      <c r="AC144" s="136"/>
      <c r="AD144" s="136"/>
      <c r="AE144" s="136"/>
      <c r="AF144" s="136"/>
      <c r="AG144" s="136"/>
      <c r="AH144" s="136"/>
      <c r="AI144" s="136"/>
      <c r="AJ144" s="136"/>
      <c r="AK144" s="136"/>
      <c r="AL144" s="136"/>
      <c r="AM144" s="136"/>
      <c r="AN144" s="136"/>
      <c r="AO144" s="136"/>
      <c r="AP144" s="136"/>
      <c r="AQ144" s="136"/>
      <c r="AR144" s="136"/>
      <c r="AS144" s="136"/>
      <c r="AT144" s="136"/>
      <c r="AU144" s="136"/>
      <c r="AV144" s="136"/>
      <c r="AW144" s="136"/>
      <c r="AX144" s="136"/>
      <c r="AY144" s="136"/>
      <c r="AZ144" s="136"/>
      <c r="BA144" s="136"/>
      <c r="BB144" s="136"/>
      <c r="BC144" s="136"/>
      <c r="BD144" s="136"/>
      <c r="BE144" s="136"/>
      <c r="BF144" s="136"/>
      <c r="BG144" s="136"/>
      <c r="BH144" s="136"/>
      <c r="BI144" s="136"/>
      <c r="BJ144" s="136"/>
      <c r="BK144" s="136"/>
      <c r="BL144" s="136"/>
      <c r="BM144" s="136"/>
      <c r="BN144" s="136"/>
      <c r="BO144" s="136"/>
      <c r="BP144" s="136"/>
      <c r="BQ144" s="136"/>
      <c r="BR144" s="136"/>
      <c r="BS144" s="136"/>
      <c r="BT144" s="136"/>
      <c r="BU144" s="136"/>
      <c r="BV144" s="136"/>
      <c r="BW144" s="136"/>
      <c r="BX144" s="136"/>
      <c r="BY144" s="136"/>
      <c r="BZ144" s="136"/>
      <c r="CA144" s="136"/>
      <c r="CB144" s="136"/>
      <c r="CC144" s="136"/>
      <c r="CD144" s="136"/>
      <c r="CE144" s="136"/>
      <c r="CF144" s="136"/>
      <c r="CG144" s="136"/>
      <c r="CH144" s="136"/>
      <c r="CI144" s="136"/>
      <c r="CJ144" s="136"/>
      <c r="CK144" s="136"/>
      <c r="CL144" s="136"/>
      <c r="CM144" s="136"/>
      <c r="CN144" s="136"/>
      <c r="CO144" s="136"/>
      <c r="CP144" s="136"/>
      <c r="CQ144" s="136"/>
      <c r="CR144" s="136"/>
      <c r="CS144" s="136"/>
      <c r="CT144" s="136"/>
      <c r="CU144" s="136"/>
      <c r="CV144" s="136"/>
      <c r="CW144" s="136"/>
      <c r="CX144" s="136"/>
      <c r="CY144" s="136"/>
      <c r="CZ144" s="136"/>
      <c r="DA144" s="136"/>
      <c r="DB144" s="136"/>
      <c r="DC144" s="136"/>
      <c r="DD144" s="136"/>
      <c r="DE144" s="136"/>
      <c r="DF144" s="136"/>
      <c r="DG144" s="136"/>
      <c r="DH144" s="136"/>
      <c r="DI144" s="136"/>
      <c r="DJ144" s="136"/>
      <c r="DK144" s="136"/>
      <c r="DL144" s="136"/>
      <c r="DM144" s="136"/>
      <c r="DN144" s="136"/>
      <c r="DO144" s="136"/>
      <c r="DP144" s="136"/>
      <c r="DQ144" s="136"/>
      <c r="DR144" s="136"/>
      <c r="DS144" s="136"/>
      <c r="DT144" s="136"/>
      <c r="DU144" s="136"/>
      <c r="DV144" s="136"/>
      <c r="DW144" s="136"/>
      <c r="DX144" s="136"/>
      <c r="DY144" s="136"/>
      <c r="DZ144" s="136"/>
      <c r="EA144" s="136"/>
      <c r="EB144" s="136"/>
      <c r="EC144" s="136"/>
      <c r="ED144" s="136"/>
      <c r="EE144" s="136"/>
      <c r="EF144" s="136"/>
      <c r="EG144" s="136"/>
      <c r="EH144" s="136"/>
      <c r="EI144" s="136"/>
      <c r="EJ144" s="136"/>
      <c r="EK144" s="136"/>
      <c r="EL144" s="136"/>
      <c r="EM144" s="136"/>
      <c r="EN144" s="136"/>
      <c r="EO144" s="136"/>
      <c r="EP144" s="136"/>
      <c r="EQ144" s="136"/>
      <c r="ER144" s="136"/>
      <c r="ES144" s="136"/>
      <c r="ET144" s="136"/>
      <c r="EU144" s="136"/>
      <c r="EV144" s="136"/>
      <c r="EW144" s="136"/>
      <c r="EX144" s="136"/>
      <c r="EY144" s="136"/>
      <c r="EZ144" s="136"/>
      <c r="FA144" s="136"/>
      <c r="FB144" s="136"/>
      <c r="FC144" s="136"/>
      <c r="FD144" s="136"/>
      <c r="FE144" s="136"/>
      <c r="FF144" s="136"/>
      <c r="FG144" s="136"/>
      <c r="FH144" s="136"/>
      <c r="FI144" s="136"/>
      <c r="FJ144" s="136"/>
      <c r="FK144" s="136"/>
      <c r="FL144" s="136"/>
      <c r="FM144" s="136"/>
      <c r="FN144" s="136"/>
      <c r="FO144" s="136"/>
      <c r="FP144" s="136"/>
      <c r="FQ144" s="136"/>
      <c r="FR144" s="136"/>
      <c r="FS144" s="136"/>
      <c r="FT144" s="136"/>
      <c r="FU144" s="136"/>
      <c r="FV144" s="136"/>
      <c r="FW144" s="136"/>
      <c r="FX144" s="136"/>
      <c r="FY144" s="136"/>
      <c r="FZ144" s="136"/>
      <c r="GA144" s="136"/>
      <c r="GB144" s="136"/>
      <c r="GC144" s="136"/>
      <c r="GD144" s="136"/>
      <c r="GE144" s="136"/>
      <c r="GF144" s="136"/>
      <c r="GG144" s="136"/>
      <c r="GH144" s="136"/>
      <c r="GI144" s="136"/>
      <c r="GJ144" s="136"/>
      <c r="GK144" s="136"/>
      <c r="GL144" s="136"/>
      <c r="GM144" s="136"/>
      <c r="GN144" s="136"/>
      <c r="GO144" s="136"/>
      <c r="GP144" s="136"/>
      <c r="GQ144" s="136"/>
      <c r="GR144" s="136"/>
      <c r="GS144" s="136"/>
      <c r="GT144" s="136"/>
      <c r="GU144" s="136"/>
      <c r="GV144" s="136"/>
      <c r="GW144" s="136"/>
      <c r="GX144" s="136"/>
    </row>
    <row r="145" spans="2:206">
      <c r="B145" s="140" t="s">
        <v>362</v>
      </c>
      <c r="D145" s="108"/>
      <c r="E145" s="136">
        <f>IF('Capital Structure'!$H$23='Capital Structure'!$E$17,E133,E139)</f>
        <v>0</v>
      </c>
      <c r="F145" s="136">
        <f>IF('Capital Structure'!$H$23='Capital Structure'!$E$17,F133,F139)</f>
        <v>0</v>
      </c>
      <c r="G145" s="136">
        <f>IF('Capital Structure'!$H$23='Capital Structure'!$E$17,G133,G139)</f>
        <v>0</v>
      </c>
      <c r="H145" s="136">
        <f>IF('Capital Structure'!$H$23='Capital Structure'!$E$17,H133,H139)</f>
        <v>0</v>
      </c>
      <c r="I145" s="136">
        <f>IF('Capital Structure'!$H$23='Capital Structure'!$E$17,I133,I139)</f>
        <v>0</v>
      </c>
      <c r="J145" s="136">
        <f>IF('Capital Structure'!$H$23='Capital Structure'!$E$17,J133,J139)</f>
        <v>0</v>
      </c>
      <c r="K145" s="136">
        <f>IF('Capital Structure'!$H$23='Capital Structure'!$E$17,K133,K139)</f>
        <v>0</v>
      </c>
      <c r="L145" s="136">
        <f>IF('Capital Structure'!$H$23='Capital Structure'!$E$17,L133,L139)</f>
        <v>0</v>
      </c>
      <c r="M145" s="136">
        <f>IF('Capital Structure'!$H$23='Capital Structure'!$E$17,M133,M139)</f>
        <v>0</v>
      </c>
      <c r="N145" s="136">
        <f>IF('Capital Structure'!$H$23='Capital Structure'!$E$17,N133,N139)</f>
        <v>0</v>
      </c>
      <c r="O145" s="136">
        <f>IF('Capital Structure'!$H$23='Capital Structure'!$E$17,O133,O139)</f>
        <v>0</v>
      </c>
      <c r="P145" s="136">
        <f>IF('Capital Structure'!$H$23='Capital Structure'!$E$17,P133,P139)</f>
        <v>0</v>
      </c>
      <c r="Q145" s="136">
        <f>IF('Capital Structure'!$H$23='Capital Structure'!$E$17,Q133,Q139)</f>
        <v>0</v>
      </c>
      <c r="R145" s="136">
        <f>IF('Capital Structure'!$H$23='Capital Structure'!$E$17,R133,R139)</f>
        <v>0</v>
      </c>
      <c r="S145" s="136">
        <f>IF('Capital Structure'!$H$23='Capital Structure'!$E$17,S133,S139)</f>
        <v>0</v>
      </c>
      <c r="T145" s="136">
        <f>IF('Capital Structure'!$H$23='Capital Structure'!$E$17,T133,T139)</f>
        <v>0</v>
      </c>
      <c r="U145" s="136">
        <f>IF('Capital Structure'!$H$23='Capital Structure'!$E$17,U133,U139)</f>
        <v>0</v>
      </c>
      <c r="V145" s="136">
        <f>IF('Capital Structure'!$H$23='Capital Structure'!$E$17,V133,V139)</f>
        <v>0</v>
      </c>
      <c r="W145" s="136">
        <f>IF('Capital Structure'!$H$23='Capital Structure'!$E$17,W133,W139)</f>
        <v>0</v>
      </c>
      <c r="X145" s="136">
        <f>IF('Capital Structure'!$H$23='Capital Structure'!$E$17,X133,X139)</f>
        <v>0</v>
      </c>
      <c r="Y145" s="136">
        <f>IF('Capital Structure'!$H$23='Capital Structure'!$E$17,Y133,Y139)</f>
        <v>0</v>
      </c>
      <c r="Z145" s="136">
        <f>IF('Capital Structure'!$H$23='Capital Structure'!$E$17,Z133,Z139)</f>
        <v>0</v>
      </c>
      <c r="AA145" s="136">
        <f>IF('Capital Structure'!$H$23='Capital Structure'!$E$17,AA133,AA139)</f>
        <v>0</v>
      </c>
      <c r="AB145" s="136">
        <f>IF('Capital Structure'!$H$23='Capital Structure'!$E$17,AB133,AB139)</f>
        <v>0</v>
      </c>
      <c r="AC145" s="136">
        <f>IF('Capital Structure'!$H$23='Capital Structure'!$E$17,AC133,AC139)</f>
        <v>0</v>
      </c>
      <c r="AD145" s="136">
        <f>IF('Capital Structure'!$H$23='Capital Structure'!$E$17,AD133,AD139)</f>
        <v>0</v>
      </c>
      <c r="AE145" s="136">
        <f>IF('Capital Structure'!$H$23='Capital Structure'!$E$17,AE133,AE139)</f>
        <v>0</v>
      </c>
      <c r="AF145" s="136">
        <f>IF('Capital Structure'!$H$23='Capital Structure'!$E$17,AF133,AF139)</f>
        <v>0</v>
      </c>
      <c r="AG145" s="136">
        <f>IF('Capital Structure'!$H$23='Capital Structure'!$E$17,AG133,AG139)</f>
        <v>0</v>
      </c>
      <c r="AH145" s="136">
        <f>IF('Capital Structure'!$H$23='Capital Structure'!$E$17,AH133,AH139)</f>
        <v>0</v>
      </c>
      <c r="AI145" s="136">
        <f>IF('Capital Structure'!$H$23='Capital Structure'!$E$17,AI133,AI139)</f>
        <v>0</v>
      </c>
      <c r="AJ145" s="136">
        <f>IF('Capital Structure'!$H$23='Capital Structure'!$E$17,AJ133,AJ139)</f>
        <v>0</v>
      </c>
      <c r="AK145" s="136">
        <f>IF('Capital Structure'!$H$23='Capital Structure'!$E$17,AK133,AK139)</f>
        <v>0</v>
      </c>
      <c r="AL145" s="136">
        <f>IF('Capital Structure'!$H$23='Capital Structure'!$E$17,AL133,AL139)</f>
        <v>0</v>
      </c>
      <c r="AM145" s="136">
        <f>IF('Capital Structure'!$H$23='Capital Structure'!$E$17,AM133,AM139)</f>
        <v>0</v>
      </c>
      <c r="AN145" s="136">
        <f>IF('Capital Structure'!$H$23='Capital Structure'!$E$17,AN133,AN139)</f>
        <v>0</v>
      </c>
      <c r="AO145" s="136">
        <f>IF('Capital Structure'!$H$23='Capital Structure'!$E$17,AO133,AO139)</f>
        <v>0</v>
      </c>
      <c r="AP145" s="136">
        <f>IF('Capital Structure'!$H$23='Capital Structure'!$E$17,AP133,AP139)</f>
        <v>0</v>
      </c>
      <c r="AQ145" s="136">
        <f>IF('Capital Structure'!$H$23='Capital Structure'!$E$17,AQ133,AQ139)</f>
        <v>0</v>
      </c>
      <c r="AR145" s="136">
        <f>IF('Capital Structure'!$H$23='Capital Structure'!$E$17,AR133,AR139)</f>
        <v>0</v>
      </c>
      <c r="AS145" s="136">
        <f>IF('Capital Structure'!$H$23='Capital Structure'!$E$17,AS133,AS139)</f>
        <v>0</v>
      </c>
      <c r="AT145" s="136">
        <f>IF('Capital Structure'!$H$23='Capital Structure'!$E$17,AT133,AT139)</f>
        <v>0</v>
      </c>
      <c r="AU145" s="136">
        <f>IF('Capital Structure'!$H$23='Capital Structure'!$E$17,AU133,AU139)</f>
        <v>0</v>
      </c>
      <c r="AV145" s="136">
        <f>IF('Capital Structure'!$H$23='Capital Structure'!$E$17,AV133,AV139)</f>
        <v>0</v>
      </c>
      <c r="AW145" s="136">
        <f>IF('Capital Structure'!$H$23='Capital Structure'!$E$17,AW133,AW139)</f>
        <v>0</v>
      </c>
      <c r="AX145" s="136">
        <f>IF('Capital Structure'!$H$23='Capital Structure'!$E$17,AX133,AX139)</f>
        <v>0</v>
      </c>
      <c r="AY145" s="136">
        <f>IF('Capital Structure'!$H$23='Capital Structure'!$E$17,AY133,AY139)</f>
        <v>0</v>
      </c>
      <c r="AZ145" s="136">
        <f>IF('Capital Structure'!$H$23='Capital Structure'!$E$17,AZ133,AZ139)</f>
        <v>0</v>
      </c>
      <c r="BA145" s="136">
        <f>IF('Capital Structure'!$H$23='Capital Structure'!$E$17,BA133,BA139)</f>
        <v>3392307.6923076925</v>
      </c>
      <c r="BB145" s="136">
        <f>IF('Capital Structure'!$H$23='Capital Structure'!$E$17,BB133,BB139)</f>
        <v>3392307.6923076925</v>
      </c>
      <c r="BC145" s="136">
        <f>IF('Capital Structure'!$H$23='Capital Structure'!$E$17,BC133,BC139)</f>
        <v>3392307.6923076925</v>
      </c>
      <c r="BD145" s="136">
        <f>IF('Capital Structure'!$H$23='Capital Structure'!$E$17,BD133,BD139)</f>
        <v>3392307.6923076925</v>
      </c>
      <c r="BE145" s="136">
        <f>IF('Capital Structure'!$H$23='Capital Structure'!$E$17,BE133,BE139)</f>
        <v>3392307.6923076925</v>
      </c>
      <c r="BF145" s="136">
        <f>IF('Capital Structure'!$H$23='Capital Structure'!$E$17,BF133,BF139)</f>
        <v>3392307.6923076925</v>
      </c>
      <c r="BG145" s="136">
        <f>IF('Capital Structure'!$H$23='Capital Structure'!$E$17,BG133,BG139)</f>
        <v>3392307.6923076925</v>
      </c>
      <c r="BH145" s="136">
        <f>IF('Capital Structure'!$H$23='Capital Structure'!$E$17,BH133,BH139)</f>
        <v>3392307.6923076925</v>
      </c>
      <c r="BI145" s="136">
        <f>IF('Capital Structure'!$H$23='Capital Structure'!$E$17,BI133,BI139)</f>
        <v>3392307.6923076925</v>
      </c>
      <c r="BJ145" s="136">
        <f>IF('Capital Structure'!$H$23='Capital Structure'!$E$17,BJ133,BJ139)</f>
        <v>3392307.6923076925</v>
      </c>
      <c r="BK145" s="136">
        <f>IF('Capital Structure'!$H$23='Capital Structure'!$E$17,BK133,BK139)</f>
        <v>3392307.6923076925</v>
      </c>
      <c r="BL145" s="136">
        <f>IF('Capital Structure'!$H$23='Capital Structure'!$E$17,BL133,BL139)</f>
        <v>3392307.6923076925</v>
      </c>
      <c r="BM145" s="136">
        <f>IF('Capital Structure'!$H$23='Capital Structure'!$E$17,BM133,BM139)</f>
        <v>3392307.6923076925</v>
      </c>
      <c r="BN145" s="136">
        <f>IF('Capital Structure'!$H$23='Capital Structure'!$E$17,BN133,BN139)</f>
        <v>3392307.6923076925</v>
      </c>
      <c r="BO145" s="136">
        <f>IF('Capital Structure'!$H$23='Capital Structure'!$E$17,BO133,BO139)</f>
        <v>3392307.6923076925</v>
      </c>
      <c r="BP145" s="136">
        <f>IF('Capital Structure'!$H$23='Capital Structure'!$E$17,BP133,BP139)</f>
        <v>3392307.6923076925</v>
      </c>
      <c r="BQ145" s="136">
        <f>IF('Capital Structure'!$H$23='Capital Structure'!$E$17,BQ133,BQ139)</f>
        <v>3392307.6923076925</v>
      </c>
      <c r="BR145" s="136">
        <f>IF('Capital Structure'!$H$23='Capital Structure'!$E$17,BR133,BR139)</f>
        <v>3392307.6923076925</v>
      </c>
      <c r="BS145" s="136">
        <f>IF('Capital Structure'!$H$23='Capital Structure'!$E$17,BS133,BS139)</f>
        <v>3392307.6923076925</v>
      </c>
      <c r="BT145" s="136">
        <f>IF('Capital Structure'!$H$23='Capital Structure'!$E$17,BT133,BT139)</f>
        <v>3392307.6923076925</v>
      </c>
      <c r="BU145" s="136">
        <f>IF('Capital Structure'!$H$23='Capital Structure'!$E$17,BU133,BU139)</f>
        <v>3392307.6923076925</v>
      </c>
      <c r="BV145" s="136">
        <f>IF('Capital Structure'!$H$23='Capital Structure'!$E$17,BV133,BV139)</f>
        <v>3392307.6923076925</v>
      </c>
      <c r="BW145" s="136">
        <f>IF('Capital Structure'!$H$23='Capital Structure'!$E$17,BW133,BW139)</f>
        <v>3392307.6923076925</v>
      </c>
      <c r="BX145" s="136">
        <f>IF('Capital Structure'!$H$23='Capital Structure'!$E$17,BX133,BX139)</f>
        <v>3392307.6923076925</v>
      </c>
      <c r="BY145" s="136">
        <f>IF('Capital Structure'!$H$23='Capital Structure'!$E$17,BY133,BY139)</f>
        <v>3392307.6923076925</v>
      </c>
      <c r="BZ145" s="136">
        <f>IF('Capital Structure'!$H$23='Capital Structure'!$E$17,BZ133,BZ139)</f>
        <v>3392307.6923076361</v>
      </c>
      <c r="CA145" s="136">
        <f>IF('Capital Structure'!$H$23='Capital Structure'!$E$17,CA133,CA139)</f>
        <v>0</v>
      </c>
      <c r="CB145" s="136">
        <f>IF('Capital Structure'!$H$23='Capital Structure'!$E$17,CB133,CB139)</f>
        <v>0</v>
      </c>
      <c r="CC145" s="136">
        <f>IF('Capital Structure'!$H$23='Capital Structure'!$E$17,CC133,CC139)</f>
        <v>0</v>
      </c>
      <c r="CD145" s="136">
        <f>IF('Capital Structure'!$H$23='Capital Structure'!$E$17,CD133,CD139)</f>
        <v>0</v>
      </c>
      <c r="CE145" s="136">
        <f>IF('Capital Structure'!$H$23='Capital Structure'!$E$17,CE133,CE139)</f>
        <v>0</v>
      </c>
      <c r="CF145" s="136">
        <f>IF('Capital Structure'!$H$23='Capital Structure'!$E$17,CF133,CF139)</f>
        <v>0</v>
      </c>
      <c r="CG145" s="136">
        <f>IF('Capital Structure'!$H$23='Capital Structure'!$E$17,CG133,CG139)</f>
        <v>0</v>
      </c>
      <c r="CH145" s="136">
        <f>IF('Capital Structure'!$H$23='Capital Structure'!$E$17,CH133,CH139)</f>
        <v>0</v>
      </c>
      <c r="CI145" s="136">
        <f>IF('Capital Structure'!$H$23='Capital Structure'!$E$17,CI133,CI139)</f>
        <v>0</v>
      </c>
      <c r="CJ145" s="136">
        <f>IF('Capital Structure'!$H$23='Capital Structure'!$E$17,CJ133,CJ139)</f>
        <v>0</v>
      </c>
      <c r="CK145" s="136">
        <f>IF('Capital Structure'!$H$23='Capital Structure'!$E$17,CK133,CK139)</f>
        <v>0</v>
      </c>
      <c r="CL145" s="136">
        <f>IF('Capital Structure'!$H$23='Capital Structure'!$E$17,CL133,CL139)</f>
        <v>0</v>
      </c>
      <c r="CM145" s="136">
        <f>IF('Capital Structure'!$H$23='Capital Structure'!$E$17,CM133,CM139)</f>
        <v>0</v>
      </c>
      <c r="CN145" s="136">
        <f>IF('Capital Structure'!$H$23='Capital Structure'!$E$17,CN133,CN139)</f>
        <v>0</v>
      </c>
      <c r="CO145" s="136">
        <f>IF('Capital Structure'!$H$23='Capital Structure'!$E$17,CO133,CO139)</f>
        <v>0</v>
      </c>
      <c r="CP145" s="136">
        <f>IF('Capital Structure'!$H$23='Capital Structure'!$E$17,CP133,CP139)</f>
        <v>0</v>
      </c>
      <c r="CQ145" s="136">
        <f>IF('Capital Structure'!$H$23='Capital Structure'!$E$17,CQ133,CQ139)</f>
        <v>0</v>
      </c>
      <c r="CR145" s="136">
        <f>IF('Capital Structure'!$H$23='Capital Structure'!$E$17,CR133,CR139)</f>
        <v>0</v>
      </c>
      <c r="CS145" s="136">
        <f>IF('Capital Structure'!$H$23='Capital Structure'!$E$17,CS133,CS139)</f>
        <v>0</v>
      </c>
      <c r="CT145" s="136">
        <f>IF('Capital Structure'!$H$23='Capital Structure'!$E$17,CT133,CT139)</f>
        <v>0</v>
      </c>
      <c r="CU145" s="136">
        <f>IF('Capital Structure'!$H$23='Capital Structure'!$E$17,CU133,CU139)</f>
        <v>0</v>
      </c>
      <c r="CV145" s="136">
        <f>IF('Capital Structure'!$H$23='Capital Structure'!$E$17,CV133,CV139)</f>
        <v>0</v>
      </c>
      <c r="CW145" s="136">
        <f>IF('Capital Structure'!$H$23='Capital Structure'!$E$17,CW133,CW139)</f>
        <v>0</v>
      </c>
      <c r="CX145" s="136">
        <f>IF('Capital Structure'!$H$23='Capital Structure'!$E$17,CX133,CX139)</f>
        <v>0</v>
      </c>
      <c r="CY145" s="136">
        <f>IF('Capital Structure'!$H$23='Capital Structure'!$E$17,CY133,CY139)</f>
        <v>0</v>
      </c>
      <c r="CZ145" s="136">
        <f>IF('Capital Structure'!$H$23='Capital Structure'!$E$17,CZ133,CZ139)</f>
        <v>0</v>
      </c>
      <c r="DA145" s="136">
        <f>IF('Capital Structure'!$H$23='Capital Structure'!$E$17,DA133,DA139)</f>
        <v>0</v>
      </c>
      <c r="DB145" s="136">
        <f>IF('Capital Structure'!$H$23='Capital Structure'!$E$17,DB133,DB139)</f>
        <v>0</v>
      </c>
      <c r="DC145" s="136">
        <f>IF('Capital Structure'!$H$23='Capital Structure'!$E$17,DC133,DC139)</f>
        <v>0</v>
      </c>
      <c r="DD145" s="136">
        <f>IF('Capital Structure'!$H$23='Capital Structure'!$E$17,DD133,DD139)</f>
        <v>0</v>
      </c>
      <c r="DE145" s="136">
        <f>IF('Capital Structure'!$H$23='Capital Structure'!$E$17,DE133,DE139)</f>
        <v>0</v>
      </c>
      <c r="DF145" s="136">
        <f>IF('Capital Structure'!$H$23='Capital Structure'!$E$17,DF133,DF139)</f>
        <v>0</v>
      </c>
      <c r="DG145" s="136">
        <f>IF('Capital Structure'!$H$23='Capital Structure'!$E$17,DG133,DG139)</f>
        <v>0</v>
      </c>
      <c r="DH145" s="136">
        <f>IF('Capital Structure'!$H$23='Capital Structure'!$E$17,DH133,DH139)</f>
        <v>0</v>
      </c>
      <c r="DI145" s="136">
        <f>IF('Capital Structure'!$H$23='Capital Structure'!$E$17,DI133,DI139)</f>
        <v>0</v>
      </c>
      <c r="DJ145" s="136">
        <f>IF('Capital Structure'!$H$23='Capital Structure'!$E$17,DJ133,DJ139)</f>
        <v>0</v>
      </c>
      <c r="DK145" s="136">
        <f>IF('Capital Structure'!$H$23='Capital Structure'!$E$17,DK133,DK139)</f>
        <v>0</v>
      </c>
      <c r="DL145" s="136">
        <f>IF('Capital Structure'!$H$23='Capital Structure'!$E$17,DL133,DL139)</f>
        <v>0</v>
      </c>
      <c r="DM145" s="136">
        <f>IF('Capital Structure'!$H$23='Capital Structure'!$E$17,DM133,DM139)</f>
        <v>0</v>
      </c>
      <c r="DN145" s="136">
        <f>IF('Capital Structure'!$H$23='Capital Structure'!$E$17,DN133,DN139)</f>
        <v>0</v>
      </c>
      <c r="DO145" s="136">
        <f>IF('Capital Structure'!$H$23='Capital Structure'!$E$17,DO133,DO139)</f>
        <v>0</v>
      </c>
      <c r="DP145" s="136">
        <f>IF('Capital Structure'!$H$23='Capital Structure'!$E$17,DP133,DP139)</f>
        <v>0</v>
      </c>
      <c r="DQ145" s="136">
        <f>IF('Capital Structure'!$H$23='Capital Structure'!$E$17,DQ133,DQ139)</f>
        <v>0</v>
      </c>
      <c r="DR145" s="136">
        <f>IF('Capital Structure'!$H$23='Capital Structure'!$E$17,DR133,DR139)</f>
        <v>0</v>
      </c>
      <c r="DS145" s="136">
        <f>IF('Capital Structure'!$H$23='Capital Structure'!$E$17,DS133,DS139)</f>
        <v>0</v>
      </c>
      <c r="DT145" s="136">
        <f>IF('Capital Structure'!$H$23='Capital Structure'!$E$17,DT133,DT139)</f>
        <v>0</v>
      </c>
      <c r="DU145" s="136">
        <f>IF('Capital Structure'!$H$23='Capital Structure'!$E$17,DU133,DU139)</f>
        <v>0</v>
      </c>
      <c r="DV145" s="136">
        <f>IF('Capital Structure'!$H$23='Capital Structure'!$E$17,DV133,DV139)</f>
        <v>0</v>
      </c>
      <c r="DW145" s="136">
        <f>IF('Capital Structure'!$H$23='Capital Structure'!$E$17,DW133,DW139)</f>
        <v>0</v>
      </c>
      <c r="DX145" s="136">
        <f>IF('Capital Structure'!$H$23='Capital Structure'!$E$17,DX133,DX139)</f>
        <v>0</v>
      </c>
      <c r="DY145" s="136">
        <f>IF('Capital Structure'!$H$23='Capital Structure'!$E$17,DY133,DY139)</f>
        <v>0</v>
      </c>
      <c r="DZ145" s="136">
        <f>IF('Capital Structure'!$H$23='Capital Structure'!$E$17,DZ133,DZ139)</f>
        <v>0</v>
      </c>
      <c r="EA145" s="136">
        <f>IF('Capital Structure'!$H$23='Capital Structure'!$E$17,EA133,EA139)</f>
        <v>0</v>
      </c>
      <c r="EB145" s="136">
        <f>IF('Capital Structure'!$H$23='Capital Structure'!$E$17,EB133,EB139)</f>
        <v>0</v>
      </c>
      <c r="EC145" s="136">
        <f>IF('Capital Structure'!$H$23='Capital Structure'!$E$17,EC133,EC139)</f>
        <v>0</v>
      </c>
      <c r="ED145" s="136">
        <f>IF('Capital Structure'!$H$23='Capital Structure'!$E$17,ED133,ED139)</f>
        <v>0</v>
      </c>
      <c r="EE145" s="136">
        <f>IF('Capital Structure'!$H$23='Capital Structure'!$E$17,EE133,EE139)</f>
        <v>0</v>
      </c>
      <c r="EF145" s="136">
        <f>IF('Capital Structure'!$H$23='Capital Structure'!$E$17,EF133,EF139)</f>
        <v>0</v>
      </c>
      <c r="EG145" s="136">
        <f>IF('Capital Structure'!$H$23='Capital Structure'!$E$17,EG133,EG139)</f>
        <v>0</v>
      </c>
      <c r="EH145" s="136">
        <f>IF('Capital Structure'!$H$23='Capital Structure'!$E$17,EH133,EH139)</f>
        <v>0</v>
      </c>
      <c r="EI145" s="136">
        <f>IF('Capital Structure'!$H$23='Capital Structure'!$E$17,EI133,EI139)</f>
        <v>0</v>
      </c>
      <c r="EJ145" s="136">
        <f>IF('Capital Structure'!$H$23='Capital Structure'!$E$17,EJ133,EJ139)</f>
        <v>0</v>
      </c>
      <c r="EK145" s="136">
        <f>IF('Capital Structure'!$H$23='Capital Structure'!$E$17,EK133,EK139)</f>
        <v>0</v>
      </c>
      <c r="EL145" s="136">
        <f>IF('Capital Structure'!$H$23='Capital Structure'!$E$17,EL133,EL139)</f>
        <v>0</v>
      </c>
      <c r="EM145" s="136">
        <f>IF('Capital Structure'!$H$23='Capital Structure'!$E$17,EM133,EM139)</f>
        <v>0</v>
      </c>
      <c r="EN145" s="136">
        <f>IF('Capital Structure'!$H$23='Capital Structure'!$E$17,EN133,EN139)</f>
        <v>0</v>
      </c>
      <c r="EO145" s="136">
        <f>IF('Capital Structure'!$H$23='Capital Structure'!$E$17,EO133,EO139)</f>
        <v>0</v>
      </c>
      <c r="EP145" s="136">
        <f>IF('Capital Structure'!$H$23='Capital Structure'!$E$17,EP133,EP139)</f>
        <v>0</v>
      </c>
      <c r="EQ145" s="136">
        <f>IF('Capital Structure'!$H$23='Capital Structure'!$E$17,EQ133,EQ139)</f>
        <v>0</v>
      </c>
      <c r="ER145" s="136">
        <f>IF('Capital Structure'!$H$23='Capital Structure'!$E$17,ER133,ER139)</f>
        <v>0</v>
      </c>
      <c r="ES145" s="136">
        <f>IF('Capital Structure'!$H$23='Capital Structure'!$E$17,ES133,ES139)</f>
        <v>0</v>
      </c>
      <c r="ET145" s="136">
        <f>IF('Capital Structure'!$H$23='Capital Structure'!$E$17,ET133,ET139)</f>
        <v>0</v>
      </c>
      <c r="EU145" s="136">
        <f>IF('Capital Structure'!$H$23='Capital Structure'!$E$17,EU133,EU139)</f>
        <v>0</v>
      </c>
      <c r="EV145" s="136">
        <f>IF('Capital Structure'!$H$23='Capital Structure'!$E$17,EV133,EV139)</f>
        <v>0</v>
      </c>
      <c r="EW145" s="136">
        <f>IF('Capital Structure'!$H$23='Capital Structure'!$E$17,EW133,EW139)</f>
        <v>0</v>
      </c>
      <c r="EX145" s="136">
        <f>IF('Capital Structure'!$H$23='Capital Structure'!$E$17,EX133,EX139)</f>
        <v>0</v>
      </c>
      <c r="EY145" s="136">
        <f>IF('Capital Structure'!$H$23='Capital Structure'!$E$17,EY133,EY139)</f>
        <v>0</v>
      </c>
      <c r="EZ145" s="136">
        <f>IF('Capital Structure'!$H$23='Capital Structure'!$E$17,EZ133,EZ139)</f>
        <v>0</v>
      </c>
      <c r="FA145" s="136">
        <f>IF('Capital Structure'!$H$23='Capital Structure'!$E$17,FA133,FA139)</f>
        <v>0</v>
      </c>
      <c r="FB145" s="136">
        <f>IF('Capital Structure'!$H$23='Capital Structure'!$E$17,FB133,FB139)</f>
        <v>0</v>
      </c>
      <c r="FC145" s="136"/>
      <c r="FD145" s="136"/>
      <c r="FE145" s="136"/>
      <c r="FF145" s="136"/>
      <c r="FG145" s="136"/>
      <c r="FH145" s="136"/>
      <c r="FI145" s="136"/>
      <c r="FJ145" s="136"/>
      <c r="FK145" s="136"/>
      <c r="FL145" s="136"/>
      <c r="FM145" s="136"/>
      <c r="FN145" s="136"/>
      <c r="FO145" s="136"/>
      <c r="FP145" s="136"/>
      <c r="FQ145" s="136"/>
      <c r="FR145" s="136"/>
      <c r="FS145" s="136"/>
      <c r="FT145" s="136"/>
      <c r="FU145" s="136"/>
      <c r="FV145" s="136"/>
      <c r="FW145" s="136"/>
      <c r="FX145" s="136"/>
      <c r="FY145" s="136"/>
      <c r="FZ145" s="136"/>
      <c r="GA145" s="136"/>
      <c r="GB145" s="136"/>
      <c r="GC145" s="136"/>
      <c r="GD145" s="136"/>
      <c r="GE145" s="136"/>
      <c r="GF145" s="136"/>
      <c r="GG145" s="136"/>
      <c r="GH145" s="136"/>
      <c r="GI145" s="136"/>
      <c r="GJ145" s="136"/>
      <c r="GK145" s="136"/>
      <c r="GL145" s="136"/>
      <c r="GM145" s="136"/>
      <c r="GN145" s="136"/>
      <c r="GO145" s="136"/>
      <c r="GP145" s="136"/>
      <c r="GQ145" s="136"/>
      <c r="GR145" s="136"/>
      <c r="GS145" s="136"/>
      <c r="GT145" s="136"/>
      <c r="GU145" s="136"/>
      <c r="GV145" s="136"/>
      <c r="GW145" s="136"/>
      <c r="GX145" s="136"/>
    </row>
    <row r="146" spans="2:206">
      <c r="B146" s="140" t="s">
        <v>353</v>
      </c>
      <c r="D146" s="139"/>
      <c r="E146" s="136">
        <f>IF('Capital Structure'!$H$23='Capital Structure'!$E$17,0,E140)</f>
        <v>0</v>
      </c>
      <c r="F146" s="136">
        <f>IF('Capital Structure'!$H$23='Capital Structure'!$E$17,0,F140)</f>
        <v>0</v>
      </c>
      <c r="G146" s="136">
        <f>IF('Capital Structure'!$H$23='Capital Structure'!$E$17,0,G140)</f>
        <v>0</v>
      </c>
      <c r="H146" s="136">
        <f>IF('Capital Structure'!$H$23='Capital Structure'!$E$17,0,H140)</f>
        <v>0</v>
      </c>
      <c r="I146" s="136">
        <f>IF('Capital Structure'!$H$23='Capital Structure'!$E$17,0,I140)</f>
        <v>0</v>
      </c>
      <c r="J146" s="136">
        <f>IF('Capital Structure'!$H$23='Capital Structure'!$E$17,0,J140)</f>
        <v>0</v>
      </c>
      <c r="K146" s="136">
        <f>IF('Capital Structure'!$H$23='Capital Structure'!$E$17,0,K140)</f>
        <v>0</v>
      </c>
      <c r="L146" s="136">
        <f>IF('Capital Structure'!$H$23='Capital Structure'!$E$17,0,L140)</f>
        <v>0</v>
      </c>
      <c r="M146" s="136">
        <f>IF('Capital Structure'!$H$23='Capital Structure'!$E$17,0,M140)</f>
        <v>0</v>
      </c>
      <c r="N146" s="136">
        <f>IF('Capital Structure'!$H$23='Capital Structure'!$E$17,0,N140)</f>
        <v>0</v>
      </c>
      <c r="O146" s="136">
        <f>IF('Capital Structure'!$H$23='Capital Structure'!$E$17,0,O140)</f>
        <v>0</v>
      </c>
      <c r="P146" s="136">
        <f>IF('Capital Structure'!$H$23='Capital Structure'!$E$17,0,P140)</f>
        <v>0</v>
      </c>
      <c r="Q146" s="136">
        <f>IF('Capital Structure'!$H$23='Capital Structure'!$E$17,0,Q140)</f>
        <v>0</v>
      </c>
      <c r="R146" s="136">
        <f>IF('Capital Structure'!$H$23='Capital Structure'!$E$17,0,R140)</f>
        <v>0</v>
      </c>
      <c r="S146" s="136">
        <f>IF('Capital Structure'!$H$23='Capital Structure'!$E$17,0,S140)</f>
        <v>0</v>
      </c>
      <c r="T146" s="136">
        <f>IF('Capital Structure'!$H$23='Capital Structure'!$E$17,0,T140)</f>
        <v>0</v>
      </c>
      <c r="U146" s="136">
        <f>IF('Capital Structure'!$H$23='Capital Structure'!$E$17,0,U140)</f>
        <v>0</v>
      </c>
      <c r="V146" s="136">
        <f>IF('Capital Structure'!$H$23='Capital Structure'!$E$17,0,V140)</f>
        <v>0</v>
      </c>
      <c r="W146" s="136">
        <f>IF('Capital Structure'!$H$23='Capital Structure'!$E$17,0,W140)</f>
        <v>0</v>
      </c>
      <c r="X146" s="136">
        <f>IF('Capital Structure'!$H$23='Capital Structure'!$E$17,0,X140)</f>
        <v>0</v>
      </c>
      <c r="Y146" s="136">
        <f>IF('Capital Structure'!$H$23='Capital Structure'!$E$17,0,Y140)</f>
        <v>0</v>
      </c>
      <c r="Z146" s="136">
        <f>IF('Capital Structure'!$H$23='Capital Structure'!$E$17,0,Z140)</f>
        <v>0</v>
      </c>
      <c r="AA146" s="136">
        <f>IF('Capital Structure'!$H$23='Capital Structure'!$E$17,0,AA140)</f>
        <v>0</v>
      </c>
      <c r="AB146" s="136">
        <f>IF('Capital Structure'!$H$23='Capital Structure'!$E$17,0,AB140)</f>
        <v>0</v>
      </c>
      <c r="AC146" s="136">
        <f>IF('Capital Structure'!$H$23='Capital Structure'!$E$17,0,AC140)</f>
        <v>0</v>
      </c>
      <c r="AD146" s="136">
        <f>IF('Capital Structure'!$H$23='Capital Structure'!$E$17,0,AD140)</f>
        <v>0</v>
      </c>
      <c r="AE146" s="136">
        <f>IF('Capital Structure'!$H$23='Capital Structure'!$E$17,0,AE140)</f>
        <v>0</v>
      </c>
      <c r="AF146" s="136">
        <f>IF('Capital Structure'!$H$23='Capital Structure'!$E$17,0,AF140)</f>
        <v>0</v>
      </c>
      <c r="AG146" s="136">
        <f>IF('Capital Structure'!$H$23='Capital Structure'!$E$17,0,AG140)</f>
        <v>0</v>
      </c>
      <c r="AH146" s="136">
        <f>IF('Capital Structure'!$H$23='Capital Structure'!$E$17,0,AH140)</f>
        <v>0</v>
      </c>
      <c r="AI146" s="136">
        <f>IF('Capital Structure'!$H$23='Capital Structure'!$E$17,0,AI140)</f>
        <v>0</v>
      </c>
      <c r="AJ146" s="136">
        <f>IF('Capital Structure'!$H$23='Capital Structure'!$E$17,0,AJ140)</f>
        <v>0</v>
      </c>
      <c r="AK146" s="136">
        <f>IF('Capital Structure'!$H$23='Capital Structure'!$E$17,0,AK140)</f>
        <v>0</v>
      </c>
      <c r="AL146" s="136">
        <f>IF('Capital Structure'!$H$23='Capital Structure'!$E$17,0,AL140)</f>
        <v>0</v>
      </c>
      <c r="AM146" s="136">
        <f>IF('Capital Structure'!$H$23='Capital Structure'!$E$17,0,AM140)</f>
        <v>0</v>
      </c>
      <c r="AN146" s="136">
        <f>IF('Capital Structure'!$H$23='Capital Structure'!$E$17,0,AN140)</f>
        <v>0</v>
      </c>
      <c r="AO146" s="136">
        <f>IF('Capital Structure'!$H$23='Capital Structure'!$E$17,0,AO140)</f>
        <v>0</v>
      </c>
      <c r="AP146" s="136">
        <f>IF('Capital Structure'!$H$23='Capital Structure'!$E$17,0,AP140)</f>
        <v>0</v>
      </c>
      <c r="AQ146" s="136">
        <f>IF('Capital Structure'!$H$23='Capital Structure'!$E$17,0,AQ140)</f>
        <v>0</v>
      </c>
      <c r="AR146" s="136">
        <f>IF('Capital Structure'!$H$23='Capital Structure'!$E$17,0,AR140)</f>
        <v>0</v>
      </c>
      <c r="AS146" s="136">
        <f>IF('Capital Structure'!$H$23='Capital Structure'!$E$17,0,AS140)</f>
        <v>0</v>
      </c>
      <c r="AT146" s="136">
        <f>IF('Capital Structure'!$H$23='Capital Structure'!$E$17,0,AT140)</f>
        <v>0</v>
      </c>
      <c r="AU146" s="136">
        <f>IF('Capital Structure'!$H$23='Capital Structure'!$E$17,0,AU140)</f>
        <v>0</v>
      </c>
      <c r="AV146" s="136">
        <f>IF('Capital Structure'!$H$23='Capital Structure'!$E$17,0,AV140)</f>
        <v>0</v>
      </c>
      <c r="AW146" s="136">
        <f>IF('Capital Structure'!$H$23='Capital Structure'!$E$17,0,AW140)</f>
        <v>0</v>
      </c>
      <c r="AX146" s="136">
        <f>IF('Capital Structure'!$H$23='Capital Structure'!$E$17,0,AX140)</f>
        <v>0</v>
      </c>
      <c r="AY146" s="136">
        <f>IF('Capital Structure'!$H$23='Capital Structure'!$E$17,0,AY140)</f>
        <v>0</v>
      </c>
      <c r="AZ146" s="136">
        <f>IF('Capital Structure'!$H$23='Capital Structure'!$E$17,0,AZ140)</f>
        <v>0</v>
      </c>
      <c r="BA146" s="136">
        <f>IF('Capital Structure'!$H$23='Capital Structure'!$E$17,0,BA140)</f>
        <v>0</v>
      </c>
      <c r="BB146" s="136">
        <f>IF('Capital Structure'!$H$23='Capital Structure'!$E$17,0,BB140)</f>
        <v>0</v>
      </c>
      <c r="BC146" s="136">
        <f>IF('Capital Structure'!$H$23='Capital Structure'!$E$17,0,BC140)</f>
        <v>0</v>
      </c>
      <c r="BD146" s="136">
        <f>IF('Capital Structure'!$H$23='Capital Structure'!$E$17,0,BD140)</f>
        <v>0</v>
      </c>
      <c r="BE146" s="136">
        <f>IF('Capital Structure'!$H$23='Capital Structure'!$E$17,0,BE140)</f>
        <v>0</v>
      </c>
      <c r="BF146" s="136">
        <f>IF('Capital Structure'!$H$23='Capital Structure'!$E$17,0,BF140)</f>
        <v>0</v>
      </c>
      <c r="BG146" s="136">
        <f>IF('Capital Structure'!$H$23='Capital Structure'!$E$17,0,BG140)</f>
        <v>0</v>
      </c>
      <c r="BH146" s="136">
        <f>IF('Capital Structure'!$H$23='Capital Structure'!$E$17,0,BH140)</f>
        <v>0</v>
      </c>
      <c r="BI146" s="136">
        <f>IF('Capital Structure'!$H$23='Capital Structure'!$E$17,0,BI140)</f>
        <v>0</v>
      </c>
      <c r="BJ146" s="136">
        <f>IF('Capital Structure'!$H$23='Capital Structure'!$E$17,0,BJ140)</f>
        <v>0</v>
      </c>
      <c r="BK146" s="136">
        <f>IF('Capital Structure'!$H$23='Capital Structure'!$E$17,0,BK140)</f>
        <v>0</v>
      </c>
      <c r="BL146" s="136">
        <f>IF('Capital Structure'!$H$23='Capital Structure'!$E$17,0,BL140)</f>
        <v>0</v>
      </c>
      <c r="BM146" s="136">
        <f>IF('Capital Structure'!$H$23='Capital Structure'!$E$17,0,BM140)</f>
        <v>0</v>
      </c>
      <c r="BN146" s="136">
        <f>IF('Capital Structure'!$H$23='Capital Structure'!$E$17,0,BN140)</f>
        <v>0</v>
      </c>
      <c r="BO146" s="136">
        <f>IF('Capital Structure'!$H$23='Capital Structure'!$E$17,0,BO140)</f>
        <v>0</v>
      </c>
      <c r="BP146" s="136">
        <f>IF('Capital Structure'!$H$23='Capital Structure'!$E$17,0,BP140)</f>
        <v>0</v>
      </c>
      <c r="BQ146" s="136">
        <f>IF('Capital Structure'!$H$23='Capital Structure'!$E$17,0,BQ140)</f>
        <v>0</v>
      </c>
      <c r="BR146" s="136">
        <f>IF('Capital Structure'!$H$23='Capital Structure'!$E$17,0,BR140)</f>
        <v>0</v>
      </c>
      <c r="BS146" s="136">
        <f>IF('Capital Structure'!$H$23='Capital Structure'!$E$17,0,BS140)</f>
        <v>0</v>
      </c>
      <c r="BT146" s="136">
        <f>IF('Capital Structure'!$H$23='Capital Structure'!$E$17,0,BT140)</f>
        <v>0</v>
      </c>
      <c r="BU146" s="136">
        <f>IF('Capital Structure'!$H$23='Capital Structure'!$E$17,0,BU140)</f>
        <v>0</v>
      </c>
      <c r="BV146" s="136">
        <f>IF('Capital Structure'!$H$23='Capital Structure'!$E$17,0,BV140)</f>
        <v>0</v>
      </c>
      <c r="BW146" s="136">
        <f>IF('Capital Structure'!$H$23='Capital Structure'!$E$17,0,BW140)</f>
        <v>0</v>
      </c>
      <c r="BX146" s="136">
        <f>IF('Capital Structure'!$H$23='Capital Structure'!$E$17,0,BX140)</f>
        <v>0</v>
      </c>
      <c r="BY146" s="136">
        <f>IF('Capital Structure'!$H$23='Capital Structure'!$E$17,0,BY140)</f>
        <v>0</v>
      </c>
      <c r="BZ146" s="136">
        <f>IF('Capital Structure'!$H$23='Capital Structure'!$E$17,0,BZ140)</f>
        <v>0</v>
      </c>
      <c r="CA146" s="136">
        <f>IF('Capital Structure'!$H$23='Capital Structure'!$E$17,0,CA140)</f>
        <v>0</v>
      </c>
      <c r="CB146" s="136">
        <f>IF('Capital Structure'!$H$23='Capital Structure'!$E$17,0,CB140)</f>
        <v>0</v>
      </c>
      <c r="CC146" s="136">
        <f>IF('Capital Structure'!$H$23='Capital Structure'!$E$17,0,CC140)</f>
        <v>0</v>
      </c>
      <c r="CD146" s="136">
        <f>IF('Capital Structure'!$H$23='Capital Structure'!$E$17,0,CD140)</f>
        <v>0</v>
      </c>
      <c r="CE146" s="136">
        <f>IF('Capital Structure'!$H$23='Capital Structure'!$E$17,0,CE140)</f>
        <v>0</v>
      </c>
      <c r="CF146" s="136">
        <f>IF('Capital Structure'!$H$23='Capital Structure'!$E$17,0,CF140)</f>
        <v>0</v>
      </c>
      <c r="CG146" s="136">
        <f>IF('Capital Structure'!$H$23='Capital Structure'!$E$17,0,CG140)</f>
        <v>0</v>
      </c>
      <c r="CH146" s="136">
        <f>IF('Capital Structure'!$H$23='Capital Structure'!$E$17,0,CH140)</f>
        <v>0</v>
      </c>
      <c r="CI146" s="136">
        <f>IF('Capital Structure'!$H$23='Capital Structure'!$E$17,0,CI140)</f>
        <v>0</v>
      </c>
      <c r="CJ146" s="136">
        <f>IF('Capital Structure'!$H$23='Capital Structure'!$E$17,0,CJ140)</f>
        <v>0</v>
      </c>
      <c r="CK146" s="136">
        <f>IF('Capital Structure'!$H$23='Capital Structure'!$E$17,0,CK140)</f>
        <v>0</v>
      </c>
      <c r="CL146" s="136">
        <f>IF('Capital Structure'!$H$23='Capital Structure'!$E$17,0,CL140)</f>
        <v>0</v>
      </c>
      <c r="CM146" s="136">
        <f>IF('Capital Structure'!$H$23='Capital Structure'!$E$17,0,CM140)</f>
        <v>0</v>
      </c>
      <c r="CN146" s="136">
        <f>IF('Capital Structure'!$H$23='Capital Structure'!$E$17,0,CN140)</f>
        <v>0</v>
      </c>
      <c r="CO146" s="136">
        <f>IF('Capital Structure'!$H$23='Capital Structure'!$E$17,0,CO140)</f>
        <v>0</v>
      </c>
      <c r="CP146" s="136">
        <f>IF('Capital Structure'!$H$23='Capital Structure'!$E$17,0,CP140)</f>
        <v>0</v>
      </c>
      <c r="CQ146" s="136">
        <f>IF('Capital Structure'!$H$23='Capital Structure'!$E$17,0,CQ140)</f>
        <v>0</v>
      </c>
      <c r="CR146" s="136">
        <f>IF('Capital Structure'!$H$23='Capital Structure'!$E$17,0,CR140)</f>
        <v>0</v>
      </c>
      <c r="CS146" s="136">
        <f>IF('Capital Structure'!$H$23='Capital Structure'!$E$17,0,CS140)</f>
        <v>0</v>
      </c>
      <c r="CT146" s="136">
        <f>IF('Capital Structure'!$H$23='Capital Structure'!$E$17,0,CT140)</f>
        <v>0</v>
      </c>
      <c r="CU146" s="136">
        <f>IF('Capital Structure'!$H$23='Capital Structure'!$E$17,0,CU140)</f>
        <v>0</v>
      </c>
      <c r="CV146" s="136">
        <f>IF('Capital Structure'!$H$23='Capital Structure'!$E$17,0,CV140)</f>
        <v>0</v>
      </c>
      <c r="CW146" s="136">
        <f>IF('Capital Structure'!$H$23='Capital Structure'!$E$17,0,CW140)</f>
        <v>0</v>
      </c>
      <c r="CX146" s="136">
        <f>IF('Capital Structure'!$H$23='Capital Structure'!$E$17,0,CX140)</f>
        <v>0</v>
      </c>
      <c r="CY146" s="136">
        <f>IF('Capital Structure'!$H$23='Capital Structure'!$E$17,0,CY140)</f>
        <v>0</v>
      </c>
      <c r="CZ146" s="136">
        <f>IF('Capital Structure'!$H$23='Capital Structure'!$E$17,0,CZ140)</f>
        <v>0</v>
      </c>
      <c r="DA146" s="136">
        <f>IF('Capital Structure'!$H$23='Capital Structure'!$E$17,0,DA140)</f>
        <v>0</v>
      </c>
      <c r="DB146" s="136">
        <f>IF('Capital Structure'!$H$23='Capital Structure'!$E$17,0,DB140)</f>
        <v>0</v>
      </c>
      <c r="DC146" s="136">
        <f>IF('Capital Structure'!$H$23='Capital Structure'!$E$17,0,DC140)</f>
        <v>0</v>
      </c>
      <c r="DD146" s="136">
        <f>IF('Capital Structure'!$H$23='Capital Structure'!$E$17,0,DD140)</f>
        <v>0</v>
      </c>
      <c r="DE146" s="136">
        <f>IF('Capital Structure'!$H$23='Capital Structure'!$E$17,0,DE140)</f>
        <v>0</v>
      </c>
      <c r="DF146" s="136">
        <f>IF('Capital Structure'!$H$23='Capital Structure'!$E$17,0,DF140)</f>
        <v>0</v>
      </c>
      <c r="DG146" s="136">
        <f>IF('Capital Structure'!$H$23='Capital Structure'!$E$17,0,DG140)</f>
        <v>0</v>
      </c>
      <c r="DH146" s="136">
        <f>IF('Capital Structure'!$H$23='Capital Structure'!$E$17,0,DH140)</f>
        <v>0</v>
      </c>
      <c r="DI146" s="136">
        <f>IF('Capital Structure'!$H$23='Capital Structure'!$E$17,0,DI140)</f>
        <v>0</v>
      </c>
      <c r="DJ146" s="136">
        <f>IF('Capital Structure'!$H$23='Capital Structure'!$E$17,0,DJ140)</f>
        <v>0</v>
      </c>
      <c r="DK146" s="136">
        <f>IF('Capital Structure'!$H$23='Capital Structure'!$E$17,0,DK140)</f>
        <v>0</v>
      </c>
      <c r="DL146" s="136">
        <f>IF('Capital Structure'!$H$23='Capital Structure'!$E$17,0,DL140)</f>
        <v>0</v>
      </c>
      <c r="DM146" s="136">
        <f>IF('Capital Structure'!$H$23='Capital Structure'!$E$17,0,DM140)</f>
        <v>0</v>
      </c>
      <c r="DN146" s="136">
        <f>IF('Capital Structure'!$H$23='Capital Structure'!$E$17,0,DN140)</f>
        <v>0</v>
      </c>
      <c r="DO146" s="136">
        <f>IF('Capital Structure'!$H$23='Capital Structure'!$E$17,0,DO140)</f>
        <v>0</v>
      </c>
      <c r="DP146" s="136">
        <f>IF('Capital Structure'!$H$23='Capital Structure'!$E$17,0,DP140)</f>
        <v>0</v>
      </c>
      <c r="DQ146" s="136">
        <f>IF('Capital Structure'!$H$23='Capital Structure'!$E$17,0,DQ140)</f>
        <v>0</v>
      </c>
      <c r="DR146" s="136">
        <f>IF('Capital Structure'!$H$23='Capital Structure'!$E$17,0,DR140)</f>
        <v>0</v>
      </c>
      <c r="DS146" s="136">
        <f>IF('Capital Structure'!$H$23='Capital Structure'!$E$17,0,DS140)</f>
        <v>0</v>
      </c>
      <c r="DT146" s="136">
        <f>IF('Capital Structure'!$H$23='Capital Structure'!$E$17,0,DT140)</f>
        <v>0</v>
      </c>
      <c r="DU146" s="136">
        <f>IF('Capital Structure'!$H$23='Capital Structure'!$E$17,0,DU140)</f>
        <v>0</v>
      </c>
      <c r="DV146" s="136">
        <f>IF('Capital Structure'!$H$23='Capital Structure'!$E$17,0,DV140)</f>
        <v>0</v>
      </c>
      <c r="DW146" s="136">
        <f>IF('Capital Structure'!$H$23='Capital Structure'!$E$17,0,DW140)</f>
        <v>0</v>
      </c>
      <c r="DX146" s="136">
        <f>IF('Capital Structure'!$H$23='Capital Structure'!$E$17,0,DX140)</f>
        <v>0</v>
      </c>
      <c r="DY146" s="136">
        <f>IF('Capital Structure'!$H$23='Capital Structure'!$E$17,0,DY140)</f>
        <v>0</v>
      </c>
      <c r="DZ146" s="136">
        <f>IF('Capital Structure'!$H$23='Capital Structure'!$E$17,0,DZ140)</f>
        <v>0</v>
      </c>
      <c r="EA146" s="136">
        <f>IF('Capital Structure'!$H$23='Capital Structure'!$E$17,0,EA140)</f>
        <v>0</v>
      </c>
      <c r="EB146" s="136">
        <f>IF('Capital Structure'!$H$23='Capital Structure'!$E$17,0,EB140)</f>
        <v>0</v>
      </c>
      <c r="EC146" s="136">
        <f>IF('Capital Structure'!$H$23='Capital Structure'!$E$17,0,EC140)</f>
        <v>0</v>
      </c>
      <c r="ED146" s="136">
        <f>IF('Capital Structure'!$H$23='Capital Structure'!$E$17,0,ED140)</f>
        <v>0</v>
      </c>
      <c r="EE146" s="136">
        <f>IF('Capital Structure'!$H$23='Capital Structure'!$E$17,0,EE140)</f>
        <v>0</v>
      </c>
      <c r="EF146" s="136">
        <f>IF('Capital Structure'!$H$23='Capital Structure'!$E$17,0,EF140)</f>
        <v>0</v>
      </c>
      <c r="EG146" s="136">
        <f>IF('Capital Structure'!$H$23='Capital Structure'!$E$17,0,EG140)</f>
        <v>0</v>
      </c>
      <c r="EH146" s="136">
        <f>IF('Capital Structure'!$H$23='Capital Structure'!$E$17,0,EH140)</f>
        <v>0</v>
      </c>
      <c r="EI146" s="136">
        <f>IF('Capital Structure'!$H$23='Capital Structure'!$E$17,0,EI140)</f>
        <v>0</v>
      </c>
      <c r="EJ146" s="136">
        <f>IF('Capital Structure'!$H$23='Capital Structure'!$E$17,0,EJ140)</f>
        <v>0</v>
      </c>
      <c r="EK146" s="136">
        <f>IF('Capital Structure'!$H$23='Capital Structure'!$E$17,0,EK140)</f>
        <v>0</v>
      </c>
      <c r="EL146" s="136">
        <f>IF('Capital Structure'!$H$23='Capital Structure'!$E$17,0,EL140)</f>
        <v>0</v>
      </c>
      <c r="EM146" s="136">
        <f>IF('Capital Structure'!$H$23='Capital Structure'!$E$17,0,EM140)</f>
        <v>0</v>
      </c>
      <c r="EN146" s="136">
        <f>IF('Capital Structure'!$H$23='Capital Structure'!$E$17,0,EN140)</f>
        <v>0</v>
      </c>
      <c r="EO146" s="136">
        <f>IF('Capital Structure'!$H$23='Capital Structure'!$E$17,0,EO140)</f>
        <v>0</v>
      </c>
      <c r="EP146" s="136">
        <f>IF('Capital Structure'!$H$23='Capital Structure'!$E$17,0,EP140)</f>
        <v>0</v>
      </c>
      <c r="EQ146" s="136">
        <f>IF('Capital Structure'!$H$23='Capital Structure'!$E$17,0,EQ140)</f>
        <v>0</v>
      </c>
      <c r="ER146" s="136">
        <f>IF('Capital Structure'!$H$23='Capital Structure'!$E$17,0,ER140)</f>
        <v>0</v>
      </c>
      <c r="ES146" s="136">
        <f>IF('Capital Structure'!$H$23='Capital Structure'!$E$17,0,ES140)</f>
        <v>0</v>
      </c>
      <c r="ET146" s="136">
        <f>IF('Capital Structure'!$H$23='Capital Structure'!$E$17,0,ET140)</f>
        <v>0</v>
      </c>
      <c r="EU146" s="136">
        <f>IF('Capital Structure'!$H$23='Capital Structure'!$E$17,0,EU140)</f>
        <v>0</v>
      </c>
      <c r="EV146" s="136">
        <f>IF('Capital Structure'!$H$23='Capital Structure'!$E$17,0,EV140)</f>
        <v>0</v>
      </c>
      <c r="EW146" s="136">
        <f>IF('Capital Structure'!$H$23='Capital Structure'!$E$17,0,EW140)</f>
        <v>0</v>
      </c>
      <c r="EX146" s="136">
        <f>IF('Capital Structure'!$H$23='Capital Structure'!$E$17,0,EX140)</f>
        <v>0</v>
      </c>
      <c r="EY146" s="136">
        <f>IF('Capital Structure'!$H$23='Capital Structure'!$E$17,0,EY140)</f>
        <v>0</v>
      </c>
      <c r="EZ146" s="136">
        <f>IF('Capital Structure'!$H$23='Capital Structure'!$E$17,0,EZ140)</f>
        <v>0</v>
      </c>
      <c r="FA146" s="136">
        <f>IF('Capital Structure'!$H$23='Capital Structure'!$E$17,0,FA140)</f>
        <v>0</v>
      </c>
      <c r="FB146" s="136">
        <f>IF('Capital Structure'!$H$23='Capital Structure'!$E$17,0,FB140)</f>
        <v>0</v>
      </c>
      <c r="FC146" s="136"/>
      <c r="FD146" s="136"/>
      <c r="FE146" s="136"/>
      <c r="FF146" s="136"/>
      <c r="FG146" s="136"/>
      <c r="FH146" s="136"/>
      <c r="FI146" s="136"/>
      <c r="FJ146" s="136"/>
      <c r="FK146" s="136"/>
      <c r="FL146" s="136"/>
      <c r="FM146" s="136"/>
      <c r="FN146" s="136"/>
      <c r="FO146" s="136"/>
      <c r="FP146" s="136"/>
      <c r="FQ146" s="136"/>
      <c r="FR146" s="136"/>
      <c r="FS146" s="136"/>
      <c r="FT146" s="136"/>
      <c r="FU146" s="136"/>
      <c r="FV146" s="136"/>
      <c r="FW146" s="136"/>
      <c r="FX146" s="136"/>
      <c r="FY146" s="136"/>
      <c r="FZ146" s="136"/>
      <c r="GA146" s="136"/>
      <c r="GB146" s="136"/>
      <c r="GC146" s="136"/>
      <c r="GD146" s="136"/>
      <c r="GE146" s="136"/>
      <c r="GF146" s="136"/>
      <c r="GG146" s="136"/>
      <c r="GH146" s="136"/>
      <c r="GI146" s="136"/>
      <c r="GJ146" s="136"/>
      <c r="GK146" s="136"/>
      <c r="GL146" s="136"/>
      <c r="GM146" s="136"/>
      <c r="GN146" s="136"/>
      <c r="GO146" s="136"/>
      <c r="GP146" s="136"/>
      <c r="GQ146" s="136"/>
      <c r="GR146" s="136"/>
      <c r="GS146" s="136"/>
      <c r="GT146" s="136"/>
      <c r="GU146" s="136"/>
      <c r="GV146" s="136"/>
      <c r="GW146" s="136"/>
      <c r="GX146" s="136"/>
    </row>
    <row r="147" spans="2:206">
      <c r="B147" s="140" t="s">
        <v>355</v>
      </c>
      <c r="E147" s="136">
        <f>IF('Capital Structure'!$H$23='Capital Structure'!$E$17,E136,E142)</f>
        <v>0</v>
      </c>
      <c r="F147" s="136">
        <f>IF('Capital Structure'!$H$23='Capital Structure'!$E$17,F136,F142)</f>
        <v>0</v>
      </c>
      <c r="G147" s="136">
        <f>IF('Capital Structure'!$H$23='Capital Structure'!$E$17,G136,G142)</f>
        <v>0</v>
      </c>
      <c r="H147" s="136">
        <f>IF('Capital Structure'!$H$23='Capital Structure'!$E$17,H136,H142)</f>
        <v>0</v>
      </c>
      <c r="I147" s="136">
        <f>IF('Capital Structure'!$H$23='Capital Structure'!$E$17,I136,I142)</f>
        <v>0</v>
      </c>
      <c r="J147" s="136">
        <f>IF('Capital Structure'!$H$23='Capital Structure'!$E$17,J136,J142)</f>
        <v>0</v>
      </c>
      <c r="K147" s="136">
        <f>IF('Capital Structure'!$H$23='Capital Structure'!$E$17,K136,K142)</f>
        <v>0</v>
      </c>
      <c r="L147" s="136">
        <f>IF('Capital Structure'!$H$23='Capital Structure'!$E$17,L136,L142)</f>
        <v>0</v>
      </c>
      <c r="M147" s="136">
        <f>IF('Capital Structure'!$H$23='Capital Structure'!$E$17,M136,M142)</f>
        <v>0</v>
      </c>
      <c r="N147" s="136">
        <f>IF('Capital Structure'!$H$23='Capital Structure'!$E$17,N136,N142)</f>
        <v>0</v>
      </c>
      <c r="O147" s="136">
        <f>IF('Capital Structure'!$H$23='Capital Structure'!$E$17,O136,O142)</f>
        <v>0</v>
      </c>
      <c r="P147" s="136">
        <f>IF('Capital Structure'!$H$23='Capital Structure'!$E$17,P136,P142)</f>
        <v>0</v>
      </c>
      <c r="Q147" s="136">
        <f>IF('Capital Structure'!$H$23='Capital Structure'!$E$17,Q136,Q142)</f>
        <v>0</v>
      </c>
      <c r="R147" s="136">
        <f>IF('Capital Structure'!$H$23='Capital Structure'!$E$17,R136,R142)</f>
        <v>0</v>
      </c>
      <c r="S147" s="136">
        <f>IF('Capital Structure'!$H$23='Capital Structure'!$E$17,S136,S142)</f>
        <v>0</v>
      </c>
      <c r="T147" s="136">
        <f>IF('Capital Structure'!$H$23='Capital Structure'!$E$17,T136,T142)</f>
        <v>0</v>
      </c>
      <c r="U147" s="136">
        <f>IF('Capital Structure'!$H$23='Capital Structure'!$E$17,U136,U142)</f>
        <v>0</v>
      </c>
      <c r="V147" s="136">
        <f>IF('Capital Structure'!$H$23='Capital Structure'!$E$17,V136,V142)</f>
        <v>0</v>
      </c>
      <c r="W147" s="136">
        <f>IF('Capital Structure'!$H$23='Capital Structure'!$E$17,W136,W142)</f>
        <v>0</v>
      </c>
      <c r="X147" s="136">
        <f>IF('Capital Structure'!$H$23='Capital Structure'!$E$17,X136,X142)</f>
        <v>0</v>
      </c>
      <c r="Y147" s="136">
        <f>IF('Capital Structure'!$H$23='Capital Structure'!$E$17,Y136,Y142)</f>
        <v>0</v>
      </c>
      <c r="Z147" s="136">
        <f>IF('Capital Structure'!$H$23='Capital Structure'!$E$17,Z136,Z142)</f>
        <v>0</v>
      </c>
      <c r="AA147" s="136">
        <f>IF('Capital Structure'!$H$23='Capital Structure'!$E$17,AA136,AA142)</f>
        <v>0</v>
      </c>
      <c r="AB147" s="136">
        <f>IF('Capital Structure'!$H$23='Capital Structure'!$E$17,AB136,AB142)</f>
        <v>0</v>
      </c>
      <c r="AC147" s="136">
        <f>IF('Capital Structure'!$H$23='Capital Structure'!$E$17,AC136,AC142)</f>
        <v>0</v>
      </c>
      <c r="AD147" s="136">
        <f>IF('Capital Structure'!$H$23='Capital Structure'!$E$17,AD136,AD142)</f>
        <v>0</v>
      </c>
      <c r="AE147" s="136">
        <f>IF('Capital Structure'!$H$23='Capital Structure'!$E$17,AE136,AE142)</f>
        <v>0</v>
      </c>
      <c r="AF147" s="136">
        <f>IF('Capital Structure'!$H$23='Capital Structure'!$E$17,AF136,AF142)</f>
        <v>0</v>
      </c>
      <c r="AG147" s="136">
        <f>IF('Capital Structure'!$H$23='Capital Structure'!$E$17,AG136,AG142)</f>
        <v>0</v>
      </c>
      <c r="AH147" s="136">
        <f>IF('Capital Structure'!$H$23='Capital Structure'!$E$17,AH136,AH142)</f>
        <v>0</v>
      </c>
      <c r="AI147" s="136">
        <f>IF('Capital Structure'!$H$23='Capital Structure'!$E$17,AI136,AI142)</f>
        <v>0</v>
      </c>
      <c r="AJ147" s="136">
        <f>IF('Capital Structure'!$H$23='Capital Structure'!$E$17,AJ136,AJ142)</f>
        <v>0</v>
      </c>
      <c r="AK147" s="136">
        <f>IF('Capital Structure'!$H$23='Capital Structure'!$E$17,AK136,AK142)</f>
        <v>0</v>
      </c>
      <c r="AL147" s="136">
        <f>IF('Capital Structure'!$H$23='Capital Structure'!$E$17,AL136,AL142)</f>
        <v>0</v>
      </c>
      <c r="AM147" s="136">
        <f>IF('Capital Structure'!$H$23='Capital Structure'!$E$17,AM136,AM142)</f>
        <v>0</v>
      </c>
      <c r="AN147" s="136">
        <f>IF('Capital Structure'!$H$23='Capital Structure'!$E$17,AN136,AN142)</f>
        <v>0</v>
      </c>
      <c r="AO147" s="136">
        <f>IF('Capital Structure'!$H$23='Capital Structure'!$E$17,AO136,AO142)</f>
        <v>0</v>
      </c>
      <c r="AP147" s="136">
        <f>IF('Capital Structure'!$H$23='Capital Structure'!$E$17,AP136,AP142)</f>
        <v>0</v>
      </c>
      <c r="AQ147" s="136">
        <f>IF('Capital Structure'!$H$23='Capital Structure'!$E$17,AQ136,AQ142)</f>
        <v>0</v>
      </c>
      <c r="AR147" s="136">
        <f>IF('Capital Structure'!$H$23='Capital Structure'!$E$17,AR136,AR142)</f>
        <v>0</v>
      </c>
      <c r="AS147" s="136">
        <f>IF('Capital Structure'!$H$23='Capital Structure'!$E$17,AS136,AS142)</f>
        <v>0</v>
      </c>
      <c r="AT147" s="136">
        <f>IF('Capital Structure'!$H$23='Capital Structure'!$E$17,AT136,AT142)</f>
        <v>0</v>
      </c>
      <c r="AU147" s="136">
        <f>IF('Capital Structure'!$H$23='Capital Structure'!$E$17,AU136,AU142)</f>
        <v>0</v>
      </c>
      <c r="AV147" s="136">
        <f>IF('Capital Structure'!$H$23='Capital Structure'!$E$17,AV136,AV142)</f>
        <v>0</v>
      </c>
      <c r="AW147" s="136">
        <f>IF('Capital Structure'!$H$23='Capital Structure'!$E$17,AW136,AW142)</f>
        <v>0</v>
      </c>
      <c r="AX147" s="136">
        <f>IF('Capital Structure'!$H$23='Capital Structure'!$E$17,AX136,AX142)</f>
        <v>0</v>
      </c>
      <c r="AY147" s="136">
        <f>IF('Capital Structure'!$H$23='Capital Structure'!$E$17,AY136,AY142)</f>
        <v>0</v>
      </c>
      <c r="AZ147" s="136">
        <f>IF('Capital Structure'!$H$23='Capital Structure'!$E$17,AZ136,AZ142)</f>
        <v>0</v>
      </c>
      <c r="BA147" s="136">
        <f>IF('Capital Structure'!$H$23='Capital Structure'!$E$17,BA136,BA142)</f>
        <v>3392307.6923076925</v>
      </c>
      <c r="BB147" s="136">
        <f>IF('Capital Structure'!$H$23='Capital Structure'!$E$17,BB136,BB142)</f>
        <v>6798750</v>
      </c>
      <c r="BC147" s="136">
        <f>IF('Capital Structure'!$H$23='Capital Structure'!$E$17,BC136,BC142)</f>
        <v>10219385.817307694</v>
      </c>
      <c r="BD147" s="136">
        <f>IF('Capital Structure'!$H$23='Capital Structure'!$E$17,BD136,BD142)</f>
        <v>13654274.283854168</v>
      </c>
      <c r="BE147" s="136">
        <f>IF('Capital Structure'!$H$23='Capital Structure'!$E$17,BE136,BE142)</f>
        <v>17103474.785677921</v>
      </c>
      <c r="BF147" s="136">
        <f>IF('Capital Structure'!$H$23='Capital Structure'!$E$17,BF136,BF142)</f>
        <v>20567046.956259269</v>
      </c>
      <c r="BG147" s="136">
        <f>IF('Capital Structure'!$H$23='Capital Structure'!$E$17,BG136,BG142)</f>
        <v>24045050.677551378</v>
      </c>
      <c r="BH147" s="136">
        <f>IF('Capital Structure'!$H$23='Capital Structure'!$E$17,BH136,BH142)</f>
        <v>27537546.081015531</v>
      </c>
      <c r="BI147" s="136">
        <f>IF('Capital Structure'!$H$23='Capital Structure'!$E$17,BI136,BI142)</f>
        <v>31044593.548660789</v>
      </c>
      <c r="BJ147" s="136">
        <f>IF('Capital Structure'!$H$23='Capital Structure'!$E$17,BJ136,BJ142)</f>
        <v>34566253.714087903</v>
      </c>
      <c r="BK147" s="136">
        <f>IF('Capital Structure'!$H$23='Capital Structure'!$E$17,BK136,BK142)</f>
        <v>38102587.463537633</v>
      </c>
      <c r="BL147" s="136">
        <f>IF('Capital Structure'!$H$23='Capital Structure'!$E$17,BL136,BL142)</f>
        <v>41653655.936943404</v>
      </c>
      <c r="BM147" s="136">
        <f>IF('Capital Structure'!$H$23='Capital Structure'!$E$17,BM136,BM142)</f>
        <v>45219520.528988361</v>
      </c>
      <c r="BN147" s="136">
        <f>IF('Capital Structure'!$H$23='Capital Structure'!$E$17,BN136,BN142)</f>
        <v>48800242.890166841</v>
      </c>
      <c r="BO147" s="136">
        <f>IF('Capital Structure'!$H$23='Capital Structure'!$E$17,BO136,BO142)</f>
        <v>52395884.927850232</v>
      </c>
      <c r="BP147" s="136">
        <f>IF('Capital Structure'!$H$23='Capital Structure'!$E$17,BP136,BP142)</f>
        <v>56006508.807357304</v>
      </c>
      <c r="BQ147" s="136">
        <f>IF('Capital Structure'!$H$23='Capital Structure'!$E$17,BQ136,BQ142)</f>
        <v>59632176.953028992</v>
      </c>
      <c r="BR147" s="136">
        <f>IF('Capital Structure'!$H$23='Capital Structure'!$E$17,BR136,BR142)</f>
        <v>63272952.049307637</v>
      </c>
      <c r="BS147" s="136">
        <f>IF('Capital Structure'!$H$23='Capital Structure'!$E$17,BS136,BS142)</f>
        <v>66928897.041820787</v>
      </c>
      <c r="BT147" s="136">
        <f>IF('Capital Structure'!$H$23='Capital Structure'!$E$17,BT136,BT142)</f>
        <v>70600075.138469398</v>
      </c>
      <c r="BU147" s="136">
        <f>IF('Capital Structure'!$H$23='Capital Structure'!$E$17,BU136,BU142)</f>
        <v>74286549.810520723</v>
      </c>
      <c r="BV147" s="136">
        <f>IF('Capital Structure'!$H$23='Capital Structure'!$E$17,BV136,BV142)</f>
        <v>77988384.793705583</v>
      </c>
      <c r="BW147" s="136">
        <f>IF('Capital Structure'!$H$23='Capital Structure'!$E$17,BW136,BW142)</f>
        <v>81705644.089320391</v>
      </c>
      <c r="BX147" s="136">
        <f>IF('Capital Structure'!$H$23='Capital Structure'!$E$17,BX136,BX142)</f>
        <v>85438391.965333581</v>
      </c>
      <c r="BY147" s="136">
        <f>IF('Capital Structure'!$H$23='Capital Structure'!$E$17,BY136,BY142)</f>
        <v>89186692.957496837</v>
      </c>
      <c r="BZ147" s="136">
        <f>IF('Capital Structure'!$H$23='Capital Structure'!$E$17,BZ136,BZ142)</f>
        <v>92950611.870460704</v>
      </c>
      <c r="CA147" s="136">
        <f>IF('Capital Structure'!$H$23='Capital Structure'!$E$17,CA136,CA142)</f>
        <v>93337906.086587623</v>
      </c>
      <c r="CB147" s="136">
        <f>IF('Capital Structure'!$H$23='Capital Structure'!$E$17,CB136,CB142)</f>
        <v>0</v>
      </c>
      <c r="CC147" s="136">
        <f>IF('Capital Structure'!$H$23='Capital Structure'!$E$17,CC136,CC142)</f>
        <v>0</v>
      </c>
      <c r="CD147" s="136">
        <f>IF('Capital Structure'!$H$23='Capital Structure'!$E$17,CD136,CD142)</f>
        <v>0</v>
      </c>
      <c r="CE147" s="136">
        <f>IF('Capital Structure'!$H$23='Capital Structure'!$E$17,CE136,CE142)</f>
        <v>0</v>
      </c>
      <c r="CF147" s="136">
        <f>IF('Capital Structure'!$H$23='Capital Structure'!$E$17,CF136,CF142)</f>
        <v>0</v>
      </c>
      <c r="CG147" s="136">
        <f>IF('Capital Structure'!$H$23='Capital Structure'!$E$17,CG136,CG142)</f>
        <v>0</v>
      </c>
      <c r="CH147" s="136">
        <f>IF('Capital Structure'!$H$23='Capital Structure'!$E$17,CH136,CH142)</f>
        <v>0</v>
      </c>
      <c r="CI147" s="136">
        <f>IF('Capital Structure'!$H$23='Capital Structure'!$E$17,CI136,CI142)</f>
        <v>0</v>
      </c>
      <c r="CJ147" s="136">
        <f>IF('Capital Structure'!$H$23='Capital Structure'!$E$17,CJ136,CJ142)</f>
        <v>0</v>
      </c>
      <c r="CK147" s="136">
        <f>IF('Capital Structure'!$H$23='Capital Structure'!$E$17,CK136,CK142)</f>
        <v>0</v>
      </c>
      <c r="CL147" s="136">
        <f>IF('Capital Structure'!$H$23='Capital Structure'!$E$17,CL136,CL142)</f>
        <v>0</v>
      </c>
      <c r="CM147" s="136">
        <f>IF('Capital Structure'!$H$23='Capital Structure'!$E$17,CM136,CM142)</f>
        <v>0</v>
      </c>
      <c r="CN147" s="136">
        <f>IF('Capital Structure'!$H$23='Capital Structure'!$E$17,CN136,CN142)</f>
        <v>0</v>
      </c>
      <c r="CO147" s="136">
        <f>IF('Capital Structure'!$H$23='Capital Structure'!$E$17,CO136,CO142)</f>
        <v>0</v>
      </c>
      <c r="CP147" s="136">
        <f>IF('Capital Structure'!$H$23='Capital Structure'!$E$17,CP136,CP142)</f>
        <v>0</v>
      </c>
      <c r="CQ147" s="136">
        <f>IF('Capital Structure'!$H$23='Capital Structure'!$E$17,CQ136,CQ142)</f>
        <v>0</v>
      </c>
      <c r="CR147" s="136">
        <f>IF('Capital Structure'!$H$23='Capital Structure'!$E$17,CR136,CR142)</f>
        <v>0</v>
      </c>
      <c r="CS147" s="136">
        <f>IF('Capital Structure'!$H$23='Capital Structure'!$E$17,CS136,CS142)</f>
        <v>0</v>
      </c>
      <c r="CT147" s="136">
        <f>IF('Capital Structure'!$H$23='Capital Structure'!$E$17,CT136,CT142)</f>
        <v>0</v>
      </c>
      <c r="CU147" s="136">
        <f>IF('Capital Structure'!$H$23='Capital Structure'!$E$17,CU136,CU142)</f>
        <v>0</v>
      </c>
      <c r="CV147" s="136">
        <f>IF('Capital Structure'!$H$23='Capital Structure'!$E$17,CV136,CV142)</f>
        <v>0</v>
      </c>
      <c r="CW147" s="136">
        <f>IF('Capital Structure'!$H$23='Capital Structure'!$E$17,CW136,CW142)</f>
        <v>0</v>
      </c>
      <c r="CX147" s="136">
        <f>IF('Capital Structure'!$H$23='Capital Structure'!$E$17,CX136,CX142)</f>
        <v>0</v>
      </c>
      <c r="CY147" s="136">
        <f>IF('Capital Structure'!$H$23='Capital Structure'!$E$17,CY136,CY142)</f>
        <v>0</v>
      </c>
      <c r="CZ147" s="136">
        <f>IF('Capital Structure'!$H$23='Capital Structure'!$E$17,CZ136,CZ142)</f>
        <v>0</v>
      </c>
      <c r="DA147" s="136">
        <f>IF('Capital Structure'!$H$23='Capital Structure'!$E$17,DA136,DA142)</f>
        <v>0</v>
      </c>
      <c r="DB147" s="136">
        <f>IF('Capital Structure'!$H$23='Capital Structure'!$E$17,DB136,DB142)</f>
        <v>0</v>
      </c>
      <c r="DC147" s="136">
        <f>IF('Capital Structure'!$H$23='Capital Structure'!$E$17,DC136,DC142)</f>
        <v>0</v>
      </c>
      <c r="DD147" s="136">
        <f>IF('Capital Structure'!$H$23='Capital Structure'!$E$17,DD136,DD142)</f>
        <v>0</v>
      </c>
      <c r="DE147" s="136">
        <f>IF('Capital Structure'!$H$23='Capital Structure'!$E$17,DE136,DE142)</f>
        <v>0</v>
      </c>
      <c r="DF147" s="136">
        <f>IF('Capital Structure'!$H$23='Capital Structure'!$E$17,DF136,DF142)</f>
        <v>0</v>
      </c>
      <c r="DG147" s="136">
        <f>IF('Capital Structure'!$H$23='Capital Structure'!$E$17,DG136,DG142)</f>
        <v>0</v>
      </c>
      <c r="DH147" s="136">
        <f>IF('Capital Structure'!$H$23='Capital Structure'!$E$17,DH136,DH142)</f>
        <v>0</v>
      </c>
      <c r="DI147" s="136">
        <f>IF('Capital Structure'!$H$23='Capital Structure'!$E$17,DI136,DI142)</f>
        <v>0</v>
      </c>
      <c r="DJ147" s="136">
        <f>IF('Capital Structure'!$H$23='Capital Structure'!$E$17,DJ136,DJ142)</f>
        <v>0</v>
      </c>
      <c r="DK147" s="136">
        <f>IF('Capital Structure'!$H$23='Capital Structure'!$E$17,DK136,DK142)</f>
        <v>0</v>
      </c>
      <c r="DL147" s="136">
        <f>IF('Capital Structure'!$H$23='Capital Structure'!$E$17,DL136,DL142)</f>
        <v>0</v>
      </c>
      <c r="DM147" s="136">
        <f>IF('Capital Structure'!$H$23='Capital Structure'!$E$17,DM136,DM142)</f>
        <v>0</v>
      </c>
      <c r="DN147" s="136">
        <f>IF('Capital Structure'!$H$23='Capital Structure'!$E$17,DN136,DN142)</f>
        <v>0</v>
      </c>
      <c r="DO147" s="136">
        <f>IF('Capital Structure'!$H$23='Capital Structure'!$E$17,DO136,DO142)</f>
        <v>0</v>
      </c>
      <c r="DP147" s="136">
        <f>IF('Capital Structure'!$H$23='Capital Structure'!$E$17,DP136,DP142)</f>
        <v>0</v>
      </c>
      <c r="DQ147" s="136">
        <f>IF('Capital Structure'!$H$23='Capital Structure'!$E$17,DQ136,DQ142)</f>
        <v>0</v>
      </c>
      <c r="DR147" s="136">
        <f>IF('Capital Structure'!$H$23='Capital Structure'!$E$17,DR136,DR142)</f>
        <v>0</v>
      </c>
      <c r="DS147" s="136">
        <f>IF('Capital Structure'!$H$23='Capital Structure'!$E$17,DS136,DS142)</f>
        <v>0</v>
      </c>
      <c r="DT147" s="136">
        <f>IF('Capital Structure'!$H$23='Capital Structure'!$E$17,DT136,DT142)</f>
        <v>0</v>
      </c>
      <c r="DU147" s="136">
        <f>IF('Capital Structure'!$H$23='Capital Structure'!$E$17,DU136,DU142)</f>
        <v>0</v>
      </c>
      <c r="DV147" s="136">
        <f>IF('Capital Structure'!$H$23='Capital Structure'!$E$17,DV136,DV142)</f>
        <v>0</v>
      </c>
      <c r="DW147" s="136">
        <f>IF('Capital Structure'!$H$23='Capital Structure'!$E$17,DW136,DW142)</f>
        <v>0</v>
      </c>
      <c r="DX147" s="136">
        <f>IF('Capital Structure'!$H$23='Capital Structure'!$E$17,DX136,DX142)</f>
        <v>0</v>
      </c>
      <c r="DY147" s="136">
        <f>IF('Capital Structure'!$H$23='Capital Structure'!$E$17,DY136,DY142)</f>
        <v>0</v>
      </c>
      <c r="DZ147" s="136">
        <f>IF('Capital Structure'!$H$23='Capital Structure'!$E$17,DZ136,DZ142)</f>
        <v>0</v>
      </c>
      <c r="EA147" s="136">
        <f>IF('Capital Structure'!$H$23='Capital Structure'!$E$17,EA136,EA142)</f>
        <v>0</v>
      </c>
      <c r="EB147" s="136">
        <f>IF('Capital Structure'!$H$23='Capital Structure'!$E$17,EB136,EB142)</f>
        <v>0</v>
      </c>
      <c r="EC147" s="136">
        <f>IF('Capital Structure'!$H$23='Capital Structure'!$E$17,EC136,EC142)</f>
        <v>0</v>
      </c>
      <c r="ED147" s="136">
        <f>IF('Capital Structure'!$H$23='Capital Structure'!$E$17,ED136,ED142)</f>
        <v>0</v>
      </c>
      <c r="EE147" s="136">
        <f>IF('Capital Structure'!$H$23='Capital Structure'!$E$17,EE136,EE142)</f>
        <v>0</v>
      </c>
      <c r="EF147" s="136">
        <f>IF('Capital Structure'!$H$23='Capital Structure'!$E$17,EF136,EF142)</f>
        <v>0</v>
      </c>
      <c r="EG147" s="136">
        <f>IF('Capital Structure'!$H$23='Capital Structure'!$E$17,EG136,EG142)</f>
        <v>0</v>
      </c>
      <c r="EH147" s="136">
        <f>IF('Capital Structure'!$H$23='Capital Structure'!$E$17,EH136,EH142)</f>
        <v>0</v>
      </c>
      <c r="EI147" s="136">
        <f>IF('Capital Structure'!$H$23='Capital Structure'!$E$17,EI136,EI142)</f>
        <v>0</v>
      </c>
      <c r="EJ147" s="136">
        <f>IF('Capital Structure'!$H$23='Capital Structure'!$E$17,EJ136,EJ142)</f>
        <v>0</v>
      </c>
      <c r="EK147" s="136">
        <f>IF('Capital Structure'!$H$23='Capital Structure'!$E$17,EK136,EK142)</f>
        <v>0</v>
      </c>
      <c r="EL147" s="136">
        <f>IF('Capital Structure'!$H$23='Capital Structure'!$E$17,EL136,EL142)</f>
        <v>0</v>
      </c>
      <c r="EM147" s="136">
        <f>IF('Capital Structure'!$H$23='Capital Structure'!$E$17,EM136,EM142)</f>
        <v>0</v>
      </c>
      <c r="EN147" s="136">
        <f>IF('Capital Structure'!$H$23='Capital Structure'!$E$17,EN136,EN142)</f>
        <v>0</v>
      </c>
      <c r="EO147" s="136">
        <f>IF('Capital Structure'!$H$23='Capital Structure'!$E$17,EO136,EO142)</f>
        <v>0</v>
      </c>
      <c r="EP147" s="136">
        <f>IF('Capital Structure'!$H$23='Capital Structure'!$E$17,EP136,EP142)</f>
        <v>0</v>
      </c>
      <c r="EQ147" s="136">
        <f>IF('Capital Structure'!$H$23='Capital Structure'!$E$17,EQ136,EQ142)</f>
        <v>0</v>
      </c>
      <c r="ER147" s="136">
        <f>IF('Capital Structure'!$H$23='Capital Structure'!$E$17,ER136,ER142)</f>
        <v>0</v>
      </c>
      <c r="ES147" s="136">
        <f>IF('Capital Structure'!$H$23='Capital Structure'!$E$17,ES136,ES142)</f>
        <v>0</v>
      </c>
      <c r="ET147" s="136">
        <f>IF('Capital Structure'!$H$23='Capital Structure'!$E$17,ET136,ET142)</f>
        <v>0</v>
      </c>
      <c r="EU147" s="136">
        <f>IF('Capital Structure'!$H$23='Capital Structure'!$E$17,EU136,EU142)</f>
        <v>0</v>
      </c>
      <c r="EV147" s="136">
        <f>IF('Capital Structure'!$H$23='Capital Structure'!$E$17,EV136,EV142)</f>
        <v>0</v>
      </c>
      <c r="EW147" s="136">
        <f>IF('Capital Structure'!$H$23='Capital Structure'!$E$17,EW136,EW142)</f>
        <v>0</v>
      </c>
      <c r="EX147" s="136">
        <f>IF('Capital Structure'!$H$23='Capital Structure'!$E$17,EX136,EX142)</f>
        <v>0</v>
      </c>
      <c r="EY147" s="136">
        <f>IF('Capital Structure'!$H$23='Capital Structure'!$E$17,EY136,EY142)</f>
        <v>0</v>
      </c>
      <c r="EZ147" s="136">
        <f>IF('Capital Structure'!$H$23='Capital Structure'!$E$17,EZ136,EZ142)</f>
        <v>0</v>
      </c>
      <c r="FA147" s="136">
        <f>IF('Capital Structure'!$H$23='Capital Structure'!$E$17,FA136,FA142)</f>
        <v>0</v>
      </c>
      <c r="FB147" s="136">
        <f>IF('Capital Structure'!$H$23='Capital Structure'!$E$17,FB136,FB142)</f>
        <v>0</v>
      </c>
      <c r="FC147" s="136"/>
      <c r="FD147" s="136"/>
      <c r="FE147" s="136"/>
      <c r="FF147" s="136"/>
      <c r="FG147" s="136"/>
      <c r="FH147" s="136"/>
      <c r="FI147" s="136"/>
      <c r="FJ147" s="136"/>
      <c r="FK147" s="136"/>
      <c r="FL147" s="136"/>
      <c r="FM147" s="136"/>
      <c r="FN147" s="136"/>
      <c r="FO147" s="136"/>
      <c r="FP147" s="136"/>
      <c r="FQ147" s="136"/>
      <c r="FR147" s="136"/>
      <c r="FS147" s="136"/>
      <c r="FT147" s="136"/>
      <c r="FU147" s="136"/>
      <c r="FV147" s="136"/>
      <c r="FW147" s="136"/>
      <c r="FX147" s="136"/>
      <c r="FY147" s="136"/>
      <c r="FZ147" s="136"/>
      <c r="GA147" s="136"/>
      <c r="GB147" s="136"/>
      <c r="GC147" s="136"/>
      <c r="GD147" s="136"/>
      <c r="GE147" s="136"/>
      <c r="GF147" s="136"/>
      <c r="GG147" s="136"/>
      <c r="GH147" s="136"/>
      <c r="GI147" s="136"/>
      <c r="GJ147" s="136"/>
      <c r="GK147" s="136"/>
      <c r="GL147" s="136"/>
      <c r="GM147" s="136"/>
      <c r="GN147" s="136"/>
      <c r="GO147" s="136"/>
      <c r="GP147" s="136"/>
      <c r="GQ147" s="136"/>
      <c r="GR147" s="136"/>
      <c r="GS147" s="136"/>
      <c r="GT147" s="136"/>
      <c r="GU147" s="136"/>
      <c r="GV147" s="136"/>
      <c r="GW147" s="136"/>
      <c r="GX147" s="136"/>
    </row>
    <row r="148" spans="2:206">
      <c r="B148" s="140" t="s">
        <v>329</v>
      </c>
      <c r="D148" s="108"/>
      <c r="E148" s="136">
        <f>IF('Capital Structure'!$H$23='Capital Structure'!$E$17,E135+E137,E141+E143)</f>
        <v>0</v>
      </c>
      <c r="F148" s="136">
        <f>IF('Capital Structure'!$H$23='Capital Structure'!$E$17,F135+F137,F141+F143)</f>
        <v>0</v>
      </c>
      <c r="G148" s="136">
        <f>IF('Capital Structure'!$H$23='Capital Structure'!$E$17,G135+G137,G141+G143)</f>
        <v>0</v>
      </c>
      <c r="H148" s="136">
        <f>IF('Capital Structure'!$H$23='Capital Structure'!$E$17,H135+H137,H141+H143)</f>
        <v>0</v>
      </c>
      <c r="I148" s="136">
        <f>IF('Capital Structure'!$H$23='Capital Structure'!$E$17,I135+I137,I141+I143)</f>
        <v>0</v>
      </c>
      <c r="J148" s="136">
        <f>IF('Capital Structure'!$H$23='Capital Structure'!$E$17,J135+J137,J141+J143)</f>
        <v>0</v>
      </c>
      <c r="K148" s="136">
        <f>IF('Capital Structure'!$H$23='Capital Structure'!$E$17,K135+K137,K141+K143)</f>
        <v>0</v>
      </c>
      <c r="L148" s="136">
        <f>IF('Capital Structure'!$H$23='Capital Structure'!$E$17,L135+L137,L141+L143)</f>
        <v>0</v>
      </c>
      <c r="M148" s="136">
        <f>IF('Capital Structure'!$H$23='Capital Structure'!$E$17,M135+M137,M141+M143)</f>
        <v>0</v>
      </c>
      <c r="N148" s="136">
        <f>IF('Capital Structure'!$H$23='Capital Structure'!$E$17,N135+N137,N141+N143)</f>
        <v>0</v>
      </c>
      <c r="O148" s="136">
        <f>IF('Capital Structure'!$H$23='Capital Structure'!$E$17,O135+O137,O141+O143)</f>
        <v>0</v>
      </c>
      <c r="P148" s="136">
        <f>IF('Capital Structure'!$H$23='Capital Structure'!$E$17,P135+P137,P141+P143)</f>
        <v>0</v>
      </c>
      <c r="Q148" s="136">
        <f>IF('Capital Structure'!$H$23='Capital Structure'!$E$17,Q135+Q137,Q141+Q143)</f>
        <v>0</v>
      </c>
      <c r="R148" s="136">
        <f>IF('Capital Structure'!$H$23='Capital Structure'!$E$17,R135+R137,R141+R143)</f>
        <v>0</v>
      </c>
      <c r="S148" s="136">
        <f>IF('Capital Structure'!$H$23='Capital Structure'!$E$17,S135+S137,S141+S143)</f>
        <v>0</v>
      </c>
      <c r="T148" s="136">
        <f>IF('Capital Structure'!$H$23='Capital Structure'!$E$17,T135+T137,T141+T143)</f>
        <v>0</v>
      </c>
      <c r="U148" s="136">
        <f>IF('Capital Structure'!$H$23='Capital Structure'!$E$17,U135+U137,U141+U143)</f>
        <v>0</v>
      </c>
      <c r="V148" s="136">
        <f>IF('Capital Structure'!$H$23='Capital Structure'!$E$17,V135+V137,V141+V143)</f>
        <v>0</v>
      </c>
      <c r="W148" s="136">
        <f>IF('Capital Structure'!$H$23='Capital Structure'!$E$17,W135+W137,W141+W143)</f>
        <v>0</v>
      </c>
      <c r="X148" s="136">
        <f>IF('Capital Structure'!$H$23='Capital Structure'!$E$17,X135+X137,X141+X143)</f>
        <v>0</v>
      </c>
      <c r="Y148" s="136">
        <f>IF('Capital Structure'!$H$23='Capital Structure'!$E$17,Y135+Y137,Y141+Y143)</f>
        <v>0</v>
      </c>
      <c r="Z148" s="136">
        <f>IF('Capital Structure'!$H$23='Capital Structure'!$E$17,Z135+Z137,Z141+Z143)</f>
        <v>0</v>
      </c>
      <c r="AA148" s="136">
        <f>IF('Capital Structure'!$H$23='Capital Structure'!$E$17,AA135+AA137,AA141+AA143)</f>
        <v>0</v>
      </c>
      <c r="AB148" s="136">
        <f>IF('Capital Structure'!$H$23='Capital Structure'!$E$17,AB135+AB137,AB141+AB143)</f>
        <v>0</v>
      </c>
      <c r="AC148" s="136">
        <f>IF('Capital Structure'!$H$23='Capital Structure'!$E$17,AC135+AC137,AC141+AC143)</f>
        <v>0</v>
      </c>
      <c r="AD148" s="136">
        <f>IF('Capital Structure'!$H$23='Capital Structure'!$E$17,AD135+AD137,AD141+AD143)</f>
        <v>0</v>
      </c>
      <c r="AE148" s="136">
        <f>IF('Capital Structure'!$H$23='Capital Structure'!$E$17,AE135+AE137,AE141+AE143)</f>
        <v>0</v>
      </c>
      <c r="AF148" s="136">
        <f>IF('Capital Structure'!$H$23='Capital Structure'!$E$17,AF135+AF137,AF141+AF143)</f>
        <v>0</v>
      </c>
      <c r="AG148" s="136">
        <f>IF('Capital Structure'!$H$23='Capital Structure'!$E$17,AG135+AG137,AG141+AG143)</f>
        <v>0</v>
      </c>
      <c r="AH148" s="136">
        <f>IF('Capital Structure'!$H$23='Capital Structure'!$E$17,AH135+AH137,AH141+AH143)</f>
        <v>0</v>
      </c>
      <c r="AI148" s="136">
        <f>IF('Capital Structure'!$H$23='Capital Structure'!$E$17,AI135+AI137,AI141+AI143)</f>
        <v>0</v>
      </c>
      <c r="AJ148" s="136">
        <f>IF('Capital Structure'!$H$23='Capital Structure'!$E$17,AJ135+AJ137,AJ141+AJ143)</f>
        <v>0</v>
      </c>
      <c r="AK148" s="136">
        <f>IF('Capital Structure'!$H$23='Capital Structure'!$E$17,AK135+AK137,AK141+AK143)</f>
        <v>0</v>
      </c>
      <c r="AL148" s="136">
        <f>IF('Capital Structure'!$H$23='Capital Structure'!$E$17,AL135+AL137,AL141+AL143)</f>
        <v>0</v>
      </c>
      <c r="AM148" s="136">
        <f>IF('Capital Structure'!$H$23='Capital Structure'!$E$17,AM135+AM137,AM141+AM143)</f>
        <v>0</v>
      </c>
      <c r="AN148" s="136">
        <f>IF('Capital Structure'!$H$23='Capital Structure'!$E$17,AN135+AN137,AN141+AN143)</f>
        <v>0</v>
      </c>
      <c r="AO148" s="136">
        <f>IF('Capital Structure'!$H$23='Capital Structure'!$E$17,AO135+AO137,AO141+AO143)</f>
        <v>0</v>
      </c>
      <c r="AP148" s="136">
        <f>IF('Capital Structure'!$H$23='Capital Structure'!$E$17,AP135+AP137,AP141+AP143)</f>
        <v>0</v>
      </c>
      <c r="AQ148" s="136">
        <f>IF('Capital Structure'!$H$23='Capital Structure'!$E$17,AQ135+AQ137,AQ141+AQ143)</f>
        <v>0</v>
      </c>
      <c r="AR148" s="136">
        <f>IF('Capital Structure'!$H$23='Capital Structure'!$E$17,AR135+AR137,AR141+AR143)</f>
        <v>0</v>
      </c>
      <c r="AS148" s="136">
        <f>IF('Capital Structure'!$H$23='Capital Structure'!$E$17,AS135+AS137,AS141+AS143)</f>
        <v>0</v>
      </c>
      <c r="AT148" s="136">
        <f>IF('Capital Structure'!$H$23='Capital Structure'!$E$17,AT135+AT137,AT141+AT143)</f>
        <v>0</v>
      </c>
      <c r="AU148" s="136">
        <f>IF('Capital Structure'!$H$23='Capital Structure'!$E$17,AU135+AU137,AU141+AU143)</f>
        <v>0</v>
      </c>
      <c r="AV148" s="136">
        <f>IF('Capital Structure'!$H$23='Capital Structure'!$E$17,AV135+AV137,AV141+AV143)</f>
        <v>0</v>
      </c>
      <c r="AW148" s="136">
        <f>IF('Capital Structure'!$H$23='Capital Structure'!$E$17,AW135+AW137,AW141+AW143)</f>
        <v>0</v>
      </c>
      <c r="AX148" s="136">
        <f>IF('Capital Structure'!$H$23='Capital Structure'!$E$17,AX135+AX137,AX141+AX143)</f>
        <v>0</v>
      </c>
      <c r="AY148" s="136">
        <f>IF('Capital Structure'!$H$23='Capital Structure'!$E$17,AY135+AY137,AY141+AY143)</f>
        <v>0</v>
      </c>
      <c r="AZ148" s="136">
        <f>IF('Capital Structure'!$H$23='Capital Structure'!$E$17,AZ135+AZ137,AZ141+AZ143)</f>
        <v>0</v>
      </c>
      <c r="BA148" s="136">
        <f>IF('Capital Structure'!$H$23='Capital Structure'!$E$17,BA135+BA137,BA141+BA143)</f>
        <v>0</v>
      </c>
      <c r="BB148" s="136">
        <f>IF('Capital Structure'!$H$23='Capital Structure'!$E$17,BB135+BB137,BB141+BB143)</f>
        <v>0</v>
      </c>
      <c r="BC148" s="136">
        <f>IF('Capital Structure'!$H$23='Capital Structure'!$E$17,BC135+BC137,BC141+BC143)</f>
        <v>0</v>
      </c>
      <c r="BD148" s="136">
        <f>IF('Capital Structure'!$H$23='Capital Structure'!$E$17,BD135+BD137,BD141+BD143)</f>
        <v>0</v>
      </c>
      <c r="BE148" s="136">
        <f>IF('Capital Structure'!$H$23='Capital Structure'!$E$17,BE135+BE137,BE141+BE143)</f>
        <v>0</v>
      </c>
      <c r="BF148" s="136">
        <f>IF('Capital Structure'!$H$23='Capital Structure'!$E$17,BF135+BF137,BF141+BF143)</f>
        <v>0</v>
      </c>
      <c r="BG148" s="136">
        <f>IF('Capital Structure'!$H$23='Capital Structure'!$E$17,BG135+BG137,BG141+BG143)</f>
        <v>0</v>
      </c>
      <c r="BH148" s="136">
        <f>IF('Capital Structure'!$H$23='Capital Structure'!$E$17,BH135+BH137,BH141+BH143)</f>
        <v>0</v>
      </c>
      <c r="BI148" s="136">
        <f>IF('Capital Structure'!$H$23='Capital Structure'!$E$17,BI135+BI137,BI141+BI143)</f>
        <v>0</v>
      </c>
      <c r="BJ148" s="136">
        <f>IF('Capital Structure'!$H$23='Capital Structure'!$E$17,BJ135+BJ137,BJ141+BJ143)</f>
        <v>0</v>
      </c>
      <c r="BK148" s="136">
        <f>IF('Capital Structure'!$H$23='Capital Structure'!$E$17,BK135+BK137,BK141+BK143)</f>
        <v>0</v>
      </c>
      <c r="BL148" s="136">
        <f>IF('Capital Structure'!$H$23='Capital Structure'!$E$17,BL135+BL137,BL141+BL143)</f>
        <v>0</v>
      </c>
      <c r="BM148" s="136">
        <f>IF('Capital Structure'!$H$23='Capital Structure'!$E$17,BM135+BM137,BM141+BM143)</f>
        <v>0</v>
      </c>
      <c r="BN148" s="136">
        <f>IF('Capital Structure'!$H$23='Capital Structure'!$E$17,BN135+BN137,BN141+BN143)</f>
        <v>0</v>
      </c>
      <c r="BO148" s="136">
        <f>IF('Capital Structure'!$H$23='Capital Structure'!$E$17,BO135+BO137,BO141+BO143)</f>
        <v>0</v>
      </c>
      <c r="BP148" s="136">
        <f>IF('Capital Structure'!$H$23='Capital Structure'!$E$17,BP135+BP137,BP141+BP143)</f>
        <v>0</v>
      </c>
      <c r="BQ148" s="136">
        <f>IF('Capital Structure'!$H$23='Capital Structure'!$E$17,BQ135+BQ137,BQ141+BQ143)</f>
        <v>0</v>
      </c>
      <c r="BR148" s="136">
        <f>IF('Capital Structure'!$H$23='Capital Structure'!$E$17,BR135+BR137,BR141+BR143)</f>
        <v>0</v>
      </c>
      <c r="BS148" s="136">
        <f>IF('Capital Structure'!$H$23='Capital Structure'!$E$17,BS135+BS137,BS141+BS143)</f>
        <v>0</v>
      </c>
      <c r="BT148" s="136">
        <f>IF('Capital Structure'!$H$23='Capital Structure'!$E$17,BT135+BT137,BT141+BT143)</f>
        <v>0</v>
      </c>
      <c r="BU148" s="136">
        <f>IF('Capital Structure'!$H$23='Capital Structure'!$E$17,BU135+BU137,BU141+BU143)</f>
        <v>0</v>
      </c>
      <c r="BV148" s="136">
        <f>IF('Capital Structure'!$H$23='Capital Structure'!$E$17,BV135+BV137,BV141+BV143)</f>
        <v>0</v>
      </c>
      <c r="BW148" s="136">
        <f>IF('Capital Structure'!$H$23='Capital Structure'!$E$17,BW135+BW137,BW141+BW143)</f>
        <v>0</v>
      </c>
      <c r="BX148" s="136">
        <f>IF('Capital Structure'!$H$23='Capital Structure'!$E$17,BX135+BX137,BX141+BX143)</f>
        <v>0</v>
      </c>
      <c r="BY148" s="136">
        <f>IF('Capital Structure'!$H$23='Capital Structure'!$E$17,BY135+BY137,BY141+BY143)</f>
        <v>0</v>
      </c>
      <c r="BZ148" s="136">
        <f>IF('Capital Structure'!$H$23='Capital Structure'!$E$17,BZ135+BZ137,BZ141+BZ143)</f>
        <v>0</v>
      </c>
      <c r="CA148" s="136">
        <f>IF('Capital Structure'!$H$23='Capital Structure'!$E$17,CA135+CA137,CA141+CA143)</f>
        <v>93337906.086587623</v>
      </c>
      <c r="CB148" s="136">
        <f>IF('Capital Structure'!$H$23='Capital Structure'!$E$17,CB135+CB137,CB141+CB143)</f>
        <v>0</v>
      </c>
      <c r="CC148" s="136">
        <f>IF('Capital Structure'!$H$23='Capital Structure'!$E$17,CC135+CC137,CC141+CC143)</f>
        <v>0</v>
      </c>
      <c r="CD148" s="136">
        <f>IF('Capital Structure'!$H$23='Capital Structure'!$E$17,CD135+CD137,CD141+CD143)</f>
        <v>0</v>
      </c>
      <c r="CE148" s="136">
        <f>IF('Capital Structure'!$H$23='Capital Structure'!$E$17,CE135+CE137,CE141+CE143)</f>
        <v>0</v>
      </c>
      <c r="CF148" s="136">
        <f>IF('Capital Structure'!$H$23='Capital Structure'!$E$17,CF135+CF137,CF141+CF143)</f>
        <v>0</v>
      </c>
      <c r="CG148" s="136">
        <f>IF('Capital Structure'!$H$23='Capital Structure'!$E$17,CG135+CG137,CG141+CG143)</f>
        <v>0</v>
      </c>
      <c r="CH148" s="136">
        <f>IF('Capital Structure'!$H$23='Capital Structure'!$E$17,CH135+CH137,CH141+CH143)</f>
        <v>0</v>
      </c>
      <c r="CI148" s="136">
        <f>IF('Capital Structure'!$H$23='Capital Structure'!$E$17,CI135+CI137,CI141+CI143)</f>
        <v>0</v>
      </c>
      <c r="CJ148" s="136">
        <f>IF('Capital Structure'!$H$23='Capital Structure'!$E$17,CJ135+CJ137,CJ141+CJ143)</f>
        <v>0</v>
      </c>
      <c r="CK148" s="136">
        <f>IF('Capital Structure'!$H$23='Capital Structure'!$E$17,CK135+CK137,CK141+CK143)</f>
        <v>0</v>
      </c>
      <c r="CL148" s="136">
        <f>IF('Capital Structure'!$H$23='Capital Structure'!$E$17,CL135+CL137,CL141+CL143)</f>
        <v>0</v>
      </c>
      <c r="CM148" s="136">
        <f>IF('Capital Structure'!$H$23='Capital Structure'!$E$17,CM135+CM137,CM141+CM143)</f>
        <v>0</v>
      </c>
      <c r="CN148" s="136">
        <f>IF('Capital Structure'!$H$23='Capital Structure'!$E$17,CN135+CN137,CN141+CN143)</f>
        <v>0</v>
      </c>
      <c r="CO148" s="136">
        <f>IF('Capital Structure'!$H$23='Capital Structure'!$E$17,CO135+CO137,CO141+CO143)</f>
        <v>0</v>
      </c>
      <c r="CP148" s="136">
        <f>IF('Capital Structure'!$H$23='Capital Structure'!$E$17,CP135+CP137,CP141+CP143)</f>
        <v>0</v>
      </c>
      <c r="CQ148" s="136">
        <f>IF('Capital Structure'!$H$23='Capital Structure'!$E$17,CQ135+CQ137,CQ141+CQ143)</f>
        <v>0</v>
      </c>
      <c r="CR148" s="136">
        <f>IF('Capital Structure'!$H$23='Capital Structure'!$E$17,CR135+CR137,CR141+CR143)</f>
        <v>0</v>
      </c>
      <c r="CS148" s="136">
        <f>IF('Capital Structure'!$H$23='Capital Structure'!$E$17,CS135+CS137,CS141+CS143)</f>
        <v>0</v>
      </c>
      <c r="CT148" s="136">
        <f>IF('Capital Structure'!$H$23='Capital Structure'!$E$17,CT135+CT137,CT141+CT143)</f>
        <v>0</v>
      </c>
      <c r="CU148" s="136">
        <f>IF('Capital Structure'!$H$23='Capital Structure'!$E$17,CU135+CU137,CU141+CU143)</f>
        <v>0</v>
      </c>
      <c r="CV148" s="136">
        <f>IF('Capital Structure'!$H$23='Capital Structure'!$E$17,CV135+CV137,CV141+CV143)</f>
        <v>0</v>
      </c>
      <c r="CW148" s="136">
        <f>IF('Capital Structure'!$H$23='Capital Structure'!$E$17,CW135+CW137,CW141+CW143)</f>
        <v>0</v>
      </c>
      <c r="CX148" s="136">
        <f>IF('Capital Structure'!$H$23='Capital Structure'!$E$17,CX135+CX137,CX141+CX143)</f>
        <v>0</v>
      </c>
      <c r="CY148" s="136">
        <f>IF('Capital Structure'!$H$23='Capital Structure'!$E$17,CY135+CY137,CY141+CY143)</f>
        <v>0</v>
      </c>
      <c r="CZ148" s="136">
        <f>IF('Capital Structure'!$H$23='Capital Structure'!$E$17,CZ135+CZ137,CZ141+CZ143)</f>
        <v>0</v>
      </c>
      <c r="DA148" s="136">
        <f>IF('Capital Structure'!$H$23='Capital Structure'!$E$17,DA135+DA137,DA141+DA143)</f>
        <v>0</v>
      </c>
      <c r="DB148" s="136">
        <f>IF('Capital Structure'!$H$23='Capital Structure'!$E$17,DB135+DB137,DB141+DB143)</f>
        <v>0</v>
      </c>
      <c r="DC148" s="136">
        <f>IF('Capital Structure'!$H$23='Capital Structure'!$E$17,DC135+DC137,DC141+DC143)</f>
        <v>0</v>
      </c>
      <c r="DD148" s="136">
        <f>IF('Capital Structure'!$H$23='Capital Structure'!$E$17,DD135+DD137,DD141+DD143)</f>
        <v>0</v>
      </c>
      <c r="DE148" s="136">
        <f>IF('Capital Structure'!$H$23='Capital Structure'!$E$17,DE135+DE137,DE141+DE143)</f>
        <v>0</v>
      </c>
      <c r="DF148" s="136">
        <f>IF('Capital Structure'!$H$23='Capital Structure'!$E$17,DF135+DF137,DF141+DF143)</f>
        <v>0</v>
      </c>
      <c r="DG148" s="136">
        <f>IF('Capital Structure'!$H$23='Capital Structure'!$E$17,DG135+DG137,DG141+DG143)</f>
        <v>0</v>
      </c>
      <c r="DH148" s="136">
        <f>IF('Capital Structure'!$H$23='Capital Structure'!$E$17,DH135+DH137,DH141+DH143)</f>
        <v>0</v>
      </c>
      <c r="DI148" s="136">
        <f>IF('Capital Structure'!$H$23='Capital Structure'!$E$17,DI135+DI137,DI141+DI143)</f>
        <v>0</v>
      </c>
      <c r="DJ148" s="136">
        <f>IF('Capital Structure'!$H$23='Capital Structure'!$E$17,DJ135+DJ137,DJ141+DJ143)</f>
        <v>0</v>
      </c>
      <c r="DK148" s="136">
        <f>IF('Capital Structure'!$H$23='Capital Structure'!$E$17,DK135+DK137,DK141+DK143)</f>
        <v>0</v>
      </c>
      <c r="DL148" s="136">
        <f>IF('Capital Structure'!$H$23='Capital Structure'!$E$17,DL135+DL137,DL141+DL143)</f>
        <v>0</v>
      </c>
      <c r="DM148" s="136">
        <f>IF('Capital Structure'!$H$23='Capital Structure'!$E$17,DM135+DM137,DM141+DM143)</f>
        <v>0</v>
      </c>
      <c r="DN148" s="136">
        <f>IF('Capital Structure'!$H$23='Capital Structure'!$E$17,DN135+DN137,DN141+DN143)</f>
        <v>0</v>
      </c>
      <c r="DO148" s="136">
        <f>IF('Capital Structure'!$H$23='Capital Structure'!$E$17,DO135+DO137,DO141+DO143)</f>
        <v>0</v>
      </c>
      <c r="DP148" s="136">
        <f>IF('Capital Structure'!$H$23='Capital Structure'!$E$17,DP135+DP137,DP141+DP143)</f>
        <v>0</v>
      </c>
      <c r="DQ148" s="136">
        <f>IF('Capital Structure'!$H$23='Capital Structure'!$E$17,DQ135+DQ137,DQ141+DQ143)</f>
        <v>0</v>
      </c>
      <c r="DR148" s="136">
        <f>IF('Capital Structure'!$H$23='Capital Structure'!$E$17,DR135+DR137,DR141+DR143)</f>
        <v>0</v>
      </c>
      <c r="DS148" s="136">
        <f>IF('Capital Structure'!$H$23='Capital Structure'!$E$17,DS135+DS137,DS141+DS143)</f>
        <v>0</v>
      </c>
      <c r="DT148" s="136">
        <f>IF('Capital Structure'!$H$23='Capital Structure'!$E$17,DT135+DT137,DT141+DT143)</f>
        <v>0</v>
      </c>
      <c r="DU148" s="136">
        <f>IF('Capital Structure'!$H$23='Capital Structure'!$E$17,DU135+DU137,DU141+DU143)</f>
        <v>0</v>
      </c>
      <c r="DV148" s="136">
        <f>IF('Capital Structure'!$H$23='Capital Structure'!$E$17,DV135+DV137,DV141+DV143)</f>
        <v>0</v>
      </c>
      <c r="DW148" s="136">
        <f>IF('Capital Structure'!$H$23='Capital Structure'!$E$17,DW135+DW137,DW141+DW143)</f>
        <v>0</v>
      </c>
      <c r="DX148" s="136">
        <f>IF('Capital Structure'!$H$23='Capital Structure'!$E$17,DX135+DX137,DX141+DX143)</f>
        <v>0</v>
      </c>
      <c r="DY148" s="136">
        <f>IF('Capital Structure'!$H$23='Capital Structure'!$E$17,DY135+DY137,DY141+DY143)</f>
        <v>0</v>
      </c>
      <c r="DZ148" s="136">
        <f>IF('Capital Structure'!$H$23='Capital Structure'!$E$17,DZ135+DZ137,DZ141+DZ143)</f>
        <v>0</v>
      </c>
      <c r="EA148" s="136">
        <f>IF('Capital Structure'!$H$23='Capital Structure'!$E$17,EA135+EA137,EA141+EA143)</f>
        <v>0</v>
      </c>
      <c r="EB148" s="136">
        <f>IF('Capital Structure'!$H$23='Capital Structure'!$E$17,EB135+EB137,EB141+EB143)</f>
        <v>0</v>
      </c>
      <c r="EC148" s="136">
        <f>IF('Capital Structure'!$H$23='Capital Structure'!$E$17,EC135+EC137,EC141+EC143)</f>
        <v>0</v>
      </c>
      <c r="ED148" s="136">
        <f>IF('Capital Structure'!$H$23='Capital Structure'!$E$17,ED135+ED137,ED141+ED143)</f>
        <v>0</v>
      </c>
      <c r="EE148" s="136">
        <f>IF('Capital Structure'!$H$23='Capital Structure'!$E$17,EE135+EE137,EE141+EE143)</f>
        <v>0</v>
      </c>
      <c r="EF148" s="136">
        <f>IF('Capital Structure'!$H$23='Capital Structure'!$E$17,EF135+EF137,EF141+EF143)</f>
        <v>0</v>
      </c>
      <c r="EG148" s="136">
        <f>IF('Capital Structure'!$H$23='Capital Structure'!$E$17,EG135+EG137,EG141+EG143)</f>
        <v>0</v>
      </c>
      <c r="EH148" s="136">
        <f>IF('Capital Structure'!$H$23='Capital Structure'!$E$17,EH135+EH137,EH141+EH143)</f>
        <v>0</v>
      </c>
      <c r="EI148" s="136">
        <f>IF('Capital Structure'!$H$23='Capital Structure'!$E$17,EI135+EI137,EI141+EI143)</f>
        <v>0</v>
      </c>
      <c r="EJ148" s="136">
        <f>IF('Capital Structure'!$H$23='Capital Structure'!$E$17,EJ135+EJ137,EJ141+EJ143)</f>
        <v>0</v>
      </c>
      <c r="EK148" s="136">
        <f>IF('Capital Structure'!$H$23='Capital Structure'!$E$17,EK135+EK137,EK141+EK143)</f>
        <v>0</v>
      </c>
      <c r="EL148" s="136">
        <f>IF('Capital Structure'!$H$23='Capital Structure'!$E$17,EL135+EL137,EL141+EL143)</f>
        <v>0</v>
      </c>
      <c r="EM148" s="136">
        <f>IF('Capital Structure'!$H$23='Capital Structure'!$E$17,EM135+EM137,EM141+EM143)</f>
        <v>0</v>
      </c>
      <c r="EN148" s="136">
        <f>IF('Capital Structure'!$H$23='Capital Structure'!$E$17,EN135+EN137,EN141+EN143)</f>
        <v>0</v>
      </c>
      <c r="EO148" s="136">
        <f>IF('Capital Structure'!$H$23='Capital Structure'!$E$17,EO135+EO137,EO141+EO143)</f>
        <v>0</v>
      </c>
      <c r="EP148" s="136">
        <f>IF('Capital Structure'!$H$23='Capital Structure'!$E$17,EP135+EP137,EP141+EP143)</f>
        <v>0</v>
      </c>
      <c r="EQ148" s="136">
        <f>IF('Capital Structure'!$H$23='Capital Structure'!$E$17,EQ135+EQ137,EQ141+EQ143)</f>
        <v>0</v>
      </c>
      <c r="ER148" s="136">
        <f>IF('Capital Structure'!$H$23='Capital Structure'!$E$17,ER135+ER137,ER141+ER143)</f>
        <v>0</v>
      </c>
      <c r="ES148" s="136">
        <f>IF('Capital Structure'!$H$23='Capital Structure'!$E$17,ES135+ES137,ES141+ES143)</f>
        <v>0</v>
      </c>
      <c r="ET148" s="136">
        <f>IF('Capital Structure'!$H$23='Capital Structure'!$E$17,ET135+ET137,ET141+ET143)</f>
        <v>0</v>
      </c>
      <c r="EU148" s="136">
        <f>IF('Capital Structure'!$H$23='Capital Structure'!$E$17,EU135+EU137,EU141+EU143)</f>
        <v>0</v>
      </c>
      <c r="EV148" s="136">
        <f>IF('Capital Structure'!$H$23='Capital Structure'!$E$17,EV135+EV137,EV141+EV143)</f>
        <v>0</v>
      </c>
      <c r="EW148" s="136">
        <f>IF('Capital Structure'!$H$23='Capital Structure'!$E$17,EW135+EW137,EW141+EW143)</f>
        <v>0</v>
      </c>
      <c r="EX148" s="136">
        <f>IF('Capital Structure'!$H$23='Capital Structure'!$E$17,EX135+EX137,EX141+EX143)</f>
        <v>0</v>
      </c>
      <c r="EY148" s="136">
        <f>IF('Capital Structure'!$H$23='Capital Structure'!$E$17,EY135+EY137,EY141+EY143)</f>
        <v>0</v>
      </c>
      <c r="EZ148" s="136">
        <f>IF('Capital Structure'!$H$23='Capital Structure'!$E$17,EZ135+EZ137,EZ141+EZ143)</f>
        <v>0</v>
      </c>
      <c r="FA148" s="136">
        <f>IF('Capital Structure'!$H$23='Capital Structure'!$E$17,FA135+FA137,FA141+FA143)</f>
        <v>0</v>
      </c>
      <c r="FB148" s="136">
        <f>IF('Capital Structure'!$H$23='Capital Structure'!$E$17,FB135+FB137,FB141+FB143)</f>
        <v>0</v>
      </c>
      <c r="FC148" s="136"/>
      <c r="FD148" s="136"/>
      <c r="FE148" s="136"/>
      <c r="FF148" s="136"/>
      <c r="FG148" s="136"/>
      <c r="FH148" s="136"/>
      <c r="FI148" s="136"/>
      <c r="FJ148" s="136"/>
      <c r="FK148" s="136"/>
      <c r="FL148" s="136"/>
      <c r="FM148" s="136"/>
      <c r="FN148" s="136"/>
      <c r="FO148" s="136"/>
      <c r="FP148" s="136"/>
      <c r="FQ148" s="136"/>
      <c r="FR148" s="136"/>
      <c r="FS148" s="136"/>
      <c r="FT148" s="136"/>
      <c r="FU148" s="136"/>
      <c r="FV148" s="136"/>
      <c r="FW148" s="136"/>
      <c r="FX148" s="136"/>
      <c r="FY148" s="136"/>
      <c r="FZ148" s="136"/>
      <c r="GA148" s="136"/>
      <c r="GB148" s="136"/>
      <c r="GC148" s="136"/>
      <c r="GD148" s="136"/>
      <c r="GE148" s="136"/>
      <c r="GF148" s="136"/>
      <c r="GG148" s="136"/>
      <c r="GH148" s="136"/>
      <c r="GI148" s="136"/>
      <c r="GJ148" s="136"/>
      <c r="GK148" s="136"/>
      <c r="GL148" s="136"/>
      <c r="GM148" s="136"/>
      <c r="GN148" s="136"/>
      <c r="GO148" s="136"/>
      <c r="GP148" s="136"/>
      <c r="GQ148" s="136"/>
      <c r="GR148" s="136"/>
      <c r="GS148" s="136"/>
      <c r="GT148" s="136"/>
      <c r="GU148" s="136"/>
      <c r="GV148" s="136"/>
      <c r="GW148" s="136"/>
      <c r="GX148" s="136"/>
    </row>
    <row r="149" spans="2:206">
      <c r="B149" s="140" t="s">
        <v>336</v>
      </c>
      <c r="D149" s="108"/>
      <c r="E149" s="136">
        <f>IF('Capital Structure'!$H$23='Capital Structure'!$E$17,E134,E140)</f>
        <v>0</v>
      </c>
      <c r="F149" s="136">
        <f>IF('Capital Structure'!$H$23='Capital Structure'!$E$17,F134,F140)</f>
        <v>0</v>
      </c>
      <c r="G149" s="136">
        <f>IF('Capital Structure'!$H$23='Capital Structure'!$E$17,G134,G140)</f>
        <v>0</v>
      </c>
      <c r="H149" s="136">
        <f>IF('Capital Structure'!$H$23='Capital Structure'!$E$17,H134,H140)</f>
        <v>0</v>
      </c>
      <c r="I149" s="136">
        <f>IF('Capital Structure'!$H$23='Capital Structure'!$E$17,I134,I140)</f>
        <v>0</v>
      </c>
      <c r="J149" s="136">
        <f>IF('Capital Structure'!$H$23='Capital Structure'!$E$17,J134,J140)</f>
        <v>0</v>
      </c>
      <c r="K149" s="136">
        <f>IF('Capital Structure'!$H$23='Capital Structure'!$E$17,K134,K140)</f>
        <v>0</v>
      </c>
      <c r="L149" s="136">
        <f>IF('Capital Structure'!$H$23='Capital Structure'!$E$17,L134,L140)</f>
        <v>0</v>
      </c>
      <c r="M149" s="136">
        <f>IF('Capital Structure'!$H$23='Capital Structure'!$E$17,M134,M140)</f>
        <v>0</v>
      </c>
      <c r="N149" s="136">
        <f>IF('Capital Structure'!$H$23='Capital Structure'!$E$17,N134,N140)</f>
        <v>0</v>
      </c>
      <c r="O149" s="136">
        <f>IF('Capital Structure'!$H$23='Capital Structure'!$E$17,O134,O140)</f>
        <v>0</v>
      </c>
      <c r="P149" s="136">
        <f>IF('Capital Structure'!$H$23='Capital Structure'!$E$17,P134,P140)</f>
        <v>0</v>
      </c>
      <c r="Q149" s="136">
        <f>IF('Capital Structure'!$H$23='Capital Structure'!$E$17,Q134,Q140)</f>
        <v>0</v>
      </c>
      <c r="R149" s="136">
        <f>IF('Capital Structure'!$H$23='Capital Structure'!$E$17,R134,R140)</f>
        <v>0</v>
      </c>
      <c r="S149" s="136">
        <f>IF('Capital Structure'!$H$23='Capital Structure'!$E$17,S134,S140)</f>
        <v>0</v>
      </c>
      <c r="T149" s="136">
        <f>IF('Capital Structure'!$H$23='Capital Structure'!$E$17,T134,T140)</f>
        <v>0</v>
      </c>
      <c r="U149" s="136">
        <f>IF('Capital Structure'!$H$23='Capital Structure'!$E$17,U134,U140)</f>
        <v>0</v>
      </c>
      <c r="V149" s="136">
        <f>IF('Capital Structure'!$H$23='Capital Structure'!$E$17,V134,V140)</f>
        <v>0</v>
      </c>
      <c r="W149" s="136">
        <f>IF('Capital Structure'!$H$23='Capital Structure'!$E$17,W134,W140)</f>
        <v>0</v>
      </c>
      <c r="X149" s="136">
        <f>IF('Capital Structure'!$H$23='Capital Structure'!$E$17,X134,X140)</f>
        <v>0</v>
      </c>
      <c r="Y149" s="136">
        <f>IF('Capital Structure'!$H$23='Capital Structure'!$E$17,Y134,Y140)</f>
        <v>0</v>
      </c>
      <c r="Z149" s="136">
        <f>IF('Capital Structure'!$H$23='Capital Structure'!$E$17,Z134,Z140)</f>
        <v>0</v>
      </c>
      <c r="AA149" s="136">
        <f>IF('Capital Structure'!$H$23='Capital Structure'!$E$17,AA134,AA140)</f>
        <v>0</v>
      </c>
      <c r="AB149" s="136">
        <f>IF('Capital Structure'!$H$23='Capital Structure'!$E$17,AB134,AB140)</f>
        <v>0</v>
      </c>
      <c r="AC149" s="136">
        <f>IF('Capital Structure'!$H$23='Capital Structure'!$E$17,AC134,AC140)</f>
        <v>0</v>
      </c>
      <c r="AD149" s="136">
        <f>IF('Capital Structure'!$H$23='Capital Structure'!$E$17,AD134,AD140)</f>
        <v>0</v>
      </c>
      <c r="AE149" s="136">
        <f>IF('Capital Structure'!$H$23='Capital Structure'!$E$17,AE134,AE140)</f>
        <v>0</v>
      </c>
      <c r="AF149" s="136">
        <f>IF('Capital Structure'!$H$23='Capital Structure'!$E$17,AF134,AF140)</f>
        <v>0</v>
      </c>
      <c r="AG149" s="136">
        <f>IF('Capital Structure'!$H$23='Capital Structure'!$E$17,AG134,AG140)</f>
        <v>0</v>
      </c>
      <c r="AH149" s="136">
        <f>IF('Capital Structure'!$H$23='Capital Structure'!$E$17,AH134,AH140)</f>
        <v>0</v>
      </c>
      <c r="AI149" s="136">
        <f>IF('Capital Structure'!$H$23='Capital Structure'!$E$17,AI134,AI140)</f>
        <v>0</v>
      </c>
      <c r="AJ149" s="136">
        <f>IF('Capital Structure'!$H$23='Capital Structure'!$E$17,AJ134,AJ140)</f>
        <v>0</v>
      </c>
      <c r="AK149" s="136">
        <f>IF('Capital Structure'!$H$23='Capital Structure'!$E$17,AK134,AK140)</f>
        <v>0</v>
      </c>
      <c r="AL149" s="136">
        <f>IF('Capital Structure'!$H$23='Capital Structure'!$E$17,AL134,AL140)</f>
        <v>0</v>
      </c>
      <c r="AM149" s="136">
        <f>IF('Capital Structure'!$H$23='Capital Structure'!$E$17,AM134,AM140)</f>
        <v>0</v>
      </c>
      <c r="AN149" s="136">
        <f>IF('Capital Structure'!$H$23='Capital Structure'!$E$17,AN134,AN140)</f>
        <v>0</v>
      </c>
      <c r="AO149" s="136">
        <f>IF('Capital Structure'!$H$23='Capital Structure'!$E$17,AO134,AO140)</f>
        <v>0</v>
      </c>
      <c r="AP149" s="136">
        <f>IF('Capital Structure'!$H$23='Capital Structure'!$E$17,AP134,AP140)</f>
        <v>0</v>
      </c>
      <c r="AQ149" s="136">
        <f>IF('Capital Structure'!$H$23='Capital Structure'!$E$17,AQ134,AQ140)</f>
        <v>0</v>
      </c>
      <c r="AR149" s="136">
        <f>IF('Capital Structure'!$H$23='Capital Structure'!$E$17,AR134,AR140)</f>
        <v>0</v>
      </c>
      <c r="AS149" s="136">
        <f>IF('Capital Structure'!$H$23='Capital Structure'!$E$17,AS134,AS140)</f>
        <v>0</v>
      </c>
      <c r="AT149" s="136">
        <f>IF('Capital Structure'!$H$23='Capital Structure'!$E$17,AT134,AT140)</f>
        <v>0</v>
      </c>
      <c r="AU149" s="136">
        <f>IF('Capital Structure'!$H$23='Capital Structure'!$E$17,AU134,AU140)</f>
        <v>0</v>
      </c>
      <c r="AV149" s="136">
        <f>IF('Capital Structure'!$H$23='Capital Structure'!$E$17,AV134,AV140)</f>
        <v>0</v>
      </c>
      <c r="AW149" s="136">
        <f>IF('Capital Structure'!$H$23='Capital Structure'!$E$17,AW134,AW140)</f>
        <v>0</v>
      </c>
      <c r="AX149" s="136">
        <f>IF('Capital Structure'!$H$23='Capital Structure'!$E$17,AX134,AX140)</f>
        <v>0</v>
      </c>
      <c r="AY149" s="136">
        <f>IF('Capital Structure'!$H$23='Capital Structure'!$E$17,AY134,AY140)</f>
        <v>0</v>
      </c>
      <c r="AZ149" s="136">
        <f>IF('Capital Structure'!$H$23='Capital Structure'!$E$17,AZ134,AZ140)</f>
        <v>0</v>
      </c>
      <c r="BA149" s="136">
        <f>IF('Capital Structure'!$H$23='Capital Structure'!$E$17,BA134,BA140)</f>
        <v>14134.615384615385</v>
      </c>
      <c r="BB149" s="136">
        <f>IF('Capital Structure'!$H$23='Capital Structure'!$E$17,BB134,BB140)</f>
        <v>28328.125</v>
      </c>
      <c r="BC149" s="136">
        <f>IF('Capital Structure'!$H$23='Capital Structure'!$E$17,BC134,BC140)</f>
        <v>42580.774238782062</v>
      </c>
      <c r="BD149" s="136">
        <f>IF('Capital Structure'!$H$23='Capital Structure'!$E$17,BD134,BD140)</f>
        <v>56892.809516059038</v>
      </c>
      <c r="BE149" s="136">
        <f>IF('Capital Structure'!$H$23='Capital Structure'!$E$17,BE134,BE140)</f>
        <v>71264.478273658009</v>
      </c>
      <c r="BF149" s="136">
        <f>IF('Capital Structure'!$H$23='Capital Structure'!$E$17,BF134,BF140)</f>
        <v>85696.028984413628</v>
      </c>
      <c r="BG149" s="136">
        <f>IF('Capital Structure'!$H$23='Capital Structure'!$E$17,BG134,BG140)</f>
        <v>100187.71115646408</v>
      </c>
      <c r="BH149" s="136">
        <f>IF('Capital Structure'!$H$23='Capital Structure'!$E$17,BH134,BH140)</f>
        <v>114739.77533756472</v>
      </c>
      <c r="BI149" s="136">
        <f>IF('Capital Structure'!$H$23='Capital Structure'!$E$17,BI134,BI140)</f>
        <v>129352.47311941996</v>
      </c>
      <c r="BJ149" s="136">
        <f>IF('Capital Structure'!$H$23='Capital Structure'!$E$17,BJ134,BJ140)</f>
        <v>144026.05714203292</v>
      </c>
      <c r="BK149" s="136">
        <f>IF('Capital Structure'!$H$23='Capital Structure'!$E$17,BK134,BK140)</f>
        <v>158760.78109807349</v>
      </c>
      <c r="BL149" s="136">
        <f>IF('Capital Structure'!$H$23='Capital Structure'!$E$17,BL134,BL140)</f>
        <v>173556.89973726418</v>
      </c>
      <c r="BM149" s="136">
        <f>IF('Capital Structure'!$H$23='Capital Structure'!$E$17,BM134,BM140)</f>
        <v>188414.66887078484</v>
      </c>
      <c r="BN149" s="136">
        <f>IF('Capital Structure'!$H$23='Capital Structure'!$E$17,BN134,BN140)</f>
        <v>203334.34537569518</v>
      </c>
      <c r="BO149" s="136">
        <f>IF('Capital Structure'!$H$23='Capital Structure'!$E$17,BO134,BO140)</f>
        <v>218316.18719937597</v>
      </c>
      <c r="BP149" s="136">
        <f>IF('Capital Structure'!$H$23='Capital Structure'!$E$17,BP134,BP140)</f>
        <v>233360.45336398878</v>
      </c>
      <c r="BQ149" s="136">
        <f>IF('Capital Structure'!$H$23='Capital Structure'!$E$17,BQ134,BQ140)</f>
        <v>248467.40397095415</v>
      </c>
      <c r="BR149" s="136">
        <f>IF('Capital Structure'!$H$23='Capital Structure'!$E$17,BR134,BR140)</f>
        <v>263637.30020544847</v>
      </c>
      <c r="BS149" s="136">
        <f>IF('Capital Structure'!$H$23='Capital Structure'!$E$17,BS134,BS140)</f>
        <v>278870.40434091998</v>
      </c>
      <c r="BT149" s="136">
        <f>IF('Capital Structure'!$H$23='Capital Structure'!$E$17,BT134,BT140)</f>
        <v>294166.97974362253</v>
      </c>
      <c r="BU149" s="136">
        <f>IF('Capital Structure'!$H$23='Capital Structure'!$E$17,BU134,BU140)</f>
        <v>309527.2908771697</v>
      </c>
      <c r="BV149" s="136">
        <f>IF('Capital Structure'!$H$23='Capital Structure'!$E$17,BV134,BV140)</f>
        <v>324951.60330710659</v>
      </c>
      <c r="BW149" s="136">
        <f>IF('Capital Structure'!$H$23='Capital Structure'!$E$17,BW134,BW140)</f>
        <v>340440.18370550167</v>
      </c>
      <c r="BX149" s="136">
        <f>IF('Capital Structure'!$H$23='Capital Structure'!$E$17,BX134,BX140)</f>
        <v>355993.29985555657</v>
      </c>
      <c r="BY149" s="136">
        <f>IF('Capital Structure'!$H$23='Capital Structure'!$E$17,BY134,BY140)</f>
        <v>371611.22065623687</v>
      </c>
      <c r="BZ149" s="136">
        <f>IF('Capital Structure'!$H$23='Capital Structure'!$E$17,BZ134,BZ140)</f>
        <v>387294.21612691967</v>
      </c>
      <c r="CA149" s="136">
        <f>IF('Capital Structure'!$H$23='Capital Structure'!$E$17,CA134,CA140)</f>
        <v>0</v>
      </c>
      <c r="CB149" s="136">
        <f>IF('Capital Structure'!$H$23='Capital Structure'!$E$17,CB134,CB140)</f>
        <v>0</v>
      </c>
      <c r="CC149" s="136">
        <f>IF('Capital Structure'!$H$23='Capital Structure'!$E$17,CC134,CC140)</f>
        <v>0</v>
      </c>
      <c r="CD149" s="136">
        <f>IF('Capital Structure'!$H$23='Capital Structure'!$E$17,CD134,CD140)</f>
        <v>0</v>
      </c>
      <c r="CE149" s="136">
        <f>IF('Capital Structure'!$H$23='Capital Structure'!$E$17,CE134,CE140)</f>
        <v>0</v>
      </c>
      <c r="CF149" s="136">
        <f>IF('Capital Structure'!$H$23='Capital Structure'!$E$17,CF134,CF140)</f>
        <v>0</v>
      </c>
      <c r="CG149" s="136">
        <f>IF('Capital Structure'!$H$23='Capital Structure'!$E$17,CG134,CG140)</f>
        <v>0</v>
      </c>
      <c r="CH149" s="136">
        <f>IF('Capital Structure'!$H$23='Capital Structure'!$E$17,CH134,CH140)</f>
        <v>0</v>
      </c>
      <c r="CI149" s="136">
        <f>IF('Capital Structure'!$H$23='Capital Structure'!$E$17,CI134,CI140)</f>
        <v>0</v>
      </c>
      <c r="CJ149" s="136">
        <f>IF('Capital Structure'!$H$23='Capital Structure'!$E$17,CJ134,CJ140)</f>
        <v>0</v>
      </c>
      <c r="CK149" s="136">
        <f>IF('Capital Structure'!$H$23='Capital Structure'!$E$17,CK134,CK140)</f>
        <v>0</v>
      </c>
      <c r="CL149" s="136">
        <f>IF('Capital Structure'!$H$23='Capital Structure'!$E$17,CL134,CL140)</f>
        <v>0</v>
      </c>
      <c r="CM149" s="136">
        <f>IF('Capital Structure'!$H$23='Capital Structure'!$E$17,CM134,CM140)</f>
        <v>0</v>
      </c>
      <c r="CN149" s="136">
        <f>IF('Capital Structure'!$H$23='Capital Structure'!$E$17,CN134,CN140)</f>
        <v>0</v>
      </c>
      <c r="CO149" s="136">
        <f>IF('Capital Structure'!$H$23='Capital Structure'!$E$17,CO134,CO140)</f>
        <v>0</v>
      </c>
      <c r="CP149" s="136">
        <f>IF('Capital Structure'!$H$23='Capital Structure'!$E$17,CP134,CP140)</f>
        <v>0</v>
      </c>
      <c r="CQ149" s="136">
        <f>IF('Capital Structure'!$H$23='Capital Structure'!$E$17,CQ134,CQ140)</f>
        <v>0</v>
      </c>
      <c r="CR149" s="136">
        <f>IF('Capital Structure'!$H$23='Capital Structure'!$E$17,CR134,CR140)</f>
        <v>0</v>
      </c>
      <c r="CS149" s="136">
        <f>IF('Capital Structure'!$H$23='Capital Structure'!$E$17,CS134,CS140)</f>
        <v>0</v>
      </c>
      <c r="CT149" s="136">
        <f>IF('Capital Structure'!$H$23='Capital Structure'!$E$17,CT134,CT140)</f>
        <v>0</v>
      </c>
      <c r="CU149" s="136">
        <f>IF('Capital Structure'!$H$23='Capital Structure'!$E$17,CU134,CU140)</f>
        <v>0</v>
      </c>
      <c r="CV149" s="136">
        <f>IF('Capital Structure'!$H$23='Capital Structure'!$E$17,CV134,CV140)</f>
        <v>0</v>
      </c>
      <c r="CW149" s="136">
        <f>IF('Capital Structure'!$H$23='Capital Structure'!$E$17,CW134,CW140)</f>
        <v>0</v>
      </c>
      <c r="CX149" s="136">
        <f>IF('Capital Structure'!$H$23='Capital Structure'!$E$17,CX134,CX140)</f>
        <v>0</v>
      </c>
      <c r="CY149" s="136">
        <f>IF('Capital Structure'!$H$23='Capital Structure'!$E$17,CY134,CY140)</f>
        <v>0</v>
      </c>
      <c r="CZ149" s="136">
        <f>IF('Capital Structure'!$H$23='Capital Structure'!$E$17,CZ134,CZ140)</f>
        <v>0</v>
      </c>
      <c r="DA149" s="136">
        <f>IF('Capital Structure'!$H$23='Capital Structure'!$E$17,DA134,DA140)</f>
        <v>0</v>
      </c>
      <c r="DB149" s="136">
        <f>IF('Capital Structure'!$H$23='Capital Structure'!$E$17,DB134,DB140)</f>
        <v>0</v>
      </c>
      <c r="DC149" s="136">
        <f>IF('Capital Structure'!$H$23='Capital Structure'!$E$17,DC134,DC140)</f>
        <v>0</v>
      </c>
      <c r="DD149" s="136">
        <f>IF('Capital Structure'!$H$23='Capital Structure'!$E$17,DD134,DD140)</f>
        <v>0</v>
      </c>
      <c r="DE149" s="136">
        <f>IF('Capital Structure'!$H$23='Capital Structure'!$E$17,DE134,DE140)</f>
        <v>0</v>
      </c>
      <c r="DF149" s="136">
        <f>IF('Capital Structure'!$H$23='Capital Structure'!$E$17,DF134,DF140)</f>
        <v>0</v>
      </c>
      <c r="DG149" s="136">
        <f>IF('Capital Structure'!$H$23='Capital Structure'!$E$17,DG134,DG140)</f>
        <v>0</v>
      </c>
      <c r="DH149" s="136">
        <f>IF('Capital Structure'!$H$23='Capital Structure'!$E$17,DH134,DH140)</f>
        <v>0</v>
      </c>
      <c r="DI149" s="136">
        <f>IF('Capital Structure'!$H$23='Capital Structure'!$E$17,DI134,DI140)</f>
        <v>0</v>
      </c>
      <c r="DJ149" s="136">
        <f>IF('Capital Structure'!$H$23='Capital Structure'!$E$17,DJ134,DJ140)</f>
        <v>0</v>
      </c>
      <c r="DK149" s="136">
        <f>IF('Capital Structure'!$H$23='Capital Structure'!$E$17,DK134,DK140)</f>
        <v>0</v>
      </c>
      <c r="DL149" s="136">
        <f>IF('Capital Structure'!$H$23='Capital Structure'!$E$17,DL134,DL140)</f>
        <v>0</v>
      </c>
      <c r="DM149" s="136">
        <f>IF('Capital Structure'!$H$23='Capital Structure'!$E$17,DM134,DM140)</f>
        <v>0</v>
      </c>
      <c r="DN149" s="136">
        <f>IF('Capital Structure'!$H$23='Capital Structure'!$E$17,DN134,DN140)</f>
        <v>0</v>
      </c>
      <c r="DO149" s="136">
        <f>IF('Capital Structure'!$H$23='Capital Structure'!$E$17,DO134,DO140)</f>
        <v>0</v>
      </c>
      <c r="DP149" s="136">
        <f>IF('Capital Structure'!$H$23='Capital Structure'!$E$17,DP134,DP140)</f>
        <v>0</v>
      </c>
      <c r="DQ149" s="136">
        <f>IF('Capital Structure'!$H$23='Capital Structure'!$E$17,DQ134,DQ140)</f>
        <v>0</v>
      </c>
      <c r="DR149" s="136">
        <f>IF('Capital Structure'!$H$23='Capital Structure'!$E$17,DR134,DR140)</f>
        <v>0</v>
      </c>
      <c r="DS149" s="136">
        <f>IF('Capital Structure'!$H$23='Capital Structure'!$E$17,DS134,DS140)</f>
        <v>0</v>
      </c>
      <c r="DT149" s="136">
        <f>IF('Capital Structure'!$H$23='Capital Structure'!$E$17,DT134,DT140)</f>
        <v>0</v>
      </c>
      <c r="DU149" s="136">
        <f>IF('Capital Structure'!$H$23='Capital Structure'!$E$17,DU134,DU140)</f>
        <v>0</v>
      </c>
      <c r="DV149" s="136">
        <f>IF('Capital Structure'!$H$23='Capital Structure'!$E$17,DV134,DV140)</f>
        <v>0</v>
      </c>
      <c r="DW149" s="136">
        <f>IF('Capital Structure'!$H$23='Capital Structure'!$E$17,DW134,DW140)</f>
        <v>0</v>
      </c>
      <c r="DX149" s="136">
        <f>IF('Capital Structure'!$H$23='Capital Structure'!$E$17,DX134,DX140)</f>
        <v>0</v>
      </c>
      <c r="DY149" s="136">
        <f>IF('Capital Structure'!$H$23='Capital Structure'!$E$17,DY134,DY140)</f>
        <v>0</v>
      </c>
      <c r="DZ149" s="136">
        <f>IF('Capital Structure'!$H$23='Capital Structure'!$E$17,DZ134,DZ140)</f>
        <v>0</v>
      </c>
      <c r="EA149" s="136">
        <f>IF('Capital Structure'!$H$23='Capital Structure'!$E$17,EA134,EA140)</f>
        <v>0</v>
      </c>
      <c r="EB149" s="136">
        <f>IF('Capital Structure'!$H$23='Capital Structure'!$E$17,EB134,EB140)</f>
        <v>0</v>
      </c>
      <c r="EC149" s="136">
        <f>IF('Capital Structure'!$H$23='Capital Structure'!$E$17,EC134,EC140)</f>
        <v>0</v>
      </c>
      <c r="ED149" s="136">
        <f>IF('Capital Structure'!$H$23='Capital Structure'!$E$17,ED134,ED140)</f>
        <v>0</v>
      </c>
      <c r="EE149" s="136">
        <f>IF('Capital Structure'!$H$23='Capital Structure'!$E$17,EE134,EE140)</f>
        <v>0</v>
      </c>
      <c r="EF149" s="136">
        <f>IF('Capital Structure'!$H$23='Capital Structure'!$E$17,EF134,EF140)</f>
        <v>0</v>
      </c>
      <c r="EG149" s="136">
        <f>IF('Capital Structure'!$H$23='Capital Structure'!$E$17,EG134,EG140)</f>
        <v>0</v>
      </c>
      <c r="EH149" s="136">
        <f>IF('Capital Structure'!$H$23='Capital Structure'!$E$17,EH134,EH140)</f>
        <v>0</v>
      </c>
      <c r="EI149" s="136">
        <f>IF('Capital Structure'!$H$23='Capital Structure'!$E$17,EI134,EI140)</f>
        <v>0</v>
      </c>
      <c r="EJ149" s="136">
        <f>IF('Capital Structure'!$H$23='Capital Structure'!$E$17,EJ134,EJ140)</f>
        <v>0</v>
      </c>
      <c r="EK149" s="136">
        <f>IF('Capital Structure'!$H$23='Capital Structure'!$E$17,EK134,EK140)</f>
        <v>0</v>
      </c>
      <c r="EL149" s="136">
        <f>IF('Capital Structure'!$H$23='Capital Structure'!$E$17,EL134,EL140)</f>
        <v>0</v>
      </c>
      <c r="EM149" s="136">
        <f>IF('Capital Structure'!$H$23='Capital Structure'!$E$17,EM134,EM140)</f>
        <v>0</v>
      </c>
      <c r="EN149" s="136">
        <f>IF('Capital Structure'!$H$23='Capital Structure'!$E$17,EN134,EN140)</f>
        <v>0</v>
      </c>
      <c r="EO149" s="136">
        <f>IF('Capital Structure'!$H$23='Capital Structure'!$E$17,EO134,EO140)</f>
        <v>0</v>
      </c>
      <c r="EP149" s="136">
        <f>IF('Capital Structure'!$H$23='Capital Structure'!$E$17,EP134,EP140)</f>
        <v>0</v>
      </c>
      <c r="EQ149" s="136">
        <f>IF('Capital Structure'!$H$23='Capital Structure'!$E$17,EQ134,EQ140)</f>
        <v>0</v>
      </c>
      <c r="ER149" s="136">
        <f>IF('Capital Structure'!$H$23='Capital Structure'!$E$17,ER134,ER140)</f>
        <v>0</v>
      </c>
      <c r="ES149" s="136">
        <f>IF('Capital Structure'!$H$23='Capital Structure'!$E$17,ES134,ES140)</f>
        <v>0</v>
      </c>
      <c r="ET149" s="136">
        <f>IF('Capital Structure'!$H$23='Capital Structure'!$E$17,ET134,ET140)</f>
        <v>0</v>
      </c>
      <c r="EU149" s="136">
        <f>IF('Capital Structure'!$H$23='Capital Structure'!$E$17,EU134,EU140)</f>
        <v>0</v>
      </c>
      <c r="EV149" s="136">
        <f>IF('Capital Structure'!$H$23='Capital Structure'!$E$17,EV134,EV140)</f>
        <v>0</v>
      </c>
      <c r="EW149" s="136">
        <f>IF('Capital Structure'!$H$23='Capital Structure'!$E$17,EW134,EW140)</f>
        <v>0</v>
      </c>
      <c r="EX149" s="136">
        <f>IF('Capital Structure'!$H$23='Capital Structure'!$E$17,EX134,EX140)</f>
        <v>0</v>
      </c>
      <c r="EY149" s="136">
        <f>IF('Capital Structure'!$H$23='Capital Structure'!$E$17,EY134,EY140)</f>
        <v>0</v>
      </c>
      <c r="EZ149" s="136">
        <f>IF('Capital Structure'!$H$23='Capital Structure'!$E$17,EZ134,EZ140)</f>
        <v>0</v>
      </c>
      <c r="FA149" s="136">
        <f>IF('Capital Structure'!$H$23='Capital Structure'!$E$17,FA134,FA140)</f>
        <v>0</v>
      </c>
      <c r="FB149" s="136">
        <f>IF('Capital Structure'!$H$23='Capital Structure'!$E$17,FB134,FB140)</f>
        <v>0</v>
      </c>
      <c r="FC149" s="136"/>
      <c r="FD149" s="136"/>
      <c r="FE149" s="136"/>
      <c r="FF149" s="136"/>
      <c r="FG149" s="136"/>
      <c r="FH149" s="136"/>
      <c r="FI149" s="136"/>
      <c r="FJ149" s="136"/>
      <c r="FK149" s="136"/>
      <c r="FL149" s="136"/>
      <c r="FM149" s="136"/>
      <c r="FN149" s="136"/>
      <c r="FO149" s="136"/>
      <c r="FP149" s="136"/>
      <c r="FQ149" s="136"/>
      <c r="FR149" s="136"/>
      <c r="FS149" s="136"/>
      <c r="FT149" s="136"/>
      <c r="FU149" s="136"/>
      <c r="FV149" s="136"/>
      <c r="FW149" s="136"/>
      <c r="FX149" s="136"/>
      <c r="FY149" s="136"/>
      <c r="FZ149" s="136"/>
      <c r="GA149" s="136"/>
      <c r="GB149" s="136"/>
      <c r="GC149" s="136"/>
      <c r="GD149" s="136"/>
      <c r="GE149" s="136"/>
      <c r="GF149" s="136"/>
      <c r="GG149" s="136"/>
      <c r="GH149" s="136"/>
      <c r="GI149" s="136"/>
      <c r="GJ149" s="136"/>
      <c r="GK149" s="136"/>
      <c r="GL149" s="136"/>
      <c r="GM149" s="136"/>
      <c r="GN149" s="136"/>
      <c r="GO149" s="136"/>
      <c r="GP149" s="136"/>
      <c r="GQ149" s="136"/>
      <c r="GR149" s="136"/>
      <c r="GS149" s="136"/>
      <c r="GT149" s="136"/>
      <c r="GU149" s="136"/>
      <c r="GV149" s="136"/>
      <c r="GW149" s="136"/>
      <c r="GX149" s="136"/>
    </row>
    <row r="150" spans="2:206">
      <c r="B150" s="140"/>
      <c r="D150" s="108"/>
      <c r="E150" s="136"/>
      <c r="F150" s="136"/>
      <c r="G150" s="136"/>
      <c r="H150" s="136"/>
      <c r="I150" s="136"/>
      <c r="J150" s="136"/>
      <c r="K150" s="136"/>
      <c r="L150" s="136"/>
      <c r="M150" s="136"/>
      <c r="N150" s="136"/>
      <c r="O150" s="136"/>
      <c r="P150" s="136"/>
      <c r="Q150" s="136"/>
      <c r="R150" s="136"/>
      <c r="S150" s="136"/>
      <c r="T150" s="136"/>
      <c r="U150" s="136"/>
      <c r="V150" s="136"/>
      <c r="W150" s="136"/>
      <c r="X150" s="136"/>
      <c r="Y150" s="136"/>
      <c r="Z150" s="136"/>
      <c r="AA150" s="136"/>
      <c r="AB150" s="136"/>
      <c r="AC150" s="136"/>
      <c r="AD150" s="136"/>
      <c r="AE150" s="136"/>
      <c r="AF150" s="136"/>
      <c r="AG150" s="136"/>
      <c r="AH150" s="136"/>
      <c r="AI150" s="136"/>
      <c r="AJ150" s="136"/>
      <c r="AK150" s="136"/>
      <c r="AL150" s="136"/>
      <c r="AM150" s="136"/>
      <c r="AN150" s="136"/>
      <c r="AO150" s="136"/>
      <c r="AP150" s="136"/>
      <c r="AQ150" s="136"/>
      <c r="AR150" s="136"/>
      <c r="AS150" s="136"/>
      <c r="AT150" s="136"/>
      <c r="AU150" s="136"/>
      <c r="AV150" s="136"/>
      <c r="AW150" s="136"/>
      <c r="AX150" s="136"/>
      <c r="AY150" s="136"/>
      <c r="AZ150" s="136"/>
      <c r="BA150" s="136"/>
      <c r="BB150" s="136"/>
      <c r="BC150" s="136"/>
      <c r="BD150" s="136"/>
      <c r="BE150" s="136"/>
      <c r="BF150" s="136"/>
      <c r="BG150" s="136"/>
      <c r="BH150" s="136"/>
      <c r="BI150" s="136"/>
      <c r="BJ150" s="136"/>
      <c r="BK150" s="136"/>
      <c r="BL150" s="136"/>
      <c r="BM150" s="136"/>
      <c r="BN150" s="136"/>
      <c r="BO150" s="136"/>
      <c r="BP150" s="136"/>
      <c r="BQ150" s="136"/>
      <c r="BR150" s="136"/>
      <c r="BS150" s="136"/>
      <c r="BT150" s="136"/>
      <c r="BU150" s="136"/>
      <c r="BV150" s="136"/>
      <c r="BW150" s="136"/>
      <c r="BX150" s="136"/>
      <c r="BY150" s="136"/>
      <c r="BZ150" s="136"/>
      <c r="CA150" s="136"/>
      <c r="CB150" s="136"/>
      <c r="CC150" s="136"/>
      <c r="CD150" s="136"/>
      <c r="CE150" s="136"/>
      <c r="CF150" s="136"/>
      <c r="CG150" s="136"/>
      <c r="CH150" s="136"/>
      <c r="CI150" s="136"/>
      <c r="CJ150" s="136"/>
      <c r="CK150" s="136"/>
      <c r="CL150" s="136"/>
      <c r="CM150" s="136"/>
      <c r="CN150" s="136"/>
      <c r="CO150" s="136"/>
      <c r="CP150" s="136"/>
      <c r="CQ150" s="136"/>
      <c r="CR150" s="136"/>
      <c r="CS150" s="136"/>
      <c r="CT150" s="136"/>
      <c r="CU150" s="136"/>
      <c r="CV150" s="136"/>
      <c r="CW150" s="136"/>
      <c r="CX150" s="136"/>
      <c r="CY150" s="136"/>
      <c r="CZ150" s="136"/>
      <c r="DA150" s="136"/>
      <c r="DB150" s="136"/>
      <c r="DC150" s="136"/>
      <c r="DD150" s="136"/>
      <c r="DE150" s="136"/>
      <c r="DF150" s="136"/>
      <c r="DG150" s="136"/>
      <c r="DH150" s="136"/>
      <c r="DI150" s="136"/>
      <c r="DJ150" s="136"/>
      <c r="DK150" s="136"/>
      <c r="DL150" s="136"/>
      <c r="DM150" s="136"/>
      <c r="DN150" s="136"/>
      <c r="DO150" s="136"/>
      <c r="DP150" s="136"/>
      <c r="DQ150" s="136"/>
      <c r="DR150" s="136"/>
      <c r="DS150" s="136"/>
      <c r="DT150" s="136"/>
      <c r="DU150" s="136"/>
      <c r="DV150" s="136"/>
      <c r="DW150" s="136"/>
      <c r="DX150" s="136"/>
      <c r="DY150" s="136"/>
      <c r="DZ150" s="136"/>
      <c r="EA150" s="136"/>
      <c r="EB150" s="136"/>
      <c r="EC150" s="136"/>
      <c r="ED150" s="136"/>
      <c r="EE150" s="136"/>
      <c r="EF150" s="136"/>
      <c r="EG150" s="136"/>
      <c r="EH150" s="136"/>
      <c r="EI150" s="136"/>
      <c r="EJ150" s="136"/>
      <c r="EK150" s="136"/>
      <c r="EL150" s="136"/>
      <c r="EM150" s="136"/>
      <c r="EN150" s="136"/>
      <c r="EO150" s="136"/>
      <c r="EP150" s="136"/>
      <c r="EQ150" s="136"/>
      <c r="ER150" s="136"/>
      <c r="ES150" s="136"/>
      <c r="ET150" s="136"/>
      <c r="EU150" s="136"/>
      <c r="EV150" s="136"/>
      <c r="EW150" s="136"/>
      <c r="EX150" s="136"/>
      <c r="EY150" s="136"/>
      <c r="EZ150" s="136"/>
      <c r="FA150" s="136"/>
      <c r="FB150" s="136"/>
      <c r="FC150" s="136"/>
      <c r="FD150" s="136"/>
      <c r="FE150" s="136"/>
      <c r="FF150" s="136"/>
      <c r="FG150" s="136"/>
      <c r="FH150" s="136"/>
      <c r="FI150" s="136"/>
      <c r="FJ150" s="136"/>
      <c r="FK150" s="136"/>
      <c r="FL150" s="136"/>
      <c r="FM150" s="136"/>
      <c r="FN150" s="136"/>
      <c r="FO150" s="136"/>
      <c r="FP150" s="136"/>
      <c r="FQ150" s="136"/>
      <c r="FR150" s="136"/>
      <c r="FS150" s="136"/>
      <c r="FT150" s="136"/>
      <c r="FU150" s="136"/>
      <c r="FV150" s="136"/>
      <c r="FW150" s="136"/>
      <c r="FX150" s="136"/>
      <c r="FY150" s="136"/>
      <c r="FZ150" s="136"/>
      <c r="GA150" s="136"/>
      <c r="GB150" s="136"/>
      <c r="GC150" s="136"/>
      <c r="GD150" s="136"/>
      <c r="GE150" s="136"/>
      <c r="GF150" s="136"/>
      <c r="GG150" s="136"/>
      <c r="GH150" s="136"/>
      <c r="GI150" s="136"/>
      <c r="GJ150" s="136"/>
      <c r="GK150" s="136"/>
      <c r="GL150" s="136"/>
      <c r="GM150" s="136"/>
      <c r="GN150" s="136"/>
      <c r="GO150" s="136"/>
      <c r="GP150" s="136"/>
      <c r="GQ150" s="136"/>
      <c r="GR150" s="136"/>
      <c r="GS150" s="136"/>
      <c r="GT150" s="136"/>
      <c r="GU150" s="136"/>
      <c r="GV150" s="136"/>
      <c r="GW150" s="136"/>
      <c r="GX150" s="136"/>
    </row>
    <row r="151" spans="2:206" s="110" customFormat="1">
      <c r="B151" s="111" t="s">
        <v>296</v>
      </c>
    </row>
    <row r="156" spans="2:206">
      <c r="E156" s="107">
        <f>E50</f>
        <v>42278</v>
      </c>
      <c r="F156" s="107">
        <f t="shared" ref="F156:BQ156" si="47">F50</f>
        <v>42309</v>
      </c>
      <c r="G156" s="107">
        <f t="shared" si="47"/>
        <v>42339</v>
      </c>
      <c r="H156" s="107">
        <f t="shared" si="47"/>
        <v>42370</v>
      </c>
      <c r="I156" s="107">
        <f t="shared" si="47"/>
        <v>42401</v>
      </c>
      <c r="J156" s="107">
        <f t="shared" si="47"/>
        <v>42430</v>
      </c>
      <c r="K156" s="107">
        <f t="shared" si="47"/>
        <v>42461</v>
      </c>
      <c r="L156" s="107">
        <f t="shared" si="47"/>
        <v>42491</v>
      </c>
      <c r="M156" s="107">
        <f t="shared" si="47"/>
        <v>42522</v>
      </c>
      <c r="N156" s="107">
        <f t="shared" si="47"/>
        <v>42552</v>
      </c>
      <c r="O156" s="107">
        <f t="shared" si="47"/>
        <v>42583</v>
      </c>
      <c r="P156" s="107">
        <f t="shared" si="47"/>
        <v>42614</v>
      </c>
      <c r="Q156" s="107">
        <f t="shared" si="47"/>
        <v>42644</v>
      </c>
      <c r="R156" s="107">
        <f t="shared" si="47"/>
        <v>42675</v>
      </c>
      <c r="S156" s="107">
        <f t="shared" si="47"/>
        <v>42705</v>
      </c>
      <c r="T156" s="107">
        <f t="shared" si="47"/>
        <v>42736</v>
      </c>
      <c r="U156" s="107">
        <f t="shared" si="47"/>
        <v>42767</v>
      </c>
      <c r="V156" s="107">
        <f t="shared" si="47"/>
        <v>42795</v>
      </c>
      <c r="W156" s="107">
        <f t="shared" si="47"/>
        <v>42826</v>
      </c>
      <c r="X156" s="107">
        <f t="shared" si="47"/>
        <v>42856</v>
      </c>
      <c r="Y156" s="107">
        <f t="shared" si="47"/>
        <v>42887</v>
      </c>
      <c r="Z156" s="107">
        <f t="shared" si="47"/>
        <v>42917</v>
      </c>
      <c r="AA156" s="107">
        <f t="shared" si="47"/>
        <v>42948</v>
      </c>
      <c r="AB156" s="107">
        <f t="shared" si="47"/>
        <v>42979</v>
      </c>
      <c r="AC156" s="107">
        <f t="shared" si="47"/>
        <v>43009</v>
      </c>
      <c r="AD156" s="107">
        <f t="shared" si="47"/>
        <v>43040</v>
      </c>
      <c r="AE156" s="107">
        <f t="shared" si="47"/>
        <v>43070</v>
      </c>
      <c r="AF156" s="107">
        <f t="shared" si="47"/>
        <v>43101</v>
      </c>
      <c r="AG156" s="107">
        <f t="shared" si="47"/>
        <v>43132</v>
      </c>
      <c r="AH156" s="107">
        <f t="shared" si="47"/>
        <v>43160</v>
      </c>
      <c r="AI156" s="107">
        <f t="shared" si="47"/>
        <v>43191</v>
      </c>
      <c r="AJ156" s="107">
        <f t="shared" si="47"/>
        <v>43221</v>
      </c>
      <c r="AK156" s="107">
        <f t="shared" si="47"/>
        <v>43252</v>
      </c>
      <c r="AL156" s="107">
        <f t="shared" si="47"/>
        <v>43282</v>
      </c>
      <c r="AM156" s="107">
        <f t="shared" si="47"/>
        <v>43313</v>
      </c>
      <c r="AN156" s="107">
        <f t="shared" si="47"/>
        <v>43344</v>
      </c>
      <c r="AO156" s="107">
        <f t="shared" si="47"/>
        <v>43374</v>
      </c>
      <c r="AP156" s="107">
        <f t="shared" si="47"/>
        <v>43405</v>
      </c>
      <c r="AQ156" s="107">
        <f t="shared" si="47"/>
        <v>43435</v>
      </c>
      <c r="AR156" s="107">
        <f t="shared" si="47"/>
        <v>43466</v>
      </c>
      <c r="AS156" s="107">
        <f t="shared" si="47"/>
        <v>43497</v>
      </c>
      <c r="AT156" s="107">
        <f t="shared" si="47"/>
        <v>43525</v>
      </c>
      <c r="AU156" s="107">
        <f t="shared" si="47"/>
        <v>43556</v>
      </c>
      <c r="AV156" s="107">
        <f t="shared" si="47"/>
        <v>43586</v>
      </c>
      <c r="AW156" s="107">
        <f t="shared" si="47"/>
        <v>43617</v>
      </c>
      <c r="AX156" s="107">
        <f t="shared" si="47"/>
        <v>43647</v>
      </c>
      <c r="AY156" s="107">
        <f t="shared" si="47"/>
        <v>43678</v>
      </c>
      <c r="AZ156" s="107">
        <f t="shared" si="47"/>
        <v>43709</v>
      </c>
      <c r="BA156" s="107">
        <f t="shared" si="47"/>
        <v>43739</v>
      </c>
      <c r="BB156" s="107">
        <f t="shared" si="47"/>
        <v>43770</v>
      </c>
      <c r="BC156" s="107">
        <f t="shared" si="47"/>
        <v>43800</v>
      </c>
      <c r="BD156" s="107">
        <f t="shared" si="47"/>
        <v>43831</v>
      </c>
      <c r="BE156" s="107">
        <f t="shared" si="47"/>
        <v>43862</v>
      </c>
      <c r="BF156" s="107">
        <f t="shared" si="47"/>
        <v>43891</v>
      </c>
      <c r="BG156" s="107">
        <f t="shared" si="47"/>
        <v>43922</v>
      </c>
      <c r="BH156" s="107">
        <f t="shared" si="47"/>
        <v>43952</v>
      </c>
      <c r="BI156" s="107">
        <f t="shared" si="47"/>
        <v>43983</v>
      </c>
      <c r="BJ156" s="107">
        <f t="shared" si="47"/>
        <v>44013</v>
      </c>
      <c r="BK156" s="107">
        <f t="shared" si="47"/>
        <v>44044</v>
      </c>
      <c r="BL156" s="107">
        <f t="shared" si="47"/>
        <v>44075</v>
      </c>
      <c r="BM156" s="107">
        <f t="shared" si="47"/>
        <v>44105</v>
      </c>
      <c r="BN156" s="107">
        <f t="shared" si="47"/>
        <v>44136</v>
      </c>
      <c r="BO156" s="107">
        <f t="shared" si="47"/>
        <v>44166</v>
      </c>
      <c r="BP156" s="107">
        <f t="shared" si="47"/>
        <v>44197</v>
      </c>
      <c r="BQ156" s="107">
        <f t="shared" si="47"/>
        <v>44228</v>
      </c>
      <c r="BR156" s="107">
        <f t="shared" ref="BR156:CN156" si="48">BR50</f>
        <v>44256</v>
      </c>
      <c r="BS156" s="107">
        <f t="shared" si="48"/>
        <v>44287</v>
      </c>
      <c r="BT156" s="107">
        <f t="shared" si="48"/>
        <v>44317</v>
      </c>
      <c r="BU156" s="107">
        <f t="shared" si="48"/>
        <v>44348</v>
      </c>
      <c r="BV156" s="107">
        <f t="shared" si="48"/>
        <v>44378</v>
      </c>
      <c r="BW156" s="107">
        <f t="shared" si="48"/>
        <v>44409</v>
      </c>
      <c r="BX156" s="107">
        <f t="shared" si="48"/>
        <v>44440</v>
      </c>
      <c r="BY156" s="107">
        <f t="shared" si="48"/>
        <v>44470</v>
      </c>
      <c r="BZ156" s="107">
        <f t="shared" si="48"/>
        <v>44501</v>
      </c>
      <c r="CA156" s="107">
        <f t="shared" si="48"/>
        <v>44531</v>
      </c>
      <c r="CB156" s="107">
        <f t="shared" si="48"/>
        <v>44562</v>
      </c>
      <c r="CC156" s="107">
        <f t="shared" si="48"/>
        <v>44593</v>
      </c>
      <c r="CD156" s="107">
        <f t="shared" si="48"/>
        <v>44621</v>
      </c>
      <c r="CE156" s="107">
        <f t="shared" si="48"/>
        <v>44652</v>
      </c>
      <c r="CF156" s="107">
        <f t="shared" si="48"/>
        <v>44682</v>
      </c>
      <c r="CG156" s="107">
        <f t="shared" si="48"/>
        <v>44713</v>
      </c>
      <c r="CH156" s="107">
        <f t="shared" si="48"/>
        <v>44743</v>
      </c>
      <c r="CI156" s="107">
        <f t="shared" si="48"/>
        <v>44774</v>
      </c>
      <c r="CJ156" s="107">
        <f t="shared" si="48"/>
        <v>44805</v>
      </c>
      <c r="CK156" s="107">
        <f t="shared" si="48"/>
        <v>44835</v>
      </c>
      <c r="CL156" s="107">
        <f t="shared" si="48"/>
        <v>44866</v>
      </c>
      <c r="CM156" s="107">
        <f t="shared" si="48"/>
        <v>44896</v>
      </c>
      <c r="CN156" s="107">
        <f t="shared" si="48"/>
        <v>44927</v>
      </c>
      <c r="CO156" s="107">
        <f>CO50</f>
        <v>44958</v>
      </c>
      <c r="CP156" s="107">
        <f t="shared" ref="CP156:EK156" si="49">CP50</f>
        <v>44986</v>
      </c>
      <c r="CQ156" s="107">
        <f t="shared" si="49"/>
        <v>45017</v>
      </c>
      <c r="CR156" s="107">
        <f t="shared" si="49"/>
        <v>45047</v>
      </c>
      <c r="CS156" s="107">
        <f t="shared" si="49"/>
        <v>45078</v>
      </c>
      <c r="CT156" s="107">
        <f t="shared" si="49"/>
        <v>45108</v>
      </c>
      <c r="CU156" s="107">
        <f t="shared" si="49"/>
        <v>45139</v>
      </c>
      <c r="CV156" s="107">
        <f t="shared" si="49"/>
        <v>45170</v>
      </c>
      <c r="CW156" s="107">
        <f t="shared" si="49"/>
        <v>45200</v>
      </c>
      <c r="CX156" s="107">
        <f t="shared" si="49"/>
        <v>45231</v>
      </c>
      <c r="CY156" s="107">
        <f t="shared" si="49"/>
        <v>45261</v>
      </c>
      <c r="CZ156" s="107">
        <f t="shared" si="49"/>
        <v>45292</v>
      </c>
      <c r="DA156" s="107">
        <f t="shared" si="49"/>
        <v>45323</v>
      </c>
      <c r="DB156" s="107">
        <f t="shared" si="49"/>
        <v>45352</v>
      </c>
      <c r="DC156" s="107">
        <f t="shared" si="49"/>
        <v>45383</v>
      </c>
      <c r="DD156" s="107">
        <f t="shared" si="49"/>
        <v>45413</v>
      </c>
      <c r="DE156" s="107">
        <f t="shared" si="49"/>
        <v>45444</v>
      </c>
      <c r="DF156" s="107">
        <f t="shared" si="49"/>
        <v>45474</v>
      </c>
      <c r="DG156" s="107">
        <f t="shared" si="49"/>
        <v>45505</v>
      </c>
      <c r="DH156" s="107">
        <f t="shared" si="49"/>
        <v>45536</v>
      </c>
      <c r="DI156" s="107">
        <f t="shared" si="49"/>
        <v>45566</v>
      </c>
      <c r="DJ156" s="107">
        <f t="shared" si="49"/>
        <v>45597</v>
      </c>
      <c r="DK156" s="107">
        <f t="shared" si="49"/>
        <v>45627</v>
      </c>
      <c r="DL156" s="107">
        <f t="shared" si="49"/>
        <v>45658</v>
      </c>
      <c r="DM156" s="107">
        <f t="shared" si="49"/>
        <v>45689</v>
      </c>
      <c r="DN156" s="107">
        <f t="shared" si="49"/>
        <v>45717</v>
      </c>
      <c r="DO156" s="107">
        <f t="shared" si="49"/>
        <v>45748</v>
      </c>
      <c r="DP156" s="107">
        <f t="shared" si="49"/>
        <v>45778</v>
      </c>
      <c r="DQ156" s="107">
        <f t="shared" si="49"/>
        <v>45809</v>
      </c>
      <c r="DR156" s="107">
        <f t="shared" si="49"/>
        <v>45839</v>
      </c>
      <c r="DS156" s="107">
        <f t="shared" si="49"/>
        <v>45870</v>
      </c>
      <c r="DT156" s="107">
        <f t="shared" si="49"/>
        <v>45901</v>
      </c>
      <c r="DU156" s="107">
        <f t="shared" si="49"/>
        <v>45931</v>
      </c>
      <c r="DV156" s="107">
        <f t="shared" si="49"/>
        <v>45962</v>
      </c>
      <c r="DW156" s="107">
        <f t="shared" si="49"/>
        <v>45992</v>
      </c>
      <c r="DX156" s="107">
        <f t="shared" si="49"/>
        <v>46023</v>
      </c>
      <c r="DY156" s="107">
        <f t="shared" si="49"/>
        <v>46054</v>
      </c>
      <c r="DZ156" s="107">
        <f t="shared" si="49"/>
        <v>0</v>
      </c>
      <c r="EA156" s="107">
        <f t="shared" si="49"/>
        <v>0</v>
      </c>
      <c r="EB156" s="107">
        <f t="shared" si="49"/>
        <v>0</v>
      </c>
      <c r="EC156" s="107">
        <f t="shared" si="49"/>
        <v>0</v>
      </c>
      <c r="ED156" s="107">
        <f t="shared" si="49"/>
        <v>0</v>
      </c>
      <c r="EE156" s="107">
        <f t="shared" si="49"/>
        <v>0</v>
      </c>
      <c r="EF156" s="107">
        <f t="shared" si="49"/>
        <v>0</v>
      </c>
      <c r="EG156" s="107">
        <f t="shared" si="49"/>
        <v>0</v>
      </c>
      <c r="EH156" s="107">
        <f t="shared" si="49"/>
        <v>0</v>
      </c>
      <c r="EI156" s="107">
        <f t="shared" si="49"/>
        <v>0</v>
      </c>
      <c r="EJ156" s="107">
        <f t="shared" si="49"/>
        <v>0</v>
      </c>
      <c r="EK156" s="107">
        <f t="shared" si="49"/>
        <v>0</v>
      </c>
    </row>
    <row r="157" spans="2:206">
      <c r="B157" s="106" t="s">
        <v>363</v>
      </c>
      <c r="E157" s="152">
        <f ca="1">'现金流表-晤桥'!D21</f>
        <v>-104327.66666666667</v>
      </c>
      <c r="F157" s="152">
        <f ca="1">'现金流表-晤桥'!E21</f>
        <v>-104327.66666666667</v>
      </c>
      <c r="G157" s="152">
        <f ca="1">'现金流表-晤桥'!F21</f>
        <v>-104327.66666666667</v>
      </c>
      <c r="H157" s="152">
        <f ca="1">'现金流表-晤桥'!G21</f>
        <v>-26081.916666666668</v>
      </c>
      <c r="I157" s="152">
        <f ca="1">'现金流表-晤桥'!H21</f>
        <v>2402874.3320606058</v>
      </c>
      <c r="J157" s="152">
        <f ca="1">'现金流表-晤桥'!I21</f>
        <v>2402874.3320606058</v>
      </c>
      <c r="K157" s="152">
        <f ca="1">'现金流表-晤桥'!J21</f>
        <v>8569876.4295151513</v>
      </c>
      <c r="L157" s="152">
        <f ca="1">'现金流表-晤桥'!K21</f>
        <v>8569876.4295151513</v>
      </c>
      <c r="M157" s="152">
        <f ca="1">'现金流表-晤桥'!L21</f>
        <v>27070882.721878786</v>
      </c>
      <c r="N157" s="152">
        <f ca="1">'现金流表-晤桥'!M21</f>
        <v>27070882.721878786</v>
      </c>
      <c r="O157" s="152">
        <f ca="1">'现金流表-晤桥'!N21</f>
        <v>27070882.721878786</v>
      </c>
      <c r="P157" s="152">
        <f ca="1">'现金流表-晤桥'!O21</f>
        <v>27070882.721878786</v>
      </c>
      <c r="Q157" s="152">
        <f ca="1">'现金流表-晤桥'!P21</f>
        <v>27070882.721878786</v>
      </c>
      <c r="R157" s="152">
        <f ca="1">'现金流表-晤桥'!Q21</f>
        <v>27070882.721878786</v>
      </c>
      <c r="S157" s="152">
        <f ca="1">'现金流表-晤桥'!R21</f>
        <v>27070909.440424241</v>
      </c>
      <c r="T157" s="152">
        <f ca="1">'现金流表-晤桥'!S21</f>
        <v>30517523.13278788</v>
      </c>
      <c r="U157" s="152">
        <f ca="1">'现金流表-晤桥'!T21</f>
        <v>33601092.018606067</v>
      </c>
      <c r="V157" s="152">
        <f ca="1">'现金流表-晤桥'!U21</f>
        <v>42351877.003333338</v>
      </c>
      <c r="W157" s="152">
        <f ca="1">'现金流表-晤桥'!V21</f>
        <v>42352080.514606073</v>
      </c>
      <c r="X157" s="152">
        <f ca="1">'现金流表-晤桥'!W21</f>
        <v>68604435.468787879</v>
      </c>
      <c r="Y157" s="152">
        <f ca="1">'现金流表-晤桥'!X21</f>
        <v>43554458.268787876</v>
      </c>
      <c r="Z157" s="152">
        <f ca="1">'现金流表-晤桥'!Y21</f>
        <v>68604435.468787879</v>
      </c>
      <c r="AA157" s="152">
        <f ca="1">'现金流表-晤桥'!Z21</f>
        <v>68604435.468787879</v>
      </c>
      <c r="AB157" s="152">
        <f ca="1">'现金流表-晤桥'!AA21</f>
        <v>68604435.468787879</v>
      </c>
      <c r="AC157" s="152">
        <f ca="1">'现金流表-晤桥'!AB21</f>
        <v>68604435.468787879</v>
      </c>
      <c r="AD157" s="152">
        <f ca="1">'现金流表-晤桥'!AC21</f>
        <v>66229439.268787876</v>
      </c>
      <c r="AE157" s="152">
        <f ca="1">'现金流表-晤桥'!AD21</f>
        <v>66229585.998969704</v>
      </c>
      <c r="AF157" s="152">
        <f ca="1">'现金流表-晤桥'!AE21</f>
        <v>71090821.100060597</v>
      </c>
      <c r="AG157" s="152">
        <f ca="1">'现金流表-晤桥'!AF21</f>
        <v>71091107.523333356</v>
      </c>
      <c r="AH157" s="152">
        <f ca="1">'现金流表-晤桥'!AG21</f>
        <v>72324638.340787873</v>
      </c>
      <c r="AI157" s="152">
        <f ca="1">'现金流表-晤桥'!AH21</f>
        <v>72325452.01060611</v>
      </c>
      <c r="AJ157" s="152">
        <f ca="1">'现金流表-晤桥'!AI21</f>
        <v>75829660.262969688</v>
      </c>
      <c r="AK157" s="152">
        <f ca="1">'现金流表-晤桥'!AJ21</f>
        <v>75829660.262969688</v>
      </c>
      <c r="AL157" s="152">
        <f ca="1">'现金流表-晤桥'!AK21</f>
        <v>75829660.262969688</v>
      </c>
      <c r="AM157" s="152">
        <f ca="1">'现金流表-晤桥'!AL21</f>
        <v>69468108.182969689</v>
      </c>
      <c r="AN157" s="152">
        <f ca="1">'现金流表-晤桥'!AM21</f>
        <v>69468108.182969689</v>
      </c>
      <c r="AO157" s="152">
        <f ca="1">'现金流表-晤桥'!AN21</f>
        <v>53316436.0229697</v>
      </c>
      <c r="AP157" s="152">
        <f ca="1">'现金流表-晤桥'!AO21</f>
        <v>53316436.0229697</v>
      </c>
      <c r="AQ157" s="152">
        <f ca="1">'现金流表-晤桥'!AP21</f>
        <v>7432988.7546060709</v>
      </c>
      <c r="AR157" s="152">
        <f ca="1">'现金流表-晤桥'!AQ21</f>
        <v>8049754.163333334</v>
      </c>
      <c r="AS157" s="152">
        <f ca="1">'现金流表-晤桥'!AR21</f>
        <v>8049754.163333334</v>
      </c>
      <c r="AT157" s="152">
        <f ca="1">'现金流表-晤桥'!AS21</f>
        <v>8049754.163333334</v>
      </c>
      <c r="AU157" s="152">
        <f ca="1">'现金流表-晤桥'!AT21</f>
        <v>8049754.163333334</v>
      </c>
      <c r="AV157" s="152">
        <f ca="1">'现金流表-晤桥'!AU21</f>
        <v>8049754.163333334</v>
      </c>
      <c r="AW157" s="152">
        <f ca="1">'现金流表-晤桥'!AV21</f>
        <v>8049754.163333334</v>
      </c>
      <c r="AX157" s="152">
        <f ca="1">'现金流表-晤桥'!AW21</f>
        <v>-83704775.417086065</v>
      </c>
      <c r="AY157" s="152">
        <f ca="1">'现金流表-晤桥'!AX21</f>
        <v>-26081.916666666668</v>
      </c>
      <c r="AZ157" s="152">
        <f ca="1">'现金流表-晤桥'!AY21</f>
        <v>-26081.916666666668</v>
      </c>
      <c r="BA157" s="152">
        <f ca="1">'现金流表-晤桥'!AZ21</f>
        <v>-26081.916666666668</v>
      </c>
      <c r="BB157" s="152">
        <f ca="1">'现金流表-晤桥'!BA21</f>
        <v>-26081.916666666668</v>
      </c>
      <c r="BC157" s="152">
        <f ca="1">'现金流表-晤桥'!BB21</f>
        <v>-71212969.593543887</v>
      </c>
      <c r="BD157" s="152">
        <f ca="1">'现金流表-晤桥'!BC21</f>
        <v>0</v>
      </c>
      <c r="BE157" s="152">
        <f ca="1">'现金流表-晤桥'!BD21</f>
        <v>0</v>
      </c>
      <c r="BF157" s="152">
        <f ca="1">'现金流表-晤桥'!BE21</f>
        <v>0</v>
      </c>
      <c r="BG157" s="152">
        <f ca="1">'现金流表-晤桥'!BF21</f>
        <v>0</v>
      </c>
      <c r="BH157" s="152">
        <f ca="1">'现金流表-晤桥'!BG21</f>
        <v>0</v>
      </c>
      <c r="BI157" s="152">
        <f ca="1">'现金流表-晤桥'!BH21</f>
        <v>0</v>
      </c>
      <c r="BJ157" s="152">
        <f ca="1">'现金流表-晤桥'!BI21</f>
        <v>0</v>
      </c>
      <c r="BK157" s="152">
        <f ca="1">'现金流表-晤桥'!BJ21</f>
        <v>0</v>
      </c>
      <c r="BL157" s="152">
        <f ca="1">'现金流表-晤桥'!BK21</f>
        <v>0</v>
      </c>
      <c r="BM157" s="152">
        <f ca="1">'现金流表-晤桥'!BL21</f>
        <v>0</v>
      </c>
      <c r="BN157" s="152">
        <f ca="1">'现金流表-晤桥'!BM21</f>
        <v>0</v>
      </c>
      <c r="BO157" s="152">
        <f ca="1">'现金流表-晤桥'!BN21</f>
        <v>0</v>
      </c>
      <c r="BP157" s="152">
        <f ca="1">'现金流表-晤桥'!BO21</f>
        <v>0</v>
      </c>
      <c r="BQ157" s="152">
        <f ca="1">'现金流表-晤桥'!BP21</f>
        <v>0</v>
      </c>
      <c r="BR157" s="152">
        <f ca="1">'现金流表-晤桥'!BQ21</f>
        <v>0</v>
      </c>
      <c r="BS157" s="152">
        <f ca="1">'现金流表-晤桥'!BR21</f>
        <v>0</v>
      </c>
      <c r="BT157" s="152">
        <f ca="1">'现金流表-晤桥'!BS21</f>
        <v>0</v>
      </c>
      <c r="BU157" s="152">
        <f ca="1">'现金流表-晤桥'!BT21</f>
        <v>0</v>
      </c>
      <c r="BV157" s="152">
        <f>'现金流表-晤桥'!BU21</f>
        <v>0</v>
      </c>
      <c r="BW157" s="152">
        <f>'现金流表-晤桥'!BV21</f>
        <v>0</v>
      </c>
      <c r="BX157" s="152">
        <f>'现金流表-晤桥'!BW21</f>
        <v>0</v>
      </c>
      <c r="BY157" s="152">
        <f>'现金流表-晤桥'!BX21</f>
        <v>0</v>
      </c>
      <c r="BZ157" s="152">
        <f>'现金流表-晤桥'!BY21</f>
        <v>0</v>
      </c>
      <c r="CA157" s="152">
        <f>'现金流表-晤桥'!BZ21</f>
        <v>0</v>
      </c>
      <c r="CB157" s="152">
        <f>'现金流表-晤桥'!CA21</f>
        <v>0</v>
      </c>
      <c r="CC157" s="152">
        <f>'现金流表-晤桥'!CB21</f>
        <v>0</v>
      </c>
      <c r="CD157" s="152">
        <f>'现金流表-晤桥'!CC21</f>
        <v>0</v>
      </c>
      <c r="CE157" s="152">
        <f>'现金流表-晤桥'!CD21</f>
        <v>0</v>
      </c>
      <c r="CF157" s="152">
        <f>'现金流表-晤桥'!CE21</f>
        <v>0</v>
      </c>
      <c r="CG157" s="152">
        <f>'现金流表-晤桥'!CF21</f>
        <v>0</v>
      </c>
      <c r="CH157" s="152">
        <f>'现金流表-晤桥'!CG21</f>
        <v>0</v>
      </c>
      <c r="CI157" s="152">
        <f>'现金流表-晤桥'!CH21</f>
        <v>0</v>
      </c>
      <c r="CJ157" s="152">
        <f>'现金流表-晤桥'!CI21</f>
        <v>0</v>
      </c>
      <c r="CK157" s="152">
        <f>'现金流表-晤桥'!CJ21</f>
        <v>0</v>
      </c>
      <c r="CL157" s="152">
        <f>'现金流表-晤桥'!CK21</f>
        <v>0</v>
      </c>
      <c r="CM157" s="152">
        <f>'现金流表-晤桥'!CL21</f>
        <v>0</v>
      </c>
      <c r="CN157" s="152">
        <f>'现金流表-晤桥'!CM21</f>
        <v>0</v>
      </c>
      <c r="CO157" s="152">
        <f>'现金流表-晤桥'!CN21</f>
        <v>0</v>
      </c>
      <c r="CP157" s="152">
        <f>'现金流表-晤桥'!CO21</f>
        <v>0</v>
      </c>
      <c r="CQ157" s="152">
        <f>'现金流表-晤桥'!CP21</f>
        <v>0</v>
      </c>
      <c r="CR157" s="152">
        <f>'现金流表-晤桥'!CQ21</f>
        <v>0</v>
      </c>
      <c r="CS157" s="152">
        <f>'现金流表-晤桥'!CR21</f>
        <v>0</v>
      </c>
      <c r="CT157" s="152">
        <f>'现金流表-晤桥'!CS21</f>
        <v>0</v>
      </c>
      <c r="CU157" s="152">
        <f>'现金流表-晤桥'!CT21</f>
        <v>0</v>
      </c>
      <c r="CV157" s="152">
        <f>'现金流表-晤桥'!CU21</f>
        <v>0</v>
      </c>
      <c r="CW157" s="152">
        <f>'现金流表-晤桥'!CV21</f>
        <v>0</v>
      </c>
      <c r="CX157" s="152">
        <f>'现金流表-晤桥'!CW21</f>
        <v>0</v>
      </c>
      <c r="CY157" s="152">
        <f>'现金流表-晤桥'!CX21</f>
        <v>0</v>
      </c>
      <c r="CZ157" s="152">
        <f>'现金流表-晤桥'!CY21</f>
        <v>0</v>
      </c>
      <c r="DA157" s="152">
        <f>'现金流表-晤桥'!CZ21</f>
        <v>0</v>
      </c>
      <c r="DB157" s="152">
        <f>'现金流表-晤桥'!DA21</f>
        <v>0</v>
      </c>
      <c r="DC157" s="152">
        <f>'现金流表-晤桥'!DB21</f>
        <v>0</v>
      </c>
      <c r="DD157" s="152">
        <f>'现金流表-晤桥'!DC21</f>
        <v>0</v>
      </c>
      <c r="DE157" s="152">
        <f>'现金流表-晤桥'!DD21</f>
        <v>0</v>
      </c>
      <c r="DF157" s="152">
        <f>'现金流表-晤桥'!DE21</f>
        <v>0</v>
      </c>
      <c r="DG157" s="152">
        <f>'现金流表-晤桥'!DF21</f>
        <v>0</v>
      </c>
      <c r="DH157" s="152">
        <f>'现金流表-晤桥'!DG21</f>
        <v>0</v>
      </c>
      <c r="DI157" s="152">
        <f>'现金流表-晤桥'!DH21</f>
        <v>0</v>
      </c>
      <c r="DJ157" s="152">
        <f>'现金流表-晤桥'!DI21</f>
        <v>0</v>
      </c>
      <c r="DK157" s="152">
        <f>'现金流表-晤桥'!DJ21</f>
        <v>0</v>
      </c>
      <c r="DL157" s="152">
        <f>'现金流表-晤桥'!DK21</f>
        <v>0</v>
      </c>
      <c r="DM157" s="152">
        <f>'现金流表-晤桥'!DL21</f>
        <v>0</v>
      </c>
      <c r="DN157" s="152">
        <f>'现金流表-晤桥'!DM21</f>
        <v>0</v>
      </c>
      <c r="DO157" s="152">
        <f>'现金流表-晤桥'!DN21</f>
        <v>0</v>
      </c>
      <c r="DP157" s="152">
        <f>'现金流表-晤桥'!DO21</f>
        <v>0</v>
      </c>
      <c r="DQ157" s="152">
        <f>'现金流表-晤桥'!DP21</f>
        <v>0</v>
      </c>
      <c r="DR157" s="152">
        <f>'现金流表-晤桥'!DQ21</f>
        <v>0</v>
      </c>
      <c r="DS157" s="152">
        <f>'现金流表-晤桥'!DR21</f>
        <v>0</v>
      </c>
      <c r="DT157" s="152">
        <f>'现金流表-晤桥'!DS21</f>
        <v>0</v>
      </c>
      <c r="DU157" s="152">
        <f>'现金流表-晤桥'!DT21</f>
        <v>0</v>
      </c>
      <c r="DV157" s="152">
        <f>'现金流表-晤桥'!DU21</f>
        <v>0</v>
      </c>
      <c r="DW157" s="152">
        <f>'现金流表-晤桥'!DV21</f>
        <v>0</v>
      </c>
      <c r="DX157" s="152">
        <f>'现金流表-晤桥'!DW21</f>
        <v>0</v>
      </c>
      <c r="DY157" s="152">
        <f>'现金流表-晤桥'!DX21</f>
        <v>0</v>
      </c>
      <c r="DZ157" s="152">
        <f>'现金流表-晤桥'!DY21</f>
        <v>0</v>
      </c>
      <c r="EA157" s="152">
        <f>'现金流表-晤桥'!DZ21</f>
        <v>0</v>
      </c>
      <c r="EB157" s="152">
        <f>'现金流表-晤桥'!EA21</f>
        <v>0</v>
      </c>
      <c r="EC157" s="152">
        <f>'现金流表-晤桥'!EB21</f>
        <v>0</v>
      </c>
      <c r="ED157" s="152">
        <f>'现金流表-晤桥'!EC21</f>
        <v>0</v>
      </c>
      <c r="EE157" s="152">
        <f>'现金流表-晤桥'!ED21</f>
        <v>0</v>
      </c>
      <c r="EF157" s="152">
        <f>'现金流表-晤桥'!EE21</f>
        <v>0</v>
      </c>
      <c r="EG157" s="152">
        <f>'现金流表-晤桥'!EF21</f>
        <v>0</v>
      </c>
      <c r="EH157" s="152">
        <f>'现金流表-晤桥'!EG21</f>
        <v>0</v>
      </c>
      <c r="EI157" s="152">
        <f>'现金流表-晤桥'!EH21</f>
        <v>0</v>
      </c>
      <c r="EJ157" s="152">
        <f>'现金流表-晤桥'!EI21</f>
        <v>0</v>
      </c>
      <c r="EK157" s="152">
        <f>'现金流表-晤桥'!EJ21</f>
        <v>0</v>
      </c>
    </row>
    <row r="158" spans="2:206">
      <c r="B158" s="106" t="s">
        <v>364</v>
      </c>
      <c r="E158" s="152">
        <f>-'现金流表-晤桥'!D27</f>
        <v>27124063.855830543</v>
      </c>
      <c r="F158" s="152">
        <f>-'现金流表-晤桥'!E27</f>
        <v>27124063.855830543</v>
      </c>
      <c r="G158" s="152">
        <f>-'现金流表-晤桥'!F27</f>
        <v>27124063.855830543</v>
      </c>
      <c r="H158" s="152">
        <f>-'现金流表-晤桥'!G27</f>
        <v>27124063.855830543</v>
      </c>
      <c r="I158" s="152">
        <f>-'现金流表-晤桥'!H27</f>
        <v>27124063.855830543</v>
      </c>
      <c r="J158" s="152">
        <f>-'现金流表-晤桥'!I27</f>
        <v>27124063.855830543</v>
      </c>
      <c r="K158" s="152">
        <f>-'现金流表-晤桥'!J27</f>
        <v>27124063.855830543</v>
      </c>
      <c r="L158" s="152">
        <f>-'现金流表-晤桥'!K27</f>
        <v>27124063.855830543</v>
      </c>
      <c r="M158" s="152">
        <f>-'现金流表-晤桥'!L27</f>
        <v>27124063.855830543</v>
      </c>
      <c r="N158" s="152">
        <f>-'现金流表-晤桥'!M27</f>
        <v>27124063.855830543</v>
      </c>
      <c r="O158" s="152">
        <f>-'现金流表-晤桥'!N27</f>
        <v>27124063.855830543</v>
      </c>
      <c r="P158" s="152">
        <f>-'现金流表-晤桥'!O27</f>
        <v>27124063.855830543</v>
      </c>
      <c r="Q158" s="152">
        <f>-'现金流表-晤桥'!P27</f>
        <v>27124063.855830543</v>
      </c>
      <c r="R158" s="152">
        <f>-'现金流表-晤桥'!Q27</f>
        <v>27124063.855830543</v>
      </c>
      <c r="S158" s="152">
        <f>-'现金流表-晤桥'!R27</f>
        <v>27124063.855830543</v>
      </c>
      <c r="T158" s="152">
        <f>-'现金流表-晤桥'!S27</f>
        <v>27124063.855830543</v>
      </c>
      <c r="U158" s="152">
        <f>-'现金流表-晤桥'!T27</f>
        <v>27124063.855830543</v>
      </c>
      <c r="V158" s="152">
        <f>-'现金流表-晤桥'!U27</f>
        <v>27124063.855830543</v>
      </c>
      <c r="W158" s="152">
        <f>-'现金流表-晤桥'!V27</f>
        <v>27124063.855830543</v>
      </c>
      <c r="X158" s="152">
        <f>-'现金流表-晤桥'!W27</f>
        <v>27124063.855830543</v>
      </c>
      <c r="Y158" s="152">
        <f>-'现金流表-晤桥'!X27</f>
        <v>0</v>
      </c>
      <c r="Z158" s="152">
        <f>-'现金流表-晤桥'!Y27</f>
        <v>0</v>
      </c>
      <c r="AA158" s="152">
        <f>-'现金流表-晤桥'!Z27</f>
        <v>0</v>
      </c>
      <c r="AB158" s="152">
        <f>-'现金流表-晤桥'!AA27</f>
        <v>0</v>
      </c>
      <c r="AC158" s="152">
        <f>-'现金流表-晤桥'!AB27</f>
        <v>0</v>
      </c>
      <c r="AD158" s="152">
        <f>-'现金流表-晤桥'!AC27</f>
        <v>0</v>
      </c>
      <c r="AE158" s="152">
        <f>-'现金流表-晤桥'!AD27</f>
        <v>0</v>
      </c>
      <c r="AF158" s="152">
        <f>-'现金流表-晤桥'!AE27</f>
        <v>0</v>
      </c>
      <c r="AG158" s="152">
        <f>-'现金流表-晤桥'!AF27</f>
        <v>0</v>
      </c>
      <c r="AH158" s="152">
        <f>-'现金流表-晤桥'!AG27</f>
        <v>0</v>
      </c>
      <c r="AI158" s="152">
        <f>-'现金流表-晤桥'!AH27</f>
        <v>0</v>
      </c>
      <c r="AJ158" s="152">
        <f>-'现金流表-晤桥'!AI27</f>
        <v>0</v>
      </c>
      <c r="AK158" s="152">
        <f>-'现金流表-晤桥'!AJ27</f>
        <v>0</v>
      </c>
      <c r="AL158" s="152">
        <f>-'现金流表-晤桥'!AK27</f>
        <v>0</v>
      </c>
      <c r="AM158" s="152">
        <f>-'现金流表-晤桥'!AL27</f>
        <v>0</v>
      </c>
      <c r="AN158" s="152">
        <f>-'现金流表-晤桥'!AM27</f>
        <v>0</v>
      </c>
      <c r="AO158" s="152">
        <f>-'现金流表-晤桥'!AN27</f>
        <v>0</v>
      </c>
      <c r="AP158" s="152">
        <f>-'现金流表-晤桥'!AO27</f>
        <v>0</v>
      </c>
      <c r="AQ158" s="152">
        <f>-'现金流表-晤桥'!AP27</f>
        <v>0</v>
      </c>
      <c r="AR158" s="152">
        <f>-'现金流表-晤桥'!AQ27</f>
        <v>0</v>
      </c>
      <c r="AS158" s="152">
        <f>-'现金流表-晤桥'!AR27</f>
        <v>0</v>
      </c>
      <c r="AT158" s="152">
        <f>-'现金流表-晤桥'!AS27</f>
        <v>0</v>
      </c>
      <c r="AU158" s="152">
        <f>-'现金流表-晤桥'!AT27</f>
        <v>0</v>
      </c>
      <c r="AV158" s="152">
        <f>-'现金流表-晤桥'!AU27</f>
        <v>0</v>
      </c>
      <c r="AW158" s="152">
        <f>-'现金流表-晤桥'!AV27</f>
        <v>0</v>
      </c>
      <c r="AX158" s="152">
        <f>-'现金流表-晤桥'!AW27</f>
        <v>0</v>
      </c>
      <c r="AY158" s="152">
        <f>-'现金流表-晤桥'!AX27</f>
        <v>0</v>
      </c>
      <c r="AZ158" s="152">
        <f>-'现金流表-晤桥'!AY27</f>
        <v>0</v>
      </c>
      <c r="BA158" s="152">
        <f>-'现金流表-晤桥'!AZ27</f>
        <v>0</v>
      </c>
      <c r="BB158" s="152">
        <f>-'现金流表-晤桥'!BA27</f>
        <v>0</v>
      </c>
      <c r="BC158" s="152">
        <f>-'现金流表-晤桥'!BB27</f>
        <v>0</v>
      </c>
      <c r="BD158" s="152">
        <f>-'现金流表-晤桥'!BC27</f>
        <v>0</v>
      </c>
      <c r="BE158" s="152">
        <f>-'现金流表-晤桥'!BD27</f>
        <v>0</v>
      </c>
      <c r="BF158" s="152">
        <f>-'现金流表-晤桥'!BE27</f>
        <v>0</v>
      </c>
      <c r="BG158" s="152">
        <f>-'现金流表-晤桥'!BF27</f>
        <v>0</v>
      </c>
      <c r="BH158" s="152">
        <f>-'现金流表-晤桥'!BG27</f>
        <v>0</v>
      </c>
      <c r="BI158" s="152">
        <f>-'现金流表-晤桥'!BH27</f>
        <v>0</v>
      </c>
      <c r="BJ158" s="152">
        <f>-'现金流表-晤桥'!BI27</f>
        <v>0</v>
      </c>
      <c r="BK158" s="152">
        <f>-'现金流表-晤桥'!BJ27</f>
        <v>0</v>
      </c>
      <c r="BL158" s="152">
        <f>-'现金流表-晤桥'!BK27</f>
        <v>0</v>
      </c>
      <c r="BM158" s="152">
        <f>-'现金流表-晤桥'!BL27</f>
        <v>0</v>
      </c>
      <c r="BN158" s="152">
        <f>-'现金流表-晤桥'!BM27</f>
        <v>0</v>
      </c>
      <c r="BO158" s="152">
        <f>-'现金流表-晤桥'!BN27</f>
        <v>0</v>
      </c>
      <c r="BP158" s="152">
        <f>-'现金流表-晤桥'!BO27</f>
        <v>0</v>
      </c>
      <c r="BQ158" s="152">
        <f>-'现金流表-晤桥'!BP27</f>
        <v>0</v>
      </c>
      <c r="BR158" s="152">
        <f>-'现金流表-晤桥'!BQ27</f>
        <v>0</v>
      </c>
      <c r="BS158" s="152">
        <f>-'现金流表-晤桥'!BR27</f>
        <v>0</v>
      </c>
      <c r="BT158" s="152">
        <f>-'现金流表-晤桥'!BS27</f>
        <v>0</v>
      </c>
      <c r="BU158" s="152">
        <f>-'现金流表-晤桥'!BT27</f>
        <v>0</v>
      </c>
      <c r="BV158" s="152">
        <f>-'现金流表-晤桥'!BU27</f>
        <v>0</v>
      </c>
      <c r="BW158" s="152">
        <f>-'现金流表-晤桥'!BV27</f>
        <v>0</v>
      </c>
      <c r="BX158" s="152">
        <f>-'现金流表-晤桥'!BW27</f>
        <v>0</v>
      </c>
      <c r="BY158" s="152">
        <f>-'现金流表-晤桥'!BX27</f>
        <v>0</v>
      </c>
      <c r="BZ158" s="152">
        <f>-'现金流表-晤桥'!BY27</f>
        <v>0</v>
      </c>
      <c r="CA158" s="152">
        <f>-'现金流表-晤桥'!BZ27</f>
        <v>0</v>
      </c>
      <c r="CB158" s="152">
        <f>-'现金流表-晤桥'!CA27</f>
        <v>0</v>
      </c>
      <c r="CC158" s="152">
        <f>-'现金流表-晤桥'!CB27</f>
        <v>0</v>
      </c>
      <c r="CD158" s="152">
        <f>-'现金流表-晤桥'!CC27</f>
        <v>0</v>
      </c>
      <c r="CE158" s="152">
        <f>-'现金流表-晤桥'!CD27</f>
        <v>0</v>
      </c>
      <c r="CF158" s="152">
        <f>-'现金流表-晤桥'!CE27</f>
        <v>0</v>
      </c>
      <c r="CG158" s="152">
        <f>-'现金流表-晤桥'!CF27</f>
        <v>0</v>
      </c>
      <c r="CH158" s="152">
        <f>-'现金流表-晤桥'!CG27</f>
        <v>0</v>
      </c>
      <c r="CI158" s="152">
        <f>-'现金流表-晤桥'!CH27</f>
        <v>0</v>
      </c>
      <c r="CJ158" s="152">
        <f>-'现金流表-晤桥'!CI27</f>
        <v>0</v>
      </c>
      <c r="CK158" s="152">
        <f>-'现金流表-晤桥'!CJ27</f>
        <v>0</v>
      </c>
      <c r="CL158" s="152">
        <f>-'现金流表-晤桥'!CK27</f>
        <v>0</v>
      </c>
      <c r="CM158" s="152">
        <f>-'现金流表-晤桥'!CL27</f>
        <v>0</v>
      </c>
      <c r="CN158" s="152">
        <f>-'现金流表-晤桥'!CM27</f>
        <v>0</v>
      </c>
      <c r="CO158" s="152">
        <f>-'现金流表-晤桥'!CN27</f>
        <v>0</v>
      </c>
      <c r="CP158" s="152">
        <f>-'现金流表-晤桥'!CO27</f>
        <v>0</v>
      </c>
      <c r="CQ158" s="152">
        <f>-'现金流表-晤桥'!CP27</f>
        <v>0</v>
      </c>
      <c r="CR158" s="152">
        <f>-'现金流表-晤桥'!CQ27</f>
        <v>0</v>
      </c>
      <c r="CS158" s="152">
        <f>-'现金流表-晤桥'!CR27</f>
        <v>0</v>
      </c>
      <c r="CT158" s="152">
        <f>-'现金流表-晤桥'!CS27</f>
        <v>0</v>
      </c>
      <c r="CU158" s="152">
        <f>-'现金流表-晤桥'!CT27</f>
        <v>0</v>
      </c>
      <c r="CV158" s="152">
        <f>-'现金流表-晤桥'!CU27</f>
        <v>0</v>
      </c>
      <c r="CW158" s="152">
        <f>-'现金流表-晤桥'!CV27</f>
        <v>0</v>
      </c>
      <c r="CX158" s="152">
        <f>-'现金流表-晤桥'!CW27</f>
        <v>0</v>
      </c>
      <c r="CY158" s="152">
        <f>-'现金流表-晤桥'!CX27</f>
        <v>0</v>
      </c>
      <c r="CZ158" s="152">
        <f>-'现金流表-晤桥'!CY27</f>
        <v>0</v>
      </c>
      <c r="DA158" s="152">
        <f>-'现金流表-晤桥'!CZ27</f>
        <v>0</v>
      </c>
      <c r="DB158" s="152">
        <f>-'现金流表-晤桥'!DA27</f>
        <v>0</v>
      </c>
      <c r="DC158" s="152">
        <f>-'现金流表-晤桥'!DB27</f>
        <v>0</v>
      </c>
      <c r="DD158" s="152">
        <f>-'现金流表-晤桥'!DC27</f>
        <v>0</v>
      </c>
      <c r="DE158" s="152">
        <f>-'现金流表-晤桥'!DD27</f>
        <v>0</v>
      </c>
      <c r="DF158" s="152">
        <f>-'现金流表-晤桥'!DE27</f>
        <v>0</v>
      </c>
      <c r="DG158" s="152">
        <f>-'现金流表-晤桥'!DF27</f>
        <v>0</v>
      </c>
      <c r="DH158" s="152">
        <f>-'现金流表-晤桥'!DG27</f>
        <v>0</v>
      </c>
      <c r="DI158" s="152">
        <f>-'现金流表-晤桥'!DH27</f>
        <v>0</v>
      </c>
      <c r="DJ158" s="152">
        <f>-'现金流表-晤桥'!DI27</f>
        <v>0</v>
      </c>
      <c r="DK158" s="152">
        <f>-'现金流表-晤桥'!DJ27</f>
        <v>0</v>
      </c>
      <c r="DL158" s="152">
        <f>-'现金流表-晤桥'!DK27</f>
        <v>0</v>
      </c>
      <c r="DM158" s="152">
        <f>-'现金流表-晤桥'!DL27</f>
        <v>0</v>
      </c>
      <c r="DN158" s="152">
        <f>-'现金流表-晤桥'!DM27</f>
        <v>0</v>
      </c>
      <c r="DO158" s="152">
        <f>-'现金流表-晤桥'!DN27</f>
        <v>0</v>
      </c>
      <c r="DP158" s="152">
        <f>-'现金流表-晤桥'!DO27</f>
        <v>0</v>
      </c>
      <c r="DQ158" s="152">
        <f>-'现金流表-晤桥'!DP27</f>
        <v>0</v>
      </c>
      <c r="DR158" s="152">
        <f>-'现金流表-晤桥'!DQ27</f>
        <v>0</v>
      </c>
      <c r="DS158" s="152">
        <f>-'现金流表-晤桥'!DR27</f>
        <v>0</v>
      </c>
      <c r="DT158" s="152">
        <f>-'现金流表-晤桥'!DS27</f>
        <v>0</v>
      </c>
      <c r="DU158" s="152">
        <f>-'现金流表-晤桥'!DT27</f>
        <v>0</v>
      </c>
      <c r="DV158" s="152">
        <f>-'现金流表-晤桥'!DU27</f>
        <v>0</v>
      </c>
      <c r="DW158" s="152">
        <f>-'现金流表-晤桥'!DV27</f>
        <v>0</v>
      </c>
      <c r="DX158" s="152">
        <f>-'现金流表-晤桥'!DW27</f>
        <v>0</v>
      </c>
      <c r="DY158" s="152">
        <f>-'现金流表-晤桥'!DX27</f>
        <v>0</v>
      </c>
      <c r="DZ158" s="152">
        <f>-'现金流表-晤桥'!DY27</f>
        <v>0</v>
      </c>
      <c r="EA158" s="152">
        <f>-'现金流表-晤桥'!DZ27</f>
        <v>0</v>
      </c>
      <c r="EB158" s="152">
        <f>-'现金流表-晤桥'!EA27</f>
        <v>0</v>
      </c>
      <c r="EC158" s="152">
        <f>-'现金流表-晤桥'!EB27</f>
        <v>0</v>
      </c>
      <c r="ED158" s="152">
        <f>-'现金流表-晤桥'!EC27</f>
        <v>0</v>
      </c>
      <c r="EE158" s="152">
        <f>-'现金流表-晤桥'!ED27</f>
        <v>0</v>
      </c>
      <c r="EF158" s="152">
        <f>-'现金流表-晤桥'!EE27</f>
        <v>0</v>
      </c>
      <c r="EG158" s="152">
        <f>-'现金流表-晤桥'!EF27</f>
        <v>0</v>
      </c>
      <c r="EH158" s="152">
        <f>-'现金流表-晤桥'!EG27</f>
        <v>0</v>
      </c>
      <c r="EI158" s="152">
        <f>-'现金流表-晤桥'!EH27</f>
        <v>0</v>
      </c>
      <c r="EJ158" s="152">
        <f>-'现金流表-晤桥'!EI27</f>
        <v>0</v>
      </c>
      <c r="EK158" s="152">
        <f>-'现金流表-晤桥'!EJ27</f>
        <v>0</v>
      </c>
    </row>
    <row r="159" spans="2:206" s="122" customFormat="1">
      <c r="B159" s="123" t="s">
        <v>365</v>
      </c>
      <c r="E159" s="124">
        <f t="shared" ref="E159:BP159" ca="1" si="50">E157-E158</f>
        <v>-27228391.522497211</v>
      </c>
      <c r="F159" s="124">
        <f t="shared" ca="1" si="50"/>
        <v>-27228391.522497211</v>
      </c>
      <c r="G159" s="124">
        <f t="shared" ca="1" si="50"/>
        <v>-27228391.522497211</v>
      </c>
      <c r="H159" s="124">
        <f t="shared" ca="1" si="50"/>
        <v>-27150145.772497211</v>
      </c>
      <c r="I159" s="124">
        <f t="shared" ca="1" si="50"/>
        <v>-24721189.523769937</v>
      </c>
      <c r="J159" s="124">
        <f t="shared" ca="1" si="50"/>
        <v>-24721189.523769937</v>
      </c>
      <c r="K159" s="124">
        <f t="shared" ca="1" si="50"/>
        <v>-18554187.42631539</v>
      </c>
      <c r="L159" s="124">
        <f t="shared" ca="1" si="50"/>
        <v>-18554187.42631539</v>
      </c>
      <c r="M159" s="124">
        <f t="shared" ca="1" si="50"/>
        <v>-53181.133951757103</v>
      </c>
      <c r="N159" s="124">
        <f t="shared" ca="1" si="50"/>
        <v>-53181.133951757103</v>
      </c>
      <c r="O159" s="124">
        <f t="shared" ca="1" si="50"/>
        <v>-53181.133951757103</v>
      </c>
      <c r="P159" s="124">
        <f t="shared" ca="1" si="50"/>
        <v>-53181.133951757103</v>
      </c>
      <c r="Q159" s="124">
        <f t="shared" ca="1" si="50"/>
        <v>-53181.133951757103</v>
      </c>
      <c r="R159" s="124">
        <f t="shared" ca="1" si="50"/>
        <v>-53181.133951757103</v>
      </c>
      <c r="S159" s="124">
        <f t="shared" ca="1" si="50"/>
        <v>-53154.415406301618</v>
      </c>
      <c r="T159" s="124">
        <f t="shared" ca="1" si="50"/>
        <v>3393459.2769573368</v>
      </c>
      <c r="U159" s="124">
        <f t="shared" ca="1" si="50"/>
        <v>6477028.162775524</v>
      </c>
      <c r="V159" s="124">
        <f t="shared" ca="1" si="50"/>
        <v>15227813.147502795</v>
      </c>
      <c r="W159" s="124">
        <f t="shared" ca="1" si="50"/>
        <v>15228016.658775531</v>
      </c>
      <c r="X159" s="124">
        <f t="shared" ca="1" si="50"/>
        <v>41480371.612957336</v>
      </c>
      <c r="Y159" s="124">
        <f t="shared" ca="1" si="50"/>
        <v>43554458.268787876</v>
      </c>
      <c r="Z159" s="124">
        <f t="shared" ca="1" si="50"/>
        <v>68604435.468787879</v>
      </c>
      <c r="AA159" s="124">
        <f t="shared" ca="1" si="50"/>
        <v>68604435.468787879</v>
      </c>
      <c r="AB159" s="124">
        <f t="shared" ca="1" si="50"/>
        <v>68604435.468787879</v>
      </c>
      <c r="AC159" s="124">
        <f t="shared" ca="1" si="50"/>
        <v>68604435.468787879</v>
      </c>
      <c r="AD159" s="124">
        <f t="shared" ca="1" si="50"/>
        <v>66229439.268787876</v>
      </c>
      <c r="AE159" s="124">
        <f t="shared" ca="1" si="50"/>
        <v>66229585.998969704</v>
      </c>
      <c r="AF159" s="124">
        <f t="shared" ca="1" si="50"/>
        <v>71090821.100060597</v>
      </c>
      <c r="AG159" s="124">
        <f t="shared" ca="1" si="50"/>
        <v>71091107.523333356</v>
      </c>
      <c r="AH159" s="124">
        <f t="shared" ca="1" si="50"/>
        <v>72324638.340787873</v>
      </c>
      <c r="AI159" s="124">
        <f t="shared" ca="1" si="50"/>
        <v>72325452.01060611</v>
      </c>
      <c r="AJ159" s="124">
        <f t="shared" ca="1" si="50"/>
        <v>75829660.262969688</v>
      </c>
      <c r="AK159" s="124">
        <f t="shared" ca="1" si="50"/>
        <v>75829660.262969688</v>
      </c>
      <c r="AL159" s="124">
        <f t="shared" ca="1" si="50"/>
        <v>75829660.262969688</v>
      </c>
      <c r="AM159" s="124">
        <f t="shared" ca="1" si="50"/>
        <v>69468108.182969689</v>
      </c>
      <c r="AN159" s="124">
        <f t="shared" ca="1" si="50"/>
        <v>69468108.182969689</v>
      </c>
      <c r="AO159" s="124">
        <f t="shared" ca="1" si="50"/>
        <v>53316436.0229697</v>
      </c>
      <c r="AP159" s="124">
        <f t="shared" ca="1" si="50"/>
        <v>53316436.0229697</v>
      </c>
      <c r="AQ159" s="124">
        <f t="shared" ca="1" si="50"/>
        <v>7432988.7546060709</v>
      </c>
      <c r="AR159" s="124">
        <f t="shared" ca="1" si="50"/>
        <v>8049754.163333334</v>
      </c>
      <c r="AS159" s="124">
        <f t="shared" ca="1" si="50"/>
        <v>8049754.163333334</v>
      </c>
      <c r="AT159" s="124">
        <f t="shared" ca="1" si="50"/>
        <v>8049754.163333334</v>
      </c>
      <c r="AU159" s="124">
        <f t="shared" ca="1" si="50"/>
        <v>8049754.163333334</v>
      </c>
      <c r="AV159" s="124">
        <f t="shared" ca="1" si="50"/>
        <v>8049754.163333334</v>
      </c>
      <c r="AW159" s="124">
        <f t="shared" ca="1" si="50"/>
        <v>8049754.163333334</v>
      </c>
      <c r="AX159" s="124">
        <f t="shared" ca="1" si="50"/>
        <v>-83704775.417086065</v>
      </c>
      <c r="AY159" s="124">
        <f t="shared" ca="1" si="50"/>
        <v>-26081.916666666668</v>
      </c>
      <c r="AZ159" s="124">
        <f t="shared" ca="1" si="50"/>
        <v>-26081.916666666668</v>
      </c>
      <c r="BA159" s="124">
        <f t="shared" ca="1" si="50"/>
        <v>-26081.916666666668</v>
      </c>
      <c r="BB159" s="124">
        <f t="shared" ca="1" si="50"/>
        <v>-26081.916666666668</v>
      </c>
      <c r="BC159" s="124">
        <f t="shared" ca="1" si="50"/>
        <v>-71212969.593543887</v>
      </c>
      <c r="BD159" s="124">
        <f t="shared" ca="1" si="50"/>
        <v>0</v>
      </c>
      <c r="BE159" s="124">
        <f t="shared" ca="1" si="50"/>
        <v>0</v>
      </c>
      <c r="BF159" s="124">
        <f t="shared" ca="1" si="50"/>
        <v>0</v>
      </c>
      <c r="BG159" s="124">
        <f t="shared" ca="1" si="50"/>
        <v>0</v>
      </c>
      <c r="BH159" s="124">
        <f t="shared" ca="1" si="50"/>
        <v>0</v>
      </c>
      <c r="BI159" s="124">
        <f t="shared" ca="1" si="50"/>
        <v>0</v>
      </c>
      <c r="BJ159" s="124">
        <f t="shared" ca="1" si="50"/>
        <v>0</v>
      </c>
      <c r="BK159" s="124">
        <f t="shared" ca="1" si="50"/>
        <v>0</v>
      </c>
      <c r="BL159" s="124">
        <f t="shared" ca="1" si="50"/>
        <v>0</v>
      </c>
      <c r="BM159" s="124">
        <f t="shared" ca="1" si="50"/>
        <v>0</v>
      </c>
      <c r="BN159" s="124">
        <f t="shared" ca="1" si="50"/>
        <v>0</v>
      </c>
      <c r="BO159" s="124">
        <f t="shared" ca="1" si="50"/>
        <v>0</v>
      </c>
      <c r="BP159" s="124">
        <f t="shared" ca="1" si="50"/>
        <v>0</v>
      </c>
      <c r="BQ159" s="124">
        <f t="shared" ref="BQ159:EB159" ca="1" si="51">BQ157-BQ158</f>
        <v>0</v>
      </c>
      <c r="BR159" s="124">
        <f t="shared" ca="1" si="51"/>
        <v>0</v>
      </c>
      <c r="BS159" s="124">
        <f t="shared" ca="1" si="51"/>
        <v>0</v>
      </c>
      <c r="BT159" s="124">
        <f t="shared" ca="1" si="51"/>
        <v>0</v>
      </c>
      <c r="BU159" s="124">
        <f t="shared" ca="1" si="51"/>
        <v>0</v>
      </c>
      <c r="BV159" s="124">
        <f t="shared" si="51"/>
        <v>0</v>
      </c>
      <c r="BW159" s="124">
        <f t="shared" si="51"/>
        <v>0</v>
      </c>
      <c r="BX159" s="124">
        <f t="shared" si="51"/>
        <v>0</v>
      </c>
      <c r="BY159" s="124">
        <f t="shared" si="51"/>
        <v>0</v>
      </c>
      <c r="BZ159" s="124">
        <f t="shared" si="51"/>
        <v>0</v>
      </c>
      <c r="CA159" s="124">
        <f t="shared" si="51"/>
        <v>0</v>
      </c>
      <c r="CB159" s="124">
        <f t="shared" si="51"/>
        <v>0</v>
      </c>
      <c r="CC159" s="124">
        <f t="shared" si="51"/>
        <v>0</v>
      </c>
      <c r="CD159" s="124">
        <f t="shared" si="51"/>
        <v>0</v>
      </c>
      <c r="CE159" s="124">
        <f t="shared" si="51"/>
        <v>0</v>
      </c>
      <c r="CF159" s="124">
        <f t="shared" si="51"/>
        <v>0</v>
      </c>
      <c r="CG159" s="124">
        <f t="shared" si="51"/>
        <v>0</v>
      </c>
      <c r="CH159" s="124">
        <f t="shared" si="51"/>
        <v>0</v>
      </c>
      <c r="CI159" s="124">
        <f t="shared" si="51"/>
        <v>0</v>
      </c>
      <c r="CJ159" s="124">
        <f t="shared" si="51"/>
        <v>0</v>
      </c>
      <c r="CK159" s="124">
        <f t="shared" si="51"/>
        <v>0</v>
      </c>
      <c r="CL159" s="124">
        <f t="shared" si="51"/>
        <v>0</v>
      </c>
      <c r="CM159" s="124">
        <f t="shared" si="51"/>
        <v>0</v>
      </c>
      <c r="CN159" s="124">
        <f t="shared" si="51"/>
        <v>0</v>
      </c>
      <c r="CO159" s="124">
        <f t="shared" si="51"/>
        <v>0</v>
      </c>
      <c r="CP159" s="124">
        <f t="shared" si="51"/>
        <v>0</v>
      </c>
      <c r="CQ159" s="124">
        <f t="shared" si="51"/>
        <v>0</v>
      </c>
      <c r="CR159" s="124">
        <f t="shared" si="51"/>
        <v>0</v>
      </c>
      <c r="CS159" s="124">
        <f t="shared" si="51"/>
        <v>0</v>
      </c>
      <c r="CT159" s="124">
        <f t="shared" si="51"/>
        <v>0</v>
      </c>
      <c r="CU159" s="124">
        <f t="shared" si="51"/>
        <v>0</v>
      </c>
      <c r="CV159" s="124">
        <f t="shared" si="51"/>
        <v>0</v>
      </c>
      <c r="CW159" s="124">
        <f t="shared" si="51"/>
        <v>0</v>
      </c>
      <c r="CX159" s="124">
        <f t="shared" si="51"/>
        <v>0</v>
      </c>
      <c r="CY159" s="124">
        <f t="shared" si="51"/>
        <v>0</v>
      </c>
      <c r="CZ159" s="124">
        <f t="shared" si="51"/>
        <v>0</v>
      </c>
      <c r="DA159" s="124">
        <f t="shared" si="51"/>
        <v>0</v>
      </c>
      <c r="DB159" s="124">
        <f t="shared" si="51"/>
        <v>0</v>
      </c>
      <c r="DC159" s="124">
        <f t="shared" si="51"/>
        <v>0</v>
      </c>
      <c r="DD159" s="124">
        <f t="shared" si="51"/>
        <v>0</v>
      </c>
      <c r="DE159" s="124">
        <f t="shared" si="51"/>
        <v>0</v>
      </c>
      <c r="DF159" s="124">
        <f t="shared" si="51"/>
        <v>0</v>
      </c>
      <c r="DG159" s="124">
        <f t="shared" si="51"/>
        <v>0</v>
      </c>
      <c r="DH159" s="124">
        <f t="shared" si="51"/>
        <v>0</v>
      </c>
      <c r="DI159" s="124">
        <f t="shared" si="51"/>
        <v>0</v>
      </c>
      <c r="DJ159" s="124">
        <f t="shared" si="51"/>
        <v>0</v>
      </c>
      <c r="DK159" s="124">
        <f t="shared" si="51"/>
        <v>0</v>
      </c>
      <c r="DL159" s="124">
        <f t="shared" si="51"/>
        <v>0</v>
      </c>
      <c r="DM159" s="124">
        <f t="shared" si="51"/>
        <v>0</v>
      </c>
      <c r="DN159" s="124">
        <f t="shared" si="51"/>
        <v>0</v>
      </c>
      <c r="DO159" s="124">
        <f t="shared" si="51"/>
        <v>0</v>
      </c>
      <c r="DP159" s="124">
        <f t="shared" si="51"/>
        <v>0</v>
      </c>
      <c r="DQ159" s="124">
        <f t="shared" si="51"/>
        <v>0</v>
      </c>
      <c r="DR159" s="124">
        <f t="shared" si="51"/>
        <v>0</v>
      </c>
      <c r="DS159" s="124">
        <f t="shared" si="51"/>
        <v>0</v>
      </c>
      <c r="DT159" s="124">
        <f t="shared" si="51"/>
        <v>0</v>
      </c>
      <c r="DU159" s="124">
        <f t="shared" si="51"/>
        <v>0</v>
      </c>
      <c r="DV159" s="124">
        <f t="shared" si="51"/>
        <v>0</v>
      </c>
      <c r="DW159" s="124">
        <f t="shared" si="51"/>
        <v>0</v>
      </c>
      <c r="DX159" s="124">
        <f t="shared" si="51"/>
        <v>0</v>
      </c>
      <c r="DY159" s="124">
        <f t="shared" si="51"/>
        <v>0</v>
      </c>
      <c r="DZ159" s="124">
        <f t="shared" si="51"/>
        <v>0</v>
      </c>
      <c r="EA159" s="124">
        <f t="shared" si="51"/>
        <v>0</v>
      </c>
      <c r="EB159" s="124">
        <f t="shared" si="51"/>
        <v>0</v>
      </c>
      <c r="EC159" s="124">
        <f t="shared" ref="EC159:EK159" si="52">EC157-EC158</f>
        <v>0</v>
      </c>
      <c r="ED159" s="124">
        <f t="shared" si="52"/>
        <v>0</v>
      </c>
      <c r="EE159" s="124">
        <f t="shared" si="52"/>
        <v>0</v>
      </c>
      <c r="EF159" s="124">
        <f t="shared" si="52"/>
        <v>0</v>
      </c>
      <c r="EG159" s="124">
        <f t="shared" si="52"/>
        <v>0</v>
      </c>
      <c r="EH159" s="124">
        <f t="shared" si="52"/>
        <v>0</v>
      </c>
      <c r="EI159" s="124">
        <f t="shared" si="52"/>
        <v>0</v>
      </c>
      <c r="EJ159" s="124">
        <f t="shared" si="52"/>
        <v>0</v>
      </c>
      <c r="EK159" s="124">
        <f t="shared" si="52"/>
        <v>0</v>
      </c>
    </row>
    <row r="160" spans="2:206">
      <c r="B160" s="106"/>
      <c r="E160" s="109"/>
      <c r="F160" s="109"/>
      <c r="G160" s="109"/>
      <c r="H160" s="109"/>
      <c r="I160" s="109"/>
      <c r="J160" s="109"/>
      <c r="K160" s="109"/>
      <c r="L160" s="109"/>
      <c r="M160" s="109"/>
      <c r="N160" s="109"/>
      <c r="O160" s="109"/>
      <c r="P160" s="109"/>
      <c r="Q160" s="109"/>
      <c r="R160" s="109"/>
      <c r="S160" s="109"/>
      <c r="T160" s="109"/>
      <c r="U160" s="109"/>
      <c r="V160" s="109"/>
      <c r="W160" s="109"/>
      <c r="X160" s="109"/>
      <c r="Y160" s="109"/>
      <c r="Z160" s="109"/>
      <c r="AA160" s="109"/>
      <c r="AB160" s="109"/>
      <c r="AC160" s="109"/>
      <c r="AD160" s="109"/>
      <c r="AE160" s="109"/>
      <c r="AF160" s="109"/>
      <c r="AG160" s="109"/>
      <c r="AH160" s="109"/>
      <c r="AI160" s="109"/>
      <c r="AJ160" s="109"/>
      <c r="AK160" s="109"/>
      <c r="AL160" s="109"/>
      <c r="AM160" s="109"/>
      <c r="AN160" s="109"/>
      <c r="AO160" s="109"/>
      <c r="AP160" s="109"/>
      <c r="AQ160" s="109"/>
      <c r="AR160" s="109"/>
      <c r="AS160" s="109"/>
      <c r="AT160" s="109"/>
      <c r="AU160" s="109"/>
      <c r="AV160" s="109"/>
      <c r="AW160" s="109"/>
      <c r="AX160" s="109"/>
      <c r="AY160" s="109"/>
      <c r="AZ160" s="109"/>
      <c r="BA160" s="109"/>
      <c r="BB160" s="109"/>
      <c r="BC160" s="109"/>
      <c r="BD160" s="109"/>
      <c r="BE160" s="109"/>
      <c r="BF160" s="109"/>
      <c r="BG160" s="109"/>
      <c r="BH160" s="109"/>
      <c r="BI160" s="109"/>
      <c r="BJ160" s="109"/>
      <c r="BK160" s="109"/>
      <c r="BL160" s="109"/>
      <c r="BM160" s="109"/>
      <c r="BN160" s="109"/>
      <c r="BO160" s="109"/>
      <c r="BP160" s="109"/>
      <c r="BQ160" s="109"/>
      <c r="BR160" s="109"/>
      <c r="BS160" s="109"/>
      <c r="BT160" s="109"/>
      <c r="BU160" s="109"/>
      <c r="BV160" s="109"/>
      <c r="BW160" s="109"/>
      <c r="BX160" s="109"/>
      <c r="BY160" s="109"/>
      <c r="BZ160" s="109"/>
      <c r="CA160" s="109"/>
      <c r="CB160" s="109"/>
      <c r="CC160" s="109"/>
      <c r="CD160" s="109"/>
      <c r="CE160" s="109"/>
      <c r="CF160" s="109"/>
      <c r="CG160" s="109"/>
      <c r="CH160" s="109"/>
      <c r="CI160" s="109"/>
      <c r="CJ160" s="109"/>
      <c r="CK160" s="109"/>
      <c r="CL160" s="109"/>
      <c r="CM160" s="109"/>
      <c r="CN160" s="109"/>
      <c r="CO160" s="109"/>
      <c r="CP160" s="109"/>
      <c r="CQ160" s="109"/>
      <c r="CR160" s="109"/>
      <c r="CS160" s="109"/>
      <c r="CT160" s="109"/>
      <c r="CU160" s="109"/>
      <c r="CV160" s="109"/>
      <c r="CW160" s="109"/>
      <c r="CX160" s="109"/>
      <c r="CY160" s="109"/>
      <c r="CZ160" s="109"/>
      <c r="DA160" s="109"/>
      <c r="DB160" s="109"/>
      <c r="DC160" s="109"/>
      <c r="DD160" s="109"/>
      <c r="DE160" s="109"/>
      <c r="DF160" s="109"/>
      <c r="DG160" s="109"/>
      <c r="DH160" s="109"/>
      <c r="DI160" s="109"/>
      <c r="DJ160" s="109"/>
      <c r="DK160" s="109"/>
      <c r="DL160" s="109"/>
      <c r="DM160" s="109"/>
      <c r="DN160" s="109"/>
      <c r="DO160" s="109"/>
      <c r="DP160" s="109"/>
      <c r="DQ160" s="109"/>
      <c r="DR160" s="109"/>
      <c r="DS160" s="109"/>
      <c r="DT160" s="109"/>
      <c r="DU160" s="109"/>
      <c r="DV160" s="109"/>
      <c r="DW160" s="109"/>
      <c r="DX160" s="109"/>
      <c r="DY160" s="109"/>
      <c r="DZ160" s="109"/>
      <c r="EA160" s="109"/>
      <c r="EB160" s="109"/>
      <c r="EC160" s="109"/>
      <c r="ED160" s="109"/>
      <c r="EE160" s="109"/>
      <c r="EF160" s="109"/>
      <c r="EG160" s="109"/>
      <c r="EH160" s="109"/>
      <c r="EI160" s="109"/>
      <c r="EJ160" s="109"/>
      <c r="EK160" s="109"/>
    </row>
    <row r="161" spans="1:141">
      <c r="B161" s="141" t="s">
        <v>366</v>
      </c>
      <c r="E161" s="136">
        <f>E64</f>
        <v>0</v>
      </c>
      <c r="F161" s="136">
        <f t="shared" ref="F161:BQ161" si="53">F64</f>
        <v>0</v>
      </c>
      <c r="G161" s="136">
        <f t="shared" si="53"/>
        <v>0</v>
      </c>
      <c r="H161" s="136">
        <f t="shared" si="53"/>
        <v>0</v>
      </c>
      <c r="I161" s="136">
        <f t="shared" si="53"/>
        <v>0</v>
      </c>
      <c r="J161" s="136">
        <f t="shared" si="53"/>
        <v>0</v>
      </c>
      <c r="K161" s="136">
        <f t="shared" si="53"/>
        <v>0</v>
      </c>
      <c r="L161" s="136">
        <f t="shared" si="53"/>
        <v>0</v>
      </c>
      <c r="M161" s="136">
        <f t="shared" si="53"/>
        <v>0</v>
      </c>
      <c r="N161" s="136">
        <f t="shared" si="53"/>
        <v>0</v>
      </c>
      <c r="O161" s="136">
        <f t="shared" si="53"/>
        <v>0</v>
      </c>
      <c r="P161" s="136">
        <f t="shared" si="53"/>
        <v>0</v>
      </c>
      <c r="Q161" s="136">
        <f t="shared" si="53"/>
        <v>0</v>
      </c>
      <c r="R161" s="136">
        <f t="shared" si="53"/>
        <v>0</v>
      </c>
      <c r="S161" s="136">
        <f t="shared" si="53"/>
        <v>0</v>
      </c>
      <c r="T161" s="136">
        <f t="shared" si="53"/>
        <v>0</v>
      </c>
      <c r="U161" s="136">
        <f t="shared" si="53"/>
        <v>0</v>
      </c>
      <c r="V161" s="136">
        <f t="shared" si="53"/>
        <v>0</v>
      </c>
      <c r="W161" s="136">
        <f t="shared" si="53"/>
        <v>0</v>
      </c>
      <c r="X161" s="136">
        <f t="shared" si="53"/>
        <v>0</v>
      </c>
      <c r="Y161" s="136">
        <f t="shared" si="53"/>
        <v>0</v>
      </c>
      <c r="Z161" s="136">
        <f t="shared" si="53"/>
        <v>0</v>
      </c>
      <c r="AA161" s="136">
        <f t="shared" si="53"/>
        <v>0</v>
      </c>
      <c r="AB161" s="136">
        <f t="shared" si="53"/>
        <v>0</v>
      </c>
      <c r="AC161" s="136">
        <f t="shared" si="53"/>
        <v>0</v>
      </c>
      <c r="AD161" s="136">
        <f t="shared" si="53"/>
        <v>0</v>
      </c>
      <c r="AE161" s="136">
        <f t="shared" si="53"/>
        <v>0</v>
      </c>
      <c r="AF161" s="136">
        <f t="shared" si="53"/>
        <v>0</v>
      </c>
      <c r="AG161" s="136">
        <f t="shared" si="53"/>
        <v>0</v>
      </c>
      <c r="AH161" s="136">
        <f t="shared" si="53"/>
        <v>0</v>
      </c>
      <c r="AI161" s="136">
        <f t="shared" si="53"/>
        <v>0</v>
      </c>
      <c r="AJ161" s="136">
        <f t="shared" si="53"/>
        <v>0</v>
      </c>
      <c r="AK161" s="136">
        <f t="shared" si="53"/>
        <v>0</v>
      </c>
      <c r="AL161" s="136">
        <f t="shared" si="53"/>
        <v>0</v>
      </c>
      <c r="AM161" s="136">
        <f t="shared" si="53"/>
        <v>0</v>
      </c>
      <c r="AN161" s="136">
        <f t="shared" si="53"/>
        <v>0</v>
      </c>
      <c r="AO161" s="136">
        <f t="shared" si="53"/>
        <v>0</v>
      </c>
      <c r="AP161" s="136">
        <f t="shared" si="53"/>
        <v>0</v>
      </c>
      <c r="AQ161" s="136">
        <f t="shared" si="53"/>
        <v>0</v>
      </c>
      <c r="AR161" s="136">
        <f t="shared" si="53"/>
        <v>0</v>
      </c>
      <c r="AS161" s="136">
        <f t="shared" si="53"/>
        <v>0</v>
      </c>
      <c r="AT161" s="136">
        <f t="shared" si="53"/>
        <v>0</v>
      </c>
      <c r="AU161" s="136">
        <f t="shared" si="53"/>
        <v>0</v>
      </c>
      <c r="AV161" s="136">
        <f t="shared" si="53"/>
        <v>0</v>
      </c>
      <c r="AW161" s="136">
        <f t="shared" si="53"/>
        <v>0</v>
      </c>
      <c r="AX161" s="136">
        <f t="shared" si="53"/>
        <v>0</v>
      </c>
      <c r="AY161" s="136">
        <f t="shared" si="53"/>
        <v>0</v>
      </c>
      <c r="AZ161" s="136">
        <f t="shared" si="53"/>
        <v>0</v>
      </c>
      <c r="BA161" s="136">
        <f t="shared" si="53"/>
        <v>0</v>
      </c>
      <c r="BB161" s="136">
        <f t="shared" si="53"/>
        <v>0</v>
      </c>
      <c r="BC161" s="136">
        <f t="shared" si="53"/>
        <v>0</v>
      </c>
      <c r="BD161" s="136">
        <f t="shared" si="53"/>
        <v>0</v>
      </c>
      <c r="BE161" s="136">
        <f t="shared" si="53"/>
        <v>0</v>
      </c>
      <c r="BF161" s="136">
        <f t="shared" si="53"/>
        <v>0</v>
      </c>
      <c r="BG161" s="136">
        <f t="shared" si="53"/>
        <v>0</v>
      </c>
      <c r="BH161" s="136">
        <f t="shared" si="53"/>
        <v>0</v>
      </c>
      <c r="BI161" s="136">
        <f t="shared" si="53"/>
        <v>0</v>
      </c>
      <c r="BJ161" s="136">
        <f t="shared" si="53"/>
        <v>0</v>
      </c>
      <c r="BK161" s="136">
        <f t="shared" si="53"/>
        <v>0</v>
      </c>
      <c r="BL161" s="136">
        <f t="shared" si="53"/>
        <v>0</v>
      </c>
      <c r="BM161" s="136">
        <f t="shared" si="53"/>
        <v>0</v>
      </c>
      <c r="BN161" s="136">
        <f t="shared" si="53"/>
        <v>0</v>
      </c>
      <c r="BO161" s="136">
        <f t="shared" si="53"/>
        <v>0</v>
      </c>
      <c r="BP161" s="136">
        <f t="shared" si="53"/>
        <v>0</v>
      </c>
      <c r="BQ161" s="136">
        <f t="shared" si="53"/>
        <v>0</v>
      </c>
      <c r="BR161" s="136">
        <f t="shared" ref="BR161:EC161" si="54">BR64</f>
        <v>0</v>
      </c>
      <c r="BS161" s="136">
        <f t="shared" si="54"/>
        <v>0</v>
      </c>
      <c r="BT161" s="136">
        <f t="shared" si="54"/>
        <v>0</v>
      </c>
      <c r="BU161" s="136">
        <f t="shared" si="54"/>
        <v>0</v>
      </c>
      <c r="BV161" s="136">
        <f t="shared" si="54"/>
        <v>0</v>
      </c>
      <c r="BW161" s="136">
        <f t="shared" si="54"/>
        <v>0</v>
      </c>
      <c r="BX161" s="136">
        <f t="shared" si="54"/>
        <v>0</v>
      </c>
      <c r="BY161" s="136">
        <f t="shared" si="54"/>
        <v>0</v>
      </c>
      <c r="BZ161" s="136">
        <f t="shared" si="54"/>
        <v>0</v>
      </c>
      <c r="CA161" s="136">
        <f t="shared" si="54"/>
        <v>0</v>
      </c>
      <c r="CB161" s="136">
        <f t="shared" si="54"/>
        <v>0</v>
      </c>
      <c r="CC161" s="136">
        <f t="shared" si="54"/>
        <v>0</v>
      </c>
      <c r="CD161" s="136">
        <f t="shared" si="54"/>
        <v>0</v>
      </c>
      <c r="CE161" s="136">
        <f t="shared" si="54"/>
        <v>0</v>
      </c>
      <c r="CF161" s="136">
        <f t="shared" si="54"/>
        <v>0</v>
      </c>
      <c r="CG161" s="136">
        <f t="shared" si="54"/>
        <v>0</v>
      </c>
      <c r="CH161" s="136">
        <f t="shared" si="54"/>
        <v>0</v>
      </c>
      <c r="CI161" s="136">
        <f t="shared" si="54"/>
        <v>0</v>
      </c>
      <c r="CJ161" s="136">
        <f t="shared" si="54"/>
        <v>0</v>
      </c>
      <c r="CK161" s="136">
        <f t="shared" si="54"/>
        <v>0</v>
      </c>
      <c r="CL161" s="136">
        <f t="shared" si="54"/>
        <v>0</v>
      </c>
      <c r="CM161" s="136">
        <f t="shared" si="54"/>
        <v>0</v>
      </c>
      <c r="CN161" s="136">
        <f t="shared" si="54"/>
        <v>0</v>
      </c>
      <c r="CO161" s="136">
        <f t="shared" si="54"/>
        <v>0</v>
      </c>
      <c r="CP161" s="136">
        <f t="shared" si="54"/>
        <v>0</v>
      </c>
      <c r="CQ161" s="136">
        <f t="shared" si="54"/>
        <v>0</v>
      </c>
      <c r="CR161" s="136">
        <f t="shared" si="54"/>
        <v>0</v>
      </c>
      <c r="CS161" s="136">
        <f t="shared" si="54"/>
        <v>0</v>
      </c>
      <c r="CT161" s="136">
        <f t="shared" si="54"/>
        <v>0</v>
      </c>
      <c r="CU161" s="136">
        <f t="shared" si="54"/>
        <v>0</v>
      </c>
      <c r="CV161" s="136">
        <f t="shared" si="54"/>
        <v>0</v>
      </c>
      <c r="CW161" s="136">
        <f t="shared" si="54"/>
        <v>0</v>
      </c>
      <c r="CX161" s="136">
        <f t="shared" si="54"/>
        <v>0</v>
      </c>
      <c r="CY161" s="136">
        <f t="shared" si="54"/>
        <v>0</v>
      </c>
      <c r="CZ161" s="136">
        <f t="shared" si="54"/>
        <v>0</v>
      </c>
      <c r="DA161" s="136">
        <f t="shared" si="54"/>
        <v>0</v>
      </c>
      <c r="DB161" s="136">
        <f t="shared" si="54"/>
        <v>0</v>
      </c>
      <c r="DC161" s="136">
        <f t="shared" si="54"/>
        <v>0</v>
      </c>
      <c r="DD161" s="136">
        <f t="shared" si="54"/>
        <v>0</v>
      </c>
      <c r="DE161" s="136">
        <f t="shared" si="54"/>
        <v>0</v>
      </c>
      <c r="DF161" s="136">
        <f t="shared" si="54"/>
        <v>0</v>
      </c>
      <c r="DG161" s="136">
        <f t="shared" si="54"/>
        <v>0</v>
      </c>
      <c r="DH161" s="136">
        <f t="shared" si="54"/>
        <v>0</v>
      </c>
      <c r="DI161" s="136">
        <f t="shared" si="54"/>
        <v>0</v>
      </c>
      <c r="DJ161" s="136">
        <f t="shared" si="54"/>
        <v>0</v>
      </c>
      <c r="DK161" s="136">
        <f t="shared" si="54"/>
        <v>0</v>
      </c>
      <c r="DL161" s="136">
        <f t="shared" si="54"/>
        <v>0</v>
      </c>
      <c r="DM161" s="136">
        <f t="shared" si="54"/>
        <v>0</v>
      </c>
      <c r="DN161" s="136">
        <f t="shared" si="54"/>
        <v>0</v>
      </c>
      <c r="DO161" s="136">
        <f t="shared" si="54"/>
        <v>0</v>
      </c>
      <c r="DP161" s="136">
        <f t="shared" si="54"/>
        <v>0</v>
      </c>
      <c r="DQ161" s="136">
        <f t="shared" si="54"/>
        <v>0</v>
      </c>
      <c r="DR161" s="136">
        <f t="shared" si="54"/>
        <v>0</v>
      </c>
      <c r="DS161" s="136">
        <f t="shared" si="54"/>
        <v>0</v>
      </c>
      <c r="DT161" s="136">
        <f t="shared" si="54"/>
        <v>0</v>
      </c>
      <c r="DU161" s="136">
        <f t="shared" si="54"/>
        <v>0</v>
      </c>
      <c r="DV161" s="136">
        <f t="shared" si="54"/>
        <v>0</v>
      </c>
      <c r="DW161" s="136">
        <f t="shared" si="54"/>
        <v>0</v>
      </c>
      <c r="DX161" s="136">
        <f t="shared" si="54"/>
        <v>0</v>
      </c>
      <c r="DY161" s="136">
        <f t="shared" si="54"/>
        <v>0</v>
      </c>
      <c r="DZ161" s="136">
        <f t="shared" si="54"/>
        <v>0</v>
      </c>
      <c r="EA161" s="136">
        <f t="shared" si="54"/>
        <v>0</v>
      </c>
      <c r="EB161" s="136">
        <f t="shared" si="54"/>
        <v>0</v>
      </c>
      <c r="EC161" s="136">
        <f t="shared" si="54"/>
        <v>0</v>
      </c>
      <c r="ED161" s="136">
        <f t="shared" ref="ED161:EK161" si="55">ED64</f>
        <v>0</v>
      </c>
      <c r="EE161" s="136">
        <f t="shared" si="55"/>
        <v>0</v>
      </c>
      <c r="EF161" s="136">
        <f t="shared" si="55"/>
        <v>0</v>
      </c>
      <c r="EG161" s="136">
        <f t="shared" si="55"/>
        <v>0</v>
      </c>
      <c r="EH161" s="136">
        <f t="shared" si="55"/>
        <v>0</v>
      </c>
      <c r="EI161" s="136">
        <f t="shared" si="55"/>
        <v>0</v>
      </c>
      <c r="EJ161" s="136">
        <f t="shared" si="55"/>
        <v>0</v>
      </c>
      <c r="EK161" s="136">
        <f t="shared" si="55"/>
        <v>0</v>
      </c>
    </row>
    <row r="162" spans="1:141">
      <c r="B162" s="141" t="s">
        <v>367</v>
      </c>
      <c r="E162" s="136">
        <f t="shared" ref="E162:BP162" ca="1" si="56">E168</f>
        <v>56725.815671869197</v>
      </c>
      <c r="F162" s="136">
        <f t="shared" ca="1" si="56"/>
        <v>113687.98890903784</v>
      </c>
      <c r="G162" s="136">
        <f t="shared" ca="1" si="56"/>
        <v>170887.50453469469</v>
      </c>
      <c r="H162" s="136">
        <f t="shared" ca="1" si="56"/>
        <v>228162.3394962918</v>
      </c>
      <c r="I162" s="136">
        <f t="shared" ca="1" si="56"/>
        <v>280615.49408538034</v>
      </c>
      <c r="J162" s="136">
        <f t="shared" ca="1" si="56"/>
        <v>333287.20348525682</v>
      </c>
      <c r="K162" s="136">
        <f t="shared" ca="1" si="56"/>
        <v>373330.45730460243</v>
      </c>
      <c r="L162" s="136">
        <f t="shared" ca="1" si="56"/>
        <v>413540.55801486206</v>
      </c>
      <c r="M162" s="136">
        <f t="shared" ca="1" si="56"/>
        <v>415374.43770232348</v>
      </c>
      <c r="N162" s="136">
        <f t="shared" ca="1" si="56"/>
        <v>417215.95855514932</v>
      </c>
      <c r="O162" s="136">
        <f t="shared" ca="1" si="56"/>
        <v>419065.15241152857</v>
      </c>
      <c r="P162" s="136">
        <f t="shared" ca="1" si="56"/>
        <v>420922.05124230945</v>
      </c>
      <c r="Q162" s="136">
        <f t="shared" ca="1" si="56"/>
        <v>422786.68715155189</v>
      </c>
      <c r="R162" s="136">
        <f t="shared" ca="1" si="56"/>
        <v>424659.09237708285</v>
      </c>
      <c r="S162" s="136">
        <f t="shared" ca="1" si="56"/>
        <v>426539.24362741713</v>
      </c>
      <c r="T162" s="136">
        <f t="shared" ca="1" si="56"/>
        <v>428316.49047586467</v>
      </c>
      <c r="U162" s="136">
        <f t="shared" ca="1" si="56"/>
        <v>415961.72886552522</v>
      </c>
      <c r="V162" s="136">
        <f t="shared" ca="1" si="56"/>
        <v>390707.28539090022</v>
      </c>
      <c r="W162" s="136">
        <f t="shared" ca="1" si="56"/>
        <v>328886.01096543396</v>
      </c>
      <c r="X162" s="136">
        <f t="shared" ca="1" si="56"/>
        <v>266806.29993289191</v>
      </c>
      <c r="Y162" s="136">
        <f t="shared" ca="1" si="56"/>
        <v>95083.111128623364</v>
      </c>
      <c r="Z162" s="136">
        <f t="shared" ca="1" si="56"/>
        <v>0</v>
      </c>
      <c r="AA162" s="136">
        <f t="shared" ca="1" si="56"/>
        <v>0</v>
      </c>
      <c r="AB162" s="136">
        <f t="shared" ca="1" si="56"/>
        <v>0</v>
      </c>
      <c r="AC162" s="136">
        <f t="shared" ca="1" si="56"/>
        <v>0</v>
      </c>
      <c r="AD162" s="136">
        <f t="shared" ca="1" si="56"/>
        <v>0</v>
      </c>
      <c r="AE162" s="136">
        <f t="shared" ca="1" si="56"/>
        <v>0</v>
      </c>
      <c r="AF162" s="136">
        <f t="shared" ca="1" si="56"/>
        <v>0</v>
      </c>
      <c r="AG162" s="136">
        <f t="shared" ca="1" si="56"/>
        <v>0</v>
      </c>
      <c r="AH162" s="136">
        <f t="shared" ca="1" si="56"/>
        <v>0</v>
      </c>
      <c r="AI162" s="136">
        <f t="shared" ca="1" si="56"/>
        <v>0</v>
      </c>
      <c r="AJ162" s="136">
        <f t="shared" ca="1" si="56"/>
        <v>0</v>
      </c>
      <c r="AK162" s="136">
        <f t="shared" ca="1" si="56"/>
        <v>0</v>
      </c>
      <c r="AL162" s="136">
        <f t="shared" ca="1" si="56"/>
        <v>0</v>
      </c>
      <c r="AM162" s="136">
        <f t="shared" ca="1" si="56"/>
        <v>0</v>
      </c>
      <c r="AN162" s="136">
        <f t="shared" ca="1" si="56"/>
        <v>0</v>
      </c>
      <c r="AO162" s="136">
        <f t="shared" ca="1" si="56"/>
        <v>0</v>
      </c>
      <c r="AP162" s="136">
        <f t="shared" ca="1" si="56"/>
        <v>0</v>
      </c>
      <c r="AQ162" s="136">
        <f t="shared" ca="1" si="56"/>
        <v>0</v>
      </c>
      <c r="AR162" s="136">
        <f t="shared" ca="1" si="56"/>
        <v>0</v>
      </c>
      <c r="AS162" s="136">
        <f t="shared" ca="1" si="56"/>
        <v>0</v>
      </c>
      <c r="AT162" s="136">
        <f t="shared" ca="1" si="56"/>
        <v>0</v>
      </c>
      <c r="AU162" s="136">
        <f t="shared" ca="1" si="56"/>
        <v>0</v>
      </c>
      <c r="AV162" s="136">
        <f t="shared" ca="1" si="56"/>
        <v>0</v>
      </c>
      <c r="AW162" s="136">
        <f t="shared" ca="1" si="56"/>
        <v>0</v>
      </c>
      <c r="AX162" s="136">
        <f t="shared" ca="1" si="56"/>
        <v>174384.94878559597</v>
      </c>
      <c r="AY162" s="136">
        <f t="shared" ca="1" si="56"/>
        <v>175165.89006525817</v>
      </c>
      <c r="AZ162" s="136">
        <f t="shared" ca="1" si="56"/>
        <v>175950.08526691902</v>
      </c>
      <c r="BA162" s="136">
        <f t="shared" ca="1" si="56"/>
        <v>176737.54794858678</v>
      </c>
      <c r="BB162" s="136">
        <f t="shared" ca="1" si="56"/>
        <v>177528.29172476148</v>
      </c>
      <c r="BC162" s="136">
        <f t="shared" ca="1" si="56"/>
        <v>326628.34626016446</v>
      </c>
      <c r="BD162" s="136">
        <f t="shared" ca="1" si="56"/>
        <v>327989.29770291521</v>
      </c>
      <c r="BE162" s="136">
        <f t="shared" ca="1" si="56"/>
        <v>329355.91977667733</v>
      </c>
      <c r="BF162" s="136">
        <f t="shared" ca="1" si="56"/>
        <v>330728.23610908008</v>
      </c>
      <c r="BG162" s="136">
        <f t="shared" ca="1" si="56"/>
        <v>332106.27042620128</v>
      </c>
      <c r="BH162" s="136">
        <f t="shared" ca="1" si="56"/>
        <v>333490.04655297712</v>
      </c>
      <c r="BI162" s="136">
        <f t="shared" ca="1" si="56"/>
        <v>334879.58841361455</v>
      </c>
      <c r="BJ162" s="136">
        <f t="shared" ca="1" si="56"/>
        <v>336274.92003200459</v>
      </c>
      <c r="BK162" s="136">
        <f t="shared" ca="1" si="56"/>
        <v>337676.06553213793</v>
      </c>
      <c r="BL162" s="136">
        <f t="shared" ca="1" si="56"/>
        <v>339083.04913852183</v>
      </c>
      <c r="BM162" s="136">
        <f t="shared" ca="1" si="56"/>
        <v>340495.89517659909</v>
      </c>
      <c r="BN162" s="136">
        <f t="shared" ca="1" si="56"/>
        <v>341914.62807316816</v>
      </c>
      <c r="BO162" s="136">
        <f t="shared" ca="1" si="56"/>
        <v>343339.27235680638</v>
      </c>
      <c r="BP162" s="136">
        <f t="shared" ca="1" si="56"/>
        <v>344769.85265829309</v>
      </c>
      <c r="BQ162" s="136">
        <f t="shared" ref="BQ162:EB162" ca="1" si="57">BQ168</f>
        <v>346206.39371103595</v>
      </c>
      <c r="BR162" s="136">
        <f t="shared" ca="1" si="57"/>
        <v>347648.92035149864</v>
      </c>
      <c r="BS162" s="136">
        <f t="shared" ca="1" si="57"/>
        <v>349097.45751962985</v>
      </c>
      <c r="BT162" s="136">
        <f t="shared" ca="1" si="57"/>
        <v>350552.03025929496</v>
      </c>
      <c r="BU162" s="136">
        <f t="shared" ca="1" si="57"/>
        <v>352012.66371870873</v>
      </c>
      <c r="BV162" s="136">
        <f t="shared" ca="1" si="57"/>
        <v>353479.38315086998</v>
      </c>
      <c r="BW162" s="136">
        <f t="shared" ca="1" si="57"/>
        <v>354952.21391399862</v>
      </c>
      <c r="BX162" s="136">
        <f t="shared" ca="1" si="57"/>
        <v>356431.1814719736</v>
      </c>
      <c r="BY162" s="136">
        <f t="shared" ca="1" si="57"/>
        <v>357916.31139477348</v>
      </c>
      <c r="BZ162" s="136">
        <f t="shared" ca="1" si="57"/>
        <v>359407.62935891841</v>
      </c>
      <c r="CA162" s="136">
        <f t="shared" ca="1" si="57"/>
        <v>360905.1611479139</v>
      </c>
      <c r="CB162" s="136">
        <f t="shared" ca="1" si="57"/>
        <v>362408.93265269691</v>
      </c>
      <c r="CC162" s="136">
        <f t="shared" ca="1" si="57"/>
        <v>363918.96987208311</v>
      </c>
      <c r="CD162" s="136">
        <f t="shared" ca="1" si="57"/>
        <v>365435.29891321674</v>
      </c>
      <c r="CE162" s="136">
        <f t="shared" ca="1" si="57"/>
        <v>366957.94599202188</v>
      </c>
      <c r="CF162" s="136">
        <f t="shared" ca="1" si="57"/>
        <v>368486.93743365532</v>
      </c>
      <c r="CG162" s="136">
        <f t="shared" ca="1" si="57"/>
        <v>370022.29967296217</v>
      </c>
      <c r="CH162" s="136">
        <f t="shared" ca="1" si="57"/>
        <v>371564.05925493286</v>
      </c>
      <c r="CI162" s="136">
        <f t="shared" ca="1" si="57"/>
        <v>373112.2428351618</v>
      </c>
      <c r="CJ162" s="136">
        <f t="shared" ca="1" si="57"/>
        <v>374666.87718030828</v>
      </c>
      <c r="CK162" s="136">
        <f t="shared" ca="1" si="57"/>
        <v>376227.98916855949</v>
      </c>
      <c r="CL162" s="136">
        <f t="shared" ca="1" si="57"/>
        <v>377795.60579009523</v>
      </c>
      <c r="CM162" s="136">
        <f t="shared" ca="1" si="57"/>
        <v>379369.75414755399</v>
      </c>
      <c r="CN162" s="136">
        <f t="shared" si="57"/>
        <v>0</v>
      </c>
      <c r="CO162" s="136">
        <f t="shared" si="57"/>
        <v>0</v>
      </c>
      <c r="CP162" s="136">
        <f t="shared" si="57"/>
        <v>0</v>
      </c>
      <c r="CQ162" s="136">
        <f t="shared" si="57"/>
        <v>0</v>
      </c>
      <c r="CR162" s="136">
        <f t="shared" si="57"/>
        <v>0</v>
      </c>
      <c r="CS162" s="136">
        <f t="shared" si="57"/>
        <v>0</v>
      </c>
      <c r="CT162" s="136">
        <f t="shared" si="57"/>
        <v>0</v>
      </c>
      <c r="CU162" s="136">
        <f t="shared" si="57"/>
        <v>0</v>
      </c>
      <c r="CV162" s="136">
        <f t="shared" si="57"/>
        <v>0</v>
      </c>
      <c r="CW162" s="136">
        <f t="shared" si="57"/>
        <v>0</v>
      </c>
      <c r="CX162" s="136">
        <f t="shared" si="57"/>
        <v>0</v>
      </c>
      <c r="CY162" s="136">
        <f t="shared" si="57"/>
        <v>0</v>
      </c>
      <c r="CZ162" s="136">
        <f t="shared" si="57"/>
        <v>0</v>
      </c>
      <c r="DA162" s="136">
        <f t="shared" si="57"/>
        <v>0</v>
      </c>
      <c r="DB162" s="136">
        <f t="shared" si="57"/>
        <v>0</v>
      </c>
      <c r="DC162" s="136">
        <f t="shared" si="57"/>
        <v>0</v>
      </c>
      <c r="DD162" s="136">
        <f t="shared" si="57"/>
        <v>0</v>
      </c>
      <c r="DE162" s="136">
        <f t="shared" si="57"/>
        <v>0</v>
      </c>
      <c r="DF162" s="136">
        <f t="shared" si="57"/>
        <v>0</v>
      </c>
      <c r="DG162" s="136">
        <f t="shared" si="57"/>
        <v>0</v>
      </c>
      <c r="DH162" s="136">
        <f t="shared" si="57"/>
        <v>0</v>
      </c>
      <c r="DI162" s="136">
        <f t="shared" si="57"/>
        <v>0</v>
      </c>
      <c r="DJ162" s="136">
        <f t="shared" si="57"/>
        <v>0</v>
      </c>
      <c r="DK162" s="136">
        <f t="shared" si="57"/>
        <v>0</v>
      </c>
      <c r="DL162" s="136">
        <f t="shared" si="57"/>
        <v>0</v>
      </c>
      <c r="DM162" s="136">
        <f t="shared" si="57"/>
        <v>0</v>
      </c>
      <c r="DN162" s="136">
        <f t="shared" si="57"/>
        <v>0</v>
      </c>
      <c r="DO162" s="136">
        <f t="shared" si="57"/>
        <v>0</v>
      </c>
      <c r="DP162" s="136">
        <f t="shared" si="57"/>
        <v>0</v>
      </c>
      <c r="DQ162" s="136">
        <f t="shared" si="57"/>
        <v>0</v>
      </c>
      <c r="DR162" s="136">
        <f t="shared" si="57"/>
        <v>0</v>
      </c>
      <c r="DS162" s="136">
        <f t="shared" si="57"/>
        <v>0</v>
      </c>
      <c r="DT162" s="136">
        <f t="shared" si="57"/>
        <v>0</v>
      </c>
      <c r="DU162" s="136">
        <f t="shared" si="57"/>
        <v>0</v>
      </c>
      <c r="DV162" s="136">
        <f t="shared" si="57"/>
        <v>0</v>
      </c>
      <c r="DW162" s="136">
        <f t="shared" si="57"/>
        <v>0</v>
      </c>
      <c r="DX162" s="136">
        <f t="shared" si="57"/>
        <v>0</v>
      </c>
      <c r="DY162" s="136">
        <f t="shared" si="57"/>
        <v>0</v>
      </c>
      <c r="DZ162" s="136">
        <f t="shared" si="57"/>
        <v>0</v>
      </c>
      <c r="EA162" s="136">
        <f t="shared" si="57"/>
        <v>0</v>
      </c>
      <c r="EB162" s="136">
        <f t="shared" si="57"/>
        <v>0</v>
      </c>
      <c r="EC162" s="136">
        <f t="shared" ref="EC162:EK162" si="58">EC168</f>
        <v>0</v>
      </c>
      <c r="ED162" s="136">
        <f t="shared" si="58"/>
        <v>0</v>
      </c>
      <c r="EE162" s="136">
        <f t="shared" si="58"/>
        <v>0</v>
      </c>
      <c r="EF162" s="136">
        <f t="shared" si="58"/>
        <v>0</v>
      </c>
      <c r="EG162" s="136">
        <f t="shared" si="58"/>
        <v>0</v>
      </c>
      <c r="EH162" s="136">
        <f t="shared" si="58"/>
        <v>0</v>
      </c>
      <c r="EI162" s="136">
        <f t="shared" si="58"/>
        <v>0</v>
      </c>
      <c r="EJ162" s="136">
        <f t="shared" si="58"/>
        <v>0</v>
      </c>
      <c r="EK162" s="136">
        <f t="shared" si="58"/>
        <v>0</v>
      </c>
    </row>
    <row r="163" spans="1:141">
      <c r="B163" s="141" t="s">
        <v>368</v>
      </c>
      <c r="E163" s="136">
        <f t="shared" ref="E163:BP163" ca="1" si="59">E178</f>
        <v>56725.815671869197</v>
      </c>
      <c r="F163" s="136">
        <f t="shared" ca="1" si="59"/>
        <v>113451.63134373839</v>
      </c>
      <c r="G163" s="136">
        <f t="shared" ca="1" si="59"/>
        <v>170177.44701560758</v>
      </c>
      <c r="H163" s="136">
        <f t="shared" ca="1" si="59"/>
        <v>226740.25070831008</v>
      </c>
      <c r="I163" s="136">
        <f t="shared" ca="1" si="59"/>
        <v>278242.72888283076</v>
      </c>
      <c r="J163" s="136">
        <f t="shared" ca="1" si="59"/>
        <v>329745.20705735154</v>
      </c>
      <c r="K163" s="136">
        <f t="shared" ca="1" si="59"/>
        <v>368399.76419550856</v>
      </c>
      <c r="L163" s="136">
        <f t="shared" ca="1" si="59"/>
        <v>407054.32133366563</v>
      </c>
      <c r="M163" s="136">
        <f t="shared" ca="1" si="59"/>
        <v>407165.1153627318</v>
      </c>
      <c r="N163" s="136">
        <f t="shared" ca="1" si="59"/>
        <v>407275.90939179802</v>
      </c>
      <c r="O163" s="136">
        <f t="shared" ca="1" si="59"/>
        <v>407386.70342086413</v>
      </c>
      <c r="P163" s="136">
        <f t="shared" ca="1" si="59"/>
        <v>407497.49744993029</v>
      </c>
      <c r="Q163" s="136">
        <f t="shared" ca="1" si="59"/>
        <v>407608.2914789964</v>
      </c>
      <c r="R163" s="136">
        <f t="shared" ca="1" si="59"/>
        <v>407719.08550806256</v>
      </c>
      <c r="S163" s="136">
        <f t="shared" ca="1" si="59"/>
        <v>407829.82387349237</v>
      </c>
      <c r="T163" s="136">
        <f t="shared" ca="1" si="59"/>
        <v>407829.82387349237</v>
      </c>
      <c r="U163" s="136">
        <f t="shared" ca="1" si="59"/>
        <v>393690.41021950351</v>
      </c>
      <c r="V163" s="136">
        <f t="shared" ca="1" si="59"/>
        <v>366702.79287460545</v>
      </c>
      <c r="W163" s="136">
        <f t="shared" ca="1" si="59"/>
        <v>303253.57142667717</v>
      </c>
      <c r="X163" s="136">
        <f t="shared" ca="1" si="59"/>
        <v>239803.50201511243</v>
      </c>
      <c r="Y163" s="136">
        <f t="shared" ca="1" si="59"/>
        <v>66968.620294456879</v>
      </c>
      <c r="Z163" s="136">
        <f t="shared" ca="1" si="59"/>
        <v>0</v>
      </c>
      <c r="AA163" s="136">
        <f t="shared" ca="1" si="59"/>
        <v>0</v>
      </c>
      <c r="AB163" s="136">
        <f t="shared" ca="1" si="59"/>
        <v>0</v>
      </c>
      <c r="AC163" s="136">
        <f t="shared" ca="1" si="59"/>
        <v>0</v>
      </c>
      <c r="AD163" s="136">
        <f t="shared" ca="1" si="59"/>
        <v>0</v>
      </c>
      <c r="AE163" s="136">
        <f t="shared" ca="1" si="59"/>
        <v>0</v>
      </c>
      <c r="AF163" s="136">
        <f t="shared" ca="1" si="59"/>
        <v>0</v>
      </c>
      <c r="AG163" s="136">
        <f t="shared" ca="1" si="59"/>
        <v>0</v>
      </c>
      <c r="AH163" s="136">
        <f t="shared" ca="1" si="59"/>
        <v>0</v>
      </c>
      <c r="AI163" s="136">
        <f t="shared" ca="1" si="59"/>
        <v>0</v>
      </c>
      <c r="AJ163" s="136">
        <f t="shared" ca="1" si="59"/>
        <v>0</v>
      </c>
      <c r="AK163" s="136">
        <f t="shared" ca="1" si="59"/>
        <v>0</v>
      </c>
      <c r="AL163" s="136">
        <f t="shared" ca="1" si="59"/>
        <v>0</v>
      </c>
      <c r="AM163" s="136">
        <f t="shared" ca="1" si="59"/>
        <v>0</v>
      </c>
      <c r="AN163" s="136">
        <f t="shared" ca="1" si="59"/>
        <v>0</v>
      </c>
      <c r="AO163" s="136">
        <f t="shared" ca="1" si="59"/>
        <v>0</v>
      </c>
      <c r="AP163" s="136">
        <f t="shared" ca="1" si="59"/>
        <v>0</v>
      </c>
      <c r="AQ163" s="136">
        <f t="shared" ca="1" si="59"/>
        <v>0</v>
      </c>
      <c r="AR163" s="136">
        <f t="shared" ca="1" si="59"/>
        <v>0</v>
      </c>
      <c r="AS163" s="136">
        <f t="shared" ca="1" si="59"/>
        <v>0</v>
      </c>
      <c r="AT163" s="136">
        <f t="shared" ca="1" si="59"/>
        <v>0</v>
      </c>
      <c r="AU163" s="136">
        <f t="shared" ca="1" si="59"/>
        <v>0</v>
      </c>
      <c r="AV163" s="136">
        <f t="shared" ca="1" si="59"/>
        <v>0</v>
      </c>
      <c r="AW163" s="136">
        <f t="shared" ca="1" si="59"/>
        <v>0</v>
      </c>
      <c r="AX163" s="136">
        <f t="shared" ca="1" si="59"/>
        <v>174384.94878559597</v>
      </c>
      <c r="AY163" s="136">
        <f t="shared" ca="1" si="59"/>
        <v>174439.28611198487</v>
      </c>
      <c r="AZ163" s="136">
        <f t="shared" ca="1" si="59"/>
        <v>174493.62343837376</v>
      </c>
      <c r="BA163" s="136">
        <f t="shared" ca="1" si="59"/>
        <v>174547.96076476268</v>
      </c>
      <c r="BB163" s="136">
        <f t="shared" ca="1" si="59"/>
        <v>174602.29809115158</v>
      </c>
      <c r="BC163" s="136">
        <f t="shared" ca="1" si="59"/>
        <v>322962.65141103469</v>
      </c>
      <c r="BD163" s="136">
        <f t="shared" ca="1" si="59"/>
        <v>322962.65141103469</v>
      </c>
      <c r="BE163" s="136">
        <f t="shared" ca="1" si="59"/>
        <v>322962.65141103469</v>
      </c>
      <c r="BF163" s="136">
        <f t="shared" ca="1" si="59"/>
        <v>322962.65141103469</v>
      </c>
      <c r="BG163" s="136">
        <f t="shared" ca="1" si="59"/>
        <v>322962.65141103469</v>
      </c>
      <c r="BH163" s="136">
        <f t="shared" ca="1" si="59"/>
        <v>322962.65141103469</v>
      </c>
      <c r="BI163" s="136">
        <f t="shared" ca="1" si="59"/>
        <v>322962.65141103469</v>
      </c>
      <c r="BJ163" s="136">
        <f t="shared" ca="1" si="59"/>
        <v>322962.65141103469</v>
      </c>
      <c r="BK163" s="136">
        <f t="shared" ca="1" si="59"/>
        <v>322962.65141103469</v>
      </c>
      <c r="BL163" s="136">
        <f t="shared" ca="1" si="59"/>
        <v>322962.65141103469</v>
      </c>
      <c r="BM163" s="136">
        <f t="shared" ca="1" si="59"/>
        <v>322962.65141103469</v>
      </c>
      <c r="BN163" s="136">
        <f t="shared" ca="1" si="59"/>
        <v>322962.65141103469</v>
      </c>
      <c r="BO163" s="136">
        <f t="shared" ca="1" si="59"/>
        <v>322962.65141103469</v>
      </c>
      <c r="BP163" s="136">
        <f t="shared" ca="1" si="59"/>
        <v>322962.65141103469</v>
      </c>
      <c r="BQ163" s="136">
        <f t="shared" ref="BQ163:EB163" ca="1" si="60">BQ178</f>
        <v>322962.65141103469</v>
      </c>
      <c r="BR163" s="136">
        <f t="shared" ca="1" si="60"/>
        <v>322962.65141103469</v>
      </c>
      <c r="BS163" s="136">
        <f t="shared" ca="1" si="60"/>
        <v>322962.65141103469</v>
      </c>
      <c r="BT163" s="136">
        <f t="shared" ca="1" si="60"/>
        <v>322962.65141103469</v>
      </c>
      <c r="BU163" s="136">
        <f t="shared" ca="1" si="60"/>
        <v>322962.65141103469</v>
      </c>
      <c r="BV163" s="136">
        <f t="shared" ca="1" si="60"/>
        <v>322962.65141103469</v>
      </c>
      <c r="BW163" s="136">
        <f t="shared" ca="1" si="60"/>
        <v>322962.65141103469</v>
      </c>
      <c r="BX163" s="136">
        <f t="shared" ca="1" si="60"/>
        <v>322962.65141103469</v>
      </c>
      <c r="BY163" s="136">
        <f t="shared" ca="1" si="60"/>
        <v>322962.65141103469</v>
      </c>
      <c r="BZ163" s="136">
        <f t="shared" ca="1" si="60"/>
        <v>322962.65141103469</v>
      </c>
      <c r="CA163" s="136">
        <f t="shared" ca="1" si="60"/>
        <v>322962.65141103469</v>
      </c>
      <c r="CB163" s="136">
        <f t="shared" ca="1" si="60"/>
        <v>322962.65141103469</v>
      </c>
      <c r="CC163" s="136">
        <f t="shared" ca="1" si="60"/>
        <v>322962.65141103469</v>
      </c>
      <c r="CD163" s="136">
        <f t="shared" ca="1" si="60"/>
        <v>322962.65141103469</v>
      </c>
      <c r="CE163" s="136">
        <f t="shared" ca="1" si="60"/>
        <v>322962.65141103469</v>
      </c>
      <c r="CF163" s="136">
        <f t="shared" ca="1" si="60"/>
        <v>322962.65141103469</v>
      </c>
      <c r="CG163" s="136">
        <f t="shared" ca="1" si="60"/>
        <v>322962.65141103469</v>
      </c>
      <c r="CH163" s="136">
        <f t="shared" ca="1" si="60"/>
        <v>322962.65141103469</v>
      </c>
      <c r="CI163" s="136">
        <f t="shared" ca="1" si="60"/>
        <v>322962.65141103469</v>
      </c>
      <c r="CJ163" s="136">
        <f t="shared" ca="1" si="60"/>
        <v>322962.65141103469</v>
      </c>
      <c r="CK163" s="136">
        <f t="shared" ca="1" si="60"/>
        <v>322962.65141103469</v>
      </c>
      <c r="CL163" s="136">
        <f t="shared" ca="1" si="60"/>
        <v>322962.65141103469</v>
      </c>
      <c r="CM163" s="136">
        <f t="shared" ca="1" si="60"/>
        <v>322962.65141103469</v>
      </c>
      <c r="CN163" s="136">
        <f t="shared" ca="1" si="60"/>
        <v>0</v>
      </c>
      <c r="CO163" s="136">
        <f t="shared" ca="1" si="60"/>
        <v>0</v>
      </c>
      <c r="CP163" s="136">
        <f t="shared" ca="1" si="60"/>
        <v>0</v>
      </c>
      <c r="CQ163" s="136">
        <f t="shared" ca="1" si="60"/>
        <v>0</v>
      </c>
      <c r="CR163" s="136">
        <f t="shared" ca="1" si="60"/>
        <v>0</v>
      </c>
      <c r="CS163" s="136">
        <f t="shared" ca="1" si="60"/>
        <v>0</v>
      </c>
      <c r="CT163" s="136">
        <f t="shared" ca="1" si="60"/>
        <v>0</v>
      </c>
      <c r="CU163" s="136">
        <f t="shared" ca="1" si="60"/>
        <v>0</v>
      </c>
      <c r="CV163" s="136">
        <f t="shared" ca="1" si="60"/>
        <v>0</v>
      </c>
      <c r="CW163" s="136">
        <f t="shared" ca="1" si="60"/>
        <v>0</v>
      </c>
      <c r="CX163" s="136">
        <f t="shared" ca="1" si="60"/>
        <v>0</v>
      </c>
      <c r="CY163" s="136">
        <f t="shared" ca="1" si="60"/>
        <v>0</v>
      </c>
      <c r="CZ163" s="136">
        <f t="shared" ca="1" si="60"/>
        <v>0</v>
      </c>
      <c r="DA163" s="136">
        <f t="shared" ca="1" si="60"/>
        <v>0</v>
      </c>
      <c r="DB163" s="136">
        <f t="shared" ca="1" si="60"/>
        <v>0</v>
      </c>
      <c r="DC163" s="136">
        <f t="shared" ca="1" si="60"/>
        <v>0</v>
      </c>
      <c r="DD163" s="136">
        <f t="shared" ca="1" si="60"/>
        <v>0</v>
      </c>
      <c r="DE163" s="136">
        <f t="shared" ca="1" si="60"/>
        <v>0</v>
      </c>
      <c r="DF163" s="136">
        <f t="shared" ca="1" si="60"/>
        <v>0</v>
      </c>
      <c r="DG163" s="136">
        <f t="shared" ca="1" si="60"/>
        <v>0</v>
      </c>
      <c r="DH163" s="136">
        <f t="shared" ca="1" si="60"/>
        <v>0</v>
      </c>
      <c r="DI163" s="136">
        <f t="shared" ca="1" si="60"/>
        <v>0</v>
      </c>
      <c r="DJ163" s="136">
        <f t="shared" ca="1" si="60"/>
        <v>0</v>
      </c>
      <c r="DK163" s="136">
        <f t="shared" ca="1" si="60"/>
        <v>0</v>
      </c>
      <c r="DL163" s="136">
        <f t="shared" ca="1" si="60"/>
        <v>0</v>
      </c>
      <c r="DM163" s="136">
        <f t="shared" ca="1" si="60"/>
        <v>0</v>
      </c>
      <c r="DN163" s="136">
        <f t="shared" ca="1" si="60"/>
        <v>0</v>
      </c>
      <c r="DO163" s="136">
        <f t="shared" ca="1" si="60"/>
        <v>0</v>
      </c>
      <c r="DP163" s="136">
        <f t="shared" ca="1" si="60"/>
        <v>0</v>
      </c>
      <c r="DQ163" s="136">
        <f t="shared" ca="1" si="60"/>
        <v>0</v>
      </c>
      <c r="DR163" s="136">
        <f t="shared" ca="1" si="60"/>
        <v>0</v>
      </c>
      <c r="DS163" s="136">
        <f t="shared" ca="1" si="60"/>
        <v>0</v>
      </c>
      <c r="DT163" s="136">
        <f t="shared" ca="1" si="60"/>
        <v>0</v>
      </c>
      <c r="DU163" s="136">
        <f t="shared" ca="1" si="60"/>
        <v>0</v>
      </c>
      <c r="DV163" s="136">
        <f t="shared" ca="1" si="60"/>
        <v>0</v>
      </c>
      <c r="DW163" s="136">
        <f t="shared" ca="1" si="60"/>
        <v>0</v>
      </c>
      <c r="DX163" s="136">
        <f t="shared" ca="1" si="60"/>
        <v>0</v>
      </c>
      <c r="DY163" s="136">
        <f t="shared" ca="1" si="60"/>
        <v>0</v>
      </c>
      <c r="DZ163" s="136">
        <f t="shared" ca="1" si="60"/>
        <v>0</v>
      </c>
      <c r="EA163" s="136">
        <f t="shared" ca="1" si="60"/>
        <v>0</v>
      </c>
      <c r="EB163" s="136">
        <f t="shared" ca="1" si="60"/>
        <v>0</v>
      </c>
      <c r="EC163" s="136">
        <f t="shared" ref="EC163:EK163" ca="1" si="61">EC178</f>
        <v>0</v>
      </c>
      <c r="ED163" s="136">
        <f t="shared" ca="1" si="61"/>
        <v>0</v>
      </c>
      <c r="EE163" s="136">
        <f t="shared" ca="1" si="61"/>
        <v>0</v>
      </c>
      <c r="EF163" s="136">
        <f t="shared" ca="1" si="61"/>
        <v>0</v>
      </c>
      <c r="EG163" s="136">
        <f t="shared" ca="1" si="61"/>
        <v>0</v>
      </c>
      <c r="EH163" s="136">
        <f t="shared" ca="1" si="61"/>
        <v>0</v>
      </c>
      <c r="EI163" s="136">
        <f t="shared" ca="1" si="61"/>
        <v>0</v>
      </c>
      <c r="EJ163" s="136">
        <f t="shared" ca="1" si="61"/>
        <v>0</v>
      </c>
      <c r="EK163" s="136">
        <f t="shared" ca="1" si="61"/>
        <v>0</v>
      </c>
    </row>
    <row r="164" spans="1:141">
      <c r="B164" s="141" t="s">
        <v>369</v>
      </c>
      <c r="E164" s="109">
        <f t="shared" ref="E164:BP164" ca="1" si="62">E159-E161-E162</f>
        <v>-27285117.338169079</v>
      </c>
      <c r="F164" s="109">
        <f t="shared" ca="1" si="62"/>
        <v>-27342079.51140625</v>
      </c>
      <c r="G164" s="109">
        <f t="shared" ca="1" si="62"/>
        <v>-27399279.027031906</v>
      </c>
      <c r="H164" s="109">
        <f t="shared" ca="1" si="62"/>
        <v>-27378308.111993503</v>
      </c>
      <c r="I164" s="109">
        <f t="shared" ca="1" si="62"/>
        <v>-25001805.017855316</v>
      </c>
      <c r="J164" s="109">
        <f t="shared" ca="1" si="62"/>
        <v>-25054476.727255195</v>
      </c>
      <c r="K164" s="109">
        <f t="shared" ca="1" si="62"/>
        <v>-18927517.88361999</v>
      </c>
      <c r="L164" s="109">
        <f t="shared" ca="1" si="62"/>
        <v>-18967727.984330252</v>
      </c>
      <c r="M164" s="109">
        <f t="shared" ca="1" si="62"/>
        <v>-468555.57165408059</v>
      </c>
      <c r="N164" s="109">
        <f t="shared" ca="1" si="62"/>
        <v>-470397.09250690643</v>
      </c>
      <c r="O164" s="109">
        <f t="shared" ca="1" si="62"/>
        <v>-472246.28636328568</v>
      </c>
      <c r="P164" s="109">
        <f t="shared" ca="1" si="62"/>
        <v>-474103.18519406655</v>
      </c>
      <c r="Q164" s="109">
        <f t="shared" ca="1" si="62"/>
        <v>-475967.82110330899</v>
      </c>
      <c r="R164" s="109">
        <f t="shared" ca="1" si="62"/>
        <v>-477840.22632883996</v>
      </c>
      <c r="S164" s="109">
        <f t="shared" ca="1" si="62"/>
        <v>-479693.65903371875</v>
      </c>
      <c r="T164" s="109">
        <f t="shared" ca="1" si="62"/>
        <v>2965142.7864814722</v>
      </c>
      <c r="U164" s="109">
        <f t="shared" ca="1" si="62"/>
        <v>6061066.4339099992</v>
      </c>
      <c r="V164" s="109">
        <f t="shared" ca="1" si="62"/>
        <v>14837105.862111894</v>
      </c>
      <c r="W164" s="109">
        <f t="shared" ca="1" si="62"/>
        <v>14899130.647810096</v>
      </c>
      <c r="X164" s="109">
        <f t="shared" ca="1" si="62"/>
        <v>41213565.313024446</v>
      </c>
      <c r="Y164" s="109">
        <f t="shared" ca="1" si="62"/>
        <v>43459375.157659255</v>
      </c>
      <c r="Z164" s="109">
        <f t="shared" ca="1" si="62"/>
        <v>68604435.468787879</v>
      </c>
      <c r="AA164" s="109">
        <f t="shared" ca="1" si="62"/>
        <v>68604435.468787879</v>
      </c>
      <c r="AB164" s="109">
        <f t="shared" ca="1" si="62"/>
        <v>68604435.468787879</v>
      </c>
      <c r="AC164" s="109">
        <f t="shared" ca="1" si="62"/>
        <v>68604435.468787879</v>
      </c>
      <c r="AD164" s="109">
        <f t="shared" ca="1" si="62"/>
        <v>66229439.268787876</v>
      </c>
      <c r="AE164" s="109">
        <f t="shared" ca="1" si="62"/>
        <v>66229585.998969704</v>
      </c>
      <c r="AF164" s="109">
        <f t="shared" ca="1" si="62"/>
        <v>71090821.100060597</v>
      </c>
      <c r="AG164" s="109">
        <f t="shared" ca="1" si="62"/>
        <v>71091107.523333356</v>
      </c>
      <c r="AH164" s="109">
        <f t="shared" ca="1" si="62"/>
        <v>72324638.340787873</v>
      </c>
      <c r="AI164" s="109">
        <f t="shared" ca="1" si="62"/>
        <v>72325452.01060611</v>
      </c>
      <c r="AJ164" s="109">
        <f t="shared" ca="1" si="62"/>
        <v>75829660.262969688</v>
      </c>
      <c r="AK164" s="109">
        <f t="shared" ca="1" si="62"/>
        <v>75829660.262969688</v>
      </c>
      <c r="AL164" s="109">
        <f t="shared" ca="1" si="62"/>
        <v>75829660.262969688</v>
      </c>
      <c r="AM164" s="109">
        <f t="shared" ca="1" si="62"/>
        <v>69468108.182969689</v>
      </c>
      <c r="AN164" s="109">
        <f t="shared" ca="1" si="62"/>
        <v>69468108.182969689</v>
      </c>
      <c r="AO164" s="109">
        <f t="shared" ca="1" si="62"/>
        <v>53316436.0229697</v>
      </c>
      <c r="AP164" s="109">
        <f t="shared" ca="1" si="62"/>
        <v>53316436.0229697</v>
      </c>
      <c r="AQ164" s="109">
        <f t="shared" ca="1" si="62"/>
        <v>7432988.7546060709</v>
      </c>
      <c r="AR164" s="109">
        <f t="shared" ca="1" si="62"/>
        <v>8049754.163333334</v>
      </c>
      <c r="AS164" s="109">
        <f t="shared" ca="1" si="62"/>
        <v>8049754.163333334</v>
      </c>
      <c r="AT164" s="109">
        <f t="shared" ca="1" si="62"/>
        <v>8049754.163333334</v>
      </c>
      <c r="AU164" s="109">
        <f t="shared" ca="1" si="62"/>
        <v>8049754.163333334</v>
      </c>
      <c r="AV164" s="109">
        <f t="shared" ca="1" si="62"/>
        <v>8049754.163333334</v>
      </c>
      <c r="AW164" s="109">
        <f t="shared" ca="1" si="62"/>
        <v>8049754.163333334</v>
      </c>
      <c r="AX164" s="109">
        <f t="shared" ca="1" si="62"/>
        <v>-83879160.365871668</v>
      </c>
      <c r="AY164" s="109">
        <f t="shared" ca="1" si="62"/>
        <v>-201247.80673192482</v>
      </c>
      <c r="AZ164" s="109">
        <f t="shared" ca="1" si="62"/>
        <v>-202032.00193358568</v>
      </c>
      <c r="BA164" s="109">
        <f t="shared" ca="1" si="62"/>
        <v>-202819.46461525344</v>
      </c>
      <c r="BB164" s="109">
        <f t="shared" ca="1" si="62"/>
        <v>-203610.20839142814</v>
      </c>
      <c r="BC164" s="109">
        <f t="shared" ca="1" si="62"/>
        <v>-71539597.939804047</v>
      </c>
      <c r="BD164" s="109">
        <f t="shared" ca="1" si="62"/>
        <v>-327989.29770291521</v>
      </c>
      <c r="BE164" s="109">
        <f t="shared" ca="1" si="62"/>
        <v>-329355.91977667733</v>
      </c>
      <c r="BF164" s="109">
        <f t="shared" ca="1" si="62"/>
        <v>-330728.23610908008</v>
      </c>
      <c r="BG164" s="109">
        <f t="shared" ca="1" si="62"/>
        <v>-332106.27042620128</v>
      </c>
      <c r="BH164" s="109">
        <f t="shared" ca="1" si="62"/>
        <v>-333490.04655297712</v>
      </c>
      <c r="BI164" s="109">
        <f t="shared" ca="1" si="62"/>
        <v>-334879.58841361455</v>
      </c>
      <c r="BJ164" s="109">
        <f t="shared" ca="1" si="62"/>
        <v>-336274.92003200459</v>
      </c>
      <c r="BK164" s="109">
        <f t="shared" ca="1" si="62"/>
        <v>-337676.06553213793</v>
      </c>
      <c r="BL164" s="109">
        <f t="shared" ca="1" si="62"/>
        <v>-339083.04913852183</v>
      </c>
      <c r="BM164" s="109">
        <f t="shared" ca="1" si="62"/>
        <v>-340495.89517659909</v>
      </c>
      <c r="BN164" s="109">
        <f t="shared" ca="1" si="62"/>
        <v>-341914.62807316816</v>
      </c>
      <c r="BO164" s="109">
        <f t="shared" ca="1" si="62"/>
        <v>-343339.27235680638</v>
      </c>
      <c r="BP164" s="109">
        <f t="shared" ca="1" si="62"/>
        <v>-344769.85265829309</v>
      </c>
      <c r="BQ164" s="109">
        <f t="shared" ref="BQ164:EB164" ca="1" si="63">BQ159-BQ161-BQ162</f>
        <v>-346206.39371103595</v>
      </c>
      <c r="BR164" s="109">
        <f t="shared" ca="1" si="63"/>
        <v>-347648.92035149864</v>
      </c>
      <c r="BS164" s="109">
        <f t="shared" ca="1" si="63"/>
        <v>-349097.45751962985</v>
      </c>
      <c r="BT164" s="109">
        <f t="shared" ca="1" si="63"/>
        <v>-350552.03025929496</v>
      </c>
      <c r="BU164" s="109">
        <f t="shared" ca="1" si="63"/>
        <v>-352012.66371870873</v>
      </c>
      <c r="BV164" s="109">
        <f t="shared" ca="1" si="63"/>
        <v>-353479.38315086998</v>
      </c>
      <c r="BW164" s="109">
        <f t="shared" ca="1" si="63"/>
        <v>-354952.21391399862</v>
      </c>
      <c r="BX164" s="109">
        <f t="shared" ca="1" si="63"/>
        <v>-356431.1814719736</v>
      </c>
      <c r="BY164" s="109">
        <f t="shared" ca="1" si="63"/>
        <v>-357916.31139477348</v>
      </c>
      <c r="BZ164" s="109">
        <f t="shared" ca="1" si="63"/>
        <v>-359407.62935891841</v>
      </c>
      <c r="CA164" s="109">
        <f t="shared" ca="1" si="63"/>
        <v>-360905.1611479139</v>
      </c>
      <c r="CB164" s="109">
        <f t="shared" ca="1" si="63"/>
        <v>-362408.93265269691</v>
      </c>
      <c r="CC164" s="109">
        <f t="shared" ca="1" si="63"/>
        <v>-363918.96987208311</v>
      </c>
      <c r="CD164" s="109">
        <f t="shared" ca="1" si="63"/>
        <v>-365435.29891321674</v>
      </c>
      <c r="CE164" s="109">
        <f t="shared" ca="1" si="63"/>
        <v>-366957.94599202188</v>
      </c>
      <c r="CF164" s="109">
        <f t="shared" ca="1" si="63"/>
        <v>-368486.93743365532</v>
      </c>
      <c r="CG164" s="109">
        <f t="shared" ca="1" si="63"/>
        <v>-370022.29967296217</v>
      </c>
      <c r="CH164" s="109">
        <f t="shared" ca="1" si="63"/>
        <v>-371564.05925493286</v>
      </c>
      <c r="CI164" s="109">
        <f t="shared" ca="1" si="63"/>
        <v>-373112.2428351618</v>
      </c>
      <c r="CJ164" s="109">
        <f t="shared" ca="1" si="63"/>
        <v>-374666.87718030828</v>
      </c>
      <c r="CK164" s="109">
        <f t="shared" ca="1" si="63"/>
        <v>-376227.98916855949</v>
      </c>
      <c r="CL164" s="109">
        <f t="shared" ca="1" si="63"/>
        <v>-377795.60579009523</v>
      </c>
      <c r="CM164" s="109">
        <f t="shared" ca="1" si="63"/>
        <v>-379369.75414755399</v>
      </c>
      <c r="CN164" s="109">
        <f t="shared" si="63"/>
        <v>0</v>
      </c>
      <c r="CO164" s="109">
        <f t="shared" si="63"/>
        <v>0</v>
      </c>
      <c r="CP164" s="109">
        <f t="shared" si="63"/>
        <v>0</v>
      </c>
      <c r="CQ164" s="109">
        <f t="shared" si="63"/>
        <v>0</v>
      </c>
      <c r="CR164" s="109">
        <f t="shared" si="63"/>
        <v>0</v>
      </c>
      <c r="CS164" s="109">
        <f t="shared" si="63"/>
        <v>0</v>
      </c>
      <c r="CT164" s="109">
        <f t="shared" si="63"/>
        <v>0</v>
      </c>
      <c r="CU164" s="109">
        <f t="shared" si="63"/>
        <v>0</v>
      </c>
      <c r="CV164" s="109">
        <f t="shared" si="63"/>
        <v>0</v>
      </c>
      <c r="CW164" s="109">
        <f t="shared" si="63"/>
        <v>0</v>
      </c>
      <c r="CX164" s="109">
        <f t="shared" si="63"/>
        <v>0</v>
      </c>
      <c r="CY164" s="109">
        <f t="shared" si="63"/>
        <v>0</v>
      </c>
      <c r="CZ164" s="109">
        <f t="shared" si="63"/>
        <v>0</v>
      </c>
      <c r="DA164" s="109">
        <f t="shared" si="63"/>
        <v>0</v>
      </c>
      <c r="DB164" s="109">
        <f t="shared" si="63"/>
        <v>0</v>
      </c>
      <c r="DC164" s="109">
        <f t="shared" si="63"/>
        <v>0</v>
      </c>
      <c r="DD164" s="109">
        <f t="shared" si="63"/>
        <v>0</v>
      </c>
      <c r="DE164" s="109">
        <f t="shared" si="63"/>
        <v>0</v>
      </c>
      <c r="DF164" s="109">
        <f t="shared" si="63"/>
        <v>0</v>
      </c>
      <c r="DG164" s="109">
        <f t="shared" si="63"/>
        <v>0</v>
      </c>
      <c r="DH164" s="109">
        <f t="shared" si="63"/>
        <v>0</v>
      </c>
      <c r="DI164" s="109">
        <f t="shared" si="63"/>
        <v>0</v>
      </c>
      <c r="DJ164" s="109">
        <f t="shared" si="63"/>
        <v>0</v>
      </c>
      <c r="DK164" s="109">
        <f t="shared" si="63"/>
        <v>0</v>
      </c>
      <c r="DL164" s="109">
        <f t="shared" si="63"/>
        <v>0</v>
      </c>
      <c r="DM164" s="109">
        <f t="shared" si="63"/>
        <v>0</v>
      </c>
      <c r="DN164" s="109">
        <f t="shared" si="63"/>
        <v>0</v>
      </c>
      <c r="DO164" s="109">
        <f t="shared" si="63"/>
        <v>0</v>
      </c>
      <c r="DP164" s="109">
        <f t="shared" si="63"/>
        <v>0</v>
      </c>
      <c r="DQ164" s="109">
        <f t="shared" si="63"/>
        <v>0</v>
      </c>
      <c r="DR164" s="109">
        <f t="shared" si="63"/>
        <v>0</v>
      </c>
      <c r="DS164" s="109">
        <f t="shared" si="63"/>
        <v>0</v>
      </c>
      <c r="DT164" s="109">
        <f t="shared" si="63"/>
        <v>0</v>
      </c>
      <c r="DU164" s="109">
        <f t="shared" si="63"/>
        <v>0</v>
      </c>
      <c r="DV164" s="109">
        <f t="shared" si="63"/>
        <v>0</v>
      </c>
      <c r="DW164" s="109">
        <f t="shared" si="63"/>
        <v>0</v>
      </c>
      <c r="DX164" s="109">
        <f t="shared" si="63"/>
        <v>0</v>
      </c>
      <c r="DY164" s="109">
        <f t="shared" si="63"/>
        <v>0</v>
      </c>
      <c r="DZ164" s="109">
        <f t="shared" si="63"/>
        <v>0</v>
      </c>
      <c r="EA164" s="109">
        <f t="shared" si="63"/>
        <v>0</v>
      </c>
      <c r="EB164" s="109">
        <f t="shared" si="63"/>
        <v>0</v>
      </c>
      <c r="EC164" s="109">
        <f t="shared" ref="EC164:EK164" si="64">EC159-EC161-EC162</f>
        <v>0</v>
      </c>
      <c r="ED164" s="109">
        <f t="shared" si="64"/>
        <v>0</v>
      </c>
      <c r="EE164" s="109">
        <f t="shared" si="64"/>
        <v>0</v>
      </c>
      <c r="EF164" s="109">
        <f t="shared" si="64"/>
        <v>0</v>
      </c>
      <c r="EG164" s="109">
        <f t="shared" si="64"/>
        <v>0</v>
      </c>
      <c r="EH164" s="109">
        <f t="shared" si="64"/>
        <v>0</v>
      </c>
      <c r="EI164" s="109">
        <f t="shared" si="64"/>
        <v>0</v>
      </c>
      <c r="EJ164" s="109">
        <f t="shared" si="64"/>
        <v>0</v>
      </c>
      <c r="EK164" s="109">
        <f t="shared" si="64"/>
        <v>0</v>
      </c>
    </row>
    <row r="165" spans="1:141">
      <c r="E165" s="136"/>
      <c r="F165" s="136"/>
      <c r="G165" s="136"/>
      <c r="H165" s="136"/>
      <c r="I165" s="136"/>
      <c r="J165" s="136"/>
      <c r="K165" s="136"/>
      <c r="L165" s="136"/>
      <c r="M165" s="136"/>
      <c r="N165" s="136"/>
      <c r="O165" s="136"/>
      <c r="P165" s="136"/>
      <c r="Q165" s="136"/>
      <c r="R165" s="136"/>
      <c r="S165" s="136"/>
      <c r="T165" s="136"/>
      <c r="U165" s="136"/>
      <c r="V165" s="136"/>
      <c r="W165" s="136"/>
      <c r="X165" s="136"/>
      <c r="Y165" s="136"/>
      <c r="Z165" s="136"/>
      <c r="AA165" s="136"/>
      <c r="AB165" s="136"/>
      <c r="AC165" s="136"/>
      <c r="AD165" s="136"/>
      <c r="AE165" s="136"/>
      <c r="AF165" s="136"/>
      <c r="AG165" s="136"/>
      <c r="AH165" s="136"/>
      <c r="AI165" s="136"/>
      <c r="AJ165" s="136"/>
      <c r="AK165" s="136"/>
      <c r="AL165" s="136"/>
      <c r="AM165" s="136"/>
      <c r="AN165" s="136"/>
      <c r="AO165" s="136"/>
      <c r="AP165" s="136"/>
      <c r="AQ165" s="136"/>
      <c r="AR165" s="136"/>
      <c r="AS165" s="136"/>
      <c r="AT165" s="136"/>
      <c r="AU165" s="136"/>
      <c r="AV165" s="136"/>
      <c r="AW165" s="136"/>
      <c r="AX165" s="136"/>
      <c r="AY165" s="136"/>
      <c r="AZ165" s="136"/>
      <c r="BA165" s="136"/>
      <c r="BB165" s="136"/>
      <c r="BC165" s="136"/>
      <c r="BD165" s="136"/>
      <c r="BE165" s="136"/>
      <c r="BF165" s="136"/>
      <c r="BG165" s="136"/>
      <c r="BH165" s="136"/>
      <c r="BI165" s="136"/>
      <c r="BJ165" s="136"/>
      <c r="BK165" s="136"/>
      <c r="BL165" s="136"/>
      <c r="BM165" s="136"/>
      <c r="BN165" s="136"/>
      <c r="BO165" s="136"/>
      <c r="BP165" s="136"/>
      <c r="BQ165" s="136"/>
      <c r="BR165" s="136"/>
      <c r="BS165" s="136"/>
      <c r="BT165" s="136"/>
      <c r="BU165" s="136"/>
      <c r="BV165" s="136"/>
      <c r="BW165" s="136"/>
      <c r="BX165" s="136"/>
      <c r="BY165" s="136"/>
      <c r="BZ165" s="136"/>
      <c r="CA165" s="136"/>
      <c r="CB165" s="136"/>
      <c r="CC165" s="136"/>
      <c r="CD165" s="136"/>
      <c r="CE165" s="136"/>
      <c r="CF165" s="136"/>
      <c r="CG165" s="136"/>
      <c r="CH165" s="136"/>
      <c r="CI165" s="136"/>
      <c r="CJ165" s="136"/>
      <c r="CK165" s="136"/>
      <c r="CL165" s="136"/>
      <c r="CM165" s="136"/>
      <c r="CN165" s="136"/>
      <c r="CO165" s="136"/>
      <c r="CP165" s="136"/>
      <c r="CQ165" s="136"/>
      <c r="CR165" s="136"/>
      <c r="CS165" s="136"/>
      <c r="CT165" s="136"/>
      <c r="CU165" s="136"/>
      <c r="CV165" s="136"/>
      <c r="CW165" s="136"/>
      <c r="CX165" s="136"/>
      <c r="CY165" s="136"/>
      <c r="CZ165" s="136"/>
      <c r="DA165" s="136"/>
      <c r="DB165" s="136"/>
      <c r="DC165" s="136"/>
      <c r="DD165" s="136"/>
      <c r="DE165" s="136"/>
      <c r="DF165" s="136"/>
      <c r="DG165" s="136"/>
      <c r="DH165" s="136"/>
      <c r="DI165" s="136"/>
      <c r="DJ165" s="136"/>
      <c r="DK165" s="136"/>
      <c r="DL165" s="136"/>
      <c r="DM165" s="136"/>
      <c r="DN165" s="136"/>
      <c r="DO165" s="136"/>
      <c r="DP165" s="136"/>
      <c r="DQ165" s="136"/>
      <c r="DR165" s="136"/>
      <c r="DS165" s="136"/>
      <c r="DT165" s="136"/>
      <c r="DU165" s="136"/>
      <c r="DV165" s="136"/>
      <c r="DW165" s="136"/>
      <c r="DX165" s="136"/>
      <c r="DY165" s="136"/>
      <c r="DZ165" s="136"/>
      <c r="EA165" s="136"/>
      <c r="EB165" s="136"/>
      <c r="EC165" s="136"/>
      <c r="ED165" s="136"/>
      <c r="EE165" s="136"/>
      <c r="EF165" s="136"/>
      <c r="EG165" s="136"/>
      <c r="EH165" s="136"/>
      <c r="EI165" s="136"/>
      <c r="EJ165" s="136"/>
      <c r="EK165" s="136"/>
    </row>
    <row r="166" spans="1:141" s="110" customFormat="1">
      <c r="B166" s="111" t="s">
        <v>296</v>
      </c>
    </row>
    <row r="167" spans="1:141">
      <c r="A167" s="105" t="s">
        <v>299</v>
      </c>
      <c r="B167" s="125" t="s">
        <v>296</v>
      </c>
      <c r="C167" s="125"/>
      <c r="D167" s="125"/>
      <c r="E167" s="139">
        <f ca="1">IF(OR(E156&lt;'Capital Structure'!$K$7,E156&gt;'Capital Structure'!$L$7),0,IF(E159&lt;0,IF(D173&gt;0,MIN(ABS(E159)*'Capital Structure'!$M$13,D173),0),0))</f>
        <v>13614195.761248605</v>
      </c>
      <c r="F167" s="139">
        <f ca="1">IF(OR(F156&lt;'Capital Structure'!$K$7,F156&gt;'Capital Structure'!$L$7),0,IF(F159&lt;0,IF(E173&gt;0,MIN(ABS(F159)*'Capital Structure'!$M$13,E173),0),0))</f>
        <v>13614195.761248605</v>
      </c>
      <c r="G167" s="139">
        <f ca="1">IF(OR(G156&lt;'Capital Structure'!$K$7,G156&gt;'Capital Structure'!$L$7),0,IF(G159&lt;0,IF(F173&gt;0,MIN(ABS(G159)*'Capital Structure'!$M$13,F173),0),0))</f>
        <v>13614195.761248605</v>
      </c>
      <c r="H167" s="139">
        <f ca="1">IF(OR(H156&lt;'Capital Structure'!$K$7,H156&gt;'Capital Structure'!$L$7),0,IF(H159&lt;0,IF(G173&gt;0,MIN(ABS(H159)*'Capital Structure'!$M$13,G173),0),0))</f>
        <v>13575072.886248605</v>
      </c>
      <c r="I167" s="139">
        <f ca="1">IF(OR(I156&lt;'Capital Structure'!$K$7,I156&gt;'Capital Structure'!$L$7),0,IF(I159&lt;0,IF(H173&gt;0,MIN(ABS(I159)*'Capital Structure'!$M$13,H173),0),0))</f>
        <v>12360594.761884969</v>
      </c>
      <c r="J167" s="139">
        <f ca="1">IF(OR(J156&lt;'Capital Structure'!$K$7,J156&gt;'Capital Structure'!$L$7),0,IF(J159&lt;0,IF(I173&gt;0,MIN(ABS(J159)*'Capital Structure'!$M$13,I173),0),0))</f>
        <v>12360594.761884969</v>
      </c>
      <c r="K167" s="139">
        <f ca="1">IF(OR(K156&lt;'Capital Structure'!$K$7,K156&gt;'Capital Structure'!$L$7),0,IF(K159&lt;0,IF(J173&gt;0,MIN(ABS(K159)*'Capital Structure'!$M$13,J173),0),0))</f>
        <v>9277093.7131576948</v>
      </c>
      <c r="L167" s="139">
        <f ca="1">IF(OR(L156&lt;'Capital Structure'!$K$7,L156&gt;'Capital Structure'!$L$7),0,IF(L159&lt;0,IF(K173&gt;0,MIN(ABS(L159)*'Capital Structure'!$M$13,K173),0),0))</f>
        <v>9277093.7131576948</v>
      </c>
      <c r="M167" s="139">
        <f ca="1">IF(OR(M156&lt;'Capital Structure'!$K$7,M156&gt;'Capital Structure'!$L$7),0,IF(M159&lt;0,IF(L173&gt;0,MIN(ABS(M159)*'Capital Structure'!$M$13,L173),0),0))</f>
        <v>26590.566975878552</v>
      </c>
      <c r="N167" s="139">
        <f ca="1">IF(OR(N156&lt;'Capital Structure'!$K$7,N156&gt;'Capital Structure'!$L$7),0,IF(N159&lt;0,IF(M173&gt;0,MIN(ABS(N159)*'Capital Structure'!$M$13,M173),0),0))</f>
        <v>26590.566975878552</v>
      </c>
      <c r="O167" s="139">
        <f ca="1">IF(OR(O156&lt;'Capital Structure'!$K$7,O156&gt;'Capital Structure'!$L$7),0,IF(O159&lt;0,IF(N173&gt;0,MIN(ABS(O159)*'Capital Structure'!$M$13,N173),0),0))</f>
        <v>26590.566975878552</v>
      </c>
      <c r="P167" s="139">
        <f ca="1">IF(OR(P156&lt;'Capital Structure'!$K$7,P156&gt;'Capital Structure'!$L$7),0,IF(P159&lt;0,IF(O173&gt;0,MIN(ABS(P159)*'Capital Structure'!$M$13,O173),0),0))</f>
        <v>26590.566975878552</v>
      </c>
      <c r="Q167" s="139">
        <f ca="1">IF(OR(Q156&lt;'Capital Structure'!$K$7,Q156&gt;'Capital Structure'!$L$7),0,IF(Q159&lt;0,IF(P173&gt;0,MIN(ABS(Q159)*'Capital Structure'!$M$13,P173),0),0))</f>
        <v>26590.566975878552</v>
      </c>
      <c r="R167" s="139">
        <f ca="1">IF(OR(R156&lt;'Capital Structure'!$K$7,R156&gt;'Capital Structure'!$L$7),0,IF(R159&lt;0,IF(Q173&gt;0,MIN(ABS(R159)*'Capital Structure'!$M$13,Q173),0),0))</f>
        <v>26590.566975878552</v>
      </c>
      <c r="S167" s="139">
        <f ca="1">IF(OR(S156&lt;'Capital Structure'!$K$7,S156&gt;'Capital Structure'!$L$7),0,IF(S159&lt;0,IF(R173&gt;0,MIN(ABS(S159)*'Capital Structure'!$M$13,R173),0),0))</f>
        <v>26577.207703150809</v>
      </c>
      <c r="T167" s="139">
        <f ca="1">IF(OR(T156&lt;'Capital Structure'!$K$7,T156&gt;'Capital Structure'!$L$7),0,IF(T159&lt;0,IF(S173&gt;0,MIN(ABS(T159)*'Capital Structure'!$M$13,S173),0),0))</f>
        <v>0</v>
      </c>
      <c r="U167" s="139">
        <f ca="1">IF(OR(U156&lt;'Capital Structure'!$K$7,U156&gt;'Capital Structure'!$L$7),0,IF(U159&lt;0,IF(T173&gt;0,MIN(ABS(U159)*'Capital Structure'!$M$13,T173),0),0))</f>
        <v>0</v>
      </c>
      <c r="V167" s="139">
        <f ca="1">IF(OR(V156&lt;'Capital Structure'!$K$7,V156&gt;'Capital Structure'!$L$7),0,IF(V159&lt;0,IF(U173&gt;0,MIN(ABS(V159)*'Capital Structure'!$M$13,U173),0),0))</f>
        <v>0</v>
      </c>
      <c r="W167" s="139">
        <f ca="1">IF(OR(W156&lt;'Capital Structure'!$K$7,W156&gt;'Capital Structure'!$L$7),0,IF(W159&lt;0,IF(V173&gt;0,MIN(ABS(W159)*'Capital Structure'!$M$13,V173),0),0))</f>
        <v>0</v>
      </c>
      <c r="X167" s="139">
        <f ca="1">IF(OR(X156&lt;'Capital Structure'!$K$7,X156&gt;'Capital Structure'!$L$7),0,IF(X159&lt;0,IF(W173&gt;0,MIN(ABS(X159)*'Capital Structure'!$M$13,W173),0),0))</f>
        <v>0</v>
      </c>
      <c r="Y167" s="139">
        <f ca="1">IF(OR(Y156&lt;'Capital Structure'!$K$7,Y156&gt;'Capital Structure'!$L$7),0,IF(Y159&lt;0,IF(X173&gt;0,MIN(ABS(Y159)*'Capital Structure'!$M$13,X173),0),0))</f>
        <v>0</v>
      </c>
      <c r="Z167" s="139">
        <f ca="1">IF(OR(Z156&lt;'Capital Structure'!$K$7,Z156&gt;'Capital Structure'!$L$7),0,IF(Z159&lt;0,IF(Y173&gt;0,MIN(ABS(Z159)*'Capital Structure'!$M$13,Y173),0),0))</f>
        <v>0</v>
      </c>
      <c r="AA167" s="139">
        <f ca="1">IF(OR(AA156&lt;'Capital Structure'!$K$7,AA156&gt;'Capital Structure'!$L$7),0,IF(AA159&lt;0,IF(Z173&gt;0,MIN(ABS(AA159)*'Capital Structure'!$M$13,Z173),0),0))</f>
        <v>0</v>
      </c>
      <c r="AB167" s="139">
        <f ca="1">IF(OR(AB156&lt;'Capital Structure'!$K$7,AB156&gt;'Capital Structure'!$L$7),0,IF(AB159&lt;0,IF(AA173&gt;0,MIN(ABS(AB159)*'Capital Structure'!$M$13,AA173),0),0))</f>
        <v>0</v>
      </c>
      <c r="AC167" s="139">
        <f ca="1">IF(OR(AC156&lt;'Capital Structure'!$K$7,AC156&gt;'Capital Structure'!$L$7),0,IF(AC159&lt;0,IF(AB173&gt;0,MIN(ABS(AC159)*'Capital Structure'!$M$13,AB173),0),0))</f>
        <v>0</v>
      </c>
      <c r="AD167" s="139">
        <f ca="1">IF(OR(AD156&lt;'Capital Structure'!$K$7,AD156&gt;'Capital Structure'!$L$7),0,IF(AD159&lt;0,IF(AC173&gt;0,MIN(ABS(AD159)*'Capital Structure'!$M$13,AC173),0),0))</f>
        <v>0</v>
      </c>
      <c r="AE167" s="139">
        <f ca="1">IF(OR(AE156&lt;'Capital Structure'!$K$7,AE156&gt;'Capital Structure'!$L$7),0,IF(AE159&lt;0,IF(AD173&gt;0,MIN(ABS(AE159)*'Capital Structure'!$M$13,AD173),0),0))</f>
        <v>0</v>
      </c>
      <c r="AF167" s="139">
        <f ca="1">IF(OR(AF156&lt;'Capital Structure'!$K$7,AF156&gt;'Capital Structure'!$L$7),0,IF(AF159&lt;0,IF(AE173&gt;0,MIN(ABS(AF159)*'Capital Structure'!$M$13,AE173),0),0))</f>
        <v>0</v>
      </c>
      <c r="AG167" s="139">
        <f ca="1">IF(OR(AG156&lt;'Capital Structure'!$K$7,AG156&gt;'Capital Structure'!$L$7),0,IF(AG159&lt;0,IF(AF173&gt;0,MIN(ABS(AG159)*'Capital Structure'!$M$13,AF173),0),0))</f>
        <v>0</v>
      </c>
      <c r="AH167" s="139">
        <f ca="1">IF(OR(AH156&lt;'Capital Structure'!$K$7,AH156&gt;'Capital Structure'!$L$7),0,IF(AH159&lt;0,IF(AG173&gt;0,MIN(ABS(AH159)*'Capital Structure'!$M$13,AG173),0),0))</f>
        <v>0</v>
      </c>
      <c r="AI167" s="139">
        <f ca="1">IF(OR(AI156&lt;'Capital Structure'!$K$7,AI156&gt;'Capital Structure'!$L$7),0,IF(AI159&lt;0,IF(AH173&gt;0,MIN(ABS(AI159)*'Capital Structure'!$M$13,AH173),0),0))</f>
        <v>0</v>
      </c>
      <c r="AJ167" s="139">
        <f ca="1">IF(OR(AJ156&lt;'Capital Structure'!$K$7,AJ156&gt;'Capital Structure'!$L$7),0,IF(AJ159&lt;0,IF(AI173&gt;0,MIN(ABS(AJ159)*'Capital Structure'!$M$13,AI173),0),0))</f>
        <v>0</v>
      </c>
      <c r="AK167" s="139">
        <f ca="1">IF(OR(AK156&lt;'Capital Structure'!$K$7,AK156&gt;'Capital Structure'!$L$7),0,IF(AK159&lt;0,IF(AJ173&gt;0,MIN(ABS(AK159)*'Capital Structure'!$M$13,AJ173),0),0))</f>
        <v>0</v>
      </c>
      <c r="AL167" s="139">
        <f ca="1">IF(OR(AL156&lt;'Capital Structure'!$K$7,AL156&gt;'Capital Structure'!$L$7),0,IF(AL159&lt;0,IF(AK173&gt;0,MIN(ABS(AL159)*'Capital Structure'!$M$13,AK173),0),0))</f>
        <v>0</v>
      </c>
      <c r="AM167" s="139">
        <f ca="1">IF(OR(AM156&lt;'Capital Structure'!$K$7,AM156&gt;'Capital Structure'!$L$7),0,IF(AM159&lt;0,IF(AL173&gt;0,MIN(ABS(AM159)*'Capital Structure'!$M$13,AL173),0),0))</f>
        <v>0</v>
      </c>
      <c r="AN167" s="139">
        <f ca="1">IF(OR(AN156&lt;'Capital Structure'!$K$7,AN156&gt;'Capital Structure'!$L$7),0,IF(AN159&lt;0,IF(AM173&gt;0,MIN(ABS(AN159)*'Capital Structure'!$M$13,AM173),0),0))</f>
        <v>0</v>
      </c>
      <c r="AO167" s="139">
        <f ca="1">IF(OR(AO156&lt;'Capital Structure'!$K$7,AO156&gt;'Capital Structure'!$L$7),0,IF(AO159&lt;0,IF(AN173&gt;0,MIN(ABS(AO159)*'Capital Structure'!$M$13,AN173),0),0))</f>
        <v>0</v>
      </c>
      <c r="AP167" s="139">
        <f ca="1">IF(OR(AP156&lt;'Capital Structure'!$K$7,AP156&gt;'Capital Structure'!$L$7),0,IF(AP159&lt;0,IF(AO173&gt;0,MIN(ABS(AP159)*'Capital Structure'!$M$13,AO173),0),0))</f>
        <v>0</v>
      </c>
      <c r="AQ167" s="139">
        <f ca="1">IF(OR(AQ156&lt;'Capital Structure'!$K$7,AQ156&gt;'Capital Structure'!$L$7),0,IF(AQ159&lt;0,IF(AP173&gt;0,MIN(ABS(AQ159)*'Capital Structure'!$M$13,AP173),0),0))</f>
        <v>0</v>
      </c>
      <c r="AR167" s="139">
        <f ca="1">IF(OR(AR156&lt;'Capital Structure'!$K$7,AR156&gt;'Capital Structure'!$L$7),0,IF(AR159&lt;0,IF(AQ173&gt;0,MIN(ABS(AR159)*'Capital Structure'!$M$13,AQ173),0),0))</f>
        <v>0</v>
      </c>
      <c r="AS167" s="139">
        <f ca="1">IF(OR(AS156&lt;'Capital Structure'!$K$7,AS156&gt;'Capital Structure'!$L$7),0,IF(AS159&lt;0,IF(AR173&gt;0,MIN(ABS(AS159)*'Capital Structure'!$M$13,AR173),0),0))</f>
        <v>0</v>
      </c>
      <c r="AT167" s="139">
        <f ca="1">IF(OR(AT156&lt;'Capital Structure'!$K$7,AT156&gt;'Capital Structure'!$L$7),0,IF(AT159&lt;0,IF(AS173&gt;0,MIN(ABS(AT159)*'Capital Structure'!$M$13,AS173),0),0))</f>
        <v>0</v>
      </c>
      <c r="AU167" s="139">
        <f ca="1">IF(OR(AU156&lt;'Capital Structure'!$K$7,AU156&gt;'Capital Structure'!$L$7),0,IF(AU159&lt;0,IF(AT173&gt;0,MIN(ABS(AU159)*'Capital Structure'!$M$13,AT173),0),0))</f>
        <v>0</v>
      </c>
      <c r="AV167" s="139">
        <f ca="1">IF(OR(AV156&lt;'Capital Structure'!$K$7,AV156&gt;'Capital Structure'!$L$7),0,IF(AV159&lt;0,IF(AU173&gt;0,MIN(ABS(AV159)*'Capital Structure'!$M$13,AU173),0),0))</f>
        <v>0</v>
      </c>
      <c r="AW167" s="139">
        <f ca="1">IF(OR(AW156&lt;'Capital Structure'!$K$7,AW156&gt;'Capital Structure'!$L$7),0,IF(AW159&lt;0,IF(AV173&gt;0,MIN(ABS(AW159)*'Capital Structure'!$M$13,AV173),0),0))</f>
        <v>0</v>
      </c>
      <c r="AX167" s="139">
        <f ca="1">IF(OR(AX156&lt;'Capital Structure'!$K$7,AX156&gt;'Capital Structure'!$L$7),0,IF(AX159&lt;0,IF(AW173&gt;0,MIN(ABS(AX159)*'Capital Structure'!$M$13,AW173),0),0))</f>
        <v>41852387.708543032</v>
      </c>
      <c r="AY167" s="139">
        <f ca="1">IF(OR(AY156&lt;'Capital Structure'!$K$7,AY156&gt;'Capital Structure'!$L$7),0,IF(AY159&lt;0,IF(AX173&gt;0,MIN(ABS(AY159)*'Capital Structure'!$M$13,AX173),0),0))</f>
        <v>13040.958333333334</v>
      </c>
      <c r="AZ167" s="139">
        <f ca="1">IF(OR(AZ156&lt;'Capital Structure'!$K$7,AZ156&gt;'Capital Structure'!$L$7),0,IF(AZ159&lt;0,IF(AY173&gt;0,MIN(ABS(AZ159)*'Capital Structure'!$M$13,AY173),0),0))</f>
        <v>13040.958333333334</v>
      </c>
      <c r="BA167" s="139">
        <f ca="1">IF(OR(BA156&lt;'Capital Structure'!$K$7,BA156&gt;'Capital Structure'!$L$7),0,IF(BA159&lt;0,IF(AZ173&gt;0,MIN(ABS(BA159)*'Capital Structure'!$M$13,AZ173),0),0))</f>
        <v>13040.958333333334</v>
      </c>
      <c r="BB167" s="139">
        <f ca="1">IF(OR(BB156&lt;'Capital Structure'!$K$7,BB156&gt;'Capital Structure'!$L$7),0,IF(BB159&lt;0,IF(BA173&gt;0,MIN(ABS(BB159)*'Capital Structure'!$M$13,BA173),0),0))</f>
        <v>13040.958333333334</v>
      </c>
      <c r="BC167" s="139">
        <f ca="1">IF(OR(BC156&lt;'Capital Structure'!$K$7,BC156&gt;'Capital Structure'!$L$7),0,IF(BC159&lt;0,IF(BB173&gt;0,MIN(ABS(BC159)*'Capital Structure'!$M$13,BB173),0),0))</f>
        <v>35606484.796771944</v>
      </c>
      <c r="BD167" s="139">
        <f ca="1">IF(OR(BD156&lt;'Capital Structure'!$K$7,BD156&gt;'Capital Structure'!$L$7),0,IF(BD159&lt;0,IF(BC173&gt;0,MIN(ABS(BD159)*'Capital Structure'!$M$13,BC173),0),0))</f>
        <v>0</v>
      </c>
      <c r="BE167" s="139">
        <f ca="1">IF(OR(BE156&lt;'Capital Structure'!$K$7,BE156&gt;'Capital Structure'!$L$7),0,IF(BE159&lt;0,IF(BD173&gt;0,MIN(ABS(BE159)*'Capital Structure'!$M$13,BD173),0),0))</f>
        <v>0</v>
      </c>
      <c r="BF167" s="139">
        <f ca="1">IF(OR(BF156&lt;'Capital Structure'!$K$7,BF156&gt;'Capital Structure'!$L$7),0,IF(BF159&lt;0,IF(BE173&gt;0,MIN(ABS(BF159)*'Capital Structure'!$M$13,BE173),0),0))</f>
        <v>0</v>
      </c>
      <c r="BG167" s="139">
        <f ca="1">IF(OR(BG156&lt;'Capital Structure'!$K$7,BG156&gt;'Capital Structure'!$L$7),0,IF(BG159&lt;0,IF(BF173&gt;0,MIN(ABS(BG159)*'Capital Structure'!$M$13,BF173),0),0))</f>
        <v>0</v>
      </c>
      <c r="BH167" s="139">
        <f ca="1">IF(OR(BH156&lt;'Capital Structure'!$K$7,BH156&gt;'Capital Structure'!$L$7),0,IF(BH159&lt;0,IF(BG173&gt;0,MIN(ABS(BH159)*'Capital Structure'!$M$13,BG173),0),0))</f>
        <v>0</v>
      </c>
      <c r="BI167" s="139">
        <f ca="1">IF(OR(BI156&lt;'Capital Structure'!$K$7,BI156&gt;'Capital Structure'!$L$7),0,IF(BI159&lt;0,IF(BH173&gt;0,MIN(ABS(BI159)*'Capital Structure'!$M$13,BH173),0),0))</f>
        <v>0</v>
      </c>
      <c r="BJ167" s="139">
        <f ca="1">IF(OR(BJ156&lt;'Capital Structure'!$K$7,BJ156&gt;'Capital Structure'!$L$7),0,IF(BJ159&lt;0,IF(BI173&gt;0,MIN(ABS(BJ159)*'Capital Structure'!$M$13,BI173),0),0))</f>
        <v>0</v>
      </c>
      <c r="BK167" s="139">
        <f ca="1">IF(OR(BK156&lt;'Capital Structure'!$K$7,BK156&gt;'Capital Structure'!$L$7),0,IF(BK159&lt;0,IF(BJ173&gt;0,MIN(ABS(BK159)*'Capital Structure'!$M$13,BJ173),0),0))</f>
        <v>0</v>
      </c>
      <c r="BL167" s="139">
        <f ca="1">IF(OR(BL156&lt;'Capital Structure'!$K$7,BL156&gt;'Capital Structure'!$L$7),0,IF(BL159&lt;0,IF(BK173&gt;0,MIN(ABS(BL159)*'Capital Structure'!$M$13,BK173),0),0))</f>
        <v>0</v>
      </c>
      <c r="BM167" s="139">
        <f ca="1">IF(OR(BM156&lt;'Capital Structure'!$K$7,BM156&gt;'Capital Structure'!$L$7),0,IF(BM159&lt;0,IF(BL173&gt;0,MIN(ABS(BM159)*'Capital Structure'!$M$13,BL173),0),0))</f>
        <v>0</v>
      </c>
      <c r="BN167" s="139">
        <f ca="1">IF(OR(BN156&lt;'Capital Structure'!$K$7,BN156&gt;'Capital Structure'!$L$7),0,IF(BN159&lt;0,IF(BM173&gt;0,MIN(ABS(BN159)*'Capital Structure'!$M$13,BM173),0),0))</f>
        <v>0</v>
      </c>
      <c r="BO167" s="139">
        <f ca="1">IF(OR(BO156&lt;'Capital Structure'!$K$7,BO156&gt;'Capital Structure'!$L$7),0,IF(BO159&lt;0,IF(BN173&gt;0,MIN(ABS(BO159)*'Capital Structure'!$M$13,BN173),0),0))</f>
        <v>0</v>
      </c>
      <c r="BP167" s="139">
        <f ca="1">IF(OR(BP156&lt;'Capital Structure'!$K$7,BP156&gt;'Capital Structure'!$L$7),0,IF(BP159&lt;0,IF(BO173&gt;0,MIN(ABS(BP159)*'Capital Structure'!$M$13,BO173),0),0))</f>
        <v>0</v>
      </c>
      <c r="BQ167" s="139">
        <f ca="1">IF(OR(BQ156&lt;'Capital Structure'!$K$7,BQ156&gt;'Capital Structure'!$L$7),0,IF(BQ159&lt;0,IF(BP173&gt;0,MIN(ABS(BQ159)*'Capital Structure'!$M$13,BP173),0),0))</f>
        <v>0</v>
      </c>
      <c r="BR167" s="139">
        <f ca="1">IF(OR(BR156&lt;'Capital Structure'!$K$7,BR156&gt;'Capital Structure'!$L$7),0,IF(BR159&lt;0,IF(BQ173&gt;0,MIN(ABS(BR159)*'Capital Structure'!$M$13,BQ173),0),0))</f>
        <v>0</v>
      </c>
      <c r="BS167" s="139">
        <f ca="1">IF(OR(BS156&lt;'Capital Structure'!$K$7,BS156&gt;'Capital Structure'!$L$7),0,IF(BS159&lt;0,IF(BR173&gt;0,MIN(ABS(BS159)*'Capital Structure'!$M$13,BR173),0),0))</f>
        <v>0</v>
      </c>
      <c r="BT167" s="139">
        <f ca="1">IF(OR(BT156&lt;'Capital Structure'!$K$7,BT156&gt;'Capital Structure'!$L$7),0,IF(BT159&lt;0,IF(BS173&gt;0,MIN(ABS(BT159)*'Capital Structure'!$M$13,BS173),0),0))</f>
        <v>0</v>
      </c>
      <c r="BU167" s="139">
        <f ca="1">IF(OR(BU156&lt;'Capital Structure'!$K$7,BU156&gt;'Capital Structure'!$L$7),0,IF(BU159&lt;0,IF(BT173&gt;0,MIN(ABS(BU159)*'Capital Structure'!$M$13,BT173),0),0))</f>
        <v>0</v>
      </c>
      <c r="BV167" s="139">
        <f>IF(OR(BV156&lt;'Capital Structure'!$K$7,BV156&gt;'Capital Structure'!$L$7),0,IF(BV159&lt;0,IF(BU173&gt;0,MIN(ABS(BV159)*'Capital Structure'!$M$13,BU173),0),0))</f>
        <v>0</v>
      </c>
      <c r="BW167" s="139">
        <f>IF(OR(BW156&lt;'Capital Structure'!$K$7,BW156&gt;'Capital Structure'!$L$7),0,IF(BW159&lt;0,IF(BV173&gt;0,MIN(ABS(BW159)*'Capital Structure'!$M$13,BV173),0),0))</f>
        <v>0</v>
      </c>
      <c r="BX167" s="139">
        <f>IF(OR(BX156&lt;'Capital Structure'!$K$7,BX156&gt;'Capital Structure'!$L$7),0,IF(BX159&lt;0,IF(BW173&gt;0,MIN(ABS(BX159)*'Capital Structure'!$M$13,BW173),0),0))</f>
        <v>0</v>
      </c>
      <c r="BY167" s="139">
        <f>IF(OR(BY156&lt;'Capital Structure'!$K$7,BY156&gt;'Capital Structure'!$L$7),0,IF(BY159&lt;0,IF(BX173&gt;0,MIN(ABS(BY159)*'Capital Structure'!$M$13,BX173),0),0))</f>
        <v>0</v>
      </c>
      <c r="BZ167" s="139">
        <f>IF(OR(BZ156&lt;'Capital Structure'!$K$7,BZ156&gt;'Capital Structure'!$L$7),0,IF(BZ159&lt;0,IF(BY173&gt;0,MIN(ABS(BZ159)*'Capital Structure'!$M$13,BY173),0),0))</f>
        <v>0</v>
      </c>
      <c r="CA167" s="139">
        <f>IF(OR(CA156&lt;'Capital Structure'!$K$7,CA156&gt;'Capital Structure'!$L$7),0,IF(CA159&lt;0,IF(BZ173&gt;0,MIN(ABS(CA159)*'Capital Structure'!$M$13,BZ173),0),0))</f>
        <v>0</v>
      </c>
      <c r="CB167" s="139">
        <f>IF(OR(CB156&lt;'Capital Structure'!$K$7,CB156&gt;'Capital Structure'!$L$7),0,IF(CB159&lt;0,IF(CA173&gt;0,MIN(ABS(CB159)*'Capital Structure'!$M$13,CA173),0),0))</f>
        <v>0</v>
      </c>
      <c r="CC167" s="139">
        <f>IF(OR(CC156&lt;'Capital Structure'!$K$7,CC156&gt;'Capital Structure'!$L$7),0,IF(CC159&lt;0,IF(CB173&gt;0,MIN(ABS(CC159)*'Capital Structure'!$M$13,CB173),0),0))</f>
        <v>0</v>
      </c>
      <c r="CD167" s="139">
        <f>IF(OR(CD156&lt;'Capital Structure'!$K$7,CD156&gt;'Capital Structure'!$L$7),0,IF(CD159&lt;0,IF(CC173&gt;0,MIN(ABS(CD159)*'Capital Structure'!$M$13,CC173),0),0))</f>
        <v>0</v>
      </c>
      <c r="CE167" s="139">
        <f>IF(OR(CE156&lt;'Capital Structure'!$K$7,CE156&gt;'Capital Structure'!$L$7),0,IF(CE159&lt;0,IF(CD173&gt;0,MIN(ABS(CE159)*'Capital Structure'!$M$13,CD173),0),0))</f>
        <v>0</v>
      </c>
      <c r="CF167" s="139">
        <f>IF(OR(CF156&lt;'Capital Structure'!$K$7,CF156&gt;'Capital Structure'!$L$7),0,IF(CF159&lt;0,IF(CE173&gt;0,MIN(ABS(CF159)*'Capital Structure'!$M$13,CE173),0),0))</f>
        <v>0</v>
      </c>
      <c r="CG167" s="139">
        <f>IF(OR(CG156&lt;'Capital Structure'!$K$7,CG156&gt;'Capital Structure'!$L$7),0,IF(CG159&lt;0,IF(CF173&gt;0,MIN(ABS(CG159)*'Capital Structure'!$M$13,CF173),0),0))</f>
        <v>0</v>
      </c>
      <c r="CH167" s="139">
        <f>IF(OR(CH156&lt;'Capital Structure'!$K$7,CH156&gt;'Capital Structure'!$L$7),0,IF(CH159&lt;0,IF(CG173&gt;0,MIN(ABS(CH159)*'Capital Structure'!$M$13,CG173),0),0))</f>
        <v>0</v>
      </c>
      <c r="CI167" s="139">
        <f>IF(OR(CI156&lt;'Capital Structure'!$K$7,CI156&gt;'Capital Structure'!$L$7),0,IF(CI159&lt;0,IF(CH173&gt;0,MIN(ABS(CI159)*'Capital Structure'!$M$13,CH173),0),0))</f>
        <v>0</v>
      </c>
      <c r="CJ167" s="139">
        <f>IF(OR(CJ156&lt;'Capital Structure'!$K$7,CJ156&gt;'Capital Structure'!$L$7),0,IF(CJ159&lt;0,IF(CI173&gt;0,MIN(ABS(CJ159)*'Capital Structure'!$M$13,CI173),0),0))</f>
        <v>0</v>
      </c>
      <c r="CK167" s="139">
        <f>IF(OR(CK156&lt;'Capital Structure'!$K$7,CK156&gt;'Capital Structure'!$L$7),0,IF(CK159&lt;0,IF(CJ173&gt;0,MIN(ABS(CK159)*'Capital Structure'!$M$13,CJ173),0),0))</f>
        <v>0</v>
      </c>
      <c r="CL167" s="139">
        <f>IF(OR(CL156&lt;'Capital Structure'!$K$7,CL156&gt;'Capital Structure'!$L$7),0,IF(CL159&lt;0,IF(CK173&gt;0,MIN(ABS(CL159)*'Capital Structure'!$M$13,CK173),0),0))</f>
        <v>0</v>
      </c>
      <c r="CM167" s="139">
        <f>IF(OR(CM156&lt;'Capital Structure'!$K$7,CM156&gt;'Capital Structure'!$L$7),0,IF(CM159&lt;0,IF(CL173&gt;0,MIN(ABS(CM159)*'Capital Structure'!$M$13,CL173),0),0))</f>
        <v>0</v>
      </c>
      <c r="CN167" s="139">
        <f>IF(OR(CN156&lt;'Capital Structure'!$K$7,CN156&gt;'Capital Structure'!$L$7),0,IF(CN159&lt;0,IF(CM173&gt;0,MIN(ABS(CN159)*'Capital Structure'!$M$13,CM173),0),0))</f>
        <v>0</v>
      </c>
      <c r="CO167" s="139">
        <f>IF(OR(CO156&lt;'Capital Structure'!$K$7,CO156&gt;'Capital Structure'!$L$7),0,IF(CO159&lt;0,IF(CN173&gt;0,MIN(ABS(CO159)*'Capital Structure'!$M$13,CN173),0),0))</f>
        <v>0</v>
      </c>
      <c r="CP167" s="139">
        <f>IF(OR(CP156&lt;'Capital Structure'!$K$7,CP156&gt;'Capital Structure'!$L$7),0,IF(CP159&lt;0,IF(CO173&gt;0,MIN(ABS(CP159)*'Capital Structure'!$M$13,CO173),0),0))</f>
        <v>0</v>
      </c>
      <c r="CQ167" s="139">
        <f>IF(OR(CQ156&lt;'Capital Structure'!$K$7,CQ156&gt;'Capital Structure'!$L$7),0,IF(CQ159&lt;0,IF(CP173&gt;0,MIN(ABS(CQ159)*'Capital Structure'!$M$13,CP173),0),0))</f>
        <v>0</v>
      </c>
      <c r="CR167" s="139">
        <f>IF(OR(CR156&lt;'Capital Structure'!$K$7,CR156&gt;'Capital Structure'!$L$7),0,IF(CR159&lt;0,IF(CQ173&gt;0,MIN(ABS(CR159)*'Capital Structure'!$M$13,CQ173),0),0))</f>
        <v>0</v>
      </c>
      <c r="CS167" s="139">
        <f>IF(OR(CS156&lt;'Capital Structure'!$K$7,CS156&gt;'Capital Structure'!$L$7),0,IF(CS159&lt;0,IF(CR173&gt;0,MIN(ABS(CS159)*'Capital Structure'!$M$13,CR173),0),0))</f>
        <v>0</v>
      </c>
      <c r="CT167" s="139">
        <f>IF(OR(CT156&lt;'Capital Structure'!$K$7,CT156&gt;'Capital Structure'!$L$7),0,IF(CT159&lt;0,IF(CS173&gt;0,MIN(ABS(CT159)*'Capital Structure'!$M$13,CS173),0),0))</f>
        <v>0</v>
      </c>
      <c r="CU167" s="139">
        <f>IF(OR(CU156&lt;'Capital Structure'!$K$7,CU156&gt;'Capital Structure'!$L$7),0,IF(CU159&lt;0,IF(CT173&gt;0,MIN(ABS(CU159)*'Capital Structure'!$M$13,CT173),0),0))</f>
        <v>0</v>
      </c>
      <c r="CV167" s="139">
        <f>IF(OR(CV156&lt;'Capital Structure'!$K$7,CV156&gt;'Capital Structure'!$L$7),0,IF(CV159&lt;0,IF(CU173&gt;0,MIN(ABS(CV159)*'Capital Structure'!$M$13,CU173),0),0))</f>
        <v>0</v>
      </c>
      <c r="CW167" s="139">
        <f>IF(OR(CW156&lt;'Capital Structure'!$K$7,CW156&gt;'Capital Structure'!$L$7),0,IF(CW159&lt;0,IF(CV173&gt;0,MIN(ABS(CW159)*'Capital Structure'!$M$13,CV173),0),0))</f>
        <v>0</v>
      </c>
      <c r="CX167" s="139">
        <f>IF(OR(CX156&lt;'Capital Structure'!$K$7,CX156&gt;'Capital Structure'!$L$7),0,IF(CX159&lt;0,IF(CW173&gt;0,MIN(ABS(CX159)*'Capital Structure'!$M$13,CW173),0),0))</f>
        <v>0</v>
      </c>
      <c r="CY167" s="139">
        <f>IF(OR(CY156&lt;'Capital Structure'!$K$7,CY156&gt;'Capital Structure'!$L$7),0,IF(CY159&lt;0,IF(CX173&gt;0,MIN(ABS(CY159)*'Capital Structure'!$M$13,CX173),0),0))</f>
        <v>0</v>
      </c>
      <c r="CZ167" s="139">
        <f>IF(OR(CZ156&lt;'Capital Structure'!$K$7,CZ156&gt;'Capital Structure'!$L$7),0,IF(CZ159&lt;0,IF(CY173&gt;0,MIN(ABS(CZ159)*'Capital Structure'!$M$13,CY173),0),0))</f>
        <v>0</v>
      </c>
      <c r="DA167" s="139">
        <f>IF(OR(DA156&lt;'Capital Structure'!$K$7,DA156&gt;'Capital Structure'!$L$7),0,IF(DA159&lt;0,IF(CZ173&gt;0,MIN(ABS(DA159)*'Capital Structure'!$M$13,CZ173),0),0))</f>
        <v>0</v>
      </c>
      <c r="DB167" s="139">
        <f>IF(OR(DB156&lt;'Capital Structure'!$K$7,DB156&gt;'Capital Structure'!$L$7),0,IF(DB159&lt;0,IF(DA173&gt;0,MIN(ABS(DB159)*'Capital Structure'!$M$13,DA173),0),0))</f>
        <v>0</v>
      </c>
      <c r="DC167" s="139">
        <f>IF(OR(DC156&lt;'Capital Structure'!$K$7,DC156&gt;'Capital Structure'!$L$7),0,IF(DC159&lt;0,IF(DB173&gt;0,MIN(ABS(DC159)*'Capital Structure'!$M$13,DB173),0),0))</f>
        <v>0</v>
      </c>
      <c r="DD167" s="139">
        <f>IF(OR(DD156&lt;'Capital Structure'!$K$7,DD156&gt;'Capital Structure'!$L$7),0,IF(DD159&lt;0,IF(DC173&gt;0,MIN(ABS(DD159)*'Capital Structure'!$M$13,DC173),0),0))</f>
        <v>0</v>
      </c>
      <c r="DE167" s="139">
        <f>IF(OR(DE156&lt;'Capital Structure'!$K$7,DE156&gt;'Capital Structure'!$L$7),0,IF(DE159&lt;0,IF(DD173&gt;0,MIN(ABS(DE159)*'Capital Structure'!$M$13,DD173),0),0))</f>
        <v>0</v>
      </c>
      <c r="DF167" s="139">
        <f>IF(OR(DF156&lt;'Capital Structure'!$K$7,DF156&gt;'Capital Structure'!$L$7),0,IF(DF159&lt;0,IF(DE173&gt;0,MIN(ABS(DF159)*'Capital Structure'!$M$13,DE173),0),0))</f>
        <v>0</v>
      </c>
      <c r="DG167" s="139">
        <f>IF(OR(DG156&lt;'Capital Structure'!$K$7,DG156&gt;'Capital Structure'!$L$7),0,IF(DG159&lt;0,IF(DF173&gt;0,MIN(ABS(DG159)*'Capital Structure'!$M$13,DF173),0),0))</f>
        <v>0</v>
      </c>
      <c r="DH167" s="139">
        <f>IF(OR(DH156&lt;'Capital Structure'!$K$7,DH156&gt;'Capital Structure'!$L$7),0,IF(DH159&lt;0,IF(DG173&gt;0,MIN(ABS(DH159)*'Capital Structure'!$M$13,DG173),0),0))</f>
        <v>0</v>
      </c>
      <c r="DI167" s="139">
        <f>IF(OR(DI156&lt;'Capital Structure'!$K$7,DI156&gt;'Capital Structure'!$L$7),0,IF(DI159&lt;0,IF(DH173&gt;0,MIN(ABS(DI159)*'Capital Structure'!$M$13,DH173),0),0))</f>
        <v>0</v>
      </c>
      <c r="DJ167" s="139">
        <f>IF(OR(DJ156&lt;'Capital Structure'!$K$7,DJ156&gt;'Capital Structure'!$L$7),0,IF(DJ159&lt;0,IF(DI173&gt;0,MIN(ABS(DJ159)*'Capital Structure'!$M$13,DI173),0),0))</f>
        <v>0</v>
      </c>
      <c r="DK167" s="139">
        <f>IF(OR(DK156&lt;'Capital Structure'!$K$7,DK156&gt;'Capital Structure'!$L$7),0,IF(DK159&lt;0,IF(DJ173&gt;0,MIN(ABS(DK159)*'Capital Structure'!$M$13,DJ173),0),0))</f>
        <v>0</v>
      </c>
      <c r="DL167" s="139">
        <f>IF(OR(DL156&lt;'Capital Structure'!$K$7,DL156&gt;'Capital Structure'!$L$7),0,IF(DL159&lt;0,IF(DK173&gt;0,MIN(ABS(DL159)*'Capital Structure'!$M$13,DK173),0),0))</f>
        <v>0</v>
      </c>
      <c r="DM167" s="139">
        <f>IF(OR(DM156&lt;'Capital Structure'!$K$7,DM156&gt;'Capital Structure'!$L$7),0,IF(DM159&lt;0,IF(DL173&gt;0,MIN(ABS(DM159)*'Capital Structure'!$M$13,DL173),0),0))</f>
        <v>0</v>
      </c>
      <c r="DN167" s="139">
        <f>IF(OR(DN156&lt;'Capital Structure'!$K$7,DN156&gt;'Capital Structure'!$L$7),0,IF(DN159&lt;0,IF(DM173&gt;0,MIN(ABS(DN159)*'Capital Structure'!$M$13,DM173),0),0))</f>
        <v>0</v>
      </c>
      <c r="DO167" s="139">
        <f>IF(OR(DO156&lt;'Capital Structure'!$K$7,DO156&gt;'Capital Structure'!$L$7),0,IF(DO159&lt;0,IF(DN173&gt;0,MIN(ABS(DO159)*'Capital Structure'!$M$13,DN173),0),0))</f>
        <v>0</v>
      </c>
      <c r="DP167" s="139">
        <f>IF(OR(DP156&lt;'Capital Structure'!$K$7,DP156&gt;'Capital Structure'!$L$7),0,IF(DP159&lt;0,IF(DO173&gt;0,MIN(ABS(DP159)*'Capital Structure'!$M$13,DO173),0),0))</f>
        <v>0</v>
      </c>
      <c r="DQ167" s="139">
        <f>IF(OR(DQ156&lt;'Capital Structure'!$K$7,DQ156&gt;'Capital Structure'!$L$7),0,IF(DQ159&lt;0,IF(DP173&gt;0,MIN(ABS(DQ159)*'Capital Structure'!$M$13,DP173),0),0))</f>
        <v>0</v>
      </c>
      <c r="DR167" s="139">
        <f>IF(OR(DR156&lt;'Capital Structure'!$K$7,DR156&gt;'Capital Structure'!$L$7),0,IF(DR159&lt;0,IF(DQ173&gt;0,MIN(ABS(DR159)*'Capital Structure'!$M$13,DQ173),0),0))</f>
        <v>0</v>
      </c>
      <c r="DS167" s="139">
        <f>IF(OR(DS156&lt;'Capital Structure'!$K$7,DS156&gt;'Capital Structure'!$L$7),0,IF(DS159&lt;0,IF(DR173&gt;0,MIN(ABS(DS159)*'Capital Structure'!$M$13,DR173),0),0))</f>
        <v>0</v>
      </c>
      <c r="DT167" s="139">
        <f>IF(OR(DT156&lt;'Capital Structure'!$K$7,DT156&gt;'Capital Structure'!$L$7),0,IF(DT159&lt;0,IF(DS173&gt;0,MIN(ABS(DT159)*'Capital Structure'!$M$13,DS173),0),0))</f>
        <v>0</v>
      </c>
      <c r="DU167" s="139">
        <f>IF(OR(DU156&lt;'Capital Structure'!$K$7,DU156&gt;'Capital Structure'!$L$7),0,IF(DU159&lt;0,IF(DT173&gt;0,MIN(ABS(DU159)*'Capital Structure'!$M$13,DT173),0),0))</f>
        <v>0</v>
      </c>
      <c r="DV167" s="139">
        <f>IF(OR(DV156&lt;'Capital Structure'!$K$7,DV156&gt;'Capital Structure'!$L$7),0,IF(DV159&lt;0,IF(DU173&gt;0,MIN(ABS(DV159)*'Capital Structure'!$M$13,DU173),0),0))</f>
        <v>0</v>
      </c>
      <c r="DW167" s="139">
        <f>IF(OR(DW156&lt;'Capital Structure'!$K$7,DW156&gt;'Capital Structure'!$L$7),0,IF(DW159&lt;0,IF(DV173&gt;0,MIN(ABS(DW159)*'Capital Structure'!$M$13,DV173),0),0))</f>
        <v>0</v>
      </c>
      <c r="DX167" s="139">
        <f>IF(OR(DX156&lt;'Capital Structure'!$K$7,DX156&gt;'Capital Structure'!$L$7),0,IF(DX159&lt;0,IF(DW173&gt;0,MIN(ABS(DX159)*'Capital Structure'!$M$13,DW173),0),0))</f>
        <v>0</v>
      </c>
      <c r="DY167" s="139">
        <f>IF(OR(DY156&lt;'Capital Structure'!$K$7,DY156&gt;'Capital Structure'!$L$7),0,IF(DY159&lt;0,IF(DX173&gt;0,MIN(ABS(DY159)*'Capital Structure'!$M$13,DX173),0),0))</f>
        <v>0</v>
      </c>
      <c r="DZ167" s="139">
        <f>IF(OR(DZ156&lt;'Capital Structure'!$K$7,DZ156&gt;'Capital Structure'!$L$7),0,IF(DZ159&lt;0,IF(DY173&gt;0,MIN(ABS(DZ159)*'Capital Structure'!$M$13,DY173),0),0))</f>
        <v>0</v>
      </c>
      <c r="EA167" s="139">
        <f>IF(OR(EA156&lt;'Capital Structure'!$K$7,EA156&gt;'Capital Structure'!$L$7),0,IF(EA159&lt;0,IF(DZ173&gt;0,MIN(ABS(EA159)*'Capital Structure'!$M$13,DZ173),0),0))</f>
        <v>0</v>
      </c>
      <c r="EB167" s="139">
        <f>IF(OR(EB156&lt;'Capital Structure'!$K$7,EB156&gt;'Capital Structure'!$L$7),0,IF(EB159&lt;0,IF(EA173&gt;0,MIN(ABS(EB159)*'Capital Structure'!$M$13,EA173),0),0))</f>
        <v>0</v>
      </c>
      <c r="EC167" s="139">
        <f>IF(OR(EC156&lt;'Capital Structure'!$K$7,EC156&gt;'Capital Structure'!$L$7),0,IF(EC159&lt;0,IF(EB173&gt;0,MIN(ABS(EC159)*'Capital Structure'!$M$13,EB173),0),0))</f>
        <v>0</v>
      </c>
      <c r="ED167" s="139">
        <f>IF(OR(ED156&lt;'Capital Structure'!$K$7,ED156&gt;'Capital Structure'!$L$7),0,IF(ED159&lt;0,IF(EC173&gt;0,MIN(ABS(ED159)*'Capital Structure'!$M$13,EC173),0),0))</f>
        <v>0</v>
      </c>
      <c r="EE167" s="139">
        <f>IF(OR(EE156&lt;'Capital Structure'!$K$7,EE156&gt;'Capital Structure'!$L$7),0,IF(EE159&lt;0,IF(ED173&gt;0,MIN(ABS(EE159)*'Capital Structure'!$M$13,ED173),0),0))</f>
        <v>0</v>
      </c>
      <c r="EF167" s="139">
        <f>IF(OR(EF156&lt;'Capital Structure'!$K$7,EF156&gt;'Capital Structure'!$L$7),0,IF(EF159&lt;0,IF(EE173&gt;0,MIN(ABS(EF159)*'Capital Structure'!$M$13,EE173),0),0))</f>
        <v>0</v>
      </c>
      <c r="EG167" s="139">
        <f>IF(OR(EG156&lt;'Capital Structure'!$K$7,EG156&gt;'Capital Structure'!$L$7),0,IF(EG159&lt;0,IF(EF173&gt;0,MIN(ABS(EG159)*'Capital Structure'!$M$13,EF173),0),0))</f>
        <v>0</v>
      </c>
      <c r="EH167" s="139">
        <f>IF(OR(EH156&lt;'Capital Structure'!$K$7,EH156&gt;'Capital Structure'!$L$7),0,IF(EH159&lt;0,IF(EG173&gt;0,MIN(ABS(EH159)*'Capital Structure'!$M$13,EG173),0),0))</f>
        <v>0</v>
      </c>
      <c r="EI167" s="139">
        <f>IF(OR(EI156&lt;'Capital Structure'!$K$7,EI156&gt;'Capital Structure'!$L$7),0,IF(EI159&lt;0,IF(EH173&gt;0,MIN(ABS(EI159)*'Capital Structure'!$M$13,EH173),0),0))</f>
        <v>0</v>
      </c>
      <c r="EJ167" s="139">
        <f>IF(OR(EJ156&lt;'Capital Structure'!$K$7,EJ156&gt;'Capital Structure'!$L$7),0,IF(EJ159&lt;0,IF(EI173&gt;0,MIN(ABS(EJ159)*'Capital Structure'!$M$13,EI173),0),0))</f>
        <v>0</v>
      </c>
      <c r="EK167" s="139">
        <f>IF(OR(EK156&lt;'Capital Structure'!$K$7,EK156&gt;'Capital Structure'!$L$7),0,IF(EK159&lt;0,IF(EJ173&gt;0,MIN(ABS(EK159)*'Capital Structure'!$M$13,EJ173),0),0))</f>
        <v>0</v>
      </c>
    </row>
    <row r="168" spans="1:141" s="126" customFormat="1">
      <c r="B168" s="126" t="s">
        <v>370</v>
      </c>
      <c r="E168" s="153">
        <f ca="1">IF(OR(E156&lt;'Capital Structure'!$K$7,E156&gt;'Capital Structure'!$L$7),0,MAX((D171+E167+D172)*'Capital Structure'!$M$15/12,0))</f>
        <v>56725.815671869197</v>
      </c>
      <c r="F168" s="153">
        <f ca="1">IF(OR(F156&lt;'Capital Structure'!$K$7,F156&gt;'Capital Structure'!$L$7),0,MAX((E171+F167+E172)*'Capital Structure'!$M$15/12,0))</f>
        <v>113687.98890903784</v>
      </c>
      <c r="G168" s="153">
        <f ca="1">IF(OR(G156&lt;'Capital Structure'!$K$7,G156&gt;'Capital Structure'!$L$7),0,MAX((F171+G167+F172)*'Capital Structure'!$M$15/12,0))</f>
        <v>170887.50453469469</v>
      </c>
      <c r="H168" s="153">
        <f ca="1">IF(OR(H156&lt;'Capital Structure'!$K$7,H156&gt;'Capital Structure'!$L$7),0,MAX((G171+H167+G172)*'Capital Structure'!$M$15/12,0))</f>
        <v>228162.3394962918</v>
      </c>
      <c r="I168" s="153">
        <f ca="1">IF(OR(I156&lt;'Capital Structure'!$K$7,I156&gt;'Capital Structure'!$L$7),0,MAX((H171+I167+H172)*'Capital Structure'!$M$15/12,0))</f>
        <v>280615.49408538034</v>
      </c>
      <c r="J168" s="153">
        <f ca="1">IF(OR(J156&lt;'Capital Structure'!$K$7,J156&gt;'Capital Structure'!$L$7),0,MAX((I171+J167+I172)*'Capital Structure'!$M$15/12,0))</f>
        <v>333287.20348525682</v>
      </c>
      <c r="K168" s="153">
        <f ca="1">IF(OR(K156&lt;'Capital Structure'!$K$7,K156&gt;'Capital Structure'!$L$7),0,MAX((J171+K167+J172)*'Capital Structure'!$M$15/12,0))</f>
        <v>373330.45730460243</v>
      </c>
      <c r="L168" s="153">
        <f ca="1">IF(OR(L156&lt;'Capital Structure'!$K$7,L156&gt;'Capital Structure'!$L$7),0,MAX((K171+L167+K172)*'Capital Structure'!$M$15/12,0))</f>
        <v>413540.55801486206</v>
      </c>
      <c r="M168" s="153">
        <f ca="1">IF(OR(M156&lt;'Capital Structure'!$K$7,M156&gt;'Capital Structure'!$L$7),0,MAX((L171+M167+L172)*'Capital Structure'!$M$15/12,0))</f>
        <v>415374.43770232348</v>
      </c>
      <c r="N168" s="153">
        <f ca="1">IF(OR(N156&lt;'Capital Structure'!$K$7,N156&gt;'Capital Structure'!$L$7),0,MAX((M171+N167+M172)*'Capital Structure'!$M$15/12,0))</f>
        <v>417215.95855514932</v>
      </c>
      <c r="O168" s="153">
        <f ca="1">IF(OR(O156&lt;'Capital Structure'!$K$7,O156&gt;'Capital Structure'!$L$7),0,MAX((N171+O167+N172)*'Capital Structure'!$M$15/12,0))</f>
        <v>419065.15241152857</v>
      </c>
      <c r="P168" s="153">
        <f ca="1">IF(OR(P156&lt;'Capital Structure'!$K$7,P156&gt;'Capital Structure'!$L$7),0,MAX((O171+P167+O172)*'Capital Structure'!$M$15/12,0))</f>
        <v>420922.05124230945</v>
      </c>
      <c r="Q168" s="153">
        <f ca="1">IF(OR(Q156&lt;'Capital Structure'!$K$7,Q156&gt;'Capital Structure'!$L$7),0,MAX((P171+Q167+P172)*'Capital Structure'!$M$15/12,0))</f>
        <v>422786.68715155189</v>
      </c>
      <c r="R168" s="153">
        <f ca="1">IF(OR(R156&lt;'Capital Structure'!$K$7,R156&gt;'Capital Structure'!$L$7),0,MAX((Q171+R167+Q172)*'Capital Structure'!$M$15/12,0))</f>
        <v>424659.09237708285</v>
      </c>
      <c r="S168" s="153">
        <f ca="1">IF(OR(S156&lt;'Capital Structure'!$K$7,S156&gt;'Capital Structure'!$L$7),0,MAX((R171+S167+R172)*'Capital Structure'!$M$15/12,0))</f>
        <v>426539.24362741713</v>
      </c>
      <c r="T168" s="153">
        <f ca="1">IF(OR(T156&lt;'Capital Structure'!$K$7,T156&gt;'Capital Structure'!$L$7),0,MAX((S171+T167+S172)*'Capital Structure'!$M$15/12,0))</f>
        <v>428316.49047586467</v>
      </c>
      <c r="U168" s="153">
        <f ca="1">IF(OR(U156&lt;'Capital Structure'!$K$7,U156&gt;'Capital Structure'!$L$7),0,MAX((T171+U167+T172)*'Capital Structure'!$M$15/12,0))</f>
        <v>415961.72886552522</v>
      </c>
      <c r="V168" s="153">
        <f ca="1">IF(OR(V156&lt;'Capital Structure'!$K$7,V156&gt;'Capital Structure'!$L$7),0,MAX((U171+V167+U172)*'Capital Structure'!$M$15/12,0))</f>
        <v>390707.28539090022</v>
      </c>
      <c r="W168" s="153">
        <f ca="1">IF(OR(W156&lt;'Capital Structure'!$K$7,W156&gt;'Capital Structure'!$L$7),0,MAX((V171+W167+V172)*'Capital Structure'!$M$15/12,0))</f>
        <v>328886.01096543396</v>
      </c>
      <c r="X168" s="153">
        <f ca="1">IF(OR(X156&lt;'Capital Structure'!$K$7,X156&gt;'Capital Structure'!$L$7),0,MAX((W171+X167+W172)*'Capital Structure'!$M$15/12,0))</f>
        <v>266806.29993289191</v>
      </c>
      <c r="Y168" s="153">
        <f ca="1">IF(OR(Y156&lt;'Capital Structure'!$K$7,Y156&gt;'Capital Structure'!$L$7),0,MAX((X171+Y167+X172)*'Capital Structure'!$M$15/12,0))</f>
        <v>95083.111128623364</v>
      </c>
      <c r="Z168" s="153">
        <f ca="1">IF(OR(Z156&lt;'Capital Structure'!$K$7,Z156&gt;'Capital Structure'!$L$7),0,MAX((Y171+Z167+Y172)*'Capital Structure'!$M$15/12,0))</f>
        <v>0</v>
      </c>
      <c r="AA168" s="153">
        <f ca="1">IF(OR(AA156&lt;'Capital Structure'!$K$7,AA156&gt;'Capital Structure'!$L$7),0,MAX((Z171+AA167+Z172)*'Capital Structure'!$M$15/12,0))</f>
        <v>0</v>
      </c>
      <c r="AB168" s="153">
        <f ca="1">IF(OR(AB156&lt;'Capital Structure'!$K$7,AB156&gt;'Capital Structure'!$L$7),0,MAX((AA171+AB167+AA172)*'Capital Structure'!$M$15/12,0))</f>
        <v>0</v>
      </c>
      <c r="AC168" s="153">
        <f ca="1">IF(OR(AC156&lt;'Capital Structure'!$K$7,AC156&gt;'Capital Structure'!$L$7),0,MAX((AB171+AC167+AB172)*'Capital Structure'!$M$15/12,0))</f>
        <v>0</v>
      </c>
      <c r="AD168" s="153">
        <f ca="1">IF(OR(AD156&lt;'Capital Structure'!$K$7,AD156&gt;'Capital Structure'!$L$7),0,MAX((AC171+AD167+AC172)*'Capital Structure'!$M$15/12,0))</f>
        <v>0</v>
      </c>
      <c r="AE168" s="153">
        <f ca="1">IF(OR(AE156&lt;'Capital Structure'!$K$7,AE156&gt;'Capital Structure'!$L$7),0,MAX((AD171+AE167+AD172)*'Capital Structure'!$M$15/12,0))</f>
        <v>0</v>
      </c>
      <c r="AF168" s="153">
        <f ca="1">IF(OR(AF156&lt;'Capital Structure'!$K$7,AF156&gt;'Capital Structure'!$L$7),0,MAX((AE171+AF167+AE172)*'Capital Structure'!$M$15/12,0))</f>
        <v>0</v>
      </c>
      <c r="AG168" s="153">
        <f ca="1">IF(OR(AG156&lt;'Capital Structure'!$K$7,AG156&gt;'Capital Structure'!$L$7),0,MAX((AF171+AG167+AF172)*'Capital Structure'!$M$15/12,0))</f>
        <v>0</v>
      </c>
      <c r="AH168" s="153">
        <f ca="1">IF(OR(AH156&lt;'Capital Structure'!$K$7,AH156&gt;'Capital Structure'!$L$7),0,MAX((AG171+AH167+AG172)*'Capital Structure'!$M$15/12,0))</f>
        <v>0</v>
      </c>
      <c r="AI168" s="153">
        <f ca="1">IF(OR(AI156&lt;'Capital Structure'!$K$7,AI156&gt;'Capital Structure'!$L$7),0,MAX((AH171+AI167+AH172)*'Capital Structure'!$M$15/12,0))</f>
        <v>0</v>
      </c>
      <c r="AJ168" s="153">
        <f ca="1">IF(OR(AJ156&lt;'Capital Structure'!$K$7,AJ156&gt;'Capital Structure'!$L$7),0,MAX((AI171+AJ167+AI172)*'Capital Structure'!$M$15/12,0))</f>
        <v>0</v>
      </c>
      <c r="AK168" s="153">
        <f ca="1">IF(OR(AK156&lt;'Capital Structure'!$K$7,AK156&gt;'Capital Structure'!$L$7),0,MAX((AJ171+AK167+AJ172)*'Capital Structure'!$M$15/12,0))</f>
        <v>0</v>
      </c>
      <c r="AL168" s="153">
        <f ca="1">IF(OR(AL156&lt;'Capital Structure'!$K$7,AL156&gt;'Capital Structure'!$L$7),0,MAX((AK171+AL167+AK172)*'Capital Structure'!$M$15/12,0))</f>
        <v>0</v>
      </c>
      <c r="AM168" s="153">
        <f ca="1">IF(OR(AM156&lt;'Capital Structure'!$K$7,AM156&gt;'Capital Structure'!$L$7),0,MAX((AL171+AM167+AL172)*'Capital Structure'!$M$15/12,0))</f>
        <v>0</v>
      </c>
      <c r="AN168" s="153">
        <f ca="1">IF(OR(AN156&lt;'Capital Structure'!$K$7,AN156&gt;'Capital Structure'!$L$7),0,MAX((AM171+AN167+AM172)*'Capital Structure'!$M$15/12,0))</f>
        <v>0</v>
      </c>
      <c r="AO168" s="153">
        <f ca="1">IF(OR(AO156&lt;'Capital Structure'!$K$7,AO156&gt;'Capital Structure'!$L$7),0,MAX((AN171+AO167+AN172)*'Capital Structure'!$M$15/12,0))</f>
        <v>0</v>
      </c>
      <c r="AP168" s="153">
        <f ca="1">IF(OR(AP156&lt;'Capital Structure'!$K$7,AP156&gt;'Capital Structure'!$L$7),0,MAX((AO171+AP167+AO172)*'Capital Structure'!$M$15/12,0))</f>
        <v>0</v>
      </c>
      <c r="AQ168" s="153">
        <f ca="1">IF(OR(AQ156&lt;'Capital Structure'!$K$7,AQ156&gt;'Capital Structure'!$L$7),0,MAX((AP171+AQ167+AP172)*'Capital Structure'!$M$15/12,0))</f>
        <v>0</v>
      </c>
      <c r="AR168" s="153">
        <f ca="1">IF(OR(AR156&lt;'Capital Structure'!$K$7,AR156&gt;'Capital Structure'!$L$7),0,MAX((AQ171+AR167+AQ172)*'Capital Structure'!$M$15/12,0))</f>
        <v>0</v>
      </c>
      <c r="AS168" s="153">
        <f ca="1">IF(OR(AS156&lt;'Capital Structure'!$K$7,AS156&gt;'Capital Structure'!$L$7),0,MAX((AR171+AS167+AR172)*'Capital Structure'!$M$15/12,0))</f>
        <v>0</v>
      </c>
      <c r="AT168" s="153">
        <f ca="1">IF(OR(AT156&lt;'Capital Structure'!$K$7,AT156&gt;'Capital Structure'!$L$7),0,MAX((AS171+AT167+AS172)*'Capital Structure'!$M$15/12,0))</f>
        <v>0</v>
      </c>
      <c r="AU168" s="153">
        <f ca="1">IF(OR(AU156&lt;'Capital Structure'!$K$7,AU156&gt;'Capital Structure'!$L$7),0,MAX((AT171+AU167+AT172)*'Capital Structure'!$M$15/12,0))</f>
        <v>0</v>
      </c>
      <c r="AV168" s="153">
        <f ca="1">IF(OR(AV156&lt;'Capital Structure'!$K$7,AV156&gt;'Capital Structure'!$L$7),0,MAX((AU171+AV167+AU172)*'Capital Structure'!$M$15/12,0))</f>
        <v>0</v>
      </c>
      <c r="AW168" s="153">
        <f ca="1">IF(OR(AW156&lt;'Capital Structure'!$K$7,AW156&gt;'Capital Structure'!$L$7),0,MAX((AV171+AW167+AV172)*'Capital Structure'!$M$15/12,0))</f>
        <v>0</v>
      </c>
      <c r="AX168" s="153">
        <f ca="1">IF(OR(AX156&lt;'Capital Structure'!$K$7,AX156&gt;'Capital Structure'!$L$7),0,MAX((AW171+AX167+AW172)*'Capital Structure'!$M$15/12,0))</f>
        <v>174384.94878559597</v>
      </c>
      <c r="AY168" s="153">
        <f ca="1">IF(OR(AY156&lt;'Capital Structure'!$K$7,AY156&gt;'Capital Structure'!$L$7),0,MAX((AX171+AY167+AX172)*'Capital Structure'!$M$15/12,0))</f>
        <v>175165.89006525817</v>
      </c>
      <c r="AZ168" s="153">
        <f ca="1">IF(OR(AZ156&lt;'Capital Structure'!$K$7,AZ156&gt;'Capital Structure'!$L$7),0,MAX((AY171+AZ167+AY172)*'Capital Structure'!$M$15/12,0))</f>
        <v>175950.08526691902</v>
      </c>
      <c r="BA168" s="153">
        <f ca="1">IF(OR(BA156&lt;'Capital Structure'!$K$7,BA156&gt;'Capital Structure'!$L$7),0,MAX((AZ171+BA167+AZ172)*'Capital Structure'!$M$15/12,0))</f>
        <v>176737.54794858678</v>
      </c>
      <c r="BB168" s="153">
        <f ca="1">IF(OR(BB156&lt;'Capital Structure'!$K$7,BB156&gt;'Capital Structure'!$L$7),0,MAX((BA171+BB167+BA172)*'Capital Structure'!$M$15/12,0))</f>
        <v>177528.29172476148</v>
      </c>
      <c r="BC168" s="153">
        <f ca="1">IF(OR(BC156&lt;'Capital Structure'!$K$7,BC156&gt;'Capital Structure'!$L$7),0,MAX((BB171+BC167+BB172)*'Capital Structure'!$M$15/12,0))</f>
        <v>326628.34626016446</v>
      </c>
      <c r="BD168" s="153">
        <f ca="1">IF(OR(BD156&lt;'Capital Structure'!$K$7,BD156&gt;'Capital Structure'!$L$7),0,MAX((BC171+BD167+BC172)*'Capital Structure'!$M$15/12,0))</f>
        <v>327989.29770291521</v>
      </c>
      <c r="BE168" s="153">
        <f ca="1">IF(OR(BE156&lt;'Capital Structure'!$K$7,BE156&gt;'Capital Structure'!$L$7),0,MAX((BD171+BE167+BD172)*'Capital Structure'!$M$15/12,0))</f>
        <v>329355.91977667733</v>
      </c>
      <c r="BF168" s="153">
        <f ca="1">IF(OR(BF156&lt;'Capital Structure'!$K$7,BF156&gt;'Capital Structure'!$L$7),0,MAX((BE171+BF167+BE172)*'Capital Structure'!$M$15/12,0))</f>
        <v>330728.23610908008</v>
      </c>
      <c r="BG168" s="153">
        <f ca="1">IF(OR(BG156&lt;'Capital Structure'!$K$7,BG156&gt;'Capital Structure'!$L$7),0,MAX((BF171+BG167+BF172)*'Capital Structure'!$M$15/12,0))</f>
        <v>332106.27042620128</v>
      </c>
      <c r="BH168" s="153">
        <f ca="1">IF(OR(BH156&lt;'Capital Structure'!$K$7,BH156&gt;'Capital Structure'!$L$7),0,MAX((BG171+BH167+BG172)*'Capital Structure'!$M$15/12,0))</f>
        <v>333490.04655297712</v>
      </c>
      <c r="BI168" s="153">
        <f ca="1">IF(OR(BI156&lt;'Capital Structure'!$K$7,BI156&gt;'Capital Structure'!$L$7),0,MAX((BH171+BI167+BH172)*'Capital Structure'!$M$15/12,0))</f>
        <v>334879.58841361455</v>
      </c>
      <c r="BJ168" s="153">
        <f ca="1">IF(OR(BJ156&lt;'Capital Structure'!$K$7,BJ156&gt;'Capital Structure'!$L$7),0,MAX((BI171+BJ167+BI172)*'Capital Structure'!$M$15/12,0))</f>
        <v>336274.92003200459</v>
      </c>
      <c r="BK168" s="153">
        <f ca="1">IF(OR(BK156&lt;'Capital Structure'!$K$7,BK156&gt;'Capital Structure'!$L$7),0,MAX((BJ171+BK167+BJ172)*'Capital Structure'!$M$15/12,0))</f>
        <v>337676.06553213793</v>
      </c>
      <c r="BL168" s="153">
        <f ca="1">IF(OR(BL156&lt;'Capital Structure'!$K$7,BL156&gt;'Capital Structure'!$L$7),0,MAX((BK171+BL167+BK172)*'Capital Structure'!$M$15/12,0))</f>
        <v>339083.04913852183</v>
      </c>
      <c r="BM168" s="153">
        <f ca="1">IF(OR(BM156&lt;'Capital Structure'!$K$7,BM156&gt;'Capital Structure'!$L$7),0,MAX((BL171+BM167+BL172)*'Capital Structure'!$M$15/12,0))</f>
        <v>340495.89517659909</v>
      </c>
      <c r="BN168" s="153">
        <f ca="1">IF(OR(BN156&lt;'Capital Structure'!$K$7,BN156&gt;'Capital Structure'!$L$7),0,MAX((BM171+BN167+BM172)*'Capital Structure'!$M$15/12,0))</f>
        <v>341914.62807316816</v>
      </c>
      <c r="BO168" s="153">
        <f ca="1">IF(OR(BO156&lt;'Capital Structure'!$K$7,BO156&gt;'Capital Structure'!$L$7),0,MAX((BN171+BO167+BN172)*'Capital Structure'!$M$15/12,0))</f>
        <v>343339.27235680638</v>
      </c>
      <c r="BP168" s="153">
        <f ca="1">IF(OR(BP156&lt;'Capital Structure'!$K$7,BP156&gt;'Capital Structure'!$L$7),0,MAX((BO171+BP167+BO172)*'Capital Structure'!$M$15/12,0))</f>
        <v>344769.85265829309</v>
      </c>
      <c r="BQ168" s="153">
        <f ca="1">IF(OR(BQ156&lt;'Capital Structure'!$K$7,BQ156&gt;'Capital Structure'!$L$7),0,MAX((BP171+BQ167+BP172)*'Capital Structure'!$M$15/12,0))</f>
        <v>346206.39371103595</v>
      </c>
      <c r="BR168" s="153">
        <f ca="1">IF(OR(BR156&lt;'Capital Structure'!$K$7,BR156&gt;'Capital Structure'!$L$7),0,MAX((BQ171+BR167+BQ172)*'Capital Structure'!$M$15/12,0))</f>
        <v>347648.92035149864</v>
      </c>
      <c r="BS168" s="153">
        <f ca="1">IF(OR(BS156&lt;'Capital Structure'!$K$7,BS156&gt;'Capital Structure'!$L$7),0,MAX((BR171+BS167+BR172)*'Capital Structure'!$M$15/12,0))</f>
        <v>349097.45751962985</v>
      </c>
      <c r="BT168" s="153">
        <f ca="1">IF(OR(BT156&lt;'Capital Structure'!$K$7,BT156&gt;'Capital Structure'!$L$7),0,MAX((BS171+BT167+BS172)*'Capital Structure'!$M$15/12,0))</f>
        <v>350552.03025929496</v>
      </c>
      <c r="BU168" s="153">
        <f ca="1">IF(OR(BU156&lt;'Capital Structure'!$K$7,BU156&gt;'Capital Structure'!$L$7),0,MAX((BT171+BU167+BT172)*'Capital Structure'!$M$15/12,0))</f>
        <v>352012.66371870873</v>
      </c>
      <c r="BV168" s="153">
        <f ca="1">IF(OR(BV156&lt;'Capital Structure'!$K$7,BV156&gt;'Capital Structure'!$L$7),0,MAX((BU171+BV167+BU172)*'Capital Structure'!$M$15/12,0))</f>
        <v>353479.38315086998</v>
      </c>
      <c r="BW168" s="153">
        <f ca="1">IF(OR(BW156&lt;'Capital Structure'!$K$7,BW156&gt;'Capital Structure'!$L$7),0,MAX((BV171+BW167+BV172)*'Capital Structure'!$M$15/12,0))</f>
        <v>354952.21391399862</v>
      </c>
      <c r="BX168" s="153">
        <f ca="1">IF(OR(BX156&lt;'Capital Structure'!$K$7,BX156&gt;'Capital Structure'!$L$7),0,MAX((BW171+BX167+BW172)*'Capital Structure'!$M$15/12,0))</f>
        <v>356431.1814719736</v>
      </c>
      <c r="BY168" s="153">
        <f ca="1">IF(OR(BY156&lt;'Capital Structure'!$K$7,BY156&gt;'Capital Structure'!$L$7),0,MAX((BX171+BY167+BX172)*'Capital Structure'!$M$15/12,0))</f>
        <v>357916.31139477348</v>
      </c>
      <c r="BZ168" s="153">
        <f ca="1">IF(OR(BZ156&lt;'Capital Structure'!$K$7,BZ156&gt;'Capital Structure'!$L$7),0,MAX((BY171+BZ167+BY172)*'Capital Structure'!$M$15/12,0))</f>
        <v>359407.62935891841</v>
      </c>
      <c r="CA168" s="153">
        <f ca="1">IF(OR(CA156&lt;'Capital Structure'!$K$7,CA156&gt;'Capital Structure'!$L$7),0,MAX((BZ171+CA167+BZ172)*'Capital Structure'!$M$15/12,0))</f>
        <v>360905.1611479139</v>
      </c>
      <c r="CB168" s="153">
        <f ca="1">IF(OR(CB156&lt;'Capital Structure'!$K$7,CB156&gt;'Capital Structure'!$L$7),0,MAX((CA171+CB167+CA172)*'Capital Structure'!$M$15/12,0))</f>
        <v>362408.93265269691</v>
      </c>
      <c r="CC168" s="153">
        <f ca="1">IF(OR(CC156&lt;'Capital Structure'!$K$7,CC156&gt;'Capital Structure'!$L$7),0,MAX((CB171+CC167+CB172)*'Capital Structure'!$M$15/12,0))</f>
        <v>363918.96987208311</v>
      </c>
      <c r="CD168" s="153">
        <f ca="1">IF(OR(CD156&lt;'Capital Structure'!$K$7,CD156&gt;'Capital Structure'!$L$7),0,MAX((CC171+CD167+CC172)*'Capital Structure'!$M$15/12,0))</f>
        <v>365435.29891321674</v>
      </c>
      <c r="CE168" s="153">
        <f ca="1">IF(OR(CE156&lt;'Capital Structure'!$K$7,CE156&gt;'Capital Structure'!$L$7),0,MAX((CD171+CE167+CD172)*'Capital Structure'!$M$15/12,0))</f>
        <v>366957.94599202188</v>
      </c>
      <c r="CF168" s="153">
        <f ca="1">IF(OR(CF156&lt;'Capital Structure'!$K$7,CF156&gt;'Capital Structure'!$L$7),0,MAX((CE171+CF167+CE172)*'Capital Structure'!$M$15/12,0))</f>
        <v>368486.93743365532</v>
      </c>
      <c r="CG168" s="153">
        <f ca="1">IF(OR(CG156&lt;'Capital Structure'!$K$7,CG156&gt;'Capital Structure'!$L$7),0,MAX((CF171+CG167+CF172)*'Capital Structure'!$M$15/12,0))</f>
        <v>370022.29967296217</v>
      </c>
      <c r="CH168" s="153">
        <f ca="1">IF(OR(CH156&lt;'Capital Structure'!$K$7,CH156&gt;'Capital Structure'!$L$7),0,MAX((CG171+CH167+CG172)*'Capital Structure'!$M$15/12,0))</f>
        <v>371564.05925493286</v>
      </c>
      <c r="CI168" s="153">
        <f ca="1">IF(OR(CI156&lt;'Capital Structure'!$K$7,CI156&gt;'Capital Structure'!$L$7),0,MAX((CH171+CI167+CH172)*'Capital Structure'!$M$15/12,0))</f>
        <v>373112.2428351618</v>
      </c>
      <c r="CJ168" s="153">
        <f ca="1">IF(OR(CJ156&lt;'Capital Structure'!$K$7,CJ156&gt;'Capital Structure'!$L$7),0,MAX((CI171+CJ167+CI172)*'Capital Structure'!$M$15/12,0))</f>
        <v>374666.87718030828</v>
      </c>
      <c r="CK168" s="153">
        <f ca="1">IF(OR(CK156&lt;'Capital Structure'!$K$7,CK156&gt;'Capital Structure'!$L$7),0,MAX((CJ171+CK167+CJ172)*'Capital Structure'!$M$15/12,0))</f>
        <v>376227.98916855949</v>
      </c>
      <c r="CL168" s="153">
        <f ca="1">IF(OR(CL156&lt;'Capital Structure'!$K$7,CL156&gt;'Capital Structure'!$L$7),0,MAX((CK171+CL167+CK172)*'Capital Structure'!$M$15/12,0))</f>
        <v>377795.60579009523</v>
      </c>
      <c r="CM168" s="153">
        <f ca="1">IF(OR(CM156&lt;'Capital Structure'!$K$7,CM156&gt;'Capital Structure'!$L$7),0,MAX((CL171+CM167+CL172)*'Capital Structure'!$M$15/12,0))</f>
        <v>379369.75414755399</v>
      </c>
      <c r="CN168" s="153">
        <f>IF(OR(CN156&lt;'Capital Structure'!$K$7,CN156&gt;'Capital Structure'!$L$7),0,MAX((CM171+CN167+CM172)*'Capital Structure'!$M$15/12,0))</f>
        <v>0</v>
      </c>
      <c r="CO168" s="153">
        <f>IF(OR(CO156&lt;'Capital Structure'!$K$7,CO156&gt;'Capital Structure'!$L$7),0,MAX((CN171+CO167+CN172)*'Capital Structure'!$M$15/12,0))</f>
        <v>0</v>
      </c>
      <c r="CP168" s="153">
        <f>IF(OR(CP156&lt;'Capital Structure'!$K$7,CP156&gt;'Capital Structure'!$L$7),0,MAX((CO171+CP167+CO172)*'Capital Structure'!$M$15/12,0))</f>
        <v>0</v>
      </c>
      <c r="CQ168" s="153">
        <f>IF(OR(CQ156&lt;'Capital Structure'!$K$7,CQ156&gt;'Capital Structure'!$L$7),0,MAX((CP171+CQ167+CP172)*'Capital Structure'!$M$15/12,0))</f>
        <v>0</v>
      </c>
      <c r="CR168" s="153">
        <f>IF(OR(CR156&lt;'Capital Structure'!$K$7,CR156&gt;'Capital Structure'!$L$7),0,MAX((CQ171+CR167+CQ172)*'Capital Structure'!$M$15/12,0))</f>
        <v>0</v>
      </c>
      <c r="CS168" s="153">
        <f>IF(OR(CS156&lt;'Capital Structure'!$K$7,CS156&gt;'Capital Structure'!$L$7),0,MAX((CR171+CS167+CR172)*'Capital Structure'!$M$15/12,0))</f>
        <v>0</v>
      </c>
      <c r="CT168" s="153">
        <f>IF(OR(CT156&lt;'Capital Structure'!$K$7,CT156&gt;'Capital Structure'!$L$7),0,MAX((CS171+CT167+CS172)*'Capital Structure'!$M$15/12,0))</f>
        <v>0</v>
      </c>
      <c r="CU168" s="153">
        <f>IF(OR(CU156&lt;'Capital Structure'!$K$7,CU156&gt;'Capital Structure'!$L$7),0,MAX((CT171+CU167+CT172)*'Capital Structure'!$M$15/12,0))</f>
        <v>0</v>
      </c>
      <c r="CV168" s="153">
        <f>IF(OR(CV156&lt;'Capital Structure'!$K$7,CV156&gt;'Capital Structure'!$L$7),0,MAX((CU171+CV167+CU172)*'Capital Structure'!$M$15/12,0))</f>
        <v>0</v>
      </c>
      <c r="CW168" s="153">
        <f>IF(OR(CW156&lt;'Capital Structure'!$K$7,CW156&gt;'Capital Structure'!$L$7),0,MAX((CV171+CW167+CV172)*'Capital Structure'!$M$15/12,0))</f>
        <v>0</v>
      </c>
      <c r="CX168" s="153">
        <f>IF(OR(CX156&lt;'Capital Structure'!$K$7,CX156&gt;'Capital Structure'!$L$7),0,MAX((CW171+CX167+CW172)*'Capital Structure'!$M$15/12,0))</f>
        <v>0</v>
      </c>
      <c r="CY168" s="153">
        <f>IF(OR(CY156&lt;'Capital Structure'!$K$7,CY156&gt;'Capital Structure'!$L$7),0,MAX((CX171+CY167+CX172)*'Capital Structure'!$M$15/12,0))</f>
        <v>0</v>
      </c>
      <c r="CZ168" s="153">
        <f>IF(OR(CZ156&lt;'Capital Structure'!$K$7,CZ156&gt;'Capital Structure'!$L$7),0,MAX((CY171+CZ167+CY172)*'Capital Structure'!$M$15/12,0))</f>
        <v>0</v>
      </c>
      <c r="DA168" s="153">
        <f>IF(OR(DA156&lt;'Capital Structure'!$K$7,DA156&gt;'Capital Structure'!$L$7),0,MAX((CZ171+DA167+CZ172)*'Capital Structure'!$M$15/12,0))</f>
        <v>0</v>
      </c>
      <c r="DB168" s="153">
        <f>IF(OR(DB156&lt;'Capital Structure'!$K$7,DB156&gt;'Capital Structure'!$L$7),0,MAX((DA171+DB167+DA172)*'Capital Structure'!$M$15/12,0))</f>
        <v>0</v>
      </c>
      <c r="DC168" s="153">
        <f>IF(OR(DC156&lt;'Capital Structure'!$K$7,DC156&gt;'Capital Structure'!$L$7),0,MAX((DB171+DC167+DB172)*'Capital Structure'!$M$15/12,0))</f>
        <v>0</v>
      </c>
      <c r="DD168" s="153">
        <f>IF(OR(DD156&lt;'Capital Structure'!$K$7,DD156&gt;'Capital Structure'!$L$7),0,MAX((DC171+DD167+DC172)*'Capital Structure'!$M$15/12,0))</f>
        <v>0</v>
      </c>
      <c r="DE168" s="153">
        <f>IF(OR(DE156&lt;'Capital Structure'!$K$7,DE156&gt;'Capital Structure'!$L$7),0,MAX((DD171+DE167+DD172)*'Capital Structure'!$M$15/12,0))</f>
        <v>0</v>
      </c>
      <c r="DF168" s="153">
        <f>IF(OR(DF156&lt;'Capital Structure'!$K$7,DF156&gt;'Capital Structure'!$L$7),0,MAX((DE171+DF167+DE172)*'Capital Structure'!$M$15/12,0))</f>
        <v>0</v>
      </c>
      <c r="DG168" s="153">
        <f>IF(OR(DG156&lt;'Capital Structure'!$K$7,DG156&gt;'Capital Structure'!$L$7),0,MAX((DF171+DG167+DF172)*'Capital Structure'!$M$15/12,0))</f>
        <v>0</v>
      </c>
      <c r="DH168" s="153">
        <f>IF(OR(DH156&lt;'Capital Structure'!$K$7,DH156&gt;'Capital Structure'!$L$7),0,MAX((DG171+DH167+DG172)*'Capital Structure'!$M$15/12,0))</f>
        <v>0</v>
      </c>
      <c r="DI168" s="153">
        <f>IF(OR(DI156&lt;'Capital Structure'!$K$7,DI156&gt;'Capital Structure'!$L$7),0,MAX((DH171+DI167+DH172)*'Capital Structure'!$M$15/12,0))</f>
        <v>0</v>
      </c>
      <c r="DJ168" s="153">
        <f>IF(OR(DJ156&lt;'Capital Structure'!$K$7,DJ156&gt;'Capital Structure'!$L$7),0,MAX((DI171+DJ167+DI172)*'Capital Structure'!$M$15/12,0))</f>
        <v>0</v>
      </c>
      <c r="DK168" s="153">
        <f>IF(OR(DK156&lt;'Capital Structure'!$K$7,DK156&gt;'Capital Structure'!$L$7),0,MAX((DJ171+DK167+DJ172)*'Capital Structure'!$M$15/12,0))</f>
        <v>0</v>
      </c>
      <c r="DL168" s="153">
        <f>IF(OR(DL156&lt;'Capital Structure'!$K$7,DL156&gt;'Capital Structure'!$L$7),0,MAX((DK171+DL167+DK172)*'Capital Structure'!$M$15/12,0))</f>
        <v>0</v>
      </c>
      <c r="DM168" s="153">
        <f>IF(OR(DM156&lt;'Capital Structure'!$K$7,DM156&gt;'Capital Structure'!$L$7),0,MAX((DL171+DM167+DL172)*'Capital Structure'!$M$15/12,0))</f>
        <v>0</v>
      </c>
      <c r="DN168" s="153">
        <f>IF(OR(DN156&lt;'Capital Structure'!$K$7,DN156&gt;'Capital Structure'!$L$7),0,MAX((DM171+DN167+DM172)*'Capital Structure'!$M$15/12,0))</f>
        <v>0</v>
      </c>
      <c r="DO168" s="153">
        <f>IF(OR(DO156&lt;'Capital Structure'!$K$7,DO156&gt;'Capital Structure'!$L$7),0,MAX((DN171+DO167+DN172)*'Capital Structure'!$M$15/12,0))</f>
        <v>0</v>
      </c>
      <c r="DP168" s="153">
        <f>IF(OR(DP156&lt;'Capital Structure'!$K$7,DP156&gt;'Capital Structure'!$L$7),0,MAX((DO171+DP167+DO172)*'Capital Structure'!$M$15/12,0))</f>
        <v>0</v>
      </c>
      <c r="DQ168" s="153">
        <f>IF(OR(DQ156&lt;'Capital Structure'!$K$7,DQ156&gt;'Capital Structure'!$L$7),0,MAX((DP171+DQ167+DP172)*'Capital Structure'!$M$15/12,0))</f>
        <v>0</v>
      </c>
      <c r="DR168" s="153">
        <f>IF(OR(DR156&lt;'Capital Structure'!$K$7,DR156&gt;'Capital Structure'!$L$7),0,MAX((DQ171+DR167+DQ172)*'Capital Structure'!$M$15/12,0))</f>
        <v>0</v>
      </c>
      <c r="DS168" s="153">
        <f>IF(OR(DS156&lt;'Capital Structure'!$K$7,DS156&gt;'Capital Structure'!$L$7),0,MAX((DR171+DS167+DR172)*'Capital Structure'!$M$15/12,0))</f>
        <v>0</v>
      </c>
      <c r="DT168" s="153">
        <f>IF(OR(DT156&lt;'Capital Structure'!$K$7,DT156&gt;'Capital Structure'!$L$7),0,MAX((DS171+DT167+DS172)*'Capital Structure'!$M$15/12,0))</f>
        <v>0</v>
      </c>
      <c r="DU168" s="153">
        <f>IF(OR(DU156&lt;'Capital Structure'!$K$7,DU156&gt;'Capital Structure'!$L$7),0,MAX((DT171+DU167+DT172)*'Capital Structure'!$M$15/12,0))</f>
        <v>0</v>
      </c>
      <c r="DV168" s="153">
        <f>IF(OR(DV156&lt;'Capital Structure'!$K$7,DV156&gt;'Capital Structure'!$L$7),0,MAX((DU171+DV167+DU172)*'Capital Structure'!$M$15/12,0))</f>
        <v>0</v>
      </c>
      <c r="DW168" s="153">
        <f>IF(OR(DW156&lt;'Capital Structure'!$K$7,DW156&gt;'Capital Structure'!$L$7),0,MAX((DV171+DW167+DV172)*'Capital Structure'!$M$15/12,0))</f>
        <v>0</v>
      </c>
      <c r="DX168" s="153">
        <f>IF(OR(DX156&lt;'Capital Structure'!$K$7,DX156&gt;'Capital Structure'!$L$7),0,MAX((DW171+DX167+DW172)*'Capital Structure'!$M$15/12,0))</f>
        <v>0</v>
      </c>
      <c r="DY168" s="153">
        <f>IF(OR(DY156&lt;'Capital Structure'!$K$7,DY156&gt;'Capital Structure'!$L$7),0,MAX((DX171+DY167+DX172)*'Capital Structure'!$M$15/12,0))</f>
        <v>0</v>
      </c>
      <c r="DZ168" s="153">
        <f>IF(OR(DZ156&lt;'Capital Structure'!$K$7,DZ156&gt;'Capital Structure'!$L$7),0,MAX((DY171+DZ167+DY172)*'Capital Structure'!$M$15/12,0))</f>
        <v>0</v>
      </c>
      <c r="EA168" s="153">
        <f>IF(OR(EA156&lt;'Capital Structure'!$K$7,EA156&gt;'Capital Structure'!$L$7),0,MAX((DZ171+EA167+DZ172)*'Capital Structure'!$M$15/12,0))</f>
        <v>0</v>
      </c>
      <c r="EB168" s="153">
        <f>IF(OR(EB156&lt;'Capital Structure'!$K$7,EB156&gt;'Capital Structure'!$L$7),0,MAX((EA171+EB167+EA172)*'Capital Structure'!$M$15/12,0))</f>
        <v>0</v>
      </c>
      <c r="EC168" s="153">
        <f>IF(OR(EC156&lt;'Capital Structure'!$K$7,EC156&gt;'Capital Structure'!$L$7),0,MAX((EB171+EC167+EB172)*'Capital Structure'!$M$15/12,0))</f>
        <v>0</v>
      </c>
      <c r="ED168" s="153">
        <f>IF(OR(ED156&lt;'Capital Structure'!$K$7,ED156&gt;'Capital Structure'!$L$7),0,MAX((EC171+ED167+EC172)*'Capital Structure'!$M$15/12,0))</f>
        <v>0</v>
      </c>
      <c r="EE168" s="153">
        <f>IF(OR(EE156&lt;'Capital Structure'!$K$7,EE156&gt;'Capital Structure'!$L$7),0,MAX((ED171+EE167+ED172)*'Capital Structure'!$M$15/12,0))</f>
        <v>0</v>
      </c>
      <c r="EF168" s="153">
        <f>IF(OR(EF156&lt;'Capital Structure'!$K$7,EF156&gt;'Capital Structure'!$L$7),0,MAX((EE171+EF167+EE172)*'Capital Structure'!$M$15/12,0))</f>
        <v>0</v>
      </c>
      <c r="EG168" s="153">
        <f>IF(OR(EG156&lt;'Capital Structure'!$K$7,EG156&gt;'Capital Structure'!$L$7),0,MAX((EF171+EG167+EF172)*'Capital Structure'!$M$15/12,0))</f>
        <v>0</v>
      </c>
      <c r="EH168" s="153">
        <f>IF(OR(EH156&lt;'Capital Structure'!$K$7,EH156&gt;'Capital Structure'!$L$7),0,MAX((EG171+EH167+EG172)*'Capital Structure'!$M$15/12,0))</f>
        <v>0</v>
      </c>
      <c r="EI168" s="153">
        <f>IF(OR(EI156&lt;'Capital Structure'!$K$7,EI156&gt;'Capital Structure'!$L$7),0,MAX((EH171+EI167+EH172)*'Capital Structure'!$M$15/12,0))</f>
        <v>0</v>
      </c>
      <c r="EJ168" s="153">
        <f>IF(OR(EJ156&lt;'Capital Structure'!$K$7,EJ156&gt;'Capital Structure'!$L$7),0,MAX((EI171+EJ167+EI172)*'Capital Structure'!$M$15/12,0))</f>
        <v>0</v>
      </c>
      <c r="EK168" s="153">
        <f>IF(OR(EK156&lt;'Capital Structure'!$K$7,EK156&gt;'Capital Structure'!$L$7),0,MAX((EJ171+EK167+EJ172)*'Capital Structure'!$M$15/12,0))</f>
        <v>0</v>
      </c>
    </row>
    <row r="169" spans="1:141">
      <c r="B169" s="125" t="s">
        <v>371</v>
      </c>
      <c r="C169" s="125"/>
      <c r="D169" s="125"/>
      <c r="E169" s="139">
        <f ca="1">IF((E159)&gt;0,MIN(E159,D171),0)</f>
        <v>0</v>
      </c>
      <c r="F169" s="139">
        <f t="shared" ref="F169:BQ169" ca="1" si="65">IF((F159)&gt;0,MIN(F159,E171),0)</f>
        <v>0</v>
      </c>
      <c r="G169" s="139">
        <f t="shared" ca="1" si="65"/>
        <v>0</v>
      </c>
      <c r="H169" s="139">
        <f t="shared" ca="1" si="65"/>
        <v>0</v>
      </c>
      <c r="I169" s="139">
        <f t="shared" ca="1" si="65"/>
        <v>0</v>
      </c>
      <c r="J169" s="139">
        <f t="shared" ca="1" si="65"/>
        <v>0</v>
      </c>
      <c r="K169" s="139">
        <f t="shared" ca="1" si="65"/>
        <v>0</v>
      </c>
      <c r="L169" s="139">
        <f t="shared" ca="1" si="65"/>
        <v>0</v>
      </c>
      <c r="M169" s="139">
        <f t="shared" ca="1" si="65"/>
        <v>0</v>
      </c>
      <c r="N169" s="139">
        <f t="shared" ca="1" si="65"/>
        <v>0</v>
      </c>
      <c r="O169" s="139">
        <f t="shared" ca="1" si="65"/>
        <v>0</v>
      </c>
      <c r="P169" s="139">
        <f t="shared" ca="1" si="65"/>
        <v>0</v>
      </c>
      <c r="Q169" s="139">
        <f t="shared" ca="1" si="65"/>
        <v>0</v>
      </c>
      <c r="R169" s="139">
        <f t="shared" ca="1" si="65"/>
        <v>0</v>
      </c>
      <c r="S169" s="139">
        <f t="shared" ca="1" si="65"/>
        <v>0</v>
      </c>
      <c r="T169" s="139">
        <f t="shared" ca="1" si="65"/>
        <v>3393459.2769573368</v>
      </c>
      <c r="U169" s="139">
        <f t="shared" ca="1" si="65"/>
        <v>6477028.162775524</v>
      </c>
      <c r="V169" s="139">
        <f t="shared" ca="1" si="65"/>
        <v>15227813.147502795</v>
      </c>
      <c r="W169" s="139">
        <f t="shared" ca="1" si="65"/>
        <v>15228016.658775531</v>
      </c>
      <c r="X169" s="139">
        <f t="shared" ca="1" si="65"/>
        <v>41480371.612957336</v>
      </c>
      <c r="Y169" s="139">
        <f t="shared" ca="1" si="65"/>
        <v>16072468.870669633</v>
      </c>
      <c r="Z169" s="139">
        <f t="shared" ca="1" si="65"/>
        <v>0</v>
      </c>
      <c r="AA169" s="139">
        <f t="shared" ca="1" si="65"/>
        <v>0</v>
      </c>
      <c r="AB169" s="139">
        <f t="shared" ca="1" si="65"/>
        <v>0</v>
      </c>
      <c r="AC169" s="139">
        <f t="shared" ca="1" si="65"/>
        <v>0</v>
      </c>
      <c r="AD169" s="139">
        <f t="shared" ca="1" si="65"/>
        <v>0</v>
      </c>
      <c r="AE169" s="139">
        <f t="shared" ca="1" si="65"/>
        <v>0</v>
      </c>
      <c r="AF169" s="139">
        <f t="shared" ca="1" si="65"/>
        <v>0</v>
      </c>
      <c r="AG169" s="139">
        <f t="shared" ca="1" si="65"/>
        <v>0</v>
      </c>
      <c r="AH169" s="139">
        <f t="shared" ca="1" si="65"/>
        <v>0</v>
      </c>
      <c r="AI169" s="139">
        <f t="shared" ca="1" si="65"/>
        <v>0</v>
      </c>
      <c r="AJ169" s="139">
        <f t="shared" ca="1" si="65"/>
        <v>0</v>
      </c>
      <c r="AK169" s="139">
        <f t="shared" ca="1" si="65"/>
        <v>0</v>
      </c>
      <c r="AL169" s="139">
        <f t="shared" ca="1" si="65"/>
        <v>0</v>
      </c>
      <c r="AM169" s="139">
        <f t="shared" ca="1" si="65"/>
        <v>0</v>
      </c>
      <c r="AN169" s="139">
        <f t="shared" ca="1" si="65"/>
        <v>0</v>
      </c>
      <c r="AO169" s="139">
        <f t="shared" ca="1" si="65"/>
        <v>0</v>
      </c>
      <c r="AP169" s="139">
        <f t="shared" ca="1" si="65"/>
        <v>0</v>
      </c>
      <c r="AQ169" s="139">
        <f t="shared" ca="1" si="65"/>
        <v>0</v>
      </c>
      <c r="AR169" s="139">
        <f t="shared" ca="1" si="65"/>
        <v>0</v>
      </c>
      <c r="AS169" s="139">
        <f t="shared" ca="1" si="65"/>
        <v>0</v>
      </c>
      <c r="AT169" s="139">
        <f t="shared" ca="1" si="65"/>
        <v>0</v>
      </c>
      <c r="AU169" s="139">
        <f t="shared" ca="1" si="65"/>
        <v>0</v>
      </c>
      <c r="AV169" s="139">
        <f t="shared" ca="1" si="65"/>
        <v>0</v>
      </c>
      <c r="AW169" s="139">
        <f t="shared" ca="1" si="65"/>
        <v>0</v>
      </c>
      <c r="AX169" s="139">
        <f t="shared" ca="1" si="65"/>
        <v>0</v>
      </c>
      <c r="AY169" s="139">
        <f t="shared" ca="1" si="65"/>
        <v>0</v>
      </c>
      <c r="AZ169" s="139">
        <f t="shared" ca="1" si="65"/>
        <v>0</v>
      </c>
      <c r="BA169" s="139">
        <f t="shared" ca="1" si="65"/>
        <v>0</v>
      </c>
      <c r="BB169" s="139">
        <f t="shared" ca="1" si="65"/>
        <v>0</v>
      </c>
      <c r="BC169" s="139">
        <f ca="1">IF((BC159)&gt;0,MIN(BC159,BB171),0)</f>
        <v>0</v>
      </c>
      <c r="BD169" s="139">
        <f t="shared" ca="1" si="65"/>
        <v>0</v>
      </c>
      <c r="BE169" s="139">
        <f t="shared" ca="1" si="65"/>
        <v>0</v>
      </c>
      <c r="BF169" s="139">
        <f t="shared" ca="1" si="65"/>
        <v>0</v>
      </c>
      <c r="BG169" s="139">
        <f t="shared" ca="1" si="65"/>
        <v>0</v>
      </c>
      <c r="BH169" s="139">
        <f t="shared" ca="1" si="65"/>
        <v>0</v>
      </c>
      <c r="BI169" s="139">
        <f t="shared" ca="1" si="65"/>
        <v>0</v>
      </c>
      <c r="BJ169" s="139">
        <f t="shared" ca="1" si="65"/>
        <v>0</v>
      </c>
      <c r="BK169" s="139">
        <f t="shared" ca="1" si="65"/>
        <v>0</v>
      </c>
      <c r="BL169" s="139">
        <f t="shared" ca="1" si="65"/>
        <v>0</v>
      </c>
      <c r="BM169" s="139">
        <f t="shared" ca="1" si="65"/>
        <v>0</v>
      </c>
      <c r="BN169" s="139">
        <f t="shared" ca="1" si="65"/>
        <v>0</v>
      </c>
      <c r="BO169" s="139">
        <f t="shared" ca="1" si="65"/>
        <v>0</v>
      </c>
      <c r="BP169" s="139">
        <f t="shared" ca="1" si="65"/>
        <v>0</v>
      </c>
      <c r="BQ169" s="139">
        <f t="shared" ca="1" si="65"/>
        <v>0</v>
      </c>
      <c r="BR169" s="139">
        <f t="shared" ref="BR169:EC169" ca="1" si="66">IF((BR159)&gt;0,MIN(BR159,BQ171),0)</f>
        <v>0</v>
      </c>
      <c r="BS169" s="139">
        <f t="shared" ca="1" si="66"/>
        <v>0</v>
      </c>
      <c r="BT169" s="139">
        <f t="shared" ca="1" si="66"/>
        <v>0</v>
      </c>
      <c r="BU169" s="139">
        <f t="shared" ca="1" si="66"/>
        <v>0</v>
      </c>
      <c r="BV169" s="139">
        <f t="shared" si="66"/>
        <v>0</v>
      </c>
      <c r="BW169" s="139">
        <f t="shared" si="66"/>
        <v>0</v>
      </c>
      <c r="BX169" s="139">
        <f t="shared" si="66"/>
        <v>0</v>
      </c>
      <c r="BY169" s="139">
        <f t="shared" si="66"/>
        <v>0</v>
      </c>
      <c r="BZ169" s="139">
        <f t="shared" si="66"/>
        <v>0</v>
      </c>
      <c r="CA169" s="139">
        <f t="shared" si="66"/>
        <v>0</v>
      </c>
      <c r="CB169" s="139">
        <f t="shared" si="66"/>
        <v>0</v>
      </c>
      <c r="CC169" s="139">
        <f t="shared" si="66"/>
        <v>0</v>
      </c>
      <c r="CD169" s="139">
        <f t="shared" si="66"/>
        <v>0</v>
      </c>
      <c r="CE169" s="139">
        <f t="shared" si="66"/>
        <v>0</v>
      </c>
      <c r="CF169" s="139">
        <f t="shared" si="66"/>
        <v>0</v>
      </c>
      <c r="CG169" s="139">
        <f t="shared" si="66"/>
        <v>0</v>
      </c>
      <c r="CH169" s="139">
        <f t="shared" si="66"/>
        <v>0</v>
      </c>
      <c r="CI169" s="139">
        <f t="shared" si="66"/>
        <v>0</v>
      </c>
      <c r="CJ169" s="139">
        <f t="shared" si="66"/>
        <v>0</v>
      </c>
      <c r="CK169" s="139">
        <f t="shared" si="66"/>
        <v>0</v>
      </c>
      <c r="CL169" s="139">
        <f t="shared" si="66"/>
        <v>0</v>
      </c>
      <c r="CM169" s="139">
        <f t="shared" si="66"/>
        <v>0</v>
      </c>
      <c r="CN169" s="139">
        <f t="shared" si="66"/>
        <v>0</v>
      </c>
      <c r="CO169" s="139">
        <f t="shared" si="66"/>
        <v>0</v>
      </c>
      <c r="CP169" s="139">
        <f t="shared" si="66"/>
        <v>0</v>
      </c>
      <c r="CQ169" s="139">
        <f t="shared" si="66"/>
        <v>0</v>
      </c>
      <c r="CR169" s="139">
        <f t="shared" si="66"/>
        <v>0</v>
      </c>
      <c r="CS169" s="139">
        <f t="shared" si="66"/>
        <v>0</v>
      </c>
      <c r="CT169" s="139">
        <f t="shared" si="66"/>
        <v>0</v>
      </c>
      <c r="CU169" s="139">
        <f t="shared" si="66"/>
        <v>0</v>
      </c>
      <c r="CV169" s="139">
        <f t="shared" si="66"/>
        <v>0</v>
      </c>
      <c r="CW169" s="139">
        <f t="shared" si="66"/>
        <v>0</v>
      </c>
      <c r="CX169" s="139">
        <f t="shared" si="66"/>
        <v>0</v>
      </c>
      <c r="CY169" s="139">
        <f t="shared" si="66"/>
        <v>0</v>
      </c>
      <c r="CZ169" s="139">
        <f t="shared" si="66"/>
        <v>0</v>
      </c>
      <c r="DA169" s="139">
        <f t="shared" si="66"/>
        <v>0</v>
      </c>
      <c r="DB169" s="139">
        <f t="shared" si="66"/>
        <v>0</v>
      </c>
      <c r="DC169" s="139">
        <f t="shared" si="66"/>
        <v>0</v>
      </c>
      <c r="DD169" s="139">
        <f t="shared" si="66"/>
        <v>0</v>
      </c>
      <c r="DE169" s="139">
        <f t="shared" si="66"/>
        <v>0</v>
      </c>
      <c r="DF169" s="139">
        <f t="shared" si="66"/>
        <v>0</v>
      </c>
      <c r="DG169" s="139">
        <f t="shared" si="66"/>
        <v>0</v>
      </c>
      <c r="DH169" s="139">
        <f t="shared" si="66"/>
        <v>0</v>
      </c>
      <c r="DI169" s="139">
        <f t="shared" si="66"/>
        <v>0</v>
      </c>
      <c r="DJ169" s="139">
        <f t="shared" si="66"/>
        <v>0</v>
      </c>
      <c r="DK169" s="139">
        <f t="shared" si="66"/>
        <v>0</v>
      </c>
      <c r="DL169" s="139">
        <f t="shared" si="66"/>
        <v>0</v>
      </c>
      <c r="DM169" s="139">
        <f t="shared" si="66"/>
        <v>0</v>
      </c>
      <c r="DN169" s="139">
        <f t="shared" si="66"/>
        <v>0</v>
      </c>
      <c r="DO169" s="139">
        <f t="shared" si="66"/>
        <v>0</v>
      </c>
      <c r="DP169" s="139">
        <f t="shared" si="66"/>
        <v>0</v>
      </c>
      <c r="DQ169" s="139">
        <f t="shared" si="66"/>
        <v>0</v>
      </c>
      <c r="DR169" s="139">
        <f t="shared" si="66"/>
        <v>0</v>
      </c>
      <c r="DS169" s="139">
        <f t="shared" si="66"/>
        <v>0</v>
      </c>
      <c r="DT169" s="139">
        <f t="shared" si="66"/>
        <v>0</v>
      </c>
      <c r="DU169" s="139">
        <f t="shared" si="66"/>
        <v>0</v>
      </c>
      <c r="DV169" s="139">
        <f t="shared" si="66"/>
        <v>0</v>
      </c>
      <c r="DW169" s="139">
        <f t="shared" si="66"/>
        <v>0</v>
      </c>
      <c r="DX169" s="139">
        <f t="shared" si="66"/>
        <v>0</v>
      </c>
      <c r="DY169" s="139">
        <f t="shared" si="66"/>
        <v>0</v>
      </c>
      <c r="DZ169" s="139">
        <f t="shared" si="66"/>
        <v>0</v>
      </c>
      <c r="EA169" s="139">
        <f t="shared" si="66"/>
        <v>0</v>
      </c>
      <c r="EB169" s="139">
        <f t="shared" si="66"/>
        <v>0</v>
      </c>
      <c r="EC169" s="139">
        <f t="shared" si="66"/>
        <v>0</v>
      </c>
      <c r="ED169" s="139">
        <f t="shared" ref="ED169:EK169" si="67">IF((ED159)&gt;0,MIN(ED159,EC171),0)</f>
        <v>0</v>
      </c>
      <c r="EE169" s="139">
        <f t="shared" si="67"/>
        <v>0</v>
      </c>
      <c r="EF169" s="139">
        <f t="shared" si="67"/>
        <v>0</v>
      </c>
      <c r="EG169" s="139">
        <f t="shared" si="67"/>
        <v>0</v>
      </c>
      <c r="EH169" s="139">
        <f t="shared" si="67"/>
        <v>0</v>
      </c>
      <c r="EI169" s="139">
        <f t="shared" si="67"/>
        <v>0</v>
      </c>
      <c r="EJ169" s="139">
        <f t="shared" si="67"/>
        <v>0</v>
      </c>
      <c r="EK169" s="139">
        <f t="shared" si="67"/>
        <v>0</v>
      </c>
    </row>
    <row r="170" spans="1:141">
      <c r="B170" s="125" t="s">
        <v>372</v>
      </c>
      <c r="C170" s="125"/>
      <c r="D170" s="125"/>
      <c r="E170" s="139">
        <f ca="1">IF((E159-D171)&gt;0,MIN(E159-D171,D172+E168),0)</f>
        <v>0</v>
      </c>
      <c r="F170" s="139">
        <f t="shared" ref="F170:BQ170" ca="1" si="68">IF((F159-E171)&gt;0,MIN(F159-E171,E172+F168),0)</f>
        <v>0</v>
      </c>
      <c r="G170" s="139">
        <f t="shared" ca="1" si="68"/>
        <v>0</v>
      </c>
      <c r="H170" s="139">
        <f t="shared" ca="1" si="68"/>
        <v>0</v>
      </c>
      <c r="I170" s="139">
        <f t="shared" ca="1" si="68"/>
        <v>0</v>
      </c>
      <c r="J170" s="139">
        <f t="shared" ca="1" si="68"/>
        <v>0</v>
      </c>
      <c r="K170" s="139">
        <f t="shared" ca="1" si="68"/>
        <v>0</v>
      </c>
      <c r="L170" s="139">
        <f t="shared" ca="1" si="68"/>
        <v>0</v>
      </c>
      <c r="M170" s="139">
        <f t="shared" ca="1" si="68"/>
        <v>0</v>
      </c>
      <c r="N170" s="139">
        <f t="shared" ca="1" si="68"/>
        <v>0</v>
      </c>
      <c r="O170" s="139">
        <f t="shared" ca="1" si="68"/>
        <v>0</v>
      </c>
      <c r="P170" s="139">
        <f t="shared" ca="1" si="68"/>
        <v>0</v>
      </c>
      <c r="Q170" s="139">
        <f t="shared" ca="1" si="68"/>
        <v>0</v>
      </c>
      <c r="R170" s="139">
        <f t="shared" ca="1" si="68"/>
        <v>0</v>
      </c>
      <c r="S170" s="139">
        <f t="shared" ca="1" si="68"/>
        <v>0</v>
      </c>
      <c r="T170" s="139">
        <f t="shared" ca="1" si="68"/>
        <v>0</v>
      </c>
      <c r="U170" s="139">
        <f t="shared" ca="1" si="68"/>
        <v>0</v>
      </c>
      <c r="V170" s="139">
        <f t="shared" ca="1" si="68"/>
        <v>0</v>
      </c>
      <c r="W170" s="139">
        <f t="shared" ca="1" si="68"/>
        <v>0</v>
      </c>
      <c r="X170" s="139">
        <f t="shared" ca="1" si="68"/>
        <v>0</v>
      </c>
      <c r="Y170" s="139">
        <f t="shared" ca="1" si="68"/>
        <v>6842560.911328597</v>
      </c>
      <c r="Z170" s="139">
        <f t="shared" ca="1" si="68"/>
        <v>0</v>
      </c>
      <c r="AA170" s="139">
        <f t="shared" ca="1" si="68"/>
        <v>0</v>
      </c>
      <c r="AB170" s="139">
        <f t="shared" ca="1" si="68"/>
        <v>0</v>
      </c>
      <c r="AC170" s="139">
        <f t="shared" ca="1" si="68"/>
        <v>0</v>
      </c>
      <c r="AD170" s="139">
        <f t="shared" ca="1" si="68"/>
        <v>0</v>
      </c>
      <c r="AE170" s="139">
        <f t="shared" ca="1" si="68"/>
        <v>0</v>
      </c>
      <c r="AF170" s="139">
        <f t="shared" ca="1" si="68"/>
        <v>0</v>
      </c>
      <c r="AG170" s="139">
        <f t="shared" ca="1" si="68"/>
        <v>0</v>
      </c>
      <c r="AH170" s="139">
        <f t="shared" ca="1" si="68"/>
        <v>0</v>
      </c>
      <c r="AI170" s="139">
        <f t="shared" ca="1" si="68"/>
        <v>0</v>
      </c>
      <c r="AJ170" s="139">
        <f t="shared" ca="1" si="68"/>
        <v>0</v>
      </c>
      <c r="AK170" s="139">
        <f t="shared" ca="1" si="68"/>
        <v>0</v>
      </c>
      <c r="AL170" s="139">
        <f t="shared" ca="1" si="68"/>
        <v>0</v>
      </c>
      <c r="AM170" s="139">
        <f t="shared" ca="1" si="68"/>
        <v>0</v>
      </c>
      <c r="AN170" s="139">
        <f t="shared" ca="1" si="68"/>
        <v>0</v>
      </c>
      <c r="AO170" s="139">
        <f t="shared" ca="1" si="68"/>
        <v>0</v>
      </c>
      <c r="AP170" s="139">
        <f t="shared" ca="1" si="68"/>
        <v>0</v>
      </c>
      <c r="AQ170" s="139">
        <f t="shared" ca="1" si="68"/>
        <v>0</v>
      </c>
      <c r="AR170" s="139">
        <f t="shared" ca="1" si="68"/>
        <v>0</v>
      </c>
      <c r="AS170" s="139">
        <f t="shared" ca="1" si="68"/>
        <v>0</v>
      </c>
      <c r="AT170" s="139">
        <f t="shared" ca="1" si="68"/>
        <v>0</v>
      </c>
      <c r="AU170" s="139">
        <f t="shared" ca="1" si="68"/>
        <v>0</v>
      </c>
      <c r="AV170" s="139">
        <f t="shared" ca="1" si="68"/>
        <v>0</v>
      </c>
      <c r="AW170" s="139">
        <f t="shared" ca="1" si="68"/>
        <v>0</v>
      </c>
      <c r="AX170" s="139">
        <f t="shared" ca="1" si="68"/>
        <v>0</v>
      </c>
      <c r="AY170" s="139">
        <f t="shared" ca="1" si="68"/>
        <v>0</v>
      </c>
      <c r="AZ170" s="139">
        <f t="shared" ca="1" si="68"/>
        <v>0</v>
      </c>
      <c r="BA170" s="139">
        <f t="shared" ca="1" si="68"/>
        <v>0</v>
      </c>
      <c r="BB170" s="139">
        <f t="shared" ca="1" si="68"/>
        <v>0</v>
      </c>
      <c r="BC170" s="139">
        <f t="shared" ca="1" si="68"/>
        <v>0</v>
      </c>
      <c r="BD170" s="139">
        <f t="shared" ca="1" si="68"/>
        <v>0</v>
      </c>
      <c r="BE170" s="139">
        <f t="shared" ca="1" si="68"/>
        <v>0</v>
      </c>
      <c r="BF170" s="139">
        <f t="shared" ca="1" si="68"/>
        <v>0</v>
      </c>
      <c r="BG170" s="139">
        <f t="shared" ca="1" si="68"/>
        <v>0</v>
      </c>
      <c r="BH170" s="139">
        <f t="shared" ca="1" si="68"/>
        <v>0</v>
      </c>
      <c r="BI170" s="139">
        <f t="shared" ca="1" si="68"/>
        <v>0</v>
      </c>
      <c r="BJ170" s="139">
        <f t="shared" ca="1" si="68"/>
        <v>0</v>
      </c>
      <c r="BK170" s="139">
        <f t="shared" ca="1" si="68"/>
        <v>0</v>
      </c>
      <c r="BL170" s="139">
        <f t="shared" ca="1" si="68"/>
        <v>0</v>
      </c>
      <c r="BM170" s="139">
        <f t="shared" ca="1" si="68"/>
        <v>0</v>
      </c>
      <c r="BN170" s="139">
        <f t="shared" ca="1" si="68"/>
        <v>0</v>
      </c>
      <c r="BO170" s="139">
        <f t="shared" ca="1" si="68"/>
        <v>0</v>
      </c>
      <c r="BP170" s="139">
        <f t="shared" ca="1" si="68"/>
        <v>0</v>
      </c>
      <c r="BQ170" s="139">
        <f t="shared" ca="1" si="68"/>
        <v>0</v>
      </c>
      <c r="BR170" s="139">
        <f t="shared" ref="BR170:EC170" ca="1" si="69">IF((BR159-BQ171)&gt;0,MIN(BR159-BQ171,BQ172+BR168),0)</f>
        <v>0</v>
      </c>
      <c r="BS170" s="139">
        <f t="shared" ca="1" si="69"/>
        <v>0</v>
      </c>
      <c r="BT170" s="139">
        <f t="shared" ca="1" si="69"/>
        <v>0</v>
      </c>
      <c r="BU170" s="139">
        <f t="shared" ca="1" si="69"/>
        <v>0</v>
      </c>
      <c r="BV170" s="139">
        <f t="shared" ca="1" si="69"/>
        <v>0</v>
      </c>
      <c r="BW170" s="139">
        <f t="shared" ca="1" si="69"/>
        <v>0</v>
      </c>
      <c r="BX170" s="139">
        <f t="shared" ca="1" si="69"/>
        <v>0</v>
      </c>
      <c r="BY170" s="139">
        <f t="shared" ca="1" si="69"/>
        <v>0</v>
      </c>
      <c r="BZ170" s="139">
        <f t="shared" ca="1" si="69"/>
        <v>0</v>
      </c>
      <c r="CA170" s="139">
        <f t="shared" ca="1" si="69"/>
        <v>0</v>
      </c>
      <c r="CB170" s="139">
        <f t="shared" ca="1" si="69"/>
        <v>0</v>
      </c>
      <c r="CC170" s="139">
        <f t="shared" ca="1" si="69"/>
        <v>0</v>
      </c>
      <c r="CD170" s="139">
        <f t="shared" ca="1" si="69"/>
        <v>0</v>
      </c>
      <c r="CE170" s="139">
        <f t="shared" ca="1" si="69"/>
        <v>0</v>
      </c>
      <c r="CF170" s="139">
        <f t="shared" ca="1" si="69"/>
        <v>0</v>
      </c>
      <c r="CG170" s="139">
        <f t="shared" ca="1" si="69"/>
        <v>0</v>
      </c>
      <c r="CH170" s="139">
        <f t="shared" ca="1" si="69"/>
        <v>0</v>
      </c>
      <c r="CI170" s="139">
        <f t="shared" ca="1" si="69"/>
        <v>0</v>
      </c>
      <c r="CJ170" s="139">
        <f t="shared" ca="1" si="69"/>
        <v>0</v>
      </c>
      <c r="CK170" s="139">
        <f t="shared" ca="1" si="69"/>
        <v>0</v>
      </c>
      <c r="CL170" s="139">
        <f t="shared" ca="1" si="69"/>
        <v>0</v>
      </c>
      <c r="CM170" s="139">
        <f t="shared" ca="1" si="69"/>
        <v>0</v>
      </c>
      <c r="CN170" s="139">
        <f t="shared" ca="1" si="69"/>
        <v>0</v>
      </c>
      <c r="CO170" s="139">
        <f t="shared" si="69"/>
        <v>0</v>
      </c>
      <c r="CP170" s="139">
        <f t="shared" si="69"/>
        <v>0</v>
      </c>
      <c r="CQ170" s="139">
        <f t="shared" si="69"/>
        <v>0</v>
      </c>
      <c r="CR170" s="139">
        <f t="shared" si="69"/>
        <v>0</v>
      </c>
      <c r="CS170" s="139">
        <f t="shared" si="69"/>
        <v>0</v>
      </c>
      <c r="CT170" s="139">
        <f t="shared" si="69"/>
        <v>0</v>
      </c>
      <c r="CU170" s="139">
        <f t="shared" si="69"/>
        <v>0</v>
      </c>
      <c r="CV170" s="139">
        <f t="shared" si="69"/>
        <v>0</v>
      </c>
      <c r="CW170" s="139">
        <f t="shared" si="69"/>
        <v>0</v>
      </c>
      <c r="CX170" s="139">
        <f t="shared" si="69"/>
        <v>0</v>
      </c>
      <c r="CY170" s="139">
        <f t="shared" si="69"/>
        <v>0</v>
      </c>
      <c r="CZ170" s="139">
        <f t="shared" si="69"/>
        <v>0</v>
      </c>
      <c r="DA170" s="139">
        <f t="shared" si="69"/>
        <v>0</v>
      </c>
      <c r="DB170" s="139">
        <f t="shared" si="69"/>
        <v>0</v>
      </c>
      <c r="DC170" s="139">
        <f t="shared" si="69"/>
        <v>0</v>
      </c>
      <c r="DD170" s="139">
        <f t="shared" si="69"/>
        <v>0</v>
      </c>
      <c r="DE170" s="139">
        <f t="shared" si="69"/>
        <v>0</v>
      </c>
      <c r="DF170" s="139">
        <f t="shared" si="69"/>
        <v>0</v>
      </c>
      <c r="DG170" s="139">
        <f t="shared" si="69"/>
        <v>0</v>
      </c>
      <c r="DH170" s="139">
        <f t="shared" si="69"/>
        <v>0</v>
      </c>
      <c r="DI170" s="139">
        <f t="shared" si="69"/>
        <v>0</v>
      </c>
      <c r="DJ170" s="139">
        <f t="shared" si="69"/>
        <v>0</v>
      </c>
      <c r="DK170" s="139">
        <f t="shared" si="69"/>
        <v>0</v>
      </c>
      <c r="DL170" s="139">
        <f t="shared" si="69"/>
        <v>0</v>
      </c>
      <c r="DM170" s="139">
        <f t="shared" si="69"/>
        <v>0</v>
      </c>
      <c r="DN170" s="139">
        <f t="shared" si="69"/>
        <v>0</v>
      </c>
      <c r="DO170" s="139">
        <f t="shared" si="69"/>
        <v>0</v>
      </c>
      <c r="DP170" s="139">
        <f t="shared" si="69"/>
        <v>0</v>
      </c>
      <c r="DQ170" s="139">
        <f t="shared" si="69"/>
        <v>0</v>
      </c>
      <c r="DR170" s="139">
        <f t="shared" si="69"/>
        <v>0</v>
      </c>
      <c r="DS170" s="139">
        <f t="shared" si="69"/>
        <v>0</v>
      </c>
      <c r="DT170" s="139">
        <f t="shared" si="69"/>
        <v>0</v>
      </c>
      <c r="DU170" s="139">
        <f t="shared" si="69"/>
        <v>0</v>
      </c>
      <c r="DV170" s="139">
        <f t="shared" si="69"/>
        <v>0</v>
      </c>
      <c r="DW170" s="139">
        <f t="shared" si="69"/>
        <v>0</v>
      </c>
      <c r="DX170" s="139">
        <f t="shared" si="69"/>
        <v>0</v>
      </c>
      <c r="DY170" s="139">
        <f t="shared" si="69"/>
        <v>0</v>
      </c>
      <c r="DZ170" s="139">
        <f t="shared" si="69"/>
        <v>0</v>
      </c>
      <c r="EA170" s="139">
        <f t="shared" si="69"/>
        <v>0</v>
      </c>
      <c r="EB170" s="139">
        <f t="shared" si="69"/>
        <v>0</v>
      </c>
      <c r="EC170" s="139">
        <f t="shared" si="69"/>
        <v>0</v>
      </c>
      <c r="ED170" s="139">
        <f t="shared" ref="ED170:EK170" si="70">IF((ED159-EC171)&gt;0,MIN(ED159-EC171,EC172+ED168),0)</f>
        <v>0</v>
      </c>
      <c r="EE170" s="139">
        <f t="shared" si="70"/>
        <v>0</v>
      </c>
      <c r="EF170" s="139">
        <f t="shared" si="70"/>
        <v>0</v>
      </c>
      <c r="EG170" s="139">
        <f t="shared" si="70"/>
        <v>0</v>
      </c>
      <c r="EH170" s="139">
        <f t="shared" si="70"/>
        <v>0</v>
      </c>
      <c r="EI170" s="139">
        <f t="shared" si="70"/>
        <v>0</v>
      </c>
      <c r="EJ170" s="139">
        <f t="shared" si="70"/>
        <v>0</v>
      </c>
      <c r="EK170" s="139">
        <f t="shared" si="70"/>
        <v>0</v>
      </c>
    </row>
    <row r="171" spans="1:141">
      <c r="B171" s="154" t="s">
        <v>373</v>
      </c>
      <c r="C171" s="125"/>
      <c r="D171" s="125"/>
      <c r="E171" s="139">
        <f ca="1">IF(OR(E156&lt;'Capital Structure'!$K$7,E156&gt;'Capital Structure'!$L$7),0,MAX(SUM($E$167:E167)-SUM($E$169:E169),0))</f>
        <v>13614195.761248605</v>
      </c>
      <c r="F171" s="139">
        <f ca="1">IF(OR(F156&lt;'Capital Structure'!$K$7,F156&gt;'Capital Structure'!$L$7),0,MAX(SUM($E$167:F167)-SUM($E$169:F169),0))</f>
        <v>27228391.522497211</v>
      </c>
      <c r="G171" s="139">
        <f ca="1">IF(OR(G156&lt;'Capital Structure'!$K$7,G156&gt;'Capital Structure'!$L$7),0,MAX(SUM($E$167:G167)-SUM($E$169:G169),0))</f>
        <v>40842587.283745818</v>
      </c>
      <c r="H171" s="139">
        <f ca="1">IF(OR(H156&lt;'Capital Structure'!$K$7,H156&gt;'Capital Structure'!$L$7),0,MAX(SUM($E$167:H167)-SUM($E$169:H169),0))</f>
        <v>54417660.169994421</v>
      </c>
      <c r="I171" s="139">
        <f ca="1">IF(OR(I156&lt;'Capital Structure'!$K$7,I156&gt;'Capital Structure'!$L$7),0,MAX(SUM($E$167:I167)-SUM($E$169:I169),0))</f>
        <v>66778254.931879386</v>
      </c>
      <c r="J171" s="139">
        <f ca="1">IF(OR(J156&lt;'Capital Structure'!$K$7,J156&gt;'Capital Structure'!$L$7),0,MAX(SUM($E$167:J167)-SUM($E$169:J169),0))</f>
        <v>79138849.693764359</v>
      </c>
      <c r="K171" s="139">
        <f ca="1">IF(OR(K156&lt;'Capital Structure'!$K$7,K156&gt;'Capital Structure'!$L$7),0,MAX(SUM($E$167:K167)-SUM($E$169:K169),0))</f>
        <v>88415943.406922057</v>
      </c>
      <c r="L171" s="139">
        <f ca="1">IF(OR(L156&lt;'Capital Structure'!$K$7,L156&gt;'Capital Structure'!$L$7),0,MAX(SUM($E$167:L167)-SUM($E$169:L169),0))</f>
        <v>97693037.120079756</v>
      </c>
      <c r="M171" s="139">
        <f ca="1">IF(OR(M156&lt;'Capital Structure'!$K$7,M156&gt;'Capital Structure'!$L$7),0,MAX(SUM($E$167:M167)-SUM($E$169:M169),0))</f>
        <v>97719627.687055632</v>
      </c>
      <c r="N171" s="139">
        <f ca="1">IF(OR(N156&lt;'Capital Structure'!$K$7,N156&gt;'Capital Structure'!$L$7),0,MAX(SUM($E$167:N167)-SUM($E$169:N169),0))</f>
        <v>97746218.254031509</v>
      </c>
      <c r="O171" s="139">
        <f ca="1">IF(OR(O156&lt;'Capital Structure'!$K$7,O156&gt;'Capital Structure'!$L$7),0,MAX(SUM($E$167:O167)-SUM($E$169:O169),0))</f>
        <v>97772808.821007386</v>
      </c>
      <c r="P171" s="139">
        <f ca="1">IF(OR(P156&lt;'Capital Structure'!$K$7,P156&gt;'Capital Structure'!$L$7),0,MAX(SUM($E$167:P167)-SUM($E$169:P169),0))</f>
        <v>97799399.387983263</v>
      </c>
      <c r="Q171" s="139">
        <f ca="1">IF(OR(Q156&lt;'Capital Structure'!$K$7,Q156&gt;'Capital Structure'!$L$7),0,MAX(SUM($E$167:Q167)-SUM($E$169:Q169),0))</f>
        <v>97825989.954959139</v>
      </c>
      <c r="R171" s="139">
        <f ca="1">IF(OR(R156&lt;'Capital Structure'!$K$7,R156&gt;'Capital Structure'!$L$7),0,MAX(SUM($E$167:R167)-SUM($E$169:R169),0))</f>
        <v>97852580.521935016</v>
      </c>
      <c r="S171" s="139">
        <f ca="1">IF(OR(S156&lt;'Capital Structure'!$K$7,S156&gt;'Capital Structure'!$L$7),0,MAX(SUM($E$167:S167)-SUM($E$169:S169),0))</f>
        <v>97879157.729638159</v>
      </c>
      <c r="T171" s="139">
        <f ca="1">IF(OR(T156&lt;'Capital Structure'!$K$7,T156&gt;'Capital Structure'!$L$7),0,MAX(SUM($E$167:T167)-SUM($E$169:T169),0))</f>
        <v>94485698.452680826</v>
      </c>
      <c r="U171" s="139">
        <f ca="1">IF(OR(U156&lt;'Capital Structure'!$K$7,U156&gt;'Capital Structure'!$L$7),0,MAX(SUM($E$167:U167)-SUM($E$169:U169),0))</f>
        <v>88008670.289905295</v>
      </c>
      <c r="V171" s="139">
        <f ca="1">IF(OR(V156&lt;'Capital Structure'!$K$7,V156&gt;'Capital Structure'!$L$7),0,MAX(SUM($E$167:V167)-SUM($E$169:V169),0))</f>
        <v>72780857.1424025</v>
      </c>
      <c r="W171" s="139">
        <f ca="1">IF(OR(W156&lt;'Capital Structure'!$K$7,W156&gt;'Capital Structure'!$L$7),0,MAX(SUM($E$167:W167)-SUM($E$169:W169),0))</f>
        <v>57552840.483626977</v>
      </c>
      <c r="X171" s="139">
        <f ca="1">IF(OR(X156&lt;'Capital Structure'!$K$7,X156&gt;'Capital Structure'!$L$7),0,MAX(SUM($E$167:X167)-SUM($E$169:X169),0))</f>
        <v>16072468.870669633</v>
      </c>
      <c r="Y171" s="139">
        <f ca="1">IF(OR(Y156&lt;'Capital Structure'!$K$7,Y156&gt;'Capital Structure'!$L$7),0,MAX(SUM($E$167:Y167)-SUM($E$169:Y169),0))</f>
        <v>0</v>
      </c>
      <c r="Z171" s="139">
        <f ca="1">IF(OR(Z156&lt;'Capital Structure'!$K$7,Z156&gt;'Capital Structure'!$L$7),0,MAX(SUM($E$167:Z167)-SUM($E$169:Z169),0))</f>
        <v>0</v>
      </c>
      <c r="AA171" s="139">
        <f ca="1">IF(OR(AA156&lt;'Capital Structure'!$K$7,AA156&gt;'Capital Structure'!$L$7),0,MAX(SUM($E$167:AA167)-SUM($E$169:AA169),0))</f>
        <v>0</v>
      </c>
      <c r="AB171" s="139">
        <f ca="1">IF(OR(AB156&lt;'Capital Structure'!$K$7,AB156&gt;'Capital Structure'!$L$7),0,MAX(SUM($E$167:AB167)-SUM($E$169:AB169),0))</f>
        <v>0</v>
      </c>
      <c r="AC171" s="139">
        <f ca="1">IF(OR(AC156&lt;'Capital Structure'!$K$7,AC156&gt;'Capital Structure'!$L$7),0,MAX(SUM($E$167:AC167)-SUM($E$169:AC169),0))</f>
        <v>0</v>
      </c>
      <c r="AD171" s="139">
        <f ca="1">IF(OR(AD156&lt;'Capital Structure'!$K$7,AD156&gt;'Capital Structure'!$L$7),0,MAX(SUM($E$167:AD167)-SUM($E$169:AD169),0))</f>
        <v>0</v>
      </c>
      <c r="AE171" s="139">
        <f ca="1">IF(OR(AE156&lt;'Capital Structure'!$K$7,AE156&gt;'Capital Structure'!$L$7),0,MAX(SUM($E$167:AE167)-SUM($E$169:AE169),0))</f>
        <v>0</v>
      </c>
      <c r="AF171" s="139">
        <f ca="1">IF(OR(AF156&lt;'Capital Structure'!$K$7,AF156&gt;'Capital Structure'!$L$7),0,MAX(SUM($E$167:AF167)-SUM($E$169:AF169),0))</f>
        <v>0</v>
      </c>
      <c r="AG171" s="139">
        <f ca="1">IF(OR(AG156&lt;'Capital Structure'!$K$7,AG156&gt;'Capital Structure'!$L$7),0,MAX(SUM($E$167:AG167)-SUM($E$169:AG169),0))</f>
        <v>0</v>
      </c>
      <c r="AH171" s="139">
        <f ca="1">IF(OR(AH156&lt;'Capital Structure'!$K$7,AH156&gt;'Capital Structure'!$L$7),0,MAX(SUM($E$167:AH167)-SUM($E$169:AH169),0))</f>
        <v>0</v>
      </c>
      <c r="AI171" s="139">
        <f ca="1">IF(OR(AI156&lt;'Capital Structure'!$K$7,AI156&gt;'Capital Structure'!$L$7),0,MAX(SUM($E$167:AI167)-SUM($E$169:AI169),0))</f>
        <v>0</v>
      </c>
      <c r="AJ171" s="139">
        <f ca="1">IF(OR(AJ156&lt;'Capital Structure'!$K$7,AJ156&gt;'Capital Structure'!$L$7),0,MAX(SUM($E$167:AJ167)-SUM($E$169:AJ169),0))</f>
        <v>0</v>
      </c>
      <c r="AK171" s="139">
        <f ca="1">IF(OR(AK156&lt;'Capital Structure'!$K$7,AK156&gt;'Capital Structure'!$L$7),0,MAX(SUM($E$167:AK167)-SUM($E$169:AK169),0))</f>
        <v>0</v>
      </c>
      <c r="AL171" s="139">
        <f ca="1">IF(OR(AL156&lt;'Capital Structure'!$K$7,AL156&gt;'Capital Structure'!$L$7),0,MAX(SUM($E$167:AL167)-SUM($E$169:AL169),0))</f>
        <v>0</v>
      </c>
      <c r="AM171" s="139">
        <f ca="1">IF(OR(AM156&lt;'Capital Structure'!$K$7,AM156&gt;'Capital Structure'!$L$7),0,MAX(SUM($E$167:AM167)-SUM($E$169:AM169),0))</f>
        <v>0</v>
      </c>
      <c r="AN171" s="139">
        <f ca="1">IF(OR(AN156&lt;'Capital Structure'!$K$7,AN156&gt;'Capital Structure'!$L$7),0,MAX(SUM($E$167:AN167)-SUM($E$169:AN169),0))</f>
        <v>0</v>
      </c>
      <c r="AO171" s="139">
        <f ca="1">IF(OR(AO156&lt;'Capital Structure'!$K$7,AO156&gt;'Capital Structure'!$L$7),0,MAX(SUM($E$167:AO167)-SUM($E$169:AO169),0))</f>
        <v>0</v>
      </c>
      <c r="AP171" s="139">
        <f ca="1">IF(OR(AP156&lt;'Capital Structure'!$K$7,AP156&gt;'Capital Structure'!$L$7),0,MAX(SUM($E$167:AP167)-SUM($E$169:AP169),0))</f>
        <v>0</v>
      </c>
      <c r="AQ171" s="139">
        <f ca="1">IF(OR(AQ156&lt;'Capital Structure'!$K$7,AQ156&gt;'Capital Structure'!$L$7),0,MAX(SUM($E$167:AQ167)-SUM($E$169:AQ169),0))</f>
        <v>0</v>
      </c>
      <c r="AR171" s="139">
        <f ca="1">IF(OR(AR156&lt;'Capital Structure'!$K$7,AR156&gt;'Capital Structure'!$L$7),0,MAX(SUM($E$167:AR167)-SUM($E$169:AR169),0))</f>
        <v>0</v>
      </c>
      <c r="AS171" s="139">
        <f ca="1">IF(OR(AS156&lt;'Capital Structure'!$K$7,AS156&gt;'Capital Structure'!$L$7),0,MAX(SUM($E$167:AS167)-SUM($E$169:AS169),0))</f>
        <v>0</v>
      </c>
      <c r="AT171" s="139">
        <f ca="1">IF(OR(AT156&lt;'Capital Structure'!$K$7,AT156&gt;'Capital Structure'!$L$7),0,MAX(SUM($E$167:AT167)-SUM($E$169:AT169),0))</f>
        <v>0</v>
      </c>
      <c r="AU171" s="139">
        <f ca="1">IF(OR(AU156&lt;'Capital Structure'!$K$7,AU156&gt;'Capital Structure'!$L$7),0,MAX(SUM($E$167:AU167)-SUM($E$169:AU169),0))</f>
        <v>0</v>
      </c>
      <c r="AV171" s="139">
        <f ca="1">IF(OR(AV156&lt;'Capital Structure'!$K$7,AV156&gt;'Capital Structure'!$L$7),0,MAX(SUM($E$167:AV167)-SUM($E$169:AV169),0))</f>
        <v>0</v>
      </c>
      <c r="AW171" s="139">
        <f ca="1">IF(OR(AW156&lt;'Capital Structure'!$K$7,AW156&gt;'Capital Structure'!$L$7),0,MAX(SUM($E$167:AW167)-SUM($E$169:AW169),0))</f>
        <v>0</v>
      </c>
      <c r="AX171" s="139">
        <f ca="1">IF(OR(AX156&lt;'Capital Structure'!$K$7,AX156&gt;'Capital Structure'!$L$7),0,MAX(SUM($E$167:AX167)-SUM($E$169:AX169),0))</f>
        <v>41852387.708543032</v>
      </c>
      <c r="AY171" s="139">
        <f ca="1">IF(OR(AY156&lt;'Capital Structure'!$K$7,AY156&gt;'Capital Structure'!$L$7),0,MAX(SUM($E$167:AY167)-SUM($E$169:AY169),0))</f>
        <v>41865428.666876376</v>
      </c>
      <c r="AZ171" s="139">
        <f ca="1">IF(OR(AZ156&lt;'Capital Structure'!$K$7,AZ156&gt;'Capital Structure'!$L$7),0,MAX(SUM($E$167:AZ167)-SUM($E$169:AZ169),0))</f>
        <v>41878469.625209719</v>
      </c>
      <c r="BA171" s="139">
        <f ca="1">IF(OR(BA156&lt;'Capital Structure'!$K$7,BA156&gt;'Capital Structure'!$L$7),0,MAX(SUM($E$167:BA167)-SUM($E$169:BA169),0))</f>
        <v>41891510.583543062</v>
      </c>
      <c r="BB171" s="139">
        <f ca="1">IF(OR(BB156&lt;'Capital Structure'!$K$7,BB156&gt;'Capital Structure'!$L$7),0,MAX(SUM($E$167:BB167)-SUM($E$169:BB169),0))</f>
        <v>41904551.541876405</v>
      </c>
      <c r="BC171" s="139">
        <f ca="1">IF(OR(BC156&lt;'Capital Structure'!$K$7,BC156&gt;'Capital Structure'!$L$7),0,MAX(SUM($E$167:BC167)-SUM($E$169:BC169),0))</f>
        <v>77511036.338648349</v>
      </c>
      <c r="BD171" s="139">
        <f ca="1">IF(OR(BD156&lt;'Capital Structure'!$K$7,BD156&gt;'Capital Structure'!$L$7),0,MAX(SUM($E$167:BD167)-SUM($E$169:BD169),0))</f>
        <v>77511036.338648349</v>
      </c>
      <c r="BE171" s="139">
        <f ca="1">IF(OR(BE156&lt;'Capital Structure'!$K$7,BE156&gt;'Capital Structure'!$L$7),0,MAX(SUM($E$167:BE167)-SUM($E$169:BE169),0))</f>
        <v>77511036.338648349</v>
      </c>
      <c r="BF171" s="139">
        <f ca="1">IF(OR(BF156&lt;'Capital Structure'!$K$7,BF156&gt;'Capital Structure'!$L$7),0,MAX(SUM($E$167:BF167)-SUM($E$169:BF169),0))</f>
        <v>77511036.338648349</v>
      </c>
      <c r="BG171" s="139">
        <f ca="1">IF(OR(BG156&lt;'Capital Structure'!$K$7,BG156&gt;'Capital Structure'!$L$7),0,MAX(SUM($E$167:BG167)-SUM($E$169:BG169),0))</f>
        <v>77511036.338648349</v>
      </c>
      <c r="BH171" s="139">
        <f ca="1">IF(OR(BH156&lt;'Capital Structure'!$K$7,BH156&gt;'Capital Structure'!$L$7),0,MAX(SUM($E$167:BH167)-SUM($E$169:BH169),0))</f>
        <v>77511036.338648349</v>
      </c>
      <c r="BI171" s="139">
        <f ca="1">IF(OR(BI156&lt;'Capital Structure'!$K$7,BI156&gt;'Capital Structure'!$L$7),0,MAX(SUM($E$167:BI167)-SUM($E$169:BI169),0))</f>
        <v>77511036.338648349</v>
      </c>
      <c r="BJ171" s="139">
        <f ca="1">IF(OR(BJ156&lt;'Capital Structure'!$K$7,BJ156&gt;'Capital Structure'!$L$7),0,MAX(SUM($E$167:BJ167)-SUM($E$169:BJ169),0))</f>
        <v>77511036.338648349</v>
      </c>
      <c r="BK171" s="139">
        <f ca="1">IF(OR(BK156&lt;'Capital Structure'!$K$7,BK156&gt;'Capital Structure'!$L$7),0,MAX(SUM($E$167:BK167)-SUM($E$169:BK169),0))</f>
        <v>77511036.338648349</v>
      </c>
      <c r="BL171" s="139">
        <f ca="1">IF(OR(BL156&lt;'Capital Structure'!$K$7,BL156&gt;'Capital Structure'!$L$7),0,MAX(SUM($E$167:BL167)-SUM($E$169:BL169),0))</f>
        <v>77511036.338648349</v>
      </c>
      <c r="BM171" s="139">
        <f ca="1">IF(OR(BM156&lt;'Capital Structure'!$K$7,BM156&gt;'Capital Structure'!$L$7),0,MAX(SUM($E$167:BM167)-SUM($E$169:BM169),0))</f>
        <v>77511036.338648349</v>
      </c>
      <c r="BN171" s="139">
        <f ca="1">IF(OR(BN156&lt;'Capital Structure'!$K$7,BN156&gt;'Capital Structure'!$L$7),0,MAX(SUM($E$167:BN167)-SUM($E$169:BN169),0))</f>
        <v>77511036.338648349</v>
      </c>
      <c r="BO171" s="139">
        <f ca="1">IF(OR(BO156&lt;'Capital Structure'!$K$7,BO156&gt;'Capital Structure'!$L$7),0,MAX(SUM($E$167:BO167)-SUM($E$169:BO169),0))</f>
        <v>77511036.338648349</v>
      </c>
      <c r="BP171" s="139">
        <f ca="1">IF(OR(BP156&lt;'Capital Structure'!$K$7,BP156&gt;'Capital Structure'!$L$7),0,MAX(SUM($E$167:BP167)-SUM($E$169:BP169),0))</f>
        <v>77511036.338648349</v>
      </c>
      <c r="BQ171" s="139">
        <f ca="1">IF(OR(BQ156&lt;'Capital Structure'!$K$7,BQ156&gt;'Capital Structure'!$L$7),0,MAX(SUM($E$167:BQ167)-SUM($E$169:BQ169),0))</f>
        <v>77511036.338648349</v>
      </c>
      <c r="BR171" s="139">
        <f ca="1">IF(OR(BR156&lt;'Capital Structure'!$K$7,BR156&gt;'Capital Structure'!$L$7),0,MAX(SUM($E$167:BR167)-SUM($E$169:BR169),0))</f>
        <v>77511036.338648349</v>
      </c>
      <c r="BS171" s="139">
        <f ca="1">IF(OR(BS156&lt;'Capital Structure'!$K$7,BS156&gt;'Capital Structure'!$L$7),0,MAX(SUM($E$167:BS167)-SUM($E$169:BS169),0))</f>
        <v>77511036.338648349</v>
      </c>
      <c r="BT171" s="139">
        <f ca="1">IF(OR(BT156&lt;'Capital Structure'!$K$7,BT156&gt;'Capital Structure'!$L$7),0,MAX(SUM($E$167:BT167)-SUM($E$169:BT169),0))</f>
        <v>77511036.338648349</v>
      </c>
      <c r="BU171" s="139">
        <f ca="1">IF(OR(BU156&lt;'Capital Structure'!$K$7,BU156&gt;'Capital Structure'!$L$7),0,MAX(SUM($E$167:BU167)-SUM($E$169:BU169),0))</f>
        <v>77511036.338648349</v>
      </c>
      <c r="BV171" s="139">
        <f ca="1">IF(OR(BV156&lt;'Capital Structure'!$K$7,BV156&gt;'Capital Structure'!$L$7),0,MAX(SUM($E$167:BV167)-SUM($E$169:BV169),0))</f>
        <v>77511036.338648349</v>
      </c>
      <c r="BW171" s="139">
        <f ca="1">IF(OR(BW156&lt;'Capital Structure'!$K$7,BW156&gt;'Capital Structure'!$L$7),0,MAX(SUM($E$167:BW167)-SUM($E$169:BW169),0))</f>
        <v>77511036.338648349</v>
      </c>
      <c r="BX171" s="139">
        <f ca="1">IF(OR(BX156&lt;'Capital Structure'!$K$7,BX156&gt;'Capital Structure'!$L$7),0,MAX(SUM($E$167:BX167)-SUM($E$169:BX169),0))</f>
        <v>77511036.338648349</v>
      </c>
      <c r="BY171" s="139">
        <f ca="1">IF(OR(BY156&lt;'Capital Structure'!$K$7,BY156&gt;'Capital Structure'!$L$7),0,MAX(SUM($E$167:BY167)-SUM($E$169:BY169),0))</f>
        <v>77511036.338648349</v>
      </c>
      <c r="BZ171" s="139">
        <f ca="1">IF(OR(BZ156&lt;'Capital Structure'!$K$7,BZ156&gt;'Capital Structure'!$L$7),0,MAX(SUM($E$167:BZ167)-SUM($E$169:BZ169),0))</f>
        <v>77511036.338648349</v>
      </c>
      <c r="CA171" s="139">
        <f ca="1">IF(OR(CA156&lt;'Capital Structure'!$K$7,CA156&gt;'Capital Structure'!$L$7),0,MAX(SUM($E$167:CA167)-SUM($E$169:CA169),0))</f>
        <v>77511036.338648349</v>
      </c>
      <c r="CB171" s="139">
        <f ca="1">IF(OR(CB156&lt;'Capital Structure'!$K$7,CB156&gt;'Capital Structure'!$L$7),0,MAX(SUM($E$167:CB167)-SUM($E$169:CB169),0))</f>
        <v>77511036.338648349</v>
      </c>
      <c r="CC171" s="139">
        <f ca="1">IF(OR(CC156&lt;'Capital Structure'!$K$7,CC156&gt;'Capital Structure'!$L$7),0,MAX(SUM($E$167:CC167)-SUM($E$169:CC169),0))</f>
        <v>77511036.338648349</v>
      </c>
      <c r="CD171" s="139">
        <f ca="1">IF(OR(CD156&lt;'Capital Structure'!$K$7,CD156&gt;'Capital Structure'!$L$7),0,MAX(SUM($E$167:CD167)-SUM($E$169:CD169),0))</f>
        <v>77511036.338648349</v>
      </c>
      <c r="CE171" s="139">
        <f ca="1">IF(OR(CE156&lt;'Capital Structure'!$K$7,CE156&gt;'Capital Structure'!$L$7),0,MAX(SUM($E$167:CE167)-SUM($E$169:CE169),0))</f>
        <v>77511036.338648349</v>
      </c>
      <c r="CF171" s="139">
        <f ca="1">IF(OR(CF156&lt;'Capital Structure'!$K$7,CF156&gt;'Capital Structure'!$L$7),0,MAX(SUM($E$167:CF167)-SUM($E$169:CF169),0))</f>
        <v>77511036.338648349</v>
      </c>
      <c r="CG171" s="139">
        <f ca="1">IF(OR(CG156&lt;'Capital Structure'!$K$7,CG156&gt;'Capital Structure'!$L$7),0,MAX(SUM($E$167:CG167)-SUM($E$169:CG169),0))</f>
        <v>77511036.338648349</v>
      </c>
      <c r="CH171" s="139">
        <f ca="1">IF(OR(CH156&lt;'Capital Structure'!$K$7,CH156&gt;'Capital Structure'!$L$7),0,MAX(SUM($E$167:CH167)-SUM($E$169:CH169),0))</f>
        <v>77511036.338648349</v>
      </c>
      <c r="CI171" s="139">
        <f ca="1">IF(OR(CI156&lt;'Capital Structure'!$K$7,CI156&gt;'Capital Structure'!$L$7),0,MAX(SUM($E$167:CI167)-SUM($E$169:CI169),0))</f>
        <v>77511036.338648349</v>
      </c>
      <c r="CJ171" s="139">
        <f ca="1">IF(OR(CJ156&lt;'Capital Structure'!$K$7,CJ156&gt;'Capital Structure'!$L$7),0,MAX(SUM($E$167:CJ167)-SUM($E$169:CJ169),0))</f>
        <v>77511036.338648349</v>
      </c>
      <c r="CK171" s="139">
        <f ca="1">IF(OR(CK156&lt;'Capital Structure'!$K$7,CK156&gt;'Capital Structure'!$L$7),0,MAX(SUM($E$167:CK167)-SUM($E$169:CK169),0))</f>
        <v>77511036.338648349</v>
      </c>
      <c r="CL171" s="139">
        <f ca="1">IF(OR(CL156&lt;'Capital Structure'!$K$7,CL156&gt;'Capital Structure'!$L$7),0,MAX(SUM($E$167:CL167)-SUM($E$169:CL169),0))</f>
        <v>77511036.338648349</v>
      </c>
      <c r="CM171" s="139">
        <f ca="1">IF(OR(CM156&lt;'Capital Structure'!$K$7,CM156&gt;'Capital Structure'!$L$7),0,MAX(SUM($E$167:CM167)-SUM($E$169:CM169),0))</f>
        <v>77511036.338648349</v>
      </c>
      <c r="CN171" s="139">
        <f>IF(OR(CN156&lt;'Capital Structure'!$K$7,CN156&gt;'Capital Structure'!$L$7),0,MAX(SUM($E$167:CN167)-SUM($E$169:CN169),0))</f>
        <v>0</v>
      </c>
      <c r="CO171" s="139">
        <f>IF(OR(CO156&lt;'Capital Structure'!$K$7,CO156&gt;'Capital Structure'!$L$7),0,MAX(SUM($E$167:CO167)-SUM($E$169:CO169),0))</f>
        <v>0</v>
      </c>
      <c r="CP171" s="139">
        <f>IF(OR(CP156&lt;'Capital Structure'!$K$7,CP156&gt;'Capital Structure'!$L$7),0,MAX(SUM($E$167:CP167)-SUM($E$169:CP169),0))</f>
        <v>0</v>
      </c>
      <c r="CQ171" s="139">
        <f>IF(OR(CQ156&lt;'Capital Structure'!$K$7,CQ156&gt;'Capital Structure'!$L$7),0,MAX(SUM($E$167:CQ167)-SUM($E$169:CQ169),0))</f>
        <v>0</v>
      </c>
      <c r="CR171" s="139">
        <f>IF(OR(CR156&lt;'Capital Structure'!$K$7,CR156&gt;'Capital Structure'!$L$7),0,MAX(SUM($E$167:CR167)-SUM($E$169:CR169),0))</f>
        <v>0</v>
      </c>
      <c r="CS171" s="139">
        <f>IF(OR(CS156&lt;'Capital Structure'!$K$7,CS156&gt;'Capital Structure'!$L$7),0,MAX(SUM($E$167:CS167)-SUM($E$169:CS169),0))</f>
        <v>0</v>
      </c>
      <c r="CT171" s="139">
        <f>IF(OR(CT156&lt;'Capital Structure'!$K$7,CT156&gt;'Capital Structure'!$L$7),0,MAX(SUM($E$167:CT167)-SUM($E$169:CT169),0))</f>
        <v>0</v>
      </c>
      <c r="CU171" s="139">
        <f>IF(OR(CU156&lt;'Capital Structure'!$K$7,CU156&gt;'Capital Structure'!$L$7),0,MAX(SUM($E$167:CU167)-SUM($E$169:CU169),0))</f>
        <v>0</v>
      </c>
      <c r="CV171" s="139">
        <f>IF(OR(CV156&lt;'Capital Structure'!$K$7,CV156&gt;'Capital Structure'!$L$7),0,MAX(SUM($E$167:CV167)-SUM($E$169:CV169),0))</f>
        <v>0</v>
      </c>
      <c r="CW171" s="139">
        <f>IF(OR(CW156&lt;'Capital Structure'!$K$7,CW156&gt;'Capital Structure'!$L$7),0,MAX(SUM($E$167:CW167)-SUM($E$169:CW169),0))</f>
        <v>0</v>
      </c>
      <c r="CX171" s="139">
        <f>IF(OR(CX156&lt;'Capital Structure'!$K$7,CX156&gt;'Capital Structure'!$L$7),0,MAX(SUM($E$167:CX167)-SUM($E$169:CX169),0))</f>
        <v>0</v>
      </c>
      <c r="CY171" s="139">
        <f>IF(OR(CY156&lt;'Capital Structure'!$K$7,CY156&gt;'Capital Structure'!$L$7),0,MAX(SUM($E$167:CY167)-SUM($E$169:CY169),0))</f>
        <v>0</v>
      </c>
      <c r="CZ171" s="139">
        <f>IF(OR(CZ156&lt;'Capital Structure'!$K$7,CZ156&gt;'Capital Structure'!$L$7),0,MAX(SUM($E$167:CZ167)-SUM($E$169:CZ169),0))</f>
        <v>0</v>
      </c>
      <c r="DA171" s="139">
        <f>IF(OR(DA156&lt;'Capital Structure'!$K$7,DA156&gt;'Capital Structure'!$L$7),0,MAX(SUM($E$167:DA167)-SUM($E$169:DA169),0))</f>
        <v>0</v>
      </c>
      <c r="DB171" s="139">
        <f>IF(OR(DB156&lt;'Capital Structure'!$K$7,DB156&gt;'Capital Structure'!$L$7),0,MAX(SUM($E$167:DB167)-SUM($E$169:DB169),0))</f>
        <v>0</v>
      </c>
      <c r="DC171" s="139">
        <f>IF(OR(DC156&lt;'Capital Structure'!$K$7,DC156&gt;'Capital Structure'!$L$7),0,MAX(SUM($E$167:DC167)-SUM($E$169:DC169),0))</f>
        <v>0</v>
      </c>
      <c r="DD171" s="139">
        <f>IF(OR(DD156&lt;'Capital Structure'!$K$7,DD156&gt;'Capital Structure'!$L$7),0,MAX(SUM($E$167:DD167)-SUM($E$169:DD169),0))</f>
        <v>0</v>
      </c>
      <c r="DE171" s="139">
        <f>IF(OR(DE156&lt;'Capital Structure'!$K$7,DE156&gt;'Capital Structure'!$L$7),0,MAX(SUM($E$167:DE167)-SUM($E$169:DE169),0))</f>
        <v>0</v>
      </c>
      <c r="DF171" s="139">
        <f>IF(OR(DF156&lt;'Capital Structure'!$K$7,DF156&gt;'Capital Structure'!$L$7),0,MAX(SUM($E$167:DF167)-SUM($E$169:DF169),0))</f>
        <v>0</v>
      </c>
      <c r="DG171" s="139">
        <f>IF(OR(DG156&lt;'Capital Structure'!$K$7,DG156&gt;'Capital Structure'!$L$7),0,MAX(SUM($E$167:DG167)-SUM($E$169:DG169),0))</f>
        <v>0</v>
      </c>
      <c r="DH171" s="139">
        <f>IF(OR(DH156&lt;'Capital Structure'!$K$7,DH156&gt;'Capital Structure'!$L$7),0,MAX(SUM($E$167:DH167)-SUM($E$169:DH169),0))</f>
        <v>0</v>
      </c>
      <c r="DI171" s="139">
        <f>IF(OR(DI156&lt;'Capital Structure'!$K$7,DI156&gt;'Capital Structure'!$L$7),0,MAX(SUM($E$167:DI167)-SUM($E$169:DI169),0))</f>
        <v>0</v>
      </c>
      <c r="DJ171" s="139">
        <f>IF(OR(DJ156&lt;'Capital Structure'!$K$7,DJ156&gt;'Capital Structure'!$L$7),0,MAX(SUM($E$167:DJ167)-SUM($E$169:DJ169),0))</f>
        <v>0</v>
      </c>
      <c r="DK171" s="139">
        <f>IF(OR(DK156&lt;'Capital Structure'!$K$7,DK156&gt;'Capital Structure'!$L$7),0,MAX(SUM($E$167:DK167)-SUM($E$169:DK169),0))</f>
        <v>0</v>
      </c>
      <c r="DL171" s="139">
        <f>IF(OR(DL156&lt;'Capital Structure'!$K$7,DL156&gt;'Capital Structure'!$L$7),0,MAX(SUM($E$167:DL167)-SUM($E$169:DL169),0))</f>
        <v>0</v>
      </c>
      <c r="DM171" s="139">
        <f>IF(OR(DM156&lt;'Capital Structure'!$K$7,DM156&gt;'Capital Structure'!$L$7),0,MAX(SUM($E$167:DM167)-SUM($E$169:DM169),0))</f>
        <v>0</v>
      </c>
      <c r="DN171" s="139">
        <f>IF(OR(DN156&lt;'Capital Structure'!$K$7,DN156&gt;'Capital Structure'!$L$7),0,MAX(SUM($E$167:DN167)-SUM($E$169:DN169),0))</f>
        <v>0</v>
      </c>
      <c r="DO171" s="139">
        <f>IF(OR(DO156&lt;'Capital Structure'!$K$7,DO156&gt;'Capital Structure'!$L$7),0,MAX(SUM($E$167:DO167)-SUM($E$169:DO169),0))</f>
        <v>0</v>
      </c>
      <c r="DP171" s="139">
        <f>IF(OR(DP156&lt;'Capital Structure'!$K$7,DP156&gt;'Capital Structure'!$L$7),0,MAX(SUM($E$167:DP167)-SUM($E$169:DP169),0))</f>
        <v>0</v>
      </c>
      <c r="DQ171" s="139">
        <f>IF(OR(DQ156&lt;'Capital Structure'!$K$7,DQ156&gt;'Capital Structure'!$L$7),0,MAX(SUM($E$167:DQ167)-SUM($E$169:DQ169),0))</f>
        <v>0</v>
      </c>
      <c r="DR171" s="139">
        <f>IF(OR(DR156&lt;'Capital Structure'!$K$7,DR156&gt;'Capital Structure'!$L$7),0,MAX(SUM($E$167:DR167)-SUM($E$169:DR169),0))</f>
        <v>0</v>
      </c>
      <c r="DS171" s="139">
        <f>IF(OR(DS156&lt;'Capital Structure'!$K$7,DS156&gt;'Capital Structure'!$L$7),0,MAX(SUM($E$167:DS167)-SUM($E$169:DS169),0))</f>
        <v>0</v>
      </c>
      <c r="DT171" s="139">
        <f>IF(OR(DT156&lt;'Capital Structure'!$K$7,DT156&gt;'Capital Structure'!$L$7),0,MAX(SUM($E$167:DT167)-SUM($E$169:DT169),0))</f>
        <v>0</v>
      </c>
      <c r="DU171" s="139">
        <f>IF(OR(DU156&lt;'Capital Structure'!$K$7,DU156&gt;'Capital Structure'!$L$7),0,MAX(SUM($E$167:DU167)-SUM($E$169:DU169),0))</f>
        <v>0</v>
      </c>
      <c r="DV171" s="139">
        <f>IF(OR(DV156&lt;'Capital Structure'!$K$7,DV156&gt;'Capital Structure'!$L$7),0,MAX(SUM($E$167:DV167)-SUM($E$169:DV169),0))</f>
        <v>0</v>
      </c>
      <c r="DW171" s="139">
        <f>IF(OR(DW156&lt;'Capital Structure'!$K$7,DW156&gt;'Capital Structure'!$L$7),0,MAX(SUM($E$167:DW167)-SUM($E$169:DW169),0))</f>
        <v>0</v>
      </c>
      <c r="DX171" s="139">
        <f>IF(OR(DX156&lt;'Capital Structure'!$K$7,DX156&gt;'Capital Structure'!$L$7),0,MAX(SUM($E$167:DX167)-SUM($E$169:DX169),0))</f>
        <v>0</v>
      </c>
      <c r="DY171" s="139">
        <f>IF(OR(DY156&lt;'Capital Structure'!$K$7,DY156&gt;'Capital Structure'!$L$7),0,MAX(SUM($E$167:DY167)-SUM($E$169:DY169),0))</f>
        <v>0</v>
      </c>
      <c r="DZ171" s="139">
        <f>IF(OR(DZ156&lt;'Capital Structure'!$K$7,DZ156&gt;'Capital Structure'!$L$7),0,MAX(SUM($E$167:DZ167)-SUM($E$169:DZ169),0))</f>
        <v>0</v>
      </c>
      <c r="EA171" s="139">
        <f>IF(OR(EA156&lt;'Capital Structure'!$K$7,EA156&gt;'Capital Structure'!$L$7),0,MAX(SUM($E$167:EA167)-SUM($E$169:EA169),0))</f>
        <v>0</v>
      </c>
      <c r="EB171" s="139">
        <f>IF(OR(EB156&lt;'Capital Structure'!$K$7,EB156&gt;'Capital Structure'!$L$7),0,MAX(SUM($E$167:EB167)-SUM($E$169:EB169),0))</f>
        <v>0</v>
      </c>
      <c r="EC171" s="139">
        <f>IF(OR(EC156&lt;'Capital Structure'!$K$7,EC156&gt;'Capital Structure'!$L$7),0,MAX(SUM($E$167:EC167)-SUM($E$169:EC169),0))</f>
        <v>0</v>
      </c>
      <c r="ED171" s="139">
        <f>IF(OR(ED156&lt;'Capital Structure'!$K$7,ED156&gt;'Capital Structure'!$L$7),0,MAX(SUM($E$167:ED167)-SUM($E$169:ED169),0))</f>
        <v>0</v>
      </c>
      <c r="EE171" s="139">
        <f>IF(OR(EE156&lt;'Capital Structure'!$K$7,EE156&gt;'Capital Structure'!$L$7),0,MAX(SUM($E$167:EE167)-SUM($E$169:EE169),0))</f>
        <v>0</v>
      </c>
      <c r="EF171" s="139">
        <f>IF(OR(EF156&lt;'Capital Structure'!$K$7,EF156&gt;'Capital Structure'!$L$7),0,MAX(SUM($E$167:EF167)-SUM($E$169:EF169),0))</f>
        <v>0</v>
      </c>
      <c r="EG171" s="139">
        <f>IF(OR(EG156&lt;'Capital Structure'!$K$7,EG156&gt;'Capital Structure'!$L$7),0,MAX(SUM($E$167:EG167)-SUM($E$169:EG169),0))</f>
        <v>0</v>
      </c>
      <c r="EH171" s="139">
        <f>IF(OR(EH156&lt;'Capital Structure'!$K$7,EH156&gt;'Capital Structure'!$L$7),0,MAX(SUM($E$167:EH167)-SUM($E$169:EH169),0))</f>
        <v>0</v>
      </c>
      <c r="EI171" s="139">
        <f>IF(OR(EI156&lt;'Capital Structure'!$K$7,EI156&gt;'Capital Structure'!$L$7),0,MAX(SUM($E$167:EI167)-SUM($E$169:EI169),0))</f>
        <v>0</v>
      </c>
      <c r="EJ171" s="139">
        <f>IF(OR(EJ156&lt;'Capital Structure'!$K$7,EJ156&gt;'Capital Structure'!$L$7),0,MAX(SUM($E$167:EJ167)-SUM($E$169:EJ169),0))</f>
        <v>0</v>
      </c>
      <c r="EK171" s="139">
        <f>IF(OR(EK156&lt;'Capital Structure'!$K$7,EK156&gt;'Capital Structure'!$L$7),0,MAX(SUM($E$167:EK167)-SUM($E$169:EK169),0))</f>
        <v>0</v>
      </c>
    </row>
    <row r="172" spans="1:141">
      <c r="B172" s="154" t="s">
        <v>374</v>
      </c>
      <c r="C172" s="125"/>
      <c r="D172" s="125"/>
      <c r="E172" s="139">
        <f ca="1">IF(OR(E156&lt;'Capital Structure'!$K$7,E156&gt;'Capital Structure'!$L$7),0,SUM($D$168:E168)-SUM($D$170:E170))</f>
        <v>56725.815671869197</v>
      </c>
      <c r="F172" s="139">
        <f ca="1">IF(OR(F156&lt;'Capital Structure'!$K$7,F156&gt;'Capital Structure'!$L$7),0,SUM($D$168:F168)-SUM($D$170:F170))</f>
        <v>170413.80458090705</v>
      </c>
      <c r="G172" s="139">
        <f ca="1">IF(OR(G156&lt;'Capital Structure'!$K$7,G156&gt;'Capital Structure'!$L$7),0,SUM($D$168:G168)-SUM($D$170:G170))</f>
        <v>341301.3091156017</v>
      </c>
      <c r="H172" s="139">
        <f ca="1">IF(OR(H156&lt;'Capital Structure'!$K$7,H156&gt;'Capital Structure'!$L$7),0,SUM($D$168:H168)-SUM($D$170:H170))</f>
        <v>569463.64861189353</v>
      </c>
      <c r="I172" s="139">
        <f ca="1">IF(OR(I156&lt;'Capital Structure'!$K$7,I156&gt;'Capital Structure'!$L$7),0,SUM($D$168:I168)-SUM($D$170:I170))</f>
        <v>850079.14269727387</v>
      </c>
      <c r="J172" s="139">
        <f ca="1">IF(OR(J156&lt;'Capital Structure'!$K$7,J156&gt;'Capital Structure'!$L$7),0,SUM($D$168:J168)-SUM($D$170:J170))</f>
        <v>1183366.3461825307</v>
      </c>
      <c r="K172" s="139">
        <f ca="1">IF(OR(K156&lt;'Capital Structure'!$K$7,K156&gt;'Capital Structure'!$L$7),0,SUM($D$168:K168)-SUM($D$170:K170))</f>
        <v>1556696.8034871332</v>
      </c>
      <c r="L172" s="139">
        <f ca="1">IF(OR(L156&lt;'Capital Structure'!$K$7,L156&gt;'Capital Structure'!$L$7),0,SUM($D$168:L168)-SUM($D$170:L170))</f>
        <v>1970237.3615019952</v>
      </c>
      <c r="M172" s="139">
        <f ca="1">IF(OR(M156&lt;'Capital Structure'!$K$7,M156&gt;'Capital Structure'!$L$7),0,SUM($D$168:M168)-SUM($D$170:M170))</f>
        <v>2385611.7992043188</v>
      </c>
      <c r="N172" s="139">
        <f ca="1">IF(OR(N156&lt;'Capital Structure'!$K$7,N156&gt;'Capital Structure'!$L$7),0,SUM($D$168:N168)-SUM($D$170:N170))</f>
        <v>2802827.7577594682</v>
      </c>
      <c r="O172" s="139">
        <f ca="1">IF(OR(O156&lt;'Capital Structure'!$K$7,O156&gt;'Capital Structure'!$L$7),0,SUM($D$168:O168)-SUM($D$170:O170))</f>
        <v>3221892.9101709966</v>
      </c>
      <c r="P172" s="139">
        <f ca="1">IF(OR(P156&lt;'Capital Structure'!$K$7,P156&gt;'Capital Structure'!$L$7),0,SUM($D$168:P168)-SUM($D$170:P170))</f>
        <v>3642814.9614133062</v>
      </c>
      <c r="Q172" s="139">
        <f ca="1">IF(OR(Q156&lt;'Capital Structure'!$K$7,Q156&gt;'Capital Structure'!$L$7),0,SUM($D$168:Q168)-SUM($D$170:Q170))</f>
        <v>4065601.6485648579</v>
      </c>
      <c r="R172" s="139">
        <f ca="1">IF(OR(R156&lt;'Capital Structure'!$K$7,R156&gt;'Capital Structure'!$L$7),0,SUM($D$168:R168)-SUM($D$170:R170))</f>
        <v>4490260.7409419408</v>
      </c>
      <c r="S172" s="139">
        <f ca="1">IF(OR(S156&lt;'Capital Structure'!$K$7,S156&gt;'Capital Structure'!$L$7),0,SUM($D$168:S168)-SUM($D$170:S170))</f>
        <v>4916799.9845693577</v>
      </c>
      <c r="T172" s="139">
        <f ca="1">IF(OR(T156&lt;'Capital Structure'!$K$7,T156&gt;'Capital Structure'!$L$7),0,SUM($D$168:T168)-SUM($D$170:T170))</f>
        <v>5345116.4750452228</v>
      </c>
      <c r="U172" s="139">
        <f ca="1">IF(OR(U156&lt;'Capital Structure'!$K$7,U156&gt;'Capital Structure'!$L$7),0,SUM($D$168:U168)-SUM($D$170:U170))</f>
        <v>5761078.2039107475</v>
      </c>
      <c r="V172" s="139">
        <f ca="1">IF(OR(V156&lt;'Capital Structure'!$K$7,V156&gt;'Capital Structure'!$L$7),0,SUM($D$168:V168)-SUM($D$170:V170))</f>
        <v>6151785.489301648</v>
      </c>
      <c r="W172" s="139">
        <f ca="1">IF(OR(W156&lt;'Capital Structure'!$K$7,W156&gt;'Capital Structure'!$L$7),0,SUM($D$168:W168)-SUM($D$170:W170))</f>
        <v>6480671.5002670819</v>
      </c>
      <c r="X172" s="139">
        <f ca="1">IF(OR(X156&lt;'Capital Structure'!$K$7,X156&gt;'Capital Structure'!$L$7),0,SUM($D$168:X168)-SUM($D$170:X170))</f>
        <v>6747477.8001999734</v>
      </c>
      <c r="Y172" s="139">
        <f ca="1">IF(OR(Y156&lt;'Capital Structure'!$K$7,Y156&gt;'Capital Structure'!$L$7),0,SUM($D$168:Y168)-SUM($D$170:Y170))</f>
        <v>0</v>
      </c>
      <c r="Z172" s="139">
        <f ca="1">IF(OR(Z156&lt;'Capital Structure'!$K$7,Z156&gt;'Capital Structure'!$L$7),0,SUM($D$168:Z168)-SUM($D$170:Z170))</f>
        <v>0</v>
      </c>
      <c r="AA172" s="139">
        <f ca="1">IF(OR(AA156&lt;'Capital Structure'!$K$7,AA156&gt;'Capital Structure'!$L$7),0,SUM($D$168:AA168)-SUM($D$170:AA170))</f>
        <v>0</v>
      </c>
      <c r="AB172" s="139">
        <f ca="1">IF(OR(AB156&lt;'Capital Structure'!$K$7,AB156&gt;'Capital Structure'!$L$7),0,SUM($D$168:AB168)-SUM($D$170:AB170))</f>
        <v>0</v>
      </c>
      <c r="AC172" s="139">
        <f ca="1">IF(OR(AC156&lt;'Capital Structure'!$K$7,AC156&gt;'Capital Structure'!$L$7),0,SUM($D$168:AC168)-SUM($D$170:AC170))</f>
        <v>0</v>
      </c>
      <c r="AD172" s="139">
        <f ca="1">IF(OR(AD156&lt;'Capital Structure'!$K$7,AD156&gt;'Capital Structure'!$L$7),0,SUM($D$168:AD168)-SUM($D$170:AD170))</f>
        <v>0</v>
      </c>
      <c r="AE172" s="139">
        <f ca="1">IF(OR(AE156&lt;'Capital Structure'!$K$7,AE156&gt;'Capital Structure'!$L$7),0,SUM($D$168:AE168)-SUM($D$170:AE170))</f>
        <v>0</v>
      </c>
      <c r="AF172" s="139">
        <f ca="1">IF(OR(AF156&lt;'Capital Structure'!$K$7,AF156&gt;'Capital Structure'!$L$7),0,SUM($D$168:AF168)-SUM($D$170:AF170))</f>
        <v>0</v>
      </c>
      <c r="AG172" s="139">
        <f ca="1">IF(OR(AG156&lt;'Capital Structure'!$K$7,AG156&gt;'Capital Structure'!$L$7),0,SUM($D$168:AG168)-SUM($D$170:AG170))</f>
        <v>0</v>
      </c>
      <c r="AH172" s="139">
        <f ca="1">IF(OR(AH156&lt;'Capital Structure'!$K$7,AH156&gt;'Capital Structure'!$L$7),0,SUM($D$168:AH168)-SUM($D$170:AH170))</f>
        <v>0</v>
      </c>
      <c r="AI172" s="139">
        <f ca="1">IF(OR(AI156&lt;'Capital Structure'!$K$7,AI156&gt;'Capital Structure'!$L$7),0,SUM($D$168:AI168)-SUM($D$170:AI170))</f>
        <v>0</v>
      </c>
      <c r="AJ172" s="139">
        <f ca="1">IF(OR(AJ156&lt;'Capital Structure'!$K$7,AJ156&gt;'Capital Structure'!$L$7),0,SUM($D$168:AJ168)-SUM($D$170:AJ170))</f>
        <v>0</v>
      </c>
      <c r="AK172" s="139">
        <f ca="1">IF(OR(AK156&lt;'Capital Structure'!$K$7,AK156&gt;'Capital Structure'!$L$7),0,SUM($D$168:AK168)-SUM($D$170:AK170))</f>
        <v>0</v>
      </c>
      <c r="AL172" s="139">
        <f ca="1">IF(OR(AL156&lt;'Capital Structure'!$K$7,AL156&gt;'Capital Structure'!$L$7),0,SUM($D$168:AL168)-SUM($D$170:AL170))</f>
        <v>0</v>
      </c>
      <c r="AM172" s="139">
        <f ca="1">IF(OR(AM156&lt;'Capital Structure'!$K$7,AM156&gt;'Capital Structure'!$L$7),0,SUM($D$168:AM168)-SUM($D$170:AM170))</f>
        <v>0</v>
      </c>
      <c r="AN172" s="139">
        <f ca="1">IF(OR(AN156&lt;'Capital Structure'!$K$7,AN156&gt;'Capital Structure'!$L$7),0,SUM($D$168:AN168)-SUM($D$170:AN170))</f>
        <v>0</v>
      </c>
      <c r="AO172" s="139">
        <f ca="1">IF(OR(AO156&lt;'Capital Structure'!$K$7,AO156&gt;'Capital Structure'!$L$7),0,SUM($D$168:AO168)-SUM($D$170:AO170))</f>
        <v>0</v>
      </c>
      <c r="AP172" s="139">
        <f ca="1">IF(OR(AP156&lt;'Capital Structure'!$K$7,AP156&gt;'Capital Structure'!$L$7),0,SUM($D$168:AP168)-SUM($D$170:AP170))</f>
        <v>0</v>
      </c>
      <c r="AQ172" s="139">
        <f ca="1">IF(OR(AQ156&lt;'Capital Structure'!$K$7,AQ156&gt;'Capital Structure'!$L$7),0,SUM($D$168:AQ168)-SUM($D$170:AQ170))</f>
        <v>0</v>
      </c>
      <c r="AR172" s="139">
        <f ca="1">IF(OR(AR156&lt;'Capital Structure'!$K$7,AR156&gt;'Capital Structure'!$L$7),0,SUM($D$168:AR168)-SUM($D$170:AR170))</f>
        <v>0</v>
      </c>
      <c r="AS172" s="139">
        <f ca="1">IF(OR(AS156&lt;'Capital Structure'!$K$7,AS156&gt;'Capital Structure'!$L$7),0,SUM($D$168:AS168)-SUM($D$170:AS170))</f>
        <v>0</v>
      </c>
      <c r="AT172" s="139">
        <f ca="1">IF(OR(AT156&lt;'Capital Structure'!$K$7,AT156&gt;'Capital Structure'!$L$7),0,SUM($D$168:AT168)-SUM($D$170:AT170))</f>
        <v>0</v>
      </c>
      <c r="AU172" s="139">
        <f ca="1">IF(OR(AU156&lt;'Capital Structure'!$K$7,AU156&gt;'Capital Structure'!$L$7),0,SUM($D$168:AU168)-SUM($D$170:AU170))</f>
        <v>0</v>
      </c>
      <c r="AV172" s="139">
        <f ca="1">IF(OR(AV156&lt;'Capital Structure'!$K$7,AV156&gt;'Capital Structure'!$L$7),0,SUM($D$168:AV168)-SUM($D$170:AV170))</f>
        <v>0</v>
      </c>
      <c r="AW172" s="139">
        <f ca="1">IF(OR(AW156&lt;'Capital Structure'!$K$7,AW156&gt;'Capital Structure'!$L$7),0,SUM($D$168:AW168)-SUM($D$170:AW170))</f>
        <v>0</v>
      </c>
      <c r="AX172" s="139">
        <f ca="1">IF(OR(AX156&lt;'Capital Structure'!$K$7,AX156&gt;'Capital Structure'!$L$7),0,SUM($D$168:AX168)-SUM($D$170:AX170))</f>
        <v>174384.9487855956</v>
      </c>
      <c r="AY172" s="139">
        <f ca="1">IF(OR(AY156&lt;'Capital Structure'!$K$7,AY156&gt;'Capital Structure'!$L$7),0,SUM($D$168:AY168)-SUM($D$170:AY170))</f>
        <v>349550.83885085396</v>
      </c>
      <c r="AZ172" s="139">
        <f ca="1">IF(OR(AZ156&lt;'Capital Structure'!$K$7,AZ156&gt;'Capital Structure'!$L$7),0,SUM($D$168:AZ168)-SUM($D$170:AZ170))</f>
        <v>525500.92411777284</v>
      </c>
      <c r="BA172" s="139">
        <f ca="1">IF(OR(BA156&lt;'Capital Structure'!$K$7,BA156&gt;'Capital Structure'!$L$7),0,SUM($D$168:BA168)-SUM($D$170:BA170))</f>
        <v>702238.47206635959</v>
      </c>
      <c r="BB172" s="139">
        <f ca="1">IF(OR(BB156&lt;'Capital Structure'!$K$7,BB156&gt;'Capital Structure'!$L$7),0,SUM($D$168:BB168)-SUM($D$170:BB170))</f>
        <v>879766.76379112154</v>
      </c>
      <c r="BC172" s="139">
        <f ca="1">IF(OR(BC156&lt;'Capital Structure'!$K$7,BC156&gt;'Capital Structure'!$L$7),0,SUM($D$168:BC168)-SUM($D$170:BC170))</f>
        <v>1206395.1100512864</v>
      </c>
      <c r="BD172" s="139">
        <f ca="1">IF(OR(BD156&lt;'Capital Structure'!$K$7,BD156&gt;'Capital Structure'!$L$7),0,SUM($D$168:BD168)-SUM($D$170:BD170))</f>
        <v>1534384.4077542014</v>
      </c>
      <c r="BE172" s="139">
        <f ca="1">IF(OR(BE156&lt;'Capital Structure'!$K$7,BE156&gt;'Capital Structure'!$L$7),0,SUM($D$168:BE168)-SUM($D$170:BE170))</f>
        <v>1863740.3275308795</v>
      </c>
      <c r="BF172" s="139">
        <f ca="1">IF(OR(BF156&lt;'Capital Structure'!$K$7,BF156&gt;'Capital Structure'!$L$7),0,SUM($D$168:BF168)-SUM($D$170:BF170))</f>
        <v>2194468.5636399593</v>
      </c>
      <c r="BG172" s="139">
        <f ca="1">IF(OR(BG156&lt;'Capital Structure'!$K$7,BG156&gt;'Capital Structure'!$L$7),0,SUM($D$168:BG168)-SUM($D$170:BG170))</f>
        <v>2526574.83406616</v>
      </c>
      <c r="BH172" s="139">
        <f ca="1">IF(OR(BH156&lt;'Capital Structure'!$K$7,BH156&gt;'Capital Structure'!$L$7),0,SUM($D$168:BH168)-SUM($D$170:BH170))</f>
        <v>2860064.8806191366</v>
      </c>
      <c r="BI172" s="139">
        <f ca="1">IF(OR(BI156&lt;'Capital Structure'!$K$7,BI156&gt;'Capital Structure'!$L$7),0,SUM($D$168:BI168)-SUM($D$170:BI170))</f>
        <v>3194944.4690327514</v>
      </c>
      <c r="BJ172" s="139">
        <f ca="1">IF(OR(BJ156&lt;'Capital Structure'!$K$7,BJ156&gt;'Capital Structure'!$L$7),0,SUM($D$168:BJ168)-SUM($D$170:BJ170))</f>
        <v>3531219.3890647553</v>
      </c>
      <c r="BK172" s="139">
        <f ca="1">IF(OR(BK156&lt;'Capital Structure'!$K$7,BK156&gt;'Capital Structure'!$L$7),0,SUM($D$168:BK168)-SUM($D$170:BK170))</f>
        <v>3868895.4545968939</v>
      </c>
      <c r="BL172" s="139">
        <f ca="1">IF(OR(BL156&lt;'Capital Structure'!$K$7,BL156&gt;'Capital Structure'!$L$7),0,SUM($D$168:BL168)-SUM($D$170:BL170))</f>
        <v>4207978.5037354156</v>
      </c>
      <c r="BM172" s="139">
        <f ca="1">IF(OR(BM156&lt;'Capital Structure'!$K$7,BM156&gt;'Capital Structure'!$L$7),0,SUM($D$168:BM168)-SUM($D$170:BM170))</f>
        <v>4548474.3989120144</v>
      </c>
      <c r="BN172" s="139">
        <f ca="1">IF(OR(BN156&lt;'Capital Structure'!$K$7,BN156&gt;'Capital Structure'!$L$7),0,SUM($D$168:BN168)-SUM($D$170:BN170))</f>
        <v>4890389.0269851834</v>
      </c>
      <c r="BO172" s="139">
        <f ca="1">IF(OR(BO156&lt;'Capital Structure'!$K$7,BO156&gt;'Capital Structure'!$L$7),0,SUM($D$168:BO168)-SUM($D$170:BO170))</f>
        <v>5233728.2993419897</v>
      </c>
      <c r="BP172" s="139">
        <f ca="1">IF(OR(BP156&lt;'Capital Structure'!$K$7,BP156&gt;'Capital Structure'!$L$7),0,SUM($D$168:BP168)-SUM($D$170:BP170))</f>
        <v>5578498.152000282</v>
      </c>
      <c r="BQ172" s="139">
        <f ca="1">IF(OR(BQ156&lt;'Capital Structure'!$K$7,BQ156&gt;'Capital Structure'!$L$7),0,SUM($D$168:BQ168)-SUM($D$170:BQ170))</f>
        <v>5924704.545711318</v>
      </c>
      <c r="BR172" s="139">
        <f ca="1">IF(OR(BR156&lt;'Capital Structure'!$K$7,BR156&gt;'Capital Structure'!$L$7),0,SUM($D$168:BR168)-SUM($D$170:BR170))</f>
        <v>6272353.4660628159</v>
      </c>
      <c r="BS172" s="139">
        <f ca="1">IF(OR(BS156&lt;'Capital Structure'!$K$7,BS156&gt;'Capital Structure'!$L$7),0,SUM($D$168:BS168)-SUM($D$170:BS170))</f>
        <v>6621450.9235824458</v>
      </c>
      <c r="BT172" s="139">
        <f ca="1">IF(OR(BT156&lt;'Capital Structure'!$K$7,BT156&gt;'Capital Structure'!$L$7),0,SUM($D$168:BT168)-SUM($D$170:BT170))</f>
        <v>6972002.9538417403</v>
      </c>
      <c r="BU172" s="139">
        <f ca="1">IF(OR(BU156&lt;'Capital Structure'!$K$7,BU156&gt;'Capital Structure'!$L$7),0,SUM($D$168:BU168)-SUM($D$170:BU170))</f>
        <v>7324015.6175604481</v>
      </c>
      <c r="BV172" s="139">
        <f ca="1">IF(OR(BV156&lt;'Capital Structure'!$K$7,BV156&gt;'Capital Structure'!$L$7),0,SUM($D$168:BV168)-SUM($D$170:BV170))</f>
        <v>7677495.0007113181</v>
      </c>
      <c r="BW172" s="139">
        <f ca="1">IF(OR(BW156&lt;'Capital Structure'!$K$7,BW156&gt;'Capital Structure'!$L$7),0,SUM($D$168:BW168)-SUM($D$170:BW170))</f>
        <v>8032447.2146253176</v>
      </c>
      <c r="BX172" s="139">
        <f ca="1">IF(OR(BX156&lt;'Capital Structure'!$K$7,BX156&gt;'Capital Structure'!$L$7),0,SUM($D$168:BX168)-SUM($D$170:BX170))</f>
        <v>8388878.3960972913</v>
      </c>
      <c r="BY172" s="139">
        <f ca="1">IF(OR(BY156&lt;'Capital Structure'!$K$7,BY156&gt;'Capital Structure'!$L$7),0,SUM($D$168:BY168)-SUM($D$170:BY170))</f>
        <v>8746794.7074920647</v>
      </c>
      <c r="BZ172" s="139">
        <f ca="1">IF(OR(BZ156&lt;'Capital Structure'!$K$7,BZ156&gt;'Capital Structure'!$L$7),0,SUM($D$168:BZ168)-SUM($D$170:BZ170))</f>
        <v>9106202.336850984</v>
      </c>
      <c r="CA172" s="139">
        <f ca="1">IF(OR(CA156&lt;'Capital Structure'!$K$7,CA156&gt;'Capital Structure'!$L$7),0,SUM($D$168:CA168)-SUM($D$170:CA170))</f>
        <v>9467107.4979988988</v>
      </c>
      <c r="CB172" s="139">
        <f ca="1">IF(OR(CB156&lt;'Capital Structure'!$K$7,CB156&gt;'Capital Structure'!$L$7),0,SUM($D$168:CB168)-SUM($D$170:CB170))</f>
        <v>9829516.4306515958</v>
      </c>
      <c r="CC172" s="139">
        <f ca="1">IF(OR(CC156&lt;'Capital Structure'!$K$7,CC156&gt;'Capital Structure'!$L$7),0,SUM($D$168:CC168)-SUM($D$170:CC170))</f>
        <v>10193435.400523679</v>
      </c>
      <c r="CD172" s="139">
        <f ca="1">IF(OR(CD156&lt;'Capital Structure'!$K$7,CD156&gt;'Capital Structure'!$L$7),0,SUM($D$168:CD168)-SUM($D$170:CD170))</f>
        <v>10558870.699436897</v>
      </c>
      <c r="CE172" s="139">
        <f ca="1">IF(OR(CE156&lt;'Capital Structure'!$K$7,CE156&gt;'Capital Structure'!$L$7),0,SUM($D$168:CE168)-SUM($D$170:CE170))</f>
        <v>10925828.64542892</v>
      </c>
      <c r="CF172" s="139">
        <f ca="1">IF(OR(CF156&lt;'Capital Structure'!$K$7,CF156&gt;'Capital Structure'!$L$7),0,SUM($D$168:CF168)-SUM($D$170:CF170))</f>
        <v>11294315.582862576</v>
      </c>
      <c r="CG172" s="139">
        <f ca="1">IF(OR(CG156&lt;'Capital Structure'!$K$7,CG156&gt;'Capital Structure'!$L$7),0,SUM($D$168:CG168)-SUM($D$170:CG170))</f>
        <v>11664337.882535538</v>
      </c>
      <c r="CH172" s="139">
        <f ca="1">IF(OR(CH156&lt;'Capital Structure'!$K$7,CH156&gt;'Capital Structure'!$L$7),0,SUM($D$168:CH168)-SUM($D$170:CH170))</f>
        <v>12035901.941790471</v>
      </c>
      <c r="CI172" s="139">
        <f ca="1">IF(OR(CI156&lt;'Capital Structure'!$K$7,CI156&gt;'Capital Structure'!$L$7),0,SUM($D$168:CI168)-SUM($D$170:CI170))</f>
        <v>12409014.184625631</v>
      </c>
      <c r="CJ172" s="139">
        <f ca="1">IF(OR(CJ156&lt;'Capital Structure'!$K$7,CJ156&gt;'Capital Structure'!$L$7),0,SUM($D$168:CJ168)-SUM($D$170:CJ170))</f>
        <v>12783681.061805939</v>
      </c>
      <c r="CK172" s="139">
        <f ca="1">IF(OR(CK156&lt;'Capital Structure'!$K$7,CK156&gt;'Capital Structure'!$L$7),0,SUM($D$168:CK168)-SUM($D$170:CK170))</f>
        <v>13159909.050974498</v>
      </c>
      <c r="CL172" s="139">
        <f ca="1">IF(OR(CL156&lt;'Capital Structure'!$K$7,CL156&gt;'Capital Structure'!$L$7),0,SUM($D$168:CL168)-SUM($D$170:CL170))</f>
        <v>13537704.656764591</v>
      </c>
      <c r="CM172" s="139">
        <f ca="1">IF(OR(CM156&lt;'Capital Structure'!$K$7,CM156&gt;'Capital Structure'!$L$7),0,SUM($D$168:CM168)-SUM($D$170:CM170))</f>
        <v>13917074.410912147</v>
      </c>
      <c r="CN172" s="139">
        <f>IF(OR(CN156&lt;'Capital Structure'!$K$7,CN156&gt;'Capital Structure'!$L$7),0,SUM($D$168:CN168)-SUM($D$170:CN170))</f>
        <v>0</v>
      </c>
      <c r="CO172" s="139">
        <f>IF(OR(CO156&lt;'Capital Structure'!$K$7,CO156&gt;'Capital Structure'!$L$7),0,SUM($D$168:CO168)-SUM($D$170:CO170))</f>
        <v>0</v>
      </c>
      <c r="CP172" s="139">
        <f>IF(OR(CP156&lt;'Capital Structure'!$K$7,CP156&gt;'Capital Structure'!$L$7),0,SUM($D$168:CP168)-SUM($D$170:CP170))</f>
        <v>0</v>
      </c>
      <c r="CQ172" s="139">
        <f>IF(OR(CQ156&lt;'Capital Structure'!$K$7,CQ156&gt;'Capital Structure'!$L$7),0,SUM($D$168:CQ168)-SUM($D$170:CQ170))</f>
        <v>0</v>
      </c>
      <c r="CR172" s="139">
        <f>IF(OR(CR156&lt;'Capital Structure'!$K$7,CR156&gt;'Capital Structure'!$L$7),0,SUM($D$168:CR168)-SUM($D$170:CR170))</f>
        <v>0</v>
      </c>
      <c r="CS172" s="139">
        <f>IF(OR(CS156&lt;'Capital Structure'!$K$7,CS156&gt;'Capital Structure'!$L$7),0,SUM($D$168:CS168)-SUM($D$170:CS170))</f>
        <v>0</v>
      </c>
      <c r="CT172" s="139">
        <f>IF(OR(CT156&lt;'Capital Structure'!$K$7,CT156&gt;'Capital Structure'!$L$7),0,SUM($D$168:CT168)-SUM($D$170:CT170))</f>
        <v>0</v>
      </c>
      <c r="CU172" s="139">
        <f>IF(OR(CU156&lt;'Capital Structure'!$K$7,CU156&gt;'Capital Structure'!$L$7),0,SUM($D$168:CU168)-SUM($D$170:CU170))</f>
        <v>0</v>
      </c>
      <c r="CV172" s="139">
        <f>IF(OR(CV156&lt;'Capital Structure'!$K$7,CV156&gt;'Capital Structure'!$L$7),0,SUM($D$168:CV168)-SUM($D$170:CV170))</f>
        <v>0</v>
      </c>
      <c r="CW172" s="139">
        <f>IF(OR(CW156&lt;'Capital Structure'!$K$7,CW156&gt;'Capital Structure'!$L$7),0,SUM($D$168:CW168)-SUM($D$170:CW170))</f>
        <v>0</v>
      </c>
      <c r="CX172" s="139">
        <f>IF(OR(CX156&lt;'Capital Structure'!$K$7,CX156&gt;'Capital Structure'!$L$7),0,SUM($D$168:CX168)-SUM($D$170:CX170))</f>
        <v>0</v>
      </c>
      <c r="CY172" s="139">
        <f>IF(OR(CY156&lt;'Capital Structure'!$K$7,CY156&gt;'Capital Structure'!$L$7),0,SUM($D$168:CY168)-SUM($D$170:CY170))</f>
        <v>0</v>
      </c>
      <c r="CZ172" s="139">
        <f>IF(OR(CZ156&lt;'Capital Structure'!$K$7,CZ156&gt;'Capital Structure'!$L$7),0,SUM($D$168:CZ168)-SUM($D$170:CZ170))</f>
        <v>0</v>
      </c>
      <c r="DA172" s="139">
        <f>IF(OR(DA156&lt;'Capital Structure'!$K$7,DA156&gt;'Capital Structure'!$L$7),0,SUM($D$168:DA168)-SUM($D$170:DA170))</f>
        <v>0</v>
      </c>
      <c r="DB172" s="139">
        <f>IF(OR(DB156&lt;'Capital Structure'!$K$7,DB156&gt;'Capital Structure'!$L$7),0,SUM($D$168:DB168)-SUM($D$170:DB170))</f>
        <v>0</v>
      </c>
      <c r="DC172" s="139">
        <f>IF(OR(DC156&lt;'Capital Structure'!$K$7,DC156&gt;'Capital Structure'!$L$7),0,SUM($D$168:DC168)-SUM($D$170:DC170))</f>
        <v>0</v>
      </c>
      <c r="DD172" s="139">
        <f>IF(OR(DD156&lt;'Capital Structure'!$K$7,DD156&gt;'Capital Structure'!$L$7),0,SUM($D$168:DD168)-SUM($D$170:DD170))</f>
        <v>0</v>
      </c>
      <c r="DE172" s="139">
        <f>IF(OR(DE156&lt;'Capital Structure'!$K$7,DE156&gt;'Capital Structure'!$L$7),0,SUM($D$168:DE168)-SUM($D$170:DE170))</f>
        <v>0</v>
      </c>
      <c r="DF172" s="139">
        <f>IF(OR(DF156&lt;'Capital Structure'!$K$7,DF156&gt;'Capital Structure'!$L$7),0,SUM($D$168:DF168)-SUM($D$170:DF170))</f>
        <v>0</v>
      </c>
      <c r="DG172" s="139">
        <f>IF(OR(DG156&lt;'Capital Structure'!$K$7,DG156&gt;'Capital Structure'!$L$7),0,SUM($D$168:DG168)-SUM($D$170:DG170))</f>
        <v>0</v>
      </c>
      <c r="DH172" s="139">
        <f>IF(OR(DH156&lt;'Capital Structure'!$K$7,DH156&gt;'Capital Structure'!$L$7),0,SUM($D$168:DH168)-SUM($D$170:DH170))</f>
        <v>0</v>
      </c>
      <c r="DI172" s="139">
        <f>IF(OR(DI156&lt;'Capital Structure'!$K$7,DI156&gt;'Capital Structure'!$L$7),0,SUM($D$168:DI168)-SUM($D$170:DI170))</f>
        <v>0</v>
      </c>
      <c r="DJ172" s="139">
        <f>IF(OR(DJ156&lt;'Capital Structure'!$K$7,DJ156&gt;'Capital Structure'!$L$7),0,SUM($D$168:DJ168)-SUM($D$170:DJ170))</f>
        <v>0</v>
      </c>
      <c r="DK172" s="139">
        <f>IF(OR(DK156&lt;'Capital Structure'!$K$7,DK156&gt;'Capital Structure'!$L$7),0,SUM($D$168:DK168)-SUM($D$170:DK170))</f>
        <v>0</v>
      </c>
      <c r="DL172" s="139">
        <f>IF(OR(DL156&lt;'Capital Structure'!$K$7,DL156&gt;'Capital Structure'!$L$7),0,SUM($D$168:DL168)-SUM($D$170:DL170))</f>
        <v>0</v>
      </c>
      <c r="DM172" s="139">
        <f>IF(OR(DM156&lt;'Capital Structure'!$K$7,DM156&gt;'Capital Structure'!$L$7),0,SUM($D$168:DM168)-SUM($D$170:DM170))</f>
        <v>0</v>
      </c>
      <c r="DN172" s="139">
        <f>IF(OR(DN156&lt;'Capital Structure'!$K$7,DN156&gt;'Capital Structure'!$L$7),0,SUM($D$168:DN168)-SUM($D$170:DN170))</f>
        <v>0</v>
      </c>
      <c r="DO172" s="139">
        <f>IF(OR(DO156&lt;'Capital Structure'!$K$7,DO156&gt;'Capital Structure'!$L$7),0,SUM($D$168:DO168)-SUM($D$170:DO170))</f>
        <v>0</v>
      </c>
      <c r="DP172" s="139">
        <f>IF(OR(DP156&lt;'Capital Structure'!$K$7,DP156&gt;'Capital Structure'!$L$7),0,SUM($D$168:DP168)-SUM($D$170:DP170))</f>
        <v>0</v>
      </c>
      <c r="DQ172" s="139">
        <f>IF(OR(DQ156&lt;'Capital Structure'!$K$7,DQ156&gt;'Capital Structure'!$L$7),0,SUM($D$168:DQ168)-SUM($D$170:DQ170))</f>
        <v>0</v>
      </c>
      <c r="DR172" s="139">
        <f>IF(OR(DR156&lt;'Capital Structure'!$K$7,DR156&gt;'Capital Structure'!$L$7),0,SUM($D$168:DR168)-SUM($D$170:DR170))</f>
        <v>0</v>
      </c>
      <c r="DS172" s="139">
        <f>IF(OR(DS156&lt;'Capital Structure'!$K$7,DS156&gt;'Capital Structure'!$L$7),0,SUM($D$168:DS168)-SUM($D$170:DS170))</f>
        <v>0</v>
      </c>
      <c r="DT172" s="139">
        <f>IF(OR(DT156&lt;'Capital Structure'!$K$7,DT156&gt;'Capital Structure'!$L$7),0,SUM($D$168:DT168)-SUM($D$170:DT170))</f>
        <v>0</v>
      </c>
      <c r="DU172" s="139">
        <f>IF(OR(DU156&lt;'Capital Structure'!$K$7,DU156&gt;'Capital Structure'!$L$7),0,SUM($D$168:DU168)-SUM($D$170:DU170))</f>
        <v>0</v>
      </c>
      <c r="DV172" s="139">
        <f>IF(OR(DV156&lt;'Capital Structure'!$K$7,DV156&gt;'Capital Structure'!$L$7),0,SUM($D$168:DV168)-SUM($D$170:DV170))</f>
        <v>0</v>
      </c>
      <c r="DW172" s="139">
        <f>IF(OR(DW156&lt;'Capital Structure'!$K$7,DW156&gt;'Capital Structure'!$L$7),0,SUM($D$168:DW168)-SUM($D$170:DW170))</f>
        <v>0</v>
      </c>
      <c r="DX172" s="139">
        <f>IF(OR(DX156&lt;'Capital Structure'!$K$7,DX156&gt;'Capital Structure'!$L$7),0,SUM($D$168:DX168)-SUM($D$170:DX170))</f>
        <v>0</v>
      </c>
      <c r="DY172" s="139">
        <f>IF(OR(DY156&lt;'Capital Structure'!$K$7,DY156&gt;'Capital Structure'!$L$7),0,SUM($D$168:DY168)-SUM($D$170:DY170))</f>
        <v>0</v>
      </c>
      <c r="DZ172" s="139">
        <f>IF(OR(DZ156&lt;'Capital Structure'!$K$7,DZ156&gt;'Capital Structure'!$L$7),0,SUM($D$168:DZ168)-SUM($D$170:DZ170))</f>
        <v>0</v>
      </c>
      <c r="EA172" s="139">
        <f>IF(OR(EA156&lt;'Capital Structure'!$K$7,EA156&gt;'Capital Structure'!$L$7),0,SUM($D$168:EA168)-SUM($D$170:EA170))</f>
        <v>0</v>
      </c>
      <c r="EB172" s="139">
        <f>IF(OR(EB156&lt;'Capital Structure'!$K$7,EB156&gt;'Capital Structure'!$L$7),0,SUM($D$168:EB168)-SUM($D$170:EB170))</f>
        <v>0</v>
      </c>
      <c r="EC172" s="139">
        <f>IF(OR(EC156&lt;'Capital Structure'!$K$7,EC156&gt;'Capital Structure'!$L$7),0,SUM($D$168:EC168)-SUM($D$170:EC170))</f>
        <v>0</v>
      </c>
      <c r="ED172" s="139">
        <f>IF(OR(ED156&lt;'Capital Structure'!$K$7,ED156&gt;'Capital Structure'!$L$7),0,SUM($D$168:ED168)-SUM($D$170:ED170))</f>
        <v>0</v>
      </c>
      <c r="EE172" s="139">
        <f>IF(OR(EE156&lt;'Capital Structure'!$K$7,EE156&gt;'Capital Structure'!$L$7),0,SUM($D$168:EE168)-SUM($D$170:EE170))</f>
        <v>0</v>
      </c>
      <c r="EF172" s="139">
        <f>IF(OR(EF156&lt;'Capital Structure'!$K$7,EF156&gt;'Capital Structure'!$L$7),0,SUM($D$168:EF168)-SUM($D$170:EF170))</f>
        <v>0</v>
      </c>
      <c r="EG172" s="139">
        <f>IF(OR(EG156&lt;'Capital Structure'!$K$7,EG156&gt;'Capital Structure'!$L$7),0,SUM($D$168:EG168)-SUM($D$170:EG170))</f>
        <v>0</v>
      </c>
      <c r="EH172" s="139">
        <f>IF(OR(EH156&lt;'Capital Structure'!$K$7,EH156&gt;'Capital Structure'!$L$7),0,SUM($D$168:EH168)-SUM($D$170:EH170))</f>
        <v>0</v>
      </c>
      <c r="EI172" s="139">
        <f>IF(OR(EI156&lt;'Capital Structure'!$K$7,EI156&gt;'Capital Structure'!$L$7),0,SUM($D$168:EI168)-SUM($D$170:EI170))</f>
        <v>0</v>
      </c>
      <c r="EJ172" s="139">
        <f>IF(OR(EJ156&lt;'Capital Structure'!$K$7,EJ156&gt;'Capital Structure'!$L$7),0,SUM($D$168:EJ168)-SUM($D$170:EJ170))</f>
        <v>0</v>
      </c>
      <c r="EK172" s="139">
        <f>IF(OR(EK156&lt;'Capital Structure'!$K$7,EK156&gt;'Capital Structure'!$L$7),0,SUM($D$168:EK168)-SUM($D$170:EK170))</f>
        <v>0</v>
      </c>
    </row>
    <row r="173" spans="1:141">
      <c r="B173" s="125" t="s">
        <v>342</v>
      </c>
      <c r="C173" s="125"/>
      <c r="D173" s="127">
        <f>'Capital Structure'!M17</f>
        <v>271240638.55830538</v>
      </c>
      <c r="E173" s="139">
        <f ca="1">$D$173-E171</f>
        <v>257626442.79705676</v>
      </c>
      <c r="F173" s="139">
        <f t="shared" ref="F173:BQ173" ca="1" si="71">$D$173-F171</f>
        <v>244012247.03580818</v>
      </c>
      <c r="G173" s="139">
        <f t="shared" ca="1" si="71"/>
        <v>230398051.27455956</v>
      </c>
      <c r="H173" s="139">
        <f t="shared" ca="1" si="71"/>
        <v>216822978.38831097</v>
      </c>
      <c r="I173" s="139">
        <f t="shared" ca="1" si="71"/>
        <v>204462383.62642598</v>
      </c>
      <c r="J173" s="139">
        <f t="shared" ca="1" si="71"/>
        <v>192101788.86454102</v>
      </c>
      <c r="K173" s="139">
        <f t="shared" ca="1" si="71"/>
        <v>182824695.15138334</v>
      </c>
      <c r="L173" s="139">
        <f t="shared" ca="1" si="71"/>
        <v>173547601.43822563</v>
      </c>
      <c r="M173" s="139">
        <f t="shared" ca="1" si="71"/>
        <v>173521010.87124974</v>
      </c>
      <c r="N173" s="139">
        <f t="shared" ca="1" si="71"/>
        <v>173494420.30427387</v>
      </c>
      <c r="O173" s="139">
        <f t="shared" ca="1" si="71"/>
        <v>173467829.73729801</v>
      </c>
      <c r="P173" s="139">
        <f t="shared" ca="1" si="71"/>
        <v>173441239.17032212</v>
      </c>
      <c r="Q173" s="139">
        <f t="shared" ca="1" si="71"/>
        <v>173414648.60334623</v>
      </c>
      <c r="R173" s="139">
        <f t="shared" ca="1" si="71"/>
        <v>173388058.03637037</v>
      </c>
      <c r="S173" s="139">
        <f t="shared" ca="1" si="71"/>
        <v>173361480.82866722</v>
      </c>
      <c r="T173" s="139">
        <f t="shared" ca="1" si="71"/>
        <v>176754940.10562456</v>
      </c>
      <c r="U173" s="139">
        <f t="shared" ca="1" si="71"/>
        <v>183231968.26840007</v>
      </c>
      <c r="V173" s="139">
        <f t="shared" ca="1" si="71"/>
        <v>198459781.41590288</v>
      </c>
      <c r="W173" s="139">
        <f t="shared" ca="1" si="71"/>
        <v>213687798.07467842</v>
      </c>
      <c r="X173" s="139">
        <f t="shared" ca="1" si="71"/>
        <v>255168169.68763575</v>
      </c>
      <c r="Y173" s="139">
        <f t="shared" ca="1" si="71"/>
        <v>271240638.55830538</v>
      </c>
      <c r="Z173" s="139">
        <f t="shared" ca="1" si="71"/>
        <v>271240638.55830538</v>
      </c>
      <c r="AA173" s="139">
        <f t="shared" ca="1" si="71"/>
        <v>271240638.55830538</v>
      </c>
      <c r="AB173" s="139">
        <f t="shared" ca="1" si="71"/>
        <v>271240638.55830538</v>
      </c>
      <c r="AC173" s="139">
        <f t="shared" ca="1" si="71"/>
        <v>271240638.55830538</v>
      </c>
      <c r="AD173" s="139">
        <f t="shared" ca="1" si="71"/>
        <v>271240638.55830538</v>
      </c>
      <c r="AE173" s="139">
        <f t="shared" ca="1" si="71"/>
        <v>271240638.55830538</v>
      </c>
      <c r="AF173" s="139">
        <f t="shared" ca="1" si="71"/>
        <v>271240638.55830538</v>
      </c>
      <c r="AG173" s="139">
        <f t="shared" ca="1" si="71"/>
        <v>271240638.55830538</v>
      </c>
      <c r="AH173" s="139">
        <f t="shared" ca="1" si="71"/>
        <v>271240638.55830538</v>
      </c>
      <c r="AI173" s="139">
        <f t="shared" ca="1" si="71"/>
        <v>271240638.55830538</v>
      </c>
      <c r="AJ173" s="139">
        <f t="shared" ca="1" si="71"/>
        <v>271240638.55830538</v>
      </c>
      <c r="AK173" s="139">
        <f t="shared" ca="1" si="71"/>
        <v>271240638.55830538</v>
      </c>
      <c r="AL173" s="139">
        <f t="shared" ca="1" si="71"/>
        <v>271240638.55830538</v>
      </c>
      <c r="AM173" s="139">
        <f t="shared" ca="1" si="71"/>
        <v>271240638.55830538</v>
      </c>
      <c r="AN173" s="139">
        <f t="shared" ca="1" si="71"/>
        <v>271240638.55830538</v>
      </c>
      <c r="AO173" s="139">
        <f t="shared" ca="1" si="71"/>
        <v>271240638.55830538</v>
      </c>
      <c r="AP173" s="139">
        <f t="shared" ca="1" si="71"/>
        <v>271240638.55830538</v>
      </c>
      <c r="AQ173" s="139">
        <f t="shared" ca="1" si="71"/>
        <v>271240638.55830538</v>
      </c>
      <c r="AR173" s="139">
        <f t="shared" ca="1" si="71"/>
        <v>271240638.55830538</v>
      </c>
      <c r="AS173" s="139">
        <f t="shared" ca="1" si="71"/>
        <v>271240638.55830538</v>
      </c>
      <c r="AT173" s="139">
        <f t="shared" ca="1" si="71"/>
        <v>271240638.55830538</v>
      </c>
      <c r="AU173" s="139">
        <f t="shared" ca="1" si="71"/>
        <v>271240638.55830538</v>
      </c>
      <c r="AV173" s="139">
        <f t="shared" ca="1" si="71"/>
        <v>271240638.55830538</v>
      </c>
      <c r="AW173" s="139">
        <f t="shared" ca="1" si="71"/>
        <v>271240638.55830538</v>
      </c>
      <c r="AX173" s="139">
        <f t="shared" ca="1" si="71"/>
        <v>229388250.84976235</v>
      </c>
      <c r="AY173" s="139">
        <f t="shared" ca="1" si="71"/>
        <v>229375209.89142901</v>
      </c>
      <c r="AZ173" s="139">
        <f t="shared" ca="1" si="71"/>
        <v>229362168.93309566</v>
      </c>
      <c r="BA173" s="139">
        <f t="shared" ca="1" si="71"/>
        <v>229349127.97476232</v>
      </c>
      <c r="BB173" s="139">
        <f t="shared" ca="1" si="71"/>
        <v>229336087.01642898</v>
      </c>
      <c r="BC173" s="139">
        <f t="shared" ca="1" si="71"/>
        <v>193729602.21965703</v>
      </c>
      <c r="BD173" s="139">
        <f t="shared" ca="1" si="71"/>
        <v>193729602.21965703</v>
      </c>
      <c r="BE173" s="139">
        <f t="shared" ca="1" si="71"/>
        <v>193729602.21965703</v>
      </c>
      <c r="BF173" s="139">
        <f t="shared" ca="1" si="71"/>
        <v>193729602.21965703</v>
      </c>
      <c r="BG173" s="139">
        <f t="shared" ca="1" si="71"/>
        <v>193729602.21965703</v>
      </c>
      <c r="BH173" s="139">
        <f t="shared" ca="1" si="71"/>
        <v>193729602.21965703</v>
      </c>
      <c r="BI173" s="139">
        <f t="shared" ca="1" si="71"/>
        <v>193729602.21965703</v>
      </c>
      <c r="BJ173" s="139">
        <f t="shared" ca="1" si="71"/>
        <v>193729602.21965703</v>
      </c>
      <c r="BK173" s="139">
        <f t="shared" ca="1" si="71"/>
        <v>193729602.21965703</v>
      </c>
      <c r="BL173" s="139">
        <f t="shared" ca="1" si="71"/>
        <v>193729602.21965703</v>
      </c>
      <c r="BM173" s="139">
        <f t="shared" ca="1" si="71"/>
        <v>193729602.21965703</v>
      </c>
      <c r="BN173" s="139">
        <f t="shared" ca="1" si="71"/>
        <v>193729602.21965703</v>
      </c>
      <c r="BO173" s="139">
        <f t="shared" ca="1" si="71"/>
        <v>193729602.21965703</v>
      </c>
      <c r="BP173" s="139">
        <f t="shared" ca="1" si="71"/>
        <v>193729602.21965703</v>
      </c>
      <c r="BQ173" s="139">
        <f t="shared" ca="1" si="71"/>
        <v>193729602.21965703</v>
      </c>
      <c r="BR173" s="139">
        <f t="shared" ref="BR173:EC173" ca="1" si="72">$D$173-BR171</f>
        <v>193729602.21965703</v>
      </c>
      <c r="BS173" s="139">
        <f t="shared" ca="1" si="72"/>
        <v>193729602.21965703</v>
      </c>
      <c r="BT173" s="139">
        <f t="shared" ca="1" si="72"/>
        <v>193729602.21965703</v>
      </c>
      <c r="BU173" s="139">
        <f t="shared" ca="1" si="72"/>
        <v>193729602.21965703</v>
      </c>
      <c r="BV173" s="139">
        <f t="shared" ca="1" si="72"/>
        <v>193729602.21965703</v>
      </c>
      <c r="BW173" s="139">
        <f t="shared" ca="1" si="72"/>
        <v>193729602.21965703</v>
      </c>
      <c r="BX173" s="139">
        <f t="shared" ca="1" si="72"/>
        <v>193729602.21965703</v>
      </c>
      <c r="BY173" s="139">
        <f t="shared" ca="1" si="72"/>
        <v>193729602.21965703</v>
      </c>
      <c r="BZ173" s="139">
        <f t="shared" ca="1" si="72"/>
        <v>193729602.21965703</v>
      </c>
      <c r="CA173" s="139">
        <f t="shared" ca="1" si="72"/>
        <v>193729602.21965703</v>
      </c>
      <c r="CB173" s="139">
        <f t="shared" ca="1" si="72"/>
        <v>193729602.21965703</v>
      </c>
      <c r="CC173" s="139">
        <f t="shared" ca="1" si="72"/>
        <v>193729602.21965703</v>
      </c>
      <c r="CD173" s="139">
        <f t="shared" ca="1" si="72"/>
        <v>193729602.21965703</v>
      </c>
      <c r="CE173" s="139">
        <f t="shared" ca="1" si="72"/>
        <v>193729602.21965703</v>
      </c>
      <c r="CF173" s="139">
        <f t="shared" ca="1" si="72"/>
        <v>193729602.21965703</v>
      </c>
      <c r="CG173" s="139">
        <f t="shared" ca="1" si="72"/>
        <v>193729602.21965703</v>
      </c>
      <c r="CH173" s="139">
        <f t="shared" ca="1" si="72"/>
        <v>193729602.21965703</v>
      </c>
      <c r="CI173" s="139">
        <f t="shared" ca="1" si="72"/>
        <v>193729602.21965703</v>
      </c>
      <c r="CJ173" s="139">
        <f t="shared" ca="1" si="72"/>
        <v>193729602.21965703</v>
      </c>
      <c r="CK173" s="139">
        <f t="shared" ca="1" si="72"/>
        <v>193729602.21965703</v>
      </c>
      <c r="CL173" s="139">
        <f t="shared" ca="1" si="72"/>
        <v>193729602.21965703</v>
      </c>
      <c r="CM173" s="139">
        <f t="shared" ca="1" si="72"/>
        <v>193729602.21965703</v>
      </c>
      <c r="CN173" s="139">
        <f t="shared" si="72"/>
        <v>271240638.55830538</v>
      </c>
      <c r="CO173" s="139">
        <f t="shared" si="72"/>
        <v>271240638.55830538</v>
      </c>
      <c r="CP173" s="139">
        <f t="shared" si="72"/>
        <v>271240638.55830538</v>
      </c>
      <c r="CQ173" s="139">
        <f t="shared" si="72"/>
        <v>271240638.55830538</v>
      </c>
      <c r="CR173" s="139">
        <f t="shared" si="72"/>
        <v>271240638.55830538</v>
      </c>
      <c r="CS173" s="139">
        <f t="shared" si="72"/>
        <v>271240638.55830538</v>
      </c>
      <c r="CT173" s="139">
        <f t="shared" si="72"/>
        <v>271240638.55830538</v>
      </c>
      <c r="CU173" s="139">
        <f t="shared" si="72"/>
        <v>271240638.55830538</v>
      </c>
      <c r="CV173" s="139">
        <f t="shared" si="72"/>
        <v>271240638.55830538</v>
      </c>
      <c r="CW173" s="139">
        <f t="shared" si="72"/>
        <v>271240638.55830538</v>
      </c>
      <c r="CX173" s="139">
        <f t="shared" si="72"/>
        <v>271240638.55830538</v>
      </c>
      <c r="CY173" s="139">
        <f t="shared" si="72"/>
        <v>271240638.55830538</v>
      </c>
      <c r="CZ173" s="139">
        <f t="shared" si="72"/>
        <v>271240638.55830538</v>
      </c>
      <c r="DA173" s="139">
        <f t="shared" si="72"/>
        <v>271240638.55830538</v>
      </c>
      <c r="DB173" s="139">
        <f t="shared" si="72"/>
        <v>271240638.55830538</v>
      </c>
      <c r="DC173" s="139">
        <f t="shared" si="72"/>
        <v>271240638.55830538</v>
      </c>
      <c r="DD173" s="139">
        <f t="shared" si="72"/>
        <v>271240638.55830538</v>
      </c>
      <c r="DE173" s="139">
        <f t="shared" si="72"/>
        <v>271240638.55830538</v>
      </c>
      <c r="DF173" s="139">
        <f t="shared" si="72"/>
        <v>271240638.55830538</v>
      </c>
      <c r="DG173" s="139">
        <f t="shared" si="72"/>
        <v>271240638.55830538</v>
      </c>
      <c r="DH173" s="139">
        <f t="shared" si="72"/>
        <v>271240638.55830538</v>
      </c>
      <c r="DI173" s="139">
        <f t="shared" si="72"/>
        <v>271240638.55830538</v>
      </c>
      <c r="DJ173" s="139">
        <f t="shared" si="72"/>
        <v>271240638.55830538</v>
      </c>
      <c r="DK173" s="139">
        <f t="shared" si="72"/>
        <v>271240638.55830538</v>
      </c>
      <c r="DL173" s="139">
        <f t="shared" si="72"/>
        <v>271240638.55830538</v>
      </c>
      <c r="DM173" s="139">
        <f t="shared" si="72"/>
        <v>271240638.55830538</v>
      </c>
      <c r="DN173" s="139">
        <f t="shared" si="72"/>
        <v>271240638.55830538</v>
      </c>
      <c r="DO173" s="139">
        <f t="shared" si="72"/>
        <v>271240638.55830538</v>
      </c>
      <c r="DP173" s="139">
        <f t="shared" si="72"/>
        <v>271240638.55830538</v>
      </c>
      <c r="DQ173" s="139">
        <f t="shared" si="72"/>
        <v>271240638.55830538</v>
      </c>
      <c r="DR173" s="139">
        <f t="shared" si="72"/>
        <v>271240638.55830538</v>
      </c>
      <c r="DS173" s="139">
        <f t="shared" si="72"/>
        <v>271240638.55830538</v>
      </c>
      <c r="DT173" s="139">
        <f t="shared" si="72"/>
        <v>271240638.55830538</v>
      </c>
      <c r="DU173" s="139">
        <f t="shared" si="72"/>
        <v>271240638.55830538</v>
      </c>
      <c r="DV173" s="139">
        <f t="shared" si="72"/>
        <v>271240638.55830538</v>
      </c>
      <c r="DW173" s="139">
        <f t="shared" si="72"/>
        <v>271240638.55830538</v>
      </c>
      <c r="DX173" s="139">
        <f t="shared" si="72"/>
        <v>271240638.55830538</v>
      </c>
      <c r="DY173" s="139">
        <f t="shared" si="72"/>
        <v>271240638.55830538</v>
      </c>
      <c r="DZ173" s="139">
        <f t="shared" si="72"/>
        <v>271240638.55830538</v>
      </c>
      <c r="EA173" s="139">
        <f t="shared" si="72"/>
        <v>271240638.55830538</v>
      </c>
      <c r="EB173" s="139">
        <f t="shared" si="72"/>
        <v>271240638.55830538</v>
      </c>
      <c r="EC173" s="139">
        <f t="shared" si="72"/>
        <v>271240638.55830538</v>
      </c>
      <c r="ED173" s="139">
        <f t="shared" ref="ED173:EK173" si="73">$D$173-ED171</f>
        <v>271240638.55830538</v>
      </c>
      <c r="EE173" s="139">
        <f t="shared" si="73"/>
        <v>271240638.55830538</v>
      </c>
      <c r="EF173" s="139">
        <f t="shared" si="73"/>
        <v>271240638.55830538</v>
      </c>
      <c r="EG173" s="139">
        <f t="shared" si="73"/>
        <v>271240638.55830538</v>
      </c>
      <c r="EH173" s="139">
        <f t="shared" si="73"/>
        <v>271240638.55830538</v>
      </c>
      <c r="EI173" s="139">
        <f t="shared" si="73"/>
        <v>271240638.55830538</v>
      </c>
      <c r="EJ173" s="139">
        <f t="shared" si="73"/>
        <v>271240638.55830538</v>
      </c>
      <c r="EK173" s="139">
        <f t="shared" si="73"/>
        <v>271240638.55830538</v>
      </c>
    </row>
    <row r="174" spans="1:141">
      <c r="B174" s="125" t="s">
        <v>328</v>
      </c>
      <c r="C174" s="125"/>
      <c r="D174" s="125"/>
      <c r="E174" s="155">
        <f>IF(E$156='Capital Structure'!$L$7,(D171+E167+E168-E169-E170),0)</f>
        <v>0</v>
      </c>
      <c r="F174" s="155">
        <f>IF(F$156='Capital Structure'!$L$7,(E171+F167+F168-F169-F170),0)</f>
        <v>0</v>
      </c>
      <c r="G174" s="155">
        <f>IF(G$156='Capital Structure'!$L$7,(F171+G167+G168-G169-G170),0)</f>
        <v>0</v>
      </c>
      <c r="H174" s="155">
        <f>IF(H$156='Capital Structure'!$L$7,(G171+H167+H168-H169-H170),0)</f>
        <v>0</v>
      </c>
      <c r="I174" s="155">
        <f>IF(I$156='Capital Structure'!$L$7,(H171+I167+I168-I169-I170),0)</f>
        <v>0</v>
      </c>
      <c r="J174" s="155">
        <f>IF(J$156='Capital Structure'!$L$7,(I171+J167+J168-J169-J170),0)</f>
        <v>0</v>
      </c>
      <c r="K174" s="155">
        <f>IF(K$156='Capital Structure'!$L$7,(J171+K167+K168-K169-K170),0)</f>
        <v>0</v>
      </c>
      <c r="L174" s="155">
        <f>IF(L$156='Capital Structure'!$L$7,(K171+L167+L168-L169-L170),0)</f>
        <v>0</v>
      </c>
      <c r="M174" s="155">
        <f>IF(M$156='Capital Structure'!$L$7,(L171+M167+M168-M169-M170),0)</f>
        <v>0</v>
      </c>
      <c r="N174" s="155">
        <f>IF(N$156='Capital Structure'!$L$7,(M171+N167+N168-N169-N170),0)</f>
        <v>0</v>
      </c>
      <c r="O174" s="155">
        <f>IF(O$156='Capital Structure'!$L$7,(N171+O167+O168-O169-O170),0)</f>
        <v>0</v>
      </c>
      <c r="P174" s="155">
        <f>IF(P$156='Capital Structure'!$L$7,(O171+P167+P168-P169-P170),0)</f>
        <v>0</v>
      </c>
      <c r="Q174" s="155">
        <f>IF(Q$156='Capital Structure'!$L$7,(P171+Q167+Q168-Q169-Q170),0)</f>
        <v>0</v>
      </c>
      <c r="R174" s="155">
        <f>IF(R$156='Capital Structure'!$L$7,(Q171+R167+R168-R169-R170),0)</f>
        <v>0</v>
      </c>
      <c r="S174" s="155">
        <f>IF(S$156='Capital Structure'!$L$7,(R171+S167+S168-S169-S170),0)</f>
        <v>0</v>
      </c>
      <c r="T174" s="155">
        <f>IF(T$156='Capital Structure'!$L$7,(S171+T167+T168-T169-T170),0)</f>
        <v>0</v>
      </c>
      <c r="U174" s="155">
        <f>IF(U$156='Capital Structure'!$L$7,(T171+U167+U168-U169-U170),0)</f>
        <v>0</v>
      </c>
      <c r="V174" s="155">
        <f>IF(V$156='Capital Structure'!$L$7,(U171+V167+V168-V169-V170),0)</f>
        <v>0</v>
      </c>
      <c r="W174" s="155">
        <f>IF(W$156='Capital Structure'!$L$7,(V171+W167+W168-W169-W170),0)</f>
        <v>0</v>
      </c>
      <c r="X174" s="155">
        <f>IF(X$156='Capital Structure'!$L$7,(W171+X167+X168-X169-X170),0)</f>
        <v>0</v>
      </c>
      <c r="Y174" s="155">
        <f>IF(Y$156='Capital Structure'!$L$7,(X171+Y167+Y168-Y169-Y170),0)</f>
        <v>0</v>
      </c>
      <c r="Z174" s="155">
        <f>IF(Z$156='Capital Structure'!$L$7,(Y171+Z167+Z168-Z169-Z170),0)</f>
        <v>0</v>
      </c>
      <c r="AA174" s="155">
        <f>IF(AA$156='Capital Structure'!$L$7,(Z171+AA167+AA168-AA169-AA170),0)</f>
        <v>0</v>
      </c>
      <c r="AB174" s="155">
        <f>IF(AB$156='Capital Structure'!$L$7,(AA171+AB167+AB168-AB169-AB170),0)</f>
        <v>0</v>
      </c>
      <c r="AC174" s="155">
        <f>IF(AC$156='Capital Structure'!$L$7,(AB171+AC167+AC168-AC169-AC170),0)</f>
        <v>0</v>
      </c>
      <c r="AD174" s="155">
        <f>IF(AD$156='Capital Structure'!$L$7,(AC171+AD167+AD168-AD169-AD170),0)</f>
        <v>0</v>
      </c>
      <c r="AE174" s="155">
        <f>IF(AE$156='Capital Structure'!$L$7,(AD171+AE167+AE168-AE169-AE170),0)</f>
        <v>0</v>
      </c>
      <c r="AF174" s="155">
        <f>IF(AF$156='Capital Structure'!$L$7,(AE171+AF167+AF168-AF169-AF170),0)</f>
        <v>0</v>
      </c>
      <c r="AG174" s="155">
        <f>IF(AG$156='Capital Structure'!$L$7,(AF171+AG167+AG168-AG169-AG170),0)</f>
        <v>0</v>
      </c>
      <c r="AH174" s="155">
        <f>IF(AH$156='Capital Structure'!$L$7,(AG171+AH167+AH168-AH169-AH170),0)</f>
        <v>0</v>
      </c>
      <c r="AI174" s="155">
        <f>IF(AI$156='Capital Structure'!$L$7,(AH171+AI167+AI168-AI169-AI170),0)</f>
        <v>0</v>
      </c>
      <c r="AJ174" s="155">
        <f>IF(AJ$156='Capital Structure'!$L$7,(AI171+AJ167+AJ168-AJ169-AJ170),0)</f>
        <v>0</v>
      </c>
      <c r="AK174" s="155">
        <f>IF(AK$156='Capital Structure'!$L$7,(AJ171+AK167+AK168-AK169-AK170),0)</f>
        <v>0</v>
      </c>
      <c r="AL174" s="155">
        <f>IF(AL$156='Capital Structure'!$L$7,(AK171+AL167+AL168-AL169-AL170),0)</f>
        <v>0</v>
      </c>
      <c r="AM174" s="155">
        <f>IF(AM$156='Capital Structure'!$L$7,(AL171+AM167+AM168-AM169-AM170),0)</f>
        <v>0</v>
      </c>
      <c r="AN174" s="155">
        <f>IF(AN$156='Capital Structure'!$L$7,(AM171+AN167+AN168-AN169-AN170),0)</f>
        <v>0</v>
      </c>
      <c r="AO174" s="155">
        <f>IF(AO$156='Capital Structure'!$L$7,(AN171+AO167+AO168-AO169-AO170),0)</f>
        <v>0</v>
      </c>
      <c r="AP174" s="155">
        <f>IF(AP$156='Capital Structure'!$L$7,(AO171+AP167+AP168-AP169-AP170),0)</f>
        <v>0</v>
      </c>
      <c r="AQ174" s="155">
        <f>IF(AQ$156='Capital Structure'!$L$7,(AP171+AQ167+AQ168-AQ169-AQ170),0)</f>
        <v>0</v>
      </c>
      <c r="AR174" s="155">
        <f>IF(AR$156='Capital Structure'!$L$7,(AQ171+AR167+AR168-AR169-AR170),0)</f>
        <v>0</v>
      </c>
      <c r="AS174" s="155">
        <f>IF(AS$156='Capital Structure'!$L$7,(AR171+AS167+AS168-AS169-AS170),0)</f>
        <v>0</v>
      </c>
      <c r="AT174" s="155">
        <f>IF(AT$156='Capital Structure'!$L$7,(AS171+AT167+AT168-AT169-AT170),0)</f>
        <v>0</v>
      </c>
      <c r="AU174" s="155">
        <f>IF(AU$156='Capital Structure'!$L$7,(AT171+AU167+AU168-AU169-AU170),0)</f>
        <v>0</v>
      </c>
      <c r="AV174" s="155">
        <f>IF(AV$156='Capital Structure'!$L$7,(AU171+AV167+AV168-AV169-AV170),0)</f>
        <v>0</v>
      </c>
      <c r="AW174" s="155">
        <f>IF(AW$156='Capital Structure'!$L$7,(AV171+AW167+AW168-AW169-AW170),0)</f>
        <v>0</v>
      </c>
      <c r="AX174" s="155">
        <f>IF(AX$156='Capital Structure'!$L$7,(AW171+AX167+AX168-AX169-AX170),0)</f>
        <v>0</v>
      </c>
      <c r="AY174" s="155">
        <f>IF(AY$156='Capital Structure'!$L$7,(AX171+AY167+AY168-AY169-AY170),0)</f>
        <v>0</v>
      </c>
      <c r="AZ174" s="155">
        <f>IF(AZ$156='Capital Structure'!$L$7,(AY171+AZ167+AZ168-AZ169-AZ170),0)</f>
        <v>0</v>
      </c>
      <c r="BA174" s="155">
        <f>IF(BA$156='Capital Structure'!$L$7,(AZ171+BA167+BA168-BA169-BA170),0)</f>
        <v>0</v>
      </c>
      <c r="BB174" s="155">
        <f>IF(BB$156='Capital Structure'!$L$7,(BA171+BB167+BB168-BB169-BB170),0)</f>
        <v>0</v>
      </c>
      <c r="BC174" s="155">
        <f>IF(BC$156='Capital Structure'!$L$7,(BB171+BC167+BC168-BC169-BC170),0)</f>
        <v>0</v>
      </c>
      <c r="BD174" s="155">
        <f>IF(BD$156='Capital Structure'!$L$7,(BC171+BD167+BD168-BD169-BD170),0)</f>
        <v>0</v>
      </c>
      <c r="BE174" s="155">
        <f>IF(BE$156='Capital Structure'!$L$7,(BD171+BE167+BE168-BE169-BE170),0)</f>
        <v>0</v>
      </c>
      <c r="BF174" s="155">
        <f>IF(BF$156='Capital Structure'!$L$7,(BE171+BF167+BF168-BF169-BF170),0)</f>
        <v>0</v>
      </c>
      <c r="BG174" s="155">
        <f>IF(BG$156='Capital Structure'!$L$7,(BF171+BG167+BG168-BG169-BG170),0)</f>
        <v>0</v>
      </c>
      <c r="BH174" s="155">
        <f>IF(BH$156='Capital Structure'!$L$7,(BG171+BH167+BH168-BH169-BH170),0)</f>
        <v>0</v>
      </c>
      <c r="BI174" s="155">
        <f>IF(BI$156='Capital Structure'!$L$7,(BH171+BI167+BI168-BI169-BI170),0)</f>
        <v>0</v>
      </c>
      <c r="BJ174" s="155">
        <f>IF(BJ$156='Capital Structure'!$L$7,(BI171+BJ167+BJ168-BJ169-BJ170),0)</f>
        <v>0</v>
      </c>
      <c r="BK174" s="155">
        <f>IF(BK$156='Capital Structure'!$L$7,(BJ171+BK167+BK168-BK169-BK170),0)</f>
        <v>0</v>
      </c>
      <c r="BL174" s="155">
        <f>IF(BL$156='Capital Structure'!$L$7,(BK171+BL167+BL168-BL169-BL170),0)</f>
        <v>0</v>
      </c>
      <c r="BM174" s="155">
        <f>IF(BM$156='Capital Structure'!$L$7,(BL171+BM167+BM168-BM169-BM170),0)</f>
        <v>0</v>
      </c>
      <c r="BN174" s="155">
        <f>IF(BN$156='Capital Structure'!$L$7,(BM171+BN167+BN168-BN169-BN170),0)</f>
        <v>0</v>
      </c>
      <c r="BO174" s="155">
        <f>IF(BO$156='Capital Structure'!$L$7,(BN171+BO167+BO168-BO169-BO170),0)</f>
        <v>0</v>
      </c>
      <c r="BP174" s="155">
        <f>IF(BP$156='Capital Structure'!$L$7,(BO171+BP167+BP168-BP169-BP170),0)</f>
        <v>0</v>
      </c>
      <c r="BQ174" s="155">
        <f>IF(BQ$156='Capital Structure'!$L$7,(BP171+BQ167+BQ168-BQ169-BQ170),0)</f>
        <v>0</v>
      </c>
      <c r="BR174" s="155">
        <f>IF(BR$156='Capital Structure'!$L$7,(BQ171+BR167+BR168-BR169-BR170),0)</f>
        <v>0</v>
      </c>
      <c r="BS174" s="155">
        <f>IF(BS$156='Capital Structure'!$L$7,(BR171+BS167+BS168-BS169-BS170),0)</f>
        <v>0</v>
      </c>
      <c r="BT174" s="155">
        <f>IF(BT$156='Capital Structure'!$L$7,(BS171+BT167+BT168-BT169-BT170),0)</f>
        <v>0</v>
      </c>
      <c r="BU174" s="155">
        <f>IF(BU$156='Capital Structure'!$L$7,(BT171+BU167+BU168-BU169-BU170),0)</f>
        <v>0</v>
      </c>
      <c r="BV174" s="155">
        <f>IF(BV$156='Capital Structure'!$L$7,(BU171+BV167+BV168-BV169-BV170),0)</f>
        <v>0</v>
      </c>
      <c r="BW174" s="155">
        <f>IF(BW$156='Capital Structure'!$L$7,(BV171+BW167+BW168-BW169-BW170),0)</f>
        <v>0</v>
      </c>
      <c r="BX174" s="155">
        <f>IF(BX$156='Capital Structure'!$L$7,(BW171+BX167+BX168-BX169-BX170),0)</f>
        <v>0</v>
      </c>
      <c r="BY174" s="155">
        <f>IF(BY$156='Capital Structure'!$L$7,(BX171+BY167+BY168-BY169-BY170),0)</f>
        <v>0</v>
      </c>
      <c r="BZ174" s="155">
        <f>IF(BZ$156='Capital Structure'!$L$7,(BY171+BZ167+BZ168-BZ169-BZ170),0)</f>
        <v>0</v>
      </c>
      <c r="CA174" s="155">
        <f>IF(CA$156='Capital Structure'!$L$7,(BZ171+CA167+CA168-CA169-CA170),0)</f>
        <v>0</v>
      </c>
      <c r="CB174" s="155">
        <f>IF(CB$156='Capital Structure'!$L$7,(CA171+CB167+CB168-CB169-CB170),0)</f>
        <v>0</v>
      </c>
      <c r="CC174" s="155">
        <f>IF(CC$156='Capital Structure'!$L$7,(CB171+CC167+CC168-CC169-CC170),0)</f>
        <v>0</v>
      </c>
      <c r="CD174" s="155">
        <f>IF(CD$156='Capital Structure'!$L$7,(CC171+CD167+CD168-CD169-CD170),0)</f>
        <v>0</v>
      </c>
      <c r="CE174" s="155">
        <f>IF(CE$156='Capital Structure'!$L$7,(CD171+CE167+CE168-CE169-CE170),0)</f>
        <v>0</v>
      </c>
      <c r="CF174" s="155">
        <f>IF(CF$156='Capital Structure'!$L$7,(CE171+CF167+CF168-CF169-CF170),0)</f>
        <v>0</v>
      </c>
      <c r="CG174" s="155">
        <f>IF(CG$156='Capital Structure'!$L$7,(CF171+CG167+CG168-CG169-CG170),0)</f>
        <v>0</v>
      </c>
      <c r="CH174" s="155">
        <f>IF(CH$156='Capital Structure'!$L$7,(CG171+CH167+CH168-CH169-CH170),0)</f>
        <v>0</v>
      </c>
      <c r="CI174" s="155">
        <f>IF(CI$156='Capital Structure'!$L$7,(CH171+CI167+CI168-CI169-CI170),0)</f>
        <v>0</v>
      </c>
      <c r="CJ174" s="155">
        <f>IF(CJ$156='Capital Structure'!$L$7,(CI171+CJ167+CJ168-CJ169-CJ170),0)</f>
        <v>0</v>
      </c>
      <c r="CK174" s="155">
        <f>IF(CK$156='Capital Structure'!$L$7,(CJ171+CK167+CK168-CK169-CK170),0)</f>
        <v>0</v>
      </c>
      <c r="CL174" s="155">
        <f>IF(CL$156='Capital Structure'!$L$7,(CK171+CL167+CL168-CL169-CL170),0)</f>
        <v>0</v>
      </c>
      <c r="CM174" s="155">
        <f ca="1">IF(CM$156='Capital Structure'!$L$7,(CL171+CM167+CM168-CM169-CM170),0)</f>
        <v>77890406.092795908</v>
      </c>
      <c r="CN174" s="155">
        <f>IF(CN$156='Capital Structure'!$L$7,(CM171+CN167+CN168-CN169-CN170),0)</f>
        <v>0</v>
      </c>
      <c r="CO174" s="155">
        <f>IF(CO$156='Capital Structure'!$L$7,(CN171+CO167+CO168-CO169-CO170),0)</f>
        <v>0</v>
      </c>
      <c r="CP174" s="155">
        <f>IF(CP$156='Capital Structure'!$L$7,(CO171+CP167+CP168-CP169-CP170),0)</f>
        <v>0</v>
      </c>
      <c r="CQ174" s="155">
        <f>IF(CQ$156='Capital Structure'!$L$7,(CP171+CQ167+CQ168-CQ169-CQ170),0)</f>
        <v>0</v>
      </c>
      <c r="CR174" s="155">
        <f>IF(CR$156='Capital Structure'!$L$7,(CQ171+CR167+CR168-CR169-CR170),0)</f>
        <v>0</v>
      </c>
      <c r="CS174" s="155">
        <f>IF(CS$156='Capital Structure'!$L$7,(CR171+CS167+CS168-CS169-CS170),0)</f>
        <v>0</v>
      </c>
      <c r="CT174" s="155">
        <f>IF(CT$156='Capital Structure'!$L$7,(CS171+CT167+CT168-CT169-CT170),0)</f>
        <v>0</v>
      </c>
      <c r="CU174" s="155">
        <f>IF(CU$156='Capital Structure'!$L$7,(CT171+CU167+CU168-CU169-CU170),0)</f>
        <v>0</v>
      </c>
      <c r="CV174" s="155">
        <f>IF(CV$156='Capital Structure'!$L$7,(CU171+CV167+CV168-CV169-CV170),0)</f>
        <v>0</v>
      </c>
      <c r="CW174" s="155">
        <f>IF(CW$156='Capital Structure'!$L$7,(CV171+CW167+CW168-CW169-CW170),0)</f>
        <v>0</v>
      </c>
      <c r="CX174" s="155">
        <f>IF(CX$156='Capital Structure'!$L$7,(CW171+CX167+CX168-CX169-CX170),0)</f>
        <v>0</v>
      </c>
      <c r="CY174" s="155">
        <f>IF(CY$156='Capital Structure'!$L$7,(CX171+CY167+CY168-CY169-CY170),0)</f>
        <v>0</v>
      </c>
      <c r="CZ174" s="155">
        <f>IF(CZ$156='Capital Structure'!$L$7,(CY171+CZ167+CZ168-CZ169-CZ170),0)</f>
        <v>0</v>
      </c>
      <c r="DA174" s="155">
        <f>IF(DA$156='Capital Structure'!$L$7,(CZ171+DA167+DA168-DA169-DA170),0)</f>
        <v>0</v>
      </c>
      <c r="DB174" s="155">
        <f>IF(DB$156='Capital Structure'!$L$7,(DA171+DB167+DB168-DB169-DB170),0)</f>
        <v>0</v>
      </c>
      <c r="DC174" s="155">
        <f>IF(DC$156='Capital Structure'!$L$7,(DB171+DC167+DC168-DC169-DC170),0)</f>
        <v>0</v>
      </c>
      <c r="DD174" s="155">
        <f>IF(DD$156='Capital Structure'!$L$7,(DC171+DD167+DD168-DD169-DD170),0)</f>
        <v>0</v>
      </c>
      <c r="DE174" s="155">
        <f>IF(DE$156='Capital Structure'!$L$7,(DD171+DE167+DE168-DE169-DE170),0)</f>
        <v>0</v>
      </c>
      <c r="DF174" s="155">
        <f>IF(DF$156='Capital Structure'!$L$7,(DE171+DF167+DF168-DF169-DF170),0)</f>
        <v>0</v>
      </c>
      <c r="DG174" s="155">
        <f>IF(DG$156='Capital Structure'!$L$7,(DF171+DG167+DG168-DG169-DG170),0)</f>
        <v>0</v>
      </c>
      <c r="DH174" s="155">
        <f>IF(DH$156='Capital Structure'!$L$7,(DG171+DH167+DH168-DH169-DH170),0)</f>
        <v>0</v>
      </c>
      <c r="DI174" s="155">
        <f>IF(DI$156='Capital Structure'!$L$7,(DH171+DI167+DI168-DI169-DI170),0)</f>
        <v>0</v>
      </c>
      <c r="DJ174" s="155">
        <f>IF(DJ$156='Capital Structure'!$L$7,(DI171+DJ167+DJ168-DJ169-DJ170),0)</f>
        <v>0</v>
      </c>
      <c r="DK174" s="155">
        <f>IF(DK$156='Capital Structure'!$L$7,(DJ171+DK167+DK168-DK169-DK170),0)</f>
        <v>0</v>
      </c>
      <c r="DL174" s="155">
        <f>IF(DL$156='Capital Structure'!$L$7,(DK171+DL167+DL168-DL169-DL170),0)</f>
        <v>0</v>
      </c>
      <c r="DM174" s="155">
        <f>IF(DM$156='Capital Structure'!$L$7,(DL171+DM167+DM168-DM169-DM170),0)</f>
        <v>0</v>
      </c>
      <c r="DN174" s="155">
        <f>IF(DN$156='Capital Structure'!$L$7,(DM171+DN167+DN168-DN169-DN170),0)</f>
        <v>0</v>
      </c>
      <c r="DO174" s="155">
        <f>IF(DO$156='Capital Structure'!$L$7,(DN171+DO167+DO168-DO169-DO170),0)</f>
        <v>0</v>
      </c>
      <c r="DP174" s="155">
        <f>IF(DP$156='Capital Structure'!$L$7,(DO171+DP167+DP168-DP169-DP170),0)</f>
        <v>0</v>
      </c>
      <c r="DQ174" s="155">
        <f>IF(DQ$156='Capital Structure'!$L$7,(DP171+DQ167+DQ168-DQ169-DQ170),0)</f>
        <v>0</v>
      </c>
      <c r="DR174" s="155">
        <f>IF(DR$156='Capital Structure'!$L$7,(DQ171+DR167+DR168-DR169-DR170),0)</f>
        <v>0</v>
      </c>
      <c r="DS174" s="155">
        <f>IF(DS$156='Capital Structure'!$L$7,(DR171+DS167+DS168-DS169-DS170),0)</f>
        <v>0</v>
      </c>
      <c r="DT174" s="155">
        <f>IF(DT$156='Capital Structure'!$L$7,(DS171+DT167+DT168-DT169-DT170),0)</f>
        <v>0</v>
      </c>
      <c r="DU174" s="155">
        <f>IF(DU$156='Capital Structure'!$L$7,(DT171+DU167+DU168-DU169-DU170),0)</f>
        <v>0</v>
      </c>
      <c r="DV174" s="155">
        <f>IF(DV$156='Capital Structure'!$L$7,(DU171+DV167+DV168-DV169-DV170),0)</f>
        <v>0</v>
      </c>
      <c r="DW174" s="155">
        <f>IF(DW$156='Capital Structure'!$L$7,(DV171+DW167+DW168-DW169-DW170),0)</f>
        <v>0</v>
      </c>
      <c r="DX174" s="155">
        <f>IF(DX$156='Capital Structure'!$L$7,(DW171+DX167+DX168-DX169-DX170),0)</f>
        <v>0</v>
      </c>
      <c r="DY174" s="155">
        <f>IF(DY$156='Capital Structure'!$L$7,(DX171+DY167+DY168-DY169-DY170),0)</f>
        <v>0</v>
      </c>
      <c r="DZ174" s="155">
        <f>IF(DZ$156='Capital Structure'!$L$7,(DY171+DZ167+DZ168-DZ169-DZ170),0)</f>
        <v>0</v>
      </c>
      <c r="EA174" s="155">
        <f>IF(EA$156='Capital Structure'!$L$7,(DZ171+EA167+EA168-EA169-EA170),0)</f>
        <v>0</v>
      </c>
      <c r="EB174" s="155">
        <f>IF(EB$156='Capital Structure'!$L$7,(EA171+EB167+EB168-EB169-EB170),0)</f>
        <v>0</v>
      </c>
      <c r="EC174" s="155">
        <f>IF(EC$156='Capital Structure'!$L$7,(EB171+EC167+EC168-EC169-EC170),0)</f>
        <v>0</v>
      </c>
      <c r="ED174" s="155">
        <f>IF(ED$156='Capital Structure'!$L$7,(EC171+ED167+ED168-ED169-ED170),0)</f>
        <v>0</v>
      </c>
      <c r="EE174" s="155">
        <f>IF(EE$156='Capital Structure'!$L$7,(ED171+EE167+EE168-EE169-EE170),0)</f>
        <v>0</v>
      </c>
      <c r="EF174" s="155">
        <f>IF(EF$156='Capital Structure'!$L$7,(EE171+EF167+EF168-EF169-EF170),0)</f>
        <v>0</v>
      </c>
      <c r="EG174" s="155">
        <f>IF(EG$156='Capital Structure'!$L$7,(EF171+EG167+EG168-EG169-EG170),0)</f>
        <v>0</v>
      </c>
      <c r="EH174" s="155">
        <f>IF(EH$156='Capital Structure'!$L$7,(EG171+EH167+EH168-EH169-EH170),0)</f>
        <v>0</v>
      </c>
      <c r="EI174" s="155">
        <f>IF(EI$156='Capital Structure'!$L$7,(EH171+EI167+EI168-EI169-EI170),0)</f>
        <v>0</v>
      </c>
      <c r="EJ174" s="155">
        <f>IF(EJ$156='Capital Structure'!$L$7,(EI171+EJ167+EJ168-EJ169-EJ170),0)</f>
        <v>0</v>
      </c>
      <c r="EK174" s="155">
        <f>IF(EK$156='Capital Structure'!$L$7,(EJ171+EK167+EK168-EK169-EK170),0)</f>
        <v>0</v>
      </c>
    </row>
    <row r="175" spans="1:141" s="126" customFormat="1">
      <c r="B175" s="126" t="s">
        <v>330</v>
      </c>
      <c r="E175" s="156">
        <f ca="1">E167-E169-E170-E174</f>
        <v>13614195.761248605</v>
      </c>
      <c r="F175" s="156">
        <f t="shared" ref="F175:BQ175" ca="1" si="74">F167-F169-F170-F174</f>
        <v>13614195.761248605</v>
      </c>
      <c r="G175" s="156">
        <f t="shared" ca="1" si="74"/>
        <v>13614195.761248605</v>
      </c>
      <c r="H175" s="156">
        <f t="shared" ca="1" si="74"/>
        <v>13575072.886248605</v>
      </c>
      <c r="I175" s="156">
        <f t="shared" ca="1" si="74"/>
        <v>12360594.761884969</v>
      </c>
      <c r="J175" s="156">
        <f t="shared" ca="1" si="74"/>
        <v>12360594.761884969</v>
      </c>
      <c r="K175" s="156">
        <f t="shared" ca="1" si="74"/>
        <v>9277093.7131576948</v>
      </c>
      <c r="L175" s="156">
        <f t="shared" ca="1" si="74"/>
        <v>9277093.7131576948</v>
      </c>
      <c r="M175" s="156">
        <f t="shared" ca="1" si="74"/>
        <v>26590.566975878552</v>
      </c>
      <c r="N175" s="156">
        <f t="shared" ca="1" si="74"/>
        <v>26590.566975878552</v>
      </c>
      <c r="O175" s="156">
        <f t="shared" ca="1" si="74"/>
        <v>26590.566975878552</v>
      </c>
      <c r="P175" s="156">
        <f t="shared" ca="1" si="74"/>
        <v>26590.566975878552</v>
      </c>
      <c r="Q175" s="156">
        <f t="shared" ca="1" si="74"/>
        <v>26590.566975878552</v>
      </c>
      <c r="R175" s="156">
        <f t="shared" ca="1" si="74"/>
        <v>26590.566975878552</v>
      </c>
      <c r="S175" s="156">
        <f t="shared" ca="1" si="74"/>
        <v>26577.207703150809</v>
      </c>
      <c r="T175" s="156">
        <f t="shared" ca="1" si="74"/>
        <v>-3393459.2769573368</v>
      </c>
      <c r="U175" s="156">
        <f t="shared" ca="1" si="74"/>
        <v>-6477028.162775524</v>
      </c>
      <c r="V175" s="156">
        <f t="shared" ca="1" si="74"/>
        <v>-15227813.147502795</v>
      </c>
      <c r="W175" s="156">
        <f t="shared" ca="1" si="74"/>
        <v>-15228016.658775531</v>
      </c>
      <c r="X175" s="156">
        <f t="shared" ca="1" si="74"/>
        <v>-41480371.612957336</v>
      </c>
      <c r="Y175" s="156">
        <f t="shared" ca="1" si="74"/>
        <v>-22915029.781998232</v>
      </c>
      <c r="Z175" s="156">
        <f t="shared" ca="1" si="74"/>
        <v>0</v>
      </c>
      <c r="AA175" s="156">
        <f t="shared" ca="1" si="74"/>
        <v>0</v>
      </c>
      <c r="AB175" s="156">
        <f t="shared" ca="1" si="74"/>
        <v>0</v>
      </c>
      <c r="AC175" s="156">
        <f t="shared" ca="1" si="74"/>
        <v>0</v>
      </c>
      <c r="AD175" s="156">
        <f t="shared" ca="1" si="74"/>
        <v>0</v>
      </c>
      <c r="AE175" s="156">
        <f t="shared" ca="1" si="74"/>
        <v>0</v>
      </c>
      <c r="AF175" s="156">
        <f t="shared" ca="1" si="74"/>
        <v>0</v>
      </c>
      <c r="AG175" s="156">
        <f t="shared" ca="1" si="74"/>
        <v>0</v>
      </c>
      <c r="AH175" s="156">
        <f t="shared" ca="1" si="74"/>
        <v>0</v>
      </c>
      <c r="AI175" s="156">
        <f t="shared" ca="1" si="74"/>
        <v>0</v>
      </c>
      <c r="AJ175" s="156">
        <f t="shared" ca="1" si="74"/>
        <v>0</v>
      </c>
      <c r="AK175" s="156">
        <f t="shared" ca="1" si="74"/>
        <v>0</v>
      </c>
      <c r="AL175" s="156">
        <f t="shared" ca="1" si="74"/>
        <v>0</v>
      </c>
      <c r="AM175" s="156">
        <f t="shared" ca="1" si="74"/>
        <v>0</v>
      </c>
      <c r="AN175" s="156">
        <f t="shared" ca="1" si="74"/>
        <v>0</v>
      </c>
      <c r="AO175" s="156">
        <f t="shared" ca="1" si="74"/>
        <v>0</v>
      </c>
      <c r="AP175" s="156">
        <f t="shared" ca="1" si="74"/>
        <v>0</v>
      </c>
      <c r="AQ175" s="156">
        <f t="shared" ca="1" si="74"/>
        <v>0</v>
      </c>
      <c r="AR175" s="156">
        <f t="shared" ca="1" si="74"/>
        <v>0</v>
      </c>
      <c r="AS175" s="156">
        <f t="shared" ca="1" si="74"/>
        <v>0</v>
      </c>
      <c r="AT175" s="156">
        <f t="shared" ca="1" si="74"/>
        <v>0</v>
      </c>
      <c r="AU175" s="156">
        <f t="shared" ca="1" si="74"/>
        <v>0</v>
      </c>
      <c r="AV175" s="156">
        <f t="shared" ca="1" si="74"/>
        <v>0</v>
      </c>
      <c r="AW175" s="156">
        <f t="shared" ca="1" si="74"/>
        <v>0</v>
      </c>
      <c r="AX175" s="156">
        <f t="shared" ca="1" si="74"/>
        <v>41852387.708543032</v>
      </c>
      <c r="AY175" s="156">
        <f t="shared" ca="1" si="74"/>
        <v>13040.958333333334</v>
      </c>
      <c r="AZ175" s="156">
        <f t="shared" ca="1" si="74"/>
        <v>13040.958333333334</v>
      </c>
      <c r="BA175" s="156">
        <f t="shared" ca="1" si="74"/>
        <v>13040.958333333334</v>
      </c>
      <c r="BB175" s="156">
        <f t="shared" ca="1" si="74"/>
        <v>13040.958333333334</v>
      </c>
      <c r="BC175" s="156">
        <f t="shared" ca="1" si="74"/>
        <v>35606484.796771944</v>
      </c>
      <c r="BD175" s="156">
        <f t="shared" ca="1" si="74"/>
        <v>0</v>
      </c>
      <c r="BE175" s="156">
        <f t="shared" ca="1" si="74"/>
        <v>0</v>
      </c>
      <c r="BF175" s="156">
        <f t="shared" ca="1" si="74"/>
        <v>0</v>
      </c>
      <c r="BG175" s="156">
        <f t="shared" ca="1" si="74"/>
        <v>0</v>
      </c>
      <c r="BH175" s="156">
        <f t="shared" ca="1" si="74"/>
        <v>0</v>
      </c>
      <c r="BI175" s="156">
        <f t="shared" ca="1" si="74"/>
        <v>0</v>
      </c>
      <c r="BJ175" s="156">
        <f t="shared" ca="1" si="74"/>
        <v>0</v>
      </c>
      <c r="BK175" s="156">
        <f t="shared" ca="1" si="74"/>
        <v>0</v>
      </c>
      <c r="BL175" s="156">
        <f t="shared" ca="1" si="74"/>
        <v>0</v>
      </c>
      <c r="BM175" s="156">
        <f t="shared" ca="1" si="74"/>
        <v>0</v>
      </c>
      <c r="BN175" s="156">
        <f t="shared" ca="1" si="74"/>
        <v>0</v>
      </c>
      <c r="BO175" s="156">
        <f t="shared" ca="1" si="74"/>
        <v>0</v>
      </c>
      <c r="BP175" s="156">
        <f t="shared" ca="1" si="74"/>
        <v>0</v>
      </c>
      <c r="BQ175" s="156">
        <f t="shared" ca="1" si="74"/>
        <v>0</v>
      </c>
      <c r="BR175" s="156">
        <f t="shared" ref="BR175:EC175" ca="1" si="75">BR167-BR169-BR170-BR174</f>
        <v>0</v>
      </c>
      <c r="BS175" s="156">
        <f t="shared" ca="1" si="75"/>
        <v>0</v>
      </c>
      <c r="BT175" s="156">
        <f t="shared" ca="1" si="75"/>
        <v>0</v>
      </c>
      <c r="BU175" s="156">
        <f t="shared" ca="1" si="75"/>
        <v>0</v>
      </c>
      <c r="BV175" s="156">
        <f t="shared" ca="1" si="75"/>
        <v>0</v>
      </c>
      <c r="BW175" s="156">
        <f t="shared" ca="1" si="75"/>
        <v>0</v>
      </c>
      <c r="BX175" s="156">
        <f t="shared" ca="1" si="75"/>
        <v>0</v>
      </c>
      <c r="BY175" s="156">
        <f t="shared" ca="1" si="75"/>
        <v>0</v>
      </c>
      <c r="BZ175" s="156">
        <f t="shared" ca="1" si="75"/>
        <v>0</v>
      </c>
      <c r="CA175" s="156">
        <f t="shared" ca="1" si="75"/>
        <v>0</v>
      </c>
      <c r="CB175" s="156">
        <f t="shared" ca="1" si="75"/>
        <v>0</v>
      </c>
      <c r="CC175" s="156">
        <f t="shared" ca="1" si="75"/>
        <v>0</v>
      </c>
      <c r="CD175" s="156">
        <f t="shared" ca="1" si="75"/>
        <v>0</v>
      </c>
      <c r="CE175" s="156">
        <f t="shared" ca="1" si="75"/>
        <v>0</v>
      </c>
      <c r="CF175" s="156">
        <f t="shared" ca="1" si="75"/>
        <v>0</v>
      </c>
      <c r="CG175" s="156">
        <f t="shared" ca="1" si="75"/>
        <v>0</v>
      </c>
      <c r="CH175" s="156">
        <f t="shared" ca="1" si="75"/>
        <v>0</v>
      </c>
      <c r="CI175" s="156">
        <f t="shared" ca="1" si="75"/>
        <v>0</v>
      </c>
      <c r="CJ175" s="156">
        <f t="shared" ca="1" si="75"/>
        <v>0</v>
      </c>
      <c r="CK175" s="156">
        <f t="shared" ca="1" si="75"/>
        <v>0</v>
      </c>
      <c r="CL175" s="156">
        <f t="shared" ca="1" si="75"/>
        <v>0</v>
      </c>
      <c r="CM175" s="156">
        <f t="shared" ca="1" si="75"/>
        <v>-77890406.092795908</v>
      </c>
      <c r="CN175" s="156">
        <f t="shared" ca="1" si="75"/>
        <v>0</v>
      </c>
      <c r="CO175" s="156">
        <f t="shared" si="75"/>
        <v>0</v>
      </c>
      <c r="CP175" s="156">
        <f t="shared" si="75"/>
        <v>0</v>
      </c>
      <c r="CQ175" s="156">
        <f t="shared" si="75"/>
        <v>0</v>
      </c>
      <c r="CR175" s="156">
        <f t="shared" si="75"/>
        <v>0</v>
      </c>
      <c r="CS175" s="156">
        <f t="shared" si="75"/>
        <v>0</v>
      </c>
      <c r="CT175" s="156">
        <f t="shared" si="75"/>
        <v>0</v>
      </c>
      <c r="CU175" s="156">
        <f t="shared" si="75"/>
        <v>0</v>
      </c>
      <c r="CV175" s="156">
        <f t="shared" si="75"/>
        <v>0</v>
      </c>
      <c r="CW175" s="156">
        <f t="shared" si="75"/>
        <v>0</v>
      </c>
      <c r="CX175" s="156">
        <f t="shared" si="75"/>
        <v>0</v>
      </c>
      <c r="CY175" s="156">
        <f t="shared" si="75"/>
        <v>0</v>
      </c>
      <c r="CZ175" s="156">
        <f t="shared" si="75"/>
        <v>0</v>
      </c>
      <c r="DA175" s="156">
        <f t="shared" si="75"/>
        <v>0</v>
      </c>
      <c r="DB175" s="156">
        <f t="shared" si="75"/>
        <v>0</v>
      </c>
      <c r="DC175" s="156">
        <f t="shared" si="75"/>
        <v>0</v>
      </c>
      <c r="DD175" s="156">
        <f t="shared" si="75"/>
        <v>0</v>
      </c>
      <c r="DE175" s="156">
        <f t="shared" si="75"/>
        <v>0</v>
      </c>
      <c r="DF175" s="156">
        <f t="shared" si="75"/>
        <v>0</v>
      </c>
      <c r="DG175" s="156">
        <f t="shared" si="75"/>
        <v>0</v>
      </c>
      <c r="DH175" s="156">
        <f t="shared" si="75"/>
        <v>0</v>
      </c>
      <c r="DI175" s="156">
        <f t="shared" si="75"/>
        <v>0</v>
      </c>
      <c r="DJ175" s="156">
        <f t="shared" si="75"/>
        <v>0</v>
      </c>
      <c r="DK175" s="156">
        <f t="shared" si="75"/>
        <v>0</v>
      </c>
      <c r="DL175" s="156">
        <f t="shared" si="75"/>
        <v>0</v>
      </c>
      <c r="DM175" s="156">
        <f t="shared" si="75"/>
        <v>0</v>
      </c>
      <c r="DN175" s="156">
        <f t="shared" si="75"/>
        <v>0</v>
      </c>
      <c r="DO175" s="156">
        <f t="shared" si="75"/>
        <v>0</v>
      </c>
      <c r="DP175" s="156">
        <f t="shared" si="75"/>
        <v>0</v>
      </c>
      <c r="DQ175" s="156">
        <f t="shared" si="75"/>
        <v>0</v>
      </c>
      <c r="DR175" s="156">
        <f t="shared" si="75"/>
        <v>0</v>
      </c>
      <c r="DS175" s="156">
        <f t="shared" si="75"/>
        <v>0</v>
      </c>
      <c r="DT175" s="156">
        <f t="shared" si="75"/>
        <v>0</v>
      </c>
      <c r="DU175" s="156">
        <f t="shared" si="75"/>
        <v>0</v>
      </c>
      <c r="DV175" s="156">
        <f t="shared" si="75"/>
        <v>0</v>
      </c>
      <c r="DW175" s="156">
        <f t="shared" si="75"/>
        <v>0</v>
      </c>
      <c r="DX175" s="156">
        <f t="shared" si="75"/>
        <v>0</v>
      </c>
      <c r="DY175" s="156">
        <f t="shared" si="75"/>
        <v>0</v>
      </c>
      <c r="DZ175" s="156">
        <f t="shared" si="75"/>
        <v>0</v>
      </c>
      <c r="EA175" s="156">
        <f t="shared" si="75"/>
        <v>0</v>
      </c>
      <c r="EB175" s="156">
        <f t="shared" si="75"/>
        <v>0</v>
      </c>
      <c r="EC175" s="156">
        <f t="shared" si="75"/>
        <v>0</v>
      </c>
      <c r="ED175" s="156">
        <f t="shared" ref="ED175:EK175" si="76">ED167-ED169-ED170-ED174</f>
        <v>0</v>
      </c>
      <c r="EE175" s="156">
        <f t="shared" si="76"/>
        <v>0</v>
      </c>
      <c r="EF175" s="156">
        <f t="shared" si="76"/>
        <v>0</v>
      </c>
      <c r="EG175" s="156">
        <f t="shared" si="76"/>
        <v>0</v>
      </c>
      <c r="EH175" s="156">
        <f t="shared" si="76"/>
        <v>0</v>
      </c>
      <c r="EI175" s="156">
        <f t="shared" si="76"/>
        <v>0</v>
      </c>
      <c r="EJ175" s="156">
        <f t="shared" si="76"/>
        <v>0</v>
      </c>
      <c r="EK175" s="156">
        <f t="shared" si="76"/>
        <v>0</v>
      </c>
    </row>
    <row r="176" spans="1:141">
      <c r="E176" s="136"/>
      <c r="F176" s="136"/>
      <c r="G176" s="136"/>
      <c r="H176" s="136"/>
      <c r="I176" s="136"/>
      <c r="J176" s="136"/>
      <c r="K176" s="136"/>
      <c r="L176" s="136"/>
      <c r="M176" s="136"/>
      <c r="N176" s="136"/>
      <c r="O176" s="136"/>
      <c r="P176" s="136"/>
      <c r="Q176" s="136"/>
      <c r="R176" s="136"/>
      <c r="S176" s="136"/>
      <c r="T176" s="136"/>
      <c r="U176" s="136"/>
      <c r="V176" s="136"/>
      <c r="W176" s="136"/>
      <c r="X176" s="136"/>
      <c r="Y176" s="136"/>
      <c r="Z176" s="136"/>
      <c r="AA176" s="136"/>
      <c r="AB176" s="136"/>
      <c r="AC176" s="136"/>
      <c r="AD176" s="136"/>
      <c r="AE176" s="136"/>
      <c r="AF176" s="136"/>
      <c r="AG176" s="136"/>
      <c r="AH176" s="136"/>
      <c r="AI176" s="136"/>
      <c r="AJ176" s="136"/>
      <c r="AK176" s="136"/>
      <c r="AL176" s="136"/>
      <c r="AM176" s="136"/>
      <c r="AN176" s="136"/>
      <c r="AO176" s="136"/>
      <c r="AP176" s="136"/>
      <c r="AQ176" s="136"/>
      <c r="AR176" s="136"/>
      <c r="AS176" s="136"/>
      <c r="AT176" s="136"/>
      <c r="AU176" s="136"/>
      <c r="AV176" s="136"/>
      <c r="AW176" s="136"/>
      <c r="AX176" s="136"/>
      <c r="AY176" s="136"/>
      <c r="AZ176" s="136"/>
      <c r="BA176" s="136"/>
      <c r="BB176" s="136"/>
      <c r="BC176" s="136"/>
      <c r="BD176" s="136"/>
      <c r="BE176" s="136"/>
      <c r="BF176" s="136"/>
      <c r="BG176" s="136"/>
      <c r="BH176" s="136"/>
      <c r="BI176" s="136"/>
      <c r="BJ176" s="136"/>
      <c r="BK176" s="136"/>
      <c r="BL176" s="136"/>
      <c r="BM176" s="136"/>
      <c r="BN176" s="136"/>
      <c r="BO176" s="136"/>
      <c r="BP176" s="136"/>
      <c r="BQ176" s="136"/>
      <c r="BR176" s="136"/>
      <c r="BS176" s="136"/>
      <c r="BT176" s="136"/>
      <c r="BU176" s="136"/>
      <c r="BV176" s="136"/>
      <c r="BW176" s="136"/>
      <c r="BX176" s="136"/>
      <c r="BY176" s="136"/>
      <c r="BZ176" s="136"/>
      <c r="CA176" s="136"/>
      <c r="CB176" s="136"/>
      <c r="CC176" s="136"/>
      <c r="CD176" s="136"/>
      <c r="CE176" s="136"/>
      <c r="CF176" s="136"/>
      <c r="CG176" s="136"/>
      <c r="CH176" s="136"/>
      <c r="CI176" s="136"/>
      <c r="CJ176" s="136"/>
      <c r="CK176" s="136"/>
      <c r="CL176" s="136"/>
      <c r="CM176" s="136"/>
      <c r="CN176" s="136"/>
      <c r="CO176" s="136"/>
      <c r="CP176" s="136"/>
      <c r="CQ176" s="136"/>
      <c r="CR176" s="136"/>
      <c r="CS176" s="136"/>
      <c r="CT176" s="136"/>
      <c r="CU176" s="136"/>
      <c r="CV176" s="136"/>
      <c r="CW176" s="136"/>
      <c r="CX176" s="136"/>
      <c r="CY176" s="136"/>
      <c r="CZ176" s="136"/>
      <c r="DA176" s="136"/>
      <c r="DB176" s="136"/>
      <c r="DC176" s="136"/>
      <c r="DD176" s="136"/>
      <c r="DE176" s="136"/>
      <c r="DF176" s="136"/>
      <c r="DG176" s="136"/>
      <c r="DH176" s="136"/>
      <c r="DI176" s="136"/>
      <c r="DJ176" s="136"/>
      <c r="DK176" s="136"/>
      <c r="DL176" s="136"/>
      <c r="DM176" s="136"/>
      <c r="DN176" s="136"/>
      <c r="DO176" s="136"/>
      <c r="DP176" s="136"/>
      <c r="DQ176" s="136"/>
      <c r="DR176" s="136"/>
      <c r="DS176" s="136"/>
      <c r="DT176" s="136"/>
      <c r="DU176" s="136"/>
      <c r="DV176" s="136"/>
      <c r="DW176" s="136"/>
      <c r="DX176" s="136"/>
      <c r="DY176" s="136"/>
      <c r="DZ176" s="136"/>
      <c r="EA176" s="136"/>
      <c r="EB176" s="136"/>
      <c r="EC176" s="136"/>
      <c r="ED176" s="136"/>
      <c r="EE176" s="136"/>
      <c r="EF176" s="136"/>
      <c r="EG176" s="136"/>
      <c r="EH176" s="136"/>
      <c r="EI176" s="136"/>
      <c r="EJ176" s="136"/>
      <c r="EK176" s="136"/>
    </row>
    <row r="177" spans="1:16384">
      <c r="B177" s="125" t="s">
        <v>296</v>
      </c>
      <c r="E177" s="136">
        <f ca="1">IF(OR(E156&lt;'Capital Structure'!$K$7,E156&gt;'Capital Structure'!$L$7),0,IF(E159&lt;0,IF(D181&gt;0,MIN(ABS(E159)*'Capital Structure'!$M$13,D181),0),0))</f>
        <v>13614195.761248605</v>
      </c>
      <c r="F177" s="136">
        <f ca="1">IF(OR(F156&lt;'Capital Structure'!$K$7,F156&gt;'Capital Structure'!$L$7),0,IF(F159&lt;0,IF(E181&gt;0,MIN(ABS(F159)*'Capital Structure'!$M$13,E181),0),0))</f>
        <v>13614195.761248605</v>
      </c>
      <c r="G177" s="136">
        <f ca="1">IF(OR(G156&lt;'Capital Structure'!$K$7,G156&gt;'Capital Structure'!$L$7),0,IF(G159&lt;0,IF(F181&gt;0,MIN(ABS(G159)*'Capital Structure'!$M$13,F181),0),0))</f>
        <v>13614195.761248605</v>
      </c>
      <c r="H177" s="136">
        <f ca="1">IF(OR(H156&lt;'Capital Structure'!$K$7,H156&gt;'Capital Structure'!$L$7),0,IF(H159&lt;0,IF(G181&gt;0,MIN(ABS(H159)*'Capital Structure'!$M$13,G181),0),0))</f>
        <v>13575072.886248605</v>
      </c>
      <c r="I177" s="136">
        <f ca="1">IF(OR(I156&lt;'Capital Structure'!$K$7,I156&gt;'Capital Structure'!$L$7),0,IF(I159&lt;0,IF(H181&gt;0,MIN(ABS(I159)*'Capital Structure'!$M$13,H181),0),0))</f>
        <v>12360594.761884969</v>
      </c>
      <c r="J177" s="136">
        <f ca="1">IF(OR(J156&lt;'Capital Structure'!$K$7,J156&gt;'Capital Structure'!$L$7),0,IF(J159&lt;0,IF(I181&gt;0,MIN(ABS(J159)*'Capital Structure'!$M$13,I181),0),0))</f>
        <v>12360594.761884969</v>
      </c>
      <c r="K177" s="136">
        <f ca="1">IF(OR(K156&lt;'Capital Structure'!$K$7,K156&gt;'Capital Structure'!$L$7),0,IF(K159&lt;0,IF(J181&gt;0,MIN(ABS(K159)*'Capital Structure'!$M$13,J181),0),0))</f>
        <v>9277093.7131576948</v>
      </c>
      <c r="L177" s="136">
        <f ca="1">IF(OR(L156&lt;'Capital Structure'!$K$7,L156&gt;'Capital Structure'!$L$7),0,IF(L159&lt;0,IF(K181&gt;0,MIN(ABS(L159)*'Capital Structure'!$M$13,K181),0),0))</f>
        <v>9277093.7131576948</v>
      </c>
      <c r="M177" s="136">
        <f ca="1">IF(OR(M156&lt;'Capital Structure'!$K$7,M156&gt;'Capital Structure'!$L$7),0,IF(M159&lt;0,IF(L181&gt;0,MIN(ABS(M159)*'Capital Structure'!$M$13,L181),0),0))</f>
        <v>26590.566975878552</v>
      </c>
      <c r="N177" s="136">
        <f ca="1">IF(OR(N156&lt;'Capital Structure'!$K$7,N156&gt;'Capital Structure'!$L$7),0,IF(N159&lt;0,IF(M181&gt;0,MIN(ABS(N159)*'Capital Structure'!$M$13,M181),0),0))</f>
        <v>26590.566975878552</v>
      </c>
      <c r="O177" s="136">
        <f ca="1">IF(OR(O156&lt;'Capital Structure'!$K$7,O156&gt;'Capital Structure'!$L$7),0,IF(O159&lt;0,IF(N181&gt;0,MIN(ABS(O159)*'Capital Structure'!$M$13,N181),0),0))</f>
        <v>26590.566975878552</v>
      </c>
      <c r="P177" s="136">
        <f ca="1">IF(OR(P156&lt;'Capital Structure'!$K$7,P156&gt;'Capital Structure'!$L$7),0,IF(P159&lt;0,IF(O181&gt;0,MIN(ABS(P159)*'Capital Structure'!$M$13,O181),0),0))</f>
        <v>26590.566975878552</v>
      </c>
      <c r="Q177" s="136">
        <f ca="1">IF(OR(Q156&lt;'Capital Structure'!$K$7,Q156&gt;'Capital Structure'!$L$7),0,IF(Q159&lt;0,IF(P181&gt;0,MIN(ABS(Q159)*'Capital Structure'!$M$13,P181),0),0))</f>
        <v>26590.566975878552</v>
      </c>
      <c r="R177" s="136">
        <f ca="1">IF(OR(R156&lt;'Capital Structure'!$K$7,R156&gt;'Capital Structure'!$L$7),0,IF(R159&lt;0,IF(Q181&gt;0,MIN(ABS(R159)*'Capital Structure'!$M$13,Q181),0),0))</f>
        <v>26590.566975878552</v>
      </c>
      <c r="S177" s="136">
        <f ca="1">IF(OR(S156&lt;'Capital Structure'!$K$7,S156&gt;'Capital Structure'!$L$7),0,IF(S159&lt;0,IF(R181&gt;0,MIN(ABS(S159)*'Capital Structure'!$M$13,R181),0),0))</f>
        <v>26577.207703150809</v>
      </c>
      <c r="T177" s="136">
        <f ca="1">IF(OR(T156&lt;'Capital Structure'!$K$7,T156&gt;'Capital Structure'!$L$7),0,IF(T159&lt;0,IF(S181&gt;0,MIN(ABS(T159)*'Capital Structure'!$M$13,S181),0),0))</f>
        <v>0</v>
      </c>
      <c r="U177" s="136">
        <f ca="1">IF(OR(U156&lt;'Capital Structure'!$K$7,U156&gt;'Capital Structure'!$L$7),0,IF(U159&lt;0,IF(T181&gt;0,MIN(ABS(U159)*'Capital Structure'!$M$13,T181),0),0))</f>
        <v>0</v>
      </c>
      <c r="V177" s="136">
        <f ca="1">IF(OR(V156&lt;'Capital Structure'!$K$7,V156&gt;'Capital Structure'!$L$7),0,IF(V159&lt;0,IF(U181&gt;0,MIN(ABS(V159)*'Capital Structure'!$M$13,U181),0),0))</f>
        <v>0</v>
      </c>
      <c r="W177" s="136">
        <f ca="1">IF(OR(W156&lt;'Capital Structure'!$K$7,W156&gt;'Capital Structure'!$L$7),0,IF(W159&lt;0,IF(V181&gt;0,MIN(ABS(W159)*'Capital Structure'!$M$13,V181),0),0))</f>
        <v>0</v>
      </c>
      <c r="X177" s="136">
        <f ca="1">IF(OR(X156&lt;'Capital Structure'!$K$7,X156&gt;'Capital Structure'!$L$7),0,IF(X159&lt;0,IF(W181&gt;0,MIN(ABS(X159)*'Capital Structure'!$M$13,W181),0),0))</f>
        <v>0</v>
      </c>
      <c r="Y177" s="136">
        <f ca="1">IF(OR(Y156&lt;'Capital Structure'!$K$7,Y156&gt;'Capital Structure'!$L$7),0,IF(Y159&lt;0,IF(X181&gt;0,MIN(ABS(Y159)*'Capital Structure'!$M$13,X181),0),0))</f>
        <v>0</v>
      </c>
      <c r="Z177" s="136">
        <f ca="1">IF(OR(Z156&lt;'Capital Structure'!$K$7,Z156&gt;'Capital Structure'!$L$7),0,IF(Z159&lt;0,IF(Y181&gt;0,MIN(ABS(Z159)*'Capital Structure'!$M$13,Y181),0),0))</f>
        <v>0</v>
      </c>
      <c r="AA177" s="136">
        <f ca="1">IF(OR(AA156&lt;'Capital Structure'!$K$7,AA156&gt;'Capital Structure'!$L$7),0,IF(AA159&lt;0,IF(Z181&gt;0,MIN(ABS(AA159)*'Capital Structure'!$M$13,Z181),0),0))</f>
        <v>0</v>
      </c>
      <c r="AB177" s="136">
        <f ca="1">IF(OR(AB156&lt;'Capital Structure'!$K$7,AB156&gt;'Capital Structure'!$L$7),0,IF(AB159&lt;0,IF(AA181&gt;0,MIN(ABS(AB159)*'Capital Structure'!$M$13,AA181),0),0))</f>
        <v>0</v>
      </c>
      <c r="AC177" s="136">
        <f ca="1">IF(OR(AC156&lt;'Capital Structure'!$K$7,AC156&gt;'Capital Structure'!$L$7),0,IF(AC159&lt;0,IF(AB181&gt;0,MIN(ABS(AC159)*'Capital Structure'!$M$13,AB181),0),0))</f>
        <v>0</v>
      </c>
      <c r="AD177" s="136">
        <f ca="1">IF(OR(AD156&lt;'Capital Structure'!$K$7,AD156&gt;'Capital Structure'!$L$7),0,IF(AD159&lt;0,IF(AC181&gt;0,MIN(ABS(AD159)*'Capital Structure'!$M$13,AC181),0),0))</f>
        <v>0</v>
      </c>
      <c r="AE177" s="136">
        <f ca="1">IF(OR(AE156&lt;'Capital Structure'!$K$7,AE156&gt;'Capital Structure'!$L$7),0,IF(AE159&lt;0,IF(AD181&gt;0,MIN(ABS(AE159)*'Capital Structure'!$M$13,AD181),0),0))</f>
        <v>0</v>
      </c>
      <c r="AF177" s="136">
        <f ca="1">IF(OR(AF156&lt;'Capital Structure'!$K$7,AF156&gt;'Capital Structure'!$L$7),0,IF(AF159&lt;0,IF(AE181&gt;0,MIN(ABS(AF159)*'Capital Structure'!$M$13,AE181),0),0))</f>
        <v>0</v>
      </c>
      <c r="AG177" s="136">
        <f ca="1">IF(OR(AG156&lt;'Capital Structure'!$K$7,AG156&gt;'Capital Structure'!$L$7),0,IF(AG159&lt;0,IF(AF181&gt;0,MIN(ABS(AG159)*'Capital Structure'!$M$13,AF181),0),0))</f>
        <v>0</v>
      </c>
      <c r="AH177" s="136">
        <f ca="1">IF(OR(AH156&lt;'Capital Structure'!$K$7,AH156&gt;'Capital Structure'!$L$7),0,IF(AH159&lt;0,IF(AG181&gt;0,MIN(ABS(AH159)*'Capital Structure'!$M$13,AG181),0),0))</f>
        <v>0</v>
      </c>
      <c r="AI177" s="136">
        <f ca="1">IF(OR(AI156&lt;'Capital Structure'!$K$7,AI156&gt;'Capital Structure'!$L$7),0,IF(AI159&lt;0,IF(AH181&gt;0,MIN(ABS(AI159)*'Capital Structure'!$M$13,AH181),0),0))</f>
        <v>0</v>
      </c>
      <c r="AJ177" s="136">
        <f ca="1">IF(OR(AJ156&lt;'Capital Structure'!$K$7,AJ156&gt;'Capital Structure'!$L$7),0,IF(AJ159&lt;0,IF(AI181&gt;0,MIN(ABS(AJ159)*'Capital Structure'!$M$13,AI181),0),0))</f>
        <v>0</v>
      </c>
      <c r="AK177" s="136">
        <f ca="1">IF(OR(AK156&lt;'Capital Structure'!$K$7,AK156&gt;'Capital Structure'!$L$7),0,IF(AK159&lt;0,IF(AJ181&gt;0,MIN(ABS(AK159)*'Capital Structure'!$M$13,AJ181),0),0))</f>
        <v>0</v>
      </c>
      <c r="AL177" s="136">
        <f ca="1">IF(OR(AL156&lt;'Capital Structure'!$K$7,AL156&gt;'Capital Structure'!$L$7),0,IF(AL159&lt;0,IF(AK181&gt;0,MIN(ABS(AL159)*'Capital Structure'!$M$13,AK181),0),0))</f>
        <v>0</v>
      </c>
      <c r="AM177" s="136">
        <f ca="1">IF(OR(AM156&lt;'Capital Structure'!$K$7,AM156&gt;'Capital Structure'!$L$7),0,IF(AM159&lt;0,IF(AL181&gt;0,MIN(ABS(AM159)*'Capital Structure'!$M$13,AL181),0),0))</f>
        <v>0</v>
      </c>
      <c r="AN177" s="136">
        <f ca="1">IF(OR(AN156&lt;'Capital Structure'!$K$7,AN156&gt;'Capital Structure'!$L$7),0,IF(AN159&lt;0,IF(AM181&gt;0,MIN(ABS(AN159)*'Capital Structure'!$M$13,AM181),0),0))</f>
        <v>0</v>
      </c>
      <c r="AO177" s="136">
        <f ca="1">IF(OR(AO156&lt;'Capital Structure'!$K$7,AO156&gt;'Capital Structure'!$L$7),0,IF(AO159&lt;0,IF(AN181&gt;0,MIN(ABS(AO159)*'Capital Structure'!$M$13,AN181),0),0))</f>
        <v>0</v>
      </c>
      <c r="AP177" s="136">
        <f ca="1">IF(OR(AP156&lt;'Capital Structure'!$K$7,AP156&gt;'Capital Structure'!$L$7),0,IF(AP159&lt;0,IF(AO181&gt;0,MIN(ABS(AP159)*'Capital Structure'!$M$13,AO181),0),0))</f>
        <v>0</v>
      </c>
      <c r="AQ177" s="136">
        <f ca="1">IF(OR(AQ156&lt;'Capital Structure'!$K$7,AQ156&gt;'Capital Structure'!$L$7),0,IF(AQ159&lt;0,IF(AP181&gt;0,MIN(ABS(AQ159)*'Capital Structure'!$M$13,AP181),0),0))</f>
        <v>0</v>
      </c>
      <c r="AR177" s="136">
        <f ca="1">IF(OR(AR156&lt;'Capital Structure'!$K$7,AR156&gt;'Capital Structure'!$L$7),0,IF(AR159&lt;0,IF(AQ181&gt;0,MIN(ABS(AR159)*'Capital Structure'!$M$13,AQ181),0),0))</f>
        <v>0</v>
      </c>
      <c r="AS177" s="136">
        <f ca="1">IF(OR(AS156&lt;'Capital Structure'!$K$7,AS156&gt;'Capital Structure'!$L$7),0,IF(AS159&lt;0,IF(AR181&gt;0,MIN(ABS(AS159)*'Capital Structure'!$M$13,AR181),0),0))</f>
        <v>0</v>
      </c>
      <c r="AT177" s="136">
        <f ca="1">IF(OR(AT156&lt;'Capital Structure'!$K$7,AT156&gt;'Capital Structure'!$L$7),0,IF(AT159&lt;0,IF(AS181&gt;0,MIN(ABS(AT159)*'Capital Structure'!$M$13,AS181),0),0))</f>
        <v>0</v>
      </c>
      <c r="AU177" s="136">
        <f ca="1">IF(OR(AU156&lt;'Capital Structure'!$K$7,AU156&gt;'Capital Structure'!$L$7),0,IF(AU159&lt;0,IF(AT181&gt;0,MIN(ABS(AU159)*'Capital Structure'!$M$13,AT181),0),0))</f>
        <v>0</v>
      </c>
      <c r="AV177" s="136">
        <f ca="1">IF(OR(AV156&lt;'Capital Structure'!$K$7,AV156&gt;'Capital Structure'!$L$7),0,IF(AV159&lt;0,IF(AU181&gt;0,MIN(ABS(AV159)*'Capital Structure'!$M$13,AU181),0),0))</f>
        <v>0</v>
      </c>
      <c r="AW177" s="136">
        <f ca="1">IF(OR(AW156&lt;'Capital Structure'!$K$7,AW156&gt;'Capital Structure'!$L$7),0,IF(AW159&lt;0,IF(AV181&gt;0,MIN(ABS(AW159)*'Capital Structure'!$M$13,AV181),0),0))</f>
        <v>0</v>
      </c>
      <c r="AX177" s="136">
        <f ca="1">IF(OR(AX156&lt;'Capital Structure'!$K$7,AX156&gt;'Capital Structure'!$L$7),0,IF(AX159&lt;0,IF(AW181&gt;0,MIN(ABS(AX159)*'Capital Structure'!$M$13,AW181),0),0))</f>
        <v>41852387.708543032</v>
      </c>
      <c r="AY177" s="136">
        <f ca="1">IF(OR(AY156&lt;'Capital Structure'!$K$7,AY156&gt;'Capital Structure'!$L$7),0,IF(AY159&lt;0,IF(AX181&gt;0,MIN(ABS(AY159)*'Capital Structure'!$M$13,AX181),0),0))</f>
        <v>13040.958333333334</v>
      </c>
      <c r="AZ177" s="136">
        <f ca="1">IF(OR(AZ156&lt;'Capital Structure'!$K$7,AZ156&gt;'Capital Structure'!$L$7),0,IF(AZ159&lt;0,IF(AY181&gt;0,MIN(ABS(AZ159)*'Capital Structure'!$M$13,AY181),0),0))</f>
        <v>13040.958333333334</v>
      </c>
      <c r="BA177" s="136">
        <f ca="1">IF(OR(BA156&lt;'Capital Structure'!$K$7,BA156&gt;'Capital Structure'!$L$7),0,IF(BA159&lt;0,IF(AZ181&gt;0,MIN(ABS(BA159)*'Capital Structure'!$M$13,AZ181),0),0))</f>
        <v>13040.958333333334</v>
      </c>
      <c r="BB177" s="136">
        <f ca="1">IF(OR(BB156&lt;'Capital Structure'!$K$7,BB156&gt;'Capital Structure'!$L$7),0,IF(BB159&lt;0,IF(BA181&gt;0,MIN(ABS(BB159)*'Capital Structure'!$M$13,BA181),0),0))</f>
        <v>13040.958333333334</v>
      </c>
      <c r="BC177" s="136">
        <f ca="1">IF(OR(BC156&lt;'Capital Structure'!$K$7,BC156&gt;'Capital Structure'!$L$7),0,IF(BC159&lt;0,IF(BB181&gt;0,MIN(ABS(BC159)*'Capital Structure'!$M$13,BB181),0),0))</f>
        <v>35606484.796771944</v>
      </c>
      <c r="BD177" s="136">
        <f ca="1">IF(OR(BD156&lt;'Capital Structure'!$K$7,BD156&gt;'Capital Structure'!$L$7),0,IF(BD159&lt;0,IF(BC181&gt;0,MIN(ABS(BD159)*'Capital Structure'!$M$13,BC181),0),0))</f>
        <v>0</v>
      </c>
      <c r="BE177" s="136">
        <f ca="1">IF(OR(BE156&lt;'Capital Structure'!$K$7,BE156&gt;'Capital Structure'!$L$7),0,IF(BE159&lt;0,IF(BD181&gt;0,MIN(ABS(BE159)*'Capital Structure'!$M$13,BD181),0),0))</f>
        <v>0</v>
      </c>
      <c r="BF177" s="136">
        <f ca="1">IF(OR(BF156&lt;'Capital Structure'!$K$7,BF156&gt;'Capital Structure'!$L$7),0,IF(BF159&lt;0,IF(BE181&gt;0,MIN(ABS(BF159)*'Capital Structure'!$M$13,BE181),0),0))</f>
        <v>0</v>
      </c>
      <c r="BG177" s="136">
        <f ca="1">IF(OR(BG156&lt;'Capital Structure'!$K$7,BG156&gt;'Capital Structure'!$L$7),0,IF(BG159&lt;0,IF(BF181&gt;0,MIN(ABS(BG159)*'Capital Structure'!$M$13,BF181),0),0))</f>
        <v>0</v>
      </c>
      <c r="BH177" s="136">
        <f ca="1">IF(OR(BH156&lt;'Capital Structure'!$K$7,BH156&gt;'Capital Structure'!$L$7),0,IF(BH159&lt;0,IF(BG181&gt;0,MIN(ABS(BH159)*'Capital Structure'!$M$13,BG181),0),0))</f>
        <v>0</v>
      </c>
      <c r="BI177" s="136">
        <f ca="1">IF(OR(BI156&lt;'Capital Structure'!$K$7,BI156&gt;'Capital Structure'!$L$7),0,IF(BI159&lt;0,IF(BH181&gt;0,MIN(ABS(BI159)*'Capital Structure'!$M$13,BH181),0),0))</f>
        <v>0</v>
      </c>
      <c r="BJ177" s="136">
        <f ca="1">IF(OR(BJ156&lt;'Capital Structure'!$K$7,BJ156&gt;'Capital Structure'!$L$7),0,IF(BJ159&lt;0,IF(BI181&gt;0,MIN(ABS(BJ159)*'Capital Structure'!$M$13,BI181),0),0))</f>
        <v>0</v>
      </c>
      <c r="BK177" s="136">
        <f ca="1">IF(OR(BK156&lt;'Capital Structure'!$K$7,BK156&gt;'Capital Structure'!$L$7),0,IF(BK159&lt;0,IF(BJ181&gt;0,MIN(ABS(BK159)*'Capital Structure'!$M$13,BJ181),0),0))</f>
        <v>0</v>
      </c>
      <c r="BL177" s="136">
        <f ca="1">IF(OR(BL156&lt;'Capital Structure'!$K$7,BL156&gt;'Capital Structure'!$L$7),0,IF(BL159&lt;0,IF(BK181&gt;0,MIN(ABS(BL159)*'Capital Structure'!$M$13,BK181),0),0))</f>
        <v>0</v>
      </c>
      <c r="BM177" s="136">
        <f ca="1">IF(OR(BM156&lt;'Capital Structure'!$K$7,BM156&gt;'Capital Structure'!$L$7),0,IF(BM159&lt;0,IF(BL181&gt;0,MIN(ABS(BM159)*'Capital Structure'!$M$13,BL181),0),0))</f>
        <v>0</v>
      </c>
      <c r="BN177" s="136">
        <f ca="1">IF(OR(BN156&lt;'Capital Structure'!$K$7,BN156&gt;'Capital Structure'!$L$7),0,IF(BN159&lt;0,IF(BM181&gt;0,MIN(ABS(BN159)*'Capital Structure'!$M$13,BM181),0),0))</f>
        <v>0</v>
      </c>
      <c r="BO177" s="136">
        <f ca="1">IF(OR(BO156&lt;'Capital Structure'!$K$7,BO156&gt;'Capital Structure'!$L$7),0,IF(BO159&lt;0,IF(BN181&gt;0,MIN(ABS(BO159)*'Capital Structure'!$M$13,BN181),0),0))</f>
        <v>0</v>
      </c>
      <c r="BP177" s="136">
        <f ca="1">IF(OR(BP156&lt;'Capital Structure'!$K$7,BP156&gt;'Capital Structure'!$L$7),0,IF(BP159&lt;0,IF(BO181&gt;0,MIN(ABS(BP159)*'Capital Structure'!$M$13,BO181),0),0))</f>
        <v>0</v>
      </c>
      <c r="BQ177" s="136">
        <f ca="1">IF(OR(BQ156&lt;'Capital Structure'!$K$7,BQ156&gt;'Capital Structure'!$L$7),0,IF(BQ159&lt;0,IF(BP181&gt;0,MIN(ABS(BQ159)*'Capital Structure'!$M$13,BP181),0),0))</f>
        <v>0</v>
      </c>
      <c r="BR177" s="136">
        <f ca="1">IF(OR(BR156&lt;'Capital Structure'!$K$7,BR156&gt;'Capital Structure'!$L$7),0,IF(BR159&lt;0,IF(BQ181&gt;0,MIN(ABS(BR159)*'Capital Structure'!$M$13,BQ181),0),0))</f>
        <v>0</v>
      </c>
      <c r="BS177" s="136">
        <f ca="1">IF(OR(BS156&lt;'Capital Structure'!$K$7,BS156&gt;'Capital Structure'!$L$7),0,IF(BS159&lt;0,IF(BR181&gt;0,MIN(ABS(BS159)*'Capital Structure'!$M$13,BR181),0),0))</f>
        <v>0</v>
      </c>
      <c r="BT177" s="136">
        <f ca="1">IF(OR(BT156&lt;'Capital Structure'!$K$7,BT156&gt;'Capital Structure'!$L$7),0,IF(BT159&lt;0,IF(BS181&gt;0,MIN(ABS(BT159)*'Capital Structure'!$M$13,BS181),0),0))</f>
        <v>0</v>
      </c>
      <c r="BU177" s="136">
        <f ca="1">IF(OR(BU156&lt;'Capital Structure'!$K$7,BU156&gt;'Capital Structure'!$L$7),0,IF(BU159&lt;0,IF(BT181&gt;0,MIN(ABS(BU159)*'Capital Structure'!$M$13,BT181),0),0))</f>
        <v>0</v>
      </c>
      <c r="BV177" s="136">
        <f>IF(OR(BV156&lt;'Capital Structure'!$K$7,BV156&gt;'Capital Structure'!$L$7),0,IF(BV159&lt;0,IF(BU181&gt;0,MIN(ABS(BV159)*'Capital Structure'!$M$13,BU181),0),0))</f>
        <v>0</v>
      </c>
      <c r="BW177" s="136">
        <f>IF(OR(BW156&lt;'Capital Structure'!$K$7,BW156&gt;'Capital Structure'!$L$7),0,IF(BW159&lt;0,IF(BV181&gt;0,MIN(ABS(BW159)*'Capital Structure'!$M$13,BV181),0),0))</f>
        <v>0</v>
      </c>
      <c r="BX177" s="136">
        <f>IF(OR(BX156&lt;'Capital Structure'!$K$7,BX156&gt;'Capital Structure'!$L$7),0,IF(BX159&lt;0,IF(BW181&gt;0,MIN(ABS(BX159)*'Capital Structure'!$M$13,BW181),0),0))</f>
        <v>0</v>
      </c>
      <c r="BY177" s="136">
        <f>IF(OR(BY156&lt;'Capital Structure'!$K$7,BY156&gt;'Capital Structure'!$L$7),0,IF(BY159&lt;0,IF(BX181&gt;0,MIN(ABS(BY159)*'Capital Structure'!$M$13,BX181),0),0))</f>
        <v>0</v>
      </c>
      <c r="BZ177" s="136">
        <f>IF(OR(BZ156&lt;'Capital Structure'!$K$7,BZ156&gt;'Capital Structure'!$L$7),0,IF(BZ159&lt;0,IF(BY181&gt;0,MIN(ABS(BZ159)*'Capital Structure'!$M$13,BY181),0),0))</f>
        <v>0</v>
      </c>
      <c r="CA177" s="136">
        <f>IF(OR(CA156&lt;'Capital Structure'!$K$7,CA156&gt;'Capital Structure'!$L$7),0,IF(CA159&lt;0,IF(BZ181&gt;0,MIN(ABS(CA159)*'Capital Structure'!$M$13,BZ181),0),0))</f>
        <v>0</v>
      </c>
      <c r="CB177" s="136">
        <f>IF(OR(CB156&lt;'Capital Structure'!$K$7,CB156&gt;'Capital Structure'!$L$7),0,IF(CB159&lt;0,IF(CA181&gt;0,MIN(ABS(CB159)*'Capital Structure'!$M$13,CA181),0),0))</f>
        <v>0</v>
      </c>
      <c r="CC177" s="136">
        <f>IF(OR(CC156&lt;'Capital Structure'!$K$7,CC156&gt;'Capital Structure'!$L$7),0,IF(CC159&lt;0,IF(CB181&gt;0,MIN(ABS(CC159)*'Capital Structure'!$M$13,CB181),0),0))</f>
        <v>0</v>
      </c>
      <c r="CD177" s="136">
        <f>IF(OR(CD156&lt;'Capital Structure'!$K$7,CD156&gt;'Capital Structure'!$L$7),0,IF(CD159&lt;0,IF(CC181&gt;0,MIN(ABS(CD159)*'Capital Structure'!$M$13,CC181),0),0))</f>
        <v>0</v>
      </c>
      <c r="CE177" s="136">
        <f>IF(OR(CE156&lt;'Capital Structure'!$K$7,CE156&gt;'Capital Structure'!$L$7),0,IF(CE159&lt;0,IF(CD181&gt;0,MIN(ABS(CE159)*'Capital Structure'!$M$13,CD181),0),0))</f>
        <v>0</v>
      </c>
      <c r="CF177" s="136">
        <f>IF(OR(CF156&lt;'Capital Structure'!$K$7,CF156&gt;'Capital Structure'!$L$7),0,IF(CF159&lt;0,IF(CE181&gt;0,MIN(ABS(CF159)*'Capital Structure'!$M$13,CE181),0),0))</f>
        <v>0</v>
      </c>
      <c r="CG177" s="136">
        <f>IF(OR(CG156&lt;'Capital Structure'!$K$7,CG156&gt;'Capital Structure'!$L$7),0,IF(CG159&lt;0,IF(CF181&gt;0,MIN(ABS(CG159)*'Capital Structure'!$M$13,CF181),0),0))</f>
        <v>0</v>
      </c>
      <c r="CH177" s="136">
        <f>IF(OR(CH156&lt;'Capital Structure'!$K$7,CH156&gt;'Capital Structure'!$L$7),0,IF(CH159&lt;0,IF(CG181&gt;0,MIN(ABS(CH159)*'Capital Structure'!$M$13,CG181),0),0))</f>
        <v>0</v>
      </c>
      <c r="CI177" s="136">
        <f>IF(OR(CI156&lt;'Capital Structure'!$K$7,CI156&gt;'Capital Structure'!$L$7),0,IF(CI159&lt;0,IF(CH181&gt;0,MIN(ABS(CI159)*'Capital Structure'!$M$13,CH181),0),0))</f>
        <v>0</v>
      </c>
      <c r="CJ177" s="136">
        <f>IF(OR(CJ156&lt;'Capital Structure'!$K$7,CJ156&gt;'Capital Structure'!$L$7),0,IF(CJ159&lt;0,IF(CI181&gt;0,MIN(ABS(CJ159)*'Capital Structure'!$M$13,CI181),0),0))</f>
        <v>0</v>
      </c>
      <c r="CK177" s="136">
        <f>IF(OR(CK156&lt;'Capital Structure'!$K$7,CK156&gt;'Capital Structure'!$L$7),0,IF(CK159&lt;0,IF(CJ181&gt;0,MIN(ABS(CK159)*'Capital Structure'!$M$13,CJ181),0),0))</f>
        <v>0</v>
      </c>
      <c r="CL177" s="136">
        <f>IF(OR(CL156&lt;'Capital Structure'!$K$7,CL156&gt;'Capital Structure'!$L$7),0,IF(CL159&lt;0,IF(CK181&gt;0,MIN(ABS(CL159)*'Capital Structure'!$M$13,CK181),0),0))</f>
        <v>0</v>
      </c>
      <c r="CM177" s="136">
        <f>IF(OR(CM156&lt;'Capital Structure'!$K$7,CM156&gt;'Capital Structure'!$L$7),0,IF(CM159&lt;0,IF(CL181&gt;0,MIN(ABS(CM159)*'Capital Structure'!$M$13,CL181),0),0))</f>
        <v>0</v>
      </c>
      <c r="CN177" s="136">
        <f>IF(OR(CN156&lt;'Capital Structure'!$K$7,CN156&gt;'Capital Structure'!$L$7),0,IF(CN159&lt;0,IF(CM181&gt;0,MIN(ABS(CN159)*'Capital Structure'!$M$13,CM181),0),0))</f>
        <v>0</v>
      </c>
      <c r="CO177" s="136">
        <f>IF(OR(CO156&lt;'Capital Structure'!$K$7,CO156&gt;'Capital Structure'!$L$7),0,IF(CO159&lt;0,IF(CN181&gt;0,MIN(ABS(CO159)*'Capital Structure'!$M$13,CN181),0),0))</f>
        <v>0</v>
      </c>
      <c r="CP177" s="136">
        <f>IF(OR(CP156&lt;'Capital Structure'!$K$7,CP156&gt;'Capital Structure'!$L$7),0,IF(CP159&lt;0,IF(CO181&gt;0,MIN(ABS(CP159)*'Capital Structure'!$M$13,CO181),0),0))</f>
        <v>0</v>
      </c>
      <c r="CQ177" s="136">
        <f>IF(OR(CQ156&lt;'Capital Structure'!$K$7,CQ156&gt;'Capital Structure'!$L$7),0,IF(CQ159&lt;0,IF(CP181&gt;0,MIN(ABS(CQ159)*'Capital Structure'!$M$13,CP181),0),0))</f>
        <v>0</v>
      </c>
      <c r="CR177" s="136">
        <f>IF(OR(CR156&lt;'Capital Structure'!$K$7,CR156&gt;'Capital Structure'!$L$7),0,IF(CR159&lt;0,IF(CQ181&gt;0,MIN(ABS(CR159)*'Capital Structure'!$M$13,CQ181),0),0))</f>
        <v>0</v>
      </c>
      <c r="CS177" s="136">
        <f>IF(OR(CS156&lt;'Capital Structure'!$K$7,CS156&gt;'Capital Structure'!$L$7),0,IF(CS159&lt;0,IF(CR181&gt;0,MIN(ABS(CS159)*'Capital Structure'!$M$13,CR181),0),0))</f>
        <v>0</v>
      </c>
      <c r="CT177" s="136">
        <f>IF(OR(CT156&lt;'Capital Structure'!$K$7,CT156&gt;'Capital Structure'!$L$7),0,IF(CT159&lt;0,IF(CS181&gt;0,MIN(ABS(CT159)*'Capital Structure'!$M$13,CS181),0),0))</f>
        <v>0</v>
      </c>
      <c r="CU177" s="136">
        <f>IF(OR(CU156&lt;'Capital Structure'!$K$7,CU156&gt;'Capital Structure'!$L$7),0,IF(CU159&lt;0,IF(CT181&gt;0,MIN(ABS(CU159)*'Capital Structure'!$M$13,CT181),0),0))</f>
        <v>0</v>
      </c>
      <c r="CV177" s="136">
        <f>IF(OR(CV156&lt;'Capital Structure'!$K$7,CV156&gt;'Capital Structure'!$L$7),0,IF(CV159&lt;0,IF(CU181&gt;0,MIN(ABS(CV159)*'Capital Structure'!$M$13,CU181),0),0))</f>
        <v>0</v>
      </c>
      <c r="CW177" s="136">
        <f>IF(OR(CW156&lt;'Capital Structure'!$K$7,CW156&gt;'Capital Structure'!$L$7),0,IF(CW159&lt;0,IF(CV181&gt;0,MIN(ABS(CW159)*'Capital Structure'!$M$13,CV181),0),0))</f>
        <v>0</v>
      </c>
      <c r="CX177" s="136">
        <f>IF(OR(CX156&lt;'Capital Structure'!$K$7,CX156&gt;'Capital Structure'!$L$7),0,IF(CX159&lt;0,IF(CW181&gt;0,MIN(ABS(CX159)*'Capital Structure'!$M$13,CW181),0),0))</f>
        <v>0</v>
      </c>
      <c r="CY177" s="136">
        <f>IF(OR(CY156&lt;'Capital Structure'!$K$7,CY156&gt;'Capital Structure'!$L$7),0,IF(CY159&lt;0,IF(CX181&gt;0,MIN(ABS(CY159)*'Capital Structure'!$M$13,CX181),0),0))</f>
        <v>0</v>
      </c>
      <c r="CZ177" s="136">
        <f>IF(OR(CZ156&lt;'Capital Structure'!$K$7,CZ156&gt;'Capital Structure'!$L$7),0,IF(CZ159&lt;0,IF(CY181&gt;0,MIN(ABS(CZ159)*'Capital Structure'!$M$13,CY181),0),0))</f>
        <v>0</v>
      </c>
      <c r="DA177" s="136">
        <f>IF(OR(DA156&lt;'Capital Structure'!$K$7,DA156&gt;'Capital Structure'!$L$7),0,IF(DA159&lt;0,IF(CZ181&gt;0,MIN(ABS(DA159)*'Capital Structure'!$M$13,CZ181),0),0))</f>
        <v>0</v>
      </c>
      <c r="DB177" s="136">
        <f>IF(OR(DB156&lt;'Capital Structure'!$K$7,DB156&gt;'Capital Structure'!$L$7),0,IF(DB159&lt;0,IF(DA181&gt;0,MIN(ABS(DB159)*'Capital Structure'!$M$13,DA181),0),0))</f>
        <v>0</v>
      </c>
      <c r="DC177" s="136">
        <f>IF(OR(DC156&lt;'Capital Structure'!$K$7,DC156&gt;'Capital Structure'!$L$7),0,IF(DC159&lt;0,IF(DB181&gt;0,MIN(ABS(DC159)*'Capital Structure'!$M$13,DB181),0),0))</f>
        <v>0</v>
      </c>
      <c r="DD177" s="136">
        <f>IF(OR(DD156&lt;'Capital Structure'!$K$7,DD156&gt;'Capital Structure'!$L$7),0,IF(DD159&lt;0,IF(DC181&gt;0,MIN(ABS(DD159)*'Capital Structure'!$M$13,DC181),0),0))</f>
        <v>0</v>
      </c>
      <c r="DE177" s="136">
        <f>IF(OR(DE156&lt;'Capital Structure'!$K$7,DE156&gt;'Capital Structure'!$L$7),0,IF(DE159&lt;0,IF(DD181&gt;0,MIN(ABS(DE159)*'Capital Structure'!$M$13,DD181),0),0))</f>
        <v>0</v>
      </c>
      <c r="DF177" s="136">
        <f>IF(OR(DF156&lt;'Capital Structure'!$K$7,DF156&gt;'Capital Structure'!$L$7),0,IF(DF159&lt;0,IF(DE181&gt;0,MIN(ABS(DF159)*'Capital Structure'!$M$13,DE181),0),0))</f>
        <v>0</v>
      </c>
      <c r="DG177" s="136">
        <f>IF(OR(DG156&lt;'Capital Structure'!$K$7,DG156&gt;'Capital Structure'!$L$7),0,IF(DG159&lt;0,IF(DF181&gt;0,MIN(ABS(DG159)*'Capital Structure'!$M$13,DF181),0),0))</f>
        <v>0</v>
      </c>
      <c r="DH177" s="136">
        <f>IF(OR(DH156&lt;'Capital Structure'!$K$7,DH156&gt;'Capital Structure'!$L$7),0,IF(DH159&lt;0,IF(DG181&gt;0,MIN(ABS(DH159)*'Capital Structure'!$M$13,DG181),0),0))</f>
        <v>0</v>
      </c>
      <c r="DI177" s="136">
        <f>IF(OR(DI156&lt;'Capital Structure'!$K$7,DI156&gt;'Capital Structure'!$L$7),0,IF(DI159&lt;0,IF(DH181&gt;0,MIN(ABS(DI159)*'Capital Structure'!$M$13,DH181),0),0))</f>
        <v>0</v>
      </c>
      <c r="DJ177" s="136">
        <f>IF(OR(DJ156&lt;'Capital Structure'!$K$7,DJ156&gt;'Capital Structure'!$L$7),0,IF(DJ159&lt;0,IF(DI181&gt;0,MIN(ABS(DJ159)*'Capital Structure'!$M$13,DI181),0),0))</f>
        <v>0</v>
      </c>
      <c r="DK177" s="136">
        <f>IF(OR(DK156&lt;'Capital Structure'!$K$7,DK156&gt;'Capital Structure'!$L$7),0,IF(DK159&lt;0,IF(DJ181&gt;0,MIN(ABS(DK159)*'Capital Structure'!$M$13,DJ181),0),0))</f>
        <v>0</v>
      </c>
      <c r="DL177" s="136">
        <f>IF(OR(DL156&lt;'Capital Structure'!$K$7,DL156&gt;'Capital Structure'!$L$7),0,IF(DL159&lt;0,IF(DK181&gt;0,MIN(ABS(DL159)*'Capital Structure'!$M$13,DK181),0),0))</f>
        <v>0</v>
      </c>
      <c r="DM177" s="136">
        <f>IF(OR(DM156&lt;'Capital Structure'!$K$7,DM156&gt;'Capital Structure'!$L$7),0,IF(DM159&lt;0,IF(DL181&gt;0,MIN(ABS(DM159)*'Capital Structure'!$M$13,DL181),0),0))</f>
        <v>0</v>
      </c>
      <c r="DN177" s="136">
        <f>IF(OR(DN156&lt;'Capital Structure'!$K$7,DN156&gt;'Capital Structure'!$L$7),0,IF(DN159&lt;0,IF(DM181&gt;0,MIN(ABS(DN159)*'Capital Structure'!$M$13,DM181),0),0))</f>
        <v>0</v>
      </c>
      <c r="DO177" s="136">
        <f>IF(OR(DO156&lt;'Capital Structure'!$K$7,DO156&gt;'Capital Structure'!$L$7),0,IF(DO159&lt;0,IF(DN181&gt;0,MIN(ABS(DO159)*'Capital Structure'!$M$13,DN181),0),0))</f>
        <v>0</v>
      </c>
      <c r="DP177" s="136">
        <f>IF(OR(DP156&lt;'Capital Structure'!$K$7,DP156&gt;'Capital Structure'!$L$7),0,IF(DP159&lt;0,IF(DO181&gt;0,MIN(ABS(DP159)*'Capital Structure'!$M$13,DO181),0),0))</f>
        <v>0</v>
      </c>
      <c r="DQ177" s="136">
        <f>IF(OR(DQ156&lt;'Capital Structure'!$K$7,DQ156&gt;'Capital Structure'!$L$7),0,IF(DQ159&lt;0,IF(DP181&gt;0,MIN(ABS(DQ159)*'Capital Structure'!$M$13,DP181),0),0))</f>
        <v>0</v>
      </c>
      <c r="DR177" s="136">
        <f>IF(OR(DR156&lt;'Capital Structure'!$K$7,DR156&gt;'Capital Structure'!$L$7),0,IF(DR159&lt;0,IF(DQ181&gt;0,MIN(ABS(DR159)*'Capital Structure'!$M$13,DQ181),0),0))</f>
        <v>0</v>
      </c>
      <c r="DS177" s="136">
        <f>IF(OR(DS156&lt;'Capital Structure'!$K$7,DS156&gt;'Capital Structure'!$L$7),0,IF(DS159&lt;0,IF(DR181&gt;0,MIN(ABS(DS159)*'Capital Structure'!$M$13,DR181),0),0))</f>
        <v>0</v>
      </c>
      <c r="DT177" s="136">
        <f>IF(OR(DT156&lt;'Capital Structure'!$K$7,DT156&gt;'Capital Structure'!$L$7),0,IF(DT159&lt;0,IF(DS181&gt;0,MIN(ABS(DT159)*'Capital Structure'!$M$13,DS181),0),0))</f>
        <v>0</v>
      </c>
      <c r="DU177" s="136">
        <f>IF(OR(DU156&lt;'Capital Structure'!$K$7,DU156&gt;'Capital Structure'!$L$7),0,IF(DU159&lt;0,IF(DT181&gt;0,MIN(ABS(DU159)*'Capital Structure'!$M$13,DT181),0),0))</f>
        <v>0</v>
      </c>
      <c r="DV177" s="136">
        <f>IF(OR(DV156&lt;'Capital Structure'!$K$7,DV156&gt;'Capital Structure'!$L$7),0,IF(DV159&lt;0,IF(DU181&gt;0,MIN(ABS(DV159)*'Capital Structure'!$M$13,DU181),0),0))</f>
        <v>0</v>
      </c>
      <c r="DW177" s="136">
        <f>IF(OR(DW156&lt;'Capital Structure'!$K$7,DW156&gt;'Capital Structure'!$L$7),0,IF(DW159&lt;0,IF(DV181&gt;0,MIN(ABS(DW159)*'Capital Structure'!$M$13,DV181),0),0))</f>
        <v>0</v>
      </c>
      <c r="DX177" s="136">
        <f>IF(OR(DX156&lt;'Capital Structure'!$K$7,DX156&gt;'Capital Structure'!$L$7),0,IF(DX159&lt;0,IF(DW181&gt;0,MIN(ABS(DX159)*'Capital Structure'!$M$13,DW181),0),0))</f>
        <v>0</v>
      </c>
      <c r="DY177" s="136">
        <f>IF(OR(DY156&lt;'Capital Structure'!$K$7,DY156&gt;'Capital Structure'!$L$7),0,IF(DY159&lt;0,IF(DX181&gt;0,MIN(ABS(DY159)*'Capital Structure'!$M$13,DX181),0),0))</f>
        <v>0</v>
      </c>
      <c r="DZ177" s="136">
        <f>IF(OR(DZ156&lt;'Capital Structure'!$K$7,DZ156&gt;'Capital Structure'!$L$7),0,IF(DZ159&lt;0,IF(DY181&gt;0,MIN(ABS(DZ159)*'Capital Structure'!$M$13,DY181),0),0))</f>
        <v>0</v>
      </c>
      <c r="EA177" s="136">
        <f>IF(OR(EA156&lt;'Capital Structure'!$K$7,EA156&gt;'Capital Structure'!$L$7),0,IF(EA159&lt;0,IF(DZ181&gt;0,MIN(ABS(EA159)*'Capital Structure'!$M$13,DZ181),0),0))</f>
        <v>0</v>
      </c>
      <c r="EB177" s="136">
        <f>IF(OR(EB156&lt;'Capital Structure'!$K$7,EB156&gt;'Capital Structure'!$L$7),0,IF(EB159&lt;0,IF(EA181&gt;0,MIN(ABS(EB159)*'Capital Structure'!$M$13,EA181),0),0))</f>
        <v>0</v>
      </c>
      <c r="EC177" s="136">
        <f>IF(OR(EC156&lt;'Capital Structure'!$K$7,EC156&gt;'Capital Structure'!$L$7),0,IF(EC159&lt;0,IF(EB181&gt;0,MIN(ABS(EC159)*'Capital Structure'!$M$13,EB181),0),0))</f>
        <v>0</v>
      </c>
      <c r="ED177" s="136">
        <f>IF(OR(ED156&lt;'Capital Structure'!$K$7,ED156&gt;'Capital Structure'!$L$7),0,IF(ED159&lt;0,IF(EC181&gt;0,MIN(ABS(ED159)*'Capital Structure'!$M$13,EC181),0),0))</f>
        <v>0</v>
      </c>
      <c r="EE177" s="136">
        <f>IF(OR(EE156&lt;'Capital Structure'!$K$7,EE156&gt;'Capital Structure'!$L$7),0,IF(EE159&lt;0,IF(ED181&gt;0,MIN(ABS(EE159)*'Capital Structure'!$M$13,ED181),0),0))</f>
        <v>0</v>
      </c>
      <c r="EF177" s="136">
        <f>IF(OR(EF156&lt;'Capital Structure'!$K$7,EF156&gt;'Capital Structure'!$L$7),0,IF(EF159&lt;0,IF(EE181&gt;0,MIN(ABS(EF159)*'Capital Structure'!$M$13,EE181),0),0))</f>
        <v>0</v>
      </c>
      <c r="EG177" s="136">
        <f>IF(OR(EG156&lt;'Capital Structure'!$K$7,EG156&gt;'Capital Structure'!$L$7),0,IF(EG159&lt;0,IF(EF181&gt;0,MIN(ABS(EG159)*'Capital Structure'!$M$13,EF181),0),0))</f>
        <v>0</v>
      </c>
      <c r="EH177" s="136">
        <f>IF(OR(EH156&lt;'Capital Structure'!$K$7,EH156&gt;'Capital Structure'!$L$7),0,IF(EH159&lt;0,IF(EG181&gt;0,MIN(ABS(EH159)*'Capital Structure'!$M$13,EG181),0),0))</f>
        <v>0</v>
      </c>
      <c r="EI177" s="136">
        <f>IF(OR(EI156&lt;'Capital Structure'!$K$7,EI156&gt;'Capital Structure'!$L$7),0,IF(EI159&lt;0,IF(EH181&gt;0,MIN(ABS(EI159)*'Capital Structure'!$M$13,EH181),0),0))</f>
        <v>0</v>
      </c>
      <c r="EJ177" s="136">
        <f>IF(OR(EJ156&lt;'Capital Structure'!$K$7,EJ156&gt;'Capital Structure'!$L$7),0,IF(EJ159&lt;0,IF(EI181&gt;0,MIN(ABS(EJ159)*'Capital Structure'!$M$13,EI181),0),0))</f>
        <v>0</v>
      </c>
      <c r="EK177" s="136">
        <f>IF(OR(EK156&lt;'Capital Structure'!$K$7,EK156&gt;'Capital Structure'!$L$7),0,IF(EK159&lt;0,IF(EJ181&gt;0,MIN(ABS(EK159)*'Capital Structure'!$M$13,EJ181),0),0))</f>
        <v>0</v>
      </c>
    </row>
    <row r="178" spans="1:16384" s="126" customFormat="1">
      <c r="A178" s="126" t="s">
        <v>298</v>
      </c>
      <c r="B178" s="126" t="s">
        <v>370</v>
      </c>
      <c r="E178" s="153">
        <f ca="1">MAX((D180+E177)*'Capital Structure'!$M$15/12,0)</f>
        <v>56725.815671869197</v>
      </c>
      <c r="F178" s="153">
        <f ca="1">MAX((E180+F177)*'Capital Structure'!$M$15/12,0)</f>
        <v>113451.63134373839</v>
      </c>
      <c r="G178" s="153">
        <f ca="1">MAX((F180+G177)*'Capital Structure'!$M$15/12,0)</f>
        <v>170177.44701560758</v>
      </c>
      <c r="H178" s="153">
        <f ca="1">MAX((G180+H177)*'Capital Structure'!$M$15/12,0)</f>
        <v>226740.25070831008</v>
      </c>
      <c r="I178" s="153">
        <f ca="1">MAX((H180+I177)*'Capital Structure'!$M$15/12,0)</f>
        <v>278242.72888283076</v>
      </c>
      <c r="J178" s="153">
        <f ca="1">MAX((I180+J177)*'Capital Structure'!$M$15/12,0)</f>
        <v>329745.20705735154</v>
      </c>
      <c r="K178" s="153">
        <f ca="1">MAX((J180+K177)*'Capital Structure'!$M$15/12,0)</f>
        <v>368399.76419550856</v>
      </c>
      <c r="L178" s="153">
        <f ca="1">MAX((K180+L177)*'Capital Structure'!$M$15/12,0)</f>
        <v>407054.32133366563</v>
      </c>
      <c r="M178" s="153">
        <f ca="1">MAX((L180+M177)*'Capital Structure'!$M$15/12,0)</f>
        <v>407165.1153627318</v>
      </c>
      <c r="N178" s="153">
        <f ca="1">MAX((M180+N177)*'Capital Structure'!$M$15/12,0)</f>
        <v>407275.90939179802</v>
      </c>
      <c r="O178" s="153">
        <f ca="1">MAX((N180+O177)*'Capital Structure'!$M$15/12,0)</f>
        <v>407386.70342086413</v>
      </c>
      <c r="P178" s="153">
        <f ca="1">MAX((O180+P177)*'Capital Structure'!$M$15/12,0)</f>
        <v>407497.49744993029</v>
      </c>
      <c r="Q178" s="153">
        <f ca="1">MAX((P180+Q177)*'Capital Structure'!$M$15/12,0)</f>
        <v>407608.2914789964</v>
      </c>
      <c r="R178" s="153">
        <f ca="1">MAX((Q180+R177)*'Capital Structure'!$M$15/12,0)</f>
        <v>407719.08550806256</v>
      </c>
      <c r="S178" s="153">
        <f ca="1">MAX((R180+S177)*'Capital Structure'!$M$15/12,0)</f>
        <v>407829.82387349237</v>
      </c>
      <c r="T178" s="153">
        <f ca="1">MAX((S180+T177)*'Capital Structure'!$M$15/12,0)</f>
        <v>407829.82387349237</v>
      </c>
      <c r="U178" s="153">
        <f ca="1">MAX((T180+U177)*'Capital Structure'!$M$15/12,0)</f>
        <v>393690.41021950351</v>
      </c>
      <c r="V178" s="153">
        <f ca="1">MAX((U180+V177)*'Capital Structure'!$M$15/12,0)</f>
        <v>366702.79287460545</v>
      </c>
      <c r="W178" s="153">
        <f ca="1">MAX((V180+W177)*'Capital Structure'!$M$15/12,0)</f>
        <v>303253.57142667717</v>
      </c>
      <c r="X178" s="153">
        <f ca="1">MAX((W180+X177)*'Capital Structure'!$M$15/12,0)</f>
        <v>239803.50201511243</v>
      </c>
      <c r="Y178" s="153">
        <f ca="1">MAX((X180+Y177)*'Capital Structure'!$M$15/12,0)</f>
        <v>66968.620294456879</v>
      </c>
      <c r="Z178" s="153">
        <f ca="1">MAX((Y180+Z177)*'Capital Structure'!$M$15/12,0)</f>
        <v>0</v>
      </c>
      <c r="AA178" s="153">
        <f ca="1">MAX((Z180+AA177)*'Capital Structure'!$M$15/12,0)</f>
        <v>0</v>
      </c>
      <c r="AB178" s="153">
        <f ca="1">MAX((AA180+AB177)*'Capital Structure'!$M$15/12,0)</f>
        <v>0</v>
      </c>
      <c r="AC178" s="153">
        <f ca="1">MAX((AB180+AC177)*'Capital Structure'!$M$15/12,0)</f>
        <v>0</v>
      </c>
      <c r="AD178" s="153">
        <f ca="1">MAX((AC180+AD177)*'Capital Structure'!$M$15/12,0)</f>
        <v>0</v>
      </c>
      <c r="AE178" s="153">
        <f ca="1">MAX((AD180+AE177)*'Capital Structure'!$M$15/12,0)</f>
        <v>0</v>
      </c>
      <c r="AF178" s="153">
        <f ca="1">MAX((AE180+AF177)*'Capital Structure'!$M$15/12,0)</f>
        <v>0</v>
      </c>
      <c r="AG178" s="153">
        <f ca="1">MAX((AF180+AG177)*'Capital Structure'!$M$15/12,0)</f>
        <v>0</v>
      </c>
      <c r="AH178" s="153">
        <f ca="1">MAX((AG180+AH177)*'Capital Structure'!$M$15/12,0)</f>
        <v>0</v>
      </c>
      <c r="AI178" s="153">
        <f ca="1">MAX((AH180+AI177)*'Capital Structure'!$M$15/12,0)</f>
        <v>0</v>
      </c>
      <c r="AJ178" s="153">
        <f ca="1">MAX((AI180+AJ177)*'Capital Structure'!$M$15/12,0)</f>
        <v>0</v>
      </c>
      <c r="AK178" s="153">
        <f ca="1">MAX((AJ180+AK177)*'Capital Structure'!$M$15/12,0)</f>
        <v>0</v>
      </c>
      <c r="AL178" s="153">
        <f ca="1">MAX((AK180+AL177)*'Capital Structure'!$M$15/12,0)</f>
        <v>0</v>
      </c>
      <c r="AM178" s="153">
        <f ca="1">MAX((AL180+AM177)*'Capital Structure'!$M$15/12,0)</f>
        <v>0</v>
      </c>
      <c r="AN178" s="153">
        <f ca="1">MAX((AM180+AN177)*'Capital Structure'!$M$15/12,0)</f>
        <v>0</v>
      </c>
      <c r="AO178" s="153">
        <f ca="1">MAX((AN180+AO177)*'Capital Structure'!$M$15/12,0)</f>
        <v>0</v>
      </c>
      <c r="AP178" s="153">
        <f ca="1">MAX((AO180+AP177)*'Capital Structure'!$M$15/12,0)</f>
        <v>0</v>
      </c>
      <c r="AQ178" s="153">
        <f ca="1">MAX((AP180+AQ177)*'Capital Structure'!$M$15/12,0)</f>
        <v>0</v>
      </c>
      <c r="AR178" s="153">
        <f ca="1">MAX((AQ180+AR177)*'Capital Structure'!$M$15/12,0)</f>
        <v>0</v>
      </c>
      <c r="AS178" s="153">
        <f ca="1">MAX((AR180+AS177)*'Capital Structure'!$M$15/12,0)</f>
        <v>0</v>
      </c>
      <c r="AT178" s="153">
        <f ca="1">MAX((AS180+AT177)*'Capital Structure'!$M$15/12,0)</f>
        <v>0</v>
      </c>
      <c r="AU178" s="153">
        <f ca="1">MAX((AT180+AU177)*'Capital Structure'!$M$15/12,0)</f>
        <v>0</v>
      </c>
      <c r="AV178" s="153">
        <f ca="1">MAX((AU180+AV177)*'Capital Structure'!$M$15/12,0)</f>
        <v>0</v>
      </c>
      <c r="AW178" s="153">
        <f ca="1">MAX((AV180+AW177)*'Capital Structure'!$M$15/12,0)</f>
        <v>0</v>
      </c>
      <c r="AX178" s="153">
        <f ca="1">MAX((AW180+AX177)*'Capital Structure'!$M$15/12,0)</f>
        <v>174384.94878559597</v>
      </c>
      <c r="AY178" s="153">
        <f ca="1">MAX((AX180+AY177)*'Capital Structure'!$M$15/12,0)</f>
        <v>174439.28611198487</v>
      </c>
      <c r="AZ178" s="153">
        <f ca="1">MAX((AY180+AZ177)*'Capital Structure'!$M$15/12,0)</f>
        <v>174493.62343837376</v>
      </c>
      <c r="BA178" s="153">
        <f ca="1">MAX((AZ180+BA177)*'Capital Structure'!$M$15/12,0)</f>
        <v>174547.96076476268</v>
      </c>
      <c r="BB178" s="153">
        <f ca="1">MAX((BA180+BB177)*'Capital Structure'!$M$15/12,0)</f>
        <v>174602.29809115158</v>
      </c>
      <c r="BC178" s="153">
        <f ca="1">MAX((BB180+BC177)*'Capital Structure'!$M$15/12,0)</f>
        <v>322962.65141103469</v>
      </c>
      <c r="BD178" s="153">
        <f ca="1">MAX((BC180+BD177)*'Capital Structure'!$M$15/12,0)</f>
        <v>322962.65141103469</v>
      </c>
      <c r="BE178" s="153">
        <f ca="1">MAX((BD180+BE177)*'Capital Structure'!$M$15/12,0)</f>
        <v>322962.65141103469</v>
      </c>
      <c r="BF178" s="153">
        <f ca="1">MAX((BE180+BF177)*'Capital Structure'!$M$15/12,0)</f>
        <v>322962.65141103469</v>
      </c>
      <c r="BG178" s="153">
        <f ca="1">MAX((BF180+BG177)*'Capital Structure'!$M$15/12,0)</f>
        <v>322962.65141103469</v>
      </c>
      <c r="BH178" s="153">
        <f ca="1">MAX((BG180+BH177)*'Capital Structure'!$M$15/12,0)</f>
        <v>322962.65141103469</v>
      </c>
      <c r="BI178" s="153">
        <f ca="1">MAX((BH180+BI177)*'Capital Structure'!$M$15/12,0)</f>
        <v>322962.65141103469</v>
      </c>
      <c r="BJ178" s="153">
        <f ca="1">MAX((BI180+BJ177)*'Capital Structure'!$M$15/12,0)</f>
        <v>322962.65141103469</v>
      </c>
      <c r="BK178" s="153">
        <f ca="1">MAX((BJ180+BK177)*'Capital Structure'!$M$15/12,0)</f>
        <v>322962.65141103469</v>
      </c>
      <c r="BL178" s="153">
        <f ca="1">MAX((BK180+BL177)*'Capital Structure'!$M$15/12,0)</f>
        <v>322962.65141103469</v>
      </c>
      <c r="BM178" s="153">
        <f ca="1">MAX((BL180+BM177)*'Capital Structure'!$M$15/12,0)</f>
        <v>322962.65141103469</v>
      </c>
      <c r="BN178" s="153">
        <f ca="1">MAX((BM180+BN177)*'Capital Structure'!$M$15/12,0)</f>
        <v>322962.65141103469</v>
      </c>
      <c r="BO178" s="153">
        <f ca="1">MAX((BN180+BO177)*'Capital Structure'!$M$15/12,0)</f>
        <v>322962.65141103469</v>
      </c>
      <c r="BP178" s="153">
        <f ca="1">MAX((BO180+BP177)*'Capital Structure'!$M$15/12,0)</f>
        <v>322962.65141103469</v>
      </c>
      <c r="BQ178" s="153">
        <f ca="1">MAX((BP180+BQ177)*'Capital Structure'!$M$15/12,0)</f>
        <v>322962.65141103469</v>
      </c>
      <c r="BR178" s="153">
        <f ca="1">MAX((BQ180+BR177)*'Capital Structure'!$M$15/12,0)</f>
        <v>322962.65141103469</v>
      </c>
      <c r="BS178" s="153">
        <f ca="1">MAX((BR180+BS177)*'Capital Structure'!$M$15/12,0)</f>
        <v>322962.65141103469</v>
      </c>
      <c r="BT178" s="153">
        <f ca="1">MAX((BS180+BT177)*'Capital Structure'!$M$15/12,0)</f>
        <v>322962.65141103469</v>
      </c>
      <c r="BU178" s="153">
        <f ca="1">MAX((BT180+BU177)*'Capital Structure'!$M$15/12,0)</f>
        <v>322962.65141103469</v>
      </c>
      <c r="BV178" s="153">
        <f ca="1">MAX((BU180+BV177)*'Capital Structure'!$M$15/12,0)</f>
        <v>322962.65141103469</v>
      </c>
      <c r="BW178" s="153">
        <f ca="1">MAX((BV180+BW177)*'Capital Structure'!$M$15/12,0)</f>
        <v>322962.65141103469</v>
      </c>
      <c r="BX178" s="153">
        <f ca="1">MAX((BW180+BX177)*'Capital Structure'!$M$15/12,0)</f>
        <v>322962.65141103469</v>
      </c>
      <c r="BY178" s="153">
        <f ca="1">MAX((BX180+BY177)*'Capital Structure'!$M$15/12,0)</f>
        <v>322962.65141103469</v>
      </c>
      <c r="BZ178" s="153">
        <f ca="1">MAX((BY180+BZ177)*'Capital Structure'!$M$15/12,0)</f>
        <v>322962.65141103469</v>
      </c>
      <c r="CA178" s="153">
        <f ca="1">MAX((BZ180+CA177)*'Capital Structure'!$M$15/12,0)</f>
        <v>322962.65141103469</v>
      </c>
      <c r="CB178" s="153">
        <f ca="1">MAX((CA180+CB177)*'Capital Structure'!$M$15/12,0)</f>
        <v>322962.65141103469</v>
      </c>
      <c r="CC178" s="153">
        <f ca="1">MAX((CB180+CC177)*'Capital Structure'!$M$15/12,0)</f>
        <v>322962.65141103469</v>
      </c>
      <c r="CD178" s="153">
        <f ca="1">MAX((CC180+CD177)*'Capital Structure'!$M$15/12,0)</f>
        <v>322962.65141103469</v>
      </c>
      <c r="CE178" s="153">
        <f ca="1">MAX((CD180+CE177)*'Capital Structure'!$M$15/12,0)</f>
        <v>322962.65141103469</v>
      </c>
      <c r="CF178" s="153">
        <f ca="1">MAX((CE180+CF177)*'Capital Structure'!$M$15/12,0)</f>
        <v>322962.65141103469</v>
      </c>
      <c r="CG178" s="153">
        <f ca="1">MAX((CF180+CG177)*'Capital Structure'!$M$15/12,0)</f>
        <v>322962.65141103469</v>
      </c>
      <c r="CH178" s="153">
        <f ca="1">MAX((CG180+CH177)*'Capital Structure'!$M$15/12,0)</f>
        <v>322962.65141103469</v>
      </c>
      <c r="CI178" s="153">
        <f ca="1">MAX((CH180+CI177)*'Capital Structure'!$M$15/12,0)</f>
        <v>322962.65141103469</v>
      </c>
      <c r="CJ178" s="153">
        <f ca="1">MAX((CI180+CJ177)*'Capital Structure'!$M$15/12,0)</f>
        <v>322962.65141103469</v>
      </c>
      <c r="CK178" s="153">
        <f ca="1">MAX((CJ180+CK177)*'Capital Structure'!$M$15/12,0)</f>
        <v>322962.65141103469</v>
      </c>
      <c r="CL178" s="153">
        <f ca="1">MAX((CK180+CL177)*'Capital Structure'!$M$15/12,0)</f>
        <v>322962.65141103469</v>
      </c>
      <c r="CM178" s="153">
        <f ca="1">MAX((CL180+CM177)*'Capital Structure'!$M$15/12,0)</f>
        <v>322962.65141103469</v>
      </c>
      <c r="CN178" s="153">
        <f ca="1">MAX((CM180+CN177)*'Capital Structure'!$M$15/12,0)</f>
        <v>0</v>
      </c>
      <c r="CO178" s="153">
        <f ca="1">MAX((CN180+CO177)*'Capital Structure'!$M$15/12,0)</f>
        <v>0</v>
      </c>
      <c r="CP178" s="153">
        <f ca="1">MAX((CO180+CP177)*'Capital Structure'!$M$15/12,0)</f>
        <v>0</v>
      </c>
      <c r="CQ178" s="153">
        <f ca="1">MAX((CP180+CQ177)*'Capital Structure'!$M$15/12,0)</f>
        <v>0</v>
      </c>
      <c r="CR178" s="153">
        <f ca="1">MAX((CQ180+CR177)*'Capital Structure'!$M$15/12,0)</f>
        <v>0</v>
      </c>
      <c r="CS178" s="153">
        <f ca="1">MAX((CR180+CS177)*'Capital Structure'!$M$15/12,0)</f>
        <v>0</v>
      </c>
      <c r="CT178" s="153">
        <f ca="1">MAX((CS180+CT177)*'Capital Structure'!$M$15/12,0)</f>
        <v>0</v>
      </c>
      <c r="CU178" s="153">
        <f ca="1">MAX((CT180+CU177)*'Capital Structure'!$M$15/12,0)</f>
        <v>0</v>
      </c>
      <c r="CV178" s="153">
        <f ca="1">MAX((CU180+CV177)*'Capital Structure'!$M$15/12,0)</f>
        <v>0</v>
      </c>
      <c r="CW178" s="153">
        <f ca="1">MAX((CV180+CW177)*'Capital Structure'!$M$15/12,0)</f>
        <v>0</v>
      </c>
      <c r="CX178" s="153">
        <f ca="1">MAX((CW180+CX177)*'Capital Structure'!$M$15/12,0)</f>
        <v>0</v>
      </c>
      <c r="CY178" s="153">
        <f ca="1">MAX((CX180+CY177)*'Capital Structure'!$M$15/12,0)</f>
        <v>0</v>
      </c>
      <c r="CZ178" s="153">
        <f ca="1">MAX((CY180+CZ177)*'Capital Structure'!$M$15/12,0)</f>
        <v>0</v>
      </c>
      <c r="DA178" s="153">
        <f ca="1">MAX((CZ180+DA177)*'Capital Structure'!$M$15/12,0)</f>
        <v>0</v>
      </c>
      <c r="DB178" s="153">
        <f ca="1">MAX((DA180+DB177)*'Capital Structure'!$M$15/12,0)</f>
        <v>0</v>
      </c>
      <c r="DC178" s="153">
        <f ca="1">MAX((DB180+DC177)*'Capital Structure'!$M$15/12,0)</f>
        <v>0</v>
      </c>
      <c r="DD178" s="153">
        <f ca="1">MAX((DC180+DD177)*'Capital Structure'!$M$15/12,0)</f>
        <v>0</v>
      </c>
      <c r="DE178" s="153">
        <f ca="1">MAX((DD180+DE177)*'Capital Structure'!$M$15/12,0)</f>
        <v>0</v>
      </c>
      <c r="DF178" s="153">
        <f ca="1">MAX((DE180+DF177)*'Capital Structure'!$M$15/12,0)</f>
        <v>0</v>
      </c>
      <c r="DG178" s="153">
        <f ca="1">MAX((DF180+DG177)*'Capital Structure'!$M$15/12,0)</f>
        <v>0</v>
      </c>
      <c r="DH178" s="153">
        <f ca="1">MAX((DG180+DH177)*'Capital Structure'!$M$15/12,0)</f>
        <v>0</v>
      </c>
      <c r="DI178" s="153">
        <f ca="1">MAX((DH180+DI177)*'Capital Structure'!$M$15/12,0)</f>
        <v>0</v>
      </c>
      <c r="DJ178" s="153">
        <f ca="1">MAX((DI180+DJ177)*'Capital Structure'!$M$15/12,0)</f>
        <v>0</v>
      </c>
      <c r="DK178" s="153">
        <f ca="1">MAX((DJ180+DK177)*'Capital Structure'!$M$15/12,0)</f>
        <v>0</v>
      </c>
      <c r="DL178" s="153">
        <f ca="1">MAX((DK180+DL177)*'Capital Structure'!$M$15/12,0)</f>
        <v>0</v>
      </c>
      <c r="DM178" s="153">
        <f ca="1">MAX((DL180+DM177)*'Capital Structure'!$M$15/12,0)</f>
        <v>0</v>
      </c>
      <c r="DN178" s="153">
        <f ca="1">MAX((DM180+DN177)*'Capital Structure'!$M$15/12,0)</f>
        <v>0</v>
      </c>
      <c r="DO178" s="153">
        <f ca="1">MAX((DN180+DO177)*'Capital Structure'!$M$15/12,0)</f>
        <v>0</v>
      </c>
      <c r="DP178" s="153">
        <f ca="1">MAX((DO180+DP177)*'Capital Structure'!$M$15/12,0)</f>
        <v>0</v>
      </c>
      <c r="DQ178" s="153">
        <f ca="1">MAX((DP180+DQ177)*'Capital Structure'!$M$15/12,0)</f>
        <v>0</v>
      </c>
      <c r="DR178" s="153">
        <f ca="1">MAX((DQ180+DR177)*'Capital Structure'!$M$15/12,0)</f>
        <v>0</v>
      </c>
      <c r="DS178" s="153">
        <f ca="1">MAX((DR180+DS177)*'Capital Structure'!$M$15/12,0)</f>
        <v>0</v>
      </c>
      <c r="DT178" s="153">
        <f ca="1">MAX((DS180+DT177)*'Capital Structure'!$M$15/12,0)</f>
        <v>0</v>
      </c>
      <c r="DU178" s="153">
        <f ca="1">MAX((DT180+DU177)*'Capital Structure'!$M$15/12,0)</f>
        <v>0</v>
      </c>
      <c r="DV178" s="153">
        <f ca="1">MAX((DU180+DV177)*'Capital Structure'!$M$15/12,0)</f>
        <v>0</v>
      </c>
      <c r="DW178" s="153">
        <f ca="1">MAX((DV180+DW177)*'Capital Structure'!$M$15/12,0)</f>
        <v>0</v>
      </c>
      <c r="DX178" s="153">
        <f ca="1">MAX((DW180+DX177)*'Capital Structure'!$M$15/12,0)</f>
        <v>0</v>
      </c>
      <c r="DY178" s="153">
        <f ca="1">MAX((DX180+DY177)*'Capital Structure'!$M$15/12,0)</f>
        <v>0</v>
      </c>
      <c r="DZ178" s="153">
        <f ca="1">MAX((DY180+DZ177)*'Capital Structure'!$M$15/12,0)</f>
        <v>0</v>
      </c>
      <c r="EA178" s="153">
        <f ca="1">MAX((DZ180+EA177)*'Capital Structure'!$M$15/12,0)</f>
        <v>0</v>
      </c>
      <c r="EB178" s="153">
        <f ca="1">MAX((EA180+EB177)*'Capital Structure'!$M$15/12,0)</f>
        <v>0</v>
      </c>
      <c r="EC178" s="153">
        <f ca="1">MAX((EB180+EC177)*'Capital Structure'!$M$15/12,0)</f>
        <v>0</v>
      </c>
      <c r="ED178" s="153">
        <f ca="1">MAX((EC180+ED177)*'Capital Structure'!$M$15/12,0)</f>
        <v>0</v>
      </c>
      <c r="EE178" s="153">
        <f ca="1">MAX((ED180+EE177)*'Capital Structure'!$M$15/12,0)</f>
        <v>0</v>
      </c>
      <c r="EF178" s="153">
        <f ca="1">MAX((EE180+EF177)*'Capital Structure'!$M$15/12,0)</f>
        <v>0</v>
      </c>
      <c r="EG178" s="153">
        <f ca="1">MAX((EF180+EG177)*'Capital Structure'!$M$15/12,0)</f>
        <v>0</v>
      </c>
      <c r="EH178" s="153">
        <f ca="1">MAX((EG180+EH177)*'Capital Structure'!$M$15/12,0)</f>
        <v>0</v>
      </c>
      <c r="EI178" s="153">
        <f ca="1">MAX((EH180+EI177)*'Capital Structure'!$M$15/12,0)</f>
        <v>0</v>
      </c>
      <c r="EJ178" s="153">
        <f ca="1">MAX((EI180+EJ177)*'Capital Structure'!$M$15/12,0)</f>
        <v>0</v>
      </c>
      <c r="EK178" s="153">
        <f ca="1">MAX((EJ180+EK177)*'Capital Structure'!$M$15/12,0)</f>
        <v>0</v>
      </c>
    </row>
    <row r="179" spans="1:16384">
      <c r="B179" s="125" t="s">
        <v>354</v>
      </c>
      <c r="C179" s="125"/>
      <c r="D179" s="125"/>
      <c r="E179" s="136">
        <f t="shared" ref="E179:BP179" ca="1" si="77">IF((E159)&gt;0,MIN(E159,D180+E178),0)</f>
        <v>0</v>
      </c>
      <c r="F179" s="136">
        <f t="shared" ca="1" si="77"/>
        <v>0</v>
      </c>
      <c r="G179" s="136">
        <f t="shared" ca="1" si="77"/>
        <v>0</v>
      </c>
      <c r="H179" s="136">
        <f t="shared" ca="1" si="77"/>
        <v>0</v>
      </c>
      <c r="I179" s="136">
        <f t="shared" ca="1" si="77"/>
        <v>0</v>
      </c>
      <c r="J179" s="136">
        <f t="shared" ca="1" si="77"/>
        <v>0</v>
      </c>
      <c r="K179" s="136">
        <f t="shared" ca="1" si="77"/>
        <v>0</v>
      </c>
      <c r="L179" s="136">
        <f t="shared" ca="1" si="77"/>
        <v>0</v>
      </c>
      <c r="M179" s="136">
        <f t="shared" ca="1" si="77"/>
        <v>0</v>
      </c>
      <c r="N179" s="136">
        <f t="shared" ca="1" si="77"/>
        <v>0</v>
      </c>
      <c r="O179" s="136">
        <f t="shared" ca="1" si="77"/>
        <v>0</v>
      </c>
      <c r="P179" s="136">
        <f t="shared" ca="1" si="77"/>
        <v>0</v>
      </c>
      <c r="Q179" s="136">
        <f t="shared" ca="1" si="77"/>
        <v>0</v>
      </c>
      <c r="R179" s="136">
        <f t="shared" ca="1" si="77"/>
        <v>0</v>
      </c>
      <c r="S179" s="136">
        <f t="shared" ca="1" si="77"/>
        <v>0</v>
      </c>
      <c r="T179" s="136">
        <f t="shared" ca="1" si="77"/>
        <v>3393459.2769573368</v>
      </c>
      <c r="U179" s="136">
        <f t="shared" ca="1" si="77"/>
        <v>6477028.162775524</v>
      </c>
      <c r="V179" s="136">
        <f t="shared" ca="1" si="77"/>
        <v>15227813.147502795</v>
      </c>
      <c r="W179" s="136">
        <f t="shared" ca="1" si="77"/>
        <v>15228016.658775531</v>
      </c>
      <c r="X179" s="136">
        <f t="shared" ca="1" si="77"/>
        <v>41480371.612957336</v>
      </c>
      <c r="Y179" s="136">
        <f t="shared" ca="1" si="77"/>
        <v>16139437.490964105</v>
      </c>
      <c r="Z179" s="136">
        <f t="shared" ca="1" si="77"/>
        <v>0</v>
      </c>
      <c r="AA179" s="136">
        <f t="shared" ca="1" si="77"/>
        <v>0</v>
      </c>
      <c r="AB179" s="136">
        <f t="shared" ca="1" si="77"/>
        <v>0</v>
      </c>
      <c r="AC179" s="136">
        <f t="shared" ca="1" si="77"/>
        <v>0</v>
      </c>
      <c r="AD179" s="136">
        <f t="shared" ca="1" si="77"/>
        <v>0</v>
      </c>
      <c r="AE179" s="136">
        <f t="shared" ca="1" si="77"/>
        <v>0</v>
      </c>
      <c r="AF179" s="136">
        <f t="shared" ca="1" si="77"/>
        <v>0</v>
      </c>
      <c r="AG179" s="136">
        <f t="shared" ca="1" si="77"/>
        <v>0</v>
      </c>
      <c r="AH179" s="136">
        <f t="shared" ca="1" si="77"/>
        <v>0</v>
      </c>
      <c r="AI179" s="136">
        <f t="shared" ca="1" si="77"/>
        <v>0</v>
      </c>
      <c r="AJ179" s="136">
        <f t="shared" ca="1" si="77"/>
        <v>0</v>
      </c>
      <c r="AK179" s="136">
        <f t="shared" ca="1" si="77"/>
        <v>0</v>
      </c>
      <c r="AL179" s="136">
        <f t="shared" ca="1" si="77"/>
        <v>0</v>
      </c>
      <c r="AM179" s="136">
        <f t="shared" ca="1" si="77"/>
        <v>0</v>
      </c>
      <c r="AN179" s="136">
        <f t="shared" ca="1" si="77"/>
        <v>0</v>
      </c>
      <c r="AO179" s="136">
        <f t="shared" ca="1" si="77"/>
        <v>0</v>
      </c>
      <c r="AP179" s="136">
        <f t="shared" ca="1" si="77"/>
        <v>0</v>
      </c>
      <c r="AQ179" s="136">
        <f t="shared" ca="1" si="77"/>
        <v>0</v>
      </c>
      <c r="AR179" s="136">
        <f t="shared" ca="1" si="77"/>
        <v>0</v>
      </c>
      <c r="AS179" s="136">
        <f t="shared" ca="1" si="77"/>
        <v>0</v>
      </c>
      <c r="AT179" s="136">
        <f t="shared" ca="1" si="77"/>
        <v>0</v>
      </c>
      <c r="AU179" s="136">
        <f t="shared" ca="1" si="77"/>
        <v>0</v>
      </c>
      <c r="AV179" s="136">
        <f t="shared" ca="1" si="77"/>
        <v>0</v>
      </c>
      <c r="AW179" s="136">
        <f t="shared" ca="1" si="77"/>
        <v>0</v>
      </c>
      <c r="AX179" s="136">
        <f t="shared" ca="1" si="77"/>
        <v>0</v>
      </c>
      <c r="AY179" s="136">
        <f t="shared" ca="1" si="77"/>
        <v>0</v>
      </c>
      <c r="AZ179" s="136">
        <f t="shared" ca="1" si="77"/>
        <v>0</v>
      </c>
      <c r="BA179" s="136">
        <f t="shared" ca="1" si="77"/>
        <v>0</v>
      </c>
      <c r="BB179" s="136">
        <f t="shared" ca="1" si="77"/>
        <v>0</v>
      </c>
      <c r="BC179" s="136">
        <f t="shared" ca="1" si="77"/>
        <v>0</v>
      </c>
      <c r="BD179" s="136">
        <f t="shared" ca="1" si="77"/>
        <v>0</v>
      </c>
      <c r="BE179" s="136">
        <f t="shared" ca="1" si="77"/>
        <v>0</v>
      </c>
      <c r="BF179" s="136">
        <f t="shared" ca="1" si="77"/>
        <v>0</v>
      </c>
      <c r="BG179" s="136">
        <f t="shared" ca="1" si="77"/>
        <v>0</v>
      </c>
      <c r="BH179" s="136">
        <f t="shared" ca="1" si="77"/>
        <v>0</v>
      </c>
      <c r="BI179" s="136">
        <f t="shared" ca="1" si="77"/>
        <v>0</v>
      </c>
      <c r="BJ179" s="136">
        <f t="shared" ca="1" si="77"/>
        <v>0</v>
      </c>
      <c r="BK179" s="136">
        <f t="shared" ca="1" si="77"/>
        <v>0</v>
      </c>
      <c r="BL179" s="136">
        <f t="shared" ca="1" si="77"/>
        <v>0</v>
      </c>
      <c r="BM179" s="136">
        <f t="shared" ca="1" si="77"/>
        <v>0</v>
      </c>
      <c r="BN179" s="136">
        <f t="shared" ca="1" si="77"/>
        <v>0</v>
      </c>
      <c r="BO179" s="136">
        <f t="shared" ca="1" si="77"/>
        <v>0</v>
      </c>
      <c r="BP179" s="136">
        <f t="shared" ca="1" si="77"/>
        <v>0</v>
      </c>
      <c r="BQ179" s="136">
        <f t="shared" ref="BQ179:EB179" ca="1" si="78">IF((BQ159)&gt;0,MIN(BQ159,BP180+BQ178),0)</f>
        <v>0</v>
      </c>
      <c r="BR179" s="136">
        <f t="shared" ca="1" si="78"/>
        <v>0</v>
      </c>
      <c r="BS179" s="136">
        <f t="shared" ca="1" si="78"/>
        <v>0</v>
      </c>
      <c r="BT179" s="136">
        <f t="shared" ca="1" si="78"/>
        <v>0</v>
      </c>
      <c r="BU179" s="136">
        <f t="shared" ca="1" si="78"/>
        <v>0</v>
      </c>
      <c r="BV179" s="136">
        <f t="shared" si="78"/>
        <v>0</v>
      </c>
      <c r="BW179" s="136">
        <f t="shared" si="78"/>
        <v>0</v>
      </c>
      <c r="BX179" s="136">
        <f t="shared" si="78"/>
        <v>0</v>
      </c>
      <c r="BY179" s="136">
        <f t="shared" si="78"/>
        <v>0</v>
      </c>
      <c r="BZ179" s="136">
        <f t="shared" si="78"/>
        <v>0</v>
      </c>
      <c r="CA179" s="136">
        <f t="shared" si="78"/>
        <v>0</v>
      </c>
      <c r="CB179" s="136">
        <f t="shared" si="78"/>
        <v>0</v>
      </c>
      <c r="CC179" s="136">
        <f t="shared" si="78"/>
        <v>0</v>
      </c>
      <c r="CD179" s="136">
        <f t="shared" si="78"/>
        <v>0</v>
      </c>
      <c r="CE179" s="136">
        <f t="shared" si="78"/>
        <v>0</v>
      </c>
      <c r="CF179" s="136">
        <f t="shared" si="78"/>
        <v>0</v>
      </c>
      <c r="CG179" s="136">
        <f t="shared" si="78"/>
        <v>0</v>
      </c>
      <c r="CH179" s="136">
        <f t="shared" si="78"/>
        <v>0</v>
      </c>
      <c r="CI179" s="136">
        <f t="shared" si="78"/>
        <v>0</v>
      </c>
      <c r="CJ179" s="136">
        <f t="shared" si="78"/>
        <v>0</v>
      </c>
      <c r="CK179" s="136">
        <f t="shared" si="78"/>
        <v>0</v>
      </c>
      <c r="CL179" s="136">
        <f t="shared" si="78"/>
        <v>0</v>
      </c>
      <c r="CM179" s="136">
        <f t="shared" si="78"/>
        <v>0</v>
      </c>
      <c r="CN179" s="136">
        <f t="shared" si="78"/>
        <v>0</v>
      </c>
      <c r="CO179" s="136">
        <f t="shared" si="78"/>
        <v>0</v>
      </c>
      <c r="CP179" s="136">
        <f t="shared" si="78"/>
        <v>0</v>
      </c>
      <c r="CQ179" s="136">
        <f t="shared" si="78"/>
        <v>0</v>
      </c>
      <c r="CR179" s="136">
        <f t="shared" si="78"/>
        <v>0</v>
      </c>
      <c r="CS179" s="136">
        <f t="shared" si="78"/>
        <v>0</v>
      </c>
      <c r="CT179" s="136">
        <f t="shared" si="78"/>
        <v>0</v>
      </c>
      <c r="CU179" s="136">
        <f t="shared" si="78"/>
        <v>0</v>
      </c>
      <c r="CV179" s="136">
        <f t="shared" si="78"/>
        <v>0</v>
      </c>
      <c r="CW179" s="136">
        <f t="shared" si="78"/>
        <v>0</v>
      </c>
      <c r="CX179" s="136">
        <f t="shared" si="78"/>
        <v>0</v>
      </c>
      <c r="CY179" s="136">
        <f t="shared" si="78"/>
        <v>0</v>
      </c>
      <c r="CZ179" s="136">
        <f t="shared" si="78"/>
        <v>0</v>
      </c>
      <c r="DA179" s="136">
        <f t="shared" si="78"/>
        <v>0</v>
      </c>
      <c r="DB179" s="136">
        <f t="shared" si="78"/>
        <v>0</v>
      </c>
      <c r="DC179" s="136">
        <f t="shared" si="78"/>
        <v>0</v>
      </c>
      <c r="DD179" s="136">
        <f t="shared" si="78"/>
        <v>0</v>
      </c>
      <c r="DE179" s="136">
        <f t="shared" si="78"/>
        <v>0</v>
      </c>
      <c r="DF179" s="136">
        <f t="shared" si="78"/>
        <v>0</v>
      </c>
      <c r="DG179" s="136">
        <f t="shared" si="78"/>
        <v>0</v>
      </c>
      <c r="DH179" s="136">
        <f t="shared" si="78"/>
        <v>0</v>
      </c>
      <c r="DI179" s="136">
        <f t="shared" si="78"/>
        <v>0</v>
      </c>
      <c r="DJ179" s="136">
        <f t="shared" si="78"/>
        <v>0</v>
      </c>
      <c r="DK179" s="136">
        <f t="shared" si="78"/>
        <v>0</v>
      </c>
      <c r="DL179" s="136">
        <f t="shared" si="78"/>
        <v>0</v>
      </c>
      <c r="DM179" s="136">
        <f t="shared" si="78"/>
        <v>0</v>
      </c>
      <c r="DN179" s="136">
        <f t="shared" si="78"/>
        <v>0</v>
      </c>
      <c r="DO179" s="136">
        <f t="shared" si="78"/>
        <v>0</v>
      </c>
      <c r="DP179" s="136">
        <f t="shared" si="78"/>
        <v>0</v>
      </c>
      <c r="DQ179" s="136">
        <f t="shared" si="78"/>
        <v>0</v>
      </c>
      <c r="DR179" s="136">
        <f t="shared" si="78"/>
        <v>0</v>
      </c>
      <c r="DS179" s="136">
        <f t="shared" si="78"/>
        <v>0</v>
      </c>
      <c r="DT179" s="136">
        <f t="shared" si="78"/>
        <v>0</v>
      </c>
      <c r="DU179" s="136">
        <f t="shared" si="78"/>
        <v>0</v>
      </c>
      <c r="DV179" s="136">
        <f t="shared" si="78"/>
        <v>0</v>
      </c>
      <c r="DW179" s="136">
        <f t="shared" si="78"/>
        <v>0</v>
      </c>
      <c r="DX179" s="136">
        <f t="shared" si="78"/>
        <v>0</v>
      </c>
      <c r="DY179" s="136">
        <f t="shared" si="78"/>
        <v>0</v>
      </c>
      <c r="DZ179" s="136">
        <f t="shared" si="78"/>
        <v>0</v>
      </c>
      <c r="EA179" s="136">
        <f t="shared" si="78"/>
        <v>0</v>
      </c>
      <c r="EB179" s="136">
        <f t="shared" si="78"/>
        <v>0</v>
      </c>
      <c r="EC179" s="136">
        <f t="shared" ref="EC179:EK179" si="79">IF((EC159)&gt;0,MIN(EC159,EB180+EC178),0)</f>
        <v>0</v>
      </c>
      <c r="ED179" s="136">
        <f t="shared" si="79"/>
        <v>0</v>
      </c>
      <c r="EE179" s="136">
        <f t="shared" si="79"/>
        <v>0</v>
      </c>
      <c r="EF179" s="136">
        <f t="shared" si="79"/>
        <v>0</v>
      </c>
      <c r="EG179" s="136">
        <f t="shared" si="79"/>
        <v>0</v>
      </c>
      <c r="EH179" s="136">
        <f t="shared" si="79"/>
        <v>0</v>
      </c>
      <c r="EI179" s="136">
        <f t="shared" si="79"/>
        <v>0</v>
      </c>
      <c r="EJ179" s="136">
        <f t="shared" si="79"/>
        <v>0</v>
      </c>
      <c r="EK179" s="136">
        <f t="shared" si="79"/>
        <v>0</v>
      </c>
    </row>
    <row r="180" spans="1:16384">
      <c r="B180" s="154" t="s">
        <v>375</v>
      </c>
      <c r="C180" s="125"/>
      <c r="D180" s="125"/>
      <c r="E180" s="136">
        <f t="shared" ref="E180:BP180" ca="1" si="80">MAX(D180+E177-E179-E182,0)</f>
        <v>13614195.761248605</v>
      </c>
      <c r="F180" s="136">
        <f t="shared" ca="1" si="80"/>
        <v>27228391.522497211</v>
      </c>
      <c r="G180" s="136">
        <f t="shared" ca="1" si="80"/>
        <v>40842587.283745818</v>
      </c>
      <c r="H180" s="136">
        <f t="shared" ca="1" si="80"/>
        <v>54417660.169994421</v>
      </c>
      <c r="I180" s="136">
        <f t="shared" ca="1" si="80"/>
        <v>66778254.931879386</v>
      </c>
      <c r="J180" s="136">
        <f t="shared" ca="1" si="80"/>
        <v>79138849.693764359</v>
      </c>
      <c r="K180" s="136">
        <f t="shared" ca="1" si="80"/>
        <v>88415943.406922057</v>
      </c>
      <c r="L180" s="136">
        <f t="shared" ca="1" si="80"/>
        <v>97693037.120079756</v>
      </c>
      <c r="M180" s="136">
        <f t="shared" ca="1" si="80"/>
        <v>97719627.687055632</v>
      </c>
      <c r="N180" s="136">
        <f t="shared" ca="1" si="80"/>
        <v>97746218.254031509</v>
      </c>
      <c r="O180" s="136">
        <f t="shared" ca="1" si="80"/>
        <v>97772808.821007386</v>
      </c>
      <c r="P180" s="136">
        <f t="shared" ca="1" si="80"/>
        <v>97799399.387983263</v>
      </c>
      <c r="Q180" s="136">
        <f t="shared" ca="1" si="80"/>
        <v>97825989.954959139</v>
      </c>
      <c r="R180" s="136">
        <f t="shared" ca="1" si="80"/>
        <v>97852580.521935016</v>
      </c>
      <c r="S180" s="136">
        <f t="shared" ca="1" si="80"/>
        <v>97879157.729638159</v>
      </c>
      <c r="T180" s="136">
        <f t="shared" ca="1" si="80"/>
        <v>94485698.452680826</v>
      </c>
      <c r="U180" s="136">
        <f t="shared" ca="1" si="80"/>
        <v>88008670.28990531</v>
      </c>
      <c r="V180" s="136">
        <f t="shared" ca="1" si="80"/>
        <v>72780857.142402515</v>
      </c>
      <c r="W180" s="136">
        <f t="shared" ca="1" si="80"/>
        <v>57552840.483626984</v>
      </c>
      <c r="X180" s="136">
        <f t="shared" ca="1" si="80"/>
        <v>16072468.870669648</v>
      </c>
      <c r="Y180" s="136">
        <f t="shared" ca="1" si="80"/>
        <v>0</v>
      </c>
      <c r="Z180" s="136">
        <f t="shared" ca="1" si="80"/>
        <v>0</v>
      </c>
      <c r="AA180" s="136">
        <f t="shared" ca="1" si="80"/>
        <v>0</v>
      </c>
      <c r="AB180" s="136">
        <f t="shared" ca="1" si="80"/>
        <v>0</v>
      </c>
      <c r="AC180" s="136">
        <f t="shared" ca="1" si="80"/>
        <v>0</v>
      </c>
      <c r="AD180" s="136">
        <f t="shared" ca="1" si="80"/>
        <v>0</v>
      </c>
      <c r="AE180" s="136">
        <f t="shared" ca="1" si="80"/>
        <v>0</v>
      </c>
      <c r="AF180" s="136">
        <f t="shared" ca="1" si="80"/>
        <v>0</v>
      </c>
      <c r="AG180" s="136">
        <f t="shared" ca="1" si="80"/>
        <v>0</v>
      </c>
      <c r="AH180" s="136">
        <f t="shared" ca="1" si="80"/>
        <v>0</v>
      </c>
      <c r="AI180" s="136">
        <f t="shared" ca="1" si="80"/>
        <v>0</v>
      </c>
      <c r="AJ180" s="136">
        <f t="shared" ca="1" si="80"/>
        <v>0</v>
      </c>
      <c r="AK180" s="136">
        <f t="shared" ca="1" si="80"/>
        <v>0</v>
      </c>
      <c r="AL180" s="136">
        <f t="shared" ca="1" si="80"/>
        <v>0</v>
      </c>
      <c r="AM180" s="136">
        <f t="shared" ca="1" si="80"/>
        <v>0</v>
      </c>
      <c r="AN180" s="136">
        <f t="shared" ca="1" si="80"/>
        <v>0</v>
      </c>
      <c r="AO180" s="136">
        <f t="shared" ca="1" si="80"/>
        <v>0</v>
      </c>
      <c r="AP180" s="136">
        <f t="shared" ca="1" si="80"/>
        <v>0</v>
      </c>
      <c r="AQ180" s="136">
        <f t="shared" ca="1" si="80"/>
        <v>0</v>
      </c>
      <c r="AR180" s="136">
        <f t="shared" ca="1" si="80"/>
        <v>0</v>
      </c>
      <c r="AS180" s="136">
        <f t="shared" ca="1" si="80"/>
        <v>0</v>
      </c>
      <c r="AT180" s="136">
        <f t="shared" ca="1" si="80"/>
        <v>0</v>
      </c>
      <c r="AU180" s="136">
        <f t="shared" ca="1" si="80"/>
        <v>0</v>
      </c>
      <c r="AV180" s="136">
        <f t="shared" ca="1" si="80"/>
        <v>0</v>
      </c>
      <c r="AW180" s="136">
        <f t="shared" ca="1" si="80"/>
        <v>0</v>
      </c>
      <c r="AX180" s="136">
        <f t="shared" ca="1" si="80"/>
        <v>41852387.708543032</v>
      </c>
      <c r="AY180" s="136">
        <f t="shared" ca="1" si="80"/>
        <v>41865428.666876368</v>
      </c>
      <c r="AZ180" s="136">
        <f t="shared" ca="1" si="80"/>
        <v>41878469.625209704</v>
      </c>
      <c r="BA180" s="136">
        <f t="shared" ca="1" si="80"/>
        <v>41891510.58354304</v>
      </c>
      <c r="BB180" s="136">
        <f t="shared" ca="1" si="80"/>
        <v>41904551.541876376</v>
      </c>
      <c r="BC180" s="136">
        <f t="shared" ca="1" si="80"/>
        <v>77511036.338648319</v>
      </c>
      <c r="BD180" s="136">
        <f t="shared" ca="1" si="80"/>
        <v>77511036.338648319</v>
      </c>
      <c r="BE180" s="136">
        <f t="shared" ca="1" si="80"/>
        <v>77511036.338648319</v>
      </c>
      <c r="BF180" s="136">
        <f t="shared" ca="1" si="80"/>
        <v>77511036.338648319</v>
      </c>
      <c r="BG180" s="136">
        <f t="shared" ca="1" si="80"/>
        <v>77511036.338648319</v>
      </c>
      <c r="BH180" s="136">
        <f t="shared" ca="1" si="80"/>
        <v>77511036.338648319</v>
      </c>
      <c r="BI180" s="136">
        <f t="shared" ca="1" si="80"/>
        <v>77511036.338648319</v>
      </c>
      <c r="BJ180" s="136">
        <f t="shared" ca="1" si="80"/>
        <v>77511036.338648319</v>
      </c>
      <c r="BK180" s="136">
        <f t="shared" ca="1" si="80"/>
        <v>77511036.338648319</v>
      </c>
      <c r="BL180" s="136">
        <f t="shared" ca="1" si="80"/>
        <v>77511036.338648319</v>
      </c>
      <c r="BM180" s="136">
        <f t="shared" ca="1" si="80"/>
        <v>77511036.338648319</v>
      </c>
      <c r="BN180" s="136">
        <f t="shared" ca="1" si="80"/>
        <v>77511036.338648319</v>
      </c>
      <c r="BO180" s="136">
        <f t="shared" ca="1" si="80"/>
        <v>77511036.338648319</v>
      </c>
      <c r="BP180" s="136">
        <f t="shared" ca="1" si="80"/>
        <v>77511036.338648319</v>
      </c>
      <c r="BQ180" s="136">
        <f t="shared" ref="BQ180:EB180" ca="1" si="81">MAX(BP180+BQ177-BQ179-BQ182,0)</f>
        <v>77511036.338648319</v>
      </c>
      <c r="BR180" s="136">
        <f t="shared" ca="1" si="81"/>
        <v>77511036.338648319</v>
      </c>
      <c r="BS180" s="136">
        <f t="shared" ca="1" si="81"/>
        <v>77511036.338648319</v>
      </c>
      <c r="BT180" s="136">
        <f t="shared" ca="1" si="81"/>
        <v>77511036.338648319</v>
      </c>
      <c r="BU180" s="136">
        <f t="shared" ca="1" si="81"/>
        <v>77511036.338648319</v>
      </c>
      <c r="BV180" s="136">
        <f t="shared" ca="1" si="81"/>
        <v>77511036.338648319</v>
      </c>
      <c r="BW180" s="136">
        <f t="shared" ca="1" si="81"/>
        <v>77511036.338648319</v>
      </c>
      <c r="BX180" s="136">
        <f t="shared" ca="1" si="81"/>
        <v>77511036.338648319</v>
      </c>
      <c r="BY180" s="136">
        <f t="shared" ca="1" si="81"/>
        <v>77511036.338648319</v>
      </c>
      <c r="BZ180" s="136">
        <f t="shared" ca="1" si="81"/>
        <v>77511036.338648319</v>
      </c>
      <c r="CA180" s="136">
        <f t="shared" ca="1" si="81"/>
        <v>77511036.338648319</v>
      </c>
      <c r="CB180" s="136">
        <f t="shared" ca="1" si="81"/>
        <v>77511036.338648319</v>
      </c>
      <c r="CC180" s="136">
        <f t="shared" ca="1" si="81"/>
        <v>77511036.338648319</v>
      </c>
      <c r="CD180" s="136">
        <f t="shared" ca="1" si="81"/>
        <v>77511036.338648319</v>
      </c>
      <c r="CE180" s="136">
        <f t="shared" ca="1" si="81"/>
        <v>77511036.338648319</v>
      </c>
      <c r="CF180" s="136">
        <f t="shared" ca="1" si="81"/>
        <v>77511036.338648319</v>
      </c>
      <c r="CG180" s="136">
        <f t="shared" ca="1" si="81"/>
        <v>77511036.338648319</v>
      </c>
      <c r="CH180" s="136">
        <f t="shared" ca="1" si="81"/>
        <v>77511036.338648319</v>
      </c>
      <c r="CI180" s="136">
        <f t="shared" ca="1" si="81"/>
        <v>77511036.338648319</v>
      </c>
      <c r="CJ180" s="136">
        <f t="shared" ca="1" si="81"/>
        <v>77511036.338648319</v>
      </c>
      <c r="CK180" s="136">
        <f t="shared" ca="1" si="81"/>
        <v>77511036.338648319</v>
      </c>
      <c r="CL180" s="136">
        <f t="shared" ca="1" si="81"/>
        <v>77511036.338648319</v>
      </c>
      <c r="CM180" s="136">
        <f t="shared" ca="1" si="81"/>
        <v>0</v>
      </c>
      <c r="CN180" s="136">
        <f t="shared" ca="1" si="81"/>
        <v>0</v>
      </c>
      <c r="CO180" s="136">
        <f t="shared" ca="1" si="81"/>
        <v>0</v>
      </c>
      <c r="CP180" s="136">
        <f t="shared" ca="1" si="81"/>
        <v>0</v>
      </c>
      <c r="CQ180" s="136">
        <f t="shared" ca="1" si="81"/>
        <v>0</v>
      </c>
      <c r="CR180" s="136">
        <f t="shared" ca="1" si="81"/>
        <v>0</v>
      </c>
      <c r="CS180" s="136">
        <f t="shared" ca="1" si="81"/>
        <v>0</v>
      </c>
      <c r="CT180" s="136">
        <f t="shared" ca="1" si="81"/>
        <v>0</v>
      </c>
      <c r="CU180" s="136">
        <f t="shared" ca="1" si="81"/>
        <v>0</v>
      </c>
      <c r="CV180" s="136">
        <f t="shared" ca="1" si="81"/>
        <v>0</v>
      </c>
      <c r="CW180" s="136">
        <f t="shared" ca="1" si="81"/>
        <v>0</v>
      </c>
      <c r="CX180" s="136">
        <f t="shared" ca="1" si="81"/>
        <v>0</v>
      </c>
      <c r="CY180" s="136">
        <f t="shared" ca="1" si="81"/>
        <v>0</v>
      </c>
      <c r="CZ180" s="136">
        <f t="shared" ca="1" si="81"/>
        <v>0</v>
      </c>
      <c r="DA180" s="136">
        <f t="shared" ca="1" si="81"/>
        <v>0</v>
      </c>
      <c r="DB180" s="136">
        <f t="shared" ca="1" si="81"/>
        <v>0</v>
      </c>
      <c r="DC180" s="136">
        <f t="shared" ca="1" si="81"/>
        <v>0</v>
      </c>
      <c r="DD180" s="136">
        <f t="shared" ca="1" si="81"/>
        <v>0</v>
      </c>
      <c r="DE180" s="136">
        <f t="shared" ca="1" si="81"/>
        <v>0</v>
      </c>
      <c r="DF180" s="136">
        <f t="shared" ca="1" si="81"/>
        <v>0</v>
      </c>
      <c r="DG180" s="136">
        <f t="shared" ca="1" si="81"/>
        <v>0</v>
      </c>
      <c r="DH180" s="136">
        <f t="shared" ca="1" si="81"/>
        <v>0</v>
      </c>
      <c r="DI180" s="136">
        <f t="shared" ca="1" si="81"/>
        <v>0</v>
      </c>
      <c r="DJ180" s="136">
        <f t="shared" ca="1" si="81"/>
        <v>0</v>
      </c>
      <c r="DK180" s="136">
        <f t="shared" ca="1" si="81"/>
        <v>0</v>
      </c>
      <c r="DL180" s="136">
        <f t="shared" ca="1" si="81"/>
        <v>0</v>
      </c>
      <c r="DM180" s="136">
        <f t="shared" ca="1" si="81"/>
        <v>0</v>
      </c>
      <c r="DN180" s="136">
        <f t="shared" ca="1" si="81"/>
        <v>0</v>
      </c>
      <c r="DO180" s="136">
        <f t="shared" ca="1" si="81"/>
        <v>0</v>
      </c>
      <c r="DP180" s="136">
        <f t="shared" ca="1" si="81"/>
        <v>0</v>
      </c>
      <c r="DQ180" s="136">
        <f t="shared" ca="1" si="81"/>
        <v>0</v>
      </c>
      <c r="DR180" s="136">
        <f t="shared" ca="1" si="81"/>
        <v>0</v>
      </c>
      <c r="DS180" s="136">
        <f t="shared" ca="1" si="81"/>
        <v>0</v>
      </c>
      <c r="DT180" s="136">
        <f t="shared" ca="1" si="81"/>
        <v>0</v>
      </c>
      <c r="DU180" s="136">
        <f t="shared" ca="1" si="81"/>
        <v>0</v>
      </c>
      <c r="DV180" s="136">
        <f t="shared" ca="1" si="81"/>
        <v>0</v>
      </c>
      <c r="DW180" s="136">
        <f t="shared" ca="1" si="81"/>
        <v>0</v>
      </c>
      <c r="DX180" s="136">
        <f t="shared" ca="1" si="81"/>
        <v>0</v>
      </c>
      <c r="DY180" s="136">
        <f t="shared" ca="1" si="81"/>
        <v>0</v>
      </c>
      <c r="DZ180" s="136">
        <f t="shared" ca="1" si="81"/>
        <v>0</v>
      </c>
      <c r="EA180" s="136">
        <f t="shared" ca="1" si="81"/>
        <v>0</v>
      </c>
      <c r="EB180" s="136">
        <f t="shared" ca="1" si="81"/>
        <v>0</v>
      </c>
      <c r="EC180" s="136">
        <f t="shared" ref="EC180:EK180" ca="1" si="82">MAX(EB180+EC177-EC179-EC182,0)</f>
        <v>0</v>
      </c>
      <c r="ED180" s="136">
        <f t="shared" ca="1" si="82"/>
        <v>0</v>
      </c>
      <c r="EE180" s="136">
        <f t="shared" ca="1" si="82"/>
        <v>0</v>
      </c>
      <c r="EF180" s="136">
        <f t="shared" ca="1" si="82"/>
        <v>0</v>
      </c>
      <c r="EG180" s="136">
        <f t="shared" ca="1" si="82"/>
        <v>0</v>
      </c>
      <c r="EH180" s="136">
        <f t="shared" ca="1" si="82"/>
        <v>0</v>
      </c>
      <c r="EI180" s="136">
        <f t="shared" ca="1" si="82"/>
        <v>0</v>
      </c>
      <c r="EJ180" s="136">
        <f t="shared" ca="1" si="82"/>
        <v>0</v>
      </c>
      <c r="EK180" s="136">
        <f t="shared" ca="1" si="82"/>
        <v>0</v>
      </c>
    </row>
    <row r="181" spans="1:16384">
      <c r="B181" s="125" t="s">
        <v>342</v>
      </c>
      <c r="C181" s="125"/>
      <c r="D181" s="127">
        <f>'Capital Structure'!M17</f>
        <v>271240638.55830538</v>
      </c>
      <c r="E181" s="136">
        <f ca="1">'Capital Structure'!$M$17-E180</f>
        <v>257626442.79705676</v>
      </c>
      <c r="F181" s="136">
        <f ca="1">'Capital Structure'!$M$17-F180</f>
        <v>244012247.03580818</v>
      </c>
      <c r="G181" s="136">
        <f ca="1">'Capital Structure'!$M$17-G180</f>
        <v>230398051.27455956</v>
      </c>
      <c r="H181" s="136">
        <f ca="1">'Capital Structure'!$M$17-H180</f>
        <v>216822978.38831097</v>
      </c>
      <c r="I181" s="136">
        <f ca="1">'Capital Structure'!$M$17-I180</f>
        <v>204462383.62642598</v>
      </c>
      <c r="J181" s="136">
        <f ca="1">'Capital Structure'!$M$17-J180</f>
        <v>192101788.86454102</v>
      </c>
      <c r="K181" s="136">
        <f ca="1">'Capital Structure'!$M$17-K180</f>
        <v>182824695.15138334</v>
      </c>
      <c r="L181" s="136">
        <f ca="1">'Capital Structure'!$M$17-L180</f>
        <v>173547601.43822563</v>
      </c>
      <c r="M181" s="136">
        <f ca="1">'Capital Structure'!$M$17-M180</f>
        <v>173521010.87124974</v>
      </c>
      <c r="N181" s="136">
        <f ca="1">'Capital Structure'!$M$17-N180</f>
        <v>173494420.30427387</v>
      </c>
      <c r="O181" s="136">
        <f ca="1">'Capital Structure'!$M$17-O180</f>
        <v>173467829.73729801</v>
      </c>
      <c r="P181" s="136">
        <f ca="1">'Capital Structure'!$M$17-P180</f>
        <v>173441239.17032212</v>
      </c>
      <c r="Q181" s="136">
        <f ca="1">'Capital Structure'!$M$17-Q180</f>
        <v>173414648.60334623</v>
      </c>
      <c r="R181" s="136">
        <f ca="1">'Capital Structure'!$M$17-R180</f>
        <v>173388058.03637037</v>
      </c>
      <c r="S181" s="136">
        <f ca="1">'Capital Structure'!$M$17-S180</f>
        <v>173361480.82866722</v>
      </c>
      <c r="T181" s="136">
        <f ca="1">'Capital Structure'!$M$17-T180</f>
        <v>176754940.10562456</v>
      </c>
      <c r="U181" s="136">
        <f ca="1">'Capital Structure'!$M$17-U180</f>
        <v>183231968.26840007</v>
      </c>
      <c r="V181" s="136">
        <f ca="1">'Capital Structure'!$M$17-V180</f>
        <v>198459781.41590285</v>
      </c>
      <c r="W181" s="136">
        <f ca="1">'Capital Structure'!$M$17-W180</f>
        <v>213687798.07467839</v>
      </c>
      <c r="X181" s="136">
        <f ca="1">'Capital Structure'!$M$17-X180</f>
        <v>255168169.68763572</v>
      </c>
      <c r="Y181" s="136">
        <f ca="1">'Capital Structure'!$M$17-Y180</f>
        <v>271240638.55830538</v>
      </c>
      <c r="Z181" s="136">
        <f ca="1">'Capital Structure'!$M$17-Z180</f>
        <v>271240638.55830538</v>
      </c>
      <c r="AA181" s="136">
        <f ca="1">'Capital Structure'!$M$17-AA180</f>
        <v>271240638.55830538</v>
      </c>
      <c r="AB181" s="136">
        <f ca="1">'Capital Structure'!$M$17-AB180</f>
        <v>271240638.55830538</v>
      </c>
      <c r="AC181" s="136">
        <f ca="1">'Capital Structure'!$M$17-AC180</f>
        <v>271240638.55830538</v>
      </c>
      <c r="AD181" s="136">
        <f ca="1">'Capital Structure'!$M$17-AD180</f>
        <v>271240638.55830538</v>
      </c>
      <c r="AE181" s="136">
        <f ca="1">'Capital Structure'!$M$17-AE180</f>
        <v>271240638.55830538</v>
      </c>
      <c r="AF181" s="136">
        <f ca="1">'Capital Structure'!$M$17-AF180</f>
        <v>271240638.55830538</v>
      </c>
      <c r="AG181" s="136">
        <f ca="1">'Capital Structure'!$M$17-AG180</f>
        <v>271240638.55830538</v>
      </c>
      <c r="AH181" s="136">
        <f ca="1">'Capital Structure'!$M$17-AH180</f>
        <v>271240638.55830538</v>
      </c>
      <c r="AI181" s="136">
        <f ca="1">'Capital Structure'!$M$17-AI180</f>
        <v>271240638.55830538</v>
      </c>
      <c r="AJ181" s="136">
        <f ca="1">'Capital Structure'!$M$17-AJ180</f>
        <v>271240638.55830538</v>
      </c>
      <c r="AK181" s="136">
        <f ca="1">'Capital Structure'!$M$17-AK180</f>
        <v>271240638.55830538</v>
      </c>
      <c r="AL181" s="136">
        <f ca="1">'Capital Structure'!$M$17-AL180</f>
        <v>271240638.55830538</v>
      </c>
      <c r="AM181" s="136">
        <f ca="1">'Capital Structure'!$M$17-AM180</f>
        <v>271240638.55830538</v>
      </c>
      <c r="AN181" s="136">
        <f ca="1">'Capital Structure'!$M$17-AN180</f>
        <v>271240638.55830538</v>
      </c>
      <c r="AO181" s="136">
        <f ca="1">'Capital Structure'!$M$17-AO180</f>
        <v>271240638.55830538</v>
      </c>
      <c r="AP181" s="136">
        <f ca="1">'Capital Structure'!$M$17-AP180</f>
        <v>271240638.55830538</v>
      </c>
      <c r="AQ181" s="136">
        <f ca="1">'Capital Structure'!$M$17-AQ180</f>
        <v>271240638.55830538</v>
      </c>
      <c r="AR181" s="136">
        <f ca="1">'Capital Structure'!$M$17-AR180</f>
        <v>271240638.55830538</v>
      </c>
      <c r="AS181" s="136">
        <f ca="1">'Capital Structure'!$M$17-AS180</f>
        <v>271240638.55830538</v>
      </c>
      <c r="AT181" s="136">
        <f ca="1">'Capital Structure'!$M$17-AT180</f>
        <v>271240638.55830538</v>
      </c>
      <c r="AU181" s="136">
        <f ca="1">'Capital Structure'!$M$17-AU180</f>
        <v>271240638.55830538</v>
      </c>
      <c r="AV181" s="136">
        <f ca="1">'Capital Structure'!$M$17-AV180</f>
        <v>271240638.55830538</v>
      </c>
      <c r="AW181" s="136">
        <f ca="1">'Capital Structure'!$M$17-AW180</f>
        <v>271240638.55830538</v>
      </c>
      <c r="AX181" s="136">
        <f ca="1">'Capital Structure'!$M$17-AX180</f>
        <v>229388250.84976235</v>
      </c>
      <c r="AY181" s="136">
        <f ca="1">'Capital Structure'!$M$17-AY180</f>
        <v>229375209.89142901</v>
      </c>
      <c r="AZ181" s="136">
        <f ca="1">'Capital Structure'!$M$17-AZ180</f>
        <v>229362168.93309569</v>
      </c>
      <c r="BA181" s="136">
        <f ca="1">'Capital Structure'!$M$17-BA180</f>
        <v>229349127.97476235</v>
      </c>
      <c r="BB181" s="136">
        <f ca="1">'Capital Structure'!$M$17-BB180</f>
        <v>229336087.01642901</v>
      </c>
      <c r="BC181" s="136">
        <f ca="1">'Capital Structure'!$M$17-BC180</f>
        <v>193729602.21965706</v>
      </c>
      <c r="BD181" s="136">
        <f ca="1">'Capital Structure'!$M$17-BD180</f>
        <v>193729602.21965706</v>
      </c>
      <c r="BE181" s="136">
        <f ca="1">'Capital Structure'!$M$17-BE180</f>
        <v>193729602.21965706</v>
      </c>
      <c r="BF181" s="136">
        <f ca="1">'Capital Structure'!$M$17-BF180</f>
        <v>193729602.21965706</v>
      </c>
      <c r="BG181" s="136">
        <f ca="1">'Capital Structure'!$M$17-BG180</f>
        <v>193729602.21965706</v>
      </c>
      <c r="BH181" s="136">
        <f ca="1">'Capital Structure'!$M$17-BH180</f>
        <v>193729602.21965706</v>
      </c>
      <c r="BI181" s="136">
        <f ca="1">'Capital Structure'!$M$17-BI180</f>
        <v>193729602.21965706</v>
      </c>
      <c r="BJ181" s="136">
        <f ca="1">'Capital Structure'!$M$17-BJ180</f>
        <v>193729602.21965706</v>
      </c>
      <c r="BK181" s="136">
        <f ca="1">'Capital Structure'!$M$17-BK180</f>
        <v>193729602.21965706</v>
      </c>
      <c r="BL181" s="136">
        <f ca="1">'Capital Structure'!$M$17-BL180</f>
        <v>193729602.21965706</v>
      </c>
      <c r="BM181" s="136">
        <f ca="1">'Capital Structure'!$M$17-BM180</f>
        <v>193729602.21965706</v>
      </c>
      <c r="BN181" s="136">
        <f ca="1">'Capital Structure'!$M$17-BN180</f>
        <v>193729602.21965706</v>
      </c>
      <c r="BO181" s="136">
        <f ca="1">'Capital Structure'!$M$17-BO180</f>
        <v>193729602.21965706</v>
      </c>
      <c r="BP181" s="136">
        <f ca="1">'Capital Structure'!$M$17-BP180</f>
        <v>193729602.21965706</v>
      </c>
      <c r="BQ181" s="136">
        <f ca="1">'Capital Structure'!$M$17-BQ180</f>
        <v>193729602.21965706</v>
      </c>
      <c r="BR181" s="136">
        <f ca="1">'Capital Structure'!$M$17-BR180</f>
        <v>193729602.21965706</v>
      </c>
      <c r="BS181" s="136">
        <f ca="1">'Capital Structure'!$M$17-BS180</f>
        <v>193729602.21965706</v>
      </c>
      <c r="BT181" s="136">
        <f ca="1">'Capital Structure'!$M$17-BT180</f>
        <v>193729602.21965706</v>
      </c>
      <c r="BU181" s="136">
        <f ca="1">'Capital Structure'!$M$17-BU180</f>
        <v>193729602.21965706</v>
      </c>
      <c r="BV181" s="136">
        <f ca="1">'Capital Structure'!$M$17-BV180</f>
        <v>193729602.21965706</v>
      </c>
      <c r="BW181" s="136">
        <f ca="1">'Capital Structure'!$M$17-BW180</f>
        <v>193729602.21965706</v>
      </c>
      <c r="BX181" s="136">
        <f ca="1">'Capital Structure'!$M$17-BX180</f>
        <v>193729602.21965706</v>
      </c>
      <c r="BY181" s="136">
        <f ca="1">'Capital Structure'!$M$17-BY180</f>
        <v>193729602.21965706</v>
      </c>
      <c r="BZ181" s="136">
        <f ca="1">'Capital Structure'!$M$17-BZ180</f>
        <v>193729602.21965706</v>
      </c>
      <c r="CA181" s="136">
        <f ca="1">'Capital Structure'!$M$17-CA180</f>
        <v>193729602.21965706</v>
      </c>
      <c r="CB181" s="136">
        <f ca="1">'Capital Structure'!$M$17-CB180</f>
        <v>193729602.21965706</v>
      </c>
      <c r="CC181" s="136">
        <f ca="1">'Capital Structure'!$M$17-CC180</f>
        <v>193729602.21965706</v>
      </c>
      <c r="CD181" s="136">
        <f ca="1">'Capital Structure'!$M$17-CD180</f>
        <v>193729602.21965706</v>
      </c>
      <c r="CE181" s="136">
        <f ca="1">'Capital Structure'!$M$17-CE180</f>
        <v>193729602.21965706</v>
      </c>
      <c r="CF181" s="136">
        <f ca="1">'Capital Structure'!$M$17-CF180</f>
        <v>193729602.21965706</v>
      </c>
      <c r="CG181" s="136">
        <f ca="1">'Capital Structure'!$M$17-CG180</f>
        <v>193729602.21965706</v>
      </c>
      <c r="CH181" s="136">
        <f ca="1">'Capital Structure'!$M$17-CH180</f>
        <v>193729602.21965706</v>
      </c>
      <c r="CI181" s="136">
        <f ca="1">'Capital Structure'!$M$17-CI180</f>
        <v>193729602.21965706</v>
      </c>
      <c r="CJ181" s="136">
        <f ca="1">'Capital Structure'!$M$17-CJ180</f>
        <v>193729602.21965706</v>
      </c>
      <c r="CK181" s="136">
        <f ca="1">'Capital Structure'!$M$17-CK180</f>
        <v>193729602.21965706</v>
      </c>
      <c r="CL181" s="136">
        <f ca="1">'Capital Structure'!$M$17-CL180</f>
        <v>193729602.21965706</v>
      </c>
      <c r="CM181" s="136">
        <f ca="1">'Capital Structure'!$M$17-CM180</f>
        <v>271240638.55830538</v>
      </c>
      <c r="CN181" s="136">
        <f ca="1">'Capital Structure'!$M$17-CN180</f>
        <v>271240638.55830538</v>
      </c>
      <c r="CO181" s="136">
        <f ca="1">'Capital Structure'!$M$17-CO180</f>
        <v>271240638.55830538</v>
      </c>
      <c r="CP181" s="136">
        <f ca="1">'Capital Structure'!$M$17-CP180</f>
        <v>271240638.55830538</v>
      </c>
      <c r="CQ181" s="136">
        <f ca="1">'Capital Structure'!$M$17-CQ180</f>
        <v>271240638.55830538</v>
      </c>
      <c r="CR181" s="136">
        <f ca="1">'Capital Structure'!$M$17-CR180</f>
        <v>271240638.55830538</v>
      </c>
      <c r="CS181" s="136">
        <f ca="1">'Capital Structure'!$M$17-CS180</f>
        <v>271240638.55830538</v>
      </c>
      <c r="CT181" s="136">
        <f ca="1">'Capital Structure'!$M$17-CT180</f>
        <v>271240638.55830538</v>
      </c>
      <c r="CU181" s="136">
        <f ca="1">'Capital Structure'!$M$17-CU180</f>
        <v>271240638.55830538</v>
      </c>
      <c r="CV181" s="136">
        <f ca="1">'Capital Structure'!$M$17-CV180</f>
        <v>271240638.55830538</v>
      </c>
      <c r="CW181" s="136">
        <f ca="1">'Capital Structure'!$M$17-CW180</f>
        <v>271240638.55830538</v>
      </c>
      <c r="CX181" s="136">
        <f ca="1">'Capital Structure'!$M$17-CX180</f>
        <v>271240638.55830538</v>
      </c>
      <c r="CY181" s="136">
        <f ca="1">'Capital Structure'!$M$17-CY180</f>
        <v>271240638.55830538</v>
      </c>
      <c r="CZ181" s="136">
        <f ca="1">'Capital Structure'!$M$17-CZ180</f>
        <v>271240638.55830538</v>
      </c>
      <c r="DA181" s="136">
        <f ca="1">'Capital Structure'!$M$17-DA180</f>
        <v>271240638.55830538</v>
      </c>
      <c r="DB181" s="136">
        <f ca="1">'Capital Structure'!$M$17-DB180</f>
        <v>271240638.55830538</v>
      </c>
      <c r="DC181" s="136">
        <f ca="1">'Capital Structure'!$M$17-DC180</f>
        <v>271240638.55830538</v>
      </c>
      <c r="DD181" s="136">
        <f ca="1">'Capital Structure'!$M$17-DD180</f>
        <v>271240638.55830538</v>
      </c>
      <c r="DE181" s="136">
        <f ca="1">'Capital Structure'!$M$17-DE180</f>
        <v>271240638.55830538</v>
      </c>
      <c r="DF181" s="136">
        <f ca="1">'Capital Structure'!$M$17-DF180</f>
        <v>271240638.55830538</v>
      </c>
      <c r="DG181" s="136">
        <f ca="1">'Capital Structure'!$M$17-DG180</f>
        <v>271240638.55830538</v>
      </c>
      <c r="DH181" s="136">
        <f ca="1">'Capital Structure'!$M$17-DH180</f>
        <v>271240638.55830538</v>
      </c>
      <c r="DI181" s="136">
        <f ca="1">'Capital Structure'!$M$17-DI180</f>
        <v>271240638.55830538</v>
      </c>
      <c r="DJ181" s="136">
        <f ca="1">'Capital Structure'!$M$17-DJ180</f>
        <v>271240638.55830538</v>
      </c>
      <c r="DK181" s="136">
        <f ca="1">'Capital Structure'!$M$17-DK180</f>
        <v>271240638.55830538</v>
      </c>
      <c r="DL181" s="136">
        <f ca="1">'Capital Structure'!$M$17-DL180</f>
        <v>271240638.55830538</v>
      </c>
      <c r="DM181" s="136">
        <f ca="1">'Capital Structure'!$M$17-DM180</f>
        <v>271240638.55830538</v>
      </c>
      <c r="DN181" s="136">
        <f ca="1">'Capital Structure'!$M$17-DN180</f>
        <v>271240638.55830538</v>
      </c>
      <c r="DO181" s="136">
        <f ca="1">'Capital Structure'!$M$17-DO180</f>
        <v>271240638.55830538</v>
      </c>
      <c r="DP181" s="136">
        <f ca="1">'Capital Structure'!$M$17-DP180</f>
        <v>271240638.55830538</v>
      </c>
      <c r="DQ181" s="136">
        <f ca="1">'Capital Structure'!$M$17-DQ180</f>
        <v>271240638.55830538</v>
      </c>
      <c r="DR181" s="136">
        <f ca="1">'Capital Structure'!$M$17-DR180</f>
        <v>271240638.55830538</v>
      </c>
      <c r="DS181" s="136">
        <f ca="1">'Capital Structure'!$M$17-DS180</f>
        <v>271240638.55830538</v>
      </c>
      <c r="DT181" s="136">
        <f ca="1">'Capital Structure'!$M$17-DT180</f>
        <v>271240638.55830538</v>
      </c>
      <c r="DU181" s="136">
        <f ca="1">'Capital Structure'!$M$17-DU180</f>
        <v>271240638.55830538</v>
      </c>
      <c r="DV181" s="136">
        <f ca="1">'Capital Structure'!$M$17-DV180</f>
        <v>271240638.55830538</v>
      </c>
      <c r="DW181" s="136">
        <f ca="1">'Capital Structure'!$M$17-DW180</f>
        <v>271240638.55830538</v>
      </c>
      <c r="DX181" s="136">
        <f ca="1">'Capital Structure'!$M$17-DX180</f>
        <v>271240638.55830538</v>
      </c>
      <c r="DY181" s="136">
        <f ca="1">'Capital Structure'!$M$17-DY180</f>
        <v>271240638.55830538</v>
      </c>
      <c r="DZ181" s="136">
        <f ca="1">'Capital Structure'!$M$17-DZ180</f>
        <v>271240638.55830538</v>
      </c>
      <c r="EA181" s="136">
        <f ca="1">'Capital Structure'!$M$17-EA180</f>
        <v>271240638.55830538</v>
      </c>
      <c r="EB181" s="136">
        <f ca="1">'Capital Structure'!$M$17-EB180</f>
        <v>271240638.55830538</v>
      </c>
      <c r="EC181" s="136">
        <f ca="1">'Capital Structure'!$M$17-EC180</f>
        <v>271240638.55830538</v>
      </c>
      <c r="ED181" s="136">
        <f ca="1">'Capital Structure'!$M$17-ED180</f>
        <v>271240638.55830538</v>
      </c>
      <c r="EE181" s="136">
        <f ca="1">'Capital Structure'!$M$17-EE180</f>
        <v>271240638.55830538</v>
      </c>
      <c r="EF181" s="136">
        <f ca="1">'Capital Structure'!$M$17-EF180</f>
        <v>271240638.55830538</v>
      </c>
      <c r="EG181" s="136">
        <f ca="1">'Capital Structure'!$M$17-EG180</f>
        <v>271240638.55830538</v>
      </c>
      <c r="EH181" s="136">
        <f ca="1">'Capital Structure'!$M$17-EH180</f>
        <v>271240638.55830538</v>
      </c>
      <c r="EI181" s="136">
        <f ca="1">'Capital Structure'!$M$17-EI180</f>
        <v>271240638.55830538</v>
      </c>
      <c r="EJ181" s="136">
        <f ca="1">'Capital Structure'!$M$17-EJ180</f>
        <v>271240638.55830538</v>
      </c>
      <c r="EK181" s="136">
        <f ca="1">'Capital Structure'!$M$17-EK180</f>
        <v>271240638.55830538</v>
      </c>
    </row>
    <row r="182" spans="1:16384">
      <c r="B182" s="125" t="s">
        <v>328</v>
      </c>
      <c r="C182" s="125"/>
      <c r="D182" s="125"/>
      <c r="E182" s="136">
        <f>IF(E156='Capital Structure'!$L$7,(D180+E177+E178-E179),0)</f>
        <v>0</v>
      </c>
      <c r="F182" s="136">
        <f>IF(F156='Capital Structure'!$L$7,(E180+F177+F178-F179),0)</f>
        <v>0</v>
      </c>
      <c r="G182" s="136">
        <f>IF(G156='Capital Structure'!$L$7,(F180+G177+G178-G179),0)</f>
        <v>0</v>
      </c>
      <c r="H182" s="136">
        <f>IF(H156='Capital Structure'!$L$7,(G180+H177+H178-H179),0)</f>
        <v>0</v>
      </c>
      <c r="I182" s="136">
        <f>IF(I156='Capital Structure'!$L$7,(H180+I177+I178-I179),0)</f>
        <v>0</v>
      </c>
      <c r="J182" s="136">
        <f>IF(J156='Capital Structure'!$L$7,(I180+J177+J178-J179),0)</f>
        <v>0</v>
      </c>
      <c r="K182" s="136">
        <f>IF(K156='Capital Structure'!$L$7,(J180+K177+K178-K179),0)</f>
        <v>0</v>
      </c>
      <c r="L182" s="136">
        <f>IF(L156='Capital Structure'!$L$7,(K180+L177+L178-L179),0)</f>
        <v>0</v>
      </c>
      <c r="M182" s="136">
        <f>IF(M156='Capital Structure'!$L$7,(L180+M177+M178-M179),0)</f>
        <v>0</v>
      </c>
      <c r="N182" s="136">
        <f>IF(N156='Capital Structure'!$L$7,(M180+N177+N178-N179),0)</f>
        <v>0</v>
      </c>
      <c r="O182" s="136">
        <f>IF(O156='Capital Structure'!$L$7,(N180+O177+O178-O179),0)</f>
        <v>0</v>
      </c>
      <c r="P182" s="136">
        <f>IF(P156='Capital Structure'!$L$7,(O180+P177+P178-P179),0)</f>
        <v>0</v>
      </c>
      <c r="Q182" s="136">
        <f>IF(Q156='Capital Structure'!$L$7,(P180+Q177+Q178-Q179),0)</f>
        <v>0</v>
      </c>
      <c r="R182" s="136">
        <f>IF(R156='Capital Structure'!$L$7,(Q180+R177+R178-R179),0)</f>
        <v>0</v>
      </c>
      <c r="S182" s="136">
        <f>IF(S156='Capital Structure'!$L$7,(R180+S177+S178-S179),0)</f>
        <v>0</v>
      </c>
      <c r="T182" s="136">
        <f>IF(T156='Capital Structure'!$L$7,(S180+T177+T178-T179),0)</f>
        <v>0</v>
      </c>
      <c r="U182" s="136">
        <f>IF(U156='Capital Structure'!$L$7,(T180+U177+U178-U179),0)</f>
        <v>0</v>
      </c>
      <c r="V182" s="136">
        <f>IF(V156='Capital Structure'!$L$7,(U180+V177+V178-V179),0)</f>
        <v>0</v>
      </c>
      <c r="W182" s="136">
        <f>IF(W156='Capital Structure'!$L$7,(V180+W177+W178-W179),0)</f>
        <v>0</v>
      </c>
      <c r="X182" s="136">
        <f>IF(X156='Capital Structure'!$L$7,(W180+X177+X178-X179),0)</f>
        <v>0</v>
      </c>
      <c r="Y182" s="136">
        <f>IF(Y156='Capital Structure'!$L$7,(X180+Y177+Y178-Y179),0)</f>
        <v>0</v>
      </c>
      <c r="Z182" s="136">
        <f>IF(Z156='Capital Structure'!$L$7,(Y180+Z177+Z178-Z179),0)</f>
        <v>0</v>
      </c>
      <c r="AA182" s="136">
        <f>IF(AA156='Capital Structure'!$L$7,(Z180+AA177+AA178-AA179),0)</f>
        <v>0</v>
      </c>
      <c r="AB182" s="136">
        <f>IF(AB156='Capital Structure'!$L$7,(AA180+AB177+AB178-AB179),0)</f>
        <v>0</v>
      </c>
      <c r="AC182" s="136">
        <f>IF(AC156='Capital Structure'!$L$7,(AB180+AC177+AC178-AC179),0)</f>
        <v>0</v>
      </c>
      <c r="AD182" s="136">
        <f>IF(AD156='Capital Structure'!$L$7,(AC180+AD177+AD178-AD179),0)</f>
        <v>0</v>
      </c>
      <c r="AE182" s="136">
        <f>IF(AE156='Capital Structure'!$L$7,(AD180+AE177+AE178-AE179),0)</f>
        <v>0</v>
      </c>
      <c r="AF182" s="136">
        <f>IF(AF156='Capital Structure'!$L$7,(AE180+AF177+AF178-AF179),0)</f>
        <v>0</v>
      </c>
      <c r="AG182" s="136">
        <f>IF(AG156='Capital Structure'!$L$7,(AF180+AG177+AG178-AG179),0)</f>
        <v>0</v>
      </c>
      <c r="AH182" s="136">
        <f>IF(AH156='Capital Structure'!$L$7,(AG180+AH177+AH178-AH179),0)</f>
        <v>0</v>
      </c>
      <c r="AI182" s="136">
        <f>IF(AI156='Capital Structure'!$L$7,(AH180+AI177+AI178-AI179),0)</f>
        <v>0</v>
      </c>
      <c r="AJ182" s="136">
        <f>IF(AJ156='Capital Structure'!$L$7,(AI180+AJ177+AJ178-AJ179),0)</f>
        <v>0</v>
      </c>
      <c r="AK182" s="136">
        <f>IF(AK156='Capital Structure'!$L$7,(AJ180+AK177+AK178-AK179),0)</f>
        <v>0</v>
      </c>
      <c r="AL182" s="136">
        <f>IF(AL156='Capital Structure'!$L$7,(AK180+AL177+AL178-AL179),0)</f>
        <v>0</v>
      </c>
      <c r="AM182" s="136">
        <f>IF(AM156='Capital Structure'!$L$7,(AL180+AM177+AM178-AM179),0)</f>
        <v>0</v>
      </c>
      <c r="AN182" s="136">
        <f>IF(AN156='Capital Structure'!$L$7,(AM180+AN177+AN178-AN179),0)</f>
        <v>0</v>
      </c>
      <c r="AO182" s="136">
        <f>IF(AO156='Capital Structure'!$L$7,(AN180+AO177+AO178-AO179),0)</f>
        <v>0</v>
      </c>
      <c r="AP182" s="136">
        <f>IF(AP156='Capital Structure'!$L$7,(AO180+AP177+AP178-AP179),0)</f>
        <v>0</v>
      </c>
      <c r="AQ182" s="136">
        <f>IF(AQ156='Capital Structure'!$L$7,(AP180+AQ177+AQ178-AQ179),0)</f>
        <v>0</v>
      </c>
      <c r="AR182" s="136">
        <f>IF(AR156='Capital Structure'!$L$7,(AQ180+AR177+AR178-AR179),0)</f>
        <v>0</v>
      </c>
      <c r="AS182" s="136">
        <f>IF(AS156='Capital Structure'!$L$7,(AR180+AS177+AS178-AS179),0)</f>
        <v>0</v>
      </c>
      <c r="AT182" s="136">
        <f>IF(AT156='Capital Structure'!$L$7,(AS180+AT177+AT178-AT179),0)</f>
        <v>0</v>
      </c>
      <c r="AU182" s="136">
        <f>IF(AU156='Capital Structure'!$L$7,(AT180+AU177+AU178-AU179),0)</f>
        <v>0</v>
      </c>
      <c r="AV182" s="136">
        <f>IF(AV156='Capital Structure'!$L$7,(AU180+AV177+AV178-AV179),0)</f>
        <v>0</v>
      </c>
      <c r="AW182" s="136">
        <f>IF(AW156='Capital Structure'!$L$7,(AV180+AW177+AW178-AW179),0)</f>
        <v>0</v>
      </c>
      <c r="AX182" s="136">
        <f>IF(AX156='Capital Structure'!$L$7,(AW180+AX177+AX178-AX179),0)</f>
        <v>0</v>
      </c>
      <c r="AY182" s="136">
        <f>IF(AY156='Capital Structure'!$L$7,(AX180+AY177+AY178-AY179),0)</f>
        <v>0</v>
      </c>
      <c r="AZ182" s="136">
        <f>IF(AZ156='Capital Structure'!$L$7,(AY180+AZ177+AZ178-AZ179),0)</f>
        <v>0</v>
      </c>
      <c r="BA182" s="136">
        <f>IF(BA156='Capital Structure'!$L$7,(AZ180+BA177+BA178-BA179),0)</f>
        <v>0</v>
      </c>
      <c r="BB182" s="136">
        <f>IF(BB156='Capital Structure'!$L$7,(BA180+BB177+BB178-BB179),0)</f>
        <v>0</v>
      </c>
      <c r="BC182" s="136">
        <f>IF(BC156='Capital Structure'!$L$7,(BB180+BC177+BC178-BC179),0)</f>
        <v>0</v>
      </c>
      <c r="BD182" s="136">
        <f>IF(BD156='Capital Structure'!$L$7,(BC180+BD177+BD178-BD179),0)</f>
        <v>0</v>
      </c>
      <c r="BE182" s="136">
        <f>IF(BE156='Capital Structure'!$L$7,(BD180+BE177+BE178-BE179),0)</f>
        <v>0</v>
      </c>
      <c r="BF182" s="136">
        <f>IF(BF156='Capital Structure'!$L$7,(BE180+BF177+BF178-BF179),0)</f>
        <v>0</v>
      </c>
      <c r="BG182" s="136">
        <f>IF(BG156='Capital Structure'!$L$7,(BF180+BG177+BG178-BG179),0)</f>
        <v>0</v>
      </c>
      <c r="BH182" s="136">
        <f>IF(BH156='Capital Structure'!$L$7,(BG180+BH177+BH178-BH179),0)</f>
        <v>0</v>
      </c>
      <c r="BI182" s="136">
        <f>IF(BI156='Capital Structure'!$L$7,(BH180+BI177+BI178-BI179),0)</f>
        <v>0</v>
      </c>
      <c r="BJ182" s="136">
        <f>IF(BJ156='Capital Structure'!$L$7,(BI180+BJ177+BJ178-BJ179),0)</f>
        <v>0</v>
      </c>
      <c r="BK182" s="136">
        <f>IF(BK156='Capital Structure'!$L$7,(BJ180+BK177+BK178-BK179),0)</f>
        <v>0</v>
      </c>
      <c r="BL182" s="136">
        <f>IF(BL156='Capital Structure'!$L$7,(BK180+BL177+BL178-BL179),0)</f>
        <v>0</v>
      </c>
      <c r="BM182" s="136">
        <f>IF(BM156='Capital Structure'!$L$7,(BL180+BM177+BM178-BM179),0)</f>
        <v>0</v>
      </c>
      <c r="BN182" s="136">
        <f>IF(BN156='Capital Structure'!$L$7,(BM180+BN177+BN178-BN179),0)</f>
        <v>0</v>
      </c>
      <c r="BO182" s="136">
        <f>IF(BO156='Capital Structure'!$L$7,(BN180+BO177+BO178-BO179),0)</f>
        <v>0</v>
      </c>
      <c r="BP182" s="136">
        <f>IF(BP156='Capital Structure'!$L$7,(BO180+BP177+BP178-BP179),0)</f>
        <v>0</v>
      </c>
      <c r="BQ182" s="136">
        <f>IF(BQ156='Capital Structure'!$L$7,(BP180+BQ177+BQ178-BQ179),0)</f>
        <v>0</v>
      </c>
      <c r="BR182" s="136">
        <f>IF(BR156='Capital Structure'!$L$7,(BQ180+BR177+BR178-BR179),0)</f>
        <v>0</v>
      </c>
      <c r="BS182" s="136">
        <f>IF(BS156='Capital Structure'!$L$7,(BR180+BS177+BS178-BS179),0)</f>
        <v>0</v>
      </c>
      <c r="BT182" s="136">
        <f>IF(BT156='Capital Structure'!$L$7,(BS180+BT177+BT178-BT179),0)</f>
        <v>0</v>
      </c>
      <c r="BU182" s="136">
        <f>IF(BU156='Capital Structure'!$L$7,(BT180+BU177+BU178-BU179),0)</f>
        <v>0</v>
      </c>
      <c r="BV182" s="136">
        <f>IF(BV156='Capital Structure'!$L$7,(BU180+BV177+BV178-BV179),0)</f>
        <v>0</v>
      </c>
      <c r="BW182" s="136">
        <f>IF(BW156='Capital Structure'!$L$7,(BV180+BW177+BW178-BW179),0)</f>
        <v>0</v>
      </c>
      <c r="BX182" s="136">
        <f>IF(BX156='Capital Structure'!$L$7,(BW180+BX177+BX178-BX179),0)</f>
        <v>0</v>
      </c>
      <c r="BY182" s="136">
        <f>IF(BY156='Capital Structure'!$L$7,(BX180+BY177+BY178-BY179),0)</f>
        <v>0</v>
      </c>
      <c r="BZ182" s="136">
        <f>IF(BZ156='Capital Structure'!$L$7,(BY180+BZ177+BZ178-BZ179),0)</f>
        <v>0</v>
      </c>
      <c r="CA182" s="136">
        <f>IF(CA156='Capital Structure'!$L$7,(BZ180+CA177+CA178-CA179),0)</f>
        <v>0</v>
      </c>
      <c r="CB182" s="136">
        <f>IF(CB156='Capital Structure'!$L$7,(CA180+CB177+CB178-CB179),0)</f>
        <v>0</v>
      </c>
      <c r="CC182" s="136">
        <f>IF(CC156='Capital Structure'!$L$7,(CB180+CC177+CC178-CC179),0)</f>
        <v>0</v>
      </c>
      <c r="CD182" s="136">
        <f>IF(CD156='Capital Structure'!$L$7,(CC180+CD177+CD178-CD179),0)</f>
        <v>0</v>
      </c>
      <c r="CE182" s="136">
        <f>IF(CE156='Capital Structure'!$L$7,(CD180+CE177+CE178-CE179),0)</f>
        <v>0</v>
      </c>
      <c r="CF182" s="136">
        <f>IF(CF156='Capital Structure'!$L$7,(CE180+CF177+CF178-CF179),0)</f>
        <v>0</v>
      </c>
      <c r="CG182" s="136">
        <f>IF(CG156='Capital Structure'!$L$7,(CF180+CG177+CG178-CG179),0)</f>
        <v>0</v>
      </c>
      <c r="CH182" s="136">
        <f>IF(CH156='Capital Structure'!$L$7,(CG180+CH177+CH178-CH179),0)</f>
        <v>0</v>
      </c>
      <c r="CI182" s="136">
        <f>IF(CI156='Capital Structure'!$L$7,(CH180+CI177+CI178-CI179),0)</f>
        <v>0</v>
      </c>
      <c r="CJ182" s="136">
        <f>IF(CJ156='Capital Structure'!$L$7,(CI180+CJ177+CJ178-CJ179),0)</f>
        <v>0</v>
      </c>
      <c r="CK182" s="136">
        <f>IF(CK156='Capital Structure'!$L$7,(CJ180+CK177+CK178-CK179),0)</f>
        <v>0</v>
      </c>
      <c r="CL182" s="136">
        <f>IF(CL156='Capital Structure'!$L$7,(CK180+CL177+CL178-CL179),0)</f>
        <v>0</v>
      </c>
      <c r="CM182" s="136">
        <f ca="1">IF(CM156='Capital Structure'!$L$7,(CL180+CM177+CM178-CM179),0)</f>
        <v>77833998.990059361</v>
      </c>
      <c r="CN182" s="136">
        <f>IF(CN156='Capital Structure'!$L$7,(CM180+CN177+CN178-CN179),0)</f>
        <v>0</v>
      </c>
      <c r="CO182" s="136">
        <f>IF(CO156='Capital Structure'!$L$7,(CN180+CO177+CO178-CO179),0)</f>
        <v>0</v>
      </c>
      <c r="CP182" s="136">
        <f>IF(CP156='Capital Structure'!$L$7,(CO180+CP177+CP178-CP179),0)</f>
        <v>0</v>
      </c>
      <c r="CQ182" s="136">
        <f>IF(CQ156='Capital Structure'!$L$7,(CP180+CQ177+CQ178-CQ179),0)</f>
        <v>0</v>
      </c>
      <c r="CR182" s="136">
        <f>IF(CR156='Capital Structure'!$L$7,(CQ180+CR177+CR178-CR179),0)</f>
        <v>0</v>
      </c>
      <c r="CS182" s="136">
        <f>IF(CS156='Capital Structure'!$L$7,(CR180+CS177+CS178-CS179),0)</f>
        <v>0</v>
      </c>
      <c r="CT182" s="136">
        <f>IF(CT156='Capital Structure'!$L$7,(CS180+CT177+CT178-CT179),0)</f>
        <v>0</v>
      </c>
      <c r="CU182" s="136">
        <f>IF(CU156='Capital Structure'!$L$7,(CT180+CU177+CU178-CU179),0)</f>
        <v>0</v>
      </c>
      <c r="CV182" s="136">
        <f>IF(CV156='Capital Structure'!$L$7,(CU180+CV177+CV178-CV179),0)</f>
        <v>0</v>
      </c>
      <c r="CW182" s="136">
        <f>IF(CW156='Capital Structure'!$L$7,(CV180+CW177+CW178-CW179),0)</f>
        <v>0</v>
      </c>
      <c r="CX182" s="136">
        <f>IF(CX156='Capital Structure'!$L$7,(CW180+CX177+CX178-CX179),0)</f>
        <v>0</v>
      </c>
      <c r="CY182" s="136">
        <f>IF(CY156='Capital Structure'!$L$7,(CX180+CY177+CY178-CY179),0)</f>
        <v>0</v>
      </c>
      <c r="CZ182" s="136">
        <f>IF(CZ156='Capital Structure'!$L$7,(CY180+CZ177+CZ178-CZ179),0)</f>
        <v>0</v>
      </c>
      <c r="DA182" s="136">
        <f>IF(DA156='Capital Structure'!$L$7,(CZ180+DA177+DA178-DA179),0)</f>
        <v>0</v>
      </c>
      <c r="DB182" s="136">
        <f>IF(DB156='Capital Structure'!$L$7,(DA180+DB177+DB178-DB179),0)</f>
        <v>0</v>
      </c>
      <c r="DC182" s="136">
        <f>IF(DC156='Capital Structure'!$L$7,(DB180+DC177+DC178-DC179),0)</f>
        <v>0</v>
      </c>
      <c r="DD182" s="136">
        <f>IF(DD156='Capital Structure'!$L$7,(DC180+DD177+DD178-DD179),0)</f>
        <v>0</v>
      </c>
      <c r="DE182" s="136">
        <f>IF(DE156='Capital Structure'!$L$7,(DD180+DE177+DE178-DE179),0)</f>
        <v>0</v>
      </c>
      <c r="DF182" s="136">
        <f>IF(DF156='Capital Structure'!$L$7,(DE180+DF177+DF178-DF179),0)</f>
        <v>0</v>
      </c>
      <c r="DG182" s="136">
        <f>IF(DG156='Capital Structure'!$L$7,(DF180+DG177+DG178-DG179),0)</f>
        <v>0</v>
      </c>
      <c r="DH182" s="136">
        <f>IF(DH156='Capital Structure'!$L$7,(DG180+DH177+DH178-DH179),0)</f>
        <v>0</v>
      </c>
      <c r="DI182" s="136">
        <f>IF(DI156='Capital Structure'!$L$7,(DH180+DI177+DI178-DI179),0)</f>
        <v>0</v>
      </c>
      <c r="DJ182" s="136">
        <f>IF(DJ156='Capital Structure'!$L$7,(DI180+DJ177+DJ178-DJ179),0)</f>
        <v>0</v>
      </c>
      <c r="DK182" s="136">
        <f>IF(DK156='Capital Structure'!$L$7,(DJ180+DK177+DK178-DK179),0)</f>
        <v>0</v>
      </c>
      <c r="DL182" s="136">
        <f>IF(DL156='Capital Structure'!$L$7,(DK180+DL177+DL178-DL179),0)</f>
        <v>0</v>
      </c>
      <c r="DM182" s="136">
        <f>IF(DM156='Capital Structure'!$L$7,(DL180+DM177+DM178-DM179),0)</f>
        <v>0</v>
      </c>
      <c r="DN182" s="136">
        <f>IF(DN156='Capital Structure'!$L$7,(DM180+DN177+DN178-DN179),0)</f>
        <v>0</v>
      </c>
      <c r="DO182" s="136">
        <f>IF(DO156='Capital Structure'!$L$7,(DN180+DO177+DO178-DO179),0)</f>
        <v>0</v>
      </c>
      <c r="DP182" s="136">
        <f>IF(DP156='Capital Structure'!$L$7,(DO180+DP177+DP178-DP179),0)</f>
        <v>0</v>
      </c>
      <c r="DQ182" s="136">
        <f>IF(DQ156='Capital Structure'!$L$7,(DP180+DQ177+DQ178-DQ179),0)</f>
        <v>0</v>
      </c>
      <c r="DR182" s="136">
        <f>IF(DR156='Capital Structure'!$L$7,(DQ180+DR177+DR178-DR179),0)</f>
        <v>0</v>
      </c>
      <c r="DS182" s="136">
        <f>IF(DS156='Capital Structure'!$L$7,(DR180+DS177+DS178-DS179),0)</f>
        <v>0</v>
      </c>
      <c r="DT182" s="136">
        <f>IF(DT156='Capital Structure'!$L$7,(DS180+DT177+DT178-DT179),0)</f>
        <v>0</v>
      </c>
      <c r="DU182" s="136">
        <f>IF(DU156='Capital Structure'!$L$7,(DT180+DU177+DU178-DU179),0)</f>
        <v>0</v>
      </c>
      <c r="DV182" s="136">
        <f>IF(DV156='Capital Structure'!$L$7,(DU180+DV177+DV178-DV179),0)</f>
        <v>0</v>
      </c>
      <c r="DW182" s="136">
        <f>IF(DW156='Capital Structure'!$L$7,(DV180+DW177+DW178-DW179),0)</f>
        <v>0</v>
      </c>
      <c r="DX182" s="136">
        <f>IF(DX156='Capital Structure'!$L$7,(DW180+DX177+DX178-DX179),0)</f>
        <v>0</v>
      </c>
      <c r="DY182" s="136">
        <f>IF(DY156='Capital Structure'!$L$7,(DX180+DY177+DY178-DY179),0)</f>
        <v>0</v>
      </c>
      <c r="DZ182" s="136">
        <f>IF(DZ156='Capital Structure'!$L$7,(DY180+DZ177+DZ178-DZ179),0)</f>
        <v>0</v>
      </c>
      <c r="EA182" s="136">
        <f>IF(EA156='Capital Structure'!$L$7,(DZ180+EA177+EA178-EA179),0)</f>
        <v>0</v>
      </c>
      <c r="EB182" s="136">
        <f>IF(EB156='Capital Structure'!$L$7,(EA180+EB177+EB178-EB179),0)</f>
        <v>0</v>
      </c>
      <c r="EC182" s="136">
        <f>IF(EC156='Capital Structure'!$L$7,(EB180+EC177+EC178-EC179),0)</f>
        <v>0</v>
      </c>
      <c r="ED182" s="136">
        <f>IF(ED156='Capital Structure'!$L$7,(EC180+ED177+ED178-ED179),0)</f>
        <v>0</v>
      </c>
      <c r="EE182" s="136">
        <f>IF(EE156='Capital Structure'!$L$7,(ED180+EE177+EE178-EE179),0)</f>
        <v>0</v>
      </c>
      <c r="EF182" s="136">
        <f>IF(EF156='Capital Structure'!$L$7,(EE180+EF177+EF178-EF179),0)</f>
        <v>0</v>
      </c>
      <c r="EG182" s="136">
        <f>IF(EG156='Capital Structure'!$L$7,(EF180+EG177+EG178-EG179),0)</f>
        <v>0</v>
      </c>
      <c r="EH182" s="136">
        <f>IF(EH156='Capital Structure'!$L$7,(EG180+EH177+EH178-EH179),0)</f>
        <v>0</v>
      </c>
      <c r="EI182" s="136">
        <f>IF(EI156='Capital Structure'!$L$7,(EH180+EI177+EI178-EI179),0)</f>
        <v>0</v>
      </c>
      <c r="EJ182" s="136">
        <f>IF(EJ156='Capital Structure'!$L$7,(EI180+EJ177+EJ178-EJ179),0)</f>
        <v>0</v>
      </c>
      <c r="EK182" s="136">
        <f>IF(EK156='Capital Structure'!$L$7,(EJ180+EK177+EK178-EK179),0)</f>
        <v>0</v>
      </c>
    </row>
    <row r="183" spans="1:16384" s="126" customFormat="1">
      <c r="B183" s="126" t="s">
        <v>330</v>
      </c>
      <c r="E183" s="128">
        <f t="shared" ref="E183:BP183" ca="1" si="83">E177+E178-E179-E182</f>
        <v>13670921.576920474</v>
      </c>
      <c r="F183" s="128">
        <f t="shared" ca="1" si="83"/>
        <v>13727647.392592344</v>
      </c>
      <c r="G183" s="128">
        <f t="shared" ca="1" si="83"/>
        <v>13784373.208264213</v>
      </c>
      <c r="H183" s="128">
        <f t="shared" ca="1" si="83"/>
        <v>13801813.136956915</v>
      </c>
      <c r="I183" s="128">
        <f t="shared" ca="1" si="83"/>
        <v>12638837.490767799</v>
      </c>
      <c r="J183" s="128">
        <f t="shared" ca="1" si="83"/>
        <v>12690339.96894232</v>
      </c>
      <c r="K183" s="128">
        <f t="shared" ca="1" si="83"/>
        <v>9645493.477353204</v>
      </c>
      <c r="L183" s="128">
        <f t="shared" ca="1" si="83"/>
        <v>9684148.0344913602</v>
      </c>
      <c r="M183" s="128">
        <f t="shared" ca="1" si="83"/>
        <v>433755.68233861035</v>
      </c>
      <c r="N183" s="128">
        <f t="shared" ca="1" si="83"/>
        <v>433866.47636767657</v>
      </c>
      <c r="O183" s="128">
        <f t="shared" ca="1" si="83"/>
        <v>433977.27039674268</v>
      </c>
      <c r="P183" s="128">
        <f t="shared" ca="1" si="83"/>
        <v>434088.06442580884</v>
      </c>
      <c r="Q183" s="128">
        <f t="shared" ca="1" si="83"/>
        <v>434198.85845487495</v>
      </c>
      <c r="R183" s="128">
        <f t="shared" ca="1" si="83"/>
        <v>434309.65248394111</v>
      </c>
      <c r="S183" s="128">
        <f t="shared" ca="1" si="83"/>
        <v>434407.03157664317</v>
      </c>
      <c r="T183" s="128">
        <f t="shared" ca="1" si="83"/>
        <v>-2985629.4530838444</v>
      </c>
      <c r="U183" s="128">
        <f t="shared" ca="1" si="83"/>
        <v>-6083337.7525560204</v>
      </c>
      <c r="V183" s="128">
        <f t="shared" ca="1" si="83"/>
        <v>-14861110.354628189</v>
      </c>
      <c r="W183" s="128">
        <f t="shared" ca="1" si="83"/>
        <v>-14924763.087348854</v>
      </c>
      <c r="X183" s="128">
        <f t="shared" ca="1" si="83"/>
        <v>-41240568.110942222</v>
      </c>
      <c r="Y183" s="128">
        <f t="shared" ca="1" si="83"/>
        <v>-16072468.870669648</v>
      </c>
      <c r="Z183" s="128">
        <f t="shared" ca="1" si="83"/>
        <v>0</v>
      </c>
      <c r="AA183" s="128">
        <f t="shared" ca="1" si="83"/>
        <v>0</v>
      </c>
      <c r="AB183" s="128">
        <f t="shared" ca="1" si="83"/>
        <v>0</v>
      </c>
      <c r="AC183" s="128">
        <f t="shared" ca="1" si="83"/>
        <v>0</v>
      </c>
      <c r="AD183" s="128">
        <f t="shared" ca="1" si="83"/>
        <v>0</v>
      </c>
      <c r="AE183" s="128">
        <f t="shared" ca="1" si="83"/>
        <v>0</v>
      </c>
      <c r="AF183" s="128">
        <f t="shared" ca="1" si="83"/>
        <v>0</v>
      </c>
      <c r="AG183" s="128">
        <f t="shared" ca="1" si="83"/>
        <v>0</v>
      </c>
      <c r="AH183" s="128">
        <f t="shared" ca="1" si="83"/>
        <v>0</v>
      </c>
      <c r="AI183" s="128">
        <f t="shared" ca="1" si="83"/>
        <v>0</v>
      </c>
      <c r="AJ183" s="128">
        <f t="shared" ca="1" si="83"/>
        <v>0</v>
      </c>
      <c r="AK183" s="128">
        <f t="shared" ca="1" si="83"/>
        <v>0</v>
      </c>
      <c r="AL183" s="128">
        <f t="shared" ca="1" si="83"/>
        <v>0</v>
      </c>
      <c r="AM183" s="128">
        <f t="shared" ca="1" si="83"/>
        <v>0</v>
      </c>
      <c r="AN183" s="128">
        <f t="shared" ca="1" si="83"/>
        <v>0</v>
      </c>
      <c r="AO183" s="128">
        <f t="shared" ca="1" si="83"/>
        <v>0</v>
      </c>
      <c r="AP183" s="128">
        <f t="shared" ca="1" si="83"/>
        <v>0</v>
      </c>
      <c r="AQ183" s="128">
        <f t="shared" ca="1" si="83"/>
        <v>0</v>
      </c>
      <c r="AR183" s="128">
        <f t="shared" ca="1" si="83"/>
        <v>0</v>
      </c>
      <c r="AS183" s="128">
        <f t="shared" ca="1" si="83"/>
        <v>0</v>
      </c>
      <c r="AT183" s="128">
        <f t="shared" ca="1" si="83"/>
        <v>0</v>
      </c>
      <c r="AU183" s="128">
        <f t="shared" ca="1" si="83"/>
        <v>0</v>
      </c>
      <c r="AV183" s="128">
        <f t="shared" ca="1" si="83"/>
        <v>0</v>
      </c>
      <c r="AW183" s="128">
        <f t="shared" ca="1" si="83"/>
        <v>0</v>
      </c>
      <c r="AX183" s="128">
        <f t="shared" ca="1" si="83"/>
        <v>42026772.657328628</v>
      </c>
      <c r="AY183" s="128">
        <f t="shared" ca="1" si="83"/>
        <v>187480.24444531821</v>
      </c>
      <c r="AZ183" s="128">
        <f t="shared" ca="1" si="83"/>
        <v>187534.5817717071</v>
      </c>
      <c r="BA183" s="128">
        <f t="shared" ca="1" si="83"/>
        <v>187588.91909809603</v>
      </c>
      <c r="BB183" s="128">
        <f t="shared" ca="1" si="83"/>
        <v>187643.25642448492</v>
      </c>
      <c r="BC183" s="128">
        <f t="shared" ca="1" si="83"/>
        <v>35929447.448182978</v>
      </c>
      <c r="BD183" s="128">
        <f t="shared" ca="1" si="83"/>
        <v>322962.65141103469</v>
      </c>
      <c r="BE183" s="128">
        <f t="shared" ca="1" si="83"/>
        <v>322962.65141103469</v>
      </c>
      <c r="BF183" s="128">
        <f t="shared" ca="1" si="83"/>
        <v>322962.65141103469</v>
      </c>
      <c r="BG183" s="128">
        <f t="shared" ca="1" si="83"/>
        <v>322962.65141103469</v>
      </c>
      <c r="BH183" s="128">
        <f t="shared" ca="1" si="83"/>
        <v>322962.65141103469</v>
      </c>
      <c r="BI183" s="128">
        <f t="shared" ca="1" si="83"/>
        <v>322962.65141103469</v>
      </c>
      <c r="BJ183" s="128">
        <f t="shared" ca="1" si="83"/>
        <v>322962.65141103469</v>
      </c>
      <c r="BK183" s="128">
        <f t="shared" ca="1" si="83"/>
        <v>322962.65141103469</v>
      </c>
      <c r="BL183" s="128">
        <f t="shared" ca="1" si="83"/>
        <v>322962.65141103469</v>
      </c>
      <c r="BM183" s="128">
        <f t="shared" ca="1" si="83"/>
        <v>322962.65141103469</v>
      </c>
      <c r="BN183" s="128">
        <f t="shared" ca="1" si="83"/>
        <v>322962.65141103469</v>
      </c>
      <c r="BO183" s="128">
        <f t="shared" ca="1" si="83"/>
        <v>322962.65141103469</v>
      </c>
      <c r="BP183" s="128">
        <f t="shared" ca="1" si="83"/>
        <v>322962.65141103469</v>
      </c>
      <c r="BQ183" s="128">
        <f t="shared" ref="BQ183:EB183" ca="1" si="84">BQ177+BQ178-BQ179-BQ182</f>
        <v>322962.65141103469</v>
      </c>
      <c r="BR183" s="128">
        <f t="shared" ca="1" si="84"/>
        <v>322962.65141103469</v>
      </c>
      <c r="BS183" s="128">
        <f t="shared" ca="1" si="84"/>
        <v>322962.65141103469</v>
      </c>
      <c r="BT183" s="128">
        <f t="shared" ca="1" si="84"/>
        <v>322962.65141103469</v>
      </c>
      <c r="BU183" s="128">
        <f t="shared" ca="1" si="84"/>
        <v>322962.65141103469</v>
      </c>
      <c r="BV183" s="128">
        <f t="shared" ca="1" si="84"/>
        <v>322962.65141103469</v>
      </c>
      <c r="BW183" s="128">
        <f t="shared" ca="1" si="84"/>
        <v>322962.65141103469</v>
      </c>
      <c r="BX183" s="128">
        <f t="shared" ca="1" si="84"/>
        <v>322962.65141103469</v>
      </c>
      <c r="BY183" s="128">
        <f t="shared" ca="1" si="84"/>
        <v>322962.65141103469</v>
      </c>
      <c r="BZ183" s="128">
        <f t="shared" ca="1" si="84"/>
        <v>322962.65141103469</v>
      </c>
      <c r="CA183" s="128">
        <f t="shared" ca="1" si="84"/>
        <v>322962.65141103469</v>
      </c>
      <c r="CB183" s="128">
        <f t="shared" ca="1" si="84"/>
        <v>322962.65141103469</v>
      </c>
      <c r="CC183" s="128">
        <f t="shared" ca="1" si="84"/>
        <v>322962.65141103469</v>
      </c>
      <c r="CD183" s="128">
        <f t="shared" ca="1" si="84"/>
        <v>322962.65141103469</v>
      </c>
      <c r="CE183" s="128">
        <f t="shared" ca="1" si="84"/>
        <v>322962.65141103469</v>
      </c>
      <c r="CF183" s="128">
        <f t="shared" ca="1" si="84"/>
        <v>322962.65141103469</v>
      </c>
      <c r="CG183" s="128">
        <f t="shared" ca="1" si="84"/>
        <v>322962.65141103469</v>
      </c>
      <c r="CH183" s="128">
        <f t="shared" ca="1" si="84"/>
        <v>322962.65141103469</v>
      </c>
      <c r="CI183" s="128">
        <f t="shared" ca="1" si="84"/>
        <v>322962.65141103469</v>
      </c>
      <c r="CJ183" s="128">
        <f t="shared" ca="1" si="84"/>
        <v>322962.65141103469</v>
      </c>
      <c r="CK183" s="128">
        <f t="shared" ca="1" si="84"/>
        <v>322962.65141103469</v>
      </c>
      <c r="CL183" s="128">
        <f t="shared" ca="1" si="84"/>
        <v>322962.65141103469</v>
      </c>
      <c r="CM183" s="128">
        <f t="shared" ca="1" si="84"/>
        <v>-77511036.338648319</v>
      </c>
      <c r="CN183" s="128">
        <f t="shared" ca="1" si="84"/>
        <v>0</v>
      </c>
      <c r="CO183" s="128">
        <f t="shared" ca="1" si="84"/>
        <v>0</v>
      </c>
      <c r="CP183" s="128">
        <f t="shared" ca="1" si="84"/>
        <v>0</v>
      </c>
      <c r="CQ183" s="128">
        <f t="shared" ca="1" si="84"/>
        <v>0</v>
      </c>
      <c r="CR183" s="128">
        <f t="shared" ca="1" si="84"/>
        <v>0</v>
      </c>
      <c r="CS183" s="128">
        <f t="shared" ca="1" si="84"/>
        <v>0</v>
      </c>
      <c r="CT183" s="128">
        <f t="shared" ca="1" si="84"/>
        <v>0</v>
      </c>
      <c r="CU183" s="128">
        <f t="shared" ca="1" si="84"/>
        <v>0</v>
      </c>
      <c r="CV183" s="128">
        <f t="shared" ca="1" si="84"/>
        <v>0</v>
      </c>
      <c r="CW183" s="128">
        <f t="shared" ca="1" si="84"/>
        <v>0</v>
      </c>
      <c r="CX183" s="128">
        <f t="shared" ca="1" si="84"/>
        <v>0</v>
      </c>
      <c r="CY183" s="128">
        <f t="shared" ca="1" si="84"/>
        <v>0</v>
      </c>
      <c r="CZ183" s="128">
        <f t="shared" ca="1" si="84"/>
        <v>0</v>
      </c>
      <c r="DA183" s="128">
        <f t="shared" ca="1" si="84"/>
        <v>0</v>
      </c>
      <c r="DB183" s="128">
        <f t="shared" ca="1" si="84"/>
        <v>0</v>
      </c>
      <c r="DC183" s="128">
        <f t="shared" ca="1" si="84"/>
        <v>0</v>
      </c>
      <c r="DD183" s="128">
        <f t="shared" ca="1" si="84"/>
        <v>0</v>
      </c>
      <c r="DE183" s="128">
        <f t="shared" ca="1" si="84"/>
        <v>0</v>
      </c>
      <c r="DF183" s="128">
        <f t="shared" ca="1" si="84"/>
        <v>0</v>
      </c>
      <c r="DG183" s="128">
        <f t="shared" ca="1" si="84"/>
        <v>0</v>
      </c>
      <c r="DH183" s="128">
        <f t="shared" ca="1" si="84"/>
        <v>0</v>
      </c>
      <c r="DI183" s="128">
        <f t="shared" ca="1" si="84"/>
        <v>0</v>
      </c>
      <c r="DJ183" s="128">
        <f t="shared" ca="1" si="84"/>
        <v>0</v>
      </c>
      <c r="DK183" s="128">
        <f t="shared" ca="1" si="84"/>
        <v>0</v>
      </c>
      <c r="DL183" s="128">
        <f t="shared" ca="1" si="84"/>
        <v>0</v>
      </c>
      <c r="DM183" s="128">
        <f t="shared" ca="1" si="84"/>
        <v>0</v>
      </c>
      <c r="DN183" s="128">
        <f t="shared" ca="1" si="84"/>
        <v>0</v>
      </c>
      <c r="DO183" s="128">
        <f t="shared" ca="1" si="84"/>
        <v>0</v>
      </c>
      <c r="DP183" s="128">
        <f t="shared" ca="1" si="84"/>
        <v>0</v>
      </c>
      <c r="DQ183" s="128">
        <f t="shared" ca="1" si="84"/>
        <v>0</v>
      </c>
      <c r="DR183" s="128">
        <f t="shared" ca="1" si="84"/>
        <v>0</v>
      </c>
      <c r="DS183" s="128">
        <f t="shared" ca="1" si="84"/>
        <v>0</v>
      </c>
      <c r="DT183" s="128">
        <f t="shared" ca="1" si="84"/>
        <v>0</v>
      </c>
      <c r="DU183" s="128">
        <f t="shared" ca="1" si="84"/>
        <v>0</v>
      </c>
      <c r="DV183" s="128">
        <f t="shared" ca="1" si="84"/>
        <v>0</v>
      </c>
      <c r="DW183" s="128">
        <f t="shared" ca="1" si="84"/>
        <v>0</v>
      </c>
      <c r="DX183" s="128">
        <f t="shared" ca="1" si="84"/>
        <v>0</v>
      </c>
      <c r="DY183" s="128">
        <f t="shared" ca="1" si="84"/>
        <v>0</v>
      </c>
      <c r="DZ183" s="128">
        <f t="shared" ca="1" si="84"/>
        <v>0</v>
      </c>
      <c r="EA183" s="128">
        <f t="shared" ca="1" si="84"/>
        <v>0</v>
      </c>
      <c r="EB183" s="128">
        <f t="shared" ca="1" si="84"/>
        <v>0</v>
      </c>
      <c r="EC183" s="128">
        <f t="shared" ref="EC183:EK183" ca="1" si="85">EC177+EC178-EC179-EC182</f>
        <v>0</v>
      </c>
      <c r="ED183" s="128">
        <f t="shared" ca="1" si="85"/>
        <v>0</v>
      </c>
      <c r="EE183" s="128">
        <f t="shared" ca="1" si="85"/>
        <v>0</v>
      </c>
      <c r="EF183" s="128">
        <f t="shared" ca="1" si="85"/>
        <v>0</v>
      </c>
      <c r="EG183" s="128">
        <f t="shared" ca="1" si="85"/>
        <v>0</v>
      </c>
      <c r="EH183" s="128">
        <f t="shared" ca="1" si="85"/>
        <v>0</v>
      </c>
      <c r="EI183" s="128">
        <f t="shared" ca="1" si="85"/>
        <v>0</v>
      </c>
      <c r="EJ183" s="128">
        <f t="shared" ca="1" si="85"/>
        <v>0</v>
      </c>
      <c r="EK183" s="128">
        <f t="shared" ca="1" si="85"/>
        <v>0</v>
      </c>
    </row>
    <row r="184" spans="1:16384">
      <c r="E184" s="11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  <c r="AO184" s="119"/>
      <c r="AP184" s="119"/>
      <c r="AQ184" s="119"/>
      <c r="AR184" s="119"/>
      <c r="AS184" s="119"/>
      <c r="AT184" s="119"/>
      <c r="AU184" s="119"/>
      <c r="AV184" s="119"/>
      <c r="AW184" s="119"/>
      <c r="AX184" s="119"/>
      <c r="AY184" s="119"/>
      <c r="AZ184" s="119"/>
      <c r="BA184" s="119"/>
      <c r="BB184" s="119"/>
      <c r="BC184" s="119"/>
      <c r="BD184" s="119"/>
      <c r="BE184" s="119"/>
      <c r="BF184" s="119"/>
      <c r="BG184" s="119"/>
      <c r="BH184" s="119"/>
      <c r="BI184" s="119"/>
      <c r="BJ184" s="119"/>
      <c r="BK184" s="119"/>
      <c r="BL184" s="119"/>
      <c r="BM184" s="119"/>
      <c r="BN184" s="119"/>
      <c r="BO184" s="119"/>
    </row>
    <row r="185" spans="1:16384">
      <c r="B185" s="140" t="s">
        <v>336</v>
      </c>
      <c r="E185" s="155">
        <f ca="1">IF('Capital Structure'!$M$18='Capital Structure'!$O$11,E168,E178)</f>
        <v>56725.815671869197</v>
      </c>
      <c r="F185" s="155">
        <f ca="1">IF('Capital Structure'!$M$18='Capital Structure'!$O$11,F168,F178)</f>
        <v>113687.98890903784</v>
      </c>
      <c r="G185" s="155">
        <f ca="1">IF('Capital Structure'!$M$18='Capital Structure'!$O$11,G168,G178)</f>
        <v>170887.50453469469</v>
      </c>
      <c r="H185" s="155">
        <f ca="1">IF('Capital Structure'!$M$18='Capital Structure'!$O$11,H168,H178)</f>
        <v>228162.3394962918</v>
      </c>
      <c r="I185" s="155">
        <f ca="1">IF('Capital Structure'!$M$18='Capital Structure'!$O$11,I168,I178)</f>
        <v>280615.49408538034</v>
      </c>
      <c r="J185" s="155">
        <f ca="1">IF('Capital Structure'!$M$18='Capital Structure'!$O$11,J168,J178)</f>
        <v>333287.20348525682</v>
      </c>
      <c r="K185" s="155">
        <f ca="1">IF('Capital Structure'!$M$18='Capital Structure'!$O$11,K168,K178)</f>
        <v>373330.45730460243</v>
      </c>
      <c r="L185" s="155">
        <f ca="1">IF('Capital Structure'!$M$18='Capital Structure'!$O$11,L168,L178)</f>
        <v>413540.55801486206</v>
      </c>
      <c r="M185" s="155">
        <f ca="1">IF('Capital Structure'!$M$18='Capital Structure'!$O$11,M168,M178)</f>
        <v>415374.43770232348</v>
      </c>
      <c r="N185" s="155">
        <f ca="1">IF('Capital Structure'!$M$18='Capital Structure'!$O$11,N168,N178)</f>
        <v>417215.95855514932</v>
      </c>
      <c r="O185" s="155">
        <f ca="1">IF('Capital Structure'!$M$18='Capital Structure'!$O$11,O168,O178)</f>
        <v>419065.15241152857</v>
      </c>
      <c r="P185" s="155">
        <f ca="1">IF('Capital Structure'!$M$18='Capital Structure'!$O$11,P168,P178)</f>
        <v>420922.05124230945</v>
      </c>
      <c r="Q185" s="155">
        <f ca="1">IF('Capital Structure'!$M$18='Capital Structure'!$O$11,Q168,Q178)</f>
        <v>422786.68715155189</v>
      </c>
      <c r="R185" s="155">
        <f ca="1">IF('Capital Structure'!$M$18='Capital Structure'!$O$11,R168,R178)</f>
        <v>424659.09237708285</v>
      </c>
      <c r="S185" s="155">
        <f ca="1">IF('Capital Structure'!$M$18='Capital Structure'!$O$11,S168,S178)</f>
        <v>426539.24362741713</v>
      </c>
      <c r="T185" s="155">
        <f ca="1">IF('Capital Structure'!$M$18='Capital Structure'!$O$11,T168,T178)</f>
        <v>428316.49047586467</v>
      </c>
      <c r="U185" s="155">
        <f ca="1">IF('Capital Structure'!$M$18='Capital Structure'!$O$11,U168,U178)</f>
        <v>415961.72886552522</v>
      </c>
      <c r="V185" s="155">
        <f ca="1">IF('Capital Structure'!$M$18='Capital Structure'!$O$11,V168,V178)</f>
        <v>390707.28539090022</v>
      </c>
      <c r="W185" s="155">
        <f ca="1">IF('Capital Structure'!$M$18='Capital Structure'!$O$11,W168,W178)</f>
        <v>328886.01096543396</v>
      </c>
      <c r="X185" s="155">
        <f ca="1">IF('Capital Structure'!$M$18='Capital Structure'!$O$11,X168,X178)</f>
        <v>266806.29993289191</v>
      </c>
      <c r="Y185" s="155">
        <f ca="1">IF('Capital Structure'!$M$18='Capital Structure'!$O$11,Y168,Y178)</f>
        <v>95083.111128623364</v>
      </c>
      <c r="Z185" s="155">
        <f ca="1">IF('Capital Structure'!$M$18='Capital Structure'!$O$11,Z168,Z178)</f>
        <v>0</v>
      </c>
      <c r="AA185" s="155">
        <f ca="1">IF('Capital Structure'!$M$18='Capital Structure'!$O$11,AA168,AA178)</f>
        <v>0</v>
      </c>
      <c r="AB185" s="155">
        <f ca="1">IF('Capital Structure'!$M$18='Capital Structure'!$O$11,AB168,AB178)</f>
        <v>0</v>
      </c>
      <c r="AC185" s="155">
        <f ca="1">IF('Capital Structure'!$M$18='Capital Structure'!$O$11,AC168,AC178)</f>
        <v>0</v>
      </c>
      <c r="AD185" s="155">
        <f ca="1">IF('Capital Structure'!$M$18='Capital Structure'!$O$11,AD168,AD178)</f>
        <v>0</v>
      </c>
      <c r="AE185" s="155">
        <f ca="1">IF('Capital Structure'!$M$18='Capital Structure'!$O$11,AE168,AE178)</f>
        <v>0</v>
      </c>
      <c r="AF185" s="155">
        <f ca="1">IF('Capital Structure'!$M$18='Capital Structure'!$O$11,AF168,AF178)</f>
        <v>0</v>
      </c>
      <c r="AG185" s="155">
        <f ca="1">IF('Capital Structure'!$M$18='Capital Structure'!$O$11,AG168,AG178)</f>
        <v>0</v>
      </c>
      <c r="AH185" s="155">
        <f ca="1">IF('Capital Structure'!$M$18='Capital Structure'!$O$11,AH168,AH178)</f>
        <v>0</v>
      </c>
      <c r="AI185" s="155">
        <f ca="1">IF('Capital Structure'!$M$18='Capital Structure'!$O$11,AI168,AI178)</f>
        <v>0</v>
      </c>
      <c r="AJ185" s="155">
        <f ca="1">IF('Capital Structure'!$M$18='Capital Structure'!$O$11,AJ168,AJ178)</f>
        <v>0</v>
      </c>
      <c r="AK185" s="155">
        <f ca="1">IF('Capital Structure'!$M$18='Capital Structure'!$O$11,AK168,AK178)</f>
        <v>0</v>
      </c>
      <c r="AL185" s="155">
        <f ca="1">IF('Capital Structure'!$M$18='Capital Structure'!$O$11,AL168,AL178)</f>
        <v>0</v>
      </c>
      <c r="AM185" s="155">
        <f ca="1">IF('Capital Structure'!$M$18='Capital Structure'!$O$11,AM168,AM178)</f>
        <v>0</v>
      </c>
      <c r="AN185" s="155">
        <f ca="1">IF('Capital Structure'!$M$18='Capital Structure'!$O$11,AN168,AN178)</f>
        <v>0</v>
      </c>
      <c r="AO185" s="155">
        <f ca="1">IF('Capital Structure'!$M$18='Capital Structure'!$O$11,AO168,AO178)</f>
        <v>0</v>
      </c>
      <c r="AP185" s="155">
        <f ca="1">IF('Capital Structure'!$M$18='Capital Structure'!$O$11,AP168,AP178)</f>
        <v>0</v>
      </c>
      <c r="AQ185" s="155">
        <f ca="1">IF('Capital Structure'!$M$18='Capital Structure'!$O$11,AQ168,AQ178)</f>
        <v>0</v>
      </c>
      <c r="AR185" s="155">
        <f ca="1">IF('Capital Structure'!$M$18='Capital Structure'!$O$11,AR168,AR178)</f>
        <v>0</v>
      </c>
      <c r="AS185" s="155">
        <f ca="1">IF('Capital Structure'!$M$18='Capital Structure'!$O$11,AS168,AS178)</f>
        <v>0</v>
      </c>
      <c r="AT185" s="155">
        <f ca="1">IF('Capital Structure'!$M$18='Capital Structure'!$O$11,AT168,AT178)</f>
        <v>0</v>
      </c>
      <c r="AU185" s="155">
        <f ca="1">IF('Capital Structure'!$M$18='Capital Structure'!$O$11,AU168,AU178)</f>
        <v>0</v>
      </c>
      <c r="AV185" s="155">
        <f ca="1">IF('Capital Structure'!$M$18='Capital Structure'!$O$11,AV168,AV178)</f>
        <v>0</v>
      </c>
      <c r="AW185" s="155">
        <f ca="1">IF('Capital Structure'!$M$18='Capital Structure'!$O$11,AW168,AW178)</f>
        <v>0</v>
      </c>
      <c r="AX185" s="155">
        <f ca="1">IF('Capital Structure'!$M$18='Capital Structure'!$O$11,AX168,AX178)</f>
        <v>174384.94878559597</v>
      </c>
      <c r="AY185" s="155">
        <f ca="1">IF('Capital Structure'!$M$18='Capital Structure'!$O$11,AY168,AY178)</f>
        <v>175165.89006525817</v>
      </c>
      <c r="AZ185" s="155">
        <f ca="1">IF('Capital Structure'!$M$18='Capital Structure'!$O$11,AZ168,AZ178)</f>
        <v>175950.08526691902</v>
      </c>
      <c r="BA185" s="155">
        <f ca="1">IF('Capital Structure'!$M$18='Capital Structure'!$O$11,BA168,BA178)</f>
        <v>176737.54794858678</v>
      </c>
      <c r="BB185" s="155">
        <f ca="1">IF('Capital Structure'!$M$18='Capital Structure'!$O$11,BB168,BB178)</f>
        <v>177528.29172476148</v>
      </c>
      <c r="BC185" s="155">
        <f ca="1">IF('Capital Structure'!$M$18='Capital Structure'!$O$11,BC168,BC178)</f>
        <v>326628.34626016446</v>
      </c>
      <c r="BD185" s="155">
        <f ca="1">IF('Capital Structure'!$M$18='Capital Structure'!$O$11,BD168,BD178)</f>
        <v>327989.29770291521</v>
      </c>
      <c r="BE185" s="155">
        <f ca="1">IF('Capital Structure'!$M$18='Capital Structure'!$O$11,BE168,BE178)</f>
        <v>329355.91977667733</v>
      </c>
      <c r="BF185" s="155">
        <f ca="1">IF('Capital Structure'!$M$18='Capital Structure'!$O$11,BF168,BF178)</f>
        <v>330728.23610908008</v>
      </c>
      <c r="BG185" s="155">
        <f ca="1">IF('Capital Structure'!$M$18='Capital Structure'!$O$11,BG168,BG178)</f>
        <v>332106.27042620128</v>
      </c>
      <c r="BH185" s="155">
        <f ca="1">IF('Capital Structure'!$M$18='Capital Structure'!$O$11,BH168,BH178)</f>
        <v>333490.04655297712</v>
      </c>
      <c r="BI185" s="155">
        <f ca="1">IF('Capital Structure'!$M$18='Capital Structure'!$O$11,BI168,BI178)</f>
        <v>334879.58841361455</v>
      </c>
      <c r="BJ185" s="155">
        <f ca="1">IF('Capital Structure'!$M$18='Capital Structure'!$O$11,BJ168,BJ178)</f>
        <v>336274.92003200459</v>
      </c>
      <c r="BK185" s="155">
        <f ca="1">IF('Capital Structure'!$M$18='Capital Structure'!$O$11,BK168,BK178)</f>
        <v>337676.06553213793</v>
      </c>
      <c r="BL185" s="155">
        <f ca="1">IF('Capital Structure'!$M$18='Capital Structure'!$O$11,BL168,BL178)</f>
        <v>339083.04913852183</v>
      </c>
      <c r="BM185" s="155">
        <f ca="1">IF('Capital Structure'!$M$18='Capital Structure'!$O$11,BM168,BM178)</f>
        <v>340495.89517659909</v>
      </c>
      <c r="BN185" s="155">
        <f ca="1">IF('Capital Structure'!$M$18='Capital Structure'!$O$11,BN168,BN178)</f>
        <v>341914.62807316816</v>
      </c>
      <c r="BO185" s="155">
        <f ca="1">IF('Capital Structure'!$M$18='Capital Structure'!$O$11,BO168,BO178)</f>
        <v>343339.27235680638</v>
      </c>
      <c r="BP185" s="155">
        <f ca="1">IF('Capital Structure'!$M$18='Capital Structure'!$O$11,BP168,BP178)</f>
        <v>344769.85265829309</v>
      </c>
      <c r="BQ185" s="155">
        <f ca="1">IF('Capital Structure'!$M$18='Capital Structure'!$O$11,BQ168,BQ178)</f>
        <v>346206.39371103595</v>
      </c>
      <c r="BR185" s="155">
        <f ca="1">IF('Capital Structure'!$M$18='Capital Structure'!$O$11,BR168,BR178)</f>
        <v>347648.92035149864</v>
      </c>
      <c r="BS185" s="155">
        <f ca="1">IF('Capital Structure'!$M$18='Capital Structure'!$O$11,BS168,BS178)</f>
        <v>349097.45751962985</v>
      </c>
      <c r="BT185" s="155">
        <f ca="1">IF('Capital Structure'!$M$18='Capital Structure'!$O$11,BT168,BT178)</f>
        <v>350552.03025929496</v>
      </c>
      <c r="BU185" s="155">
        <f ca="1">IF('Capital Structure'!$M$18='Capital Structure'!$O$11,BU168,BU178)</f>
        <v>352012.66371870873</v>
      </c>
      <c r="BV185" s="155">
        <f ca="1">IF('Capital Structure'!$M$18='Capital Structure'!$O$11,BV168,BV178)</f>
        <v>353479.38315086998</v>
      </c>
      <c r="BW185" s="155">
        <f ca="1">IF('Capital Structure'!$M$18='Capital Structure'!$O$11,BW168,BW178)</f>
        <v>354952.21391399862</v>
      </c>
      <c r="BX185" s="155">
        <f ca="1">IF('Capital Structure'!$M$18='Capital Structure'!$O$11,BX168,BX178)</f>
        <v>356431.1814719736</v>
      </c>
      <c r="BY185" s="155">
        <f ca="1">IF('Capital Structure'!$M$18='Capital Structure'!$O$11,BY168,BY178)</f>
        <v>357916.31139477348</v>
      </c>
      <c r="BZ185" s="155">
        <f ca="1">IF('Capital Structure'!$M$18='Capital Structure'!$O$11,BZ168,BZ178)</f>
        <v>359407.62935891841</v>
      </c>
      <c r="CA185" s="155">
        <f ca="1">IF('Capital Structure'!$M$18='Capital Structure'!$O$11,CA168,CA178)</f>
        <v>360905.1611479139</v>
      </c>
      <c r="CB185" s="155">
        <f ca="1">IF('Capital Structure'!$M$18='Capital Structure'!$O$11,CB168,CB178)</f>
        <v>362408.93265269691</v>
      </c>
      <c r="CC185" s="155">
        <f ca="1">IF('Capital Structure'!$M$18='Capital Structure'!$O$11,CC168,CC178)</f>
        <v>363918.96987208311</v>
      </c>
      <c r="CD185" s="155">
        <f ca="1">IF('Capital Structure'!$M$18='Capital Structure'!$O$11,CD168,CD178)</f>
        <v>365435.29891321674</v>
      </c>
      <c r="CE185" s="155">
        <f ca="1">IF('Capital Structure'!$M$18='Capital Structure'!$O$11,CE168,CE178)</f>
        <v>366957.94599202188</v>
      </c>
      <c r="CF185" s="155">
        <f ca="1">IF('Capital Structure'!$M$18='Capital Structure'!$O$11,CF168,CF178)</f>
        <v>368486.93743365532</v>
      </c>
      <c r="CG185" s="155">
        <f ca="1">IF('Capital Structure'!$M$18='Capital Structure'!$O$11,CG168,CG178)</f>
        <v>370022.29967296217</v>
      </c>
      <c r="CH185" s="155">
        <f ca="1">IF('Capital Structure'!$M$18='Capital Structure'!$O$11,CH168,CH178)</f>
        <v>371564.05925493286</v>
      </c>
      <c r="CI185" s="155">
        <f ca="1">IF('Capital Structure'!$M$18='Capital Structure'!$O$11,CI168,CI178)</f>
        <v>373112.2428351618</v>
      </c>
      <c r="CJ185" s="155">
        <f ca="1">IF('Capital Structure'!$M$18='Capital Structure'!$O$11,CJ168,CJ178)</f>
        <v>374666.87718030828</v>
      </c>
      <c r="CK185" s="155">
        <f ca="1">IF('Capital Structure'!$M$18='Capital Structure'!$O$11,CK168,CK178)</f>
        <v>376227.98916855949</v>
      </c>
      <c r="CL185" s="155">
        <f ca="1">IF('Capital Structure'!$M$18='Capital Structure'!$O$11,CL168,CL178)</f>
        <v>377795.60579009523</v>
      </c>
      <c r="CM185" s="155">
        <f ca="1">IF('Capital Structure'!$M$18='Capital Structure'!$O$11,CM168,CM178)</f>
        <v>379369.75414755399</v>
      </c>
      <c r="CN185" s="155">
        <f>IF('Capital Structure'!$M$18='Capital Structure'!$O$11,CN168,CN178)</f>
        <v>0</v>
      </c>
      <c r="CO185" s="155">
        <f>IF('Capital Structure'!$M$18='Capital Structure'!$O$11,CO168,CO178)</f>
        <v>0</v>
      </c>
      <c r="CP185" s="155">
        <f>IF('Capital Structure'!$M$18='Capital Structure'!$O$11,CP168,CP178)</f>
        <v>0</v>
      </c>
      <c r="CQ185" s="155">
        <f>IF('Capital Structure'!$M$18='Capital Structure'!$O$11,CQ168,CQ178)</f>
        <v>0</v>
      </c>
      <c r="CR185" s="155">
        <f>IF('Capital Structure'!$M$18='Capital Structure'!$O$11,CR168,CR178)</f>
        <v>0</v>
      </c>
      <c r="CS185" s="155">
        <f>IF('Capital Structure'!$M$18='Capital Structure'!$O$11,CS168,CS178)</f>
        <v>0</v>
      </c>
      <c r="CT185" s="155">
        <f>IF('Capital Structure'!$M$18='Capital Structure'!$O$11,CT168,CT178)</f>
        <v>0</v>
      </c>
      <c r="CU185" s="155">
        <f>IF('Capital Structure'!$M$18='Capital Structure'!$O$11,CU168,CU178)</f>
        <v>0</v>
      </c>
      <c r="CV185" s="155">
        <f>IF('Capital Structure'!$M$18='Capital Structure'!$O$11,CV168,CV178)</f>
        <v>0</v>
      </c>
      <c r="CW185" s="155">
        <f>IF('Capital Structure'!$M$18='Capital Structure'!$O$11,CW168,CW178)</f>
        <v>0</v>
      </c>
      <c r="CX185" s="155">
        <f>IF('Capital Structure'!$M$18='Capital Structure'!$O$11,CX168,CX178)</f>
        <v>0</v>
      </c>
      <c r="CY185" s="155">
        <f>IF('Capital Structure'!$M$18='Capital Structure'!$O$11,CY168,CY178)</f>
        <v>0</v>
      </c>
      <c r="CZ185" s="155">
        <f>IF('Capital Structure'!$M$18='Capital Structure'!$O$11,CZ168,CZ178)</f>
        <v>0</v>
      </c>
      <c r="DA185" s="155">
        <f>IF('Capital Structure'!$M$18='Capital Structure'!$O$11,DA168,DA178)</f>
        <v>0</v>
      </c>
      <c r="DB185" s="155">
        <f>IF('Capital Structure'!$M$18='Capital Structure'!$O$11,DB168,DB178)</f>
        <v>0</v>
      </c>
      <c r="DC185" s="155">
        <f>IF('Capital Structure'!$M$18='Capital Structure'!$O$11,DC168,DC178)</f>
        <v>0</v>
      </c>
      <c r="DD185" s="155">
        <f>IF('Capital Structure'!$M$18='Capital Structure'!$O$11,DD168,DD178)</f>
        <v>0</v>
      </c>
      <c r="DE185" s="155">
        <f>IF('Capital Structure'!$M$18='Capital Structure'!$O$11,DE168,DE178)</f>
        <v>0</v>
      </c>
      <c r="DF185" s="155">
        <f>IF('Capital Structure'!$M$18='Capital Structure'!$O$11,DF168,DF178)</f>
        <v>0</v>
      </c>
      <c r="DG185" s="155">
        <f>IF('Capital Structure'!$M$18='Capital Structure'!$O$11,DG168,DG178)</f>
        <v>0</v>
      </c>
      <c r="DH185" s="155">
        <f>IF('Capital Structure'!$M$18='Capital Structure'!$O$11,DH168,DH178)</f>
        <v>0</v>
      </c>
      <c r="DI185" s="155">
        <f>IF('Capital Structure'!$M$18='Capital Structure'!$O$11,DI168,DI178)</f>
        <v>0</v>
      </c>
      <c r="DJ185" s="155">
        <f>IF('Capital Structure'!$M$18='Capital Structure'!$O$11,DJ168,DJ178)</f>
        <v>0</v>
      </c>
      <c r="DK185" s="155">
        <f>IF('Capital Structure'!$M$18='Capital Structure'!$O$11,DK168,DK178)</f>
        <v>0</v>
      </c>
      <c r="DL185" s="155">
        <f>IF('Capital Structure'!$M$18='Capital Structure'!$O$11,DL168,DL178)</f>
        <v>0</v>
      </c>
      <c r="DM185" s="155">
        <f>IF('Capital Structure'!$M$18='Capital Structure'!$O$11,DM168,DM178)</f>
        <v>0</v>
      </c>
      <c r="DN185" s="155">
        <f>IF('Capital Structure'!$M$18='Capital Structure'!$O$11,DN168,DN178)</f>
        <v>0</v>
      </c>
      <c r="DO185" s="155">
        <f>IF('Capital Structure'!$M$18='Capital Structure'!$O$11,DO168,DO178)</f>
        <v>0</v>
      </c>
      <c r="DP185" s="155">
        <f>IF('Capital Structure'!$M$18='Capital Structure'!$O$11,DP168,DP178)</f>
        <v>0</v>
      </c>
      <c r="DQ185" s="155">
        <f>IF('Capital Structure'!$M$18='Capital Structure'!$O$11,DQ168,DQ178)</f>
        <v>0</v>
      </c>
      <c r="DR185" s="155">
        <f>IF('Capital Structure'!$M$18='Capital Structure'!$O$11,DR168,DR178)</f>
        <v>0</v>
      </c>
      <c r="DS185" s="155">
        <f>IF('Capital Structure'!$M$18='Capital Structure'!$O$11,DS168,DS178)</f>
        <v>0</v>
      </c>
      <c r="DT185" s="155">
        <f>IF('Capital Structure'!$M$18='Capital Structure'!$O$11,DT168,DT178)</f>
        <v>0</v>
      </c>
      <c r="DU185" s="155">
        <f>IF('Capital Structure'!$M$18='Capital Structure'!$O$11,DU168,DU178)</f>
        <v>0</v>
      </c>
      <c r="DV185" s="155">
        <f>IF('Capital Structure'!$M$18='Capital Structure'!$O$11,DV168,DV178)</f>
        <v>0</v>
      </c>
      <c r="DW185" s="155">
        <f>IF('Capital Structure'!$M$18='Capital Structure'!$O$11,DW168,DW178)</f>
        <v>0</v>
      </c>
      <c r="DX185" s="155">
        <f>IF('Capital Structure'!$M$18='Capital Structure'!$O$11,DX168,DX178)</f>
        <v>0</v>
      </c>
      <c r="DY185" s="155">
        <f>IF('Capital Structure'!$M$18='Capital Structure'!$O$11,DY168,DY178)</f>
        <v>0</v>
      </c>
      <c r="DZ185" s="155">
        <f>IF('Capital Structure'!$M$18='Capital Structure'!$O$11,DZ168,DZ178)</f>
        <v>0</v>
      </c>
      <c r="EA185" s="155">
        <f>IF('Capital Structure'!$M$18='Capital Structure'!$O$11,EA168,EA178)</f>
        <v>0</v>
      </c>
      <c r="EB185" s="155">
        <f>IF('Capital Structure'!$M$18='Capital Structure'!$O$11,EB168,EB178)</f>
        <v>0</v>
      </c>
      <c r="EC185" s="155">
        <f>IF('Capital Structure'!$M$18='Capital Structure'!$O$11,EC168,EC178)</f>
        <v>0</v>
      </c>
      <c r="ED185" s="155">
        <f>IF('Capital Structure'!$M$18='Capital Structure'!$O$11,ED168,ED178)</f>
        <v>0</v>
      </c>
      <c r="EE185" s="155">
        <f>IF('Capital Structure'!$M$18='Capital Structure'!$O$11,EE168,EE178)</f>
        <v>0</v>
      </c>
      <c r="EF185" s="155">
        <f>IF('Capital Structure'!$M$18='Capital Structure'!$O$11,EF168,EF178)</f>
        <v>0</v>
      </c>
      <c r="EG185" s="155">
        <f>IF('Capital Structure'!$M$18='Capital Structure'!$O$11,EG168,EG178)</f>
        <v>0</v>
      </c>
      <c r="EH185" s="155">
        <f>IF('Capital Structure'!$M$18='Capital Structure'!$O$11,EH168,EH178)</f>
        <v>0</v>
      </c>
      <c r="EI185" s="155">
        <f>IF('Capital Structure'!$M$18='Capital Structure'!$O$11,EI168,EI178)</f>
        <v>0</v>
      </c>
      <c r="EJ185" s="155">
        <f>IF('Capital Structure'!$M$18='Capital Structure'!$O$11,EJ168,EJ178)</f>
        <v>0</v>
      </c>
      <c r="EK185" s="155">
        <f>IF('Capital Structure'!$M$18='Capital Structure'!$O$11,EK168,EK178)</f>
        <v>0</v>
      </c>
    </row>
    <row r="186" spans="1:16384">
      <c r="E186" s="107"/>
      <c r="F186" s="107"/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07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  <c r="AQ186" s="107"/>
      <c r="AR186" s="107"/>
      <c r="AS186" s="107"/>
      <c r="AT186" s="107"/>
      <c r="AU186" s="107"/>
      <c r="AV186" s="107"/>
      <c r="AW186" s="107"/>
      <c r="AX186" s="107"/>
      <c r="AY186" s="107"/>
      <c r="AZ186" s="107"/>
      <c r="BA186" s="107"/>
      <c r="BB186" s="107"/>
      <c r="BC186" s="107"/>
      <c r="BD186" s="107"/>
      <c r="BE186" s="107"/>
      <c r="BF186" s="107"/>
      <c r="BG186" s="107"/>
      <c r="BH186" s="107"/>
      <c r="BI186" s="107"/>
      <c r="BJ186" s="107"/>
      <c r="BK186" s="107"/>
      <c r="BL186" s="107"/>
      <c r="BM186" s="107"/>
      <c r="BN186" s="107"/>
      <c r="BO186" s="107"/>
    </row>
    <row r="187" spans="1:16384">
      <c r="B187" s="106" t="s">
        <v>385</v>
      </c>
      <c r="E187" s="109">
        <f ca="1">IF('Capital Structure'!$M$18='Capital Structure'!$E$17,E167,E177)</f>
        <v>13614195.761248605</v>
      </c>
      <c r="F187" s="109">
        <f ca="1">IF('Capital Structure'!$M$18='Capital Structure'!$E$17,F167,F177)</f>
        <v>13614195.761248605</v>
      </c>
      <c r="G187" s="109">
        <f ca="1">IF('Capital Structure'!$M$18='Capital Structure'!$E$17,G167,G177)</f>
        <v>13614195.761248605</v>
      </c>
      <c r="H187" s="109">
        <f ca="1">IF('Capital Structure'!$M$18='Capital Structure'!$E$17,H167,H177)</f>
        <v>13575072.886248605</v>
      </c>
      <c r="I187" s="109">
        <f ca="1">IF('Capital Structure'!$M$18='Capital Structure'!$E$17,I167,I177)</f>
        <v>12360594.761884969</v>
      </c>
      <c r="J187" s="109">
        <f ca="1">IF('Capital Structure'!$M$18='Capital Structure'!$E$17,J167,J177)</f>
        <v>12360594.761884969</v>
      </c>
      <c r="K187" s="109">
        <f ca="1">IF('Capital Structure'!$M$18='Capital Structure'!$E$17,K167,K177)</f>
        <v>9277093.7131576948</v>
      </c>
      <c r="L187" s="109">
        <f ca="1">IF('Capital Structure'!$M$18='Capital Structure'!$E$17,L167,L177)</f>
        <v>9277093.7131576948</v>
      </c>
      <c r="M187" s="109">
        <f ca="1">IF('Capital Structure'!$M$18='Capital Structure'!$E$17,M167,M177)</f>
        <v>26590.566975878552</v>
      </c>
      <c r="N187" s="109">
        <f ca="1">IF('Capital Structure'!$M$18='Capital Structure'!$E$17,N167,N177)</f>
        <v>26590.566975878552</v>
      </c>
      <c r="O187" s="109">
        <f ca="1">IF('Capital Structure'!$M$18='Capital Structure'!$E$17,O167,O177)</f>
        <v>26590.566975878552</v>
      </c>
      <c r="P187" s="109">
        <f ca="1">IF('Capital Structure'!$M$18='Capital Structure'!$E$17,P167,P177)</f>
        <v>26590.566975878552</v>
      </c>
      <c r="Q187" s="109">
        <f ca="1">IF('Capital Structure'!$M$18='Capital Structure'!$E$17,Q167,Q177)</f>
        <v>26590.566975878552</v>
      </c>
      <c r="R187" s="109">
        <f ca="1">IF('Capital Structure'!$M$18='Capital Structure'!$E$17,R167,R177)</f>
        <v>26590.566975878552</v>
      </c>
      <c r="S187" s="109">
        <f ca="1">IF('Capital Structure'!$M$18='Capital Structure'!$E$17,S167,S177)</f>
        <v>26577.207703150809</v>
      </c>
      <c r="T187" s="109">
        <f ca="1">IF('Capital Structure'!$M$18='Capital Structure'!$E$17,T167,T177)</f>
        <v>0</v>
      </c>
      <c r="U187" s="109">
        <f ca="1">IF('Capital Structure'!$M$18='Capital Structure'!$E$17,U167,U177)</f>
        <v>0</v>
      </c>
      <c r="V187" s="109">
        <f ca="1">IF('Capital Structure'!$M$18='Capital Structure'!$E$17,V167,V177)</f>
        <v>0</v>
      </c>
      <c r="W187" s="109">
        <f ca="1">IF('Capital Structure'!$M$18='Capital Structure'!$E$17,W167,W177)</f>
        <v>0</v>
      </c>
      <c r="X187" s="109">
        <f ca="1">IF('Capital Structure'!$M$18='Capital Structure'!$E$17,X167,X177)</f>
        <v>0</v>
      </c>
      <c r="Y187" s="109">
        <f ca="1">IF('Capital Structure'!$M$18='Capital Structure'!$E$17,Y167,Y177)</f>
        <v>0</v>
      </c>
      <c r="Z187" s="109">
        <f ca="1">IF('Capital Structure'!$M$18='Capital Structure'!$E$17,Z167,Z177)</f>
        <v>0</v>
      </c>
      <c r="AA187" s="109">
        <f ca="1">IF('Capital Structure'!$M$18='Capital Structure'!$E$17,AA167,AA177)</f>
        <v>0</v>
      </c>
      <c r="AB187" s="109">
        <f ca="1">IF('Capital Structure'!$M$18='Capital Structure'!$E$17,AB167,AB177)</f>
        <v>0</v>
      </c>
      <c r="AC187" s="109">
        <f ca="1">IF('Capital Structure'!$M$18='Capital Structure'!$E$17,AC167,AC177)</f>
        <v>0</v>
      </c>
      <c r="AD187" s="109">
        <f ca="1">IF('Capital Structure'!$M$18='Capital Structure'!$E$17,AD167,AD177)</f>
        <v>0</v>
      </c>
      <c r="AE187" s="109">
        <f ca="1">IF('Capital Structure'!$M$18='Capital Structure'!$E$17,AE167,AE177)</f>
        <v>0</v>
      </c>
      <c r="AF187" s="109">
        <f ca="1">IF('Capital Structure'!$M$18='Capital Structure'!$E$17,AF167,AF177)</f>
        <v>0</v>
      </c>
      <c r="AG187" s="109">
        <f ca="1">IF('Capital Structure'!$M$18='Capital Structure'!$E$17,AG167,AG177)</f>
        <v>0</v>
      </c>
      <c r="AH187" s="109">
        <f ca="1">IF('Capital Structure'!$M$18='Capital Structure'!$E$17,AH167,AH177)</f>
        <v>0</v>
      </c>
      <c r="AI187" s="109">
        <f ca="1">IF('Capital Structure'!$M$18='Capital Structure'!$E$17,AI167,AI177)</f>
        <v>0</v>
      </c>
      <c r="AJ187" s="109">
        <f ca="1">IF('Capital Structure'!$M$18='Capital Structure'!$E$17,AJ167,AJ177)</f>
        <v>0</v>
      </c>
      <c r="AK187" s="109">
        <f ca="1">IF('Capital Structure'!$M$18='Capital Structure'!$E$17,AK167,AK177)</f>
        <v>0</v>
      </c>
      <c r="AL187" s="109">
        <f ca="1">IF('Capital Structure'!$M$18='Capital Structure'!$E$17,AL167,AL177)</f>
        <v>0</v>
      </c>
      <c r="AM187" s="109">
        <f ca="1">IF('Capital Structure'!$M$18='Capital Structure'!$E$17,AM167,AM177)</f>
        <v>0</v>
      </c>
      <c r="AN187" s="109">
        <f ca="1">IF('Capital Structure'!$M$18='Capital Structure'!$E$17,AN167,AN177)</f>
        <v>0</v>
      </c>
      <c r="AO187" s="109">
        <f ca="1">IF('Capital Structure'!$M$18='Capital Structure'!$E$17,AO167,AO177)</f>
        <v>0</v>
      </c>
      <c r="AP187" s="109">
        <f ca="1">IF('Capital Structure'!$M$18='Capital Structure'!$E$17,AP167,AP177)</f>
        <v>0</v>
      </c>
      <c r="AQ187" s="109">
        <f ca="1">IF('Capital Structure'!$M$18='Capital Structure'!$E$17,AQ167,AQ177)</f>
        <v>0</v>
      </c>
      <c r="AR187" s="109">
        <f ca="1">IF('Capital Structure'!$M$18='Capital Structure'!$E$17,AR167,AR177)</f>
        <v>0</v>
      </c>
      <c r="AS187" s="109">
        <f ca="1">IF('Capital Structure'!$M$18='Capital Structure'!$E$17,AS167,AS177)</f>
        <v>0</v>
      </c>
      <c r="AT187" s="109">
        <f ca="1">IF('Capital Structure'!$M$18='Capital Structure'!$E$17,AT167,AT177)</f>
        <v>0</v>
      </c>
      <c r="AU187" s="109">
        <f ca="1">IF('Capital Structure'!$M$18='Capital Structure'!$E$17,AU167,AU177)</f>
        <v>0</v>
      </c>
      <c r="AV187" s="109">
        <f ca="1">IF('Capital Structure'!$M$18='Capital Structure'!$E$17,AV167,AV177)</f>
        <v>0</v>
      </c>
      <c r="AW187" s="109">
        <f ca="1">IF('Capital Structure'!$M$18='Capital Structure'!$E$17,AW167,AW177)</f>
        <v>0</v>
      </c>
      <c r="AX187" s="109">
        <f ca="1">IF('Capital Structure'!$M$18='Capital Structure'!$E$17,AX167,AX177)</f>
        <v>41852387.708543032</v>
      </c>
      <c r="AY187" s="109">
        <f ca="1">IF('Capital Structure'!$M$18='Capital Structure'!$E$17,AY167,AY177)</f>
        <v>13040.958333333334</v>
      </c>
      <c r="AZ187" s="109">
        <f ca="1">IF('Capital Structure'!$M$18='Capital Structure'!$E$17,AZ167,AZ177)</f>
        <v>13040.958333333334</v>
      </c>
      <c r="BA187" s="109">
        <f ca="1">IF('Capital Structure'!$M$18='Capital Structure'!$E$17,BA167,BA177)</f>
        <v>13040.958333333334</v>
      </c>
      <c r="BB187" s="109">
        <f ca="1">IF('Capital Structure'!$M$18='Capital Structure'!$E$17,BB167,BB177)</f>
        <v>13040.958333333334</v>
      </c>
      <c r="BC187" s="109">
        <f ca="1">IF('Capital Structure'!$M$18='Capital Structure'!$E$17,BC167,BC177)</f>
        <v>35606484.796771944</v>
      </c>
      <c r="BD187" s="109">
        <f ca="1">IF('Capital Structure'!$M$18='Capital Structure'!$E$17,BD167,BD177)</f>
        <v>0</v>
      </c>
      <c r="BE187" s="109">
        <f ca="1">IF('Capital Structure'!$M$18='Capital Structure'!$E$17,BE167,BE177)</f>
        <v>0</v>
      </c>
      <c r="BF187" s="109">
        <f ca="1">IF('Capital Structure'!$M$18='Capital Structure'!$E$17,BF167,BF177)</f>
        <v>0</v>
      </c>
      <c r="BG187" s="109">
        <f ca="1">IF('Capital Structure'!$M$18='Capital Structure'!$E$17,BG167,BG177)</f>
        <v>0</v>
      </c>
      <c r="BH187" s="109">
        <f ca="1">IF('Capital Structure'!$M$18='Capital Structure'!$E$17,BH167,BH177)</f>
        <v>0</v>
      </c>
      <c r="BI187" s="109">
        <f ca="1">IF('Capital Structure'!$M$18='Capital Structure'!$E$17,BI167,BI177)</f>
        <v>0</v>
      </c>
      <c r="BJ187" s="109">
        <f ca="1">IF('Capital Structure'!$M$18='Capital Structure'!$E$17,BJ167,BJ177)</f>
        <v>0</v>
      </c>
      <c r="BK187" s="109">
        <f ca="1">IF('Capital Structure'!$M$18='Capital Structure'!$E$17,BK167,BK177)</f>
        <v>0</v>
      </c>
      <c r="BL187" s="109">
        <f ca="1">IF('Capital Structure'!$M$18='Capital Structure'!$E$17,BL167,BL177)</f>
        <v>0</v>
      </c>
      <c r="BM187" s="109">
        <f ca="1">IF('Capital Structure'!$M$18='Capital Structure'!$E$17,BM167,BM177)</f>
        <v>0</v>
      </c>
      <c r="BN187" s="109">
        <f ca="1">IF('Capital Structure'!$M$18='Capital Structure'!$E$17,BN167,BN177)</f>
        <v>0</v>
      </c>
      <c r="BO187" s="109">
        <f ca="1">IF('Capital Structure'!$M$18='Capital Structure'!$E$17,BO167,BO177)</f>
        <v>0</v>
      </c>
      <c r="BP187" s="109">
        <f ca="1">IF('Capital Structure'!$M$18='Capital Structure'!$E$17,BP167,BP177)</f>
        <v>0</v>
      </c>
      <c r="BQ187" s="109">
        <f ca="1">IF('Capital Structure'!$M$18='Capital Structure'!$E$17,BQ167,BQ177)</f>
        <v>0</v>
      </c>
      <c r="BR187" s="109">
        <f ca="1">IF('Capital Structure'!$M$18='Capital Structure'!$E$17,BR167,BR177)</f>
        <v>0</v>
      </c>
      <c r="BS187" s="109">
        <f ca="1">IF('Capital Structure'!$M$18='Capital Structure'!$E$17,BS167,BS177)</f>
        <v>0</v>
      </c>
      <c r="BT187" s="109">
        <f ca="1">IF('Capital Structure'!$M$18='Capital Structure'!$E$17,BT167,BT177)</f>
        <v>0</v>
      </c>
      <c r="BU187" s="109">
        <f ca="1">IF('Capital Structure'!$M$18='Capital Structure'!$E$17,BU167,BU177)</f>
        <v>0</v>
      </c>
      <c r="BV187" s="109">
        <f>IF('Capital Structure'!$M$18='Capital Structure'!$E$17,BV167,BV177)</f>
        <v>0</v>
      </c>
      <c r="BW187" s="109">
        <f>IF('Capital Structure'!$M$18='Capital Structure'!$E$17,BW167,BW177)</f>
        <v>0</v>
      </c>
      <c r="BX187" s="109">
        <f>IF('Capital Structure'!$M$18='Capital Structure'!$E$17,BX167,BX177)</f>
        <v>0</v>
      </c>
      <c r="BY187" s="109">
        <f>IF('Capital Structure'!$M$18='Capital Structure'!$E$17,BY167,BY177)</f>
        <v>0</v>
      </c>
      <c r="BZ187" s="109">
        <f>IF('Capital Structure'!$M$18='Capital Structure'!$E$17,BZ167,BZ177)</f>
        <v>0</v>
      </c>
      <c r="CA187" s="109">
        <f>IF('Capital Structure'!$M$18='Capital Structure'!$E$17,CA167,CA177)</f>
        <v>0</v>
      </c>
      <c r="CB187" s="109">
        <f>IF('Capital Structure'!$M$18='Capital Structure'!$E$17,CB167,CB177)</f>
        <v>0</v>
      </c>
      <c r="CC187" s="109">
        <f>IF('Capital Structure'!$M$18='Capital Structure'!$E$17,CC167,CC177)</f>
        <v>0</v>
      </c>
      <c r="CD187" s="109">
        <f>IF('Capital Structure'!$M$18='Capital Structure'!$E$17,CD167,CD177)</f>
        <v>0</v>
      </c>
      <c r="CE187" s="109">
        <f>IF('Capital Structure'!$M$18='Capital Structure'!$E$17,CE167,CE177)</f>
        <v>0</v>
      </c>
      <c r="CF187" s="109">
        <f>IF('Capital Structure'!$M$18='Capital Structure'!$E$17,CF167,CF177)</f>
        <v>0</v>
      </c>
      <c r="CG187" s="109">
        <f>IF('Capital Structure'!$M$18='Capital Structure'!$E$17,CG167,CG177)</f>
        <v>0</v>
      </c>
      <c r="CH187" s="109">
        <f>IF('Capital Structure'!$M$18='Capital Structure'!$E$17,CH167,CH177)</f>
        <v>0</v>
      </c>
      <c r="CI187" s="109">
        <f>IF('Capital Structure'!$M$18='Capital Structure'!$E$17,CI167,CI177)</f>
        <v>0</v>
      </c>
      <c r="CJ187" s="109">
        <f>IF('Capital Structure'!$M$18='Capital Structure'!$E$17,CJ167,CJ177)</f>
        <v>0</v>
      </c>
      <c r="CK187" s="109">
        <f>IF('Capital Structure'!$M$18='Capital Structure'!$E$17,CK167,CK177)</f>
        <v>0</v>
      </c>
      <c r="CL187" s="109">
        <f>IF('Capital Structure'!$M$18='Capital Structure'!$E$17,CL167,CL177)</f>
        <v>0</v>
      </c>
      <c r="CM187" s="109">
        <f>IF('Capital Structure'!$M$18='Capital Structure'!$E$17,CM167,CM177)</f>
        <v>0</v>
      </c>
      <c r="CN187" s="109">
        <f>IF('Capital Structure'!$M$18='Capital Structure'!$E$17,CN167,CN177)</f>
        <v>0</v>
      </c>
      <c r="CO187" s="109">
        <f>IF('Capital Structure'!$M$18='Capital Structure'!$E$17,CO167,CO177)</f>
        <v>0</v>
      </c>
      <c r="CP187" s="109">
        <f>IF('Capital Structure'!$M$18='Capital Structure'!$E$17,CP167,CP177)</f>
        <v>0</v>
      </c>
      <c r="CQ187" s="109">
        <f>IF('Capital Structure'!$M$18='Capital Structure'!$E$17,CQ167,CQ177)</f>
        <v>0</v>
      </c>
      <c r="CR187" s="109">
        <f>IF('Capital Structure'!$M$18='Capital Structure'!$E$17,CR167,CR177)</f>
        <v>0</v>
      </c>
      <c r="CS187" s="109">
        <f>IF('Capital Structure'!$M$18='Capital Structure'!$E$17,CS167,CS177)</f>
        <v>0</v>
      </c>
      <c r="CT187" s="109">
        <f>IF('Capital Structure'!$M$18='Capital Structure'!$E$17,CT167,CT177)</f>
        <v>0</v>
      </c>
      <c r="CU187" s="109">
        <f>IF('Capital Structure'!$M$18='Capital Structure'!$E$17,CU167,CU177)</f>
        <v>0</v>
      </c>
      <c r="CV187" s="109">
        <f>IF('Capital Structure'!$M$18='Capital Structure'!$E$17,CV167,CV177)</f>
        <v>0</v>
      </c>
      <c r="CW187" s="109">
        <f>IF('Capital Structure'!$M$18='Capital Structure'!$E$17,CW167,CW177)</f>
        <v>0</v>
      </c>
      <c r="CX187" s="109">
        <f>IF('Capital Structure'!$M$18='Capital Structure'!$E$17,CX167,CX177)</f>
        <v>0</v>
      </c>
      <c r="CY187" s="109">
        <f>IF('Capital Structure'!$M$18='Capital Structure'!$E$17,CY167,CY177)</f>
        <v>0</v>
      </c>
      <c r="CZ187" s="109">
        <f>IF('Capital Structure'!$M$18='Capital Structure'!$E$17,CZ167,CZ177)</f>
        <v>0</v>
      </c>
      <c r="DA187" s="109">
        <f>IF('Capital Structure'!$M$18='Capital Structure'!$E$17,DA167,DA177)</f>
        <v>0</v>
      </c>
      <c r="DB187" s="109">
        <f>IF('Capital Structure'!$M$18='Capital Structure'!$E$17,DB167,DB177)</f>
        <v>0</v>
      </c>
      <c r="DC187" s="109">
        <f>IF('Capital Structure'!$M$18='Capital Structure'!$E$17,DC167,DC177)</f>
        <v>0</v>
      </c>
      <c r="DD187" s="109">
        <f>IF('Capital Structure'!$M$18='Capital Structure'!$E$17,DD167,DD177)</f>
        <v>0</v>
      </c>
      <c r="DE187" s="109">
        <f>IF('Capital Structure'!$M$18='Capital Structure'!$E$17,DE167,DE177)</f>
        <v>0</v>
      </c>
      <c r="DF187" s="109">
        <f>IF('Capital Structure'!$M$18='Capital Structure'!$E$17,DF167,DF177)</f>
        <v>0</v>
      </c>
      <c r="DG187" s="109">
        <f>IF('Capital Structure'!$M$18='Capital Structure'!$E$17,DG167,DG177)</f>
        <v>0</v>
      </c>
      <c r="DH187" s="109">
        <f>IF('Capital Structure'!$M$18='Capital Structure'!$E$17,DH167,DH177)</f>
        <v>0</v>
      </c>
      <c r="DI187" s="109">
        <f>IF('Capital Structure'!$M$18='Capital Structure'!$E$17,DI167,DI177)</f>
        <v>0</v>
      </c>
      <c r="DJ187" s="109">
        <f>IF('Capital Structure'!$M$18='Capital Structure'!$E$17,DJ167,DJ177)</f>
        <v>0</v>
      </c>
      <c r="DK187" s="109">
        <f>IF('Capital Structure'!$M$18='Capital Structure'!$E$17,DK167,DK177)</f>
        <v>0</v>
      </c>
      <c r="DL187" s="109">
        <f>IF('Capital Structure'!$M$18='Capital Structure'!$E$17,DL167,DL177)</f>
        <v>0</v>
      </c>
      <c r="DM187" s="109">
        <f>IF('Capital Structure'!$M$18='Capital Structure'!$E$17,DM167,DM177)</f>
        <v>0</v>
      </c>
      <c r="DN187" s="109">
        <f>IF('Capital Structure'!$M$18='Capital Structure'!$E$17,DN167,DN177)</f>
        <v>0</v>
      </c>
      <c r="DO187" s="109">
        <f>IF('Capital Structure'!$M$18='Capital Structure'!$E$17,DO167,DO177)</f>
        <v>0</v>
      </c>
      <c r="DP187" s="109">
        <f>IF('Capital Structure'!$M$18='Capital Structure'!$E$17,DP167,DP177)</f>
        <v>0</v>
      </c>
      <c r="DQ187" s="109">
        <f>IF('Capital Structure'!$M$18='Capital Structure'!$E$17,DQ167,DQ177)</f>
        <v>0</v>
      </c>
      <c r="DR187" s="109">
        <f>IF('Capital Structure'!$M$18='Capital Structure'!$E$17,DR167,DR177)</f>
        <v>0</v>
      </c>
      <c r="DS187" s="109">
        <f>IF('Capital Structure'!$M$18='Capital Structure'!$E$17,DS167,DS177)</f>
        <v>0</v>
      </c>
      <c r="DT187" s="109">
        <f>IF('Capital Structure'!$M$18='Capital Structure'!$E$17,DT167,DT177)</f>
        <v>0</v>
      </c>
      <c r="DU187" s="109">
        <f>IF('Capital Structure'!$M$18='Capital Structure'!$E$17,DU167,DU177)</f>
        <v>0</v>
      </c>
      <c r="DV187" s="109">
        <f>IF('Capital Structure'!$M$18='Capital Structure'!$E$17,DV167,DV177)</f>
        <v>0</v>
      </c>
      <c r="DW187" s="109">
        <f>IF('Capital Structure'!$M$18='Capital Structure'!$E$17,DW167,DW177)</f>
        <v>0</v>
      </c>
      <c r="DX187" s="109">
        <f>IF('Capital Structure'!$M$18='Capital Structure'!$E$17,DX167,DX177)</f>
        <v>0</v>
      </c>
      <c r="DY187" s="109">
        <f>IF('Capital Structure'!$M$18='Capital Structure'!$E$17,DY167,DY177)</f>
        <v>0</v>
      </c>
      <c r="DZ187" s="109">
        <f>IF('Capital Structure'!$M$18='Capital Structure'!$E$17,DZ167,DZ177)</f>
        <v>0</v>
      </c>
      <c r="EA187" s="109">
        <f>IF('Capital Structure'!$M$18='Capital Structure'!$E$17,EA167,EA177)</f>
        <v>0</v>
      </c>
      <c r="EB187" s="109">
        <f>IF('Capital Structure'!$M$18='Capital Structure'!$E$17,EB167,EB177)</f>
        <v>0</v>
      </c>
      <c r="EC187" s="109">
        <f>IF('Capital Structure'!$M$18='Capital Structure'!$E$17,EC167,EC177)</f>
        <v>0</v>
      </c>
      <c r="ED187" s="109">
        <f>IF('Capital Structure'!$M$18='Capital Structure'!$E$17,ED167,ED177)</f>
        <v>0</v>
      </c>
      <c r="EE187" s="109">
        <f>IF('Capital Structure'!$M$18='Capital Structure'!$E$17,EE167,EE177)</f>
        <v>0</v>
      </c>
      <c r="EF187" s="109">
        <f>IF('Capital Structure'!$M$18='Capital Structure'!$E$17,EF167,EF177)</f>
        <v>0</v>
      </c>
      <c r="EG187" s="109">
        <f>IF('Capital Structure'!$M$18='Capital Structure'!$E$17,EG167,EG177)</f>
        <v>0</v>
      </c>
      <c r="EH187" s="109">
        <f>IF('Capital Structure'!$M$18='Capital Structure'!$E$17,EH167,EH177)</f>
        <v>0</v>
      </c>
      <c r="EI187" s="109">
        <f>IF('Capital Structure'!$M$18='Capital Structure'!$E$17,EI167,EI177)</f>
        <v>0</v>
      </c>
      <c r="EJ187" s="109">
        <f>IF('Capital Structure'!$M$18='Capital Structure'!$E$17,EJ167,EJ177)</f>
        <v>0</v>
      </c>
      <c r="EK187" s="109">
        <f>IF('Capital Structure'!$M$18='Capital Structure'!$E$17,EK167,EK177)</f>
        <v>0</v>
      </c>
    </row>
    <row r="188" spans="1:16384">
      <c r="B188" s="106" t="s">
        <v>386</v>
      </c>
      <c r="E188" s="109">
        <f ca="1">IF('Capital Structure'!$M$18='Capital Structure'!$E$17,E170,E178)</f>
        <v>0</v>
      </c>
      <c r="F188" s="109">
        <f ca="1">IF('Capital Structure'!$M$18='Capital Structure'!$E$17,F170,F178)</f>
        <v>0</v>
      </c>
      <c r="G188" s="109">
        <f ca="1">IF('Capital Structure'!$M$18='Capital Structure'!$E$17,G170,G178)</f>
        <v>0</v>
      </c>
      <c r="H188" s="109">
        <f ca="1">IF('Capital Structure'!$M$18='Capital Structure'!$E$17,H170,H178)</f>
        <v>0</v>
      </c>
      <c r="I188" s="109">
        <f ca="1">IF('Capital Structure'!$M$18='Capital Structure'!$E$17,I170,I178)</f>
        <v>0</v>
      </c>
      <c r="J188" s="109">
        <f ca="1">IF('Capital Structure'!$M$18='Capital Structure'!$E$17,J170,J178)</f>
        <v>0</v>
      </c>
      <c r="K188" s="109">
        <f ca="1">IF('Capital Structure'!$M$18='Capital Structure'!$E$17,K170,K178)</f>
        <v>0</v>
      </c>
      <c r="L188" s="109">
        <f ca="1">IF('Capital Structure'!$M$18='Capital Structure'!$E$17,L170,L178)</f>
        <v>0</v>
      </c>
      <c r="M188" s="109">
        <f ca="1">IF('Capital Structure'!$M$18='Capital Structure'!$E$17,M170,M178)</f>
        <v>0</v>
      </c>
      <c r="N188" s="109">
        <f ca="1">IF('Capital Structure'!$M$18='Capital Structure'!$E$17,N170,N178)</f>
        <v>0</v>
      </c>
      <c r="O188" s="109">
        <f ca="1">IF('Capital Structure'!$M$18='Capital Structure'!$E$17,O170,O178)</f>
        <v>0</v>
      </c>
      <c r="P188" s="109">
        <f ca="1">IF('Capital Structure'!$M$18='Capital Structure'!$E$17,P170,P178)</f>
        <v>0</v>
      </c>
      <c r="Q188" s="109">
        <f ca="1">IF('Capital Structure'!$M$18='Capital Structure'!$E$17,Q170,Q178)</f>
        <v>0</v>
      </c>
      <c r="R188" s="109">
        <f ca="1">IF('Capital Structure'!$M$18='Capital Structure'!$E$17,R170,R178)</f>
        <v>0</v>
      </c>
      <c r="S188" s="109">
        <f ca="1">IF('Capital Structure'!$M$18='Capital Structure'!$E$17,S170,S178)</f>
        <v>0</v>
      </c>
      <c r="T188" s="109">
        <f ca="1">IF('Capital Structure'!$M$18='Capital Structure'!$E$17,T170,T178)</f>
        <v>0</v>
      </c>
      <c r="U188" s="109">
        <f ca="1">IF('Capital Structure'!$M$18='Capital Structure'!$E$17,U170,U178)</f>
        <v>0</v>
      </c>
      <c r="V188" s="109">
        <f ca="1">IF('Capital Structure'!$M$18='Capital Structure'!$E$17,V170,V178)</f>
        <v>0</v>
      </c>
      <c r="W188" s="109">
        <f ca="1">IF('Capital Structure'!$M$18='Capital Structure'!$E$17,W170,W178)</f>
        <v>0</v>
      </c>
      <c r="X188" s="109">
        <f ca="1">IF('Capital Structure'!$M$18='Capital Structure'!$E$17,X170,X178)</f>
        <v>0</v>
      </c>
      <c r="Y188" s="109">
        <f ca="1">IF('Capital Structure'!$M$18='Capital Structure'!$E$17,Y170,Y178)</f>
        <v>6842560.911328597</v>
      </c>
      <c r="Z188" s="109">
        <f ca="1">IF('Capital Structure'!$M$18='Capital Structure'!$E$17,Z170,Z178)</f>
        <v>0</v>
      </c>
      <c r="AA188" s="109">
        <f ca="1">IF('Capital Structure'!$M$18='Capital Structure'!$E$17,AA170,AA178)</f>
        <v>0</v>
      </c>
      <c r="AB188" s="109">
        <f ca="1">IF('Capital Structure'!$M$18='Capital Structure'!$E$17,AB170,AB178)</f>
        <v>0</v>
      </c>
      <c r="AC188" s="109">
        <f ca="1">IF('Capital Structure'!$M$18='Capital Structure'!$E$17,AC170,AC178)</f>
        <v>0</v>
      </c>
      <c r="AD188" s="109">
        <f ca="1">IF('Capital Structure'!$M$18='Capital Structure'!$E$17,AD170,AD178)</f>
        <v>0</v>
      </c>
      <c r="AE188" s="109">
        <f ca="1">IF('Capital Structure'!$M$18='Capital Structure'!$E$17,AE170,AE178)</f>
        <v>0</v>
      </c>
      <c r="AF188" s="109">
        <f ca="1">IF('Capital Structure'!$M$18='Capital Structure'!$E$17,AF170,AF178)</f>
        <v>0</v>
      </c>
      <c r="AG188" s="109">
        <f ca="1">IF('Capital Structure'!$M$18='Capital Structure'!$E$17,AG170,AG178)</f>
        <v>0</v>
      </c>
      <c r="AH188" s="109">
        <f ca="1">IF('Capital Structure'!$M$18='Capital Structure'!$E$17,AH170,AH178)</f>
        <v>0</v>
      </c>
      <c r="AI188" s="109">
        <f ca="1">IF('Capital Structure'!$M$18='Capital Structure'!$E$17,AI170,AI178)</f>
        <v>0</v>
      </c>
      <c r="AJ188" s="109">
        <f ca="1">IF('Capital Structure'!$M$18='Capital Structure'!$E$17,AJ170,AJ178)</f>
        <v>0</v>
      </c>
      <c r="AK188" s="109">
        <f ca="1">IF('Capital Structure'!$M$18='Capital Structure'!$E$17,AK170,AK178)</f>
        <v>0</v>
      </c>
      <c r="AL188" s="109">
        <f ca="1">IF('Capital Structure'!$M$18='Capital Structure'!$E$17,AL170,AL178)</f>
        <v>0</v>
      </c>
      <c r="AM188" s="109">
        <f ca="1">IF('Capital Structure'!$M$18='Capital Structure'!$E$17,AM170,AM178)</f>
        <v>0</v>
      </c>
      <c r="AN188" s="109">
        <f ca="1">IF('Capital Structure'!$M$18='Capital Structure'!$E$17,AN170,AN178)</f>
        <v>0</v>
      </c>
      <c r="AO188" s="109">
        <f ca="1">IF('Capital Structure'!$M$18='Capital Structure'!$E$17,AO170,AO178)</f>
        <v>0</v>
      </c>
      <c r="AP188" s="109">
        <f ca="1">IF('Capital Structure'!$M$18='Capital Structure'!$E$17,AP170,AP178)</f>
        <v>0</v>
      </c>
      <c r="AQ188" s="109">
        <f ca="1">IF('Capital Structure'!$M$18='Capital Structure'!$E$17,AQ170,AQ178)</f>
        <v>0</v>
      </c>
      <c r="AR188" s="109">
        <f ca="1">IF('Capital Structure'!$M$18='Capital Structure'!$E$17,AR170,AR178)</f>
        <v>0</v>
      </c>
      <c r="AS188" s="109">
        <f ca="1">IF('Capital Structure'!$M$18='Capital Structure'!$E$17,AS170,AS178)</f>
        <v>0</v>
      </c>
      <c r="AT188" s="109">
        <f ca="1">IF('Capital Structure'!$M$18='Capital Structure'!$E$17,AT170,AT178)</f>
        <v>0</v>
      </c>
      <c r="AU188" s="109">
        <f ca="1">IF('Capital Structure'!$M$18='Capital Structure'!$E$17,AU170,AU178)</f>
        <v>0</v>
      </c>
      <c r="AV188" s="109">
        <f ca="1">IF('Capital Structure'!$M$18='Capital Structure'!$E$17,AV170,AV178)</f>
        <v>0</v>
      </c>
      <c r="AW188" s="109">
        <f ca="1">IF('Capital Structure'!$M$18='Capital Structure'!$E$17,AW170,AW178)</f>
        <v>0</v>
      </c>
      <c r="AX188" s="109">
        <f ca="1">IF('Capital Structure'!$M$18='Capital Structure'!$E$17,AX170,AX178)</f>
        <v>0</v>
      </c>
      <c r="AY188" s="109">
        <f ca="1">IF('Capital Structure'!$M$18='Capital Structure'!$E$17,AY170,AY178)</f>
        <v>0</v>
      </c>
      <c r="AZ188" s="109">
        <f ca="1">IF('Capital Structure'!$M$18='Capital Structure'!$E$17,AZ170,AZ178)</f>
        <v>0</v>
      </c>
      <c r="BA188" s="109">
        <f ca="1">IF('Capital Structure'!$M$18='Capital Structure'!$E$17,BA170,BA178)</f>
        <v>0</v>
      </c>
      <c r="BB188" s="109">
        <f ca="1">IF('Capital Structure'!$M$18='Capital Structure'!$E$17,BB170,BB178)</f>
        <v>0</v>
      </c>
      <c r="BC188" s="109">
        <f ca="1">IF('Capital Structure'!$M$18='Capital Structure'!$E$17,BC170,BC178)</f>
        <v>0</v>
      </c>
      <c r="BD188" s="109">
        <f ca="1">IF('Capital Structure'!$M$18='Capital Structure'!$E$17,BD170,BD178)</f>
        <v>0</v>
      </c>
      <c r="BE188" s="109">
        <f ca="1">IF('Capital Structure'!$M$18='Capital Structure'!$E$17,BE170,BE178)</f>
        <v>0</v>
      </c>
      <c r="BF188" s="109">
        <f ca="1">IF('Capital Structure'!$M$18='Capital Structure'!$E$17,BF170,BF178)</f>
        <v>0</v>
      </c>
      <c r="BG188" s="109">
        <f ca="1">IF('Capital Structure'!$M$18='Capital Structure'!$E$17,BG170,BG178)</f>
        <v>0</v>
      </c>
      <c r="BH188" s="109">
        <f ca="1">IF('Capital Structure'!$M$18='Capital Structure'!$E$17,BH170,BH178)</f>
        <v>0</v>
      </c>
      <c r="BI188" s="109">
        <f ca="1">IF('Capital Structure'!$M$18='Capital Structure'!$E$17,BI170,BI178)</f>
        <v>0</v>
      </c>
      <c r="BJ188" s="109">
        <f ca="1">IF('Capital Structure'!$M$18='Capital Structure'!$E$17,BJ170,BJ178)</f>
        <v>0</v>
      </c>
      <c r="BK188" s="109">
        <f ca="1">IF('Capital Structure'!$M$18='Capital Structure'!$E$17,BK170,BK178)</f>
        <v>0</v>
      </c>
      <c r="BL188" s="109">
        <f ca="1">IF('Capital Structure'!$M$18='Capital Structure'!$E$17,BL170,BL178)</f>
        <v>0</v>
      </c>
      <c r="BM188" s="109">
        <f ca="1">IF('Capital Structure'!$M$18='Capital Structure'!$E$17,BM170,BM178)</f>
        <v>0</v>
      </c>
      <c r="BN188" s="109">
        <f ca="1">IF('Capital Structure'!$M$18='Capital Structure'!$E$17,BN170,BN178)</f>
        <v>0</v>
      </c>
      <c r="BO188" s="109">
        <f ca="1">IF('Capital Structure'!$M$18='Capital Structure'!$E$17,BO170,BO178)</f>
        <v>0</v>
      </c>
      <c r="BP188" s="109">
        <f ca="1">IF('Capital Structure'!$M$18='Capital Structure'!$E$17,BP170,BP178)</f>
        <v>0</v>
      </c>
      <c r="BQ188" s="109">
        <f ca="1">IF('Capital Structure'!$M$18='Capital Structure'!$E$17,BQ170,BQ178)</f>
        <v>0</v>
      </c>
      <c r="BR188" s="109">
        <f ca="1">IF('Capital Structure'!$M$18='Capital Structure'!$E$17,BR170,BR178)</f>
        <v>0</v>
      </c>
      <c r="BS188" s="109">
        <f ca="1">IF('Capital Structure'!$M$18='Capital Structure'!$E$17,BS170,BS178)</f>
        <v>0</v>
      </c>
      <c r="BT188" s="109">
        <f ca="1">IF('Capital Structure'!$M$18='Capital Structure'!$E$17,BT170,BT178)</f>
        <v>0</v>
      </c>
      <c r="BU188" s="109">
        <f ca="1">IF('Capital Structure'!$M$18='Capital Structure'!$E$17,BU170,BU178)</f>
        <v>0</v>
      </c>
      <c r="BV188" s="109">
        <f ca="1">IF('Capital Structure'!$M$18='Capital Structure'!$E$17,BV170,BV178)</f>
        <v>0</v>
      </c>
      <c r="BW188" s="109">
        <f ca="1">IF('Capital Structure'!$M$18='Capital Structure'!$E$17,BW170,BW178)</f>
        <v>0</v>
      </c>
      <c r="BX188" s="109">
        <f ca="1">IF('Capital Structure'!$M$18='Capital Structure'!$E$17,BX170,BX178)</f>
        <v>0</v>
      </c>
      <c r="BY188" s="109">
        <f ca="1">IF('Capital Structure'!$M$18='Capital Structure'!$E$17,BY170,BY178)</f>
        <v>0</v>
      </c>
      <c r="BZ188" s="109">
        <f ca="1">IF('Capital Structure'!$M$18='Capital Structure'!$E$17,BZ170,BZ178)</f>
        <v>0</v>
      </c>
      <c r="CA188" s="109">
        <f ca="1">IF('Capital Structure'!$M$18='Capital Structure'!$E$17,CA170,CA178)</f>
        <v>0</v>
      </c>
      <c r="CB188" s="109">
        <f ca="1">IF('Capital Structure'!$M$18='Capital Structure'!$E$17,CB170,CB178)</f>
        <v>0</v>
      </c>
      <c r="CC188" s="109">
        <f ca="1">IF('Capital Structure'!$M$18='Capital Structure'!$E$17,CC170,CC178)</f>
        <v>0</v>
      </c>
      <c r="CD188" s="109">
        <f ca="1">IF('Capital Structure'!$M$18='Capital Structure'!$E$17,CD170,CD178)</f>
        <v>0</v>
      </c>
      <c r="CE188" s="109">
        <f ca="1">IF('Capital Structure'!$M$18='Capital Structure'!$E$17,CE170,CE178)</f>
        <v>0</v>
      </c>
      <c r="CF188" s="109">
        <f ca="1">IF('Capital Structure'!$M$18='Capital Structure'!$E$17,CF170,CF178)</f>
        <v>0</v>
      </c>
      <c r="CG188" s="109">
        <f ca="1">IF('Capital Structure'!$M$18='Capital Structure'!$E$17,CG170,CG178)</f>
        <v>0</v>
      </c>
      <c r="CH188" s="109">
        <f ca="1">IF('Capital Structure'!$M$18='Capital Structure'!$E$17,CH170,CH178)</f>
        <v>0</v>
      </c>
      <c r="CI188" s="109">
        <f ca="1">IF('Capital Structure'!$M$18='Capital Structure'!$E$17,CI170,CI178)</f>
        <v>0</v>
      </c>
      <c r="CJ188" s="109">
        <f ca="1">IF('Capital Structure'!$M$18='Capital Structure'!$E$17,CJ170,CJ178)</f>
        <v>0</v>
      </c>
      <c r="CK188" s="109">
        <f ca="1">IF('Capital Structure'!$M$18='Capital Structure'!$E$17,CK170,CK178)</f>
        <v>0</v>
      </c>
      <c r="CL188" s="109">
        <f ca="1">IF('Capital Structure'!$M$18='Capital Structure'!$E$17,CL170,CL178)</f>
        <v>0</v>
      </c>
      <c r="CM188" s="109">
        <f ca="1">IF('Capital Structure'!$M$18='Capital Structure'!$E$17,CM170,CM178)</f>
        <v>0</v>
      </c>
      <c r="CN188" s="109">
        <f ca="1">IF('Capital Structure'!$M$18='Capital Structure'!$E$17,CN170,CN178)</f>
        <v>0</v>
      </c>
      <c r="CO188" s="109">
        <f>IF('Capital Structure'!$M$18='Capital Structure'!$E$17,CO170,CO178)</f>
        <v>0</v>
      </c>
      <c r="CP188" s="109">
        <f>IF('Capital Structure'!$M$18='Capital Structure'!$E$17,CP170,CP178)</f>
        <v>0</v>
      </c>
      <c r="CQ188" s="109">
        <f>IF('Capital Structure'!$M$18='Capital Structure'!$E$17,CQ170,CQ178)</f>
        <v>0</v>
      </c>
      <c r="CR188" s="109">
        <f>IF('Capital Structure'!$M$18='Capital Structure'!$E$17,CR170,CR178)</f>
        <v>0</v>
      </c>
      <c r="CS188" s="109">
        <f>IF('Capital Structure'!$M$18='Capital Structure'!$E$17,CS170,CS178)</f>
        <v>0</v>
      </c>
      <c r="CT188" s="109">
        <f>IF('Capital Structure'!$M$18='Capital Structure'!$E$17,CT170,CT178)</f>
        <v>0</v>
      </c>
      <c r="CU188" s="109">
        <f>IF('Capital Structure'!$M$18='Capital Structure'!$E$17,CU170,CU178)</f>
        <v>0</v>
      </c>
      <c r="CV188" s="109">
        <f>IF('Capital Structure'!$M$18='Capital Structure'!$E$17,CV170,CV178)</f>
        <v>0</v>
      </c>
      <c r="CW188" s="109">
        <f>IF('Capital Structure'!$M$18='Capital Structure'!$E$17,CW170,CW178)</f>
        <v>0</v>
      </c>
      <c r="CX188" s="109">
        <f>IF('Capital Structure'!$M$18='Capital Structure'!$E$17,CX170,CX178)</f>
        <v>0</v>
      </c>
      <c r="CY188" s="109">
        <f>IF('Capital Structure'!$M$18='Capital Structure'!$E$17,CY170,CY178)</f>
        <v>0</v>
      </c>
      <c r="CZ188" s="109">
        <f>IF('Capital Structure'!$M$18='Capital Structure'!$E$17,CZ170,CZ178)</f>
        <v>0</v>
      </c>
      <c r="DA188" s="109">
        <f>IF('Capital Structure'!$M$18='Capital Structure'!$E$17,DA170,DA178)</f>
        <v>0</v>
      </c>
      <c r="DB188" s="109">
        <f>IF('Capital Structure'!$M$18='Capital Structure'!$E$17,DB170,DB178)</f>
        <v>0</v>
      </c>
      <c r="DC188" s="109">
        <f>IF('Capital Structure'!$M$18='Capital Structure'!$E$17,DC170,DC178)</f>
        <v>0</v>
      </c>
      <c r="DD188" s="109">
        <f>IF('Capital Structure'!$M$18='Capital Structure'!$E$17,DD170,DD178)</f>
        <v>0</v>
      </c>
      <c r="DE188" s="109">
        <f>IF('Capital Structure'!$M$18='Capital Structure'!$E$17,DE170,DE178)</f>
        <v>0</v>
      </c>
      <c r="DF188" s="109">
        <f>IF('Capital Structure'!$M$18='Capital Structure'!$E$17,DF170,DF178)</f>
        <v>0</v>
      </c>
      <c r="DG188" s="109">
        <f>IF('Capital Structure'!$M$18='Capital Structure'!$E$17,DG170,DG178)</f>
        <v>0</v>
      </c>
      <c r="DH188" s="109">
        <f>IF('Capital Structure'!$M$18='Capital Structure'!$E$17,DH170,DH178)</f>
        <v>0</v>
      </c>
      <c r="DI188" s="109">
        <f>IF('Capital Structure'!$M$18='Capital Structure'!$E$17,DI170,DI178)</f>
        <v>0</v>
      </c>
      <c r="DJ188" s="109">
        <f>IF('Capital Structure'!$M$18='Capital Structure'!$E$17,DJ170,DJ178)</f>
        <v>0</v>
      </c>
      <c r="DK188" s="109">
        <f>IF('Capital Structure'!$M$18='Capital Structure'!$E$17,DK170,DK178)</f>
        <v>0</v>
      </c>
      <c r="DL188" s="109">
        <f>IF('Capital Structure'!$M$18='Capital Structure'!$E$17,DL170,DL178)</f>
        <v>0</v>
      </c>
      <c r="DM188" s="109">
        <f>IF('Capital Structure'!$M$18='Capital Structure'!$E$17,DM170,DM178)</f>
        <v>0</v>
      </c>
      <c r="DN188" s="109">
        <f>IF('Capital Structure'!$M$18='Capital Structure'!$E$17,DN170,DN178)</f>
        <v>0</v>
      </c>
      <c r="DO188" s="109">
        <f>IF('Capital Structure'!$M$18='Capital Structure'!$E$17,DO170,DO178)</f>
        <v>0</v>
      </c>
      <c r="DP188" s="109">
        <f>IF('Capital Structure'!$M$18='Capital Structure'!$E$17,DP170,DP178)</f>
        <v>0</v>
      </c>
      <c r="DQ188" s="109">
        <f>IF('Capital Structure'!$M$18='Capital Structure'!$E$17,DQ170,DQ178)</f>
        <v>0</v>
      </c>
      <c r="DR188" s="109">
        <f>IF('Capital Structure'!$M$18='Capital Structure'!$E$17,DR170,DR178)</f>
        <v>0</v>
      </c>
      <c r="DS188" s="109">
        <f>IF('Capital Structure'!$M$18='Capital Structure'!$E$17,DS170,DS178)</f>
        <v>0</v>
      </c>
      <c r="DT188" s="109">
        <f>IF('Capital Structure'!$M$18='Capital Structure'!$E$17,DT170,DT178)</f>
        <v>0</v>
      </c>
      <c r="DU188" s="109">
        <f>IF('Capital Structure'!$M$18='Capital Structure'!$E$17,DU170,DU178)</f>
        <v>0</v>
      </c>
      <c r="DV188" s="109">
        <f>IF('Capital Structure'!$M$18='Capital Structure'!$E$17,DV170,DV178)</f>
        <v>0</v>
      </c>
      <c r="DW188" s="109">
        <f>IF('Capital Structure'!$M$18='Capital Structure'!$E$17,DW170,DW178)</f>
        <v>0</v>
      </c>
      <c r="DX188" s="109">
        <f>IF('Capital Structure'!$M$18='Capital Structure'!$E$17,DX170,DX178)</f>
        <v>0</v>
      </c>
      <c r="DY188" s="109">
        <f>IF('Capital Structure'!$M$18='Capital Structure'!$E$17,DY170,DY178)</f>
        <v>0</v>
      </c>
      <c r="DZ188" s="109">
        <f>IF('Capital Structure'!$M$18='Capital Structure'!$E$17,DZ170,DZ178)</f>
        <v>0</v>
      </c>
      <c r="EA188" s="109">
        <f>IF('Capital Structure'!$M$18='Capital Structure'!$E$17,EA170,EA178)</f>
        <v>0</v>
      </c>
      <c r="EB188" s="109">
        <f>IF('Capital Structure'!$M$18='Capital Structure'!$E$17,EB170,EB178)</f>
        <v>0</v>
      </c>
      <c r="EC188" s="109">
        <f>IF('Capital Structure'!$M$18='Capital Structure'!$E$17,EC170,EC178)</f>
        <v>0</v>
      </c>
      <c r="ED188" s="109">
        <f>IF('Capital Structure'!$M$18='Capital Structure'!$E$17,ED170,ED178)</f>
        <v>0</v>
      </c>
      <c r="EE188" s="109">
        <f>IF('Capital Structure'!$M$18='Capital Structure'!$E$17,EE170,EE178)</f>
        <v>0</v>
      </c>
      <c r="EF188" s="109">
        <f>IF('Capital Structure'!$M$18='Capital Structure'!$E$17,EF170,EF178)</f>
        <v>0</v>
      </c>
      <c r="EG188" s="109">
        <f>IF('Capital Structure'!$M$18='Capital Structure'!$E$17,EG170,EG178)</f>
        <v>0</v>
      </c>
      <c r="EH188" s="109">
        <f>IF('Capital Structure'!$M$18='Capital Structure'!$E$17,EH170,EH178)</f>
        <v>0</v>
      </c>
      <c r="EI188" s="109">
        <f>IF('Capital Structure'!$M$18='Capital Structure'!$E$17,EI170,EI178)</f>
        <v>0</v>
      </c>
      <c r="EJ188" s="109">
        <f>IF('Capital Structure'!$M$18='Capital Structure'!$E$17,EJ170,EJ178)</f>
        <v>0</v>
      </c>
      <c r="EK188" s="109">
        <f>IF('Capital Structure'!$M$18='Capital Structure'!$E$17,EK170,EK178)</f>
        <v>0</v>
      </c>
    </row>
    <row r="189" spans="1:16384">
      <c r="B189" s="106" t="s">
        <v>329</v>
      </c>
      <c r="E189" s="109">
        <f ca="1">IF('Capital Structure'!$M$18='Capital Structure'!$E$17,E174+E169,E182)</f>
        <v>0</v>
      </c>
      <c r="F189" s="109">
        <f ca="1">IF('Capital Structure'!$M$18='Capital Structure'!$E$17,F174+F169,F182)</f>
        <v>0</v>
      </c>
      <c r="G189" s="109">
        <f ca="1">IF('Capital Structure'!$M$18='Capital Structure'!$E$17,G174+G169,G182)</f>
        <v>0</v>
      </c>
      <c r="H189" s="109">
        <f ca="1">IF('Capital Structure'!$M$18='Capital Structure'!$E$17,H174+H169,H182)</f>
        <v>0</v>
      </c>
      <c r="I189" s="109">
        <f ca="1">IF('Capital Structure'!$M$18='Capital Structure'!$E$17,I174+I169,I182)</f>
        <v>0</v>
      </c>
      <c r="J189" s="109">
        <f ca="1">IF('Capital Structure'!$M$18='Capital Structure'!$E$17,J174+J169,J182)</f>
        <v>0</v>
      </c>
      <c r="K189" s="109">
        <f ca="1">IF('Capital Structure'!$M$18='Capital Structure'!$E$17,K174+K169,K182)</f>
        <v>0</v>
      </c>
      <c r="L189" s="109">
        <f ca="1">IF('Capital Structure'!$M$18='Capital Structure'!$E$17,L174+L169,L182)</f>
        <v>0</v>
      </c>
      <c r="M189" s="109">
        <f ca="1">IF('Capital Structure'!$M$18='Capital Structure'!$E$17,M174+M169,M182)</f>
        <v>0</v>
      </c>
      <c r="N189" s="109">
        <f ca="1">IF('Capital Structure'!$M$18='Capital Structure'!$E$17,N174+N169,N182)</f>
        <v>0</v>
      </c>
      <c r="O189" s="109">
        <f ca="1">IF('Capital Structure'!$M$18='Capital Structure'!$E$17,O174+O169,O182)</f>
        <v>0</v>
      </c>
      <c r="P189" s="109">
        <f ca="1">IF('Capital Structure'!$M$18='Capital Structure'!$E$17,P174+P169,P182)</f>
        <v>0</v>
      </c>
      <c r="Q189" s="109">
        <f ca="1">IF('Capital Structure'!$M$18='Capital Structure'!$E$17,Q174+Q169,Q182)</f>
        <v>0</v>
      </c>
      <c r="R189" s="109">
        <f ca="1">IF('Capital Structure'!$M$18='Capital Structure'!$E$17,R174+R169,R182)</f>
        <v>0</v>
      </c>
      <c r="S189" s="109">
        <f ca="1">IF('Capital Structure'!$M$18='Capital Structure'!$E$17,S174+S169,S182)</f>
        <v>0</v>
      </c>
      <c r="T189" s="109">
        <f ca="1">IF('Capital Structure'!$M$18='Capital Structure'!$E$17,T174+T169,T182)</f>
        <v>3393459.2769573368</v>
      </c>
      <c r="U189" s="109">
        <f ca="1">IF('Capital Structure'!$M$18='Capital Structure'!$E$17,U174+U169,U182)</f>
        <v>6477028.162775524</v>
      </c>
      <c r="V189" s="109">
        <f ca="1">IF('Capital Structure'!$M$18='Capital Structure'!$E$17,V174+V169,V182)</f>
        <v>15227813.147502795</v>
      </c>
      <c r="W189" s="109">
        <f ca="1">IF('Capital Structure'!$M$18='Capital Structure'!$E$17,W174+W169,W182)</f>
        <v>15228016.658775531</v>
      </c>
      <c r="X189" s="109">
        <f ca="1">IF('Capital Structure'!$M$18='Capital Structure'!$E$17,X174+X169,X182)</f>
        <v>41480371.612957336</v>
      </c>
      <c r="Y189" s="109">
        <f ca="1">IF('Capital Structure'!$M$18='Capital Structure'!$E$17,Y174+Y169,Y182)</f>
        <v>16072468.870669633</v>
      </c>
      <c r="Z189" s="109">
        <f ca="1">IF('Capital Structure'!$M$18='Capital Structure'!$E$17,Z174+Z169,Z182)</f>
        <v>0</v>
      </c>
      <c r="AA189" s="109">
        <f ca="1">IF('Capital Structure'!$M$18='Capital Structure'!$E$17,AA174+AA169,AA182)</f>
        <v>0</v>
      </c>
      <c r="AB189" s="109">
        <f ca="1">IF('Capital Structure'!$M$18='Capital Structure'!$E$17,AB174+AB169,AB182)</f>
        <v>0</v>
      </c>
      <c r="AC189" s="109">
        <f ca="1">IF('Capital Structure'!$M$18='Capital Structure'!$E$17,AC174+AC169,AC182)</f>
        <v>0</v>
      </c>
      <c r="AD189" s="109">
        <f ca="1">IF('Capital Structure'!$M$18='Capital Structure'!$E$17,AD174+AD169,AD182)</f>
        <v>0</v>
      </c>
      <c r="AE189" s="109">
        <f ca="1">IF('Capital Structure'!$M$18='Capital Structure'!$E$17,AE174+AE169,AE182)</f>
        <v>0</v>
      </c>
      <c r="AF189" s="109">
        <f ca="1">IF('Capital Structure'!$M$18='Capital Structure'!$E$17,AF174+AF169,AF182)</f>
        <v>0</v>
      </c>
      <c r="AG189" s="109">
        <f ca="1">IF('Capital Structure'!$M$18='Capital Structure'!$E$17,AG174+AG169,AG182)</f>
        <v>0</v>
      </c>
      <c r="AH189" s="109">
        <f ca="1">IF('Capital Structure'!$M$18='Capital Structure'!$E$17,AH174+AH169,AH182)</f>
        <v>0</v>
      </c>
      <c r="AI189" s="109">
        <f ca="1">IF('Capital Structure'!$M$18='Capital Structure'!$E$17,AI174+AI169,AI182)</f>
        <v>0</v>
      </c>
      <c r="AJ189" s="109">
        <f ca="1">IF('Capital Structure'!$M$18='Capital Structure'!$E$17,AJ174+AJ169,AJ182)</f>
        <v>0</v>
      </c>
      <c r="AK189" s="109">
        <f ca="1">IF('Capital Structure'!$M$18='Capital Structure'!$E$17,AK174+AK169,AK182)</f>
        <v>0</v>
      </c>
      <c r="AL189" s="109">
        <f ca="1">IF('Capital Structure'!$M$18='Capital Structure'!$E$17,AL174+AL169,AL182)</f>
        <v>0</v>
      </c>
      <c r="AM189" s="109">
        <f ca="1">IF('Capital Structure'!$M$18='Capital Structure'!$E$17,AM174+AM169,AM182)</f>
        <v>0</v>
      </c>
      <c r="AN189" s="109">
        <f ca="1">IF('Capital Structure'!$M$18='Capital Structure'!$E$17,AN174+AN169,AN182)</f>
        <v>0</v>
      </c>
      <c r="AO189" s="109">
        <f ca="1">IF('Capital Structure'!$M$18='Capital Structure'!$E$17,AO174+AO169,AO182)</f>
        <v>0</v>
      </c>
      <c r="AP189" s="109">
        <f ca="1">IF('Capital Structure'!$M$18='Capital Structure'!$E$17,AP174+AP169,AP182)</f>
        <v>0</v>
      </c>
      <c r="AQ189" s="109">
        <f ca="1">IF('Capital Structure'!$M$18='Capital Structure'!$E$17,AQ174+AQ169,AQ182)</f>
        <v>0</v>
      </c>
      <c r="AR189" s="109">
        <f ca="1">IF('Capital Structure'!$M$18='Capital Structure'!$E$17,AR174+AR169,AR182)</f>
        <v>0</v>
      </c>
      <c r="AS189" s="109">
        <f ca="1">IF('Capital Structure'!$M$18='Capital Structure'!$E$17,AS174+AS169,AS182)</f>
        <v>0</v>
      </c>
      <c r="AT189" s="109">
        <f ca="1">IF('Capital Structure'!$M$18='Capital Structure'!$E$17,AT174+AT169,AT182)</f>
        <v>0</v>
      </c>
      <c r="AU189" s="109">
        <f ca="1">IF('Capital Structure'!$M$18='Capital Structure'!$E$17,AU174+AU169,AU182)</f>
        <v>0</v>
      </c>
      <c r="AV189" s="109">
        <f ca="1">IF('Capital Structure'!$M$18='Capital Structure'!$E$17,AV174+AV169,AV182)</f>
        <v>0</v>
      </c>
      <c r="AW189" s="109">
        <f ca="1">IF('Capital Structure'!$M$18='Capital Structure'!$E$17,AW174+AW169,AW182)</f>
        <v>0</v>
      </c>
      <c r="AX189" s="109">
        <f ca="1">IF('Capital Structure'!$M$18='Capital Structure'!$E$17,AX174+AX169,AX182)</f>
        <v>0</v>
      </c>
      <c r="AY189" s="109">
        <f ca="1">IF('Capital Structure'!$M$18='Capital Structure'!$E$17,AY174+AY169,AY182)</f>
        <v>0</v>
      </c>
      <c r="AZ189" s="109">
        <f ca="1">IF('Capital Structure'!$M$18='Capital Structure'!$E$17,AZ174+AZ169,AZ182)</f>
        <v>0</v>
      </c>
      <c r="BA189" s="109">
        <f ca="1">IF('Capital Structure'!$M$18='Capital Structure'!$E$17,BA174+BA169,BA182)</f>
        <v>0</v>
      </c>
      <c r="BB189" s="109">
        <f ca="1">IF('Capital Structure'!$M$18='Capital Structure'!$E$17,BB174+BB169,BB182)</f>
        <v>0</v>
      </c>
      <c r="BC189" s="109">
        <f ca="1">IF('Capital Structure'!$M$18='Capital Structure'!$E$17,BC174+BC169,BC182)</f>
        <v>0</v>
      </c>
      <c r="BD189" s="109">
        <f ca="1">IF('Capital Structure'!$M$18='Capital Structure'!$E$17,BD174+BD169,BD182)</f>
        <v>0</v>
      </c>
      <c r="BE189" s="109">
        <f ca="1">IF('Capital Structure'!$M$18='Capital Structure'!$E$17,BE174+BE169,BE182)</f>
        <v>0</v>
      </c>
      <c r="BF189" s="109">
        <f ca="1">IF('Capital Structure'!$M$18='Capital Structure'!$E$17,BF174+BF169,BF182)</f>
        <v>0</v>
      </c>
      <c r="BG189" s="109">
        <f ca="1">IF('Capital Structure'!$M$18='Capital Structure'!$E$17,BG174+BG169,BG182)</f>
        <v>0</v>
      </c>
      <c r="BH189" s="109">
        <f ca="1">IF('Capital Structure'!$M$18='Capital Structure'!$E$17,BH174+BH169,BH182)</f>
        <v>0</v>
      </c>
      <c r="BI189" s="109">
        <f ca="1">IF('Capital Structure'!$M$18='Capital Structure'!$E$17,BI174+BI169,BI182)</f>
        <v>0</v>
      </c>
      <c r="BJ189" s="109">
        <f ca="1">IF('Capital Structure'!$M$18='Capital Structure'!$E$17,BJ174+BJ169,BJ182)</f>
        <v>0</v>
      </c>
      <c r="BK189" s="109">
        <f ca="1">IF('Capital Structure'!$M$18='Capital Structure'!$E$17,BK174+BK169,BK182)</f>
        <v>0</v>
      </c>
      <c r="BL189" s="109">
        <f ca="1">IF('Capital Structure'!$M$18='Capital Structure'!$E$17,BL174+BL169,BL182)</f>
        <v>0</v>
      </c>
      <c r="BM189" s="109">
        <f ca="1">IF('Capital Structure'!$M$18='Capital Structure'!$E$17,BM174+BM169,BM182)</f>
        <v>0</v>
      </c>
      <c r="BN189" s="109">
        <f ca="1">IF('Capital Structure'!$M$18='Capital Structure'!$E$17,BN174+BN169,BN182)</f>
        <v>0</v>
      </c>
      <c r="BO189" s="109">
        <f ca="1">IF('Capital Structure'!$M$18='Capital Structure'!$E$17,BO174+BO169,BO182)</f>
        <v>0</v>
      </c>
      <c r="BP189" s="109">
        <f ca="1">IF('Capital Structure'!$M$18='Capital Structure'!$E$17,BP174+BP169,BP182)</f>
        <v>0</v>
      </c>
      <c r="BQ189" s="109">
        <f ca="1">IF('Capital Structure'!$M$18='Capital Structure'!$E$17,BQ174+BQ169,BQ182)</f>
        <v>0</v>
      </c>
      <c r="BR189" s="109">
        <f ca="1">IF('Capital Structure'!$M$18='Capital Structure'!$E$17,BR174+BR169,BR182)</f>
        <v>0</v>
      </c>
      <c r="BS189" s="109">
        <f ca="1">IF('Capital Structure'!$M$18='Capital Structure'!$E$17,BS174+BS169,BS182)</f>
        <v>0</v>
      </c>
      <c r="BT189" s="109">
        <f ca="1">IF('Capital Structure'!$M$18='Capital Structure'!$E$17,BT174+BT169,BT182)</f>
        <v>0</v>
      </c>
      <c r="BU189" s="109">
        <f ca="1">IF('Capital Structure'!$M$18='Capital Structure'!$E$17,BU174+BU169,BU182)</f>
        <v>0</v>
      </c>
      <c r="BV189" s="109">
        <f>IF('Capital Structure'!$M$18='Capital Structure'!$E$17,BV174+BV169,BV182)</f>
        <v>0</v>
      </c>
      <c r="BW189" s="109">
        <f>IF('Capital Structure'!$M$18='Capital Structure'!$E$17,BW174+BW169,BW182)</f>
        <v>0</v>
      </c>
      <c r="BX189" s="109">
        <f>IF('Capital Structure'!$M$18='Capital Structure'!$E$17,BX174+BX169,BX182)</f>
        <v>0</v>
      </c>
      <c r="BY189" s="109">
        <f>IF('Capital Structure'!$M$18='Capital Structure'!$E$17,BY174+BY169,BY182)</f>
        <v>0</v>
      </c>
      <c r="BZ189" s="109">
        <f>IF('Capital Structure'!$M$18='Capital Structure'!$E$17,BZ174+BZ169,BZ182)</f>
        <v>0</v>
      </c>
      <c r="CA189" s="109">
        <f>IF('Capital Structure'!$M$18='Capital Structure'!$E$17,CA174+CA169,CA182)</f>
        <v>0</v>
      </c>
      <c r="CB189" s="109">
        <f>IF('Capital Structure'!$M$18='Capital Structure'!$E$17,CB174+CB169,CB182)</f>
        <v>0</v>
      </c>
      <c r="CC189" s="109">
        <f>IF('Capital Structure'!$M$18='Capital Structure'!$E$17,CC174+CC169,CC182)</f>
        <v>0</v>
      </c>
      <c r="CD189" s="109">
        <f>IF('Capital Structure'!$M$18='Capital Structure'!$E$17,CD174+CD169,CD182)</f>
        <v>0</v>
      </c>
      <c r="CE189" s="109">
        <f>IF('Capital Structure'!$M$18='Capital Structure'!$E$17,CE174+CE169,CE182)</f>
        <v>0</v>
      </c>
      <c r="CF189" s="109">
        <f>IF('Capital Structure'!$M$18='Capital Structure'!$E$17,CF174+CF169,CF182)</f>
        <v>0</v>
      </c>
      <c r="CG189" s="109">
        <f>IF('Capital Structure'!$M$18='Capital Structure'!$E$17,CG174+CG169,CG182)</f>
        <v>0</v>
      </c>
      <c r="CH189" s="109">
        <f>IF('Capital Structure'!$M$18='Capital Structure'!$E$17,CH174+CH169,CH182)</f>
        <v>0</v>
      </c>
      <c r="CI189" s="109">
        <f>IF('Capital Structure'!$M$18='Capital Structure'!$E$17,CI174+CI169,CI182)</f>
        <v>0</v>
      </c>
      <c r="CJ189" s="109">
        <f>IF('Capital Structure'!$M$18='Capital Structure'!$E$17,CJ174+CJ169,CJ182)</f>
        <v>0</v>
      </c>
      <c r="CK189" s="109">
        <f>IF('Capital Structure'!$M$18='Capital Structure'!$E$17,CK174+CK169,CK182)</f>
        <v>0</v>
      </c>
      <c r="CL189" s="109">
        <f>IF('Capital Structure'!$M$18='Capital Structure'!$E$17,CL174+CL169,CL182)</f>
        <v>0</v>
      </c>
      <c r="CM189" s="109">
        <f ca="1">IF('Capital Structure'!$M$18='Capital Structure'!$E$17,CM174+CM169,CM182)</f>
        <v>77890406.092795908</v>
      </c>
      <c r="CN189" s="109">
        <f>IF('Capital Structure'!$M$18='Capital Structure'!$E$17,CN174+CN169,CN182)</f>
        <v>0</v>
      </c>
      <c r="CO189" s="109">
        <f>IF('Capital Structure'!$M$18='Capital Structure'!$E$17,CO174+CO169,CO182)</f>
        <v>0</v>
      </c>
      <c r="CP189" s="109">
        <f>IF('Capital Structure'!$M$18='Capital Structure'!$E$17,CP174+CP169,CP182)</f>
        <v>0</v>
      </c>
      <c r="CQ189" s="109">
        <f>IF('Capital Structure'!$M$18='Capital Structure'!$E$17,CQ174+CQ169,CQ182)</f>
        <v>0</v>
      </c>
      <c r="CR189" s="109">
        <f>IF('Capital Structure'!$M$18='Capital Structure'!$E$17,CR174+CR169,CR182)</f>
        <v>0</v>
      </c>
      <c r="CS189" s="109">
        <f>IF('Capital Structure'!$M$18='Capital Structure'!$E$17,CS174+CS169,CS182)</f>
        <v>0</v>
      </c>
      <c r="CT189" s="109">
        <f>IF('Capital Structure'!$M$18='Capital Structure'!$E$17,CT174+CT169,CT182)</f>
        <v>0</v>
      </c>
      <c r="CU189" s="109">
        <f>IF('Capital Structure'!$M$18='Capital Structure'!$E$17,CU174+CU169,CU182)</f>
        <v>0</v>
      </c>
      <c r="CV189" s="109">
        <f>IF('Capital Structure'!$M$18='Capital Structure'!$E$17,CV174+CV169,CV182)</f>
        <v>0</v>
      </c>
      <c r="CW189" s="109">
        <f>IF('Capital Structure'!$M$18='Capital Structure'!$E$17,CW174+CW169,CW182)</f>
        <v>0</v>
      </c>
      <c r="CX189" s="109">
        <f>IF('Capital Structure'!$M$18='Capital Structure'!$E$17,CX174+CX169,CX182)</f>
        <v>0</v>
      </c>
      <c r="CY189" s="109">
        <f>IF('Capital Structure'!$M$18='Capital Structure'!$E$17,CY174+CY169,CY182)</f>
        <v>0</v>
      </c>
      <c r="CZ189" s="109">
        <f>IF('Capital Structure'!$M$18='Capital Structure'!$E$17,CZ174+CZ169,CZ182)</f>
        <v>0</v>
      </c>
      <c r="DA189" s="109">
        <f>IF('Capital Structure'!$M$18='Capital Structure'!$E$17,DA174+DA169,DA182)</f>
        <v>0</v>
      </c>
      <c r="DB189" s="109">
        <f>IF('Capital Structure'!$M$18='Capital Structure'!$E$17,DB174+DB169,DB182)</f>
        <v>0</v>
      </c>
      <c r="DC189" s="109">
        <f>IF('Capital Structure'!$M$18='Capital Structure'!$E$17,DC174+DC169,DC182)</f>
        <v>0</v>
      </c>
      <c r="DD189" s="109">
        <f>IF('Capital Structure'!$M$18='Capital Structure'!$E$17,DD174+DD169,DD182)</f>
        <v>0</v>
      </c>
      <c r="DE189" s="109">
        <f>IF('Capital Structure'!$M$18='Capital Structure'!$E$17,DE174+DE169,DE182)</f>
        <v>0</v>
      </c>
      <c r="DF189" s="109">
        <f>IF('Capital Structure'!$M$18='Capital Structure'!$E$17,DF174+DF169,DF182)</f>
        <v>0</v>
      </c>
      <c r="DG189" s="109">
        <f>IF('Capital Structure'!$M$18='Capital Structure'!$E$17,DG174+DG169,DG182)</f>
        <v>0</v>
      </c>
      <c r="DH189" s="109">
        <f>IF('Capital Structure'!$M$18='Capital Structure'!$E$17,DH174+DH169,DH182)</f>
        <v>0</v>
      </c>
      <c r="DI189" s="109">
        <f>IF('Capital Structure'!$M$18='Capital Structure'!$E$17,DI174+DI169,DI182)</f>
        <v>0</v>
      </c>
      <c r="DJ189" s="109">
        <f>IF('Capital Structure'!$M$18='Capital Structure'!$E$17,DJ174+DJ169,DJ182)</f>
        <v>0</v>
      </c>
      <c r="DK189" s="109">
        <f>IF('Capital Structure'!$M$18='Capital Structure'!$E$17,DK174+DK169,DK182)</f>
        <v>0</v>
      </c>
      <c r="DL189" s="109">
        <f>IF('Capital Structure'!$M$18='Capital Structure'!$E$17,DL174+DL169,DL182)</f>
        <v>0</v>
      </c>
      <c r="DM189" s="109">
        <f>IF('Capital Structure'!$M$18='Capital Structure'!$E$17,DM174+DM169,DM182)</f>
        <v>0</v>
      </c>
      <c r="DN189" s="109">
        <f>IF('Capital Structure'!$M$18='Capital Structure'!$E$17,DN174+DN169,DN182)</f>
        <v>0</v>
      </c>
      <c r="DO189" s="109">
        <f>IF('Capital Structure'!$M$18='Capital Structure'!$E$17,DO174+DO169,DO182)</f>
        <v>0</v>
      </c>
      <c r="DP189" s="109">
        <f>IF('Capital Structure'!$M$18='Capital Structure'!$E$17,DP174+DP169,DP182)</f>
        <v>0</v>
      </c>
      <c r="DQ189" s="109">
        <f>IF('Capital Structure'!$M$18='Capital Structure'!$E$17,DQ174+DQ169,DQ182)</f>
        <v>0</v>
      </c>
      <c r="DR189" s="109">
        <f>IF('Capital Structure'!$M$18='Capital Structure'!$E$17,DR174+DR169,DR182)</f>
        <v>0</v>
      </c>
      <c r="DS189" s="109">
        <f>IF('Capital Structure'!$M$18='Capital Structure'!$E$17,DS174+DS169,DS182)</f>
        <v>0</v>
      </c>
      <c r="DT189" s="109">
        <f>IF('Capital Structure'!$M$18='Capital Structure'!$E$17,DT174+DT169,DT182)</f>
        <v>0</v>
      </c>
      <c r="DU189" s="109">
        <f>IF('Capital Structure'!$M$18='Capital Structure'!$E$17,DU174+DU169,DU182)</f>
        <v>0</v>
      </c>
      <c r="DV189" s="109">
        <f>IF('Capital Structure'!$M$18='Capital Structure'!$E$17,DV174+DV169,DV182)</f>
        <v>0</v>
      </c>
      <c r="DW189" s="109">
        <f>IF('Capital Structure'!$M$18='Capital Structure'!$E$17,DW174+DW169,DW182)</f>
        <v>0</v>
      </c>
      <c r="DX189" s="109">
        <f>IF('Capital Structure'!$M$18='Capital Structure'!$E$17,DX174+DX169,DX182)</f>
        <v>0</v>
      </c>
      <c r="DY189" s="109">
        <f>IF('Capital Structure'!$M$18='Capital Structure'!$E$17,DY174+DY169,DY182)</f>
        <v>0</v>
      </c>
      <c r="DZ189" s="109">
        <f>IF('Capital Structure'!$M$18='Capital Structure'!$E$17,DZ174+DZ169,DZ182)</f>
        <v>0</v>
      </c>
      <c r="EA189" s="109">
        <f>IF('Capital Structure'!$M$18='Capital Structure'!$E$17,EA174+EA169,EA182)</f>
        <v>0</v>
      </c>
      <c r="EB189" s="109">
        <f>IF('Capital Structure'!$M$18='Capital Structure'!$E$17,EB174+EB169,EB182)</f>
        <v>0</v>
      </c>
      <c r="EC189" s="109">
        <f>IF('Capital Structure'!$M$18='Capital Structure'!$E$17,EC174+EC169,EC182)</f>
        <v>0</v>
      </c>
      <c r="ED189" s="109">
        <f>IF('Capital Structure'!$M$18='Capital Structure'!$E$17,ED174+ED169,ED182)</f>
        <v>0</v>
      </c>
      <c r="EE189" s="109">
        <f>IF('Capital Structure'!$M$18='Capital Structure'!$E$17,EE174+EE169,EE182)</f>
        <v>0</v>
      </c>
      <c r="EF189" s="109">
        <f>IF('Capital Structure'!$M$18='Capital Structure'!$E$17,EF174+EF169,EF182)</f>
        <v>0</v>
      </c>
      <c r="EG189" s="109">
        <f>IF('Capital Structure'!$M$18='Capital Structure'!$E$17,EG174+EG169,EG182)</f>
        <v>0</v>
      </c>
      <c r="EH189" s="109">
        <f>IF('Capital Structure'!$M$18='Capital Structure'!$E$17,EH174+EH169,EH182)</f>
        <v>0</v>
      </c>
      <c r="EI189" s="109">
        <f>IF('Capital Structure'!$M$18='Capital Structure'!$E$17,EI174+EI169,EI182)</f>
        <v>0</v>
      </c>
      <c r="EJ189" s="109">
        <f>IF('Capital Structure'!$M$18='Capital Structure'!$E$17,EJ174+EJ169,EJ182)</f>
        <v>0</v>
      </c>
      <c r="EK189" s="109">
        <f>IF('Capital Structure'!$M$18='Capital Structure'!$E$17,EK174+EK169,EK182)</f>
        <v>0</v>
      </c>
    </row>
    <row r="190" spans="1:16384">
      <c r="B190" s="106"/>
      <c r="E190" s="109"/>
      <c r="F190" s="109"/>
      <c r="G190" s="109"/>
      <c r="H190" s="109"/>
      <c r="I190" s="109"/>
      <c r="J190" s="109"/>
      <c r="K190" s="109"/>
      <c r="L190" s="109"/>
      <c r="M190" s="109"/>
      <c r="N190" s="109"/>
      <c r="O190" s="109"/>
      <c r="P190" s="109"/>
      <c r="Q190" s="109"/>
      <c r="R190" s="109"/>
      <c r="S190" s="109"/>
      <c r="T190" s="109"/>
      <c r="U190" s="109"/>
      <c r="V190" s="109"/>
      <c r="W190" s="109"/>
      <c r="X190" s="109"/>
      <c r="Y190" s="109"/>
      <c r="Z190" s="109"/>
      <c r="AA190" s="109"/>
      <c r="AB190" s="109"/>
      <c r="AC190" s="109"/>
      <c r="AD190" s="109"/>
      <c r="AE190" s="109"/>
      <c r="AF190" s="109"/>
      <c r="AG190" s="109"/>
      <c r="AH190" s="109"/>
      <c r="AI190" s="109"/>
      <c r="AJ190" s="109"/>
      <c r="AK190" s="109"/>
      <c r="AL190" s="109"/>
      <c r="AM190" s="109"/>
      <c r="AN190" s="109"/>
      <c r="AO190" s="109"/>
      <c r="AP190" s="109"/>
      <c r="AQ190" s="109"/>
      <c r="AR190" s="109"/>
      <c r="AS190" s="109"/>
      <c r="AT190" s="109"/>
      <c r="AU190" s="109"/>
      <c r="AV190" s="109"/>
      <c r="AW190" s="109"/>
      <c r="AX190" s="109"/>
      <c r="AY190" s="109"/>
      <c r="AZ190" s="109"/>
      <c r="BA190" s="109"/>
      <c r="BB190" s="109"/>
      <c r="BC190" s="109"/>
      <c r="BD190" s="109"/>
      <c r="BE190" s="109"/>
      <c r="BF190" s="109"/>
      <c r="BG190" s="109"/>
      <c r="BH190" s="109"/>
      <c r="BI190" s="109"/>
      <c r="BJ190" s="109"/>
      <c r="BK190" s="109"/>
      <c r="BL190" s="109"/>
      <c r="BM190" s="109"/>
      <c r="BN190" s="109"/>
      <c r="BO190" s="109"/>
    </row>
    <row r="191" spans="1:16384">
      <c r="A191" s="148"/>
      <c r="C191" s="148"/>
      <c r="D191" s="148"/>
      <c r="E191" s="150"/>
      <c r="F191" s="150"/>
      <c r="G191" s="150"/>
      <c r="H191" s="150"/>
      <c r="I191" s="150"/>
      <c r="J191" s="150"/>
      <c r="K191" s="150"/>
      <c r="L191" s="150"/>
      <c r="M191" s="150"/>
      <c r="N191" s="150"/>
      <c r="O191" s="150"/>
      <c r="P191" s="150"/>
      <c r="Q191" s="150"/>
      <c r="R191" s="150"/>
      <c r="S191" s="150"/>
      <c r="T191" s="150"/>
      <c r="U191" s="150"/>
      <c r="V191" s="150"/>
      <c r="W191" s="150"/>
      <c r="X191" s="150"/>
      <c r="Y191" s="150"/>
      <c r="Z191" s="150"/>
      <c r="AA191" s="150"/>
      <c r="AB191" s="150"/>
      <c r="AC191" s="150"/>
      <c r="AD191" s="150"/>
      <c r="AE191" s="150"/>
      <c r="AF191" s="150"/>
      <c r="AG191" s="150"/>
      <c r="AH191" s="150"/>
      <c r="AI191" s="150"/>
      <c r="AJ191" s="150"/>
      <c r="AK191" s="150"/>
      <c r="AL191" s="150"/>
      <c r="AM191" s="150"/>
      <c r="AN191" s="150"/>
      <c r="AO191" s="150"/>
      <c r="AP191" s="150"/>
      <c r="AQ191" s="150"/>
      <c r="AR191" s="150"/>
      <c r="AS191" s="150"/>
      <c r="AT191" s="150"/>
      <c r="AU191" s="150"/>
      <c r="AV191" s="150"/>
      <c r="AW191" s="150"/>
      <c r="AX191" s="150"/>
      <c r="AY191" s="150"/>
      <c r="AZ191" s="150"/>
      <c r="BA191" s="150"/>
      <c r="BB191" s="150"/>
      <c r="BC191" s="150"/>
      <c r="BD191" s="150"/>
      <c r="BE191" s="150"/>
      <c r="BF191" s="150"/>
      <c r="BG191" s="150"/>
      <c r="BH191" s="150"/>
      <c r="BI191" s="150"/>
      <c r="BJ191" s="150"/>
      <c r="BK191" s="150"/>
      <c r="BL191" s="150"/>
      <c r="BM191" s="150"/>
      <c r="BN191" s="150"/>
      <c r="BO191" s="150"/>
      <c r="BP191" s="148"/>
      <c r="BQ191" s="148"/>
      <c r="BR191" s="148"/>
      <c r="BS191" s="148"/>
      <c r="BT191" s="148"/>
      <c r="BU191" s="148"/>
      <c r="BV191" s="148"/>
      <c r="BW191" s="148"/>
      <c r="BX191" s="148"/>
      <c r="BY191" s="148"/>
      <c r="BZ191" s="148"/>
      <c r="CA191" s="148"/>
      <c r="CB191" s="148"/>
      <c r="CC191" s="148"/>
      <c r="CD191" s="148"/>
      <c r="CE191" s="148"/>
      <c r="CF191" s="148"/>
      <c r="CG191" s="148"/>
      <c r="CH191" s="148"/>
      <c r="CI191" s="148"/>
      <c r="CJ191" s="148"/>
      <c r="CK191" s="148"/>
      <c r="CL191" s="148"/>
      <c r="CM191" s="148"/>
      <c r="CN191" s="148"/>
      <c r="CO191" s="148"/>
      <c r="CP191" s="148"/>
      <c r="CQ191" s="148"/>
      <c r="CR191" s="148"/>
      <c r="CS191" s="148"/>
      <c r="CT191" s="148"/>
      <c r="CU191" s="148"/>
      <c r="CV191" s="148"/>
      <c r="CW191" s="148"/>
      <c r="CX191" s="148"/>
      <c r="CY191" s="148"/>
      <c r="CZ191" s="148"/>
      <c r="DA191" s="148"/>
      <c r="DB191" s="148"/>
      <c r="DC191" s="148"/>
      <c r="DD191" s="148"/>
      <c r="DE191" s="148"/>
      <c r="DF191" s="148"/>
      <c r="DG191" s="148"/>
      <c r="DH191" s="148"/>
      <c r="DI191" s="148"/>
      <c r="DJ191" s="148"/>
      <c r="DK191" s="148"/>
      <c r="DL191" s="148"/>
      <c r="DM191" s="148"/>
      <c r="DN191" s="148"/>
      <c r="DO191" s="148"/>
      <c r="DP191" s="148"/>
      <c r="DQ191" s="148"/>
      <c r="DR191" s="148"/>
      <c r="DS191" s="148"/>
      <c r="DT191" s="148"/>
      <c r="DU191" s="148"/>
      <c r="DV191" s="148"/>
      <c r="DW191" s="148"/>
      <c r="DX191" s="148"/>
      <c r="DY191" s="148"/>
      <c r="DZ191" s="148"/>
      <c r="EA191" s="148"/>
      <c r="EB191" s="148"/>
      <c r="EC191" s="148"/>
      <c r="ED191" s="148"/>
      <c r="EE191" s="148"/>
      <c r="EF191" s="148"/>
      <c r="EG191" s="148"/>
      <c r="EH191" s="148"/>
      <c r="EI191" s="148"/>
      <c r="EJ191" s="148"/>
      <c r="EK191" s="148"/>
      <c r="EL191" s="148"/>
      <c r="EM191" s="148"/>
      <c r="EN191" s="148"/>
      <c r="EO191" s="148"/>
      <c r="EP191" s="148"/>
      <c r="EQ191" s="148"/>
      <c r="ER191" s="148"/>
      <c r="ES191" s="148"/>
      <c r="ET191" s="148"/>
      <c r="EU191" s="148"/>
      <c r="EV191" s="148"/>
      <c r="EW191" s="148"/>
      <c r="EX191" s="148"/>
      <c r="EY191" s="148"/>
      <c r="EZ191" s="148"/>
      <c r="FA191" s="148"/>
      <c r="FB191" s="148"/>
      <c r="FC191" s="148"/>
      <c r="FD191" s="148"/>
      <c r="FE191" s="148"/>
      <c r="FF191" s="148"/>
      <c r="FG191" s="148"/>
      <c r="FH191" s="148"/>
      <c r="FI191" s="148"/>
      <c r="FJ191" s="148"/>
      <c r="FK191" s="148"/>
      <c r="FL191" s="148"/>
      <c r="FM191" s="148"/>
      <c r="FN191" s="148"/>
      <c r="FO191" s="148"/>
      <c r="FP191" s="148"/>
      <c r="FQ191" s="148"/>
      <c r="FR191" s="148"/>
      <c r="FS191" s="148"/>
      <c r="FT191" s="148"/>
      <c r="FU191" s="148"/>
      <c r="FV191" s="148"/>
      <c r="FW191" s="148"/>
      <c r="FX191" s="148"/>
      <c r="FY191" s="148"/>
      <c r="FZ191" s="148"/>
      <c r="GA191" s="148"/>
      <c r="GB191" s="148"/>
      <c r="GC191" s="148"/>
      <c r="GD191" s="148"/>
      <c r="GE191" s="148"/>
      <c r="GF191" s="148"/>
      <c r="GG191" s="148"/>
      <c r="GH191" s="148"/>
      <c r="GI191" s="148"/>
      <c r="GJ191" s="148"/>
      <c r="GK191" s="148"/>
      <c r="GL191" s="148"/>
      <c r="GM191" s="148"/>
      <c r="GN191" s="148"/>
      <c r="GO191" s="148"/>
      <c r="GP191" s="148"/>
      <c r="GQ191" s="148"/>
      <c r="GR191" s="148"/>
      <c r="GS191" s="148"/>
      <c r="GT191" s="148"/>
      <c r="GU191" s="148"/>
      <c r="GV191" s="148"/>
      <c r="GW191" s="148"/>
      <c r="GX191" s="148"/>
      <c r="GY191" s="148"/>
      <c r="GZ191" s="148"/>
      <c r="HA191" s="148"/>
      <c r="HB191" s="148"/>
      <c r="HC191" s="148"/>
      <c r="HD191" s="148"/>
      <c r="HE191" s="148"/>
      <c r="HF191" s="148"/>
      <c r="HG191" s="148"/>
      <c r="HH191" s="148"/>
      <c r="HI191" s="148"/>
      <c r="HJ191" s="148"/>
      <c r="HK191" s="148"/>
      <c r="HL191" s="148"/>
      <c r="HM191" s="148"/>
      <c r="HN191" s="148"/>
      <c r="HO191" s="148"/>
      <c r="HP191" s="148"/>
      <c r="HQ191" s="148"/>
      <c r="HR191" s="148"/>
      <c r="HS191" s="148"/>
      <c r="HT191" s="148"/>
      <c r="HU191" s="148"/>
      <c r="HV191" s="148"/>
      <c r="HW191" s="148"/>
      <c r="HX191" s="148"/>
      <c r="HY191" s="148"/>
      <c r="HZ191" s="148"/>
      <c r="IA191" s="148"/>
      <c r="IB191" s="148"/>
      <c r="IC191" s="148"/>
      <c r="ID191" s="148"/>
      <c r="IE191" s="148"/>
      <c r="IF191" s="148"/>
      <c r="IG191" s="148"/>
      <c r="IH191" s="148"/>
      <c r="II191" s="148"/>
      <c r="IJ191" s="148"/>
      <c r="IK191" s="148"/>
      <c r="IL191" s="148"/>
      <c r="IM191" s="148"/>
      <c r="IN191" s="148"/>
      <c r="IO191" s="148"/>
      <c r="IP191" s="148"/>
      <c r="IQ191" s="148"/>
      <c r="IR191" s="148"/>
      <c r="IS191" s="148"/>
      <c r="IT191" s="148"/>
      <c r="IU191" s="148"/>
      <c r="IV191" s="148"/>
      <c r="IW191" s="148"/>
      <c r="IX191" s="148"/>
      <c r="IY191" s="148"/>
      <c r="IZ191" s="148"/>
      <c r="JA191" s="148"/>
      <c r="JB191" s="148"/>
      <c r="JC191" s="148"/>
      <c r="JD191" s="148"/>
      <c r="JE191" s="148"/>
      <c r="JF191" s="148"/>
      <c r="JG191" s="148"/>
      <c r="JH191" s="148"/>
      <c r="JI191" s="148"/>
      <c r="JJ191" s="148"/>
      <c r="JK191" s="148"/>
      <c r="JL191" s="148"/>
      <c r="JM191" s="148"/>
      <c r="JN191" s="148"/>
      <c r="JO191" s="148"/>
      <c r="JP191" s="148"/>
      <c r="JQ191" s="148"/>
      <c r="JR191" s="148"/>
      <c r="JS191" s="148"/>
      <c r="JT191" s="148"/>
      <c r="JU191" s="148"/>
      <c r="JV191" s="148"/>
      <c r="JW191" s="148"/>
      <c r="JX191" s="148"/>
      <c r="JY191" s="148"/>
      <c r="JZ191" s="148"/>
      <c r="KA191" s="148"/>
      <c r="KB191" s="148"/>
      <c r="KC191" s="148"/>
      <c r="KD191" s="148"/>
      <c r="KE191" s="148"/>
      <c r="KF191" s="148"/>
      <c r="KG191" s="148"/>
      <c r="KH191" s="148"/>
      <c r="KI191" s="148"/>
      <c r="KJ191" s="148"/>
      <c r="KK191" s="148"/>
      <c r="KL191" s="148"/>
      <c r="KM191" s="148"/>
      <c r="KN191" s="148"/>
      <c r="KO191" s="148"/>
      <c r="KP191" s="148"/>
      <c r="KQ191" s="148"/>
      <c r="KR191" s="148"/>
      <c r="KS191" s="148"/>
      <c r="KT191" s="148"/>
      <c r="KU191" s="148"/>
      <c r="KV191" s="148"/>
      <c r="KW191" s="148"/>
      <c r="KX191" s="148"/>
      <c r="KY191" s="148"/>
      <c r="KZ191" s="148"/>
      <c r="LA191" s="148"/>
      <c r="LB191" s="148"/>
      <c r="LC191" s="148"/>
      <c r="LD191" s="148"/>
      <c r="LE191" s="148"/>
      <c r="LF191" s="148"/>
      <c r="LG191" s="148"/>
      <c r="LH191" s="148"/>
      <c r="LI191" s="148"/>
      <c r="LJ191" s="148"/>
      <c r="LK191" s="148"/>
      <c r="LL191" s="148"/>
      <c r="LM191" s="148"/>
      <c r="LN191" s="148"/>
      <c r="LO191" s="148"/>
      <c r="LP191" s="148"/>
      <c r="LQ191" s="148"/>
      <c r="LR191" s="148"/>
      <c r="LS191" s="148"/>
      <c r="LT191" s="148"/>
      <c r="LU191" s="148"/>
      <c r="LV191" s="148"/>
      <c r="LW191" s="148"/>
      <c r="LX191" s="148"/>
      <c r="LY191" s="148"/>
      <c r="LZ191" s="148"/>
      <c r="MA191" s="148"/>
      <c r="MB191" s="148"/>
      <c r="MC191" s="148"/>
      <c r="MD191" s="148"/>
      <c r="ME191" s="148"/>
      <c r="MF191" s="148"/>
      <c r="MG191" s="148"/>
      <c r="MH191" s="148"/>
      <c r="MI191" s="148"/>
      <c r="MJ191" s="148"/>
      <c r="MK191" s="148"/>
      <c r="ML191" s="148"/>
      <c r="MM191" s="148"/>
      <c r="MN191" s="148"/>
      <c r="MO191" s="148"/>
      <c r="MP191" s="148"/>
      <c r="MQ191" s="148"/>
      <c r="MR191" s="148"/>
      <c r="MS191" s="148"/>
      <c r="MT191" s="148"/>
      <c r="MU191" s="148"/>
      <c r="MV191" s="148"/>
      <c r="MW191" s="148"/>
      <c r="MX191" s="148"/>
      <c r="MY191" s="148"/>
      <c r="MZ191" s="148"/>
      <c r="NA191" s="148"/>
      <c r="NB191" s="148"/>
      <c r="NC191" s="148"/>
      <c r="ND191" s="148"/>
      <c r="NE191" s="148"/>
      <c r="NF191" s="148"/>
      <c r="NG191" s="148"/>
      <c r="NH191" s="148"/>
      <c r="NI191" s="148"/>
      <c r="NJ191" s="148"/>
      <c r="NK191" s="148"/>
      <c r="NL191" s="148"/>
      <c r="NM191" s="148"/>
      <c r="NN191" s="148"/>
      <c r="NO191" s="148"/>
      <c r="NP191" s="148"/>
      <c r="NQ191" s="148"/>
      <c r="NR191" s="148"/>
      <c r="NS191" s="148"/>
      <c r="NT191" s="148"/>
      <c r="NU191" s="148"/>
      <c r="NV191" s="148"/>
      <c r="NW191" s="148"/>
      <c r="NX191" s="148"/>
      <c r="NY191" s="148"/>
      <c r="NZ191" s="148"/>
      <c r="OA191" s="148"/>
      <c r="OB191" s="148"/>
      <c r="OC191" s="148"/>
      <c r="OD191" s="148"/>
      <c r="OE191" s="148"/>
      <c r="OF191" s="148"/>
      <c r="OG191" s="148"/>
      <c r="OH191" s="148"/>
      <c r="OI191" s="148"/>
      <c r="OJ191" s="148"/>
      <c r="OK191" s="148"/>
      <c r="OL191" s="148"/>
      <c r="OM191" s="148"/>
      <c r="ON191" s="148"/>
      <c r="OO191" s="148"/>
      <c r="OP191" s="148"/>
      <c r="OQ191" s="148"/>
      <c r="OR191" s="148"/>
      <c r="OS191" s="148"/>
      <c r="OT191" s="148"/>
      <c r="OU191" s="148"/>
      <c r="OV191" s="148"/>
      <c r="OW191" s="148"/>
      <c r="OX191" s="148"/>
      <c r="OY191" s="148"/>
      <c r="OZ191" s="148"/>
      <c r="PA191" s="148"/>
      <c r="PB191" s="148"/>
      <c r="PC191" s="148"/>
      <c r="PD191" s="148"/>
      <c r="PE191" s="148"/>
      <c r="PF191" s="148"/>
      <c r="PG191" s="148"/>
      <c r="PH191" s="148"/>
      <c r="PI191" s="148"/>
      <c r="PJ191" s="148"/>
      <c r="PK191" s="148"/>
      <c r="PL191" s="148"/>
      <c r="PM191" s="148"/>
      <c r="PN191" s="148"/>
      <c r="PO191" s="148"/>
      <c r="PP191" s="148"/>
      <c r="PQ191" s="148"/>
      <c r="PR191" s="148"/>
      <c r="PS191" s="148"/>
      <c r="PT191" s="148"/>
      <c r="PU191" s="148"/>
      <c r="PV191" s="148"/>
      <c r="PW191" s="148"/>
      <c r="PX191" s="148"/>
      <c r="PY191" s="148"/>
      <c r="PZ191" s="148"/>
      <c r="QA191" s="148"/>
      <c r="QB191" s="148"/>
      <c r="QC191" s="148"/>
      <c r="QD191" s="148"/>
      <c r="QE191" s="148"/>
      <c r="QF191" s="148"/>
      <c r="QG191" s="148"/>
      <c r="QH191" s="148"/>
      <c r="QI191" s="148"/>
      <c r="QJ191" s="148"/>
      <c r="QK191" s="148"/>
      <c r="QL191" s="148"/>
      <c r="QM191" s="148"/>
      <c r="QN191" s="148"/>
      <c r="QO191" s="148"/>
      <c r="QP191" s="148"/>
      <c r="QQ191" s="148"/>
      <c r="QR191" s="148"/>
      <c r="QS191" s="148"/>
      <c r="QT191" s="148"/>
      <c r="QU191" s="148"/>
      <c r="QV191" s="148"/>
      <c r="QW191" s="148"/>
      <c r="QX191" s="148"/>
      <c r="QY191" s="148"/>
      <c r="QZ191" s="148"/>
      <c r="RA191" s="148"/>
      <c r="RB191" s="148"/>
      <c r="RC191" s="148"/>
      <c r="RD191" s="148"/>
      <c r="RE191" s="148"/>
      <c r="RF191" s="148"/>
      <c r="RG191" s="148"/>
      <c r="RH191" s="148"/>
      <c r="RI191" s="148"/>
      <c r="RJ191" s="148"/>
      <c r="RK191" s="148"/>
      <c r="RL191" s="148"/>
      <c r="RM191" s="148"/>
      <c r="RN191" s="148"/>
      <c r="RO191" s="148"/>
      <c r="RP191" s="148"/>
      <c r="RQ191" s="148"/>
      <c r="RR191" s="148"/>
      <c r="RS191" s="148"/>
      <c r="RT191" s="148"/>
      <c r="RU191" s="148"/>
      <c r="RV191" s="148"/>
      <c r="RW191" s="148"/>
      <c r="RX191" s="148"/>
      <c r="RY191" s="148"/>
      <c r="RZ191" s="148"/>
      <c r="SA191" s="148"/>
      <c r="SB191" s="148"/>
      <c r="SC191" s="148"/>
      <c r="SD191" s="148"/>
      <c r="SE191" s="148"/>
      <c r="SF191" s="148"/>
      <c r="SG191" s="148"/>
      <c r="SH191" s="148"/>
      <c r="SI191" s="148"/>
      <c r="SJ191" s="148"/>
      <c r="SK191" s="148"/>
      <c r="SL191" s="148"/>
      <c r="SM191" s="148"/>
      <c r="SN191" s="148"/>
      <c r="SO191" s="148"/>
      <c r="SP191" s="148"/>
      <c r="SQ191" s="148"/>
      <c r="SR191" s="148"/>
      <c r="SS191" s="148"/>
      <c r="ST191" s="148"/>
      <c r="SU191" s="148"/>
      <c r="SV191" s="148"/>
      <c r="SW191" s="148"/>
      <c r="SX191" s="148"/>
      <c r="SY191" s="148"/>
      <c r="SZ191" s="148"/>
      <c r="TA191" s="148"/>
      <c r="TB191" s="148"/>
      <c r="TC191" s="148"/>
      <c r="TD191" s="148"/>
      <c r="TE191" s="148"/>
      <c r="TF191" s="148"/>
      <c r="TG191" s="148"/>
      <c r="TH191" s="148"/>
      <c r="TI191" s="148"/>
      <c r="TJ191" s="148"/>
      <c r="TK191" s="148"/>
      <c r="TL191" s="148"/>
      <c r="TM191" s="148"/>
      <c r="TN191" s="148"/>
      <c r="TO191" s="148"/>
      <c r="TP191" s="148"/>
      <c r="TQ191" s="148"/>
      <c r="TR191" s="148"/>
      <c r="TS191" s="148"/>
      <c r="TT191" s="148"/>
      <c r="TU191" s="148"/>
      <c r="TV191" s="148"/>
      <c r="TW191" s="148"/>
      <c r="TX191" s="148"/>
      <c r="TY191" s="148"/>
      <c r="TZ191" s="148"/>
      <c r="UA191" s="148"/>
      <c r="UB191" s="148"/>
      <c r="UC191" s="148"/>
      <c r="UD191" s="148"/>
      <c r="UE191" s="148"/>
      <c r="UF191" s="148"/>
      <c r="UG191" s="148"/>
      <c r="UH191" s="148"/>
      <c r="UI191" s="148"/>
      <c r="UJ191" s="148"/>
      <c r="UK191" s="148"/>
      <c r="UL191" s="148"/>
      <c r="UM191" s="148"/>
      <c r="UN191" s="148"/>
      <c r="UO191" s="148"/>
      <c r="UP191" s="148"/>
      <c r="UQ191" s="148"/>
      <c r="UR191" s="148"/>
      <c r="US191" s="148"/>
      <c r="UT191" s="148"/>
      <c r="UU191" s="148"/>
      <c r="UV191" s="148"/>
      <c r="UW191" s="148"/>
      <c r="UX191" s="148"/>
      <c r="UY191" s="148"/>
      <c r="UZ191" s="148"/>
      <c r="VA191" s="148"/>
      <c r="VB191" s="148"/>
      <c r="VC191" s="148"/>
      <c r="VD191" s="148"/>
      <c r="VE191" s="148"/>
      <c r="VF191" s="148"/>
      <c r="VG191" s="148"/>
      <c r="VH191" s="148"/>
      <c r="VI191" s="148"/>
      <c r="VJ191" s="148"/>
      <c r="VK191" s="148"/>
      <c r="VL191" s="148"/>
      <c r="VM191" s="148"/>
      <c r="VN191" s="148"/>
      <c r="VO191" s="148"/>
      <c r="VP191" s="148"/>
      <c r="VQ191" s="148"/>
      <c r="VR191" s="148"/>
      <c r="VS191" s="148"/>
      <c r="VT191" s="148"/>
      <c r="VU191" s="148"/>
      <c r="VV191" s="148"/>
      <c r="VW191" s="148"/>
      <c r="VX191" s="148"/>
      <c r="VY191" s="148"/>
      <c r="VZ191" s="148"/>
      <c r="WA191" s="148"/>
      <c r="WB191" s="148"/>
      <c r="WC191" s="148"/>
      <c r="WD191" s="148"/>
      <c r="WE191" s="148"/>
      <c r="WF191" s="148"/>
      <c r="WG191" s="148"/>
      <c r="WH191" s="148"/>
      <c r="WI191" s="148"/>
      <c r="WJ191" s="148"/>
      <c r="WK191" s="148"/>
      <c r="WL191" s="148"/>
      <c r="WM191" s="148"/>
      <c r="WN191" s="148"/>
      <c r="WO191" s="148"/>
      <c r="WP191" s="148"/>
      <c r="WQ191" s="148"/>
      <c r="WR191" s="148"/>
      <c r="WS191" s="148"/>
      <c r="WT191" s="148"/>
      <c r="WU191" s="148"/>
      <c r="WV191" s="148"/>
      <c r="WW191" s="148"/>
      <c r="WX191" s="148"/>
      <c r="WY191" s="148"/>
      <c r="WZ191" s="148"/>
      <c r="XA191" s="148"/>
      <c r="XB191" s="148"/>
      <c r="XC191" s="148"/>
      <c r="XD191" s="148"/>
      <c r="XE191" s="148"/>
      <c r="XF191" s="148"/>
      <c r="XG191" s="148"/>
      <c r="XH191" s="148"/>
      <c r="XI191" s="148"/>
      <c r="XJ191" s="148"/>
      <c r="XK191" s="148"/>
      <c r="XL191" s="148"/>
      <c r="XM191" s="148"/>
      <c r="XN191" s="148"/>
      <c r="XO191" s="148"/>
      <c r="XP191" s="148"/>
      <c r="XQ191" s="148"/>
      <c r="XR191" s="148"/>
      <c r="XS191" s="148"/>
      <c r="XT191" s="148"/>
      <c r="XU191" s="148"/>
      <c r="XV191" s="148"/>
      <c r="XW191" s="148"/>
      <c r="XX191" s="148"/>
      <c r="XY191" s="148"/>
      <c r="XZ191" s="148"/>
      <c r="YA191" s="148"/>
      <c r="YB191" s="148"/>
      <c r="YC191" s="148"/>
      <c r="YD191" s="148"/>
      <c r="YE191" s="148"/>
      <c r="YF191" s="148"/>
      <c r="YG191" s="148"/>
      <c r="YH191" s="148"/>
      <c r="YI191" s="148"/>
      <c r="YJ191" s="148"/>
      <c r="YK191" s="148"/>
      <c r="YL191" s="148"/>
      <c r="YM191" s="148"/>
      <c r="YN191" s="148"/>
      <c r="YO191" s="148"/>
      <c r="YP191" s="148"/>
      <c r="YQ191" s="148"/>
      <c r="YR191" s="148"/>
      <c r="YS191" s="148"/>
      <c r="YT191" s="148"/>
      <c r="YU191" s="148"/>
      <c r="YV191" s="148"/>
      <c r="YW191" s="148"/>
      <c r="YX191" s="148"/>
      <c r="YY191" s="148"/>
      <c r="YZ191" s="148"/>
      <c r="ZA191" s="148"/>
      <c r="ZB191" s="148"/>
      <c r="ZC191" s="148"/>
      <c r="ZD191" s="148"/>
      <c r="ZE191" s="148"/>
      <c r="ZF191" s="148"/>
      <c r="ZG191" s="148"/>
      <c r="ZH191" s="148"/>
      <c r="ZI191" s="148"/>
      <c r="ZJ191" s="148"/>
      <c r="ZK191" s="148"/>
      <c r="ZL191" s="148"/>
      <c r="ZM191" s="148"/>
      <c r="ZN191" s="148"/>
      <c r="ZO191" s="148"/>
      <c r="ZP191" s="148"/>
      <c r="ZQ191" s="148"/>
      <c r="ZR191" s="148"/>
      <c r="ZS191" s="148"/>
      <c r="ZT191" s="148"/>
      <c r="ZU191" s="148"/>
      <c r="ZV191" s="148"/>
      <c r="ZW191" s="148"/>
      <c r="ZX191" s="148"/>
      <c r="ZY191" s="148"/>
      <c r="ZZ191" s="148"/>
      <c r="AAA191" s="148"/>
      <c r="AAB191" s="148"/>
      <c r="AAC191" s="148"/>
      <c r="AAD191" s="148"/>
      <c r="AAE191" s="148"/>
      <c r="AAF191" s="148"/>
      <c r="AAG191" s="148"/>
      <c r="AAH191" s="148"/>
      <c r="AAI191" s="148"/>
      <c r="AAJ191" s="148"/>
      <c r="AAK191" s="148"/>
      <c r="AAL191" s="148"/>
      <c r="AAM191" s="148"/>
      <c r="AAN191" s="148"/>
      <c r="AAO191" s="148"/>
      <c r="AAP191" s="148"/>
      <c r="AAQ191" s="148"/>
      <c r="AAR191" s="148"/>
      <c r="AAS191" s="148"/>
      <c r="AAT191" s="148"/>
      <c r="AAU191" s="148"/>
      <c r="AAV191" s="148"/>
      <c r="AAW191" s="148"/>
      <c r="AAX191" s="148"/>
      <c r="AAY191" s="148"/>
      <c r="AAZ191" s="148"/>
      <c r="ABA191" s="148"/>
      <c r="ABB191" s="148"/>
      <c r="ABC191" s="148"/>
      <c r="ABD191" s="148"/>
      <c r="ABE191" s="148"/>
      <c r="ABF191" s="148"/>
      <c r="ABG191" s="148"/>
      <c r="ABH191" s="148"/>
      <c r="ABI191" s="148"/>
      <c r="ABJ191" s="148"/>
      <c r="ABK191" s="148"/>
      <c r="ABL191" s="148"/>
      <c r="ABM191" s="148"/>
      <c r="ABN191" s="148"/>
      <c r="ABO191" s="148"/>
      <c r="ABP191" s="148"/>
      <c r="ABQ191" s="148"/>
      <c r="ABR191" s="148"/>
      <c r="ABS191" s="148"/>
      <c r="ABT191" s="148"/>
      <c r="ABU191" s="148"/>
      <c r="ABV191" s="148"/>
      <c r="ABW191" s="148"/>
      <c r="ABX191" s="148"/>
      <c r="ABY191" s="148"/>
      <c r="ABZ191" s="148"/>
      <c r="ACA191" s="148"/>
      <c r="ACB191" s="148"/>
      <c r="ACC191" s="148"/>
      <c r="ACD191" s="148"/>
      <c r="ACE191" s="148"/>
      <c r="ACF191" s="148"/>
      <c r="ACG191" s="148"/>
      <c r="ACH191" s="148"/>
      <c r="ACI191" s="148"/>
      <c r="ACJ191" s="148"/>
      <c r="ACK191" s="148"/>
      <c r="ACL191" s="148"/>
      <c r="ACM191" s="148"/>
      <c r="ACN191" s="148"/>
      <c r="ACO191" s="148"/>
      <c r="ACP191" s="148"/>
      <c r="ACQ191" s="148"/>
      <c r="ACR191" s="148"/>
      <c r="ACS191" s="148"/>
      <c r="ACT191" s="148"/>
      <c r="ACU191" s="148"/>
      <c r="ACV191" s="148"/>
      <c r="ACW191" s="148"/>
      <c r="ACX191" s="148"/>
      <c r="ACY191" s="148"/>
      <c r="ACZ191" s="148"/>
      <c r="ADA191" s="148"/>
      <c r="ADB191" s="148"/>
      <c r="ADC191" s="148"/>
      <c r="ADD191" s="148"/>
      <c r="ADE191" s="148"/>
      <c r="ADF191" s="148"/>
      <c r="ADG191" s="148"/>
      <c r="ADH191" s="148"/>
      <c r="ADI191" s="148"/>
      <c r="ADJ191" s="148"/>
      <c r="ADK191" s="148"/>
      <c r="ADL191" s="148"/>
      <c r="ADM191" s="148"/>
      <c r="ADN191" s="148"/>
      <c r="ADO191" s="148"/>
      <c r="ADP191" s="148"/>
      <c r="ADQ191" s="148"/>
      <c r="ADR191" s="148"/>
      <c r="ADS191" s="148"/>
      <c r="ADT191" s="148"/>
      <c r="ADU191" s="148"/>
      <c r="ADV191" s="148"/>
      <c r="ADW191" s="148"/>
      <c r="ADX191" s="148"/>
      <c r="ADY191" s="148"/>
      <c r="ADZ191" s="148"/>
      <c r="AEA191" s="148"/>
      <c r="AEB191" s="148"/>
      <c r="AEC191" s="148"/>
      <c r="AED191" s="148"/>
      <c r="AEE191" s="148"/>
      <c r="AEF191" s="148"/>
      <c r="AEG191" s="148"/>
      <c r="AEH191" s="148"/>
      <c r="AEI191" s="148"/>
      <c r="AEJ191" s="148"/>
      <c r="AEK191" s="148"/>
      <c r="AEL191" s="148"/>
      <c r="AEM191" s="148"/>
      <c r="AEN191" s="148"/>
      <c r="AEO191" s="148"/>
      <c r="AEP191" s="148"/>
      <c r="AEQ191" s="148"/>
      <c r="AER191" s="148"/>
      <c r="AES191" s="148"/>
      <c r="AET191" s="148"/>
      <c r="AEU191" s="148"/>
      <c r="AEV191" s="148"/>
      <c r="AEW191" s="148"/>
      <c r="AEX191" s="148"/>
      <c r="AEY191" s="148"/>
      <c r="AEZ191" s="148"/>
      <c r="AFA191" s="148"/>
      <c r="AFB191" s="148"/>
      <c r="AFC191" s="148"/>
      <c r="AFD191" s="148"/>
      <c r="AFE191" s="148"/>
      <c r="AFF191" s="148"/>
      <c r="AFG191" s="148"/>
      <c r="AFH191" s="148"/>
      <c r="AFI191" s="148"/>
      <c r="AFJ191" s="148"/>
      <c r="AFK191" s="148"/>
      <c r="AFL191" s="148"/>
      <c r="AFM191" s="148"/>
      <c r="AFN191" s="148"/>
      <c r="AFO191" s="148"/>
      <c r="AFP191" s="148"/>
      <c r="AFQ191" s="148"/>
      <c r="AFR191" s="148"/>
      <c r="AFS191" s="148"/>
      <c r="AFT191" s="148"/>
      <c r="AFU191" s="148"/>
      <c r="AFV191" s="148"/>
      <c r="AFW191" s="148"/>
      <c r="AFX191" s="148"/>
      <c r="AFY191" s="148"/>
      <c r="AFZ191" s="148"/>
      <c r="AGA191" s="148"/>
      <c r="AGB191" s="148"/>
      <c r="AGC191" s="148"/>
      <c r="AGD191" s="148"/>
      <c r="AGE191" s="148"/>
      <c r="AGF191" s="148"/>
      <c r="AGG191" s="148"/>
      <c r="AGH191" s="148"/>
      <c r="AGI191" s="148"/>
      <c r="AGJ191" s="148"/>
      <c r="AGK191" s="148"/>
      <c r="AGL191" s="148"/>
      <c r="AGM191" s="148"/>
      <c r="AGN191" s="148"/>
      <c r="AGO191" s="148"/>
      <c r="AGP191" s="148"/>
      <c r="AGQ191" s="148"/>
      <c r="AGR191" s="148"/>
      <c r="AGS191" s="148"/>
      <c r="AGT191" s="148"/>
      <c r="AGU191" s="148"/>
      <c r="AGV191" s="148"/>
      <c r="AGW191" s="148"/>
      <c r="AGX191" s="148"/>
      <c r="AGY191" s="148"/>
      <c r="AGZ191" s="148"/>
      <c r="AHA191" s="148"/>
      <c r="AHB191" s="148"/>
      <c r="AHC191" s="148"/>
      <c r="AHD191" s="148"/>
      <c r="AHE191" s="148"/>
      <c r="AHF191" s="148"/>
      <c r="AHG191" s="148"/>
      <c r="AHH191" s="148"/>
      <c r="AHI191" s="148"/>
      <c r="AHJ191" s="148"/>
      <c r="AHK191" s="148"/>
      <c r="AHL191" s="148"/>
      <c r="AHM191" s="148"/>
      <c r="AHN191" s="148"/>
      <c r="AHO191" s="148"/>
      <c r="AHP191" s="148"/>
      <c r="AHQ191" s="148"/>
      <c r="AHR191" s="148"/>
      <c r="AHS191" s="148"/>
      <c r="AHT191" s="148"/>
      <c r="AHU191" s="148"/>
      <c r="AHV191" s="148"/>
      <c r="AHW191" s="148"/>
      <c r="AHX191" s="148"/>
      <c r="AHY191" s="148"/>
      <c r="AHZ191" s="148"/>
      <c r="AIA191" s="148"/>
      <c r="AIB191" s="148"/>
      <c r="AIC191" s="148"/>
      <c r="AID191" s="148"/>
      <c r="AIE191" s="148"/>
      <c r="AIF191" s="148"/>
      <c r="AIG191" s="148"/>
      <c r="AIH191" s="148"/>
      <c r="AII191" s="148"/>
      <c r="AIJ191" s="148"/>
      <c r="AIK191" s="148"/>
      <c r="AIL191" s="148"/>
      <c r="AIM191" s="148"/>
      <c r="AIN191" s="148"/>
      <c r="AIO191" s="148"/>
      <c r="AIP191" s="148"/>
      <c r="AIQ191" s="148"/>
      <c r="AIR191" s="148"/>
      <c r="AIS191" s="148"/>
      <c r="AIT191" s="148"/>
      <c r="AIU191" s="148"/>
      <c r="AIV191" s="148"/>
      <c r="AIW191" s="148"/>
      <c r="AIX191" s="148"/>
      <c r="AIY191" s="148"/>
      <c r="AIZ191" s="148"/>
      <c r="AJA191" s="148"/>
      <c r="AJB191" s="148"/>
      <c r="AJC191" s="148"/>
      <c r="AJD191" s="148"/>
      <c r="AJE191" s="148"/>
      <c r="AJF191" s="148"/>
      <c r="AJG191" s="148"/>
      <c r="AJH191" s="148"/>
      <c r="AJI191" s="148"/>
      <c r="AJJ191" s="148"/>
      <c r="AJK191" s="148"/>
      <c r="AJL191" s="148"/>
      <c r="AJM191" s="148"/>
      <c r="AJN191" s="148"/>
      <c r="AJO191" s="148"/>
      <c r="AJP191" s="148"/>
      <c r="AJQ191" s="148"/>
      <c r="AJR191" s="148"/>
      <c r="AJS191" s="148"/>
      <c r="AJT191" s="148"/>
      <c r="AJU191" s="148"/>
      <c r="AJV191" s="148"/>
      <c r="AJW191" s="148"/>
      <c r="AJX191" s="148"/>
      <c r="AJY191" s="148"/>
      <c r="AJZ191" s="148"/>
      <c r="AKA191" s="148"/>
      <c r="AKB191" s="148"/>
      <c r="AKC191" s="148"/>
      <c r="AKD191" s="148"/>
      <c r="AKE191" s="148"/>
      <c r="AKF191" s="148"/>
      <c r="AKG191" s="148"/>
      <c r="AKH191" s="148"/>
      <c r="AKI191" s="148"/>
      <c r="AKJ191" s="148"/>
      <c r="AKK191" s="148"/>
      <c r="AKL191" s="148"/>
      <c r="AKM191" s="148"/>
      <c r="AKN191" s="148"/>
      <c r="AKO191" s="148"/>
      <c r="AKP191" s="148"/>
      <c r="AKQ191" s="148"/>
      <c r="AKR191" s="148"/>
      <c r="AKS191" s="148"/>
      <c r="AKT191" s="148"/>
      <c r="AKU191" s="148"/>
      <c r="AKV191" s="148"/>
      <c r="AKW191" s="148"/>
      <c r="AKX191" s="148"/>
      <c r="AKY191" s="148"/>
      <c r="AKZ191" s="148"/>
      <c r="ALA191" s="148"/>
      <c r="ALB191" s="148"/>
      <c r="ALC191" s="148"/>
      <c r="ALD191" s="148"/>
      <c r="ALE191" s="148"/>
      <c r="ALF191" s="148"/>
      <c r="ALG191" s="148"/>
      <c r="ALH191" s="148"/>
      <c r="ALI191" s="148"/>
      <c r="ALJ191" s="148"/>
      <c r="ALK191" s="148"/>
      <c r="ALL191" s="148"/>
      <c r="ALM191" s="148"/>
      <c r="ALN191" s="148"/>
      <c r="ALO191" s="148"/>
      <c r="ALP191" s="148"/>
      <c r="ALQ191" s="148"/>
      <c r="ALR191" s="148"/>
      <c r="ALS191" s="148"/>
      <c r="ALT191" s="148"/>
      <c r="ALU191" s="148"/>
      <c r="ALV191" s="148"/>
      <c r="ALW191" s="148"/>
      <c r="ALX191" s="148"/>
      <c r="ALY191" s="148"/>
      <c r="ALZ191" s="148"/>
      <c r="AMA191" s="148"/>
      <c r="AMB191" s="148"/>
      <c r="AMC191" s="148"/>
      <c r="AMD191" s="148"/>
      <c r="AME191" s="148"/>
      <c r="AMF191" s="148"/>
      <c r="AMG191" s="148"/>
      <c r="AMH191" s="148"/>
      <c r="AMI191" s="148"/>
      <c r="AMJ191" s="148"/>
      <c r="AMK191" s="148"/>
      <c r="AML191" s="148"/>
      <c r="AMM191" s="148"/>
      <c r="AMN191" s="148"/>
      <c r="AMO191" s="148"/>
      <c r="AMP191" s="148"/>
      <c r="AMQ191" s="148"/>
      <c r="AMR191" s="148"/>
      <c r="AMS191" s="148"/>
      <c r="AMT191" s="148"/>
      <c r="AMU191" s="148"/>
      <c r="AMV191" s="148"/>
      <c r="AMW191" s="148"/>
      <c r="AMX191" s="148"/>
      <c r="AMY191" s="148"/>
      <c r="AMZ191" s="148"/>
      <c r="ANA191" s="148"/>
      <c r="ANB191" s="148"/>
      <c r="ANC191" s="148"/>
      <c r="AND191" s="148"/>
      <c r="ANE191" s="148"/>
      <c r="ANF191" s="148"/>
      <c r="ANG191" s="148"/>
      <c r="ANH191" s="148"/>
      <c r="ANI191" s="148"/>
      <c r="ANJ191" s="148"/>
      <c r="ANK191" s="148"/>
      <c r="ANL191" s="148"/>
      <c r="ANM191" s="148"/>
      <c r="ANN191" s="148"/>
      <c r="ANO191" s="148"/>
      <c r="ANP191" s="148"/>
      <c r="ANQ191" s="148"/>
      <c r="ANR191" s="148"/>
      <c r="ANS191" s="148"/>
      <c r="ANT191" s="148"/>
      <c r="ANU191" s="148"/>
      <c r="ANV191" s="148"/>
      <c r="ANW191" s="148"/>
      <c r="ANX191" s="148"/>
      <c r="ANY191" s="148"/>
      <c r="ANZ191" s="148"/>
      <c r="AOA191" s="148"/>
      <c r="AOB191" s="148"/>
      <c r="AOC191" s="148"/>
      <c r="AOD191" s="148"/>
      <c r="AOE191" s="148"/>
      <c r="AOF191" s="148"/>
      <c r="AOG191" s="148"/>
      <c r="AOH191" s="148"/>
      <c r="AOI191" s="148"/>
      <c r="AOJ191" s="148"/>
      <c r="AOK191" s="148"/>
      <c r="AOL191" s="148"/>
      <c r="AOM191" s="148"/>
      <c r="AON191" s="148"/>
      <c r="AOO191" s="148"/>
      <c r="AOP191" s="148"/>
      <c r="AOQ191" s="148"/>
      <c r="AOR191" s="148"/>
      <c r="AOS191" s="148"/>
      <c r="AOT191" s="148"/>
      <c r="AOU191" s="148"/>
      <c r="AOV191" s="148"/>
      <c r="AOW191" s="148"/>
      <c r="AOX191" s="148"/>
      <c r="AOY191" s="148"/>
      <c r="AOZ191" s="148"/>
      <c r="APA191" s="148"/>
      <c r="APB191" s="148"/>
      <c r="APC191" s="148"/>
      <c r="APD191" s="148"/>
      <c r="APE191" s="148"/>
      <c r="APF191" s="148"/>
      <c r="APG191" s="148"/>
      <c r="APH191" s="148"/>
      <c r="API191" s="148"/>
      <c r="APJ191" s="148"/>
      <c r="APK191" s="148"/>
      <c r="APL191" s="148"/>
      <c r="APM191" s="148"/>
      <c r="APN191" s="148"/>
      <c r="APO191" s="148"/>
      <c r="APP191" s="148"/>
      <c r="APQ191" s="148"/>
      <c r="APR191" s="148"/>
      <c r="APS191" s="148"/>
      <c r="APT191" s="148"/>
      <c r="APU191" s="148"/>
      <c r="APV191" s="148"/>
      <c r="APW191" s="148"/>
      <c r="APX191" s="148"/>
      <c r="APY191" s="148"/>
      <c r="APZ191" s="148"/>
      <c r="AQA191" s="148"/>
      <c r="AQB191" s="148"/>
      <c r="AQC191" s="148"/>
      <c r="AQD191" s="148"/>
      <c r="AQE191" s="148"/>
      <c r="AQF191" s="148"/>
      <c r="AQG191" s="148"/>
      <c r="AQH191" s="148"/>
      <c r="AQI191" s="148"/>
      <c r="AQJ191" s="148"/>
      <c r="AQK191" s="148"/>
      <c r="AQL191" s="148"/>
      <c r="AQM191" s="148"/>
      <c r="AQN191" s="148"/>
      <c r="AQO191" s="148"/>
      <c r="AQP191" s="148"/>
      <c r="AQQ191" s="148"/>
      <c r="AQR191" s="148"/>
      <c r="AQS191" s="148"/>
      <c r="AQT191" s="148"/>
      <c r="AQU191" s="148"/>
      <c r="AQV191" s="148"/>
      <c r="AQW191" s="148"/>
      <c r="AQX191" s="148"/>
      <c r="AQY191" s="148"/>
      <c r="AQZ191" s="148"/>
      <c r="ARA191" s="148"/>
      <c r="ARB191" s="148"/>
      <c r="ARC191" s="148"/>
      <c r="ARD191" s="148"/>
      <c r="ARE191" s="148"/>
      <c r="ARF191" s="148"/>
      <c r="ARG191" s="148"/>
      <c r="ARH191" s="148"/>
      <c r="ARI191" s="148"/>
      <c r="ARJ191" s="148"/>
      <c r="ARK191" s="148"/>
      <c r="ARL191" s="148"/>
      <c r="ARM191" s="148"/>
      <c r="ARN191" s="148"/>
      <c r="ARO191" s="148"/>
      <c r="ARP191" s="148"/>
      <c r="ARQ191" s="148"/>
      <c r="ARR191" s="148"/>
      <c r="ARS191" s="148"/>
      <c r="ART191" s="148"/>
      <c r="ARU191" s="148"/>
      <c r="ARV191" s="148"/>
      <c r="ARW191" s="148"/>
      <c r="ARX191" s="148"/>
      <c r="ARY191" s="148"/>
      <c r="ARZ191" s="148"/>
      <c r="ASA191" s="148"/>
      <c r="ASB191" s="148"/>
      <c r="ASC191" s="148"/>
      <c r="ASD191" s="148"/>
      <c r="ASE191" s="148"/>
      <c r="ASF191" s="148"/>
      <c r="ASG191" s="148"/>
      <c r="ASH191" s="148"/>
      <c r="ASI191" s="148"/>
      <c r="ASJ191" s="148"/>
      <c r="ASK191" s="148"/>
      <c r="ASL191" s="148"/>
      <c r="ASM191" s="148"/>
      <c r="ASN191" s="148"/>
      <c r="ASO191" s="148"/>
      <c r="ASP191" s="148"/>
      <c r="ASQ191" s="148"/>
      <c r="ASR191" s="148"/>
      <c r="ASS191" s="148"/>
      <c r="AST191" s="148"/>
      <c r="ASU191" s="148"/>
      <c r="ASV191" s="148"/>
      <c r="ASW191" s="148"/>
      <c r="ASX191" s="148"/>
      <c r="ASY191" s="148"/>
      <c r="ASZ191" s="148"/>
      <c r="ATA191" s="148"/>
      <c r="ATB191" s="148"/>
      <c r="ATC191" s="148"/>
      <c r="ATD191" s="148"/>
      <c r="ATE191" s="148"/>
      <c r="ATF191" s="148"/>
      <c r="ATG191" s="148"/>
      <c r="ATH191" s="148"/>
      <c r="ATI191" s="148"/>
      <c r="ATJ191" s="148"/>
      <c r="ATK191" s="148"/>
      <c r="ATL191" s="148"/>
      <c r="ATM191" s="148"/>
      <c r="ATN191" s="148"/>
      <c r="ATO191" s="148"/>
      <c r="ATP191" s="148"/>
      <c r="ATQ191" s="148"/>
      <c r="ATR191" s="148"/>
      <c r="ATS191" s="148"/>
      <c r="ATT191" s="148"/>
      <c r="ATU191" s="148"/>
      <c r="ATV191" s="148"/>
      <c r="ATW191" s="148"/>
      <c r="ATX191" s="148"/>
      <c r="ATY191" s="148"/>
      <c r="ATZ191" s="148"/>
      <c r="AUA191" s="148"/>
      <c r="AUB191" s="148"/>
      <c r="AUC191" s="148"/>
      <c r="AUD191" s="148"/>
      <c r="AUE191" s="148"/>
      <c r="AUF191" s="148"/>
      <c r="AUG191" s="148"/>
      <c r="AUH191" s="148"/>
      <c r="AUI191" s="148"/>
      <c r="AUJ191" s="148"/>
      <c r="AUK191" s="148"/>
      <c r="AUL191" s="148"/>
      <c r="AUM191" s="148"/>
      <c r="AUN191" s="148"/>
      <c r="AUO191" s="148"/>
      <c r="AUP191" s="148"/>
      <c r="AUQ191" s="148"/>
      <c r="AUR191" s="148"/>
      <c r="AUS191" s="148"/>
      <c r="AUT191" s="148"/>
      <c r="AUU191" s="148"/>
      <c r="AUV191" s="148"/>
      <c r="AUW191" s="148"/>
      <c r="AUX191" s="148"/>
      <c r="AUY191" s="148"/>
      <c r="AUZ191" s="148"/>
      <c r="AVA191" s="148"/>
      <c r="AVB191" s="148"/>
      <c r="AVC191" s="148"/>
      <c r="AVD191" s="148"/>
      <c r="AVE191" s="148"/>
      <c r="AVF191" s="148"/>
      <c r="AVG191" s="148"/>
      <c r="AVH191" s="148"/>
      <c r="AVI191" s="148"/>
      <c r="AVJ191" s="148"/>
      <c r="AVK191" s="148"/>
      <c r="AVL191" s="148"/>
      <c r="AVM191" s="148"/>
      <c r="AVN191" s="148"/>
      <c r="AVO191" s="148"/>
      <c r="AVP191" s="148"/>
      <c r="AVQ191" s="148"/>
      <c r="AVR191" s="148"/>
      <c r="AVS191" s="148"/>
      <c r="AVT191" s="148"/>
      <c r="AVU191" s="148"/>
      <c r="AVV191" s="148"/>
      <c r="AVW191" s="148"/>
      <c r="AVX191" s="148"/>
      <c r="AVY191" s="148"/>
      <c r="AVZ191" s="148"/>
      <c r="AWA191" s="148"/>
      <c r="AWB191" s="148"/>
      <c r="AWC191" s="148"/>
      <c r="AWD191" s="148"/>
      <c r="AWE191" s="148"/>
      <c r="AWF191" s="148"/>
      <c r="AWG191" s="148"/>
      <c r="AWH191" s="148"/>
      <c r="AWI191" s="148"/>
      <c r="AWJ191" s="148"/>
      <c r="AWK191" s="148"/>
      <c r="AWL191" s="148"/>
      <c r="AWM191" s="148"/>
      <c r="AWN191" s="148"/>
      <c r="AWO191" s="148"/>
      <c r="AWP191" s="148"/>
      <c r="AWQ191" s="148"/>
      <c r="AWR191" s="148"/>
      <c r="AWS191" s="148"/>
      <c r="AWT191" s="148"/>
      <c r="AWU191" s="148"/>
      <c r="AWV191" s="148"/>
      <c r="AWW191" s="148"/>
      <c r="AWX191" s="148"/>
      <c r="AWY191" s="148"/>
      <c r="AWZ191" s="148"/>
      <c r="AXA191" s="148"/>
      <c r="AXB191" s="148"/>
      <c r="AXC191" s="148"/>
      <c r="AXD191" s="148"/>
      <c r="AXE191" s="148"/>
      <c r="AXF191" s="148"/>
      <c r="AXG191" s="148"/>
      <c r="AXH191" s="148"/>
      <c r="AXI191" s="148"/>
      <c r="AXJ191" s="148"/>
      <c r="AXK191" s="148"/>
      <c r="AXL191" s="148"/>
      <c r="AXM191" s="148"/>
      <c r="AXN191" s="148"/>
      <c r="AXO191" s="148"/>
      <c r="AXP191" s="148"/>
      <c r="AXQ191" s="148"/>
      <c r="AXR191" s="148"/>
      <c r="AXS191" s="148"/>
      <c r="AXT191" s="148"/>
      <c r="AXU191" s="148"/>
      <c r="AXV191" s="148"/>
      <c r="AXW191" s="148"/>
      <c r="AXX191" s="148"/>
      <c r="AXY191" s="148"/>
      <c r="AXZ191" s="148"/>
      <c r="AYA191" s="148"/>
      <c r="AYB191" s="148"/>
      <c r="AYC191" s="148"/>
      <c r="AYD191" s="148"/>
      <c r="AYE191" s="148"/>
      <c r="AYF191" s="148"/>
      <c r="AYG191" s="148"/>
      <c r="AYH191" s="148"/>
      <c r="AYI191" s="148"/>
      <c r="AYJ191" s="148"/>
      <c r="AYK191" s="148"/>
      <c r="AYL191" s="148"/>
      <c r="AYM191" s="148"/>
      <c r="AYN191" s="148"/>
      <c r="AYO191" s="148"/>
      <c r="AYP191" s="148"/>
      <c r="AYQ191" s="148"/>
      <c r="AYR191" s="148"/>
      <c r="AYS191" s="148"/>
      <c r="AYT191" s="148"/>
      <c r="AYU191" s="148"/>
      <c r="AYV191" s="148"/>
      <c r="AYW191" s="148"/>
      <c r="AYX191" s="148"/>
      <c r="AYY191" s="148"/>
      <c r="AYZ191" s="148"/>
      <c r="AZA191" s="148"/>
      <c r="AZB191" s="148"/>
      <c r="AZC191" s="148"/>
      <c r="AZD191" s="148"/>
      <c r="AZE191" s="148"/>
      <c r="AZF191" s="148"/>
      <c r="AZG191" s="148"/>
      <c r="AZH191" s="148"/>
      <c r="AZI191" s="148"/>
      <c r="AZJ191" s="148"/>
      <c r="AZK191" s="148"/>
      <c r="AZL191" s="148"/>
      <c r="AZM191" s="148"/>
      <c r="AZN191" s="148"/>
      <c r="AZO191" s="148"/>
      <c r="AZP191" s="148"/>
      <c r="AZQ191" s="148"/>
      <c r="AZR191" s="148"/>
      <c r="AZS191" s="148"/>
      <c r="AZT191" s="148"/>
      <c r="AZU191" s="148"/>
      <c r="AZV191" s="148"/>
      <c r="AZW191" s="148"/>
      <c r="AZX191" s="148"/>
      <c r="AZY191" s="148"/>
      <c r="AZZ191" s="148"/>
      <c r="BAA191" s="148"/>
      <c r="BAB191" s="148"/>
      <c r="BAC191" s="148"/>
      <c r="BAD191" s="148"/>
      <c r="BAE191" s="148"/>
      <c r="BAF191" s="148"/>
      <c r="BAG191" s="148"/>
      <c r="BAH191" s="148"/>
      <c r="BAI191" s="148"/>
      <c r="BAJ191" s="148"/>
      <c r="BAK191" s="148"/>
      <c r="BAL191" s="148"/>
      <c r="BAM191" s="148"/>
      <c r="BAN191" s="148"/>
      <c r="BAO191" s="148"/>
      <c r="BAP191" s="148"/>
      <c r="BAQ191" s="148"/>
      <c r="BAR191" s="148"/>
      <c r="BAS191" s="148"/>
      <c r="BAT191" s="148"/>
      <c r="BAU191" s="148"/>
      <c r="BAV191" s="148"/>
      <c r="BAW191" s="148"/>
      <c r="BAX191" s="148"/>
      <c r="BAY191" s="148"/>
      <c r="BAZ191" s="148"/>
      <c r="BBA191" s="148"/>
      <c r="BBB191" s="148"/>
      <c r="BBC191" s="148"/>
      <c r="BBD191" s="148"/>
      <c r="BBE191" s="148"/>
      <c r="BBF191" s="148"/>
      <c r="BBG191" s="148"/>
      <c r="BBH191" s="148"/>
      <c r="BBI191" s="148"/>
      <c r="BBJ191" s="148"/>
      <c r="BBK191" s="148"/>
      <c r="BBL191" s="148"/>
      <c r="BBM191" s="148"/>
      <c r="BBN191" s="148"/>
      <c r="BBO191" s="148"/>
      <c r="BBP191" s="148"/>
      <c r="BBQ191" s="148"/>
      <c r="BBR191" s="148"/>
      <c r="BBS191" s="148"/>
      <c r="BBT191" s="148"/>
      <c r="BBU191" s="148"/>
      <c r="BBV191" s="148"/>
      <c r="BBW191" s="148"/>
      <c r="BBX191" s="148"/>
      <c r="BBY191" s="148"/>
      <c r="BBZ191" s="148"/>
      <c r="BCA191" s="148"/>
      <c r="BCB191" s="148"/>
      <c r="BCC191" s="148"/>
      <c r="BCD191" s="148"/>
      <c r="BCE191" s="148"/>
      <c r="BCF191" s="148"/>
      <c r="BCG191" s="148"/>
      <c r="BCH191" s="148"/>
      <c r="BCI191" s="148"/>
      <c r="BCJ191" s="148"/>
      <c r="BCK191" s="148"/>
      <c r="BCL191" s="148"/>
      <c r="BCM191" s="148"/>
      <c r="BCN191" s="148"/>
      <c r="BCO191" s="148"/>
      <c r="BCP191" s="148"/>
      <c r="BCQ191" s="148"/>
      <c r="BCR191" s="148"/>
      <c r="BCS191" s="148"/>
      <c r="BCT191" s="148"/>
      <c r="BCU191" s="148"/>
      <c r="BCV191" s="148"/>
      <c r="BCW191" s="148"/>
      <c r="BCX191" s="148"/>
      <c r="BCY191" s="148"/>
      <c r="BCZ191" s="148"/>
      <c r="BDA191" s="148"/>
      <c r="BDB191" s="148"/>
      <c r="BDC191" s="148"/>
      <c r="BDD191" s="148"/>
      <c r="BDE191" s="148"/>
      <c r="BDF191" s="148"/>
      <c r="BDG191" s="148"/>
      <c r="BDH191" s="148"/>
      <c r="BDI191" s="148"/>
      <c r="BDJ191" s="148"/>
      <c r="BDK191" s="148"/>
      <c r="BDL191" s="148"/>
      <c r="BDM191" s="148"/>
      <c r="BDN191" s="148"/>
      <c r="BDO191" s="148"/>
      <c r="BDP191" s="148"/>
      <c r="BDQ191" s="148"/>
      <c r="BDR191" s="148"/>
      <c r="BDS191" s="148"/>
      <c r="BDT191" s="148"/>
      <c r="BDU191" s="148"/>
      <c r="BDV191" s="148"/>
      <c r="BDW191" s="148"/>
      <c r="BDX191" s="148"/>
      <c r="BDY191" s="148"/>
      <c r="BDZ191" s="148"/>
      <c r="BEA191" s="148"/>
      <c r="BEB191" s="148"/>
      <c r="BEC191" s="148"/>
      <c r="BED191" s="148"/>
      <c r="BEE191" s="148"/>
      <c r="BEF191" s="148"/>
      <c r="BEG191" s="148"/>
      <c r="BEH191" s="148"/>
      <c r="BEI191" s="148"/>
      <c r="BEJ191" s="148"/>
      <c r="BEK191" s="148"/>
      <c r="BEL191" s="148"/>
      <c r="BEM191" s="148"/>
      <c r="BEN191" s="148"/>
      <c r="BEO191" s="148"/>
      <c r="BEP191" s="148"/>
      <c r="BEQ191" s="148"/>
      <c r="BER191" s="148"/>
      <c r="BES191" s="148"/>
      <c r="BET191" s="148"/>
      <c r="BEU191" s="148"/>
      <c r="BEV191" s="148"/>
      <c r="BEW191" s="148"/>
      <c r="BEX191" s="148"/>
      <c r="BEY191" s="148"/>
      <c r="BEZ191" s="148"/>
      <c r="BFA191" s="148"/>
      <c r="BFB191" s="148"/>
      <c r="BFC191" s="148"/>
      <c r="BFD191" s="148"/>
      <c r="BFE191" s="148"/>
      <c r="BFF191" s="148"/>
      <c r="BFG191" s="148"/>
      <c r="BFH191" s="148"/>
      <c r="BFI191" s="148"/>
      <c r="BFJ191" s="148"/>
      <c r="BFK191" s="148"/>
      <c r="BFL191" s="148"/>
      <c r="BFM191" s="148"/>
      <c r="BFN191" s="148"/>
      <c r="BFO191" s="148"/>
      <c r="BFP191" s="148"/>
      <c r="BFQ191" s="148"/>
      <c r="BFR191" s="148"/>
      <c r="BFS191" s="148"/>
      <c r="BFT191" s="148"/>
      <c r="BFU191" s="148"/>
      <c r="BFV191" s="148"/>
      <c r="BFW191" s="148"/>
      <c r="BFX191" s="148"/>
      <c r="BFY191" s="148"/>
      <c r="BFZ191" s="148"/>
      <c r="BGA191" s="148"/>
      <c r="BGB191" s="148"/>
      <c r="BGC191" s="148"/>
      <c r="BGD191" s="148"/>
      <c r="BGE191" s="148"/>
      <c r="BGF191" s="148"/>
      <c r="BGG191" s="148"/>
      <c r="BGH191" s="148"/>
      <c r="BGI191" s="148"/>
      <c r="BGJ191" s="148"/>
      <c r="BGK191" s="148"/>
      <c r="BGL191" s="148"/>
      <c r="BGM191" s="148"/>
      <c r="BGN191" s="148"/>
      <c r="BGO191" s="148"/>
      <c r="BGP191" s="148"/>
      <c r="BGQ191" s="148"/>
      <c r="BGR191" s="148"/>
      <c r="BGS191" s="148"/>
      <c r="BGT191" s="148"/>
      <c r="BGU191" s="148"/>
      <c r="BGV191" s="148"/>
      <c r="BGW191" s="148"/>
      <c r="BGX191" s="148"/>
      <c r="BGY191" s="148"/>
      <c r="BGZ191" s="148"/>
      <c r="BHA191" s="148"/>
      <c r="BHB191" s="148"/>
      <c r="BHC191" s="148"/>
      <c r="BHD191" s="148"/>
      <c r="BHE191" s="148"/>
      <c r="BHF191" s="148"/>
      <c r="BHG191" s="148"/>
      <c r="BHH191" s="148"/>
      <c r="BHI191" s="148"/>
      <c r="BHJ191" s="148"/>
      <c r="BHK191" s="148"/>
      <c r="BHL191" s="148"/>
      <c r="BHM191" s="148"/>
      <c r="BHN191" s="148"/>
      <c r="BHO191" s="148"/>
      <c r="BHP191" s="148"/>
      <c r="BHQ191" s="148"/>
      <c r="BHR191" s="148"/>
      <c r="BHS191" s="148"/>
      <c r="BHT191" s="148"/>
      <c r="BHU191" s="148"/>
      <c r="BHV191" s="148"/>
      <c r="BHW191" s="148"/>
      <c r="BHX191" s="148"/>
      <c r="BHY191" s="148"/>
      <c r="BHZ191" s="148"/>
      <c r="BIA191" s="148"/>
      <c r="BIB191" s="148"/>
      <c r="BIC191" s="148"/>
      <c r="BID191" s="148"/>
      <c r="BIE191" s="148"/>
      <c r="BIF191" s="148"/>
      <c r="BIG191" s="148"/>
      <c r="BIH191" s="148"/>
      <c r="BII191" s="148"/>
      <c r="BIJ191" s="148"/>
      <c r="BIK191" s="148"/>
      <c r="BIL191" s="148"/>
      <c r="BIM191" s="148"/>
      <c r="BIN191" s="148"/>
      <c r="BIO191" s="148"/>
      <c r="BIP191" s="148"/>
      <c r="BIQ191" s="148"/>
      <c r="BIR191" s="148"/>
      <c r="BIS191" s="148"/>
      <c r="BIT191" s="148"/>
      <c r="BIU191" s="148"/>
      <c r="BIV191" s="148"/>
      <c r="BIW191" s="148"/>
      <c r="BIX191" s="148"/>
      <c r="BIY191" s="148"/>
      <c r="BIZ191" s="148"/>
      <c r="BJA191" s="148"/>
      <c r="BJB191" s="148"/>
      <c r="BJC191" s="148"/>
      <c r="BJD191" s="148"/>
      <c r="BJE191" s="148"/>
      <c r="BJF191" s="148"/>
      <c r="BJG191" s="148"/>
      <c r="BJH191" s="148"/>
      <c r="BJI191" s="148"/>
      <c r="BJJ191" s="148"/>
      <c r="BJK191" s="148"/>
      <c r="BJL191" s="148"/>
      <c r="BJM191" s="148"/>
      <c r="BJN191" s="148"/>
      <c r="BJO191" s="148"/>
      <c r="BJP191" s="148"/>
      <c r="BJQ191" s="148"/>
      <c r="BJR191" s="148"/>
      <c r="BJS191" s="148"/>
      <c r="BJT191" s="148"/>
      <c r="BJU191" s="148"/>
      <c r="BJV191" s="148"/>
      <c r="BJW191" s="148"/>
      <c r="BJX191" s="148"/>
      <c r="BJY191" s="148"/>
      <c r="BJZ191" s="148"/>
      <c r="BKA191" s="148"/>
      <c r="BKB191" s="148"/>
      <c r="BKC191" s="148"/>
      <c r="BKD191" s="148"/>
      <c r="BKE191" s="148"/>
      <c r="BKF191" s="148"/>
      <c r="BKG191" s="148"/>
      <c r="BKH191" s="148"/>
      <c r="BKI191" s="148"/>
      <c r="BKJ191" s="148"/>
      <c r="BKK191" s="148"/>
      <c r="BKL191" s="148"/>
      <c r="BKM191" s="148"/>
      <c r="BKN191" s="148"/>
      <c r="BKO191" s="148"/>
      <c r="BKP191" s="148"/>
      <c r="BKQ191" s="148"/>
      <c r="BKR191" s="148"/>
      <c r="BKS191" s="148"/>
      <c r="BKT191" s="148"/>
      <c r="BKU191" s="148"/>
      <c r="BKV191" s="148"/>
      <c r="BKW191" s="148"/>
      <c r="BKX191" s="148"/>
      <c r="BKY191" s="148"/>
      <c r="BKZ191" s="148"/>
      <c r="BLA191" s="148"/>
      <c r="BLB191" s="148"/>
      <c r="BLC191" s="148"/>
      <c r="BLD191" s="148"/>
      <c r="BLE191" s="148"/>
      <c r="BLF191" s="148"/>
      <c r="BLG191" s="148"/>
      <c r="BLH191" s="148"/>
      <c r="BLI191" s="148"/>
      <c r="BLJ191" s="148"/>
      <c r="BLK191" s="148"/>
      <c r="BLL191" s="148"/>
      <c r="BLM191" s="148"/>
      <c r="BLN191" s="148"/>
      <c r="BLO191" s="148"/>
      <c r="BLP191" s="148"/>
      <c r="BLQ191" s="148"/>
      <c r="BLR191" s="148"/>
      <c r="BLS191" s="148"/>
      <c r="BLT191" s="148"/>
      <c r="BLU191" s="148"/>
      <c r="BLV191" s="148"/>
      <c r="BLW191" s="148"/>
      <c r="BLX191" s="148"/>
      <c r="BLY191" s="148"/>
      <c r="BLZ191" s="148"/>
      <c r="BMA191" s="148"/>
      <c r="BMB191" s="148"/>
      <c r="BMC191" s="148"/>
      <c r="BMD191" s="148"/>
      <c r="BME191" s="148"/>
      <c r="BMF191" s="148"/>
      <c r="BMG191" s="148"/>
      <c r="BMH191" s="148"/>
      <c r="BMI191" s="148"/>
      <c r="BMJ191" s="148"/>
      <c r="BMK191" s="148"/>
      <c r="BML191" s="148"/>
      <c r="BMM191" s="148"/>
      <c r="BMN191" s="148"/>
      <c r="BMO191" s="148"/>
      <c r="BMP191" s="148"/>
      <c r="BMQ191" s="148"/>
      <c r="BMR191" s="148"/>
      <c r="BMS191" s="148"/>
      <c r="BMT191" s="148"/>
      <c r="BMU191" s="148"/>
      <c r="BMV191" s="148"/>
      <c r="BMW191" s="148"/>
      <c r="BMX191" s="148"/>
      <c r="BMY191" s="148"/>
      <c r="BMZ191" s="148"/>
      <c r="BNA191" s="148"/>
      <c r="BNB191" s="148"/>
      <c r="BNC191" s="148"/>
      <c r="BND191" s="148"/>
      <c r="BNE191" s="148"/>
      <c r="BNF191" s="148"/>
      <c r="BNG191" s="148"/>
      <c r="BNH191" s="148"/>
      <c r="BNI191" s="148"/>
      <c r="BNJ191" s="148"/>
      <c r="BNK191" s="148"/>
      <c r="BNL191" s="148"/>
      <c r="BNM191" s="148"/>
      <c r="BNN191" s="148"/>
      <c r="BNO191" s="148"/>
      <c r="BNP191" s="148"/>
      <c r="BNQ191" s="148"/>
      <c r="BNR191" s="148"/>
      <c r="BNS191" s="148"/>
      <c r="BNT191" s="148"/>
      <c r="BNU191" s="148"/>
      <c r="BNV191" s="148"/>
      <c r="BNW191" s="148"/>
      <c r="BNX191" s="148"/>
      <c r="BNY191" s="148"/>
      <c r="BNZ191" s="148"/>
      <c r="BOA191" s="148"/>
      <c r="BOB191" s="148"/>
      <c r="BOC191" s="148"/>
      <c r="BOD191" s="148"/>
      <c r="BOE191" s="148"/>
      <c r="BOF191" s="148"/>
      <c r="BOG191" s="148"/>
      <c r="BOH191" s="148"/>
      <c r="BOI191" s="148"/>
      <c r="BOJ191" s="148"/>
      <c r="BOK191" s="148"/>
      <c r="BOL191" s="148"/>
      <c r="BOM191" s="148"/>
      <c r="BON191" s="148"/>
      <c r="BOO191" s="148"/>
      <c r="BOP191" s="148"/>
      <c r="BOQ191" s="148"/>
      <c r="BOR191" s="148"/>
      <c r="BOS191" s="148"/>
      <c r="BOT191" s="148"/>
      <c r="BOU191" s="148"/>
      <c r="BOV191" s="148"/>
      <c r="BOW191" s="148"/>
      <c r="BOX191" s="148"/>
      <c r="BOY191" s="148"/>
      <c r="BOZ191" s="148"/>
      <c r="BPA191" s="148"/>
      <c r="BPB191" s="148"/>
      <c r="BPC191" s="148"/>
      <c r="BPD191" s="148"/>
      <c r="BPE191" s="148"/>
      <c r="BPF191" s="148"/>
      <c r="BPG191" s="148"/>
      <c r="BPH191" s="148"/>
      <c r="BPI191" s="148"/>
      <c r="BPJ191" s="148"/>
      <c r="BPK191" s="148"/>
      <c r="BPL191" s="148"/>
      <c r="BPM191" s="148"/>
      <c r="BPN191" s="148"/>
      <c r="BPO191" s="148"/>
      <c r="BPP191" s="148"/>
      <c r="BPQ191" s="148"/>
      <c r="BPR191" s="148"/>
      <c r="BPS191" s="148"/>
      <c r="BPT191" s="148"/>
      <c r="BPU191" s="148"/>
      <c r="BPV191" s="148"/>
      <c r="BPW191" s="148"/>
      <c r="BPX191" s="148"/>
      <c r="BPY191" s="148"/>
      <c r="BPZ191" s="148"/>
      <c r="BQA191" s="148"/>
      <c r="BQB191" s="148"/>
      <c r="BQC191" s="148"/>
      <c r="BQD191" s="148"/>
      <c r="BQE191" s="148"/>
      <c r="BQF191" s="148"/>
      <c r="BQG191" s="148"/>
      <c r="BQH191" s="148"/>
      <c r="BQI191" s="148"/>
      <c r="BQJ191" s="148"/>
      <c r="BQK191" s="148"/>
      <c r="BQL191" s="148"/>
      <c r="BQM191" s="148"/>
      <c r="BQN191" s="148"/>
      <c r="BQO191" s="148"/>
      <c r="BQP191" s="148"/>
      <c r="BQQ191" s="148"/>
      <c r="BQR191" s="148"/>
      <c r="BQS191" s="148"/>
      <c r="BQT191" s="148"/>
      <c r="BQU191" s="148"/>
      <c r="BQV191" s="148"/>
      <c r="BQW191" s="148"/>
      <c r="BQX191" s="148"/>
      <c r="BQY191" s="148"/>
      <c r="BQZ191" s="148"/>
      <c r="BRA191" s="148"/>
      <c r="BRB191" s="148"/>
      <c r="BRC191" s="148"/>
      <c r="BRD191" s="148"/>
      <c r="BRE191" s="148"/>
      <c r="BRF191" s="148"/>
      <c r="BRG191" s="148"/>
      <c r="BRH191" s="148"/>
      <c r="BRI191" s="148"/>
      <c r="BRJ191" s="148"/>
      <c r="BRK191" s="148"/>
      <c r="BRL191" s="148"/>
      <c r="BRM191" s="148"/>
      <c r="BRN191" s="148"/>
      <c r="BRO191" s="148"/>
      <c r="BRP191" s="148"/>
      <c r="BRQ191" s="148"/>
      <c r="BRR191" s="148"/>
      <c r="BRS191" s="148"/>
      <c r="BRT191" s="148"/>
      <c r="BRU191" s="148"/>
      <c r="BRV191" s="148"/>
      <c r="BRW191" s="148"/>
      <c r="BRX191" s="148"/>
      <c r="BRY191" s="148"/>
      <c r="BRZ191" s="148"/>
      <c r="BSA191" s="148"/>
      <c r="BSB191" s="148"/>
      <c r="BSC191" s="148"/>
      <c r="BSD191" s="148"/>
      <c r="BSE191" s="148"/>
      <c r="BSF191" s="148"/>
      <c r="BSG191" s="148"/>
      <c r="BSH191" s="148"/>
      <c r="BSI191" s="148"/>
      <c r="BSJ191" s="148"/>
      <c r="BSK191" s="148"/>
      <c r="BSL191" s="148"/>
      <c r="BSM191" s="148"/>
      <c r="BSN191" s="148"/>
      <c r="BSO191" s="148"/>
      <c r="BSP191" s="148"/>
      <c r="BSQ191" s="148"/>
      <c r="BSR191" s="148"/>
      <c r="BSS191" s="148"/>
      <c r="BST191" s="148"/>
      <c r="BSU191" s="148"/>
      <c r="BSV191" s="148"/>
      <c r="BSW191" s="148"/>
      <c r="BSX191" s="148"/>
      <c r="BSY191" s="148"/>
      <c r="BSZ191" s="148"/>
      <c r="BTA191" s="148"/>
      <c r="BTB191" s="148"/>
      <c r="BTC191" s="148"/>
      <c r="BTD191" s="148"/>
      <c r="BTE191" s="148"/>
      <c r="BTF191" s="148"/>
      <c r="BTG191" s="148"/>
      <c r="BTH191" s="148"/>
      <c r="BTI191" s="148"/>
      <c r="BTJ191" s="148"/>
      <c r="BTK191" s="148"/>
      <c r="BTL191" s="148"/>
      <c r="BTM191" s="148"/>
      <c r="BTN191" s="148"/>
      <c r="BTO191" s="148"/>
      <c r="BTP191" s="148"/>
      <c r="BTQ191" s="148"/>
      <c r="BTR191" s="148"/>
      <c r="BTS191" s="148"/>
      <c r="BTT191" s="148"/>
      <c r="BTU191" s="148"/>
      <c r="BTV191" s="148"/>
      <c r="BTW191" s="148"/>
      <c r="BTX191" s="148"/>
      <c r="BTY191" s="148"/>
      <c r="BTZ191" s="148"/>
      <c r="BUA191" s="148"/>
      <c r="BUB191" s="148"/>
      <c r="BUC191" s="148"/>
      <c r="BUD191" s="148"/>
      <c r="BUE191" s="148"/>
      <c r="BUF191" s="148"/>
      <c r="BUG191" s="148"/>
      <c r="BUH191" s="148"/>
      <c r="BUI191" s="148"/>
      <c r="BUJ191" s="148"/>
      <c r="BUK191" s="148"/>
      <c r="BUL191" s="148"/>
      <c r="BUM191" s="148"/>
      <c r="BUN191" s="148"/>
      <c r="BUO191" s="148"/>
      <c r="BUP191" s="148"/>
      <c r="BUQ191" s="148"/>
      <c r="BUR191" s="148"/>
      <c r="BUS191" s="148"/>
      <c r="BUT191" s="148"/>
      <c r="BUU191" s="148"/>
      <c r="BUV191" s="148"/>
      <c r="BUW191" s="148"/>
      <c r="BUX191" s="148"/>
      <c r="BUY191" s="148"/>
      <c r="BUZ191" s="148"/>
      <c r="BVA191" s="148"/>
      <c r="BVB191" s="148"/>
      <c r="BVC191" s="148"/>
      <c r="BVD191" s="148"/>
      <c r="BVE191" s="148"/>
      <c r="BVF191" s="148"/>
      <c r="BVG191" s="148"/>
      <c r="BVH191" s="148"/>
      <c r="BVI191" s="148"/>
      <c r="BVJ191" s="148"/>
      <c r="BVK191" s="148"/>
      <c r="BVL191" s="148"/>
      <c r="BVM191" s="148"/>
      <c r="BVN191" s="148"/>
      <c r="BVO191" s="148"/>
      <c r="BVP191" s="148"/>
      <c r="BVQ191" s="148"/>
      <c r="BVR191" s="148"/>
      <c r="BVS191" s="148"/>
      <c r="BVT191" s="148"/>
      <c r="BVU191" s="148"/>
      <c r="BVV191" s="148"/>
      <c r="BVW191" s="148"/>
      <c r="BVX191" s="148"/>
      <c r="BVY191" s="148"/>
      <c r="BVZ191" s="148"/>
      <c r="BWA191" s="148"/>
      <c r="BWB191" s="148"/>
      <c r="BWC191" s="148"/>
      <c r="BWD191" s="148"/>
      <c r="BWE191" s="148"/>
      <c r="BWF191" s="148"/>
      <c r="BWG191" s="148"/>
      <c r="BWH191" s="148"/>
      <c r="BWI191" s="148"/>
      <c r="BWJ191" s="148"/>
      <c r="BWK191" s="148"/>
      <c r="BWL191" s="148"/>
      <c r="BWM191" s="148"/>
      <c r="BWN191" s="148"/>
      <c r="BWO191" s="148"/>
      <c r="BWP191" s="148"/>
      <c r="BWQ191" s="148"/>
      <c r="BWR191" s="148"/>
      <c r="BWS191" s="148"/>
      <c r="BWT191" s="148"/>
      <c r="BWU191" s="148"/>
      <c r="BWV191" s="148"/>
      <c r="BWW191" s="148"/>
      <c r="BWX191" s="148"/>
      <c r="BWY191" s="148"/>
      <c r="BWZ191" s="148"/>
      <c r="BXA191" s="148"/>
      <c r="BXB191" s="148"/>
      <c r="BXC191" s="148"/>
      <c r="BXD191" s="148"/>
      <c r="BXE191" s="148"/>
      <c r="BXF191" s="148"/>
      <c r="BXG191" s="148"/>
      <c r="BXH191" s="148"/>
      <c r="BXI191" s="148"/>
      <c r="BXJ191" s="148"/>
      <c r="BXK191" s="148"/>
      <c r="BXL191" s="148"/>
      <c r="BXM191" s="148"/>
      <c r="BXN191" s="148"/>
      <c r="BXO191" s="148"/>
      <c r="BXP191" s="148"/>
      <c r="BXQ191" s="148"/>
      <c r="BXR191" s="148"/>
      <c r="BXS191" s="148"/>
      <c r="BXT191" s="148"/>
      <c r="BXU191" s="148"/>
      <c r="BXV191" s="148"/>
      <c r="BXW191" s="148"/>
      <c r="BXX191" s="148"/>
      <c r="BXY191" s="148"/>
      <c r="BXZ191" s="148"/>
      <c r="BYA191" s="148"/>
      <c r="BYB191" s="148"/>
      <c r="BYC191" s="148"/>
      <c r="BYD191" s="148"/>
      <c r="BYE191" s="148"/>
      <c r="BYF191" s="148"/>
      <c r="BYG191" s="148"/>
      <c r="BYH191" s="148"/>
      <c r="BYI191" s="148"/>
      <c r="BYJ191" s="148"/>
      <c r="BYK191" s="148"/>
      <c r="BYL191" s="148"/>
      <c r="BYM191" s="148"/>
      <c r="BYN191" s="148"/>
      <c r="BYO191" s="148"/>
      <c r="BYP191" s="148"/>
      <c r="BYQ191" s="148"/>
      <c r="BYR191" s="148"/>
      <c r="BYS191" s="148"/>
      <c r="BYT191" s="148"/>
      <c r="BYU191" s="148"/>
      <c r="BYV191" s="148"/>
      <c r="BYW191" s="148"/>
      <c r="BYX191" s="148"/>
      <c r="BYY191" s="148"/>
      <c r="BYZ191" s="148"/>
      <c r="BZA191" s="148"/>
      <c r="BZB191" s="148"/>
      <c r="BZC191" s="148"/>
      <c r="BZD191" s="148"/>
      <c r="BZE191" s="148"/>
      <c r="BZF191" s="148"/>
      <c r="BZG191" s="148"/>
      <c r="BZH191" s="148"/>
      <c r="BZI191" s="148"/>
      <c r="BZJ191" s="148"/>
      <c r="BZK191" s="148"/>
      <c r="BZL191" s="148"/>
      <c r="BZM191" s="148"/>
      <c r="BZN191" s="148"/>
      <c r="BZO191" s="148"/>
      <c r="BZP191" s="148"/>
      <c r="BZQ191" s="148"/>
      <c r="BZR191" s="148"/>
      <c r="BZS191" s="148"/>
      <c r="BZT191" s="148"/>
      <c r="BZU191" s="148"/>
      <c r="BZV191" s="148"/>
      <c r="BZW191" s="148"/>
      <c r="BZX191" s="148"/>
      <c r="BZY191" s="148"/>
      <c r="BZZ191" s="148"/>
      <c r="CAA191" s="148"/>
      <c r="CAB191" s="148"/>
      <c r="CAC191" s="148"/>
      <c r="CAD191" s="148"/>
      <c r="CAE191" s="148"/>
      <c r="CAF191" s="148"/>
      <c r="CAG191" s="148"/>
      <c r="CAH191" s="148"/>
      <c r="CAI191" s="148"/>
      <c r="CAJ191" s="148"/>
      <c r="CAK191" s="148"/>
      <c r="CAL191" s="148"/>
      <c r="CAM191" s="148"/>
      <c r="CAN191" s="148"/>
      <c r="CAO191" s="148"/>
      <c r="CAP191" s="148"/>
      <c r="CAQ191" s="148"/>
      <c r="CAR191" s="148"/>
      <c r="CAS191" s="148"/>
      <c r="CAT191" s="148"/>
      <c r="CAU191" s="148"/>
      <c r="CAV191" s="148"/>
      <c r="CAW191" s="148"/>
      <c r="CAX191" s="148"/>
      <c r="CAY191" s="148"/>
      <c r="CAZ191" s="148"/>
      <c r="CBA191" s="148"/>
      <c r="CBB191" s="148"/>
      <c r="CBC191" s="148"/>
      <c r="CBD191" s="148"/>
      <c r="CBE191" s="148"/>
      <c r="CBF191" s="148"/>
      <c r="CBG191" s="148"/>
      <c r="CBH191" s="148"/>
      <c r="CBI191" s="148"/>
      <c r="CBJ191" s="148"/>
      <c r="CBK191" s="148"/>
      <c r="CBL191" s="148"/>
      <c r="CBM191" s="148"/>
      <c r="CBN191" s="148"/>
      <c r="CBO191" s="148"/>
      <c r="CBP191" s="148"/>
      <c r="CBQ191" s="148"/>
      <c r="CBR191" s="148"/>
      <c r="CBS191" s="148"/>
      <c r="CBT191" s="148"/>
      <c r="CBU191" s="148"/>
      <c r="CBV191" s="148"/>
      <c r="CBW191" s="148"/>
      <c r="CBX191" s="148"/>
      <c r="CBY191" s="148"/>
      <c r="CBZ191" s="148"/>
      <c r="CCA191" s="148"/>
      <c r="CCB191" s="148"/>
      <c r="CCC191" s="148"/>
      <c r="CCD191" s="148"/>
      <c r="CCE191" s="148"/>
      <c r="CCF191" s="148"/>
      <c r="CCG191" s="148"/>
      <c r="CCH191" s="148"/>
      <c r="CCI191" s="148"/>
      <c r="CCJ191" s="148"/>
      <c r="CCK191" s="148"/>
      <c r="CCL191" s="148"/>
      <c r="CCM191" s="148"/>
      <c r="CCN191" s="148"/>
      <c r="CCO191" s="148"/>
      <c r="CCP191" s="148"/>
      <c r="CCQ191" s="148"/>
      <c r="CCR191" s="148"/>
      <c r="CCS191" s="148"/>
      <c r="CCT191" s="148"/>
      <c r="CCU191" s="148"/>
      <c r="CCV191" s="148"/>
      <c r="CCW191" s="148"/>
      <c r="CCX191" s="148"/>
      <c r="CCY191" s="148"/>
      <c r="CCZ191" s="148"/>
      <c r="CDA191" s="148"/>
      <c r="CDB191" s="148"/>
      <c r="CDC191" s="148"/>
      <c r="CDD191" s="148"/>
      <c r="CDE191" s="148"/>
      <c r="CDF191" s="148"/>
      <c r="CDG191" s="148"/>
      <c r="CDH191" s="148"/>
      <c r="CDI191" s="148"/>
      <c r="CDJ191" s="148"/>
      <c r="CDK191" s="148"/>
      <c r="CDL191" s="148"/>
      <c r="CDM191" s="148"/>
      <c r="CDN191" s="148"/>
      <c r="CDO191" s="148"/>
      <c r="CDP191" s="148"/>
      <c r="CDQ191" s="148"/>
      <c r="CDR191" s="148"/>
      <c r="CDS191" s="148"/>
      <c r="CDT191" s="148"/>
      <c r="CDU191" s="148"/>
      <c r="CDV191" s="148"/>
      <c r="CDW191" s="148"/>
      <c r="CDX191" s="148"/>
      <c r="CDY191" s="148"/>
      <c r="CDZ191" s="148"/>
      <c r="CEA191" s="148"/>
      <c r="CEB191" s="148"/>
      <c r="CEC191" s="148"/>
      <c r="CED191" s="148"/>
      <c r="CEE191" s="148"/>
      <c r="CEF191" s="148"/>
      <c r="CEG191" s="148"/>
      <c r="CEH191" s="148"/>
      <c r="CEI191" s="148"/>
      <c r="CEJ191" s="148"/>
      <c r="CEK191" s="148"/>
      <c r="CEL191" s="148"/>
      <c r="CEM191" s="148"/>
      <c r="CEN191" s="148"/>
      <c r="CEO191" s="148"/>
      <c r="CEP191" s="148"/>
      <c r="CEQ191" s="148"/>
      <c r="CER191" s="148"/>
      <c r="CES191" s="148"/>
      <c r="CET191" s="148"/>
      <c r="CEU191" s="148"/>
      <c r="CEV191" s="148"/>
      <c r="CEW191" s="148"/>
      <c r="CEX191" s="148"/>
      <c r="CEY191" s="148"/>
      <c r="CEZ191" s="148"/>
      <c r="CFA191" s="148"/>
      <c r="CFB191" s="148"/>
      <c r="CFC191" s="148"/>
      <c r="CFD191" s="148"/>
      <c r="CFE191" s="148"/>
      <c r="CFF191" s="148"/>
      <c r="CFG191" s="148"/>
      <c r="CFH191" s="148"/>
      <c r="CFI191" s="148"/>
      <c r="CFJ191" s="148"/>
      <c r="CFK191" s="148"/>
      <c r="CFL191" s="148"/>
      <c r="CFM191" s="148"/>
      <c r="CFN191" s="148"/>
      <c r="CFO191" s="148"/>
      <c r="CFP191" s="148"/>
      <c r="CFQ191" s="148"/>
      <c r="CFR191" s="148"/>
      <c r="CFS191" s="148"/>
      <c r="CFT191" s="148"/>
      <c r="CFU191" s="148"/>
      <c r="CFV191" s="148"/>
      <c r="CFW191" s="148"/>
      <c r="CFX191" s="148"/>
      <c r="CFY191" s="148"/>
      <c r="CFZ191" s="148"/>
      <c r="CGA191" s="148"/>
      <c r="CGB191" s="148"/>
      <c r="CGC191" s="148"/>
      <c r="CGD191" s="148"/>
      <c r="CGE191" s="148"/>
      <c r="CGF191" s="148"/>
      <c r="CGG191" s="148"/>
      <c r="CGH191" s="148"/>
      <c r="CGI191" s="148"/>
      <c r="CGJ191" s="148"/>
      <c r="CGK191" s="148"/>
      <c r="CGL191" s="148"/>
      <c r="CGM191" s="148"/>
      <c r="CGN191" s="148"/>
      <c r="CGO191" s="148"/>
      <c r="CGP191" s="148"/>
      <c r="CGQ191" s="148"/>
      <c r="CGR191" s="148"/>
      <c r="CGS191" s="148"/>
      <c r="CGT191" s="148"/>
      <c r="CGU191" s="148"/>
      <c r="CGV191" s="148"/>
      <c r="CGW191" s="148"/>
      <c r="CGX191" s="148"/>
      <c r="CGY191" s="148"/>
      <c r="CGZ191" s="148"/>
      <c r="CHA191" s="148"/>
      <c r="CHB191" s="148"/>
      <c r="CHC191" s="148"/>
      <c r="CHD191" s="148"/>
      <c r="CHE191" s="148"/>
      <c r="CHF191" s="148"/>
      <c r="CHG191" s="148"/>
      <c r="CHH191" s="148"/>
      <c r="CHI191" s="148"/>
      <c r="CHJ191" s="148"/>
      <c r="CHK191" s="148"/>
      <c r="CHL191" s="148"/>
      <c r="CHM191" s="148"/>
      <c r="CHN191" s="148"/>
      <c r="CHO191" s="148"/>
      <c r="CHP191" s="148"/>
      <c r="CHQ191" s="148"/>
      <c r="CHR191" s="148"/>
      <c r="CHS191" s="148"/>
      <c r="CHT191" s="148"/>
      <c r="CHU191" s="148"/>
      <c r="CHV191" s="148"/>
      <c r="CHW191" s="148"/>
      <c r="CHX191" s="148"/>
      <c r="CHY191" s="148"/>
      <c r="CHZ191" s="148"/>
      <c r="CIA191" s="148"/>
      <c r="CIB191" s="148"/>
      <c r="CIC191" s="148"/>
      <c r="CID191" s="148"/>
      <c r="CIE191" s="148"/>
      <c r="CIF191" s="148"/>
      <c r="CIG191" s="148"/>
      <c r="CIH191" s="148"/>
      <c r="CII191" s="148"/>
      <c r="CIJ191" s="148"/>
      <c r="CIK191" s="148"/>
      <c r="CIL191" s="148"/>
      <c r="CIM191" s="148"/>
      <c r="CIN191" s="148"/>
      <c r="CIO191" s="148"/>
      <c r="CIP191" s="148"/>
      <c r="CIQ191" s="148"/>
      <c r="CIR191" s="148"/>
      <c r="CIS191" s="148"/>
      <c r="CIT191" s="148"/>
      <c r="CIU191" s="148"/>
      <c r="CIV191" s="148"/>
      <c r="CIW191" s="148"/>
      <c r="CIX191" s="148"/>
      <c r="CIY191" s="148"/>
      <c r="CIZ191" s="148"/>
      <c r="CJA191" s="148"/>
      <c r="CJB191" s="148"/>
      <c r="CJC191" s="148"/>
      <c r="CJD191" s="148"/>
      <c r="CJE191" s="148"/>
      <c r="CJF191" s="148"/>
      <c r="CJG191" s="148"/>
      <c r="CJH191" s="148"/>
      <c r="CJI191" s="148"/>
      <c r="CJJ191" s="148"/>
      <c r="CJK191" s="148"/>
      <c r="CJL191" s="148"/>
      <c r="CJM191" s="148"/>
      <c r="CJN191" s="148"/>
      <c r="CJO191" s="148"/>
      <c r="CJP191" s="148"/>
      <c r="CJQ191" s="148"/>
      <c r="CJR191" s="148"/>
      <c r="CJS191" s="148"/>
      <c r="CJT191" s="148"/>
      <c r="CJU191" s="148"/>
      <c r="CJV191" s="148"/>
      <c r="CJW191" s="148"/>
      <c r="CJX191" s="148"/>
      <c r="CJY191" s="148"/>
      <c r="CJZ191" s="148"/>
      <c r="CKA191" s="148"/>
      <c r="CKB191" s="148"/>
      <c r="CKC191" s="148"/>
      <c r="CKD191" s="148"/>
      <c r="CKE191" s="148"/>
      <c r="CKF191" s="148"/>
      <c r="CKG191" s="148"/>
      <c r="CKH191" s="148"/>
      <c r="CKI191" s="148"/>
      <c r="CKJ191" s="148"/>
      <c r="CKK191" s="148"/>
      <c r="CKL191" s="148"/>
      <c r="CKM191" s="148"/>
      <c r="CKN191" s="148"/>
      <c r="CKO191" s="148"/>
      <c r="CKP191" s="148"/>
      <c r="CKQ191" s="148"/>
      <c r="CKR191" s="148"/>
      <c r="CKS191" s="148"/>
      <c r="CKT191" s="148"/>
      <c r="CKU191" s="148"/>
      <c r="CKV191" s="148"/>
      <c r="CKW191" s="148"/>
      <c r="CKX191" s="148"/>
      <c r="CKY191" s="148"/>
      <c r="CKZ191" s="148"/>
      <c r="CLA191" s="148"/>
      <c r="CLB191" s="148"/>
      <c r="CLC191" s="148"/>
      <c r="CLD191" s="148"/>
      <c r="CLE191" s="148"/>
      <c r="CLF191" s="148"/>
      <c r="CLG191" s="148"/>
      <c r="CLH191" s="148"/>
      <c r="CLI191" s="148"/>
      <c r="CLJ191" s="148"/>
      <c r="CLK191" s="148"/>
      <c r="CLL191" s="148"/>
      <c r="CLM191" s="148"/>
      <c r="CLN191" s="148"/>
      <c r="CLO191" s="148"/>
      <c r="CLP191" s="148"/>
      <c r="CLQ191" s="148"/>
      <c r="CLR191" s="148"/>
      <c r="CLS191" s="148"/>
      <c r="CLT191" s="148"/>
      <c r="CLU191" s="148"/>
      <c r="CLV191" s="148"/>
      <c r="CLW191" s="148"/>
      <c r="CLX191" s="148"/>
      <c r="CLY191" s="148"/>
      <c r="CLZ191" s="148"/>
      <c r="CMA191" s="148"/>
      <c r="CMB191" s="148"/>
      <c r="CMC191" s="148"/>
      <c r="CMD191" s="148"/>
      <c r="CME191" s="148"/>
      <c r="CMF191" s="148"/>
      <c r="CMG191" s="148"/>
      <c r="CMH191" s="148"/>
      <c r="CMI191" s="148"/>
      <c r="CMJ191" s="148"/>
      <c r="CMK191" s="148"/>
      <c r="CML191" s="148"/>
      <c r="CMM191" s="148"/>
      <c r="CMN191" s="148"/>
      <c r="CMO191" s="148"/>
      <c r="CMP191" s="148"/>
      <c r="CMQ191" s="148"/>
      <c r="CMR191" s="148"/>
      <c r="CMS191" s="148"/>
      <c r="CMT191" s="148"/>
      <c r="CMU191" s="148"/>
      <c r="CMV191" s="148"/>
      <c r="CMW191" s="148"/>
      <c r="CMX191" s="148"/>
      <c r="CMY191" s="148"/>
      <c r="CMZ191" s="148"/>
      <c r="CNA191" s="148"/>
      <c r="CNB191" s="148"/>
      <c r="CNC191" s="148"/>
      <c r="CND191" s="148"/>
      <c r="CNE191" s="148"/>
      <c r="CNF191" s="148"/>
      <c r="CNG191" s="148"/>
      <c r="CNH191" s="148"/>
      <c r="CNI191" s="148"/>
      <c r="CNJ191" s="148"/>
      <c r="CNK191" s="148"/>
      <c r="CNL191" s="148"/>
      <c r="CNM191" s="148"/>
      <c r="CNN191" s="148"/>
      <c r="CNO191" s="148"/>
      <c r="CNP191" s="148"/>
      <c r="CNQ191" s="148"/>
      <c r="CNR191" s="148"/>
      <c r="CNS191" s="148"/>
      <c r="CNT191" s="148"/>
      <c r="CNU191" s="148"/>
      <c r="CNV191" s="148"/>
      <c r="CNW191" s="148"/>
      <c r="CNX191" s="148"/>
      <c r="CNY191" s="148"/>
      <c r="CNZ191" s="148"/>
      <c r="COA191" s="148"/>
      <c r="COB191" s="148"/>
      <c r="COC191" s="148"/>
      <c r="COD191" s="148"/>
      <c r="COE191" s="148"/>
      <c r="COF191" s="148"/>
      <c r="COG191" s="148"/>
      <c r="COH191" s="148"/>
      <c r="COI191" s="148"/>
      <c r="COJ191" s="148"/>
      <c r="COK191" s="148"/>
      <c r="COL191" s="148"/>
      <c r="COM191" s="148"/>
      <c r="CON191" s="148"/>
      <c r="COO191" s="148"/>
      <c r="COP191" s="148"/>
      <c r="COQ191" s="148"/>
      <c r="COR191" s="148"/>
      <c r="COS191" s="148"/>
      <c r="COT191" s="148"/>
      <c r="COU191" s="148"/>
      <c r="COV191" s="148"/>
      <c r="COW191" s="148"/>
      <c r="COX191" s="148"/>
      <c r="COY191" s="148"/>
      <c r="COZ191" s="148"/>
      <c r="CPA191" s="148"/>
      <c r="CPB191" s="148"/>
      <c r="CPC191" s="148"/>
      <c r="CPD191" s="148"/>
      <c r="CPE191" s="148"/>
      <c r="CPF191" s="148"/>
      <c r="CPG191" s="148"/>
      <c r="CPH191" s="148"/>
      <c r="CPI191" s="148"/>
      <c r="CPJ191" s="148"/>
      <c r="CPK191" s="148"/>
      <c r="CPL191" s="148"/>
      <c r="CPM191" s="148"/>
      <c r="CPN191" s="148"/>
      <c r="CPO191" s="148"/>
      <c r="CPP191" s="148"/>
      <c r="CPQ191" s="148"/>
      <c r="CPR191" s="148"/>
      <c r="CPS191" s="148"/>
      <c r="CPT191" s="148"/>
      <c r="CPU191" s="148"/>
      <c r="CPV191" s="148"/>
      <c r="CPW191" s="148"/>
      <c r="CPX191" s="148"/>
      <c r="CPY191" s="148"/>
      <c r="CPZ191" s="148"/>
      <c r="CQA191" s="148"/>
      <c r="CQB191" s="148"/>
      <c r="CQC191" s="148"/>
      <c r="CQD191" s="148"/>
      <c r="CQE191" s="148"/>
      <c r="CQF191" s="148"/>
      <c r="CQG191" s="148"/>
      <c r="CQH191" s="148"/>
      <c r="CQI191" s="148"/>
      <c r="CQJ191" s="148"/>
      <c r="CQK191" s="148"/>
      <c r="CQL191" s="148"/>
      <c r="CQM191" s="148"/>
      <c r="CQN191" s="148"/>
      <c r="CQO191" s="148"/>
      <c r="CQP191" s="148"/>
      <c r="CQQ191" s="148"/>
      <c r="CQR191" s="148"/>
      <c r="CQS191" s="148"/>
      <c r="CQT191" s="148"/>
      <c r="CQU191" s="148"/>
      <c r="CQV191" s="148"/>
      <c r="CQW191" s="148"/>
      <c r="CQX191" s="148"/>
      <c r="CQY191" s="148"/>
      <c r="CQZ191" s="148"/>
      <c r="CRA191" s="148"/>
      <c r="CRB191" s="148"/>
      <c r="CRC191" s="148"/>
      <c r="CRD191" s="148"/>
      <c r="CRE191" s="148"/>
      <c r="CRF191" s="148"/>
      <c r="CRG191" s="148"/>
      <c r="CRH191" s="148"/>
      <c r="CRI191" s="148"/>
      <c r="CRJ191" s="148"/>
      <c r="CRK191" s="148"/>
      <c r="CRL191" s="148"/>
      <c r="CRM191" s="148"/>
      <c r="CRN191" s="148"/>
      <c r="CRO191" s="148"/>
      <c r="CRP191" s="148"/>
      <c r="CRQ191" s="148"/>
      <c r="CRR191" s="148"/>
      <c r="CRS191" s="148"/>
      <c r="CRT191" s="148"/>
      <c r="CRU191" s="148"/>
      <c r="CRV191" s="148"/>
      <c r="CRW191" s="148"/>
      <c r="CRX191" s="148"/>
      <c r="CRY191" s="148"/>
      <c r="CRZ191" s="148"/>
      <c r="CSA191" s="148"/>
      <c r="CSB191" s="148"/>
      <c r="CSC191" s="148"/>
      <c r="CSD191" s="148"/>
      <c r="CSE191" s="148"/>
      <c r="CSF191" s="148"/>
      <c r="CSG191" s="148"/>
      <c r="CSH191" s="148"/>
      <c r="CSI191" s="148"/>
      <c r="CSJ191" s="148"/>
      <c r="CSK191" s="148"/>
      <c r="CSL191" s="148"/>
      <c r="CSM191" s="148"/>
      <c r="CSN191" s="148"/>
      <c r="CSO191" s="148"/>
      <c r="CSP191" s="148"/>
      <c r="CSQ191" s="148"/>
      <c r="CSR191" s="148"/>
      <c r="CSS191" s="148"/>
      <c r="CST191" s="148"/>
      <c r="CSU191" s="148"/>
      <c r="CSV191" s="148"/>
      <c r="CSW191" s="148"/>
      <c r="CSX191" s="148"/>
      <c r="CSY191" s="148"/>
      <c r="CSZ191" s="148"/>
      <c r="CTA191" s="148"/>
      <c r="CTB191" s="148"/>
      <c r="CTC191" s="148"/>
      <c r="CTD191" s="148"/>
      <c r="CTE191" s="148"/>
      <c r="CTF191" s="148"/>
      <c r="CTG191" s="148"/>
      <c r="CTH191" s="148"/>
      <c r="CTI191" s="148"/>
      <c r="CTJ191" s="148"/>
      <c r="CTK191" s="148"/>
      <c r="CTL191" s="148"/>
      <c r="CTM191" s="148"/>
      <c r="CTN191" s="148"/>
      <c r="CTO191" s="148"/>
      <c r="CTP191" s="148"/>
      <c r="CTQ191" s="148"/>
      <c r="CTR191" s="148"/>
      <c r="CTS191" s="148"/>
      <c r="CTT191" s="148"/>
      <c r="CTU191" s="148"/>
      <c r="CTV191" s="148"/>
      <c r="CTW191" s="148"/>
      <c r="CTX191" s="148"/>
      <c r="CTY191" s="148"/>
      <c r="CTZ191" s="148"/>
      <c r="CUA191" s="148"/>
      <c r="CUB191" s="148"/>
      <c r="CUC191" s="148"/>
      <c r="CUD191" s="148"/>
      <c r="CUE191" s="148"/>
      <c r="CUF191" s="148"/>
      <c r="CUG191" s="148"/>
      <c r="CUH191" s="148"/>
      <c r="CUI191" s="148"/>
      <c r="CUJ191" s="148"/>
      <c r="CUK191" s="148"/>
      <c r="CUL191" s="148"/>
      <c r="CUM191" s="148"/>
      <c r="CUN191" s="148"/>
      <c r="CUO191" s="148"/>
      <c r="CUP191" s="148"/>
      <c r="CUQ191" s="148"/>
      <c r="CUR191" s="148"/>
      <c r="CUS191" s="148"/>
      <c r="CUT191" s="148"/>
      <c r="CUU191" s="148"/>
      <c r="CUV191" s="148"/>
      <c r="CUW191" s="148"/>
      <c r="CUX191" s="148"/>
      <c r="CUY191" s="148"/>
      <c r="CUZ191" s="148"/>
      <c r="CVA191" s="148"/>
      <c r="CVB191" s="148"/>
      <c r="CVC191" s="148"/>
      <c r="CVD191" s="148"/>
      <c r="CVE191" s="148"/>
      <c r="CVF191" s="148"/>
      <c r="CVG191" s="148"/>
      <c r="CVH191" s="148"/>
      <c r="CVI191" s="148"/>
      <c r="CVJ191" s="148"/>
      <c r="CVK191" s="148"/>
      <c r="CVL191" s="148"/>
      <c r="CVM191" s="148"/>
      <c r="CVN191" s="148"/>
      <c r="CVO191" s="148"/>
      <c r="CVP191" s="148"/>
      <c r="CVQ191" s="148"/>
      <c r="CVR191" s="148"/>
      <c r="CVS191" s="148"/>
      <c r="CVT191" s="148"/>
      <c r="CVU191" s="148"/>
      <c r="CVV191" s="148"/>
      <c r="CVW191" s="148"/>
      <c r="CVX191" s="148"/>
      <c r="CVY191" s="148"/>
      <c r="CVZ191" s="148"/>
      <c r="CWA191" s="148"/>
      <c r="CWB191" s="148"/>
      <c r="CWC191" s="148"/>
      <c r="CWD191" s="148"/>
      <c r="CWE191" s="148"/>
      <c r="CWF191" s="148"/>
      <c r="CWG191" s="148"/>
      <c r="CWH191" s="148"/>
      <c r="CWI191" s="148"/>
      <c r="CWJ191" s="148"/>
      <c r="CWK191" s="148"/>
      <c r="CWL191" s="148"/>
      <c r="CWM191" s="148"/>
      <c r="CWN191" s="148"/>
      <c r="CWO191" s="148"/>
      <c r="CWP191" s="148"/>
      <c r="CWQ191" s="148"/>
      <c r="CWR191" s="148"/>
      <c r="CWS191" s="148"/>
      <c r="CWT191" s="148"/>
      <c r="CWU191" s="148"/>
      <c r="CWV191" s="148"/>
      <c r="CWW191" s="148"/>
      <c r="CWX191" s="148"/>
      <c r="CWY191" s="148"/>
      <c r="CWZ191" s="148"/>
      <c r="CXA191" s="148"/>
      <c r="CXB191" s="148"/>
      <c r="CXC191" s="148"/>
      <c r="CXD191" s="148"/>
      <c r="CXE191" s="148"/>
      <c r="CXF191" s="148"/>
      <c r="CXG191" s="148"/>
      <c r="CXH191" s="148"/>
      <c r="CXI191" s="148"/>
      <c r="CXJ191" s="148"/>
      <c r="CXK191" s="148"/>
      <c r="CXL191" s="148"/>
      <c r="CXM191" s="148"/>
      <c r="CXN191" s="148"/>
      <c r="CXO191" s="148"/>
      <c r="CXP191" s="148"/>
      <c r="CXQ191" s="148"/>
      <c r="CXR191" s="148"/>
      <c r="CXS191" s="148"/>
      <c r="CXT191" s="148"/>
      <c r="CXU191" s="148"/>
      <c r="CXV191" s="148"/>
      <c r="CXW191" s="148"/>
      <c r="CXX191" s="148"/>
      <c r="CXY191" s="148"/>
      <c r="CXZ191" s="148"/>
      <c r="CYA191" s="148"/>
      <c r="CYB191" s="148"/>
      <c r="CYC191" s="148"/>
      <c r="CYD191" s="148"/>
      <c r="CYE191" s="148"/>
      <c r="CYF191" s="148"/>
      <c r="CYG191" s="148"/>
      <c r="CYH191" s="148"/>
      <c r="CYI191" s="148"/>
      <c r="CYJ191" s="148"/>
      <c r="CYK191" s="148"/>
      <c r="CYL191" s="148"/>
      <c r="CYM191" s="148"/>
      <c r="CYN191" s="148"/>
      <c r="CYO191" s="148"/>
      <c r="CYP191" s="148"/>
      <c r="CYQ191" s="148"/>
      <c r="CYR191" s="148"/>
      <c r="CYS191" s="148"/>
      <c r="CYT191" s="148"/>
      <c r="CYU191" s="148"/>
      <c r="CYV191" s="148"/>
      <c r="CYW191" s="148"/>
      <c r="CYX191" s="148"/>
      <c r="CYY191" s="148"/>
      <c r="CYZ191" s="148"/>
      <c r="CZA191" s="148"/>
      <c r="CZB191" s="148"/>
      <c r="CZC191" s="148"/>
      <c r="CZD191" s="148"/>
      <c r="CZE191" s="148"/>
      <c r="CZF191" s="148"/>
      <c r="CZG191" s="148"/>
      <c r="CZH191" s="148"/>
      <c r="CZI191" s="148"/>
      <c r="CZJ191" s="148"/>
      <c r="CZK191" s="148"/>
      <c r="CZL191" s="148"/>
      <c r="CZM191" s="148"/>
      <c r="CZN191" s="148"/>
      <c r="CZO191" s="148"/>
      <c r="CZP191" s="148"/>
      <c r="CZQ191" s="148"/>
      <c r="CZR191" s="148"/>
      <c r="CZS191" s="148"/>
      <c r="CZT191" s="148"/>
      <c r="CZU191" s="148"/>
      <c r="CZV191" s="148"/>
      <c r="CZW191" s="148"/>
      <c r="CZX191" s="148"/>
      <c r="CZY191" s="148"/>
      <c r="CZZ191" s="148"/>
      <c r="DAA191" s="148"/>
      <c r="DAB191" s="148"/>
      <c r="DAC191" s="148"/>
      <c r="DAD191" s="148"/>
      <c r="DAE191" s="148"/>
      <c r="DAF191" s="148"/>
      <c r="DAG191" s="148"/>
      <c r="DAH191" s="148"/>
      <c r="DAI191" s="148"/>
      <c r="DAJ191" s="148"/>
      <c r="DAK191" s="148"/>
      <c r="DAL191" s="148"/>
      <c r="DAM191" s="148"/>
      <c r="DAN191" s="148"/>
      <c r="DAO191" s="148"/>
      <c r="DAP191" s="148"/>
      <c r="DAQ191" s="148"/>
      <c r="DAR191" s="148"/>
      <c r="DAS191" s="148"/>
      <c r="DAT191" s="148"/>
      <c r="DAU191" s="148"/>
      <c r="DAV191" s="148"/>
      <c r="DAW191" s="148"/>
      <c r="DAX191" s="148"/>
      <c r="DAY191" s="148"/>
      <c r="DAZ191" s="148"/>
      <c r="DBA191" s="148"/>
      <c r="DBB191" s="148"/>
      <c r="DBC191" s="148"/>
      <c r="DBD191" s="148"/>
      <c r="DBE191" s="148"/>
      <c r="DBF191" s="148"/>
      <c r="DBG191" s="148"/>
      <c r="DBH191" s="148"/>
      <c r="DBI191" s="148"/>
      <c r="DBJ191" s="148"/>
      <c r="DBK191" s="148"/>
      <c r="DBL191" s="148"/>
      <c r="DBM191" s="148"/>
      <c r="DBN191" s="148"/>
      <c r="DBO191" s="148"/>
      <c r="DBP191" s="148"/>
      <c r="DBQ191" s="148"/>
      <c r="DBR191" s="148"/>
      <c r="DBS191" s="148"/>
      <c r="DBT191" s="148"/>
      <c r="DBU191" s="148"/>
      <c r="DBV191" s="148"/>
      <c r="DBW191" s="148"/>
      <c r="DBX191" s="148"/>
      <c r="DBY191" s="148"/>
      <c r="DBZ191" s="148"/>
      <c r="DCA191" s="148"/>
      <c r="DCB191" s="148"/>
      <c r="DCC191" s="148"/>
      <c r="DCD191" s="148"/>
      <c r="DCE191" s="148"/>
      <c r="DCF191" s="148"/>
      <c r="DCG191" s="148"/>
      <c r="DCH191" s="148"/>
      <c r="DCI191" s="148"/>
      <c r="DCJ191" s="148"/>
      <c r="DCK191" s="148"/>
      <c r="DCL191" s="148"/>
      <c r="DCM191" s="148"/>
      <c r="DCN191" s="148"/>
      <c r="DCO191" s="148"/>
      <c r="DCP191" s="148"/>
      <c r="DCQ191" s="148"/>
      <c r="DCR191" s="148"/>
      <c r="DCS191" s="148"/>
      <c r="DCT191" s="148"/>
      <c r="DCU191" s="148"/>
      <c r="DCV191" s="148"/>
      <c r="DCW191" s="148"/>
      <c r="DCX191" s="148"/>
      <c r="DCY191" s="148"/>
      <c r="DCZ191" s="148"/>
      <c r="DDA191" s="148"/>
      <c r="DDB191" s="148"/>
      <c r="DDC191" s="148"/>
      <c r="DDD191" s="148"/>
      <c r="DDE191" s="148"/>
      <c r="DDF191" s="148"/>
      <c r="DDG191" s="148"/>
      <c r="DDH191" s="148"/>
      <c r="DDI191" s="148"/>
      <c r="DDJ191" s="148"/>
      <c r="DDK191" s="148"/>
      <c r="DDL191" s="148"/>
      <c r="DDM191" s="148"/>
      <c r="DDN191" s="148"/>
      <c r="DDO191" s="148"/>
      <c r="DDP191" s="148"/>
      <c r="DDQ191" s="148"/>
      <c r="DDR191" s="148"/>
      <c r="DDS191" s="148"/>
      <c r="DDT191" s="148"/>
      <c r="DDU191" s="148"/>
      <c r="DDV191" s="148"/>
      <c r="DDW191" s="148"/>
      <c r="DDX191" s="148"/>
      <c r="DDY191" s="148"/>
      <c r="DDZ191" s="148"/>
      <c r="DEA191" s="148"/>
      <c r="DEB191" s="148"/>
      <c r="DEC191" s="148"/>
      <c r="DED191" s="148"/>
      <c r="DEE191" s="148"/>
      <c r="DEF191" s="148"/>
      <c r="DEG191" s="148"/>
      <c r="DEH191" s="148"/>
      <c r="DEI191" s="148"/>
      <c r="DEJ191" s="148"/>
      <c r="DEK191" s="148"/>
      <c r="DEL191" s="148"/>
      <c r="DEM191" s="148"/>
      <c r="DEN191" s="148"/>
      <c r="DEO191" s="148"/>
      <c r="DEP191" s="148"/>
      <c r="DEQ191" s="148"/>
      <c r="DER191" s="148"/>
      <c r="DES191" s="148"/>
      <c r="DET191" s="148"/>
      <c r="DEU191" s="148"/>
      <c r="DEV191" s="148"/>
      <c r="DEW191" s="148"/>
      <c r="DEX191" s="148"/>
      <c r="DEY191" s="148"/>
      <c r="DEZ191" s="148"/>
      <c r="DFA191" s="148"/>
      <c r="DFB191" s="148"/>
      <c r="DFC191" s="148"/>
      <c r="DFD191" s="148"/>
      <c r="DFE191" s="148"/>
      <c r="DFF191" s="148"/>
      <c r="DFG191" s="148"/>
      <c r="DFH191" s="148"/>
      <c r="DFI191" s="148"/>
      <c r="DFJ191" s="148"/>
      <c r="DFK191" s="148"/>
      <c r="DFL191" s="148"/>
      <c r="DFM191" s="148"/>
      <c r="DFN191" s="148"/>
      <c r="DFO191" s="148"/>
      <c r="DFP191" s="148"/>
      <c r="DFQ191" s="148"/>
      <c r="DFR191" s="148"/>
      <c r="DFS191" s="148"/>
      <c r="DFT191" s="148"/>
      <c r="DFU191" s="148"/>
      <c r="DFV191" s="148"/>
      <c r="DFW191" s="148"/>
      <c r="DFX191" s="148"/>
      <c r="DFY191" s="148"/>
      <c r="DFZ191" s="148"/>
      <c r="DGA191" s="148"/>
      <c r="DGB191" s="148"/>
      <c r="DGC191" s="148"/>
      <c r="DGD191" s="148"/>
      <c r="DGE191" s="148"/>
      <c r="DGF191" s="148"/>
      <c r="DGG191" s="148"/>
      <c r="DGH191" s="148"/>
      <c r="DGI191" s="148"/>
      <c r="DGJ191" s="148"/>
      <c r="DGK191" s="148"/>
      <c r="DGL191" s="148"/>
      <c r="DGM191" s="148"/>
      <c r="DGN191" s="148"/>
      <c r="DGO191" s="148"/>
      <c r="DGP191" s="148"/>
      <c r="DGQ191" s="148"/>
      <c r="DGR191" s="148"/>
      <c r="DGS191" s="148"/>
      <c r="DGT191" s="148"/>
      <c r="DGU191" s="148"/>
      <c r="DGV191" s="148"/>
      <c r="DGW191" s="148"/>
      <c r="DGX191" s="148"/>
      <c r="DGY191" s="148"/>
      <c r="DGZ191" s="148"/>
      <c r="DHA191" s="148"/>
      <c r="DHB191" s="148"/>
      <c r="DHC191" s="148"/>
      <c r="DHD191" s="148"/>
      <c r="DHE191" s="148"/>
      <c r="DHF191" s="148"/>
      <c r="DHG191" s="148"/>
      <c r="DHH191" s="148"/>
      <c r="DHI191" s="148"/>
      <c r="DHJ191" s="148"/>
      <c r="DHK191" s="148"/>
      <c r="DHL191" s="148"/>
      <c r="DHM191" s="148"/>
      <c r="DHN191" s="148"/>
      <c r="DHO191" s="148"/>
      <c r="DHP191" s="148"/>
      <c r="DHQ191" s="148"/>
      <c r="DHR191" s="148"/>
      <c r="DHS191" s="148"/>
      <c r="DHT191" s="148"/>
      <c r="DHU191" s="148"/>
      <c r="DHV191" s="148"/>
      <c r="DHW191" s="148"/>
      <c r="DHX191" s="148"/>
      <c r="DHY191" s="148"/>
      <c r="DHZ191" s="148"/>
      <c r="DIA191" s="148"/>
      <c r="DIB191" s="148"/>
      <c r="DIC191" s="148"/>
      <c r="DID191" s="148"/>
      <c r="DIE191" s="148"/>
      <c r="DIF191" s="148"/>
      <c r="DIG191" s="148"/>
      <c r="DIH191" s="148"/>
      <c r="DII191" s="148"/>
      <c r="DIJ191" s="148"/>
      <c r="DIK191" s="148"/>
      <c r="DIL191" s="148"/>
      <c r="DIM191" s="148"/>
      <c r="DIN191" s="148"/>
      <c r="DIO191" s="148"/>
      <c r="DIP191" s="148"/>
      <c r="DIQ191" s="148"/>
      <c r="DIR191" s="148"/>
      <c r="DIS191" s="148"/>
      <c r="DIT191" s="148"/>
      <c r="DIU191" s="148"/>
      <c r="DIV191" s="148"/>
      <c r="DIW191" s="148"/>
      <c r="DIX191" s="148"/>
      <c r="DIY191" s="148"/>
      <c r="DIZ191" s="148"/>
      <c r="DJA191" s="148"/>
      <c r="DJB191" s="148"/>
      <c r="DJC191" s="148"/>
      <c r="DJD191" s="148"/>
      <c r="DJE191" s="148"/>
      <c r="DJF191" s="148"/>
      <c r="DJG191" s="148"/>
      <c r="DJH191" s="148"/>
      <c r="DJI191" s="148"/>
      <c r="DJJ191" s="148"/>
      <c r="DJK191" s="148"/>
      <c r="DJL191" s="148"/>
      <c r="DJM191" s="148"/>
      <c r="DJN191" s="148"/>
      <c r="DJO191" s="148"/>
      <c r="DJP191" s="148"/>
      <c r="DJQ191" s="148"/>
      <c r="DJR191" s="148"/>
      <c r="DJS191" s="148"/>
      <c r="DJT191" s="148"/>
      <c r="DJU191" s="148"/>
      <c r="DJV191" s="148"/>
      <c r="DJW191" s="148"/>
      <c r="DJX191" s="148"/>
      <c r="DJY191" s="148"/>
      <c r="DJZ191" s="148"/>
      <c r="DKA191" s="148"/>
      <c r="DKB191" s="148"/>
      <c r="DKC191" s="148"/>
      <c r="DKD191" s="148"/>
      <c r="DKE191" s="148"/>
      <c r="DKF191" s="148"/>
      <c r="DKG191" s="148"/>
      <c r="DKH191" s="148"/>
      <c r="DKI191" s="148"/>
      <c r="DKJ191" s="148"/>
      <c r="DKK191" s="148"/>
      <c r="DKL191" s="148"/>
      <c r="DKM191" s="148"/>
      <c r="DKN191" s="148"/>
      <c r="DKO191" s="148"/>
      <c r="DKP191" s="148"/>
      <c r="DKQ191" s="148"/>
      <c r="DKR191" s="148"/>
      <c r="DKS191" s="148"/>
      <c r="DKT191" s="148"/>
      <c r="DKU191" s="148"/>
      <c r="DKV191" s="148"/>
      <c r="DKW191" s="148"/>
      <c r="DKX191" s="148"/>
      <c r="DKY191" s="148"/>
      <c r="DKZ191" s="148"/>
      <c r="DLA191" s="148"/>
      <c r="DLB191" s="148"/>
      <c r="DLC191" s="148"/>
      <c r="DLD191" s="148"/>
      <c r="DLE191" s="148"/>
      <c r="DLF191" s="148"/>
      <c r="DLG191" s="148"/>
      <c r="DLH191" s="148"/>
      <c r="DLI191" s="148"/>
      <c r="DLJ191" s="148"/>
      <c r="DLK191" s="148"/>
      <c r="DLL191" s="148"/>
      <c r="DLM191" s="148"/>
      <c r="DLN191" s="148"/>
      <c r="DLO191" s="148"/>
      <c r="DLP191" s="148"/>
      <c r="DLQ191" s="148"/>
      <c r="DLR191" s="148"/>
      <c r="DLS191" s="148"/>
      <c r="DLT191" s="148"/>
      <c r="DLU191" s="148"/>
      <c r="DLV191" s="148"/>
      <c r="DLW191" s="148"/>
      <c r="DLX191" s="148"/>
      <c r="DLY191" s="148"/>
      <c r="DLZ191" s="148"/>
      <c r="DMA191" s="148"/>
      <c r="DMB191" s="148"/>
      <c r="DMC191" s="148"/>
      <c r="DMD191" s="148"/>
      <c r="DME191" s="148"/>
      <c r="DMF191" s="148"/>
      <c r="DMG191" s="148"/>
      <c r="DMH191" s="148"/>
      <c r="DMI191" s="148"/>
      <c r="DMJ191" s="148"/>
      <c r="DMK191" s="148"/>
      <c r="DML191" s="148"/>
      <c r="DMM191" s="148"/>
      <c r="DMN191" s="148"/>
      <c r="DMO191" s="148"/>
      <c r="DMP191" s="148"/>
      <c r="DMQ191" s="148"/>
      <c r="DMR191" s="148"/>
      <c r="DMS191" s="148"/>
      <c r="DMT191" s="148"/>
      <c r="DMU191" s="148"/>
      <c r="DMV191" s="148"/>
      <c r="DMW191" s="148"/>
      <c r="DMX191" s="148"/>
      <c r="DMY191" s="148"/>
      <c r="DMZ191" s="148"/>
      <c r="DNA191" s="148"/>
      <c r="DNB191" s="148"/>
      <c r="DNC191" s="148"/>
      <c r="DND191" s="148"/>
      <c r="DNE191" s="148"/>
      <c r="DNF191" s="148"/>
      <c r="DNG191" s="148"/>
      <c r="DNH191" s="148"/>
      <c r="DNI191" s="148"/>
      <c r="DNJ191" s="148"/>
      <c r="DNK191" s="148"/>
      <c r="DNL191" s="148"/>
      <c r="DNM191" s="148"/>
      <c r="DNN191" s="148"/>
      <c r="DNO191" s="148"/>
      <c r="DNP191" s="148"/>
      <c r="DNQ191" s="148"/>
      <c r="DNR191" s="148"/>
      <c r="DNS191" s="148"/>
      <c r="DNT191" s="148"/>
      <c r="DNU191" s="148"/>
      <c r="DNV191" s="148"/>
      <c r="DNW191" s="148"/>
      <c r="DNX191" s="148"/>
      <c r="DNY191" s="148"/>
      <c r="DNZ191" s="148"/>
      <c r="DOA191" s="148"/>
      <c r="DOB191" s="148"/>
      <c r="DOC191" s="148"/>
      <c r="DOD191" s="148"/>
      <c r="DOE191" s="148"/>
      <c r="DOF191" s="148"/>
      <c r="DOG191" s="148"/>
      <c r="DOH191" s="148"/>
      <c r="DOI191" s="148"/>
      <c r="DOJ191" s="148"/>
      <c r="DOK191" s="148"/>
      <c r="DOL191" s="148"/>
      <c r="DOM191" s="148"/>
      <c r="DON191" s="148"/>
      <c r="DOO191" s="148"/>
      <c r="DOP191" s="148"/>
      <c r="DOQ191" s="148"/>
      <c r="DOR191" s="148"/>
      <c r="DOS191" s="148"/>
      <c r="DOT191" s="148"/>
      <c r="DOU191" s="148"/>
      <c r="DOV191" s="148"/>
      <c r="DOW191" s="148"/>
      <c r="DOX191" s="148"/>
      <c r="DOY191" s="148"/>
      <c r="DOZ191" s="148"/>
      <c r="DPA191" s="148"/>
      <c r="DPB191" s="148"/>
      <c r="DPC191" s="148"/>
      <c r="DPD191" s="148"/>
      <c r="DPE191" s="148"/>
      <c r="DPF191" s="148"/>
      <c r="DPG191" s="148"/>
      <c r="DPH191" s="148"/>
      <c r="DPI191" s="148"/>
      <c r="DPJ191" s="148"/>
      <c r="DPK191" s="148"/>
      <c r="DPL191" s="148"/>
      <c r="DPM191" s="148"/>
      <c r="DPN191" s="148"/>
      <c r="DPO191" s="148"/>
      <c r="DPP191" s="148"/>
      <c r="DPQ191" s="148"/>
      <c r="DPR191" s="148"/>
      <c r="DPS191" s="148"/>
      <c r="DPT191" s="148"/>
      <c r="DPU191" s="148"/>
      <c r="DPV191" s="148"/>
      <c r="DPW191" s="148"/>
      <c r="DPX191" s="148"/>
      <c r="DPY191" s="148"/>
      <c r="DPZ191" s="148"/>
      <c r="DQA191" s="148"/>
      <c r="DQB191" s="148"/>
      <c r="DQC191" s="148"/>
      <c r="DQD191" s="148"/>
      <c r="DQE191" s="148"/>
      <c r="DQF191" s="148"/>
      <c r="DQG191" s="148"/>
      <c r="DQH191" s="148"/>
      <c r="DQI191" s="148"/>
      <c r="DQJ191" s="148"/>
      <c r="DQK191" s="148"/>
      <c r="DQL191" s="148"/>
      <c r="DQM191" s="148"/>
      <c r="DQN191" s="148"/>
      <c r="DQO191" s="148"/>
      <c r="DQP191" s="148"/>
      <c r="DQQ191" s="148"/>
      <c r="DQR191" s="148"/>
      <c r="DQS191" s="148"/>
      <c r="DQT191" s="148"/>
      <c r="DQU191" s="148"/>
      <c r="DQV191" s="148"/>
      <c r="DQW191" s="148"/>
      <c r="DQX191" s="148"/>
      <c r="DQY191" s="148"/>
      <c r="DQZ191" s="148"/>
      <c r="DRA191" s="148"/>
      <c r="DRB191" s="148"/>
      <c r="DRC191" s="148"/>
      <c r="DRD191" s="148"/>
      <c r="DRE191" s="148"/>
      <c r="DRF191" s="148"/>
      <c r="DRG191" s="148"/>
      <c r="DRH191" s="148"/>
      <c r="DRI191" s="148"/>
      <c r="DRJ191" s="148"/>
      <c r="DRK191" s="148"/>
      <c r="DRL191" s="148"/>
      <c r="DRM191" s="148"/>
      <c r="DRN191" s="148"/>
      <c r="DRO191" s="148"/>
      <c r="DRP191" s="148"/>
      <c r="DRQ191" s="148"/>
      <c r="DRR191" s="148"/>
      <c r="DRS191" s="148"/>
      <c r="DRT191" s="148"/>
      <c r="DRU191" s="148"/>
      <c r="DRV191" s="148"/>
      <c r="DRW191" s="148"/>
      <c r="DRX191" s="148"/>
      <c r="DRY191" s="148"/>
      <c r="DRZ191" s="148"/>
      <c r="DSA191" s="148"/>
      <c r="DSB191" s="148"/>
      <c r="DSC191" s="148"/>
      <c r="DSD191" s="148"/>
      <c r="DSE191" s="148"/>
      <c r="DSF191" s="148"/>
      <c r="DSG191" s="148"/>
      <c r="DSH191" s="148"/>
      <c r="DSI191" s="148"/>
      <c r="DSJ191" s="148"/>
      <c r="DSK191" s="148"/>
      <c r="DSL191" s="148"/>
      <c r="DSM191" s="148"/>
      <c r="DSN191" s="148"/>
      <c r="DSO191" s="148"/>
      <c r="DSP191" s="148"/>
      <c r="DSQ191" s="148"/>
      <c r="DSR191" s="148"/>
      <c r="DSS191" s="148"/>
      <c r="DST191" s="148"/>
      <c r="DSU191" s="148"/>
      <c r="DSV191" s="148"/>
      <c r="DSW191" s="148"/>
      <c r="DSX191" s="148"/>
      <c r="DSY191" s="148"/>
      <c r="DSZ191" s="148"/>
      <c r="DTA191" s="148"/>
      <c r="DTB191" s="148"/>
      <c r="DTC191" s="148"/>
      <c r="DTD191" s="148"/>
      <c r="DTE191" s="148"/>
      <c r="DTF191" s="148"/>
      <c r="DTG191" s="148"/>
      <c r="DTH191" s="148"/>
      <c r="DTI191" s="148"/>
      <c r="DTJ191" s="148"/>
      <c r="DTK191" s="148"/>
      <c r="DTL191" s="148"/>
      <c r="DTM191" s="148"/>
      <c r="DTN191" s="148"/>
      <c r="DTO191" s="148"/>
      <c r="DTP191" s="148"/>
      <c r="DTQ191" s="148"/>
      <c r="DTR191" s="148"/>
      <c r="DTS191" s="148"/>
      <c r="DTT191" s="148"/>
      <c r="DTU191" s="148"/>
      <c r="DTV191" s="148"/>
      <c r="DTW191" s="148"/>
      <c r="DTX191" s="148"/>
      <c r="DTY191" s="148"/>
      <c r="DTZ191" s="148"/>
      <c r="DUA191" s="148"/>
      <c r="DUB191" s="148"/>
      <c r="DUC191" s="148"/>
      <c r="DUD191" s="148"/>
      <c r="DUE191" s="148"/>
      <c r="DUF191" s="148"/>
      <c r="DUG191" s="148"/>
      <c r="DUH191" s="148"/>
      <c r="DUI191" s="148"/>
      <c r="DUJ191" s="148"/>
      <c r="DUK191" s="148"/>
      <c r="DUL191" s="148"/>
      <c r="DUM191" s="148"/>
      <c r="DUN191" s="148"/>
      <c r="DUO191" s="148"/>
      <c r="DUP191" s="148"/>
      <c r="DUQ191" s="148"/>
      <c r="DUR191" s="148"/>
      <c r="DUS191" s="148"/>
      <c r="DUT191" s="148"/>
      <c r="DUU191" s="148"/>
      <c r="DUV191" s="148"/>
      <c r="DUW191" s="148"/>
      <c r="DUX191" s="148"/>
      <c r="DUY191" s="148"/>
      <c r="DUZ191" s="148"/>
      <c r="DVA191" s="148"/>
      <c r="DVB191" s="148"/>
      <c r="DVC191" s="148"/>
      <c r="DVD191" s="148"/>
      <c r="DVE191" s="148"/>
      <c r="DVF191" s="148"/>
      <c r="DVG191" s="148"/>
      <c r="DVH191" s="148"/>
      <c r="DVI191" s="148"/>
      <c r="DVJ191" s="148"/>
      <c r="DVK191" s="148"/>
      <c r="DVL191" s="148"/>
      <c r="DVM191" s="148"/>
      <c r="DVN191" s="148"/>
      <c r="DVO191" s="148"/>
      <c r="DVP191" s="148"/>
      <c r="DVQ191" s="148"/>
      <c r="DVR191" s="148"/>
      <c r="DVS191" s="148"/>
      <c r="DVT191" s="148"/>
      <c r="DVU191" s="148"/>
      <c r="DVV191" s="148"/>
      <c r="DVW191" s="148"/>
      <c r="DVX191" s="148"/>
      <c r="DVY191" s="148"/>
      <c r="DVZ191" s="148"/>
      <c r="DWA191" s="148"/>
      <c r="DWB191" s="148"/>
      <c r="DWC191" s="148"/>
      <c r="DWD191" s="148"/>
      <c r="DWE191" s="148"/>
      <c r="DWF191" s="148"/>
      <c r="DWG191" s="148"/>
      <c r="DWH191" s="148"/>
      <c r="DWI191" s="148"/>
      <c r="DWJ191" s="148"/>
      <c r="DWK191" s="148"/>
      <c r="DWL191" s="148"/>
      <c r="DWM191" s="148"/>
      <c r="DWN191" s="148"/>
      <c r="DWO191" s="148"/>
      <c r="DWP191" s="148"/>
      <c r="DWQ191" s="148"/>
      <c r="DWR191" s="148"/>
      <c r="DWS191" s="148"/>
      <c r="DWT191" s="148"/>
      <c r="DWU191" s="148"/>
      <c r="DWV191" s="148"/>
      <c r="DWW191" s="148"/>
      <c r="DWX191" s="148"/>
      <c r="DWY191" s="148"/>
      <c r="DWZ191" s="148"/>
      <c r="DXA191" s="148"/>
      <c r="DXB191" s="148"/>
      <c r="DXC191" s="148"/>
      <c r="DXD191" s="148"/>
      <c r="DXE191" s="148"/>
      <c r="DXF191" s="148"/>
      <c r="DXG191" s="148"/>
      <c r="DXH191" s="148"/>
      <c r="DXI191" s="148"/>
      <c r="DXJ191" s="148"/>
      <c r="DXK191" s="148"/>
      <c r="DXL191" s="148"/>
      <c r="DXM191" s="148"/>
      <c r="DXN191" s="148"/>
      <c r="DXO191" s="148"/>
      <c r="DXP191" s="148"/>
      <c r="DXQ191" s="148"/>
      <c r="DXR191" s="148"/>
      <c r="DXS191" s="148"/>
      <c r="DXT191" s="148"/>
      <c r="DXU191" s="148"/>
      <c r="DXV191" s="148"/>
      <c r="DXW191" s="148"/>
      <c r="DXX191" s="148"/>
      <c r="DXY191" s="148"/>
      <c r="DXZ191" s="148"/>
      <c r="DYA191" s="148"/>
      <c r="DYB191" s="148"/>
      <c r="DYC191" s="148"/>
      <c r="DYD191" s="148"/>
      <c r="DYE191" s="148"/>
      <c r="DYF191" s="148"/>
      <c r="DYG191" s="148"/>
      <c r="DYH191" s="148"/>
      <c r="DYI191" s="148"/>
      <c r="DYJ191" s="148"/>
      <c r="DYK191" s="148"/>
      <c r="DYL191" s="148"/>
      <c r="DYM191" s="148"/>
      <c r="DYN191" s="148"/>
      <c r="DYO191" s="148"/>
      <c r="DYP191" s="148"/>
      <c r="DYQ191" s="148"/>
      <c r="DYR191" s="148"/>
      <c r="DYS191" s="148"/>
      <c r="DYT191" s="148"/>
      <c r="DYU191" s="148"/>
      <c r="DYV191" s="148"/>
      <c r="DYW191" s="148"/>
      <c r="DYX191" s="148"/>
      <c r="DYY191" s="148"/>
      <c r="DYZ191" s="148"/>
      <c r="DZA191" s="148"/>
      <c r="DZB191" s="148"/>
      <c r="DZC191" s="148"/>
      <c r="DZD191" s="148"/>
      <c r="DZE191" s="148"/>
      <c r="DZF191" s="148"/>
      <c r="DZG191" s="148"/>
      <c r="DZH191" s="148"/>
      <c r="DZI191" s="148"/>
      <c r="DZJ191" s="148"/>
      <c r="DZK191" s="148"/>
      <c r="DZL191" s="148"/>
      <c r="DZM191" s="148"/>
      <c r="DZN191" s="148"/>
      <c r="DZO191" s="148"/>
      <c r="DZP191" s="148"/>
      <c r="DZQ191" s="148"/>
      <c r="DZR191" s="148"/>
      <c r="DZS191" s="148"/>
      <c r="DZT191" s="148"/>
      <c r="DZU191" s="148"/>
      <c r="DZV191" s="148"/>
      <c r="DZW191" s="148"/>
      <c r="DZX191" s="148"/>
      <c r="DZY191" s="148"/>
      <c r="DZZ191" s="148"/>
      <c r="EAA191" s="148"/>
      <c r="EAB191" s="148"/>
      <c r="EAC191" s="148"/>
      <c r="EAD191" s="148"/>
      <c r="EAE191" s="148"/>
      <c r="EAF191" s="148"/>
      <c r="EAG191" s="148"/>
      <c r="EAH191" s="148"/>
      <c r="EAI191" s="148"/>
      <c r="EAJ191" s="148"/>
      <c r="EAK191" s="148"/>
      <c r="EAL191" s="148"/>
      <c r="EAM191" s="148"/>
      <c r="EAN191" s="148"/>
      <c r="EAO191" s="148"/>
      <c r="EAP191" s="148"/>
      <c r="EAQ191" s="148"/>
      <c r="EAR191" s="148"/>
      <c r="EAS191" s="148"/>
      <c r="EAT191" s="148"/>
      <c r="EAU191" s="148"/>
      <c r="EAV191" s="148"/>
      <c r="EAW191" s="148"/>
      <c r="EAX191" s="148"/>
      <c r="EAY191" s="148"/>
      <c r="EAZ191" s="148"/>
      <c r="EBA191" s="148"/>
      <c r="EBB191" s="148"/>
      <c r="EBC191" s="148"/>
      <c r="EBD191" s="148"/>
      <c r="EBE191" s="148"/>
      <c r="EBF191" s="148"/>
      <c r="EBG191" s="148"/>
      <c r="EBH191" s="148"/>
      <c r="EBI191" s="148"/>
      <c r="EBJ191" s="148"/>
      <c r="EBK191" s="148"/>
      <c r="EBL191" s="148"/>
      <c r="EBM191" s="148"/>
      <c r="EBN191" s="148"/>
      <c r="EBO191" s="148"/>
      <c r="EBP191" s="148"/>
      <c r="EBQ191" s="148"/>
      <c r="EBR191" s="148"/>
      <c r="EBS191" s="148"/>
      <c r="EBT191" s="148"/>
      <c r="EBU191" s="148"/>
      <c r="EBV191" s="148"/>
      <c r="EBW191" s="148"/>
      <c r="EBX191" s="148"/>
      <c r="EBY191" s="148"/>
      <c r="EBZ191" s="148"/>
      <c r="ECA191" s="148"/>
      <c r="ECB191" s="148"/>
      <c r="ECC191" s="148"/>
      <c r="ECD191" s="148"/>
      <c r="ECE191" s="148"/>
      <c r="ECF191" s="148"/>
      <c r="ECG191" s="148"/>
      <c r="ECH191" s="148"/>
      <c r="ECI191" s="148"/>
      <c r="ECJ191" s="148"/>
      <c r="ECK191" s="148"/>
      <c r="ECL191" s="148"/>
      <c r="ECM191" s="148"/>
      <c r="ECN191" s="148"/>
      <c r="ECO191" s="148"/>
      <c r="ECP191" s="148"/>
      <c r="ECQ191" s="148"/>
      <c r="ECR191" s="148"/>
      <c r="ECS191" s="148"/>
      <c r="ECT191" s="148"/>
      <c r="ECU191" s="148"/>
      <c r="ECV191" s="148"/>
      <c r="ECW191" s="148"/>
      <c r="ECX191" s="148"/>
      <c r="ECY191" s="148"/>
      <c r="ECZ191" s="148"/>
      <c r="EDA191" s="148"/>
      <c r="EDB191" s="148"/>
      <c r="EDC191" s="148"/>
      <c r="EDD191" s="148"/>
      <c r="EDE191" s="148"/>
      <c r="EDF191" s="148"/>
      <c r="EDG191" s="148"/>
      <c r="EDH191" s="148"/>
      <c r="EDI191" s="148"/>
      <c r="EDJ191" s="148"/>
      <c r="EDK191" s="148"/>
      <c r="EDL191" s="148"/>
      <c r="EDM191" s="148"/>
      <c r="EDN191" s="148"/>
      <c r="EDO191" s="148"/>
      <c r="EDP191" s="148"/>
      <c r="EDQ191" s="148"/>
      <c r="EDR191" s="148"/>
      <c r="EDS191" s="148"/>
      <c r="EDT191" s="148"/>
      <c r="EDU191" s="148"/>
      <c r="EDV191" s="148"/>
      <c r="EDW191" s="148"/>
      <c r="EDX191" s="148"/>
      <c r="EDY191" s="148"/>
      <c r="EDZ191" s="148"/>
      <c r="EEA191" s="148"/>
      <c r="EEB191" s="148"/>
      <c r="EEC191" s="148"/>
      <c r="EED191" s="148"/>
      <c r="EEE191" s="148"/>
      <c r="EEF191" s="148"/>
      <c r="EEG191" s="148"/>
      <c r="EEH191" s="148"/>
      <c r="EEI191" s="148"/>
      <c r="EEJ191" s="148"/>
      <c r="EEK191" s="148"/>
      <c r="EEL191" s="148"/>
      <c r="EEM191" s="148"/>
      <c r="EEN191" s="148"/>
      <c r="EEO191" s="148"/>
      <c r="EEP191" s="148"/>
      <c r="EEQ191" s="148"/>
      <c r="EER191" s="148"/>
      <c r="EES191" s="148"/>
      <c r="EET191" s="148"/>
      <c r="EEU191" s="148"/>
      <c r="EEV191" s="148"/>
      <c r="EEW191" s="148"/>
      <c r="EEX191" s="148"/>
      <c r="EEY191" s="148"/>
      <c r="EEZ191" s="148"/>
      <c r="EFA191" s="148"/>
      <c r="EFB191" s="148"/>
      <c r="EFC191" s="148"/>
      <c r="EFD191" s="148"/>
      <c r="EFE191" s="148"/>
      <c r="EFF191" s="148"/>
      <c r="EFG191" s="148"/>
      <c r="EFH191" s="148"/>
      <c r="EFI191" s="148"/>
      <c r="EFJ191" s="148"/>
      <c r="EFK191" s="148"/>
      <c r="EFL191" s="148"/>
      <c r="EFM191" s="148"/>
      <c r="EFN191" s="148"/>
      <c r="EFO191" s="148"/>
      <c r="EFP191" s="148"/>
      <c r="EFQ191" s="148"/>
      <c r="EFR191" s="148"/>
      <c r="EFS191" s="148"/>
      <c r="EFT191" s="148"/>
      <c r="EFU191" s="148"/>
      <c r="EFV191" s="148"/>
      <c r="EFW191" s="148"/>
      <c r="EFX191" s="148"/>
      <c r="EFY191" s="148"/>
      <c r="EFZ191" s="148"/>
      <c r="EGA191" s="148"/>
      <c r="EGB191" s="148"/>
      <c r="EGC191" s="148"/>
      <c r="EGD191" s="148"/>
      <c r="EGE191" s="148"/>
      <c r="EGF191" s="148"/>
      <c r="EGG191" s="148"/>
      <c r="EGH191" s="148"/>
      <c r="EGI191" s="148"/>
      <c r="EGJ191" s="148"/>
      <c r="EGK191" s="148"/>
      <c r="EGL191" s="148"/>
      <c r="EGM191" s="148"/>
      <c r="EGN191" s="148"/>
      <c r="EGO191" s="148"/>
      <c r="EGP191" s="148"/>
      <c r="EGQ191" s="148"/>
      <c r="EGR191" s="148"/>
      <c r="EGS191" s="148"/>
      <c r="EGT191" s="148"/>
      <c r="EGU191" s="148"/>
      <c r="EGV191" s="148"/>
      <c r="EGW191" s="148"/>
      <c r="EGX191" s="148"/>
      <c r="EGY191" s="148"/>
      <c r="EGZ191" s="148"/>
      <c r="EHA191" s="148"/>
      <c r="EHB191" s="148"/>
      <c r="EHC191" s="148"/>
      <c r="EHD191" s="148"/>
      <c r="EHE191" s="148"/>
      <c r="EHF191" s="148"/>
      <c r="EHG191" s="148"/>
      <c r="EHH191" s="148"/>
      <c r="EHI191" s="148"/>
      <c r="EHJ191" s="148"/>
      <c r="EHK191" s="148"/>
      <c r="EHL191" s="148"/>
      <c r="EHM191" s="148"/>
      <c r="EHN191" s="148"/>
      <c r="EHO191" s="148"/>
      <c r="EHP191" s="148"/>
      <c r="EHQ191" s="148"/>
      <c r="EHR191" s="148"/>
      <c r="EHS191" s="148"/>
      <c r="EHT191" s="148"/>
      <c r="EHU191" s="148"/>
      <c r="EHV191" s="148"/>
      <c r="EHW191" s="148"/>
      <c r="EHX191" s="148"/>
      <c r="EHY191" s="148"/>
      <c r="EHZ191" s="148"/>
      <c r="EIA191" s="148"/>
      <c r="EIB191" s="148"/>
      <c r="EIC191" s="148"/>
      <c r="EID191" s="148"/>
      <c r="EIE191" s="148"/>
      <c r="EIF191" s="148"/>
      <c r="EIG191" s="148"/>
      <c r="EIH191" s="148"/>
      <c r="EII191" s="148"/>
      <c r="EIJ191" s="148"/>
      <c r="EIK191" s="148"/>
      <c r="EIL191" s="148"/>
      <c r="EIM191" s="148"/>
      <c r="EIN191" s="148"/>
      <c r="EIO191" s="148"/>
      <c r="EIP191" s="148"/>
      <c r="EIQ191" s="148"/>
      <c r="EIR191" s="148"/>
      <c r="EIS191" s="148"/>
      <c r="EIT191" s="148"/>
      <c r="EIU191" s="148"/>
      <c r="EIV191" s="148"/>
      <c r="EIW191" s="148"/>
      <c r="EIX191" s="148"/>
      <c r="EIY191" s="148"/>
      <c r="EIZ191" s="148"/>
      <c r="EJA191" s="148"/>
      <c r="EJB191" s="148"/>
      <c r="EJC191" s="148"/>
      <c r="EJD191" s="148"/>
      <c r="EJE191" s="148"/>
      <c r="EJF191" s="148"/>
      <c r="EJG191" s="148"/>
      <c r="EJH191" s="148"/>
      <c r="EJI191" s="148"/>
      <c r="EJJ191" s="148"/>
      <c r="EJK191" s="148"/>
      <c r="EJL191" s="148"/>
      <c r="EJM191" s="148"/>
      <c r="EJN191" s="148"/>
      <c r="EJO191" s="148"/>
      <c r="EJP191" s="148"/>
      <c r="EJQ191" s="148"/>
      <c r="EJR191" s="148"/>
      <c r="EJS191" s="148"/>
      <c r="EJT191" s="148"/>
      <c r="EJU191" s="148"/>
      <c r="EJV191" s="148"/>
      <c r="EJW191" s="148"/>
      <c r="EJX191" s="148"/>
      <c r="EJY191" s="148"/>
      <c r="EJZ191" s="148"/>
      <c r="EKA191" s="148"/>
      <c r="EKB191" s="148"/>
      <c r="EKC191" s="148"/>
      <c r="EKD191" s="148"/>
      <c r="EKE191" s="148"/>
      <c r="EKF191" s="148"/>
      <c r="EKG191" s="148"/>
      <c r="EKH191" s="148"/>
      <c r="EKI191" s="148"/>
      <c r="EKJ191" s="148"/>
      <c r="EKK191" s="148"/>
      <c r="EKL191" s="148"/>
      <c r="EKM191" s="148"/>
      <c r="EKN191" s="148"/>
      <c r="EKO191" s="148"/>
      <c r="EKP191" s="148"/>
      <c r="EKQ191" s="148"/>
      <c r="EKR191" s="148"/>
      <c r="EKS191" s="148"/>
      <c r="EKT191" s="148"/>
      <c r="EKU191" s="148"/>
      <c r="EKV191" s="148"/>
      <c r="EKW191" s="148"/>
      <c r="EKX191" s="148"/>
      <c r="EKY191" s="148"/>
      <c r="EKZ191" s="148"/>
      <c r="ELA191" s="148"/>
      <c r="ELB191" s="148"/>
      <c r="ELC191" s="148"/>
      <c r="ELD191" s="148"/>
      <c r="ELE191" s="148"/>
      <c r="ELF191" s="148"/>
      <c r="ELG191" s="148"/>
      <c r="ELH191" s="148"/>
      <c r="ELI191" s="148"/>
      <c r="ELJ191" s="148"/>
      <c r="ELK191" s="148"/>
      <c r="ELL191" s="148"/>
      <c r="ELM191" s="148"/>
      <c r="ELN191" s="148"/>
      <c r="ELO191" s="148"/>
      <c r="ELP191" s="148"/>
      <c r="ELQ191" s="148"/>
      <c r="ELR191" s="148"/>
      <c r="ELS191" s="148"/>
      <c r="ELT191" s="148"/>
      <c r="ELU191" s="148"/>
      <c r="ELV191" s="148"/>
      <c r="ELW191" s="148"/>
      <c r="ELX191" s="148"/>
      <c r="ELY191" s="148"/>
      <c r="ELZ191" s="148"/>
      <c r="EMA191" s="148"/>
      <c r="EMB191" s="148"/>
      <c r="EMC191" s="148"/>
      <c r="EMD191" s="148"/>
      <c r="EME191" s="148"/>
      <c r="EMF191" s="148"/>
      <c r="EMG191" s="148"/>
      <c r="EMH191" s="148"/>
      <c r="EMI191" s="148"/>
      <c r="EMJ191" s="148"/>
      <c r="EMK191" s="148"/>
      <c r="EML191" s="148"/>
      <c r="EMM191" s="148"/>
      <c r="EMN191" s="148"/>
      <c r="EMO191" s="148"/>
      <c r="EMP191" s="148"/>
      <c r="EMQ191" s="148"/>
      <c r="EMR191" s="148"/>
      <c r="EMS191" s="148"/>
      <c r="EMT191" s="148"/>
      <c r="EMU191" s="148"/>
      <c r="EMV191" s="148"/>
      <c r="EMW191" s="148"/>
      <c r="EMX191" s="148"/>
      <c r="EMY191" s="148"/>
      <c r="EMZ191" s="148"/>
      <c r="ENA191" s="148"/>
      <c r="ENB191" s="148"/>
      <c r="ENC191" s="148"/>
      <c r="END191" s="148"/>
      <c r="ENE191" s="148"/>
      <c r="ENF191" s="148"/>
      <c r="ENG191" s="148"/>
      <c r="ENH191" s="148"/>
      <c r="ENI191" s="148"/>
      <c r="ENJ191" s="148"/>
      <c r="ENK191" s="148"/>
      <c r="ENL191" s="148"/>
      <c r="ENM191" s="148"/>
      <c r="ENN191" s="148"/>
      <c r="ENO191" s="148"/>
      <c r="ENP191" s="148"/>
      <c r="ENQ191" s="148"/>
      <c r="ENR191" s="148"/>
      <c r="ENS191" s="148"/>
      <c r="ENT191" s="148"/>
      <c r="ENU191" s="148"/>
      <c r="ENV191" s="148"/>
      <c r="ENW191" s="148"/>
      <c r="ENX191" s="148"/>
      <c r="ENY191" s="148"/>
      <c r="ENZ191" s="148"/>
      <c r="EOA191" s="148"/>
      <c r="EOB191" s="148"/>
      <c r="EOC191" s="148"/>
      <c r="EOD191" s="148"/>
      <c r="EOE191" s="148"/>
      <c r="EOF191" s="148"/>
      <c r="EOG191" s="148"/>
      <c r="EOH191" s="148"/>
      <c r="EOI191" s="148"/>
      <c r="EOJ191" s="148"/>
      <c r="EOK191" s="148"/>
      <c r="EOL191" s="148"/>
      <c r="EOM191" s="148"/>
      <c r="EON191" s="148"/>
      <c r="EOO191" s="148"/>
      <c r="EOP191" s="148"/>
      <c r="EOQ191" s="148"/>
      <c r="EOR191" s="148"/>
      <c r="EOS191" s="148"/>
      <c r="EOT191" s="148"/>
      <c r="EOU191" s="148"/>
      <c r="EOV191" s="148"/>
      <c r="EOW191" s="148"/>
      <c r="EOX191" s="148"/>
      <c r="EOY191" s="148"/>
      <c r="EOZ191" s="148"/>
      <c r="EPA191" s="148"/>
      <c r="EPB191" s="148"/>
      <c r="EPC191" s="148"/>
      <c r="EPD191" s="148"/>
      <c r="EPE191" s="148"/>
      <c r="EPF191" s="148"/>
      <c r="EPG191" s="148"/>
      <c r="EPH191" s="148"/>
      <c r="EPI191" s="148"/>
      <c r="EPJ191" s="148"/>
      <c r="EPK191" s="148"/>
      <c r="EPL191" s="148"/>
      <c r="EPM191" s="148"/>
      <c r="EPN191" s="148"/>
      <c r="EPO191" s="148"/>
      <c r="EPP191" s="148"/>
      <c r="EPQ191" s="148"/>
      <c r="EPR191" s="148"/>
      <c r="EPS191" s="148"/>
      <c r="EPT191" s="148"/>
      <c r="EPU191" s="148"/>
      <c r="EPV191" s="148"/>
      <c r="EPW191" s="148"/>
      <c r="EPX191" s="148"/>
      <c r="EPY191" s="148"/>
      <c r="EPZ191" s="148"/>
      <c r="EQA191" s="148"/>
      <c r="EQB191" s="148"/>
      <c r="EQC191" s="148"/>
      <c r="EQD191" s="148"/>
      <c r="EQE191" s="148"/>
      <c r="EQF191" s="148"/>
      <c r="EQG191" s="148"/>
      <c r="EQH191" s="148"/>
      <c r="EQI191" s="148"/>
      <c r="EQJ191" s="148"/>
      <c r="EQK191" s="148"/>
      <c r="EQL191" s="148"/>
      <c r="EQM191" s="148"/>
      <c r="EQN191" s="148"/>
      <c r="EQO191" s="148"/>
      <c r="EQP191" s="148"/>
      <c r="EQQ191" s="148"/>
      <c r="EQR191" s="148"/>
      <c r="EQS191" s="148"/>
      <c r="EQT191" s="148"/>
      <c r="EQU191" s="148"/>
      <c r="EQV191" s="148"/>
      <c r="EQW191" s="148"/>
      <c r="EQX191" s="148"/>
      <c r="EQY191" s="148"/>
      <c r="EQZ191" s="148"/>
      <c r="ERA191" s="148"/>
      <c r="ERB191" s="148"/>
      <c r="ERC191" s="148"/>
      <c r="ERD191" s="148"/>
      <c r="ERE191" s="148"/>
      <c r="ERF191" s="148"/>
      <c r="ERG191" s="148"/>
      <c r="ERH191" s="148"/>
      <c r="ERI191" s="148"/>
      <c r="ERJ191" s="148"/>
      <c r="ERK191" s="148"/>
      <c r="ERL191" s="148"/>
      <c r="ERM191" s="148"/>
      <c r="ERN191" s="148"/>
      <c r="ERO191" s="148"/>
      <c r="ERP191" s="148"/>
      <c r="ERQ191" s="148"/>
      <c r="ERR191" s="148"/>
      <c r="ERS191" s="148"/>
      <c r="ERT191" s="148"/>
      <c r="ERU191" s="148"/>
      <c r="ERV191" s="148"/>
      <c r="ERW191" s="148"/>
      <c r="ERX191" s="148"/>
      <c r="ERY191" s="148"/>
      <c r="ERZ191" s="148"/>
      <c r="ESA191" s="148"/>
      <c r="ESB191" s="148"/>
      <c r="ESC191" s="148"/>
      <c r="ESD191" s="148"/>
      <c r="ESE191" s="148"/>
      <c r="ESF191" s="148"/>
      <c r="ESG191" s="148"/>
      <c r="ESH191" s="148"/>
      <c r="ESI191" s="148"/>
      <c r="ESJ191" s="148"/>
      <c r="ESK191" s="148"/>
      <c r="ESL191" s="148"/>
      <c r="ESM191" s="148"/>
      <c r="ESN191" s="148"/>
      <c r="ESO191" s="148"/>
      <c r="ESP191" s="148"/>
      <c r="ESQ191" s="148"/>
      <c r="ESR191" s="148"/>
      <c r="ESS191" s="148"/>
      <c r="EST191" s="148"/>
      <c r="ESU191" s="148"/>
      <c r="ESV191" s="148"/>
      <c r="ESW191" s="148"/>
      <c r="ESX191" s="148"/>
      <c r="ESY191" s="148"/>
      <c r="ESZ191" s="148"/>
      <c r="ETA191" s="148"/>
      <c r="ETB191" s="148"/>
      <c r="ETC191" s="148"/>
      <c r="ETD191" s="148"/>
      <c r="ETE191" s="148"/>
      <c r="ETF191" s="148"/>
      <c r="ETG191" s="148"/>
      <c r="ETH191" s="148"/>
      <c r="ETI191" s="148"/>
      <c r="ETJ191" s="148"/>
      <c r="ETK191" s="148"/>
      <c r="ETL191" s="148"/>
      <c r="ETM191" s="148"/>
      <c r="ETN191" s="148"/>
      <c r="ETO191" s="148"/>
      <c r="ETP191" s="148"/>
      <c r="ETQ191" s="148"/>
      <c r="ETR191" s="148"/>
      <c r="ETS191" s="148"/>
      <c r="ETT191" s="148"/>
      <c r="ETU191" s="148"/>
      <c r="ETV191" s="148"/>
      <c r="ETW191" s="148"/>
      <c r="ETX191" s="148"/>
      <c r="ETY191" s="148"/>
      <c r="ETZ191" s="148"/>
      <c r="EUA191" s="148"/>
      <c r="EUB191" s="148"/>
      <c r="EUC191" s="148"/>
      <c r="EUD191" s="148"/>
      <c r="EUE191" s="148"/>
      <c r="EUF191" s="148"/>
      <c r="EUG191" s="148"/>
      <c r="EUH191" s="148"/>
      <c r="EUI191" s="148"/>
      <c r="EUJ191" s="148"/>
      <c r="EUK191" s="148"/>
      <c r="EUL191" s="148"/>
      <c r="EUM191" s="148"/>
      <c r="EUN191" s="148"/>
      <c r="EUO191" s="148"/>
      <c r="EUP191" s="148"/>
      <c r="EUQ191" s="148"/>
      <c r="EUR191" s="148"/>
      <c r="EUS191" s="148"/>
      <c r="EUT191" s="148"/>
      <c r="EUU191" s="148"/>
      <c r="EUV191" s="148"/>
      <c r="EUW191" s="148"/>
      <c r="EUX191" s="148"/>
      <c r="EUY191" s="148"/>
      <c r="EUZ191" s="148"/>
      <c r="EVA191" s="148"/>
      <c r="EVB191" s="148"/>
      <c r="EVC191" s="148"/>
      <c r="EVD191" s="148"/>
      <c r="EVE191" s="148"/>
      <c r="EVF191" s="148"/>
      <c r="EVG191" s="148"/>
      <c r="EVH191" s="148"/>
      <c r="EVI191" s="148"/>
      <c r="EVJ191" s="148"/>
      <c r="EVK191" s="148"/>
      <c r="EVL191" s="148"/>
      <c r="EVM191" s="148"/>
      <c r="EVN191" s="148"/>
      <c r="EVO191" s="148"/>
      <c r="EVP191" s="148"/>
      <c r="EVQ191" s="148"/>
      <c r="EVR191" s="148"/>
      <c r="EVS191" s="148"/>
      <c r="EVT191" s="148"/>
      <c r="EVU191" s="148"/>
      <c r="EVV191" s="148"/>
      <c r="EVW191" s="148"/>
      <c r="EVX191" s="148"/>
      <c r="EVY191" s="148"/>
      <c r="EVZ191" s="148"/>
      <c r="EWA191" s="148"/>
      <c r="EWB191" s="148"/>
      <c r="EWC191" s="148"/>
      <c r="EWD191" s="148"/>
      <c r="EWE191" s="148"/>
      <c r="EWF191" s="148"/>
      <c r="EWG191" s="148"/>
      <c r="EWH191" s="148"/>
      <c r="EWI191" s="148"/>
      <c r="EWJ191" s="148"/>
      <c r="EWK191" s="148"/>
      <c r="EWL191" s="148"/>
      <c r="EWM191" s="148"/>
      <c r="EWN191" s="148"/>
      <c r="EWO191" s="148"/>
      <c r="EWP191" s="148"/>
      <c r="EWQ191" s="148"/>
      <c r="EWR191" s="148"/>
      <c r="EWS191" s="148"/>
      <c r="EWT191" s="148"/>
      <c r="EWU191" s="148"/>
      <c r="EWV191" s="148"/>
      <c r="EWW191" s="148"/>
      <c r="EWX191" s="148"/>
      <c r="EWY191" s="148"/>
      <c r="EWZ191" s="148"/>
      <c r="EXA191" s="148"/>
      <c r="EXB191" s="148"/>
      <c r="EXC191" s="148"/>
      <c r="EXD191" s="148"/>
      <c r="EXE191" s="148"/>
      <c r="EXF191" s="148"/>
      <c r="EXG191" s="148"/>
      <c r="EXH191" s="148"/>
      <c r="EXI191" s="148"/>
      <c r="EXJ191" s="148"/>
      <c r="EXK191" s="148"/>
      <c r="EXL191" s="148"/>
      <c r="EXM191" s="148"/>
      <c r="EXN191" s="148"/>
      <c r="EXO191" s="148"/>
      <c r="EXP191" s="148"/>
      <c r="EXQ191" s="148"/>
      <c r="EXR191" s="148"/>
      <c r="EXS191" s="148"/>
      <c r="EXT191" s="148"/>
      <c r="EXU191" s="148"/>
      <c r="EXV191" s="148"/>
      <c r="EXW191" s="148"/>
      <c r="EXX191" s="148"/>
      <c r="EXY191" s="148"/>
      <c r="EXZ191" s="148"/>
      <c r="EYA191" s="148"/>
      <c r="EYB191" s="148"/>
      <c r="EYC191" s="148"/>
      <c r="EYD191" s="148"/>
      <c r="EYE191" s="148"/>
      <c r="EYF191" s="148"/>
      <c r="EYG191" s="148"/>
      <c r="EYH191" s="148"/>
      <c r="EYI191" s="148"/>
      <c r="EYJ191" s="148"/>
      <c r="EYK191" s="148"/>
      <c r="EYL191" s="148"/>
      <c r="EYM191" s="148"/>
      <c r="EYN191" s="148"/>
      <c r="EYO191" s="148"/>
      <c r="EYP191" s="148"/>
      <c r="EYQ191" s="148"/>
      <c r="EYR191" s="148"/>
      <c r="EYS191" s="148"/>
      <c r="EYT191" s="148"/>
      <c r="EYU191" s="148"/>
      <c r="EYV191" s="148"/>
      <c r="EYW191" s="148"/>
      <c r="EYX191" s="148"/>
      <c r="EYY191" s="148"/>
      <c r="EYZ191" s="148"/>
      <c r="EZA191" s="148"/>
      <c r="EZB191" s="148"/>
      <c r="EZC191" s="148"/>
      <c r="EZD191" s="148"/>
      <c r="EZE191" s="148"/>
      <c r="EZF191" s="148"/>
      <c r="EZG191" s="148"/>
      <c r="EZH191" s="148"/>
      <c r="EZI191" s="148"/>
      <c r="EZJ191" s="148"/>
      <c r="EZK191" s="148"/>
      <c r="EZL191" s="148"/>
      <c r="EZM191" s="148"/>
      <c r="EZN191" s="148"/>
      <c r="EZO191" s="148"/>
      <c r="EZP191" s="148"/>
      <c r="EZQ191" s="148"/>
      <c r="EZR191" s="148"/>
      <c r="EZS191" s="148"/>
      <c r="EZT191" s="148"/>
      <c r="EZU191" s="148"/>
      <c r="EZV191" s="148"/>
      <c r="EZW191" s="148"/>
      <c r="EZX191" s="148"/>
      <c r="EZY191" s="148"/>
      <c r="EZZ191" s="148"/>
      <c r="FAA191" s="148"/>
      <c r="FAB191" s="148"/>
      <c r="FAC191" s="148"/>
      <c r="FAD191" s="148"/>
      <c r="FAE191" s="148"/>
      <c r="FAF191" s="148"/>
      <c r="FAG191" s="148"/>
      <c r="FAH191" s="148"/>
      <c r="FAI191" s="148"/>
      <c r="FAJ191" s="148"/>
      <c r="FAK191" s="148"/>
      <c r="FAL191" s="148"/>
      <c r="FAM191" s="148"/>
      <c r="FAN191" s="148"/>
      <c r="FAO191" s="148"/>
      <c r="FAP191" s="148"/>
      <c r="FAQ191" s="148"/>
      <c r="FAR191" s="148"/>
      <c r="FAS191" s="148"/>
      <c r="FAT191" s="148"/>
      <c r="FAU191" s="148"/>
      <c r="FAV191" s="148"/>
      <c r="FAW191" s="148"/>
      <c r="FAX191" s="148"/>
      <c r="FAY191" s="148"/>
      <c r="FAZ191" s="148"/>
      <c r="FBA191" s="148"/>
      <c r="FBB191" s="148"/>
      <c r="FBC191" s="148"/>
      <c r="FBD191" s="148"/>
      <c r="FBE191" s="148"/>
      <c r="FBF191" s="148"/>
      <c r="FBG191" s="148"/>
      <c r="FBH191" s="148"/>
      <c r="FBI191" s="148"/>
      <c r="FBJ191" s="148"/>
      <c r="FBK191" s="148"/>
      <c r="FBL191" s="148"/>
      <c r="FBM191" s="148"/>
      <c r="FBN191" s="148"/>
      <c r="FBO191" s="148"/>
      <c r="FBP191" s="148"/>
      <c r="FBQ191" s="148"/>
      <c r="FBR191" s="148"/>
      <c r="FBS191" s="148"/>
      <c r="FBT191" s="148"/>
      <c r="FBU191" s="148"/>
      <c r="FBV191" s="148"/>
      <c r="FBW191" s="148"/>
      <c r="FBX191" s="148"/>
      <c r="FBY191" s="148"/>
      <c r="FBZ191" s="148"/>
      <c r="FCA191" s="148"/>
      <c r="FCB191" s="148"/>
      <c r="FCC191" s="148"/>
      <c r="FCD191" s="148"/>
      <c r="FCE191" s="148"/>
      <c r="FCF191" s="148"/>
      <c r="FCG191" s="148"/>
      <c r="FCH191" s="148"/>
      <c r="FCI191" s="148"/>
      <c r="FCJ191" s="148"/>
      <c r="FCK191" s="148"/>
      <c r="FCL191" s="148"/>
      <c r="FCM191" s="148"/>
      <c r="FCN191" s="148"/>
      <c r="FCO191" s="148"/>
      <c r="FCP191" s="148"/>
      <c r="FCQ191" s="148"/>
      <c r="FCR191" s="148"/>
      <c r="FCS191" s="148"/>
      <c r="FCT191" s="148"/>
      <c r="FCU191" s="148"/>
      <c r="FCV191" s="148"/>
      <c r="FCW191" s="148"/>
      <c r="FCX191" s="148"/>
      <c r="FCY191" s="148"/>
      <c r="FCZ191" s="148"/>
      <c r="FDA191" s="148"/>
      <c r="FDB191" s="148"/>
      <c r="FDC191" s="148"/>
      <c r="FDD191" s="148"/>
      <c r="FDE191" s="148"/>
      <c r="FDF191" s="148"/>
      <c r="FDG191" s="148"/>
      <c r="FDH191" s="148"/>
      <c r="FDI191" s="148"/>
      <c r="FDJ191" s="148"/>
      <c r="FDK191" s="148"/>
      <c r="FDL191" s="148"/>
      <c r="FDM191" s="148"/>
      <c r="FDN191" s="148"/>
      <c r="FDO191" s="148"/>
      <c r="FDP191" s="148"/>
      <c r="FDQ191" s="148"/>
      <c r="FDR191" s="148"/>
      <c r="FDS191" s="148"/>
      <c r="FDT191" s="148"/>
      <c r="FDU191" s="148"/>
      <c r="FDV191" s="148"/>
      <c r="FDW191" s="148"/>
      <c r="FDX191" s="148"/>
      <c r="FDY191" s="148"/>
      <c r="FDZ191" s="148"/>
      <c r="FEA191" s="148"/>
      <c r="FEB191" s="148"/>
      <c r="FEC191" s="148"/>
      <c r="FED191" s="148"/>
      <c r="FEE191" s="148"/>
      <c r="FEF191" s="148"/>
      <c r="FEG191" s="148"/>
      <c r="FEH191" s="148"/>
      <c r="FEI191" s="148"/>
      <c r="FEJ191" s="148"/>
      <c r="FEK191" s="148"/>
      <c r="FEL191" s="148"/>
      <c r="FEM191" s="148"/>
      <c r="FEN191" s="148"/>
      <c r="FEO191" s="148"/>
      <c r="FEP191" s="148"/>
      <c r="FEQ191" s="148"/>
      <c r="FER191" s="148"/>
      <c r="FES191" s="148"/>
      <c r="FET191" s="148"/>
      <c r="FEU191" s="148"/>
      <c r="FEV191" s="148"/>
      <c r="FEW191" s="148"/>
      <c r="FEX191" s="148"/>
      <c r="FEY191" s="148"/>
      <c r="FEZ191" s="148"/>
      <c r="FFA191" s="148"/>
      <c r="FFB191" s="148"/>
      <c r="FFC191" s="148"/>
      <c r="FFD191" s="148"/>
      <c r="FFE191" s="148"/>
      <c r="FFF191" s="148"/>
      <c r="FFG191" s="148"/>
      <c r="FFH191" s="148"/>
      <c r="FFI191" s="148"/>
      <c r="FFJ191" s="148"/>
      <c r="FFK191" s="148"/>
      <c r="FFL191" s="148"/>
      <c r="FFM191" s="148"/>
      <c r="FFN191" s="148"/>
      <c r="FFO191" s="148"/>
      <c r="FFP191" s="148"/>
      <c r="FFQ191" s="148"/>
      <c r="FFR191" s="148"/>
      <c r="FFS191" s="148"/>
      <c r="FFT191" s="148"/>
      <c r="FFU191" s="148"/>
      <c r="FFV191" s="148"/>
      <c r="FFW191" s="148"/>
      <c r="FFX191" s="148"/>
      <c r="FFY191" s="148"/>
      <c r="FFZ191" s="148"/>
      <c r="FGA191" s="148"/>
      <c r="FGB191" s="148"/>
      <c r="FGC191" s="148"/>
      <c r="FGD191" s="148"/>
      <c r="FGE191" s="148"/>
      <c r="FGF191" s="148"/>
      <c r="FGG191" s="148"/>
      <c r="FGH191" s="148"/>
      <c r="FGI191" s="148"/>
      <c r="FGJ191" s="148"/>
      <c r="FGK191" s="148"/>
      <c r="FGL191" s="148"/>
      <c r="FGM191" s="148"/>
      <c r="FGN191" s="148"/>
      <c r="FGO191" s="148"/>
      <c r="FGP191" s="148"/>
      <c r="FGQ191" s="148"/>
      <c r="FGR191" s="148"/>
      <c r="FGS191" s="148"/>
      <c r="FGT191" s="148"/>
      <c r="FGU191" s="148"/>
      <c r="FGV191" s="148"/>
      <c r="FGW191" s="148"/>
      <c r="FGX191" s="148"/>
      <c r="FGY191" s="148"/>
      <c r="FGZ191" s="148"/>
      <c r="FHA191" s="148"/>
      <c r="FHB191" s="148"/>
      <c r="FHC191" s="148"/>
      <c r="FHD191" s="148"/>
      <c r="FHE191" s="148"/>
      <c r="FHF191" s="148"/>
      <c r="FHG191" s="148"/>
      <c r="FHH191" s="148"/>
      <c r="FHI191" s="148"/>
      <c r="FHJ191" s="148"/>
      <c r="FHK191" s="148"/>
      <c r="FHL191" s="148"/>
      <c r="FHM191" s="148"/>
      <c r="FHN191" s="148"/>
      <c r="FHO191" s="148"/>
      <c r="FHP191" s="148"/>
      <c r="FHQ191" s="148"/>
      <c r="FHR191" s="148"/>
      <c r="FHS191" s="148"/>
      <c r="FHT191" s="148"/>
      <c r="FHU191" s="148"/>
      <c r="FHV191" s="148"/>
      <c r="FHW191" s="148"/>
      <c r="FHX191" s="148"/>
      <c r="FHY191" s="148"/>
      <c r="FHZ191" s="148"/>
      <c r="FIA191" s="148"/>
      <c r="FIB191" s="148"/>
      <c r="FIC191" s="148"/>
      <c r="FID191" s="148"/>
      <c r="FIE191" s="148"/>
      <c r="FIF191" s="148"/>
      <c r="FIG191" s="148"/>
      <c r="FIH191" s="148"/>
      <c r="FII191" s="148"/>
      <c r="FIJ191" s="148"/>
      <c r="FIK191" s="148"/>
      <c r="FIL191" s="148"/>
      <c r="FIM191" s="148"/>
      <c r="FIN191" s="148"/>
      <c r="FIO191" s="148"/>
      <c r="FIP191" s="148"/>
      <c r="FIQ191" s="148"/>
      <c r="FIR191" s="148"/>
      <c r="FIS191" s="148"/>
      <c r="FIT191" s="148"/>
      <c r="FIU191" s="148"/>
      <c r="FIV191" s="148"/>
      <c r="FIW191" s="148"/>
      <c r="FIX191" s="148"/>
      <c r="FIY191" s="148"/>
      <c r="FIZ191" s="148"/>
      <c r="FJA191" s="148"/>
      <c r="FJB191" s="148"/>
      <c r="FJC191" s="148"/>
      <c r="FJD191" s="148"/>
      <c r="FJE191" s="148"/>
      <c r="FJF191" s="148"/>
      <c r="FJG191" s="148"/>
      <c r="FJH191" s="148"/>
      <c r="FJI191" s="148"/>
      <c r="FJJ191" s="148"/>
      <c r="FJK191" s="148"/>
      <c r="FJL191" s="148"/>
      <c r="FJM191" s="148"/>
      <c r="FJN191" s="148"/>
      <c r="FJO191" s="148"/>
      <c r="FJP191" s="148"/>
      <c r="FJQ191" s="148"/>
      <c r="FJR191" s="148"/>
      <c r="FJS191" s="148"/>
      <c r="FJT191" s="148"/>
      <c r="FJU191" s="148"/>
      <c r="FJV191" s="148"/>
      <c r="FJW191" s="148"/>
      <c r="FJX191" s="148"/>
      <c r="FJY191" s="148"/>
      <c r="FJZ191" s="148"/>
      <c r="FKA191" s="148"/>
      <c r="FKB191" s="148"/>
      <c r="FKC191" s="148"/>
      <c r="FKD191" s="148"/>
      <c r="FKE191" s="148"/>
      <c r="FKF191" s="148"/>
      <c r="FKG191" s="148"/>
      <c r="FKH191" s="148"/>
      <c r="FKI191" s="148"/>
      <c r="FKJ191" s="148"/>
      <c r="FKK191" s="148"/>
      <c r="FKL191" s="148"/>
      <c r="FKM191" s="148"/>
      <c r="FKN191" s="148"/>
      <c r="FKO191" s="148"/>
      <c r="FKP191" s="148"/>
      <c r="FKQ191" s="148"/>
      <c r="FKR191" s="148"/>
      <c r="FKS191" s="148"/>
      <c r="FKT191" s="148"/>
      <c r="FKU191" s="148"/>
      <c r="FKV191" s="148"/>
      <c r="FKW191" s="148"/>
      <c r="FKX191" s="148"/>
      <c r="FKY191" s="148"/>
      <c r="FKZ191" s="148"/>
      <c r="FLA191" s="148"/>
      <c r="FLB191" s="148"/>
      <c r="FLC191" s="148"/>
      <c r="FLD191" s="148"/>
      <c r="FLE191" s="148"/>
      <c r="FLF191" s="148"/>
      <c r="FLG191" s="148"/>
      <c r="FLH191" s="148"/>
      <c r="FLI191" s="148"/>
      <c r="FLJ191" s="148"/>
      <c r="FLK191" s="148"/>
      <c r="FLL191" s="148"/>
      <c r="FLM191" s="148"/>
      <c r="FLN191" s="148"/>
      <c r="FLO191" s="148"/>
      <c r="FLP191" s="148"/>
      <c r="FLQ191" s="148"/>
      <c r="FLR191" s="148"/>
      <c r="FLS191" s="148"/>
      <c r="FLT191" s="148"/>
      <c r="FLU191" s="148"/>
      <c r="FLV191" s="148"/>
      <c r="FLW191" s="148"/>
      <c r="FLX191" s="148"/>
      <c r="FLY191" s="148"/>
      <c r="FLZ191" s="148"/>
      <c r="FMA191" s="148"/>
      <c r="FMB191" s="148"/>
      <c r="FMC191" s="148"/>
      <c r="FMD191" s="148"/>
      <c r="FME191" s="148"/>
      <c r="FMF191" s="148"/>
      <c r="FMG191" s="148"/>
      <c r="FMH191" s="148"/>
      <c r="FMI191" s="148"/>
      <c r="FMJ191" s="148"/>
      <c r="FMK191" s="148"/>
      <c r="FML191" s="148"/>
      <c r="FMM191" s="148"/>
      <c r="FMN191" s="148"/>
      <c r="FMO191" s="148"/>
      <c r="FMP191" s="148"/>
      <c r="FMQ191" s="148"/>
      <c r="FMR191" s="148"/>
      <c r="FMS191" s="148"/>
      <c r="FMT191" s="148"/>
      <c r="FMU191" s="148"/>
      <c r="FMV191" s="148"/>
      <c r="FMW191" s="148"/>
      <c r="FMX191" s="148"/>
      <c r="FMY191" s="148"/>
      <c r="FMZ191" s="148"/>
      <c r="FNA191" s="148"/>
      <c r="FNB191" s="148"/>
      <c r="FNC191" s="148"/>
      <c r="FND191" s="148"/>
      <c r="FNE191" s="148"/>
      <c r="FNF191" s="148"/>
      <c r="FNG191" s="148"/>
      <c r="FNH191" s="148"/>
      <c r="FNI191" s="148"/>
      <c r="FNJ191" s="148"/>
      <c r="FNK191" s="148"/>
      <c r="FNL191" s="148"/>
      <c r="FNM191" s="148"/>
      <c r="FNN191" s="148"/>
      <c r="FNO191" s="148"/>
      <c r="FNP191" s="148"/>
      <c r="FNQ191" s="148"/>
      <c r="FNR191" s="148"/>
      <c r="FNS191" s="148"/>
      <c r="FNT191" s="148"/>
      <c r="FNU191" s="148"/>
      <c r="FNV191" s="148"/>
      <c r="FNW191" s="148"/>
      <c r="FNX191" s="148"/>
      <c r="FNY191" s="148"/>
      <c r="FNZ191" s="148"/>
      <c r="FOA191" s="148"/>
      <c r="FOB191" s="148"/>
      <c r="FOC191" s="148"/>
      <c r="FOD191" s="148"/>
      <c r="FOE191" s="148"/>
      <c r="FOF191" s="148"/>
      <c r="FOG191" s="148"/>
      <c r="FOH191" s="148"/>
      <c r="FOI191" s="148"/>
      <c r="FOJ191" s="148"/>
      <c r="FOK191" s="148"/>
      <c r="FOL191" s="148"/>
      <c r="FOM191" s="148"/>
      <c r="FON191" s="148"/>
      <c r="FOO191" s="148"/>
      <c r="FOP191" s="148"/>
      <c r="FOQ191" s="148"/>
      <c r="FOR191" s="148"/>
      <c r="FOS191" s="148"/>
      <c r="FOT191" s="148"/>
      <c r="FOU191" s="148"/>
      <c r="FOV191" s="148"/>
      <c r="FOW191" s="148"/>
      <c r="FOX191" s="148"/>
      <c r="FOY191" s="148"/>
      <c r="FOZ191" s="148"/>
      <c r="FPA191" s="148"/>
      <c r="FPB191" s="148"/>
      <c r="FPC191" s="148"/>
      <c r="FPD191" s="148"/>
      <c r="FPE191" s="148"/>
      <c r="FPF191" s="148"/>
      <c r="FPG191" s="148"/>
      <c r="FPH191" s="148"/>
      <c r="FPI191" s="148"/>
      <c r="FPJ191" s="148"/>
      <c r="FPK191" s="148"/>
      <c r="FPL191" s="148"/>
      <c r="FPM191" s="148"/>
      <c r="FPN191" s="148"/>
      <c r="FPO191" s="148"/>
      <c r="FPP191" s="148"/>
      <c r="FPQ191" s="148"/>
      <c r="FPR191" s="148"/>
      <c r="FPS191" s="148"/>
      <c r="FPT191" s="148"/>
      <c r="FPU191" s="148"/>
      <c r="FPV191" s="148"/>
      <c r="FPW191" s="148"/>
      <c r="FPX191" s="148"/>
      <c r="FPY191" s="148"/>
      <c r="FPZ191" s="148"/>
      <c r="FQA191" s="148"/>
      <c r="FQB191" s="148"/>
      <c r="FQC191" s="148"/>
      <c r="FQD191" s="148"/>
      <c r="FQE191" s="148"/>
      <c r="FQF191" s="148"/>
      <c r="FQG191" s="148"/>
      <c r="FQH191" s="148"/>
      <c r="FQI191" s="148"/>
      <c r="FQJ191" s="148"/>
      <c r="FQK191" s="148"/>
      <c r="FQL191" s="148"/>
      <c r="FQM191" s="148"/>
      <c r="FQN191" s="148"/>
      <c r="FQO191" s="148"/>
      <c r="FQP191" s="148"/>
      <c r="FQQ191" s="148"/>
      <c r="FQR191" s="148"/>
      <c r="FQS191" s="148"/>
      <c r="FQT191" s="148"/>
      <c r="FQU191" s="148"/>
      <c r="FQV191" s="148"/>
      <c r="FQW191" s="148"/>
      <c r="FQX191" s="148"/>
      <c r="FQY191" s="148"/>
      <c r="FQZ191" s="148"/>
      <c r="FRA191" s="148"/>
      <c r="FRB191" s="148"/>
      <c r="FRC191" s="148"/>
      <c r="FRD191" s="148"/>
      <c r="FRE191" s="148"/>
      <c r="FRF191" s="148"/>
      <c r="FRG191" s="148"/>
      <c r="FRH191" s="148"/>
      <c r="FRI191" s="148"/>
      <c r="FRJ191" s="148"/>
      <c r="FRK191" s="148"/>
      <c r="FRL191" s="148"/>
      <c r="FRM191" s="148"/>
      <c r="FRN191" s="148"/>
      <c r="FRO191" s="148"/>
      <c r="FRP191" s="148"/>
      <c r="FRQ191" s="148"/>
      <c r="FRR191" s="148"/>
      <c r="FRS191" s="148"/>
      <c r="FRT191" s="148"/>
      <c r="FRU191" s="148"/>
      <c r="FRV191" s="148"/>
      <c r="FRW191" s="148"/>
      <c r="FRX191" s="148"/>
      <c r="FRY191" s="148"/>
      <c r="FRZ191" s="148"/>
      <c r="FSA191" s="148"/>
      <c r="FSB191" s="148"/>
      <c r="FSC191" s="148"/>
      <c r="FSD191" s="148"/>
      <c r="FSE191" s="148"/>
      <c r="FSF191" s="148"/>
      <c r="FSG191" s="148"/>
      <c r="FSH191" s="148"/>
      <c r="FSI191" s="148"/>
      <c r="FSJ191" s="148"/>
      <c r="FSK191" s="148"/>
      <c r="FSL191" s="148"/>
      <c r="FSM191" s="148"/>
      <c r="FSN191" s="148"/>
      <c r="FSO191" s="148"/>
      <c r="FSP191" s="148"/>
      <c r="FSQ191" s="148"/>
      <c r="FSR191" s="148"/>
      <c r="FSS191" s="148"/>
      <c r="FST191" s="148"/>
      <c r="FSU191" s="148"/>
      <c r="FSV191" s="148"/>
      <c r="FSW191" s="148"/>
      <c r="FSX191" s="148"/>
      <c r="FSY191" s="148"/>
      <c r="FSZ191" s="148"/>
      <c r="FTA191" s="148"/>
      <c r="FTB191" s="148"/>
      <c r="FTC191" s="148"/>
      <c r="FTD191" s="148"/>
      <c r="FTE191" s="148"/>
      <c r="FTF191" s="148"/>
      <c r="FTG191" s="148"/>
      <c r="FTH191" s="148"/>
      <c r="FTI191" s="148"/>
      <c r="FTJ191" s="148"/>
      <c r="FTK191" s="148"/>
      <c r="FTL191" s="148"/>
      <c r="FTM191" s="148"/>
      <c r="FTN191" s="148"/>
      <c r="FTO191" s="148"/>
      <c r="FTP191" s="148"/>
      <c r="FTQ191" s="148"/>
      <c r="FTR191" s="148"/>
      <c r="FTS191" s="148"/>
      <c r="FTT191" s="148"/>
      <c r="FTU191" s="148"/>
      <c r="FTV191" s="148"/>
      <c r="FTW191" s="148"/>
      <c r="FTX191" s="148"/>
      <c r="FTY191" s="148"/>
      <c r="FTZ191" s="148"/>
      <c r="FUA191" s="148"/>
      <c r="FUB191" s="148"/>
      <c r="FUC191" s="148"/>
      <c r="FUD191" s="148"/>
      <c r="FUE191" s="148"/>
      <c r="FUF191" s="148"/>
      <c r="FUG191" s="148"/>
      <c r="FUH191" s="148"/>
      <c r="FUI191" s="148"/>
      <c r="FUJ191" s="148"/>
      <c r="FUK191" s="148"/>
      <c r="FUL191" s="148"/>
      <c r="FUM191" s="148"/>
      <c r="FUN191" s="148"/>
      <c r="FUO191" s="148"/>
      <c r="FUP191" s="148"/>
      <c r="FUQ191" s="148"/>
      <c r="FUR191" s="148"/>
      <c r="FUS191" s="148"/>
      <c r="FUT191" s="148"/>
      <c r="FUU191" s="148"/>
      <c r="FUV191" s="148"/>
      <c r="FUW191" s="148"/>
      <c r="FUX191" s="148"/>
      <c r="FUY191" s="148"/>
      <c r="FUZ191" s="148"/>
      <c r="FVA191" s="148"/>
      <c r="FVB191" s="148"/>
      <c r="FVC191" s="148"/>
      <c r="FVD191" s="148"/>
      <c r="FVE191" s="148"/>
      <c r="FVF191" s="148"/>
      <c r="FVG191" s="148"/>
      <c r="FVH191" s="148"/>
      <c r="FVI191" s="148"/>
      <c r="FVJ191" s="148"/>
      <c r="FVK191" s="148"/>
      <c r="FVL191" s="148"/>
      <c r="FVM191" s="148"/>
      <c r="FVN191" s="148"/>
      <c r="FVO191" s="148"/>
      <c r="FVP191" s="148"/>
      <c r="FVQ191" s="148"/>
      <c r="FVR191" s="148"/>
      <c r="FVS191" s="148"/>
      <c r="FVT191" s="148"/>
      <c r="FVU191" s="148"/>
      <c r="FVV191" s="148"/>
      <c r="FVW191" s="148"/>
      <c r="FVX191" s="148"/>
      <c r="FVY191" s="148"/>
      <c r="FVZ191" s="148"/>
      <c r="FWA191" s="148"/>
      <c r="FWB191" s="148"/>
      <c r="FWC191" s="148"/>
      <c r="FWD191" s="148"/>
      <c r="FWE191" s="148"/>
      <c r="FWF191" s="148"/>
      <c r="FWG191" s="148"/>
      <c r="FWH191" s="148"/>
      <c r="FWI191" s="148"/>
      <c r="FWJ191" s="148"/>
      <c r="FWK191" s="148"/>
      <c r="FWL191" s="148"/>
      <c r="FWM191" s="148"/>
      <c r="FWN191" s="148"/>
      <c r="FWO191" s="148"/>
      <c r="FWP191" s="148"/>
      <c r="FWQ191" s="148"/>
      <c r="FWR191" s="148"/>
      <c r="FWS191" s="148"/>
      <c r="FWT191" s="148"/>
      <c r="FWU191" s="148"/>
      <c r="FWV191" s="148"/>
      <c r="FWW191" s="148"/>
      <c r="FWX191" s="148"/>
      <c r="FWY191" s="148"/>
      <c r="FWZ191" s="148"/>
      <c r="FXA191" s="148"/>
      <c r="FXB191" s="148"/>
      <c r="FXC191" s="148"/>
      <c r="FXD191" s="148"/>
      <c r="FXE191" s="148"/>
      <c r="FXF191" s="148"/>
      <c r="FXG191" s="148"/>
      <c r="FXH191" s="148"/>
      <c r="FXI191" s="148"/>
      <c r="FXJ191" s="148"/>
      <c r="FXK191" s="148"/>
      <c r="FXL191" s="148"/>
      <c r="FXM191" s="148"/>
      <c r="FXN191" s="148"/>
      <c r="FXO191" s="148"/>
      <c r="FXP191" s="148"/>
      <c r="FXQ191" s="148"/>
      <c r="FXR191" s="148"/>
      <c r="FXS191" s="148"/>
      <c r="FXT191" s="148"/>
      <c r="FXU191" s="148"/>
      <c r="FXV191" s="148"/>
      <c r="FXW191" s="148"/>
      <c r="FXX191" s="148"/>
      <c r="FXY191" s="148"/>
      <c r="FXZ191" s="148"/>
      <c r="FYA191" s="148"/>
      <c r="FYB191" s="148"/>
      <c r="FYC191" s="148"/>
      <c r="FYD191" s="148"/>
      <c r="FYE191" s="148"/>
      <c r="FYF191" s="148"/>
      <c r="FYG191" s="148"/>
      <c r="FYH191" s="148"/>
      <c r="FYI191" s="148"/>
      <c r="FYJ191" s="148"/>
      <c r="FYK191" s="148"/>
      <c r="FYL191" s="148"/>
      <c r="FYM191" s="148"/>
      <c r="FYN191" s="148"/>
      <c r="FYO191" s="148"/>
      <c r="FYP191" s="148"/>
      <c r="FYQ191" s="148"/>
      <c r="FYR191" s="148"/>
      <c r="FYS191" s="148"/>
      <c r="FYT191" s="148"/>
      <c r="FYU191" s="148"/>
      <c r="FYV191" s="148"/>
      <c r="FYW191" s="148"/>
      <c r="FYX191" s="148"/>
      <c r="FYY191" s="148"/>
      <c r="FYZ191" s="148"/>
      <c r="FZA191" s="148"/>
      <c r="FZB191" s="148"/>
      <c r="FZC191" s="148"/>
      <c r="FZD191" s="148"/>
      <c r="FZE191" s="148"/>
      <c r="FZF191" s="148"/>
      <c r="FZG191" s="148"/>
      <c r="FZH191" s="148"/>
      <c r="FZI191" s="148"/>
      <c r="FZJ191" s="148"/>
      <c r="FZK191" s="148"/>
      <c r="FZL191" s="148"/>
      <c r="FZM191" s="148"/>
      <c r="FZN191" s="148"/>
      <c r="FZO191" s="148"/>
      <c r="FZP191" s="148"/>
      <c r="FZQ191" s="148"/>
      <c r="FZR191" s="148"/>
      <c r="FZS191" s="148"/>
      <c r="FZT191" s="148"/>
      <c r="FZU191" s="148"/>
      <c r="FZV191" s="148"/>
      <c r="FZW191" s="148"/>
      <c r="FZX191" s="148"/>
      <c r="FZY191" s="148"/>
      <c r="FZZ191" s="148"/>
      <c r="GAA191" s="148"/>
      <c r="GAB191" s="148"/>
      <c r="GAC191" s="148"/>
      <c r="GAD191" s="148"/>
      <c r="GAE191" s="148"/>
      <c r="GAF191" s="148"/>
      <c r="GAG191" s="148"/>
      <c r="GAH191" s="148"/>
      <c r="GAI191" s="148"/>
      <c r="GAJ191" s="148"/>
      <c r="GAK191" s="148"/>
      <c r="GAL191" s="148"/>
      <c r="GAM191" s="148"/>
      <c r="GAN191" s="148"/>
      <c r="GAO191" s="148"/>
      <c r="GAP191" s="148"/>
      <c r="GAQ191" s="148"/>
      <c r="GAR191" s="148"/>
      <c r="GAS191" s="148"/>
      <c r="GAT191" s="148"/>
      <c r="GAU191" s="148"/>
      <c r="GAV191" s="148"/>
      <c r="GAW191" s="148"/>
      <c r="GAX191" s="148"/>
      <c r="GAY191" s="148"/>
      <c r="GAZ191" s="148"/>
      <c r="GBA191" s="148"/>
      <c r="GBB191" s="148"/>
      <c r="GBC191" s="148"/>
      <c r="GBD191" s="148"/>
      <c r="GBE191" s="148"/>
      <c r="GBF191" s="148"/>
      <c r="GBG191" s="148"/>
      <c r="GBH191" s="148"/>
      <c r="GBI191" s="148"/>
      <c r="GBJ191" s="148"/>
      <c r="GBK191" s="148"/>
      <c r="GBL191" s="148"/>
      <c r="GBM191" s="148"/>
      <c r="GBN191" s="148"/>
      <c r="GBO191" s="148"/>
      <c r="GBP191" s="148"/>
      <c r="GBQ191" s="148"/>
      <c r="GBR191" s="148"/>
      <c r="GBS191" s="148"/>
      <c r="GBT191" s="148"/>
      <c r="GBU191" s="148"/>
      <c r="GBV191" s="148"/>
      <c r="GBW191" s="148"/>
      <c r="GBX191" s="148"/>
      <c r="GBY191" s="148"/>
      <c r="GBZ191" s="148"/>
      <c r="GCA191" s="148"/>
      <c r="GCB191" s="148"/>
      <c r="GCC191" s="148"/>
      <c r="GCD191" s="148"/>
      <c r="GCE191" s="148"/>
      <c r="GCF191" s="148"/>
      <c r="GCG191" s="148"/>
      <c r="GCH191" s="148"/>
      <c r="GCI191" s="148"/>
      <c r="GCJ191" s="148"/>
      <c r="GCK191" s="148"/>
      <c r="GCL191" s="148"/>
      <c r="GCM191" s="148"/>
      <c r="GCN191" s="148"/>
      <c r="GCO191" s="148"/>
      <c r="GCP191" s="148"/>
      <c r="GCQ191" s="148"/>
      <c r="GCR191" s="148"/>
      <c r="GCS191" s="148"/>
      <c r="GCT191" s="148"/>
      <c r="GCU191" s="148"/>
      <c r="GCV191" s="148"/>
      <c r="GCW191" s="148"/>
      <c r="GCX191" s="148"/>
      <c r="GCY191" s="148"/>
      <c r="GCZ191" s="148"/>
      <c r="GDA191" s="148"/>
      <c r="GDB191" s="148"/>
      <c r="GDC191" s="148"/>
      <c r="GDD191" s="148"/>
      <c r="GDE191" s="148"/>
      <c r="GDF191" s="148"/>
      <c r="GDG191" s="148"/>
      <c r="GDH191" s="148"/>
      <c r="GDI191" s="148"/>
      <c r="GDJ191" s="148"/>
      <c r="GDK191" s="148"/>
      <c r="GDL191" s="148"/>
      <c r="GDM191" s="148"/>
      <c r="GDN191" s="148"/>
      <c r="GDO191" s="148"/>
      <c r="GDP191" s="148"/>
      <c r="GDQ191" s="148"/>
      <c r="GDR191" s="148"/>
      <c r="GDS191" s="148"/>
      <c r="GDT191" s="148"/>
      <c r="GDU191" s="148"/>
      <c r="GDV191" s="148"/>
      <c r="GDW191" s="148"/>
      <c r="GDX191" s="148"/>
      <c r="GDY191" s="148"/>
      <c r="GDZ191" s="148"/>
      <c r="GEA191" s="148"/>
      <c r="GEB191" s="148"/>
      <c r="GEC191" s="148"/>
      <c r="GED191" s="148"/>
      <c r="GEE191" s="148"/>
      <c r="GEF191" s="148"/>
      <c r="GEG191" s="148"/>
      <c r="GEH191" s="148"/>
      <c r="GEI191" s="148"/>
      <c r="GEJ191" s="148"/>
      <c r="GEK191" s="148"/>
      <c r="GEL191" s="148"/>
      <c r="GEM191" s="148"/>
      <c r="GEN191" s="148"/>
      <c r="GEO191" s="148"/>
      <c r="GEP191" s="148"/>
      <c r="GEQ191" s="148"/>
      <c r="GER191" s="148"/>
      <c r="GES191" s="148"/>
      <c r="GET191" s="148"/>
      <c r="GEU191" s="148"/>
      <c r="GEV191" s="148"/>
      <c r="GEW191" s="148"/>
      <c r="GEX191" s="148"/>
      <c r="GEY191" s="148"/>
      <c r="GEZ191" s="148"/>
      <c r="GFA191" s="148"/>
      <c r="GFB191" s="148"/>
      <c r="GFC191" s="148"/>
      <c r="GFD191" s="148"/>
      <c r="GFE191" s="148"/>
      <c r="GFF191" s="148"/>
      <c r="GFG191" s="148"/>
      <c r="GFH191" s="148"/>
      <c r="GFI191" s="148"/>
      <c r="GFJ191" s="148"/>
      <c r="GFK191" s="148"/>
      <c r="GFL191" s="148"/>
      <c r="GFM191" s="148"/>
      <c r="GFN191" s="148"/>
      <c r="GFO191" s="148"/>
      <c r="GFP191" s="148"/>
      <c r="GFQ191" s="148"/>
      <c r="GFR191" s="148"/>
      <c r="GFS191" s="148"/>
      <c r="GFT191" s="148"/>
      <c r="GFU191" s="148"/>
      <c r="GFV191" s="148"/>
      <c r="GFW191" s="148"/>
      <c r="GFX191" s="148"/>
      <c r="GFY191" s="148"/>
      <c r="GFZ191" s="148"/>
      <c r="GGA191" s="148"/>
      <c r="GGB191" s="148"/>
      <c r="GGC191" s="148"/>
      <c r="GGD191" s="148"/>
      <c r="GGE191" s="148"/>
      <c r="GGF191" s="148"/>
      <c r="GGG191" s="148"/>
      <c r="GGH191" s="148"/>
      <c r="GGI191" s="148"/>
      <c r="GGJ191" s="148"/>
      <c r="GGK191" s="148"/>
      <c r="GGL191" s="148"/>
      <c r="GGM191" s="148"/>
      <c r="GGN191" s="148"/>
      <c r="GGO191" s="148"/>
      <c r="GGP191" s="148"/>
      <c r="GGQ191" s="148"/>
      <c r="GGR191" s="148"/>
      <c r="GGS191" s="148"/>
      <c r="GGT191" s="148"/>
      <c r="GGU191" s="148"/>
      <c r="GGV191" s="148"/>
      <c r="GGW191" s="148"/>
      <c r="GGX191" s="148"/>
      <c r="GGY191" s="148"/>
      <c r="GGZ191" s="148"/>
      <c r="GHA191" s="148"/>
      <c r="GHB191" s="148"/>
      <c r="GHC191" s="148"/>
      <c r="GHD191" s="148"/>
      <c r="GHE191" s="148"/>
      <c r="GHF191" s="148"/>
      <c r="GHG191" s="148"/>
      <c r="GHH191" s="148"/>
      <c r="GHI191" s="148"/>
      <c r="GHJ191" s="148"/>
      <c r="GHK191" s="148"/>
      <c r="GHL191" s="148"/>
      <c r="GHM191" s="148"/>
      <c r="GHN191" s="148"/>
      <c r="GHO191" s="148"/>
      <c r="GHP191" s="148"/>
      <c r="GHQ191" s="148"/>
      <c r="GHR191" s="148"/>
      <c r="GHS191" s="148"/>
      <c r="GHT191" s="148"/>
      <c r="GHU191" s="148"/>
      <c r="GHV191" s="148"/>
      <c r="GHW191" s="148"/>
      <c r="GHX191" s="148"/>
      <c r="GHY191" s="148"/>
      <c r="GHZ191" s="148"/>
      <c r="GIA191" s="148"/>
      <c r="GIB191" s="148"/>
      <c r="GIC191" s="148"/>
      <c r="GID191" s="148"/>
      <c r="GIE191" s="148"/>
      <c r="GIF191" s="148"/>
      <c r="GIG191" s="148"/>
      <c r="GIH191" s="148"/>
      <c r="GII191" s="148"/>
      <c r="GIJ191" s="148"/>
      <c r="GIK191" s="148"/>
      <c r="GIL191" s="148"/>
      <c r="GIM191" s="148"/>
      <c r="GIN191" s="148"/>
      <c r="GIO191" s="148"/>
      <c r="GIP191" s="148"/>
      <c r="GIQ191" s="148"/>
      <c r="GIR191" s="148"/>
      <c r="GIS191" s="148"/>
      <c r="GIT191" s="148"/>
      <c r="GIU191" s="148"/>
      <c r="GIV191" s="148"/>
      <c r="GIW191" s="148"/>
      <c r="GIX191" s="148"/>
      <c r="GIY191" s="148"/>
      <c r="GIZ191" s="148"/>
      <c r="GJA191" s="148"/>
      <c r="GJB191" s="148"/>
      <c r="GJC191" s="148"/>
      <c r="GJD191" s="148"/>
      <c r="GJE191" s="148"/>
      <c r="GJF191" s="148"/>
      <c r="GJG191" s="148"/>
      <c r="GJH191" s="148"/>
      <c r="GJI191" s="148"/>
      <c r="GJJ191" s="148"/>
      <c r="GJK191" s="148"/>
      <c r="GJL191" s="148"/>
      <c r="GJM191" s="148"/>
      <c r="GJN191" s="148"/>
      <c r="GJO191" s="148"/>
      <c r="GJP191" s="148"/>
      <c r="GJQ191" s="148"/>
      <c r="GJR191" s="148"/>
      <c r="GJS191" s="148"/>
      <c r="GJT191" s="148"/>
      <c r="GJU191" s="148"/>
      <c r="GJV191" s="148"/>
      <c r="GJW191" s="148"/>
      <c r="GJX191" s="148"/>
      <c r="GJY191" s="148"/>
      <c r="GJZ191" s="148"/>
      <c r="GKA191" s="148"/>
      <c r="GKB191" s="148"/>
      <c r="GKC191" s="148"/>
      <c r="GKD191" s="148"/>
      <c r="GKE191" s="148"/>
      <c r="GKF191" s="148"/>
      <c r="GKG191" s="148"/>
      <c r="GKH191" s="148"/>
      <c r="GKI191" s="148"/>
      <c r="GKJ191" s="148"/>
      <c r="GKK191" s="148"/>
      <c r="GKL191" s="148"/>
      <c r="GKM191" s="148"/>
      <c r="GKN191" s="148"/>
      <c r="GKO191" s="148"/>
      <c r="GKP191" s="148"/>
      <c r="GKQ191" s="148"/>
      <c r="GKR191" s="148"/>
      <c r="GKS191" s="148"/>
      <c r="GKT191" s="148"/>
      <c r="GKU191" s="148"/>
      <c r="GKV191" s="148"/>
      <c r="GKW191" s="148"/>
      <c r="GKX191" s="148"/>
      <c r="GKY191" s="148"/>
      <c r="GKZ191" s="148"/>
      <c r="GLA191" s="148"/>
      <c r="GLB191" s="148"/>
      <c r="GLC191" s="148"/>
      <c r="GLD191" s="148"/>
      <c r="GLE191" s="148"/>
      <c r="GLF191" s="148"/>
      <c r="GLG191" s="148"/>
      <c r="GLH191" s="148"/>
      <c r="GLI191" s="148"/>
      <c r="GLJ191" s="148"/>
      <c r="GLK191" s="148"/>
      <c r="GLL191" s="148"/>
      <c r="GLM191" s="148"/>
      <c r="GLN191" s="148"/>
      <c r="GLO191" s="148"/>
      <c r="GLP191" s="148"/>
      <c r="GLQ191" s="148"/>
      <c r="GLR191" s="148"/>
      <c r="GLS191" s="148"/>
      <c r="GLT191" s="148"/>
      <c r="GLU191" s="148"/>
      <c r="GLV191" s="148"/>
      <c r="GLW191" s="148"/>
      <c r="GLX191" s="148"/>
      <c r="GLY191" s="148"/>
      <c r="GLZ191" s="148"/>
      <c r="GMA191" s="148"/>
      <c r="GMB191" s="148"/>
      <c r="GMC191" s="148"/>
      <c r="GMD191" s="148"/>
      <c r="GME191" s="148"/>
      <c r="GMF191" s="148"/>
      <c r="GMG191" s="148"/>
      <c r="GMH191" s="148"/>
      <c r="GMI191" s="148"/>
      <c r="GMJ191" s="148"/>
      <c r="GMK191" s="148"/>
      <c r="GML191" s="148"/>
      <c r="GMM191" s="148"/>
      <c r="GMN191" s="148"/>
      <c r="GMO191" s="148"/>
      <c r="GMP191" s="148"/>
      <c r="GMQ191" s="148"/>
      <c r="GMR191" s="148"/>
      <c r="GMS191" s="148"/>
      <c r="GMT191" s="148"/>
      <c r="GMU191" s="148"/>
      <c r="GMV191" s="148"/>
      <c r="GMW191" s="148"/>
      <c r="GMX191" s="148"/>
      <c r="GMY191" s="148"/>
      <c r="GMZ191" s="148"/>
      <c r="GNA191" s="148"/>
      <c r="GNB191" s="148"/>
      <c r="GNC191" s="148"/>
      <c r="GND191" s="148"/>
      <c r="GNE191" s="148"/>
      <c r="GNF191" s="148"/>
      <c r="GNG191" s="148"/>
      <c r="GNH191" s="148"/>
      <c r="GNI191" s="148"/>
      <c r="GNJ191" s="148"/>
      <c r="GNK191" s="148"/>
      <c r="GNL191" s="148"/>
      <c r="GNM191" s="148"/>
      <c r="GNN191" s="148"/>
      <c r="GNO191" s="148"/>
      <c r="GNP191" s="148"/>
      <c r="GNQ191" s="148"/>
      <c r="GNR191" s="148"/>
      <c r="GNS191" s="148"/>
      <c r="GNT191" s="148"/>
      <c r="GNU191" s="148"/>
      <c r="GNV191" s="148"/>
      <c r="GNW191" s="148"/>
      <c r="GNX191" s="148"/>
      <c r="GNY191" s="148"/>
      <c r="GNZ191" s="148"/>
      <c r="GOA191" s="148"/>
      <c r="GOB191" s="148"/>
      <c r="GOC191" s="148"/>
      <c r="GOD191" s="148"/>
      <c r="GOE191" s="148"/>
      <c r="GOF191" s="148"/>
      <c r="GOG191" s="148"/>
      <c r="GOH191" s="148"/>
      <c r="GOI191" s="148"/>
      <c r="GOJ191" s="148"/>
      <c r="GOK191" s="148"/>
      <c r="GOL191" s="148"/>
      <c r="GOM191" s="148"/>
      <c r="GON191" s="148"/>
      <c r="GOO191" s="148"/>
      <c r="GOP191" s="148"/>
      <c r="GOQ191" s="148"/>
      <c r="GOR191" s="148"/>
      <c r="GOS191" s="148"/>
      <c r="GOT191" s="148"/>
      <c r="GOU191" s="148"/>
      <c r="GOV191" s="148"/>
      <c r="GOW191" s="148"/>
      <c r="GOX191" s="148"/>
      <c r="GOY191" s="148"/>
      <c r="GOZ191" s="148"/>
      <c r="GPA191" s="148"/>
      <c r="GPB191" s="148"/>
      <c r="GPC191" s="148"/>
      <c r="GPD191" s="148"/>
      <c r="GPE191" s="148"/>
      <c r="GPF191" s="148"/>
      <c r="GPG191" s="148"/>
      <c r="GPH191" s="148"/>
      <c r="GPI191" s="148"/>
      <c r="GPJ191" s="148"/>
      <c r="GPK191" s="148"/>
      <c r="GPL191" s="148"/>
      <c r="GPM191" s="148"/>
      <c r="GPN191" s="148"/>
      <c r="GPO191" s="148"/>
      <c r="GPP191" s="148"/>
      <c r="GPQ191" s="148"/>
      <c r="GPR191" s="148"/>
      <c r="GPS191" s="148"/>
      <c r="GPT191" s="148"/>
      <c r="GPU191" s="148"/>
      <c r="GPV191" s="148"/>
      <c r="GPW191" s="148"/>
      <c r="GPX191" s="148"/>
      <c r="GPY191" s="148"/>
      <c r="GPZ191" s="148"/>
      <c r="GQA191" s="148"/>
      <c r="GQB191" s="148"/>
      <c r="GQC191" s="148"/>
      <c r="GQD191" s="148"/>
      <c r="GQE191" s="148"/>
      <c r="GQF191" s="148"/>
      <c r="GQG191" s="148"/>
      <c r="GQH191" s="148"/>
      <c r="GQI191" s="148"/>
      <c r="GQJ191" s="148"/>
      <c r="GQK191" s="148"/>
      <c r="GQL191" s="148"/>
      <c r="GQM191" s="148"/>
      <c r="GQN191" s="148"/>
      <c r="GQO191" s="148"/>
      <c r="GQP191" s="148"/>
      <c r="GQQ191" s="148"/>
      <c r="GQR191" s="148"/>
      <c r="GQS191" s="148"/>
      <c r="GQT191" s="148"/>
      <c r="GQU191" s="148"/>
      <c r="GQV191" s="148"/>
      <c r="GQW191" s="148"/>
      <c r="GQX191" s="148"/>
      <c r="GQY191" s="148"/>
      <c r="GQZ191" s="148"/>
      <c r="GRA191" s="148"/>
      <c r="GRB191" s="148"/>
      <c r="GRC191" s="148"/>
      <c r="GRD191" s="148"/>
      <c r="GRE191" s="148"/>
      <c r="GRF191" s="148"/>
      <c r="GRG191" s="148"/>
      <c r="GRH191" s="148"/>
      <c r="GRI191" s="148"/>
      <c r="GRJ191" s="148"/>
      <c r="GRK191" s="148"/>
      <c r="GRL191" s="148"/>
      <c r="GRM191" s="148"/>
      <c r="GRN191" s="148"/>
      <c r="GRO191" s="148"/>
      <c r="GRP191" s="148"/>
      <c r="GRQ191" s="148"/>
      <c r="GRR191" s="148"/>
      <c r="GRS191" s="148"/>
      <c r="GRT191" s="148"/>
      <c r="GRU191" s="148"/>
      <c r="GRV191" s="148"/>
      <c r="GRW191" s="148"/>
      <c r="GRX191" s="148"/>
      <c r="GRY191" s="148"/>
      <c r="GRZ191" s="148"/>
      <c r="GSA191" s="148"/>
      <c r="GSB191" s="148"/>
      <c r="GSC191" s="148"/>
      <c r="GSD191" s="148"/>
      <c r="GSE191" s="148"/>
      <c r="GSF191" s="148"/>
      <c r="GSG191" s="148"/>
      <c r="GSH191" s="148"/>
      <c r="GSI191" s="148"/>
      <c r="GSJ191" s="148"/>
      <c r="GSK191" s="148"/>
      <c r="GSL191" s="148"/>
      <c r="GSM191" s="148"/>
      <c r="GSN191" s="148"/>
      <c r="GSO191" s="148"/>
      <c r="GSP191" s="148"/>
      <c r="GSQ191" s="148"/>
      <c r="GSR191" s="148"/>
      <c r="GSS191" s="148"/>
      <c r="GST191" s="148"/>
      <c r="GSU191" s="148"/>
      <c r="GSV191" s="148"/>
      <c r="GSW191" s="148"/>
      <c r="GSX191" s="148"/>
      <c r="GSY191" s="148"/>
      <c r="GSZ191" s="148"/>
      <c r="GTA191" s="148"/>
      <c r="GTB191" s="148"/>
      <c r="GTC191" s="148"/>
      <c r="GTD191" s="148"/>
      <c r="GTE191" s="148"/>
      <c r="GTF191" s="148"/>
      <c r="GTG191" s="148"/>
      <c r="GTH191" s="148"/>
      <c r="GTI191" s="148"/>
      <c r="GTJ191" s="148"/>
      <c r="GTK191" s="148"/>
      <c r="GTL191" s="148"/>
      <c r="GTM191" s="148"/>
      <c r="GTN191" s="148"/>
      <c r="GTO191" s="148"/>
      <c r="GTP191" s="148"/>
      <c r="GTQ191" s="148"/>
      <c r="GTR191" s="148"/>
      <c r="GTS191" s="148"/>
      <c r="GTT191" s="148"/>
      <c r="GTU191" s="148"/>
      <c r="GTV191" s="148"/>
      <c r="GTW191" s="148"/>
      <c r="GTX191" s="148"/>
      <c r="GTY191" s="148"/>
      <c r="GTZ191" s="148"/>
      <c r="GUA191" s="148"/>
      <c r="GUB191" s="148"/>
      <c r="GUC191" s="148"/>
      <c r="GUD191" s="148"/>
      <c r="GUE191" s="148"/>
      <c r="GUF191" s="148"/>
      <c r="GUG191" s="148"/>
      <c r="GUH191" s="148"/>
      <c r="GUI191" s="148"/>
      <c r="GUJ191" s="148"/>
      <c r="GUK191" s="148"/>
      <c r="GUL191" s="148"/>
      <c r="GUM191" s="148"/>
      <c r="GUN191" s="148"/>
      <c r="GUO191" s="148"/>
      <c r="GUP191" s="148"/>
      <c r="GUQ191" s="148"/>
      <c r="GUR191" s="148"/>
      <c r="GUS191" s="148"/>
      <c r="GUT191" s="148"/>
      <c r="GUU191" s="148"/>
      <c r="GUV191" s="148"/>
      <c r="GUW191" s="148"/>
      <c r="GUX191" s="148"/>
      <c r="GUY191" s="148"/>
      <c r="GUZ191" s="148"/>
      <c r="GVA191" s="148"/>
      <c r="GVB191" s="148"/>
      <c r="GVC191" s="148"/>
      <c r="GVD191" s="148"/>
      <c r="GVE191" s="148"/>
      <c r="GVF191" s="148"/>
      <c r="GVG191" s="148"/>
      <c r="GVH191" s="148"/>
      <c r="GVI191" s="148"/>
      <c r="GVJ191" s="148"/>
      <c r="GVK191" s="148"/>
      <c r="GVL191" s="148"/>
      <c r="GVM191" s="148"/>
      <c r="GVN191" s="148"/>
      <c r="GVO191" s="148"/>
      <c r="GVP191" s="148"/>
      <c r="GVQ191" s="148"/>
      <c r="GVR191" s="148"/>
      <c r="GVS191" s="148"/>
      <c r="GVT191" s="148"/>
      <c r="GVU191" s="148"/>
      <c r="GVV191" s="148"/>
      <c r="GVW191" s="148"/>
      <c r="GVX191" s="148"/>
      <c r="GVY191" s="148"/>
      <c r="GVZ191" s="148"/>
      <c r="GWA191" s="148"/>
      <c r="GWB191" s="148"/>
      <c r="GWC191" s="148"/>
      <c r="GWD191" s="148"/>
      <c r="GWE191" s="148"/>
      <c r="GWF191" s="148"/>
      <c r="GWG191" s="148"/>
      <c r="GWH191" s="148"/>
      <c r="GWI191" s="148"/>
      <c r="GWJ191" s="148"/>
      <c r="GWK191" s="148"/>
      <c r="GWL191" s="148"/>
      <c r="GWM191" s="148"/>
      <c r="GWN191" s="148"/>
      <c r="GWO191" s="148"/>
      <c r="GWP191" s="148"/>
      <c r="GWQ191" s="148"/>
      <c r="GWR191" s="148"/>
      <c r="GWS191" s="148"/>
      <c r="GWT191" s="148"/>
      <c r="GWU191" s="148"/>
      <c r="GWV191" s="148"/>
      <c r="GWW191" s="148"/>
      <c r="GWX191" s="148"/>
      <c r="GWY191" s="148"/>
      <c r="GWZ191" s="148"/>
      <c r="GXA191" s="148"/>
      <c r="GXB191" s="148"/>
      <c r="GXC191" s="148"/>
      <c r="GXD191" s="148"/>
      <c r="GXE191" s="148"/>
      <c r="GXF191" s="148"/>
      <c r="GXG191" s="148"/>
      <c r="GXH191" s="148"/>
      <c r="GXI191" s="148"/>
      <c r="GXJ191" s="148"/>
      <c r="GXK191" s="148"/>
      <c r="GXL191" s="148"/>
      <c r="GXM191" s="148"/>
      <c r="GXN191" s="148"/>
      <c r="GXO191" s="148"/>
      <c r="GXP191" s="148"/>
      <c r="GXQ191" s="148"/>
      <c r="GXR191" s="148"/>
      <c r="GXS191" s="148"/>
      <c r="GXT191" s="148"/>
      <c r="GXU191" s="148"/>
      <c r="GXV191" s="148"/>
      <c r="GXW191" s="148"/>
      <c r="GXX191" s="148"/>
      <c r="GXY191" s="148"/>
      <c r="GXZ191" s="148"/>
      <c r="GYA191" s="148"/>
      <c r="GYB191" s="148"/>
      <c r="GYC191" s="148"/>
      <c r="GYD191" s="148"/>
      <c r="GYE191" s="148"/>
      <c r="GYF191" s="148"/>
      <c r="GYG191" s="148"/>
      <c r="GYH191" s="148"/>
      <c r="GYI191" s="148"/>
      <c r="GYJ191" s="148"/>
      <c r="GYK191" s="148"/>
      <c r="GYL191" s="148"/>
      <c r="GYM191" s="148"/>
      <c r="GYN191" s="148"/>
      <c r="GYO191" s="148"/>
      <c r="GYP191" s="148"/>
      <c r="GYQ191" s="148"/>
      <c r="GYR191" s="148"/>
      <c r="GYS191" s="148"/>
      <c r="GYT191" s="148"/>
      <c r="GYU191" s="148"/>
      <c r="GYV191" s="148"/>
      <c r="GYW191" s="148"/>
      <c r="GYX191" s="148"/>
      <c r="GYY191" s="148"/>
      <c r="GYZ191" s="148"/>
      <c r="GZA191" s="148"/>
      <c r="GZB191" s="148"/>
      <c r="GZC191" s="148"/>
      <c r="GZD191" s="148"/>
      <c r="GZE191" s="148"/>
      <c r="GZF191" s="148"/>
      <c r="GZG191" s="148"/>
      <c r="GZH191" s="148"/>
      <c r="GZI191" s="148"/>
      <c r="GZJ191" s="148"/>
      <c r="GZK191" s="148"/>
      <c r="GZL191" s="148"/>
      <c r="GZM191" s="148"/>
      <c r="GZN191" s="148"/>
      <c r="GZO191" s="148"/>
      <c r="GZP191" s="148"/>
      <c r="GZQ191" s="148"/>
      <c r="GZR191" s="148"/>
      <c r="GZS191" s="148"/>
      <c r="GZT191" s="148"/>
      <c r="GZU191" s="148"/>
      <c r="GZV191" s="148"/>
      <c r="GZW191" s="148"/>
      <c r="GZX191" s="148"/>
      <c r="GZY191" s="148"/>
      <c r="GZZ191" s="148"/>
      <c r="HAA191" s="148"/>
      <c r="HAB191" s="148"/>
      <c r="HAC191" s="148"/>
      <c r="HAD191" s="148"/>
      <c r="HAE191" s="148"/>
      <c r="HAF191" s="148"/>
      <c r="HAG191" s="148"/>
      <c r="HAH191" s="148"/>
      <c r="HAI191" s="148"/>
      <c r="HAJ191" s="148"/>
      <c r="HAK191" s="148"/>
      <c r="HAL191" s="148"/>
      <c r="HAM191" s="148"/>
      <c r="HAN191" s="148"/>
      <c r="HAO191" s="148"/>
      <c r="HAP191" s="148"/>
      <c r="HAQ191" s="148"/>
      <c r="HAR191" s="148"/>
      <c r="HAS191" s="148"/>
      <c r="HAT191" s="148"/>
      <c r="HAU191" s="148"/>
      <c r="HAV191" s="148"/>
      <c r="HAW191" s="148"/>
      <c r="HAX191" s="148"/>
      <c r="HAY191" s="148"/>
      <c r="HAZ191" s="148"/>
      <c r="HBA191" s="148"/>
      <c r="HBB191" s="148"/>
      <c r="HBC191" s="148"/>
      <c r="HBD191" s="148"/>
      <c r="HBE191" s="148"/>
      <c r="HBF191" s="148"/>
      <c r="HBG191" s="148"/>
      <c r="HBH191" s="148"/>
      <c r="HBI191" s="148"/>
      <c r="HBJ191" s="148"/>
      <c r="HBK191" s="148"/>
      <c r="HBL191" s="148"/>
      <c r="HBM191" s="148"/>
      <c r="HBN191" s="148"/>
      <c r="HBO191" s="148"/>
      <c r="HBP191" s="148"/>
      <c r="HBQ191" s="148"/>
      <c r="HBR191" s="148"/>
      <c r="HBS191" s="148"/>
      <c r="HBT191" s="148"/>
      <c r="HBU191" s="148"/>
      <c r="HBV191" s="148"/>
      <c r="HBW191" s="148"/>
      <c r="HBX191" s="148"/>
      <c r="HBY191" s="148"/>
      <c r="HBZ191" s="148"/>
      <c r="HCA191" s="148"/>
      <c r="HCB191" s="148"/>
      <c r="HCC191" s="148"/>
      <c r="HCD191" s="148"/>
      <c r="HCE191" s="148"/>
      <c r="HCF191" s="148"/>
      <c r="HCG191" s="148"/>
      <c r="HCH191" s="148"/>
      <c r="HCI191" s="148"/>
      <c r="HCJ191" s="148"/>
      <c r="HCK191" s="148"/>
      <c r="HCL191" s="148"/>
      <c r="HCM191" s="148"/>
      <c r="HCN191" s="148"/>
      <c r="HCO191" s="148"/>
      <c r="HCP191" s="148"/>
      <c r="HCQ191" s="148"/>
      <c r="HCR191" s="148"/>
      <c r="HCS191" s="148"/>
      <c r="HCT191" s="148"/>
      <c r="HCU191" s="148"/>
      <c r="HCV191" s="148"/>
      <c r="HCW191" s="148"/>
      <c r="HCX191" s="148"/>
      <c r="HCY191" s="148"/>
      <c r="HCZ191" s="148"/>
      <c r="HDA191" s="148"/>
      <c r="HDB191" s="148"/>
      <c r="HDC191" s="148"/>
      <c r="HDD191" s="148"/>
      <c r="HDE191" s="148"/>
      <c r="HDF191" s="148"/>
      <c r="HDG191" s="148"/>
      <c r="HDH191" s="148"/>
      <c r="HDI191" s="148"/>
      <c r="HDJ191" s="148"/>
      <c r="HDK191" s="148"/>
      <c r="HDL191" s="148"/>
      <c r="HDM191" s="148"/>
      <c r="HDN191" s="148"/>
      <c r="HDO191" s="148"/>
      <c r="HDP191" s="148"/>
      <c r="HDQ191" s="148"/>
      <c r="HDR191" s="148"/>
      <c r="HDS191" s="148"/>
      <c r="HDT191" s="148"/>
      <c r="HDU191" s="148"/>
      <c r="HDV191" s="148"/>
      <c r="HDW191" s="148"/>
      <c r="HDX191" s="148"/>
      <c r="HDY191" s="148"/>
      <c r="HDZ191" s="148"/>
      <c r="HEA191" s="148"/>
      <c r="HEB191" s="148"/>
      <c r="HEC191" s="148"/>
      <c r="HED191" s="148"/>
      <c r="HEE191" s="148"/>
      <c r="HEF191" s="148"/>
      <c r="HEG191" s="148"/>
      <c r="HEH191" s="148"/>
      <c r="HEI191" s="148"/>
      <c r="HEJ191" s="148"/>
      <c r="HEK191" s="148"/>
      <c r="HEL191" s="148"/>
      <c r="HEM191" s="148"/>
      <c r="HEN191" s="148"/>
      <c r="HEO191" s="148"/>
      <c r="HEP191" s="148"/>
      <c r="HEQ191" s="148"/>
      <c r="HER191" s="148"/>
      <c r="HES191" s="148"/>
      <c r="HET191" s="148"/>
      <c r="HEU191" s="148"/>
      <c r="HEV191" s="148"/>
      <c r="HEW191" s="148"/>
      <c r="HEX191" s="148"/>
      <c r="HEY191" s="148"/>
      <c r="HEZ191" s="148"/>
      <c r="HFA191" s="148"/>
      <c r="HFB191" s="148"/>
      <c r="HFC191" s="148"/>
      <c r="HFD191" s="148"/>
      <c r="HFE191" s="148"/>
      <c r="HFF191" s="148"/>
      <c r="HFG191" s="148"/>
      <c r="HFH191" s="148"/>
      <c r="HFI191" s="148"/>
      <c r="HFJ191" s="148"/>
      <c r="HFK191" s="148"/>
      <c r="HFL191" s="148"/>
      <c r="HFM191" s="148"/>
      <c r="HFN191" s="148"/>
      <c r="HFO191" s="148"/>
      <c r="HFP191" s="148"/>
      <c r="HFQ191" s="148"/>
      <c r="HFR191" s="148"/>
      <c r="HFS191" s="148"/>
      <c r="HFT191" s="148"/>
      <c r="HFU191" s="148"/>
      <c r="HFV191" s="148"/>
      <c r="HFW191" s="148"/>
      <c r="HFX191" s="148"/>
      <c r="HFY191" s="148"/>
      <c r="HFZ191" s="148"/>
      <c r="HGA191" s="148"/>
      <c r="HGB191" s="148"/>
      <c r="HGC191" s="148"/>
      <c r="HGD191" s="148"/>
      <c r="HGE191" s="148"/>
      <c r="HGF191" s="148"/>
      <c r="HGG191" s="148"/>
      <c r="HGH191" s="148"/>
      <c r="HGI191" s="148"/>
      <c r="HGJ191" s="148"/>
      <c r="HGK191" s="148"/>
      <c r="HGL191" s="148"/>
      <c r="HGM191" s="148"/>
      <c r="HGN191" s="148"/>
      <c r="HGO191" s="148"/>
      <c r="HGP191" s="148"/>
      <c r="HGQ191" s="148"/>
      <c r="HGR191" s="148"/>
      <c r="HGS191" s="148"/>
      <c r="HGT191" s="148"/>
      <c r="HGU191" s="148"/>
      <c r="HGV191" s="148"/>
      <c r="HGW191" s="148"/>
      <c r="HGX191" s="148"/>
      <c r="HGY191" s="148"/>
      <c r="HGZ191" s="148"/>
      <c r="HHA191" s="148"/>
      <c r="HHB191" s="148"/>
      <c r="HHC191" s="148"/>
      <c r="HHD191" s="148"/>
      <c r="HHE191" s="148"/>
      <c r="HHF191" s="148"/>
      <c r="HHG191" s="148"/>
      <c r="HHH191" s="148"/>
      <c r="HHI191" s="148"/>
      <c r="HHJ191" s="148"/>
      <c r="HHK191" s="148"/>
      <c r="HHL191" s="148"/>
      <c r="HHM191" s="148"/>
      <c r="HHN191" s="148"/>
      <c r="HHO191" s="148"/>
      <c r="HHP191" s="148"/>
      <c r="HHQ191" s="148"/>
      <c r="HHR191" s="148"/>
      <c r="HHS191" s="148"/>
      <c r="HHT191" s="148"/>
      <c r="HHU191" s="148"/>
      <c r="HHV191" s="148"/>
      <c r="HHW191" s="148"/>
      <c r="HHX191" s="148"/>
      <c r="HHY191" s="148"/>
      <c r="HHZ191" s="148"/>
      <c r="HIA191" s="148"/>
      <c r="HIB191" s="148"/>
      <c r="HIC191" s="148"/>
      <c r="HID191" s="148"/>
      <c r="HIE191" s="148"/>
      <c r="HIF191" s="148"/>
      <c r="HIG191" s="148"/>
      <c r="HIH191" s="148"/>
      <c r="HII191" s="148"/>
      <c r="HIJ191" s="148"/>
      <c r="HIK191" s="148"/>
      <c r="HIL191" s="148"/>
      <c r="HIM191" s="148"/>
      <c r="HIN191" s="148"/>
      <c r="HIO191" s="148"/>
      <c r="HIP191" s="148"/>
      <c r="HIQ191" s="148"/>
      <c r="HIR191" s="148"/>
      <c r="HIS191" s="148"/>
      <c r="HIT191" s="148"/>
      <c r="HIU191" s="148"/>
      <c r="HIV191" s="148"/>
      <c r="HIW191" s="148"/>
      <c r="HIX191" s="148"/>
      <c r="HIY191" s="148"/>
      <c r="HIZ191" s="148"/>
      <c r="HJA191" s="148"/>
      <c r="HJB191" s="148"/>
      <c r="HJC191" s="148"/>
      <c r="HJD191" s="148"/>
      <c r="HJE191" s="148"/>
      <c r="HJF191" s="148"/>
      <c r="HJG191" s="148"/>
      <c r="HJH191" s="148"/>
      <c r="HJI191" s="148"/>
      <c r="HJJ191" s="148"/>
      <c r="HJK191" s="148"/>
      <c r="HJL191" s="148"/>
      <c r="HJM191" s="148"/>
      <c r="HJN191" s="148"/>
      <c r="HJO191" s="148"/>
      <c r="HJP191" s="148"/>
      <c r="HJQ191" s="148"/>
      <c r="HJR191" s="148"/>
      <c r="HJS191" s="148"/>
      <c r="HJT191" s="148"/>
      <c r="HJU191" s="148"/>
      <c r="HJV191" s="148"/>
      <c r="HJW191" s="148"/>
      <c r="HJX191" s="148"/>
      <c r="HJY191" s="148"/>
      <c r="HJZ191" s="148"/>
      <c r="HKA191" s="148"/>
      <c r="HKB191" s="148"/>
      <c r="HKC191" s="148"/>
      <c r="HKD191" s="148"/>
      <c r="HKE191" s="148"/>
      <c r="HKF191" s="148"/>
      <c r="HKG191" s="148"/>
      <c r="HKH191" s="148"/>
      <c r="HKI191" s="148"/>
      <c r="HKJ191" s="148"/>
      <c r="HKK191" s="148"/>
      <c r="HKL191" s="148"/>
      <c r="HKM191" s="148"/>
      <c r="HKN191" s="148"/>
      <c r="HKO191" s="148"/>
      <c r="HKP191" s="148"/>
      <c r="HKQ191" s="148"/>
      <c r="HKR191" s="148"/>
      <c r="HKS191" s="148"/>
      <c r="HKT191" s="148"/>
      <c r="HKU191" s="148"/>
      <c r="HKV191" s="148"/>
      <c r="HKW191" s="148"/>
      <c r="HKX191" s="148"/>
      <c r="HKY191" s="148"/>
      <c r="HKZ191" s="148"/>
      <c r="HLA191" s="148"/>
      <c r="HLB191" s="148"/>
      <c r="HLC191" s="148"/>
      <c r="HLD191" s="148"/>
      <c r="HLE191" s="148"/>
      <c r="HLF191" s="148"/>
      <c r="HLG191" s="148"/>
      <c r="HLH191" s="148"/>
      <c r="HLI191" s="148"/>
      <c r="HLJ191" s="148"/>
      <c r="HLK191" s="148"/>
      <c r="HLL191" s="148"/>
      <c r="HLM191" s="148"/>
      <c r="HLN191" s="148"/>
      <c r="HLO191" s="148"/>
      <c r="HLP191" s="148"/>
      <c r="HLQ191" s="148"/>
      <c r="HLR191" s="148"/>
      <c r="HLS191" s="148"/>
      <c r="HLT191" s="148"/>
      <c r="HLU191" s="148"/>
      <c r="HLV191" s="148"/>
      <c r="HLW191" s="148"/>
      <c r="HLX191" s="148"/>
      <c r="HLY191" s="148"/>
      <c r="HLZ191" s="148"/>
      <c r="HMA191" s="148"/>
      <c r="HMB191" s="148"/>
      <c r="HMC191" s="148"/>
      <c r="HMD191" s="148"/>
      <c r="HME191" s="148"/>
      <c r="HMF191" s="148"/>
      <c r="HMG191" s="148"/>
      <c r="HMH191" s="148"/>
      <c r="HMI191" s="148"/>
      <c r="HMJ191" s="148"/>
      <c r="HMK191" s="148"/>
      <c r="HML191" s="148"/>
      <c r="HMM191" s="148"/>
      <c r="HMN191" s="148"/>
      <c r="HMO191" s="148"/>
      <c r="HMP191" s="148"/>
      <c r="HMQ191" s="148"/>
      <c r="HMR191" s="148"/>
      <c r="HMS191" s="148"/>
      <c r="HMT191" s="148"/>
      <c r="HMU191" s="148"/>
      <c r="HMV191" s="148"/>
      <c r="HMW191" s="148"/>
      <c r="HMX191" s="148"/>
      <c r="HMY191" s="148"/>
      <c r="HMZ191" s="148"/>
      <c r="HNA191" s="148"/>
      <c r="HNB191" s="148"/>
      <c r="HNC191" s="148"/>
      <c r="HND191" s="148"/>
      <c r="HNE191" s="148"/>
      <c r="HNF191" s="148"/>
      <c r="HNG191" s="148"/>
      <c r="HNH191" s="148"/>
      <c r="HNI191" s="148"/>
      <c r="HNJ191" s="148"/>
      <c r="HNK191" s="148"/>
      <c r="HNL191" s="148"/>
      <c r="HNM191" s="148"/>
      <c r="HNN191" s="148"/>
      <c r="HNO191" s="148"/>
      <c r="HNP191" s="148"/>
      <c r="HNQ191" s="148"/>
      <c r="HNR191" s="148"/>
      <c r="HNS191" s="148"/>
      <c r="HNT191" s="148"/>
      <c r="HNU191" s="148"/>
      <c r="HNV191" s="148"/>
      <c r="HNW191" s="148"/>
      <c r="HNX191" s="148"/>
      <c r="HNY191" s="148"/>
      <c r="HNZ191" s="148"/>
      <c r="HOA191" s="148"/>
      <c r="HOB191" s="148"/>
      <c r="HOC191" s="148"/>
      <c r="HOD191" s="148"/>
      <c r="HOE191" s="148"/>
      <c r="HOF191" s="148"/>
      <c r="HOG191" s="148"/>
      <c r="HOH191" s="148"/>
      <c r="HOI191" s="148"/>
      <c r="HOJ191" s="148"/>
      <c r="HOK191" s="148"/>
      <c r="HOL191" s="148"/>
      <c r="HOM191" s="148"/>
      <c r="HON191" s="148"/>
      <c r="HOO191" s="148"/>
      <c r="HOP191" s="148"/>
      <c r="HOQ191" s="148"/>
      <c r="HOR191" s="148"/>
      <c r="HOS191" s="148"/>
      <c r="HOT191" s="148"/>
      <c r="HOU191" s="148"/>
      <c r="HOV191" s="148"/>
      <c r="HOW191" s="148"/>
      <c r="HOX191" s="148"/>
      <c r="HOY191" s="148"/>
      <c r="HOZ191" s="148"/>
      <c r="HPA191" s="148"/>
      <c r="HPB191" s="148"/>
      <c r="HPC191" s="148"/>
      <c r="HPD191" s="148"/>
      <c r="HPE191" s="148"/>
      <c r="HPF191" s="148"/>
      <c r="HPG191" s="148"/>
      <c r="HPH191" s="148"/>
      <c r="HPI191" s="148"/>
      <c r="HPJ191" s="148"/>
      <c r="HPK191" s="148"/>
      <c r="HPL191" s="148"/>
      <c r="HPM191" s="148"/>
      <c r="HPN191" s="148"/>
      <c r="HPO191" s="148"/>
      <c r="HPP191" s="148"/>
      <c r="HPQ191" s="148"/>
      <c r="HPR191" s="148"/>
      <c r="HPS191" s="148"/>
      <c r="HPT191" s="148"/>
      <c r="HPU191" s="148"/>
      <c r="HPV191" s="148"/>
      <c r="HPW191" s="148"/>
      <c r="HPX191" s="148"/>
      <c r="HPY191" s="148"/>
      <c r="HPZ191" s="148"/>
      <c r="HQA191" s="148"/>
      <c r="HQB191" s="148"/>
      <c r="HQC191" s="148"/>
      <c r="HQD191" s="148"/>
      <c r="HQE191" s="148"/>
      <c r="HQF191" s="148"/>
      <c r="HQG191" s="148"/>
      <c r="HQH191" s="148"/>
      <c r="HQI191" s="148"/>
      <c r="HQJ191" s="148"/>
      <c r="HQK191" s="148"/>
      <c r="HQL191" s="148"/>
      <c r="HQM191" s="148"/>
      <c r="HQN191" s="148"/>
      <c r="HQO191" s="148"/>
      <c r="HQP191" s="148"/>
      <c r="HQQ191" s="148"/>
      <c r="HQR191" s="148"/>
      <c r="HQS191" s="148"/>
      <c r="HQT191" s="148"/>
      <c r="HQU191" s="148"/>
      <c r="HQV191" s="148"/>
      <c r="HQW191" s="148"/>
      <c r="HQX191" s="148"/>
      <c r="HQY191" s="148"/>
      <c r="HQZ191" s="148"/>
      <c r="HRA191" s="148"/>
      <c r="HRB191" s="148"/>
      <c r="HRC191" s="148"/>
      <c r="HRD191" s="148"/>
      <c r="HRE191" s="148"/>
      <c r="HRF191" s="148"/>
      <c r="HRG191" s="148"/>
      <c r="HRH191" s="148"/>
      <c r="HRI191" s="148"/>
      <c r="HRJ191" s="148"/>
      <c r="HRK191" s="148"/>
      <c r="HRL191" s="148"/>
      <c r="HRM191" s="148"/>
      <c r="HRN191" s="148"/>
      <c r="HRO191" s="148"/>
      <c r="HRP191" s="148"/>
      <c r="HRQ191" s="148"/>
      <c r="HRR191" s="148"/>
      <c r="HRS191" s="148"/>
      <c r="HRT191" s="148"/>
      <c r="HRU191" s="148"/>
      <c r="HRV191" s="148"/>
      <c r="HRW191" s="148"/>
      <c r="HRX191" s="148"/>
      <c r="HRY191" s="148"/>
      <c r="HRZ191" s="148"/>
      <c r="HSA191" s="148"/>
      <c r="HSB191" s="148"/>
      <c r="HSC191" s="148"/>
      <c r="HSD191" s="148"/>
      <c r="HSE191" s="148"/>
      <c r="HSF191" s="148"/>
      <c r="HSG191" s="148"/>
      <c r="HSH191" s="148"/>
      <c r="HSI191" s="148"/>
      <c r="HSJ191" s="148"/>
      <c r="HSK191" s="148"/>
      <c r="HSL191" s="148"/>
      <c r="HSM191" s="148"/>
      <c r="HSN191" s="148"/>
      <c r="HSO191" s="148"/>
      <c r="HSP191" s="148"/>
      <c r="HSQ191" s="148"/>
      <c r="HSR191" s="148"/>
      <c r="HSS191" s="148"/>
      <c r="HST191" s="148"/>
      <c r="HSU191" s="148"/>
      <c r="HSV191" s="148"/>
      <c r="HSW191" s="148"/>
      <c r="HSX191" s="148"/>
      <c r="HSY191" s="148"/>
      <c r="HSZ191" s="148"/>
      <c r="HTA191" s="148"/>
      <c r="HTB191" s="148"/>
      <c r="HTC191" s="148"/>
      <c r="HTD191" s="148"/>
      <c r="HTE191" s="148"/>
      <c r="HTF191" s="148"/>
      <c r="HTG191" s="148"/>
      <c r="HTH191" s="148"/>
      <c r="HTI191" s="148"/>
      <c r="HTJ191" s="148"/>
      <c r="HTK191" s="148"/>
      <c r="HTL191" s="148"/>
      <c r="HTM191" s="148"/>
      <c r="HTN191" s="148"/>
      <c r="HTO191" s="148"/>
      <c r="HTP191" s="148"/>
      <c r="HTQ191" s="148"/>
      <c r="HTR191" s="148"/>
      <c r="HTS191" s="148"/>
      <c r="HTT191" s="148"/>
      <c r="HTU191" s="148"/>
      <c r="HTV191" s="148"/>
      <c r="HTW191" s="148"/>
      <c r="HTX191" s="148"/>
      <c r="HTY191" s="148"/>
      <c r="HTZ191" s="148"/>
      <c r="HUA191" s="148"/>
      <c r="HUB191" s="148"/>
      <c r="HUC191" s="148"/>
      <c r="HUD191" s="148"/>
      <c r="HUE191" s="148"/>
      <c r="HUF191" s="148"/>
      <c r="HUG191" s="148"/>
      <c r="HUH191" s="148"/>
      <c r="HUI191" s="148"/>
      <c r="HUJ191" s="148"/>
      <c r="HUK191" s="148"/>
      <c r="HUL191" s="148"/>
      <c r="HUM191" s="148"/>
      <c r="HUN191" s="148"/>
      <c r="HUO191" s="148"/>
      <c r="HUP191" s="148"/>
      <c r="HUQ191" s="148"/>
      <c r="HUR191" s="148"/>
      <c r="HUS191" s="148"/>
      <c r="HUT191" s="148"/>
      <c r="HUU191" s="148"/>
      <c r="HUV191" s="148"/>
      <c r="HUW191" s="148"/>
      <c r="HUX191" s="148"/>
      <c r="HUY191" s="148"/>
      <c r="HUZ191" s="148"/>
      <c r="HVA191" s="148"/>
      <c r="HVB191" s="148"/>
      <c r="HVC191" s="148"/>
      <c r="HVD191" s="148"/>
      <c r="HVE191" s="148"/>
      <c r="HVF191" s="148"/>
      <c r="HVG191" s="148"/>
      <c r="HVH191" s="148"/>
      <c r="HVI191" s="148"/>
      <c r="HVJ191" s="148"/>
      <c r="HVK191" s="148"/>
      <c r="HVL191" s="148"/>
      <c r="HVM191" s="148"/>
      <c r="HVN191" s="148"/>
      <c r="HVO191" s="148"/>
      <c r="HVP191" s="148"/>
      <c r="HVQ191" s="148"/>
      <c r="HVR191" s="148"/>
      <c r="HVS191" s="148"/>
      <c r="HVT191" s="148"/>
      <c r="HVU191" s="148"/>
      <c r="HVV191" s="148"/>
      <c r="HVW191" s="148"/>
      <c r="HVX191" s="148"/>
      <c r="HVY191" s="148"/>
      <c r="HVZ191" s="148"/>
      <c r="HWA191" s="148"/>
      <c r="HWB191" s="148"/>
      <c r="HWC191" s="148"/>
      <c r="HWD191" s="148"/>
      <c r="HWE191" s="148"/>
      <c r="HWF191" s="148"/>
      <c r="HWG191" s="148"/>
      <c r="HWH191" s="148"/>
      <c r="HWI191" s="148"/>
      <c r="HWJ191" s="148"/>
      <c r="HWK191" s="148"/>
      <c r="HWL191" s="148"/>
      <c r="HWM191" s="148"/>
      <c r="HWN191" s="148"/>
      <c r="HWO191" s="148"/>
      <c r="HWP191" s="148"/>
      <c r="HWQ191" s="148"/>
      <c r="HWR191" s="148"/>
      <c r="HWS191" s="148"/>
      <c r="HWT191" s="148"/>
      <c r="HWU191" s="148"/>
      <c r="HWV191" s="148"/>
      <c r="HWW191" s="148"/>
      <c r="HWX191" s="148"/>
      <c r="HWY191" s="148"/>
      <c r="HWZ191" s="148"/>
      <c r="HXA191" s="148"/>
      <c r="HXB191" s="148"/>
      <c r="HXC191" s="148"/>
      <c r="HXD191" s="148"/>
      <c r="HXE191" s="148"/>
      <c r="HXF191" s="148"/>
      <c r="HXG191" s="148"/>
      <c r="HXH191" s="148"/>
      <c r="HXI191" s="148"/>
      <c r="HXJ191" s="148"/>
      <c r="HXK191" s="148"/>
      <c r="HXL191" s="148"/>
      <c r="HXM191" s="148"/>
      <c r="HXN191" s="148"/>
      <c r="HXO191" s="148"/>
      <c r="HXP191" s="148"/>
      <c r="HXQ191" s="148"/>
      <c r="HXR191" s="148"/>
      <c r="HXS191" s="148"/>
      <c r="HXT191" s="148"/>
      <c r="HXU191" s="148"/>
      <c r="HXV191" s="148"/>
      <c r="HXW191" s="148"/>
      <c r="HXX191" s="148"/>
      <c r="HXY191" s="148"/>
      <c r="HXZ191" s="148"/>
      <c r="HYA191" s="148"/>
      <c r="HYB191" s="148"/>
      <c r="HYC191" s="148"/>
      <c r="HYD191" s="148"/>
      <c r="HYE191" s="148"/>
      <c r="HYF191" s="148"/>
      <c r="HYG191" s="148"/>
      <c r="HYH191" s="148"/>
      <c r="HYI191" s="148"/>
      <c r="HYJ191" s="148"/>
      <c r="HYK191" s="148"/>
      <c r="HYL191" s="148"/>
      <c r="HYM191" s="148"/>
      <c r="HYN191" s="148"/>
      <c r="HYO191" s="148"/>
      <c r="HYP191" s="148"/>
      <c r="HYQ191" s="148"/>
      <c r="HYR191" s="148"/>
      <c r="HYS191" s="148"/>
      <c r="HYT191" s="148"/>
      <c r="HYU191" s="148"/>
      <c r="HYV191" s="148"/>
      <c r="HYW191" s="148"/>
      <c r="HYX191" s="148"/>
      <c r="HYY191" s="148"/>
      <c r="HYZ191" s="148"/>
      <c r="HZA191" s="148"/>
      <c r="HZB191" s="148"/>
      <c r="HZC191" s="148"/>
      <c r="HZD191" s="148"/>
      <c r="HZE191" s="148"/>
      <c r="HZF191" s="148"/>
      <c r="HZG191" s="148"/>
      <c r="HZH191" s="148"/>
      <c r="HZI191" s="148"/>
      <c r="HZJ191" s="148"/>
      <c r="HZK191" s="148"/>
      <c r="HZL191" s="148"/>
      <c r="HZM191" s="148"/>
      <c r="HZN191" s="148"/>
      <c r="HZO191" s="148"/>
      <c r="HZP191" s="148"/>
      <c r="HZQ191" s="148"/>
      <c r="HZR191" s="148"/>
      <c r="HZS191" s="148"/>
      <c r="HZT191" s="148"/>
      <c r="HZU191" s="148"/>
      <c r="HZV191" s="148"/>
      <c r="HZW191" s="148"/>
      <c r="HZX191" s="148"/>
      <c r="HZY191" s="148"/>
      <c r="HZZ191" s="148"/>
      <c r="IAA191" s="148"/>
      <c r="IAB191" s="148"/>
      <c r="IAC191" s="148"/>
      <c r="IAD191" s="148"/>
      <c r="IAE191" s="148"/>
      <c r="IAF191" s="148"/>
      <c r="IAG191" s="148"/>
      <c r="IAH191" s="148"/>
      <c r="IAI191" s="148"/>
      <c r="IAJ191" s="148"/>
      <c r="IAK191" s="148"/>
      <c r="IAL191" s="148"/>
      <c r="IAM191" s="148"/>
      <c r="IAN191" s="148"/>
      <c r="IAO191" s="148"/>
      <c r="IAP191" s="148"/>
      <c r="IAQ191" s="148"/>
      <c r="IAR191" s="148"/>
      <c r="IAS191" s="148"/>
      <c r="IAT191" s="148"/>
      <c r="IAU191" s="148"/>
      <c r="IAV191" s="148"/>
      <c r="IAW191" s="148"/>
      <c r="IAX191" s="148"/>
      <c r="IAY191" s="148"/>
      <c r="IAZ191" s="148"/>
      <c r="IBA191" s="148"/>
      <c r="IBB191" s="148"/>
      <c r="IBC191" s="148"/>
      <c r="IBD191" s="148"/>
      <c r="IBE191" s="148"/>
      <c r="IBF191" s="148"/>
      <c r="IBG191" s="148"/>
      <c r="IBH191" s="148"/>
      <c r="IBI191" s="148"/>
      <c r="IBJ191" s="148"/>
      <c r="IBK191" s="148"/>
      <c r="IBL191" s="148"/>
      <c r="IBM191" s="148"/>
      <c r="IBN191" s="148"/>
      <c r="IBO191" s="148"/>
      <c r="IBP191" s="148"/>
      <c r="IBQ191" s="148"/>
      <c r="IBR191" s="148"/>
      <c r="IBS191" s="148"/>
      <c r="IBT191" s="148"/>
      <c r="IBU191" s="148"/>
      <c r="IBV191" s="148"/>
      <c r="IBW191" s="148"/>
      <c r="IBX191" s="148"/>
      <c r="IBY191" s="148"/>
      <c r="IBZ191" s="148"/>
      <c r="ICA191" s="148"/>
      <c r="ICB191" s="148"/>
      <c r="ICC191" s="148"/>
      <c r="ICD191" s="148"/>
      <c r="ICE191" s="148"/>
      <c r="ICF191" s="148"/>
      <c r="ICG191" s="148"/>
      <c r="ICH191" s="148"/>
      <c r="ICI191" s="148"/>
      <c r="ICJ191" s="148"/>
      <c r="ICK191" s="148"/>
      <c r="ICL191" s="148"/>
      <c r="ICM191" s="148"/>
      <c r="ICN191" s="148"/>
      <c r="ICO191" s="148"/>
      <c r="ICP191" s="148"/>
      <c r="ICQ191" s="148"/>
      <c r="ICR191" s="148"/>
      <c r="ICS191" s="148"/>
      <c r="ICT191" s="148"/>
      <c r="ICU191" s="148"/>
      <c r="ICV191" s="148"/>
      <c r="ICW191" s="148"/>
      <c r="ICX191" s="148"/>
      <c r="ICY191" s="148"/>
      <c r="ICZ191" s="148"/>
      <c r="IDA191" s="148"/>
      <c r="IDB191" s="148"/>
      <c r="IDC191" s="148"/>
      <c r="IDD191" s="148"/>
      <c r="IDE191" s="148"/>
      <c r="IDF191" s="148"/>
      <c r="IDG191" s="148"/>
      <c r="IDH191" s="148"/>
      <c r="IDI191" s="148"/>
      <c r="IDJ191" s="148"/>
      <c r="IDK191" s="148"/>
      <c r="IDL191" s="148"/>
      <c r="IDM191" s="148"/>
      <c r="IDN191" s="148"/>
      <c r="IDO191" s="148"/>
      <c r="IDP191" s="148"/>
      <c r="IDQ191" s="148"/>
      <c r="IDR191" s="148"/>
      <c r="IDS191" s="148"/>
      <c r="IDT191" s="148"/>
      <c r="IDU191" s="148"/>
      <c r="IDV191" s="148"/>
      <c r="IDW191" s="148"/>
      <c r="IDX191" s="148"/>
      <c r="IDY191" s="148"/>
      <c r="IDZ191" s="148"/>
      <c r="IEA191" s="148"/>
      <c r="IEB191" s="148"/>
      <c r="IEC191" s="148"/>
      <c r="IED191" s="148"/>
      <c r="IEE191" s="148"/>
      <c r="IEF191" s="148"/>
      <c r="IEG191" s="148"/>
      <c r="IEH191" s="148"/>
      <c r="IEI191" s="148"/>
      <c r="IEJ191" s="148"/>
      <c r="IEK191" s="148"/>
      <c r="IEL191" s="148"/>
      <c r="IEM191" s="148"/>
      <c r="IEN191" s="148"/>
      <c r="IEO191" s="148"/>
      <c r="IEP191" s="148"/>
      <c r="IEQ191" s="148"/>
      <c r="IER191" s="148"/>
      <c r="IES191" s="148"/>
      <c r="IET191" s="148"/>
      <c r="IEU191" s="148"/>
      <c r="IEV191" s="148"/>
      <c r="IEW191" s="148"/>
      <c r="IEX191" s="148"/>
      <c r="IEY191" s="148"/>
      <c r="IEZ191" s="148"/>
      <c r="IFA191" s="148"/>
      <c r="IFB191" s="148"/>
      <c r="IFC191" s="148"/>
      <c r="IFD191" s="148"/>
      <c r="IFE191" s="148"/>
      <c r="IFF191" s="148"/>
      <c r="IFG191" s="148"/>
      <c r="IFH191" s="148"/>
      <c r="IFI191" s="148"/>
      <c r="IFJ191" s="148"/>
      <c r="IFK191" s="148"/>
      <c r="IFL191" s="148"/>
      <c r="IFM191" s="148"/>
      <c r="IFN191" s="148"/>
      <c r="IFO191" s="148"/>
      <c r="IFP191" s="148"/>
      <c r="IFQ191" s="148"/>
      <c r="IFR191" s="148"/>
      <c r="IFS191" s="148"/>
      <c r="IFT191" s="148"/>
      <c r="IFU191" s="148"/>
      <c r="IFV191" s="148"/>
      <c r="IFW191" s="148"/>
      <c r="IFX191" s="148"/>
      <c r="IFY191" s="148"/>
      <c r="IFZ191" s="148"/>
      <c r="IGA191" s="148"/>
      <c r="IGB191" s="148"/>
      <c r="IGC191" s="148"/>
      <c r="IGD191" s="148"/>
      <c r="IGE191" s="148"/>
      <c r="IGF191" s="148"/>
      <c r="IGG191" s="148"/>
      <c r="IGH191" s="148"/>
      <c r="IGI191" s="148"/>
      <c r="IGJ191" s="148"/>
      <c r="IGK191" s="148"/>
      <c r="IGL191" s="148"/>
      <c r="IGM191" s="148"/>
      <c r="IGN191" s="148"/>
      <c r="IGO191" s="148"/>
      <c r="IGP191" s="148"/>
      <c r="IGQ191" s="148"/>
      <c r="IGR191" s="148"/>
      <c r="IGS191" s="148"/>
      <c r="IGT191" s="148"/>
      <c r="IGU191" s="148"/>
      <c r="IGV191" s="148"/>
      <c r="IGW191" s="148"/>
      <c r="IGX191" s="148"/>
      <c r="IGY191" s="148"/>
      <c r="IGZ191" s="148"/>
      <c r="IHA191" s="148"/>
      <c r="IHB191" s="148"/>
      <c r="IHC191" s="148"/>
      <c r="IHD191" s="148"/>
      <c r="IHE191" s="148"/>
      <c r="IHF191" s="148"/>
      <c r="IHG191" s="148"/>
      <c r="IHH191" s="148"/>
      <c r="IHI191" s="148"/>
      <c r="IHJ191" s="148"/>
      <c r="IHK191" s="148"/>
      <c r="IHL191" s="148"/>
      <c r="IHM191" s="148"/>
      <c r="IHN191" s="148"/>
      <c r="IHO191" s="148"/>
      <c r="IHP191" s="148"/>
      <c r="IHQ191" s="148"/>
      <c r="IHR191" s="148"/>
      <c r="IHS191" s="148"/>
      <c r="IHT191" s="148"/>
      <c r="IHU191" s="148"/>
      <c r="IHV191" s="148"/>
      <c r="IHW191" s="148"/>
      <c r="IHX191" s="148"/>
      <c r="IHY191" s="148"/>
      <c r="IHZ191" s="148"/>
      <c r="IIA191" s="148"/>
      <c r="IIB191" s="148"/>
      <c r="IIC191" s="148"/>
      <c r="IID191" s="148"/>
      <c r="IIE191" s="148"/>
      <c r="IIF191" s="148"/>
      <c r="IIG191" s="148"/>
      <c r="IIH191" s="148"/>
      <c r="III191" s="148"/>
      <c r="IIJ191" s="148"/>
      <c r="IIK191" s="148"/>
      <c r="IIL191" s="148"/>
      <c r="IIM191" s="148"/>
      <c r="IIN191" s="148"/>
      <c r="IIO191" s="148"/>
      <c r="IIP191" s="148"/>
      <c r="IIQ191" s="148"/>
      <c r="IIR191" s="148"/>
      <c r="IIS191" s="148"/>
      <c r="IIT191" s="148"/>
      <c r="IIU191" s="148"/>
      <c r="IIV191" s="148"/>
      <c r="IIW191" s="148"/>
      <c r="IIX191" s="148"/>
      <c r="IIY191" s="148"/>
      <c r="IIZ191" s="148"/>
      <c r="IJA191" s="148"/>
      <c r="IJB191" s="148"/>
      <c r="IJC191" s="148"/>
      <c r="IJD191" s="148"/>
      <c r="IJE191" s="148"/>
      <c r="IJF191" s="148"/>
      <c r="IJG191" s="148"/>
      <c r="IJH191" s="148"/>
      <c r="IJI191" s="148"/>
      <c r="IJJ191" s="148"/>
      <c r="IJK191" s="148"/>
      <c r="IJL191" s="148"/>
      <c r="IJM191" s="148"/>
      <c r="IJN191" s="148"/>
      <c r="IJO191" s="148"/>
      <c r="IJP191" s="148"/>
      <c r="IJQ191" s="148"/>
      <c r="IJR191" s="148"/>
      <c r="IJS191" s="148"/>
      <c r="IJT191" s="148"/>
      <c r="IJU191" s="148"/>
      <c r="IJV191" s="148"/>
      <c r="IJW191" s="148"/>
      <c r="IJX191" s="148"/>
      <c r="IJY191" s="148"/>
      <c r="IJZ191" s="148"/>
      <c r="IKA191" s="148"/>
      <c r="IKB191" s="148"/>
      <c r="IKC191" s="148"/>
      <c r="IKD191" s="148"/>
      <c r="IKE191" s="148"/>
      <c r="IKF191" s="148"/>
      <c r="IKG191" s="148"/>
      <c r="IKH191" s="148"/>
      <c r="IKI191" s="148"/>
      <c r="IKJ191" s="148"/>
      <c r="IKK191" s="148"/>
      <c r="IKL191" s="148"/>
      <c r="IKM191" s="148"/>
      <c r="IKN191" s="148"/>
      <c r="IKO191" s="148"/>
      <c r="IKP191" s="148"/>
      <c r="IKQ191" s="148"/>
      <c r="IKR191" s="148"/>
      <c r="IKS191" s="148"/>
      <c r="IKT191" s="148"/>
      <c r="IKU191" s="148"/>
      <c r="IKV191" s="148"/>
      <c r="IKW191" s="148"/>
      <c r="IKX191" s="148"/>
      <c r="IKY191" s="148"/>
      <c r="IKZ191" s="148"/>
      <c r="ILA191" s="148"/>
      <c r="ILB191" s="148"/>
      <c r="ILC191" s="148"/>
      <c r="ILD191" s="148"/>
      <c r="ILE191" s="148"/>
      <c r="ILF191" s="148"/>
      <c r="ILG191" s="148"/>
      <c r="ILH191" s="148"/>
      <c r="ILI191" s="148"/>
      <c r="ILJ191" s="148"/>
      <c r="ILK191" s="148"/>
      <c r="ILL191" s="148"/>
      <c r="ILM191" s="148"/>
      <c r="ILN191" s="148"/>
      <c r="ILO191" s="148"/>
      <c r="ILP191" s="148"/>
      <c r="ILQ191" s="148"/>
      <c r="ILR191" s="148"/>
      <c r="ILS191" s="148"/>
      <c r="ILT191" s="148"/>
      <c r="ILU191" s="148"/>
      <c r="ILV191" s="148"/>
      <c r="ILW191" s="148"/>
      <c r="ILX191" s="148"/>
      <c r="ILY191" s="148"/>
      <c r="ILZ191" s="148"/>
      <c r="IMA191" s="148"/>
      <c r="IMB191" s="148"/>
      <c r="IMC191" s="148"/>
      <c r="IMD191" s="148"/>
      <c r="IME191" s="148"/>
      <c r="IMF191" s="148"/>
      <c r="IMG191" s="148"/>
      <c r="IMH191" s="148"/>
      <c r="IMI191" s="148"/>
      <c r="IMJ191" s="148"/>
      <c r="IMK191" s="148"/>
      <c r="IML191" s="148"/>
      <c r="IMM191" s="148"/>
      <c r="IMN191" s="148"/>
      <c r="IMO191" s="148"/>
      <c r="IMP191" s="148"/>
      <c r="IMQ191" s="148"/>
      <c r="IMR191" s="148"/>
      <c r="IMS191" s="148"/>
      <c r="IMT191" s="148"/>
      <c r="IMU191" s="148"/>
      <c r="IMV191" s="148"/>
      <c r="IMW191" s="148"/>
      <c r="IMX191" s="148"/>
      <c r="IMY191" s="148"/>
      <c r="IMZ191" s="148"/>
      <c r="INA191" s="148"/>
      <c r="INB191" s="148"/>
      <c r="INC191" s="148"/>
      <c r="IND191" s="148"/>
      <c r="INE191" s="148"/>
      <c r="INF191" s="148"/>
      <c r="ING191" s="148"/>
      <c r="INH191" s="148"/>
      <c r="INI191" s="148"/>
      <c r="INJ191" s="148"/>
      <c r="INK191" s="148"/>
      <c r="INL191" s="148"/>
      <c r="INM191" s="148"/>
      <c r="INN191" s="148"/>
      <c r="INO191" s="148"/>
      <c r="INP191" s="148"/>
      <c r="INQ191" s="148"/>
      <c r="INR191" s="148"/>
      <c r="INS191" s="148"/>
      <c r="INT191" s="148"/>
      <c r="INU191" s="148"/>
      <c r="INV191" s="148"/>
      <c r="INW191" s="148"/>
      <c r="INX191" s="148"/>
      <c r="INY191" s="148"/>
      <c r="INZ191" s="148"/>
      <c r="IOA191" s="148"/>
      <c r="IOB191" s="148"/>
      <c r="IOC191" s="148"/>
      <c r="IOD191" s="148"/>
      <c r="IOE191" s="148"/>
      <c r="IOF191" s="148"/>
      <c r="IOG191" s="148"/>
      <c r="IOH191" s="148"/>
      <c r="IOI191" s="148"/>
      <c r="IOJ191" s="148"/>
      <c r="IOK191" s="148"/>
      <c r="IOL191" s="148"/>
      <c r="IOM191" s="148"/>
      <c r="ION191" s="148"/>
      <c r="IOO191" s="148"/>
      <c r="IOP191" s="148"/>
      <c r="IOQ191" s="148"/>
      <c r="IOR191" s="148"/>
      <c r="IOS191" s="148"/>
      <c r="IOT191" s="148"/>
      <c r="IOU191" s="148"/>
      <c r="IOV191" s="148"/>
      <c r="IOW191" s="148"/>
      <c r="IOX191" s="148"/>
      <c r="IOY191" s="148"/>
      <c r="IOZ191" s="148"/>
      <c r="IPA191" s="148"/>
      <c r="IPB191" s="148"/>
      <c r="IPC191" s="148"/>
      <c r="IPD191" s="148"/>
      <c r="IPE191" s="148"/>
      <c r="IPF191" s="148"/>
      <c r="IPG191" s="148"/>
      <c r="IPH191" s="148"/>
      <c r="IPI191" s="148"/>
      <c r="IPJ191" s="148"/>
      <c r="IPK191" s="148"/>
      <c r="IPL191" s="148"/>
      <c r="IPM191" s="148"/>
      <c r="IPN191" s="148"/>
      <c r="IPO191" s="148"/>
      <c r="IPP191" s="148"/>
      <c r="IPQ191" s="148"/>
      <c r="IPR191" s="148"/>
      <c r="IPS191" s="148"/>
      <c r="IPT191" s="148"/>
      <c r="IPU191" s="148"/>
      <c r="IPV191" s="148"/>
      <c r="IPW191" s="148"/>
      <c r="IPX191" s="148"/>
      <c r="IPY191" s="148"/>
      <c r="IPZ191" s="148"/>
      <c r="IQA191" s="148"/>
      <c r="IQB191" s="148"/>
      <c r="IQC191" s="148"/>
      <c r="IQD191" s="148"/>
      <c r="IQE191" s="148"/>
      <c r="IQF191" s="148"/>
      <c r="IQG191" s="148"/>
      <c r="IQH191" s="148"/>
      <c r="IQI191" s="148"/>
      <c r="IQJ191" s="148"/>
      <c r="IQK191" s="148"/>
      <c r="IQL191" s="148"/>
      <c r="IQM191" s="148"/>
      <c r="IQN191" s="148"/>
      <c r="IQO191" s="148"/>
      <c r="IQP191" s="148"/>
      <c r="IQQ191" s="148"/>
      <c r="IQR191" s="148"/>
      <c r="IQS191" s="148"/>
      <c r="IQT191" s="148"/>
      <c r="IQU191" s="148"/>
      <c r="IQV191" s="148"/>
      <c r="IQW191" s="148"/>
      <c r="IQX191" s="148"/>
      <c r="IQY191" s="148"/>
      <c r="IQZ191" s="148"/>
      <c r="IRA191" s="148"/>
      <c r="IRB191" s="148"/>
      <c r="IRC191" s="148"/>
      <c r="IRD191" s="148"/>
      <c r="IRE191" s="148"/>
      <c r="IRF191" s="148"/>
      <c r="IRG191" s="148"/>
      <c r="IRH191" s="148"/>
      <c r="IRI191" s="148"/>
      <c r="IRJ191" s="148"/>
      <c r="IRK191" s="148"/>
      <c r="IRL191" s="148"/>
      <c r="IRM191" s="148"/>
      <c r="IRN191" s="148"/>
      <c r="IRO191" s="148"/>
      <c r="IRP191" s="148"/>
      <c r="IRQ191" s="148"/>
      <c r="IRR191" s="148"/>
      <c r="IRS191" s="148"/>
      <c r="IRT191" s="148"/>
      <c r="IRU191" s="148"/>
      <c r="IRV191" s="148"/>
      <c r="IRW191" s="148"/>
      <c r="IRX191" s="148"/>
      <c r="IRY191" s="148"/>
      <c r="IRZ191" s="148"/>
      <c r="ISA191" s="148"/>
      <c r="ISB191" s="148"/>
      <c r="ISC191" s="148"/>
      <c r="ISD191" s="148"/>
      <c r="ISE191" s="148"/>
      <c r="ISF191" s="148"/>
      <c r="ISG191" s="148"/>
      <c r="ISH191" s="148"/>
      <c r="ISI191" s="148"/>
      <c r="ISJ191" s="148"/>
      <c r="ISK191" s="148"/>
      <c r="ISL191" s="148"/>
      <c r="ISM191" s="148"/>
      <c r="ISN191" s="148"/>
      <c r="ISO191" s="148"/>
      <c r="ISP191" s="148"/>
      <c r="ISQ191" s="148"/>
      <c r="ISR191" s="148"/>
      <c r="ISS191" s="148"/>
      <c r="IST191" s="148"/>
      <c r="ISU191" s="148"/>
      <c r="ISV191" s="148"/>
      <c r="ISW191" s="148"/>
      <c r="ISX191" s="148"/>
      <c r="ISY191" s="148"/>
      <c r="ISZ191" s="148"/>
      <c r="ITA191" s="148"/>
      <c r="ITB191" s="148"/>
      <c r="ITC191" s="148"/>
      <c r="ITD191" s="148"/>
      <c r="ITE191" s="148"/>
      <c r="ITF191" s="148"/>
      <c r="ITG191" s="148"/>
      <c r="ITH191" s="148"/>
      <c r="ITI191" s="148"/>
      <c r="ITJ191" s="148"/>
      <c r="ITK191" s="148"/>
      <c r="ITL191" s="148"/>
      <c r="ITM191" s="148"/>
      <c r="ITN191" s="148"/>
      <c r="ITO191" s="148"/>
      <c r="ITP191" s="148"/>
      <c r="ITQ191" s="148"/>
      <c r="ITR191" s="148"/>
      <c r="ITS191" s="148"/>
      <c r="ITT191" s="148"/>
      <c r="ITU191" s="148"/>
      <c r="ITV191" s="148"/>
      <c r="ITW191" s="148"/>
      <c r="ITX191" s="148"/>
      <c r="ITY191" s="148"/>
      <c r="ITZ191" s="148"/>
      <c r="IUA191" s="148"/>
      <c r="IUB191" s="148"/>
      <c r="IUC191" s="148"/>
      <c r="IUD191" s="148"/>
      <c r="IUE191" s="148"/>
      <c r="IUF191" s="148"/>
      <c r="IUG191" s="148"/>
      <c r="IUH191" s="148"/>
      <c r="IUI191" s="148"/>
      <c r="IUJ191" s="148"/>
      <c r="IUK191" s="148"/>
      <c r="IUL191" s="148"/>
      <c r="IUM191" s="148"/>
      <c r="IUN191" s="148"/>
      <c r="IUO191" s="148"/>
      <c r="IUP191" s="148"/>
      <c r="IUQ191" s="148"/>
      <c r="IUR191" s="148"/>
      <c r="IUS191" s="148"/>
      <c r="IUT191" s="148"/>
      <c r="IUU191" s="148"/>
      <c r="IUV191" s="148"/>
      <c r="IUW191" s="148"/>
      <c r="IUX191" s="148"/>
      <c r="IUY191" s="148"/>
      <c r="IUZ191" s="148"/>
      <c r="IVA191" s="148"/>
      <c r="IVB191" s="148"/>
      <c r="IVC191" s="148"/>
      <c r="IVD191" s="148"/>
      <c r="IVE191" s="148"/>
      <c r="IVF191" s="148"/>
      <c r="IVG191" s="148"/>
      <c r="IVH191" s="148"/>
      <c r="IVI191" s="148"/>
      <c r="IVJ191" s="148"/>
      <c r="IVK191" s="148"/>
      <c r="IVL191" s="148"/>
      <c r="IVM191" s="148"/>
      <c r="IVN191" s="148"/>
      <c r="IVO191" s="148"/>
      <c r="IVP191" s="148"/>
      <c r="IVQ191" s="148"/>
      <c r="IVR191" s="148"/>
      <c r="IVS191" s="148"/>
      <c r="IVT191" s="148"/>
      <c r="IVU191" s="148"/>
      <c r="IVV191" s="148"/>
      <c r="IVW191" s="148"/>
      <c r="IVX191" s="148"/>
      <c r="IVY191" s="148"/>
      <c r="IVZ191" s="148"/>
      <c r="IWA191" s="148"/>
      <c r="IWB191" s="148"/>
      <c r="IWC191" s="148"/>
      <c r="IWD191" s="148"/>
      <c r="IWE191" s="148"/>
      <c r="IWF191" s="148"/>
      <c r="IWG191" s="148"/>
      <c r="IWH191" s="148"/>
      <c r="IWI191" s="148"/>
      <c r="IWJ191" s="148"/>
      <c r="IWK191" s="148"/>
      <c r="IWL191" s="148"/>
      <c r="IWM191" s="148"/>
      <c r="IWN191" s="148"/>
      <c r="IWO191" s="148"/>
      <c r="IWP191" s="148"/>
      <c r="IWQ191" s="148"/>
      <c r="IWR191" s="148"/>
      <c r="IWS191" s="148"/>
      <c r="IWT191" s="148"/>
      <c r="IWU191" s="148"/>
      <c r="IWV191" s="148"/>
      <c r="IWW191" s="148"/>
      <c r="IWX191" s="148"/>
      <c r="IWY191" s="148"/>
      <c r="IWZ191" s="148"/>
      <c r="IXA191" s="148"/>
      <c r="IXB191" s="148"/>
      <c r="IXC191" s="148"/>
      <c r="IXD191" s="148"/>
      <c r="IXE191" s="148"/>
      <c r="IXF191" s="148"/>
      <c r="IXG191" s="148"/>
      <c r="IXH191" s="148"/>
      <c r="IXI191" s="148"/>
      <c r="IXJ191" s="148"/>
      <c r="IXK191" s="148"/>
      <c r="IXL191" s="148"/>
      <c r="IXM191" s="148"/>
      <c r="IXN191" s="148"/>
      <c r="IXO191" s="148"/>
      <c r="IXP191" s="148"/>
      <c r="IXQ191" s="148"/>
      <c r="IXR191" s="148"/>
      <c r="IXS191" s="148"/>
      <c r="IXT191" s="148"/>
      <c r="IXU191" s="148"/>
      <c r="IXV191" s="148"/>
      <c r="IXW191" s="148"/>
      <c r="IXX191" s="148"/>
      <c r="IXY191" s="148"/>
      <c r="IXZ191" s="148"/>
      <c r="IYA191" s="148"/>
      <c r="IYB191" s="148"/>
      <c r="IYC191" s="148"/>
      <c r="IYD191" s="148"/>
      <c r="IYE191" s="148"/>
      <c r="IYF191" s="148"/>
      <c r="IYG191" s="148"/>
      <c r="IYH191" s="148"/>
      <c r="IYI191" s="148"/>
      <c r="IYJ191" s="148"/>
      <c r="IYK191" s="148"/>
      <c r="IYL191" s="148"/>
      <c r="IYM191" s="148"/>
      <c r="IYN191" s="148"/>
      <c r="IYO191" s="148"/>
      <c r="IYP191" s="148"/>
      <c r="IYQ191" s="148"/>
      <c r="IYR191" s="148"/>
      <c r="IYS191" s="148"/>
      <c r="IYT191" s="148"/>
      <c r="IYU191" s="148"/>
      <c r="IYV191" s="148"/>
      <c r="IYW191" s="148"/>
      <c r="IYX191" s="148"/>
      <c r="IYY191" s="148"/>
      <c r="IYZ191" s="148"/>
      <c r="IZA191" s="148"/>
      <c r="IZB191" s="148"/>
      <c r="IZC191" s="148"/>
      <c r="IZD191" s="148"/>
      <c r="IZE191" s="148"/>
      <c r="IZF191" s="148"/>
      <c r="IZG191" s="148"/>
      <c r="IZH191" s="148"/>
      <c r="IZI191" s="148"/>
      <c r="IZJ191" s="148"/>
      <c r="IZK191" s="148"/>
      <c r="IZL191" s="148"/>
      <c r="IZM191" s="148"/>
      <c r="IZN191" s="148"/>
      <c r="IZO191" s="148"/>
      <c r="IZP191" s="148"/>
      <c r="IZQ191" s="148"/>
      <c r="IZR191" s="148"/>
      <c r="IZS191" s="148"/>
      <c r="IZT191" s="148"/>
      <c r="IZU191" s="148"/>
      <c r="IZV191" s="148"/>
      <c r="IZW191" s="148"/>
      <c r="IZX191" s="148"/>
      <c r="IZY191" s="148"/>
      <c r="IZZ191" s="148"/>
      <c r="JAA191" s="148"/>
      <c r="JAB191" s="148"/>
      <c r="JAC191" s="148"/>
      <c r="JAD191" s="148"/>
      <c r="JAE191" s="148"/>
      <c r="JAF191" s="148"/>
      <c r="JAG191" s="148"/>
      <c r="JAH191" s="148"/>
      <c r="JAI191" s="148"/>
      <c r="JAJ191" s="148"/>
      <c r="JAK191" s="148"/>
      <c r="JAL191" s="148"/>
      <c r="JAM191" s="148"/>
      <c r="JAN191" s="148"/>
      <c r="JAO191" s="148"/>
      <c r="JAP191" s="148"/>
      <c r="JAQ191" s="148"/>
      <c r="JAR191" s="148"/>
      <c r="JAS191" s="148"/>
      <c r="JAT191" s="148"/>
      <c r="JAU191" s="148"/>
      <c r="JAV191" s="148"/>
      <c r="JAW191" s="148"/>
      <c r="JAX191" s="148"/>
      <c r="JAY191" s="148"/>
      <c r="JAZ191" s="148"/>
      <c r="JBA191" s="148"/>
      <c r="JBB191" s="148"/>
      <c r="JBC191" s="148"/>
      <c r="JBD191" s="148"/>
      <c r="JBE191" s="148"/>
      <c r="JBF191" s="148"/>
      <c r="JBG191" s="148"/>
      <c r="JBH191" s="148"/>
      <c r="JBI191" s="148"/>
      <c r="JBJ191" s="148"/>
      <c r="JBK191" s="148"/>
      <c r="JBL191" s="148"/>
      <c r="JBM191" s="148"/>
      <c r="JBN191" s="148"/>
      <c r="JBO191" s="148"/>
      <c r="JBP191" s="148"/>
      <c r="JBQ191" s="148"/>
      <c r="JBR191" s="148"/>
      <c r="JBS191" s="148"/>
      <c r="JBT191" s="148"/>
      <c r="JBU191" s="148"/>
      <c r="JBV191" s="148"/>
      <c r="JBW191" s="148"/>
      <c r="JBX191" s="148"/>
      <c r="JBY191" s="148"/>
      <c r="JBZ191" s="148"/>
      <c r="JCA191" s="148"/>
      <c r="JCB191" s="148"/>
      <c r="JCC191" s="148"/>
      <c r="JCD191" s="148"/>
      <c r="JCE191" s="148"/>
      <c r="JCF191" s="148"/>
      <c r="JCG191" s="148"/>
      <c r="JCH191" s="148"/>
      <c r="JCI191" s="148"/>
      <c r="JCJ191" s="148"/>
      <c r="JCK191" s="148"/>
      <c r="JCL191" s="148"/>
      <c r="JCM191" s="148"/>
      <c r="JCN191" s="148"/>
      <c r="JCO191" s="148"/>
      <c r="JCP191" s="148"/>
      <c r="JCQ191" s="148"/>
      <c r="JCR191" s="148"/>
      <c r="JCS191" s="148"/>
      <c r="JCT191" s="148"/>
      <c r="JCU191" s="148"/>
      <c r="JCV191" s="148"/>
      <c r="JCW191" s="148"/>
      <c r="JCX191" s="148"/>
      <c r="JCY191" s="148"/>
      <c r="JCZ191" s="148"/>
      <c r="JDA191" s="148"/>
      <c r="JDB191" s="148"/>
      <c r="JDC191" s="148"/>
      <c r="JDD191" s="148"/>
      <c r="JDE191" s="148"/>
      <c r="JDF191" s="148"/>
      <c r="JDG191" s="148"/>
      <c r="JDH191" s="148"/>
      <c r="JDI191" s="148"/>
      <c r="JDJ191" s="148"/>
      <c r="JDK191" s="148"/>
      <c r="JDL191" s="148"/>
      <c r="JDM191" s="148"/>
      <c r="JDN191" s="148"/>
      <c r="JDO191" s="148"/>
      <c r="JDP191" s="148"/>
      <c r="JDQ191" s="148"/>
      <c r="JDR191" s="148"/>
      <c r="JDS191" s="148"/>
      <c r="JDT191" s="148"/>
      <c r="JDU191" s="148"/>
      <c r="JDV191" s="148"/>
      <c r="JDW191" s="148"/>
      <c r="JDX191" s="148"/>
      <c r="JDY191" s="148"/>
      <c r="JDZ191" s="148"/>
      <c r="JEA191" s="148"/>
      <c r="JEB191" s="148"/>
      <c r="JEC191" s="148"/>
      <c r="JED191" s="148"/>
      <c r="JEE191" s="148"/>
      <c r="JEF191" s="148"/>
      <c r="JEG191" s="148"/>
      <c r="JEH191" s="148"/>
      <c r="JEI191" s="148"/>
      <c r="JEJ191" s="148"/>
      <c r="JEK191" s="148"/>
      <c r="JEL191" s="148"/>
      <c r="JEM191" s="148"/>
      <c r="JEN191" s="148"/>
      <c r="JEO191" s="148"/>
      <c r="JEP191" s="148"/>
      <c r="JEQ191" s="148"/>
      <c r="JER191" s="148"/>
      <c r="JES191" s="148"/>
      <c r="JET191" s="148"/>
      <c r="JEU191" s="148"/>
      <c r="JEV191" s="148"/>
      <c r="JEW191" s="148"/>
      <c r="JEX191" s="148"/>
      <c r="JEY191" s="148"/>
      <c r="JEZ191" s="148"/>
      <c r="JFA191" s="148"/>
      <c r="JFB191" s="148"/>
      <c r="JFC191" s="148"/>
      <c r="JFD191" s="148"/>
      <c r="JFE191" s="148"/>
      <c r="JFF191" s="148"/>
      <c r="JFG191" s="148"/>
      <c r="JFH191" s="148"/>
      <c r="JFI191" s="148"/>
      <c r="JFJ191" s="148"/>
      <c r="JFK191" s="148"/>
      <c r="JFL191" s="148"/>
      <c r="JFM191" s="148"/>
      <c r="JFN191" s="148"/>
      <c r="JFO191" s="148"/>
      <c r="JFP191" s="148"/>
      <c r="JFQ191" s="148"/>
      <c r="JFR191" s="148"/>
      <c r="JFS191" s="148"/>
      <c r="JFT191" s="148"/>
      <c r="JFU191" s="148"/>
      <c r="JFV191" s="148"/>
      <c r="JFW191" s="148"/>
      <c r="JFX191" s="148"/>
      <c r="JFY191" s="148"/>
      <c r="JFZ191" s="148"/>
      <c r="JGA191" s="148"/>
      <c r="JGB191" s="148"/>
      <c r="JGC191" s="148"/>
      <c r="JGD191" s="148"/>
      <c r="JGE191" s="148"/>
      <c r="JGF191" s="148"/>
      <c r="JGG191" s="148"/>
      <c r="JGH191" s="148"/>
      <c r="JGI191" s="148"/>
      <c r="JGJ191" s="148"/>
      <c r="JGK191" s="148"/>
      <c r="JGL191" s="148"/>
      <c r="JGM191" s="148"/>
      <c r="JGN191" s="148"/>
      <c r="JGO191" s="148"/>
      <c r="JGP191" s="148"/>
      <c r="JGQ191" s="148"/>
      <c r="JGR191" s="148"/>
      <c r="JGS191" s="148"/>
      <c r="JGT191" s="148"/>
      <c r="JGU191" s="148"/>
      <c r="JGV191" s="148"/>
      <c r="JGW191" s="148"/>
      <c r="JGX191" s="148"/>
      <c r="JGY191" s="148"/>
      <c r="JGZ191" s="148"/>
      <c r="JHA191" s="148"/>
      <c r="JHB191" s="148"/>
      <c r="JHC191" s="148"/>
      <c r="JHD191" s="148"/>
      <c r="JHE191" s="148"/>
      <c r="JHF191" s="148"/>
      <c r="JHG191" s="148"/>
      <c r="JHH191" s="148"/>
      <c r="JHI191" s="148"/>
      <c r="JHJ191" s="148"/>
      <c r="JHK191" s="148"/>
      <c r="JHL191" s="148"/>
      <c r="JHM191" s="148"/>
      <c r="JHN191" s="148"/>
      <c r="JHO191" s="148"/>
      <c r="JHP191" s="148"/>
      <c r="JHQ191" s="148"/>
      <c r="JHR191" s="148"/>
      <c r="JHS191" s="148"/>
      <c r="JHT191" s="148"/>
      <c r="JHU191" s="148"/>
      <c r="JHV191" s="148"/>
      <c r="JHW191" s="148"/>
      <c r="JHX191" s="148"/>
      <c r="JHY191" s="148"/>
      <c r="JHZ191" s="148"/>
      <c r="JIA191" s="148"/>
      <c r="JIB191" s="148"/>
      <c r="JIC191" s="148"/>
      <c r="JID191" s="148"/>
      <c r="JIE191" s="148"/>
      <c r="JIF191" s="148"/>
      <c r="JIG191" s="148"/>
      <c r="JIH191" s="148"/>
      <c r="JII191" s="148"/>
      <c r="JIJ191" s="148"/>
      <c r="JIK191" s="148"/>
      <c r="JIL191" s="148"/>
      <c r="JIM191" s="148"/>
      <c r="JIN191" s="148"/>
      <c r="JIO191" s="148"/>
      <c r="JIP191" s="148"/>
      <c r="JIQ191" s="148"/>
      <c r="JIR191" s="148"/>
      <c r="JIS191" s="148"/>
      <c r="JIT191" s="148"/>
      <c r="JIU191" s="148"/>
      <c r="JIV191" s="148"/>
      <c r="JIW191" s="148"/>
      <c r="JIX191" s="148"/>
      <c r="JIY191" s="148"/>
      <c r="JIZ191" s="148"/>
      <c r="JJA191" s="148"/>
      <c r="JJB191" s="148"/>
      <c r="JJC191" s="148"/>
      <c r="JJD191" s="148"/>
      <c r="JJE191" s="148"/>
      <c r="JJF191" s="148"/>
      <c r="JJG191" s="148"/>
      <c r="JJH191" s="148"/>
      <c r="JJI191" s="148"/>
      <c r="JJJ191" s="148"/>
      <c r="JJK191" s="148"/>
      <c r="JJL191" s="148"/>
      <c r="JJM191" s="148"/>
      <c r="JJN191" s="148"/>
      <c r="JJO191" s="148"/>
      <c r="JJP191" s="148"/>
      <c r="JJQ191" s="148"/>
      <c r="JJR191" s="148"/>
      <c r="JJS191" s="148"/>
      <c r="JJT191" s="148"/>
      <c r="JJU191" s="148"/>
      <c r="JJV191" s="148"/>
      <c r="JJW191" s="148"/>
      <c r="JJX191" s="148"/>
      <c r="JJY191" s="148"/>
      <c r="JJZ191" s="148"/>
      <c r="JKA191" s="148"/>
      <c r="JKB191" s="148"/>
      <c r="JKC191" s="148"/>
      <c r="JKD191" s="148"/>
      <c r="JKE191" s="148"/>
      <c r="JKF191" s="148"/>
      <c r="JKG191" s="148"/>
      <c r="JKH191" s="148"/>
      <c r="JKI191" s="148"/>
      <c r="JKJ191" s="148"/>
      <c r="JKK191" s="148"/>
      <c r="JKL191" s="148"/>
      <c r="JKM191" s="148"/>
      <c r="JKN191" s="148"/>
      <c r="JKO191" s="148"/>
      <c r="JKP191" s="148"/>
      <c r="JKQ191" s="148"/>
      <c r="JKR191" s="148"/>
      <c r="JKS191" s="148"/>
      <c r="JKT191" s="148"/>
      <c r="JKU191" s="148"/>
      <c r="JKV191" s="148"/>
      <c r="JKW191" s="148"/>
      <c r="JKX191" s="148"/>
      <c r="JKY191" s="148"/>
      <c r="JKZ191" s="148"/>
      <c r="JLA191" s="148"/>
      <c r="JLB191" s="148"/>
      <c r="JLC191" s="148"/>
      <c r="JLD191" s="148"/>
      <c r="JLE191" s="148"/>
      <c r="JLF191" s="148"/>
      <c r="JLG191" s="148"/>
      <c r="JLH191" s="148"/>
      <c r="JLI191" s="148"/>
      <c r="JLJ191" s="148"/>
      <c r="JLK191" s="148"/>
      <c r="JLL191" s="148"/>
      <c r="JLM191" s="148"/>
      <c r="JLN191" s="148"/>
      <c r="JLO191" s="148"/>
      <c r="JLP191" s="148"/>
      <c r="JLQ191" s="148"/>
      <c r="JLR191" s="148"/>
      <c r="JLS191" s="148"/>
      <c r="JLT191" s="148"/>
      <c r="JLU191" s="148"/>
      <c r="JLV191" s="148"/>
      <c r="JLW191" s="148"/>
      <c r="JLX191" s="148"/>
      <c r="JLY191" s="148"/>
      <c r="JLZ191" s="148"/>
      <c r="JMA191" s="148"/>
      <c r="JMB191" s="148"/>
      <c r="JMC191" s="148"/>
      <c r="JMD191" s="148"/>
      <c r="JME191" s="148"/>
      <c r="JMF191" s="148"/>
      <c r="JMG191" s="148"/>
      <c r="JMH191" s="148"/>
      <c r="JMI191" s="148"/>
      <c r="JMJ191" s="148"/>
      <c r="JMK191" s="148"/>
      <c r="JML191" s="148"/>
      <c r="JMM191" s="148"/>
      <c r="JMN191" s="148"/>
      <c r="JMO191" s="148"/>
      <c r="JMP191" s="148"/>
      <c r="JMQ191" s="148"/>
      <c r="JMR191" s="148"/>
      <c r="JMS191" s="148"/>
      <c r="JMT191" s="148"/>
      <c r="JMU191" s="148"/>
      <c r="JMV191" s="148"/>
      <c r="JMW191" s="148"/>
      <c r="JMX191" s="148"/>
      <c r="JMY191" s="148"/>
      <c r="JMZ191" s="148"/>
      <c r="JNA191" s="148"/>
      <c r="JNB191" s="148"/>
      <c r="JNC191" s="148"/>
      <c r="JND191" s="148"/>
      <c r="JNE191" s="148"/>
      <c r="JNF191" s="148"/>
      <c r="JNG191" s="148"/>
      <c r="JNH191" s="148"/>
      <c r="JNI191" s="148"/>
      <c r="JNJ191" s="148"/>
      <c r="JNK191" s="148"/>
      <c r="JNL191" s="148"/>
      <c r="JNM191" s="148"/>
      <c r="JNN191" s="148"/>
      <c r="JNO191" s="148"/>
      <c r="JNP191" s="148"/>
      <c r="JNQ191" s="148"/>
      <c r="JNR191" s="148"/>
      <c r="JNS191" s="148"/>
      <c r="JNT191" s="148"/>
      <c r="JNU191" s="148"/>
      <c r="JNV191" s="148"/>
      <c r="JNW191" s="148"/>
      <c r="JNX191" s="148"/>
      <c r="JNY191" s="148"/>
      <c r="JNZ191" s="148"/>
      <c r="JOA191" s="148"/>
      <c r="JOB191" s="148"/>
      <c r="JOC191" s="148"/>
      <c r="JOD191" s="148"/>
      <c r="JOE191" s="148"/>
      <c r="JOF191" s="148"/>
      <c r="JOG191" s="148"/>
      <c r="JOH191" s="148"/>
      <c r="JOI191" s="148"/>
      <c r="JOJ191" s="148"/>
      <c r="JOK191" s="148"/>
      <c r="JOL191" s="148"/>
      <c r="JOM191" s="148"/>
      <c r="JON191" s="148"/>
      <c r="JOO191" s="148"/>
      <c r="JOP191" s="148"/>
      <c r="JOQ191" s="148"/>
      <c r="JOR191" s="148"/>
      <c r="JOS191" s="148"/>
      <c r="JOT191" s="148"/>
      <c r="JOU191" s="148"/>
      <c r="JOV191" s="148"/>
      <c r="JOW191" s="148"/>
      <c r="JOX191" s="148"/>
      <c r="JOY191" s="148"/>
      <c r="JOZ191" s="148"/>
      <c r="JPA191" s="148"/>
      <c r="JPB191" s="148"/>
      <c r="JPC191" s="148"/>
      <c r="JPD191" s="148"/>
      <c r="JPE191" s="148"/>
      <c r="JPF191" s="148"/>
      <c r="JPG191" s="148"/>
      <c r="JPH191" s="148"/>
      <c r="JPI191" s="148"/>
      <c r="JPJ191" s="148"/>
      <c r="JPK191" s="148"/>
      <c r="JPL191" s="148"/>
      <c r="JPM191" s="148"/>
      <c r="JPN191" s="148"/>
      <c r="JPO191" s="148"/>
      <c r="JPP191" s="148"/>
      <c r="JPQ191" s="148"/>
      <c r="JPR191" s="148"/>
      <c r="JPS191" s="148"/>
      <c r="JPT191" s="148"/>
      <c r="JPU191" s="148"/>
      <c r="JPV191" s="148"/>
      <c r="JPW191" s="148"/>
      <c r="JPX191" s="148"/>
      <c r="JPY191" s="148"/>
      <c r="JPZ191" s="148"/>
      <c r="JQA191" s="148"/>
      <c r="JQB191" s="148"/>
      <c r="JQC191" s="148"/>
      <c r="JQD191" s="148"/>
      <c r="JQE191" s="148"/>
      <c r="JQF191" s="148"/>
      <c r="JQG191" s="148"/>
      <c r="JQH191" s="148"/>
      <c r="JQI191" s="148"/>
      <c r="JQJ191" s="148"/>
      <c r="JQK191" s="148"/>
      <c r="JQL191" s="148"/>
      <c r="JQM191" s="148"/>
      <c r="JQN191" s="148"/>
      <c r="JQO191" s="148"/>
      <c r="JQP191" s="148"/>
      <c r="JQQ191" s="148"/>
      <c r="JQR191" s="148"/>
      <c r="JQS191" s="148"/>
      <c r="JQT191" s="148"/>
      <c r="JQU191" s="148"/>
      <c r="JQV191" s="148"/>
      <c r="JQW191" s="148"/>
      <c r="JQX191" s="148"/>
      <c r="JQY191" s="148"/>
      <c r="JQZ191" s="148"/>
      <c r="JRA191" s="148"/>
      <c r="JRB191" s="148"/>
      <c r="JRC191" s="148"/>
      <c r="JRD191" s="148"/>
      <c r="JRE191" s="148"/>
      <c r="JRF191" s="148"/>
      <c r="JRG191" s="148"/>
      <c r="JRH191" s="148"/>
      <c r="JRI191" s="148"/>
      <c r="JRJ191" s="148"/>
      <c r="JRK191" s="148"/>
      <c r="JRL191" s="148"/>
      <c r="JRM191" s="148"/>
      <c r="JRN191" s="148"/>
      <c r="JRO191" s="148"/>
      <c r="JRP191" s="148"/>
      <c r="JRQ191" s="148"/>
      <c r="JRR191" s="148"/>
      <c r="JRS191" s="148"/>
      <c r="JRT191" s="148"/>
      <c r="JRU191" s="148"/>
      <c r="JRV191" s="148"/>
      <c r="JRW191" s="148"/>
      <c r="JRX191" s="148"/>
      <c r="JRY191" s="148"/>
      <c r="JRZ191" s="148"/>
      <c r="JSA191" s="148"/>
      <c r="JSB191" s="148"/>
      <c r="JSC191" s="148"/>
      <c r="JSD191" s="148"/>
      <c r="JSE191" s="148"/>
      <c r="JSF191" s="148"/>
      <c r="JSG191" s="148"/>
      <c r="JSH191" s="148"/>
      <c r="JSI191" s="148"/>
      <c r="JSJ191" s="148"/>
      <c r="JSK191" s="148"/>
      <c r="JSL191" s="148"/>
      <c r="JSM191" s="148"/>
      <c r="JSN191" s="148"/>
      <c r="JSO191" s="148"/>
      <c r="JSP191" s="148"/>
      <c r="JSQ191" s="148"/>
      <c r="JSR191" s="148"/>
      <c r="JSS191" s="148"/>
      <c r="JST191" s="148"/>
      <c r="JSU191" s="148"/>
      <c r="JSV191" s="148"/>
      <c r="JSW191" s="148"/>
      <c r="JSX191" s="148"/>
      <c r="JSY191" s="148"/>
      <c r="JSZ191" s="148"/>
      <c r="JTA191" s="148"/>
      <c r="JTB191" s="148"/>
      <c r="JTC191" s="148"/>
      <c r="JTD191" s="148"/>
      <c r="JTE191" s="148"/>
      <c r="JTF191" s="148"/>
      <c r="JTG191" s="148"/>
      <c r="JTH191" s="148"/>
      <c r="JTI191" s="148"/>
      <c r="JTJ191" s="148"/>
      <c r="JTK191" s="148"/>
      <c r="JTL191" s="148"/>
      <c r="JTM191" s="148"/>
      <c r="JTN191" s="148"/>
      <c r="JTO191" s="148"/>
      <c r="JTP191" s="148"/>
      <c r="JTQ191" s="148"/>
      <c r="JTR191" s="148"/>
      <c r="JTS191" s="148"/>
      <c r="JTT191" s="148"/>
      <c r="JTU191" s="148"/>
      <c r="JTV191" s="148"/>
      <c r="JTW191" s="148"/>
      <c r="JTX191" s="148"/>
      <c r="JTY191" s="148"/>
      <c r="JTZ191" s="148"/>
      <c r="JUA191" s="148"/>
      <c r="JUB191" s="148"/>
      <c r="JUC191" s="148"/>
      <c r="JUD191" s="148"/>
      <c r="JUE191" s="148"/>
      <c r="JUF191" s="148"/>
      <c r="JUG191" s="148"/>
      <c r="JUH191" s="148"/>
      <c r="JUI191" s="148"/>
      <c r="JUJ191" s="148"/>
      <c r="JUK191" s="148"/>
      <c r="JUL191" s="148"/>
      <c r="JUM191" s="148"/>
      <c r="JUN191" s="148"/>
      <c r="JUO191" s="148"/>
      <c r="JUP191" s="148"/>
      <c r="JUQ191" s="148"/>
      <c r="JUR191" s="148"/>
      <c r="JUS191" s="148"/>
      <c r="JUT191" s="148"/>
      <c r="JUU191" s="148"/>
      <c r="JUV191" s="148"/>
      <c r="JUW191" s="148"/>
      <c r="JUX191" s="148"/>
      <c r="JUY191" s="148"/>
      <c r="JUZ191" s="148"/>
      <c r="JVA191" s="148"/>
      <c r="JVB191" s="148"/>
      <c r="JVC191" s="148"/>
      <c r="JVD191" s="148"/>
      <c r="JVE191" s="148"/>
      <c r="JVF191" s="148"/>
      <c r="JVG191" s="148"/>
      <c r="JVH191" s="148"/>
      <c r="JVI191" s="148"/>
      <c r="JVJ191" s="148"/>
      <c r="JVK191" s="148"/>
      <c r="JVL191" s="148"/>
      <c r="JVM191" s="148"/>
      <c r="JVN191" s="148"/>
      <c r="JVO191" s="148"/>
      <c r="JVP191" s="148"/>
      <c r="JVQ191" s="148"/>
      <c r="JVR191" s="148"/>
      <c r="JVS191" s="148"/>
      <c r="JVT191" s="148"/>
      <c r="JVU191" s="148"/>
      <c r="JVV191" s="148"/>
      <c r="JVW191" s="148"/>
      <c r="JVX191" s="148"/>
      <c r="JVY191" s="148"/>
      <c r="JVZ191" s="148"/>
      <c r="JWA191" s="148"/>
      <c r="JWB191" s="148"/>
      <c r="JWC191" s="148"/>
      <c r="JWD191" s="148"/>
      <c r="JWE191" s="148"/>
      <c r="JWF191" s="148"/>
      <c r="JWG191" s="148"/>
      <c r="JWH191" s="148"/>
      <c r="JWI191" s="148"/>
      <c r="JWJ191" s="148"/>
      <c r="JWK191" s="148"/>
      <c r="JWL191" s="148"/>
      <c r="JWM191" s="148"/>
      <c r="JWN191" s="148"/>
      <c r="JWO191" s="148"/>
      <c r="JWP191" s="148"/>
      <c r="JWQ191" s="148"/>
      <c r="JWR191" s="148"/>
      <c r="JWS191" s="148"/>
      <c r="JWT191" s="148"/>
      <c r="JWU191" s="148"/>
      <c r="JWV191" s="148"/>
      <c r="JWW191" s="148"/>
      <c r="JWX191" s="148"/>
      <c r="JWY191" s="148"/>
      <c r="JWZ191" s="148"/>
      <c r="JXA191" s="148"/>
      <c r="JXB191" s="148"/>
      <c r="JXC191" s="148"/>
      <c r="JXD191" s="148"/>
      <c r="JXE191" s="148"/>
      <c r="JXF191" s="148"/>
      <c r="JXG191" s="148"/>
      <c r="JXH191" s="148"/>
      <c r="JXI191" s="148"/>
      <c r="JXJ191" s="148"/>
      <c r="JXK191" s="148"/>
      <c r="JXL191" s="148"/>
      <c r="JXM191" s="148"/>
      <c r="JXN191" s="148"/>
      <c r="JXO191" s="148"/>
      <c r="JXP191" s="148"/>
      <c r="JXQ191" s="148"/>
      <c r="JXR191" s="148"/>
      <c r="JXS191" s="148"/>
      <c r="JXT191" s="148"/>
      <c r="JXU191" s="148"/>
      <c r="JXV191" s="148"/>
      <c r="JXW191" s="148"/>
      <c r="JXX191" s="148"/>
      <c r="JXY191" s="148"/>
      <c r="JXZ191" s="148"/>
      <c r="JYA191" s="148"/>
      <c r="JYB191" s="148"/>
      <c r="JYC191" s="148"/>
      <c r="JYD191" s="148"/>
      <c r="JYE191" s="148"/>
      <c r="JYF191" s="148"/>
      <c r="JYG191" s="148"/>
      <c r="JYH191" s="148"/>
      <c r="JYI191" s="148"/>
      <c r="JYJ191" s="148"/>
      <c r="JYK191" s="148"/>
      <c r="JYL191" s="148"/>
      <c r="JYM191" s="148"/>
      <c r="JYN191" s="148"/>
      <c r="JYO191" s="148"/>
      <c r="JYP191" s="148"/>
      <c r="JYQ191" s="148"/>
      <c r="JYR191" s="148"/>
      <c r="JYS191" s="148"/>
      <c r="JYT191" s="148"/>
      <c r="JYU191" s="148"/>
      <c r="JYV191" s="148"/>
      <c r="JYW191" s="148"/>
      <c r="JYX191" s="148"/>
      <c r="JYY191" s="148"/>
      <c r="JYZ191" s="148"/>
      <c r="JZA191" s="148"/>
      <c r="JZB191" s="148"/>
      <c r="JZC191" s="148"/>
      <c r="JZD191" s="148"/>
      <c r="JZE191" s="148"/>
      <c r="JZF191" s="148"/>
      <c r="JZG191" s="148"/>
      <c r="JZH191" s="148"/>
      <c r="JZI191" s="148"/>
      <c r="JZJ191" s="148"/>
      <c r="JZK191" s="148"/>
      <c r="JZL191" s="148"/>
      <c r="JZM191" s="148"/>
      <c r="JZN191" s="148"/>
      <c r="JZO191" s="148"/>
      <c r="JZP191" s="148"/>
      <c r="JZQ191" s="148"/>
      <c r="JZR191" s="148"/>
      <c r="JZS191" s="148"/>
      <c r="JZT191" s="148"/>
      <c r="JZU191" s="148"/>
      <c r="JZV191" s="148"/>
      <c r="JZW191" s="148"/>
      <c r="JZX191" s="148"/>
      <c r="JZY191" s="148"/>
      <c r="JZZ191" s="148"/>
      <c r="KAA191" s="148"/>
      <c r="KAB191" s="148"/>
      <c r="KAC191" s="148"/>
      <c r="KAD191" s="148"/>
      <c r="KAE191" s="148"/>
      <c r="KAF191" s="148"/>
      <c r="KAG191" s="148"/>
      <c r="KAH191" s="148"/>
      <c r="KAI191" s="148"/>
      <c r="KAJ191" s="148"/>
      <c r="KAK191" s="148"/>
      <c r="KAL191" s="148"/>
      <c r="KAM191" s="148"/>
      <c r="KAN191" s="148"/>
      <c r="KAO191" s="148"/>
      <c r="KAP191" s="148"/>
      <c r="KAQ191" s="148"/>
      <c r="KAR191" s="148"/>
      <c r="KAS191" s="148"/>
      <c r="KAT191" s="148"/>
      <c r="KAU191" s="148"/>
      <c r="KAV191" s="148"/>
      <c r="KAW191" s="148"/>
      <c r="KAX191" s="148"/>
      <c r="KAY191" s="148"/>
      <c r="KAZ191" s="148"/>
      <c r="KBA191" s="148"/>
      <c r="KBB191" s="148"/>
      <c r="KBC191" s="148"/>
      <c r="KBD191" s="148"/>
      <c r="KBE191" s="148"/>
      <c r="KBF191" s="148"/>
      <c r="KBG191" s="148"/>
      <c r="KBH191" s="148"/>
      <c r="KBI191" s="148"/>
      <c r="KBJ191" s="148"/>
      <c r="KBK191" s="148"/>
      <c r="KBL191" s="148"/>
      <c r="KBM191" s="148"/>
      <c r="KBN191" s="148"/>
      <c r="KBO191" s="148"/>
      <c r="KBP191" s="148"/>
      <c r="KBQ191" s="148"/>
      <c r="KBR191" s="148"/>
      <c r="KBS191" s="148"/>
      <c r="KBT191" s="148"/>
      <c r="KBU191" s="148"/>
      <c r="KBV191" s="148"/>
      <c r="KBW191" s="148"/>
      <c r="KBX191" s="148"/>
      <c r="KBY191" s="148"/>
      <c r="KBZ191" s="148"/>
      <c r="KCA191" s="148"/>
      <c r="KCB191" s="148"/>
      <c r="KCC191" s="148"/>
      <c r="KCD191" s="148"/>
      <c r="KCE191" s="148"/>
      <c r="KCF191" s="148"/>
      <c r="KCG191" s="148"/>
      <c r="KCH191" s="148"/>
      <c r="KCI191" s="148"/>
      <c r="KCJ191" s="148"/>
      <c r="KCK191" s="148"/>
      <c r="KCL191" s="148"/>
      <c r="KCM191" s="148"/>
      <c r="KCN191" s="148"/>
      <c r="KCO191" s="148"/>
      <c r="KCP191" s="148"/>
      <c r="KCQ191" s="148"/>
      <c r="KCR191" s="148"/>
      <c r="KCS191" s="148"/>
      <c r="KCT191" s="148"/>
      <c r="KCU191" s="148"/>
      <c r="KCV191" s="148"/>
      <c r="KCW191" s="148"/>
      <c r="KCX191" s="148"/>
      <c r="KCY191" s="148"/>
      <c r="KCZ191" s="148"/>
      <c r="KDA191" s="148"/>
      <c r="KDB191" s="148"/>
      <c r="KDC191" s="148"/>
      <c r="KDD191" s="148"/>
      <c r="KDE191" s="148"/>
      <c r="KDF191" s="148"/>
      <c r="KDG191" s="148"/>
      <c r="KDH191" s="148"/>
      <c r="KDI191" s="148"/>
      <c r="KDJ191" s="148"/>
      <c r="KDK191" s="148"/>
      <c r="KDL191" s="148"/>
      <c r="KDM191" s="148"/>
      <c r="KDN191" s="148"/>
      <c r="KDO191" s="148"/>
      <c r="KDP191" s="148"/>
      <c r="KDQ191" s="148"/>
      <c r="KDR191" s="148"/>
      <c r="KDS191" s="148"/>
      <c r="KDT191" s="148"/>
      <c r="KDU191" s="148"/>
      <c r="KDV191" s="148"/>
      <c r="KDW191" s="148"/>
      <c r="KDX191" s="148"/>
      <c r="KDY191" s="148"/>
      <c r="KDZ191" s="148"/>
      <c r="KEA191" s="148"/>
      <c r="KEB191" s="148"/>
      <c r="KEC191" s="148"/>
      <c r="KED191" s="148"/>
      <c r="KEE191" s="148"/>
      <c r="KEF191" s="148"/>
      <c r="KEG191" s="148"/>
      <c r="KEH191" s="148"/>
      <c r="KEI191" s="148"/>
      <c r="KEJ191" s="148"/>
      <c r="KEK191" s="148"/>
      <c r="KEL191" s="148"/>
      <c r="KEM191" s="148"/>
      <c r="KEN191" s="148"/>
      <c r="KEO191" s="148"/>
      <c r="KEP191" s="148"/>
      <c r="KEQ191" s="148"/>
      <c r="KER191" s="148"/>
      <c r="KES191" s="148"/>
      <c r="KET191" s="148"/>
      <c r="KEU191" s="148"/>
      <c r="KEV191" s="148"/>
      <c r="KEW191" s="148"/>
      <c r="KEX191" s="148"/>
      <c r="KEY191" s="148"/>
      <c r="KEZ191" s="148"/>
      <c r="KFA191" s="148"/>
      <c r="KFB191" s="148"/>
      <c r="KFC191" s="148"/>
      <c r="KFD191" s="148"/>
      <c r="KFE191" s="148"/>
      <c r="KFF191" s="148"/>
      <c r="KFG191" s="148"/>
      <c r="KFH191" s="148"/>
      <c r="KFI191" s="148"/>
      <c r="KFJ191" s="148"/>
      <c r="KFK191" s="148"/>
      <c r="KFL191" s="148"/>
      <c r="KFM191" s="148"/>
      <c r="KFN191" s="148"/>
      <c r="KFO191" s="148"/>
      <c r="KFP191" s="148"/>
      <c r="KFQ191" s="148"/>
      <c r="KFR191" s="148"/>
      <c r="KFS191" s="148"/>
      <c r="KFT191" s="148"/>
      <c r="KFU191" s="148"/>
      <c r="KFV191" s="148"/>
      <c r="KFW191" s="148"/>
      <c r="KFX191" s="148"/>
      <c r="KFY191" s="148"/>
      <c r="KFZ191" s="148"/>
      <c r="KGA191" s="148"/>
      <c r="KGB191" s="148"/>
      <c r="KGC191" s="148"/>
      <c r="KGD191" s="148"/>
      <c r="KGE191" s="148"/>
      <c r="KGF191" s="148"/>
      <c r="KGG191" s="148"/>
      <c r="KGH191" s="148"/>
      <c r="KGI191" s="148"/>
      <c r="KGJ191" s="148"/>
      <c r="KGK191" s="148"/>
      <c r="KGL191" s="148"/>
      <c r="KGM191" s="148"/>
      <c r="KGN191" s="148"/>
      <c r="KGO191" s="148"/>
      <c r="KGP191" s="148"/>
      <c r="KGQ191" s="148"/>
      <c r="KGR191" s="148"/>
      <c r="KGS191" s="148"/>
      <c r="KGT191" s="148"/>
      <c r="KGU191" s="148"/>
      <c r="KGV191" s="148"/>
      <c r="KGW191" s="148"/>
      <c r="KGX191" s="148"/>
      <c r="KGY191" s="148"/>
      <c r="KGZ191" s="148"/>
      <c r="KHA191" s="148"/>
      <c r="KHB191" s="148"/>
      <c r="KHC191" s="148"/>
      <c r="KHD191" s="148"/>
      <c r="KHE191" s="148"/>
      <c r="KHF191" s="148"/>
      <c r="KHG191" s="148"/>
      <c r="KHH191" s="148"/>
      <c r="KHI191" s="148"/>
      <c r="KHJ191" s="148"/>
      <c r="KHK191" s="148"/>
      <c r="KHL191" s="148"/>
      <c r="KHM191" s="148"/>
      <c r="KHN191" s="148"/>
      <c r="KHO191" s="148"/>
      <c r="KHP191" s="148"/>
      <c r="KHQ191" s="148"/>
      <c r="KHR191" s="148"/>
      <c r="KHS191" s="148"/>
      <c r="KHT191" s="148"/>
      <c r="KHU191" s="148"/>
      <c r="KHV191" s="148"/>
      <c r="KHW191" s="148"/>
      <c r="KHX191" s="148"/>
      <c r="KHY191" s="148"/>
      <c r="KHZ191" s="148"/>
      <c r="KIA191" s="148"/>
      <c r="KIB191" s="148"/>
      <c r="KIC191" s="148"/>
      <c r="KID191" s="148"/>
      <c r="KIE191" s="148"/>
      <c r="KIF191" s="148"/>
      <c r="KIG191" s="148"/>
      <c r="KIH191" s="148"/>
      <c r="KII191" s="148"/>
      <c r="KIJ191" s="148"/>
      <c r="KIK191" s="148"/>
      <c r="KIL191" s="148"/>
      <c r="KIM191" s="148"/>
      <c r="KIN191" s="148"/>
      <c r="KIO191" s="148"/>
      <c r="KIP191" s="148"/>
      <c r="KIQ191" s="148"/>
      <c r="KIR191" s="148"/>
      <c r="KIS191" s="148"/>
      <c r="KIT191" s="148"/>
      <c r="KIU191" s="148"/>
      <c r="KIV191" s="148"/>
      <c r="KIW191" s="148"/>
      <c r="KIX191" s="148"/>
      <c r="KIY191" s="148"/>
      <c r="KIZ191" s="148"/>
      <c r="KJA191" s="148"/>
      <c r="KJB191" s="148"/>
      <c r="KJC191" s="148"/>
      <c r="KJD191" s="148"/>
      <c r="KJE191" s="148"/>
      <c r="KJF191" s="148"/>
      <c r="KJG191" s="148"/>
      <c r="KJH191" s="148"/>
      <c r="KJI191" s="148"/>
      <c r="KJJ191" s="148"/>
      <c r="KJK191" s="148"/>
      <c r="KJL191" s="148"/>
      <c r="KJM191" s="148"/>
      <c r="KJN191" s="148"/>
      <c r="KJO191" s="148"/>
      <c r="KJP191" s="148"/>
      <c r="KJQ191" s="148"/>
      <c r="KJR191" s="148"/>
      <c r="KJS191" s="148"/>
      <c r="KJT191" s="148"/>
      <c r="KJU191" s="148"/>
      <c r="KJV191" s="148"/>
      <c r="KJW191" s="148"/>
      <c r="KJX191" s="148"/>
      <c r="KJY191" s="148"/>
      <c r="KJZ191" s="148"/>
      <c r="KKA191" s="148"/>
      <c r="KKB191" s="148"/>
      <c r="KKC191" s="148"/>
      <c r="KKD191" s="148"/>
      <c r="KKE191" s="148"/>
      <c r="KKF191" s="148"/>
      <c r="KKG191" s="148"/>
      <c r="KKH191" s="148"/>
      <c r="KKI191" s="148"/>
      <c r="KKJ191" s="148"/>
      <c r="KKK191" s="148"/>
      <c r="KKL191" s="148"/>
      <c r="KKM191" s="148"/>
      <c r="KKN191" s="148"/>
      <c r="KKO191" s="148"/>
      <c r="KKP191" s="148"/>
      <c r="KKQ191" s="148"/>
      <c r="KKR191" s="148"/>
      <c r="KKS191" s="148"/>
      <c r="KKT191" s="148"/>
      <c r="KKU191" s="148"/>
      <c r="KKV191" s="148"/>
      <c r="KKW191" s="148"/>
      <c r="KKX191" s="148"/>
      <c r="KKY191" s="148"/>
      <c r="KKZ191" s="148"/>
      <c r="KLA191" s="148"/>
      <c r="KLB191" s="148"/>
      <c r="KLC191" s="148"/>
      <c r="KLD191" s="148"/>
      <c r="KLE191" s="148"/>
      <c r="KLF191" s="148"/>
      <c r="KLG191" s="148"/>
      <c r="KLH191" s="148"/>
      <c r="KLI191" s="148"/>
      <c r="KLJ191" s="148"/>
      <c r="KLK191" s="148"/>
      <c r="KLL191" s="148"/>
      <c r="KLM191" s="148"/>
      <c r="KLN191" s="148"/>
      <c r="KLO191" s="148"/>
      <c r="KLP191" s="148"/>
      <c r="KLQ191" s="148"/>
      <c r="KLR191" s="148"/>
      <c r="KLS191" s="148"/>
      <c r="KLT191" s="148"/>
      <c r="KLU191" s="148"/>
      <c r="KLV191" s="148"/>
      <c r="KLW191" s="148"/>
      <c r="KLX191" s="148"/>
      <c r="KLY191" s="148"/>
      <c r="KLZ191" s="148"/>
      <c r="KMA191" s="148"/>
      <c r="KMB191" s="148"/>
      <c r="KMC191" s="148"/>
      <c r="KMD191" s="148"/>
      <c r="KME191" s="148"/>
      <c r="KMF191" s="148"/>
      <c r="KMG191" s="148"/>
      <c r="KMH191" s="148"/>
      <c r="KMI191" s="148"/>
      <c r="KMJ191" s="148"/>
      <c r="KMK191" s="148"/>
      <c r="KML191" s="148"/>
      <c r="KMM191" s="148"/>
      <c r="KMN191" s="148"/>
      <c r="KMO191" s="148"/>
      <c r="KMP191" s="148"/>
      <c r="KMQ191" s="148"/>
      <c r="KMR191" s="148"/>
      <c r="KMS191" s="148"/>
      <c r="KMT191" s="148"/>
      <c r="KMU191" s="148"/>
      <c r="KMV191" s="148"/>
      <c r="KMW191" s="148"/>
      <c r="KMX191" s="148"/>
      <c r="KMY191" s="148"/>
      <c r="KMZ191" s="148"/>
      <c r="KNA191" s="148"/>
      <c r="KNB191" s="148"/>
      <c r="KNC191" s="148"/>
      <c r="KND191" s="148"/>
      <c r="KNE191" s="148"/>
      <c r="KNF191" s="148"/>
      <c r="KNG191" s="148"/>
      <c r="KNH191" s="148"/>
      <c r="KNI191" s="148"/>
      <c r="KNJ191" s="148"/>
      <c r="KNK191" s="148"/>
      <c r="KNL191" s="148"/>
      <c r="KNM191" s="148"/>
      <c r="KNN191" s="148"/>
      <c r="KNO191" s="148"/>
      <c r="KNP191" s="148"/>
      <c r="KNQ191" s="148"/>
      <c r="KNR191" s="148"/>
      <c r="KNS191" s="148"/>
      <c r="KNT191" s="148"/>
      <c r="KNU191" s="148"/>
      <c r="KNV191" s="148"/>
      <c r="KNW191" s="148"/>
      <c r="KNX191" s="148"/>
      <c r="KNY191" s="148"/>
      <c r="KNZ191" s="148"/>
      <c r="KOA191" s="148"/>
      <c r="KOB191" s="148"/>
      <c r="KOC191" s="148"/>
      <c r="KOD191" s="148"/>
      <c r="KOE191" s="148"/>
      <c r="KOF191" s="148"/>
      <c r="KOG191" s="148"/>
      <c r="KOH191" s="148"/>
      <c r="KOI191" s="148"/>
      <c r="KOJ191" s="148"/>
      <c r="KOK191" s="148"/>
      <c r="KOL191" s="148"/>
      <c r="KOM191" s="148"/>
      <c r="KON191" s="148"/>
      <c r="KOO191" s="148"/>
      <c r="KOP191" s="148"/>
      <c r="KOQ191" s="148"/>
      <c r="KOR191" s="148"/>
      <c r="KOS191" s="148"/>
      <c r="KOT191" s="148"/>
      <c r="KOU191" s="148"/>
      <c r="KOV191" s="148"/>
      <c r="KOW191" s="148"/>
      <c r="KOX191" s="148"/>
      <c r="KOY191" s="148"/>
      <c r="KOZ191" s="148"/>
      <c r="KPA191" s="148"/>
      <c r="KPB191" s="148"/>
      <c r="KPC191" s="148"/>
      <c r="KPD191" s="148"/>
      <c r="KPE191" s="148"/>
      <c r="KPF191" s="148"/>
      <c r="KPG191" s="148"/>
      <c r="KPH191" s="148"/>
      <c r="KPI191" s="148"/>
      <c r="KPJ191" s="148"/>
      <c r="KPK191" s="148"/>
      <c r="KPL191" s="148"/>
      <c r="KPM191" s="148"/>
      <c r="KPN191" s="148"/>
      <c r="KPO191" s="148"/>
      <c r="KPP191" s="148"/>
      <c r="KPQ191" s="148"/>
      <c r="KPR191" s="148"/>
      <c r="KPS191" s="148"/>
      <c r="KPT191" s="148"/>
      <c r="KPU191" s="148"/>
      <c r="KPV191" s="148"/>
      <c r="KPW191" s="148"/>
      <c r="KPX191" s="148"/>
      <c r="KPY191" s="148"/>
      <c r="KPZ191" s="148"/>
      <c r="KQA191" s="148"/>
      <c r="KQB191" s="148"/>
      <c r="KQC191" s="148"/>
      <c r="KQD191" s="148"/>
      <c r="KQE191" s="148"/>
      <c r="KQF191" s="148"/>
      <c r="KQG191" s="148"/>
      <c r="KQH191" s="148"/>
      <c r="KQI191" s="148"/>
      <c r="KQJ191" s="148"/>
      <c r="KQK191" s="148"/>
      <c r="KQL191" s="148"/>
      <c r="KQM191" s="148"/>
      <c r="KQN191" s="148"/>
      <c r="KQO191" s="148"/>
      <c r="KQP191" s="148"/>
      <c r="KQQ191" s="148"/>
      <c r="KQR191" s="148"/>
      <c r="KQS191" s="148"/>
      <c r="KQT191" s="148"/>
      <c r="KQU191" s="148"/>
      <c r="KQV191" s="148"/>
      <c r="KQW191" s="148"/>
      <c r="KQX191" s="148"/>
      <c r="KQY191" s="148"/>
      <c r="KQZ191" s="148"/>
      <c r="KRA191" s="148"/>
      <c r="KRB191" s="148"/>
      <c r="KRC191" s="148"/>
      <c r="KRD191" s="148"/>
      <c r="KRE191" s="148"/>
      <c r="KRF191" s="148"/>
      <c r="KRG191" s="148"/>
      <c r="KRH191" s="148"/>
      <c r="KRI191" s="148"/>
      <c r="KRJ191" s="148"/>
      <c r="KRK191" s="148"/>
      <c r="KRL191" s="148"/>
      <c r="KRM191" s="148"/>
      <c r="KRN191" s="148"/>
      <c r="KRO191" s="148"/>
      <c r="KRP191" s="148"/>
      <c r="KRQ191" s="148"/>
      <c r="KRR191" s="148"/>
      <c r="KRS191" s="148"/>
      <c r="KRT191" s="148"/>
      <c r="KRU191" s="148"/>
      <c r="KRV191" s="148"/>
      <c r="KRW191" s="148"/>
      <c r="KRX191" s="148"/>
      <c r="KRY191" s="148"/>
      <c r="KRZ191" s="148"/>
      <c r="KSA191" s="148"/>
      <c r="KSB191" s="148"/>
      <c r="KSC191" s="148"/>
      <c r="KSD191" s="148"/>
      <c r="KSE191" s="148"/>
      <c r="KSF191" s="148"/>
      <c r="KSG191" s="148"/>
      <c r="KSH191" s="148"/>
      <c r="KSI191" s="148"/>
      <c r="KSJ191" s="148"/>
      <c r="KSK191" s="148"/>
      <c r="KSL191" s="148"/>
      <c r="KSM191" s="148"/>
      <c r="KSN191" s="148"/>
      <c r="KSO191" s="148"/>
      <c r="KSP191" s="148"/>
      <c r="KSQ191" s="148"/>
      <c r="KSR191" s="148"/>
      <c r="KSS191" s="148"/>
      <c r="KST191" s="148"/>
      <c r="KSU191" s="148"/>
      <c r="KSV191" s="148"/>
      <c r="KSW191" s="148"/>
      <c r="KSX191" s="148"/>
      <c r="KSY191" s="148"/>
      <c r="KSZ191" s="148"/>
      <c r="KTA191" s="148"/>
      <c r="KTB191" s="148"/>
      <c r="KTC191" s="148"/>
      <c r="KTD191" s="148"/>
      <c r="KTE191" s="148"/>
      <c r="KTF191" s="148"/>
      <c r="KTG191" s="148"/>
      <c r="KTH191" s="148"/>
      <c r="KTI191" s="148"/>
      <c r="KTJ191" s="148"/>
      <c r="KTK191" s="148"/>
      <c r="KTL191" s="148"/>
      <c r="KTM191" s="148"/>
      <c r="KTN191" s="148"/>
      <c r="KTO191" s="148"/>
      <c r="KTP191" s="148"/>
      <c r="KTQ191" s="148"/>
      <c r="KTR191" s="148"/>
      <c r="KTS191" s="148"/>
      <c r="KTT191" s="148"/>
      <c r="KTU191" s="148"/>
      <c r="KTV191" s="148"/>
      <c r="KTW191" s="148"/>
      <c r="KTX191" s="148"/>
      <c r="KTY191" s="148"/>
      <c r="KTZ191" s="148"/>
      <c r="KUA191" s="148"/>
      <c r="KUB191" s="148"/>
      <c r="KUC191" s="148"/>
      <c r="KUD191" s="148"/>
      <c r="KUE191" s="148"/>
      <c r="KUF191" s="148"/>
      <c r="KUG191" s="148"/>
      <c r="KUH191" s="148"/>
      <c r="KUI191" s="148"/>
      <c r="KUJ191" s="148"/>
      <c r="KUK191" s="148"/>
      <c r="KUL191" s="148"/>
      <c r="KUM191" s="148"/>
      <c r="KUN191" s="148"/>
      <c r="KUO191" s="148"/>
      <c r="KUP191" s="148"/>
      <c r="KUQ191" s="148"/>
      <c r="KUR191" s="148"/>
      <c r="KUS191" s="148"/>
      <c r="KUT191" s="148"/>
      <c r="KUU191" s="148"/>
      <c r="KUV191" s="148"/>
      <c r="KUW191" s="148"/>
      <c r="KUX191" s="148"/>
      <c r="KUY191" s="148"/>
      <c r="KUZ191" s="148"/>
      <c r="KVA191" s="148"/>
      <c r="KVB191" s="148"/>
      <c r="KVC191" s="148"/>
      <c r="KVD191" s="148"/>
      <c r="KVE191" s="148"/>
      <c r="KVF191" s="148"/>
      <c r="KVG191" s="148"/>
      <c r="KVH191" s="148"/>
      <c r="KVI191" s="148"/>
      <c r="KVJ191" s="148"/>
      <c r="KVK191" s="148"/>
      <c r="KVL191" s="148"/>
      <c r="KVM191" s="148"/>
      <c r="KVN191" s="148"/>
      <c r="KVO191" s="148"/>
      <c r="KVP191" s="148"/>
      <c r="KVQ191" s="148"/>
      <c r="KVR191" s="148"/>
      <c r="KVS191" s="148"/>
      <c r="KVT191" s="148"/>
      <c r="KVU191" s="148"/>
      <c r="KVV191" s="148"/>
      <c r="KVW191" s="148"/>
      <c r="KVX191" s="148"/>
      <c r="KVY191" s="148"/>
      <c r="KVZ191" s="148"/>
      <c r="KWA191" s="148"/>
      <c r="KWB191" s="148"/>
      <c r="KWC191" s="148"/>
      <c r="KWD191" s="148"/>
      <c r="KWE191" s="148"/>
      <c r="KWF191" s="148"/>
      <c r="KWG191" s="148"/>
      <c r="KWH191" s="148"/>
      <c r="KWI191" s="148"/>
      <c r="KWJ191" s="148"/>
      <c r="KWK191" s="148"/>
      <c r="KWL191" s="148"/>
      <c r="KWM191" s="148"/>
      <c r="KWN191" s="148"/>
      <c r="KWO191" s="148"/>
      <c r="KWP191" s="148"/>
      <c r="KWQ191" s="148"/>
      <c r="KWR191" s="148"/>
      <c r="KWS191" s="148"/>
      <c r="KWT191" s="148"/>
      <c r="KWU191" s="148"/>
      <c r="KWV191" s="148"/>
      <c r="KWW191" s="148"/>
      <c r="KWX191" s="148"/>
      <c r="KWY191" s="148"/>
      <c r="KWZ191" s="148"/>
      <c r="KXA191" s="148"/>
      <c r="KXB191" s="148"/>
      <c r="KXC191" s="148"/>
      <c r="KXD191" s="148"/>
      <c r="KXE191" s="148"/>
      <c r="KXF191" s="148"/>
      <c r="KXG191" s="148"/>
      <c r="KXH191" s="148"/>
      <c r="KXI191" s="148"/>
      <c r="KXJ191" s="148"/>
      <c r="KXK191" s="148"/>
      <c r="KXL191" s="148"/>
      <c r="KXM191" s="148"/>
      <c r="KXN191" s="148"/>
      <c r="KXO191" s="148"/>
      <c r="KXP191" s="148"/>
      <c r="KXQ191" s="148"/>
      <c r="KXR191" s="148"/>
      <c r="KXS191" s="148"/>
      <c r="KXT191" s="148"/>
      <c r="KXU191" s="148"/>
      <c r="KXV191" s="148"/>
      <c r="KXW191" s="148"/>
      <c r="KXX191" s="148"/>
      <c r="KXY191" s="148"/>
      <c r="KXZ191" s="148"/>
      <c r="KYA191" s="148"/>
      <c r="KYB191" s="148"/>
      <c r="KYC191" s="148"/>
      <c r="KYD191" s="148"/>
      <c r="KYE191" s="148"/>
      <c r="KYF191" s="148"/>
      <c r="KYG191" s="148"/>
      <c r="KYH191" s="148"/>
      <c r="KYI191" s="148"/>
      <c r="KYJ191" s="148"/>
      <c r="KYK191" s="148"/>
      <c r="KYL191" s="148"/>
      <c r="KYM191" s="148"/>
      <c r="KYN191" s="148"/>
      <c r="KYO191" s="148"/>
      <c r="KYP191" s="148"/>
      <c r="KYQ191" s="148"/>
      <c r="KYR191" s="148"/>
      <c r="KYS191" s="148"/>
      <c r="KYT191" s="148"/>
      <c r="KYU191" s="148"/>
      <c r="KYV191" s="148"/>
      <c r="KYW191" s="148"/>
      <c r="KYX191" s="148"/>
      <c r="KYY191" s="148"/>
      <c r="KYZ191" s="148"/>
      <c r="KZA191" s="148"/>
      <c r="KZB191" s="148"/>
      <c r="KZC191" s="148"/>
      <c r="KZD191" s="148"/>
      <c r="KZE191" s="148"/>
      <c r="KZF191" s="148"/>
      <c r="KZG191" s="148"/>
      <c r="KZH191" s="148"/>
      <c r="KZI191" s="148"/>
      <c r="KZJ191" s="148"/>
      <c r="KZK191" s="148"/>
      <c r="KZL191" s="148"/>
      <c r="KZM191" s="148"/>
      <c r="KZN191" s="148"/>
      <c r="KZO191" s="148"/>
      <c r="KZP191" s="148"/>
      <c r="KZQ191" s="148"/>
      <c r="KZR191" s="148"/>
      <c r="KZS191" s="148"/>
      <c r="KZT191" s="148"/>
      <c r="KZU191" s="148"/>
      <c r="KZV191" s="148"/>
      <c r="KZW191" s="148"/>
      <c r="KZX191" s="148"/>
      <c r="KZY191" s="148"/>
      <c r="KZZ191" s="148"/>
      <c r="LAA191" s="148"/>
      <c r="LAB191" s="148"/>
      <c r="LAC191" s="148"/>
      <c r="LAD191" s="148"/>
      <c r="LAE191" s="148"/>
      <c r="LAF191" s="148"/>
      <c r="LAG191" s="148"/>
      <c r="LAH191" s="148"/>
      <c r="LAI191" s="148"/>
      <c r="LAJ191" s="148"/>
      <c r="LAK191" s="148"/>
      <c r="LAL191" s="148"/>
      <c r="LAM191" s="148"/>
      <c r="LAN191" s="148"/>
      <c r="LAO191" s="148"/>
      <c r="LAP191" s="148"/>
      <c r="LAQ191" s="148"/>
      <c r="LAR191" s="148"/>
      <c r="LAS191" s="148"/>
      <c r="LAT191" s="148"/>
      <c r="LAU191" s="148"/>
      <c r="LAV191" s="148"/>
      <c r="LAW191" s="148"/>
      <c r="LAX191" s="148"/>
      <c r="LAY191" s="148"/>
      <c r="LAZ191" s="148"/>
      <c r="LBA191" s="148"/>
      <c r="LBB191" s="148"/>
      <c r="LBC191" s="148"/>
      <c r="LBD191" s="148"/>
      <c r="LBE191" s="148"/>
      <c r="LBF191" s="148"/>
      <c r="LBG191" s="148"/>
      <c r="LBH191" s="148"/>
      <c r="LBI191" s="148"/>
      <c r="LBJ191" s="148"/>
      <c r="LBK191" s="148"/>
      <c r="LBL191" s="148"/>
      <c r="LBM191" s="148"/>
      <c r="LBN191" s="148"/>
      <c r="LBO191" s="148"/>
      <c r="LBP191" s="148"/>
      <c r="LBQ191" s="148"/>
      <c r="LBR191" s="148"/>
      <c r="LBS191" s="148"/>
      <c r="LBT191" s="148"/>
      <c r="LBU191" s="148"/>
      <c r="LBV191" s="148"/>
      <c r="LBW191" s="148"/>
      <c r="LBX191" s="148"/>
      <c r="LBY191" s="148"/>
      <c r="LBZ191" s="148"/>
      <c r="LCA191" s="148"/>
      <c r="LCB191" s="148"/>
      <c r="LCC191" s="148"/>
      <c r="LCD191" s="148"/>
      <c r="LCE191" s="148"/>
      <c r="LCF191" s="148"/>
      <c r="LCG191" s="148"/>
      <c r="LCH191" s="148"/>
      <c r="LCI191" s="148"/>
      <c r="LCJ191" s="148"/>
      <c r="LCK191" s="148"/>
      <c r="LCL191" s="148"/>
      <c r="LCM191" s="148"/>
      <c r="LCN191" s="148"/>
      <c r="LCO191" s="148"/>
      <c r="LCP191" s="148"/>
      <c r="LCQ191" s="148"/>
      <c r="LCR191" s="148"/>
      <c r="LCS191" s="148"/>
      <c r="LCT191" s="148"/>
      <c r="LCU191" s="148"/>
      <c r="LCV191" s="148"/>
      <c r="LCW191" s="148"/>
      <c r="LCX191" s="148"/>
      <c r="LCY191" s="148"/>
      <c r="LCZ191" s="148"/>
      <c r="LDA191" s="148"/>
      <c r="LDB191" s="148"/>
      <c r="LDC191" s="148"/>
      <c r="LDD191" s="148"/>
      <c r="LDE191" s="148"/>
      <c r="LDF191" s="148"/>
      <c r="LDG191" s="148"/>
      <c r="LDH191" s="148"/>
      <c r="LDI191" s="148"/>
      <c r="LDJ191" s="148"/>
      <c r="LDK191" s="148"/>
      <c r="LDL191" s="148"/>
      <c r="LDM191" s="148"/>
      <c r="LDN191" s="148"/>
      <c r="LDO191" s="148"/>
      <c r="LDP191" s="148"/>
      <c r="LDQ191" s="148"/>
      <c r="LDR191" s="148"/>
      <c r="LDS191" s="148"/>
      <c r="LDT191" s="148"/>
      <c r="LDU191" s="148"/>
      <c r="LDV191" s="148"/>
      <c r="LDW191" s="148"/>
      <c r="LDX191" s="148"/>
      <c r="LDY191" s="148"/>
      <c r="LDZ191" s="148"/>
      <c r="LEA191" s="148"/>
      <c r="LEB191" s="148"/>
      <c r="LEC191" s="148"/>
      <c r="LED191" s="148"/>
      <c r="LEE191" s="148"/>
      <c r="LEF191" s="148"/>
      <c r="LEG191" s="148"/>
      <c r="LEH191" s="148"/>
      <c r="LEI191" s="148"/>
      <c r="LEJ191" s="148"/>
      <c r="LEK191" s="148"/>
      <c r="LEL191" s="148"/>
      <c r="LEM191" s="148"/>
      <c r="LEN191" s="148"/>
      <c r="LEO191" s="148"/>
      <c r="LEP191" s="148"/>
      <c r="LEQ191" s="148"/>
      <c r="LER191" s="148"/>
      <c r="LES191" s="148"/>
      <c r="LET191" s="148"/>
      <c r="LEU191" s="148"/>
      <c r="LEV191" s="148"/>
      <c r="LEW191" s="148"/>
      <c r="LEX191" s="148"/>
      <c r="LEY191" s="148"/>
      <c r="LEZ191" s="148"/>
      <c r="LFA191" s="148"/>
      <c r="LFB191" s="148"/>
      <c r="LFC191" s="148"/>
      <c r="LFD191" s="148"/>
      <c r="LFE191" s="148"/>
      <c r="LFF191" s="148"/>
      <c r="LFG191" s="148"/>
      <c r="LFH191" s="148"/>
      <c r="LFI191" s="148"/>
      <c r="LFJ191" s="148"/>
      <c r="LFK191" s="148"/>
      <c r="LFL191" s="148"/>
      <c r="LFM191" s="148"/>
      <c r="LFN191" s="148"/>
      <c r="LFO191" s="148"/>
      <c r="LFP191" s="148"/>
      <c r="LFQ191" s="148"/>
      <c r="LFR191" s="148"/>
      <c r="LFS191" s="148"/>
      <c r="LFT191" s="148"/>
      <c r="LFU191" s="148"/>
      <c r="LFV191" s="148"/>
      <c r="LFW191" s="148"/>
      <c r="LFX191" s="148"/>
      <c r="LFY191" s="148"/>
      <c r="LFZ191" s="148"/>
      <c r="LGA191" s="148"/>
      <c r="LGB191" s="148"/>
      <c r="LGC191" s="148"/>
      <c r="LGD191" s="148"/>
      <c r="LGE191" s="148"/>
      <c r="LGF191" s="148"/>
      <c r="LGG191" s="148"/>
      <c r="LGH191" s="148"/>
      <c r="LGI191" s="148"/>
      <c r="LGJ191" s="148"/>
      <c r="LGK191" s="148"/>
      <c r="LGL191" s="148"/>
      <c r="LGM191" s="148"/>
      <c r="LGN191" s="148"/>
      <c r="LGO191" s="148"/>
      <c r="LGP191" s="148"/>
      <c r="LGQ191" s="148"/>
      <c r="LGR191" s="148"/>
      <c r="LGS191" s="148"/>
      <c r="LGT191" s="148"/>
      <c r="LGU191" s="148"/>
      <c r="LGV191" s="148"/>
      <c r="LGW191" s="148"/>
      <c r="LGX191" s="148"/>
      <c r="LGY191" s="148"/>
      <c r="LGZ191" s="148"/>
      <c r="LHA191" s="148"/>
      <c r="LHB191" s="148"/>
      <c r="LHC191" s="148"/>
      <c r="LHD191" s="148"/>
      <c r="LHE191" s="148"/>
      <c r="LHF191" s="148"/>
      <c r="LHG191" s="148"/>
      <c r="LHH191" s="148"/>
      <c r="LHI191" s="148"/>
      <c r="LHJ191" s="148"/>
      <c r="LHK191" s="148"/>
      <c r="LHL191" s="148"/>
      <c r="LHM191" s="148"/>
      <c r="LHN191" s="148"/>
      <c r="LHO191" s="148"/>
      <c r="LHP191" s="148"/>
      <c r="LHQ191" s="148"/>
      <c r="LHR191" s="148"/>
      <c r="LHS191" s="148"/>
      <c r="LHT191" s="148"/>
      <c r="LHU191" s="148"/>
      <c r="LHV191" s="148"/>
      <c r="LHW191" s="148"/>
      <c r="LHX191" s="148"/>
      <c r="LHY191" s="148"/>
      <c r="LHZ191" s="148"/>
      <c r="LIA191" s="148"/>
      <c r="LIB191" s="148"/>
      <c r="LIC191" s="148"/>
      <c r="LID191" s="148"/>
      <c r="LIE191" s="148"/>
      <c r="LIF191" s="148"/>
      <c r="LIG191" s="148"/>
      <c r="LIH191" s="148"/>
      <c r="LII191" s="148"/>
      <c r="LIJ191" s="148"/>
      <c r="LIK191" s="148"/>
      <c r="LIL191" s="148"/>
      <c r="LIM191" s="148"/>
      <c r="LIN191" s="148"/>
      <c r="LIO191" s="148"/>
      <c r="LIP191" s="148"/>
      <c r="LIQ191" s="148"/>
      <c r="LIR191" s="148"/>
      <c r="LIS191" s="148"/>
      <c r="LIT191" s="148"/>
      <c r="LIU191" s="148"/>
      <c r="LIV191" s="148"/>
      <c r="LIW191" s="148"/>
      <c r="LIX191" s="148"/>
      <c r="LIY191" s="148"/>
      <c r="LIZ191" s="148"/>
      <c r="LJA191" s="148"/>
      <c r="LJB191" s="148"/>
      <c r="LJC191" s="148"/>
      <c r="LJD191" s="148"/>
      <c r="LJE191" s="148"/>
      <c r="LJF191" s="148"/>
      <c r="LJG191" s="148"/>
      <c r="LJH191" s="148"/>
      <c r="LJI191" s="148"/>
      <c r="LJJ191" s="148"/>
      <c r="LJK191" s="148"/>
      <c r="LJL191" s="148"/>
      <c r="LJM191" s="148"/>
      <c r="LJN191" s="148"/>
      <c r="LJO191" s="148"/>
      <c r="LJP191" s="148"/>
      <c r="LJQ191" s="148"/>
      <c r="LJR191" s="148"/>
      <c r="LJS191" s="148"/>
      <c r="LJT191" s="148"/>
      <c r="LJU191" s="148"/>
      <c r="LJV191" s="148"/>
      <c r="LJW191" s="148"/>
      <c r="LJX191" s="148"/>
      <c r="LJY191" s="148"/>
      <c r="LJZ191" s="148"/>
      <c r="LKA191" s="148"/>
      <c r="LKB191" s="148"/>
      <c r="LKC191" s="148"/>
      <c r="LKD191" s="148"/>
      <c r="LKE191" s="148"/>
      <c r="LKF191" s="148"/>
      <c r="LKG191" s="148"/>
      <c r="LKH191" s="148"/>
      <c r="LKI191" s="148"/>
      <c r="LKJ191" s="148"/>
      <c r="LKK191" s="148"/>
      <c r="LKL191" s="148"/>
      <c r="LKM191" s="148"/>
      <c r="LKN191" s="148"/>
      <c r="LKO191" s="148"/>
      <c r="LKP191" s="148"/>
      <c r="LKQ191" s="148"/>
      <c r="LKR191" s="148"/>
      <c r="LKS191" s="148"/>
      <c r="LKT191" s="148"/>
      <c r="LKU191" s="148"/>
      <c r="LKV191" s="148"/>
      <c r="LKW191" s="148"/>
      <c r="LKX191" s="148"/>
      <c r="LKY191" s="148"/>
      <c r="LKZ191" s="148"/>
      <c r="LLA191" s="148"/>
      <c r="LLB191" s="148"/>
      <c r="LLC191" s="148"/>
      <c r="LLD191" s="148"/>
      <c r="LLE191" s="148"/>
      <c r="LLF191" s="148"/>
      <c r="LLG191" s="148"/>
      <c r="LLH191" s="148"/>
      <c r="LLI191" s="148"/>
      <c r="LLJ191" s="148"/>
      <c r="LLK191" s="148"/>
      <c r="LLL191" s="148"/>
      <c r="LLM191" s="148"/>
      <c r="LLN191" s="148"/>
      <c r="LLO191" s="148"/>
      <c r="LLP191" s="148"/>
      <c r="LLQ191" s="148"/>
      <c r="LLR191" s="148"/>
      <c r="LLS191" s="148"/>
      <c r="LLT191" s="148"/>
      <c r="LLU191" s="148"/>
      <c r="LLV191" s="148"/>
      <c r="LLW191" s="148"/>
      <c r="LLX191" s="148"/>
      <c r="LLY191" s="148"/>
      <c r="LLZ191" s="148"/>
      <c r="LMA191" s="148"/>
      <c r="LMB191" s="148"/>
      <c r="LMC191" s="148"/>
      <c r="LMD191" s="148"/>
      <c r="LME191" s="148"/>
      <c r="LMF191" s="148"/>
      <c r="LMG191" s="148"/>
      <c r="LMH191" s="148"/>
      <c r="LMI191" s="148"/>
      <c r="LMJ191" s="148"/>
      <c r="LMK191" s="148"/>
      <c r="LML191" s="148"/>
      <c r="LMM191" s="148"/>
      <c r="LMN191" s="148"/>
      <c r="LMO191" s="148"/>
      <c r="LMP191" s="148"/>
      <c r="LMQ191" s="148"/>
      <c r="LMR191" s="148"/>
      <c r="LMS191" s="148"/>
      <c r="LMT191" s="148"/>
      <c r="LMU191" s="148"/>
      <c r="LMV191" s="148"/>
      <c r="LMW191" s="148"/>
      <c r="LMX191" s="148"/>
      <c r="LMY191" s="148"/>
      <c r="LMZ191" s="148"/>
      <c r="LNA191" s="148"/>
      <c r="LNB191" s="148"/>
      <c r="LNC191" s="148"/>
      <c r="LND191" s="148"/>
      <c r="LNE191" s="148"/>
      <c r="LNF191" s="148"/>
      <c r="LNG191" s="148"/>
      <c r="LNH191" s="148"/>
      <c r="LNI191" s="148"/>
      <c r="LNJ191" s="148"/>
      <c r="LNK191" s="148"/>
      <c r="LNL191" s="148"/>
      <c r="LNM191" s="148"/>
      <c r="LNN191" s="148"/>
      <c r="LNO191" s="148"/>
      <c r="LNP191" s="148"/>
      <c r="LNQ191" s="148"/>
      <c r="LNR191" s="148"/>
      <c r="LNS191" s="148"/>
      <c r="LNT191" s="148"/>
      <c r="LNU191" s="148"/>
      <c r="LNV191" s="148"/>
      <c r="LNW191" s="148"/>
      <c r="LNX191" s="148"/>
      <c r="LNY191" s="148"/>
      <c r="LNZ191" s="148"/>
      <c r="LOA191" s="148"/>
      <c r="LOB191" s="148"/>
      <c r="LOC191" s="148"/>
      <c r="LOD191" s="148"/>
      <c r="LOE191" s="148"/>
      <c r="LOF191" s="148"/>
      <c r="LOG191" s="148"/>
      <c r="LOH191" s="148"/>
      <c r="LOI191" s="148"/>
      <c r="LOJ191" s="148"/>
      <c r="LOK191" s="148"/>
      <c r="LOL191" s="148"/>
      <c r="LOM191" s="148"/>
      <c r="LON191" s="148"/>
      <c r="LOO191" s="148"/>
      <c r="LOP191" s="148"/>
      <c r="LOQ191" s="148"/>
      <c r="LOR191" s="148"/>
      <c r="LOS191" s="148"/>
      <c r="LOT191" s="148"/>
      <c r="LOU191" s="148"/>
      <c r="LOV191" s="148"/>
      <c r="LOW191" s="148"/>
      <c r="LOX191" s="148"/>
      <c r="LOY191" s="148"/>
      <c r="LOZ191" s="148"/>
      <c r="LPA191" s="148"/>
      <c r="LPB191" s="148"/>
      <c r="LPC191" s="148"/>
      <c r="LPD191" s="148"/>
      <c r="LPE191" s="148"/>
      <c r="LPF191" s="148"/>
      <c r="LPG191" s="148"/>
      <c r="LPH191" s="148"/>
      <c r="LPI191" s="148"/>
      <c r="LPJ191" s="148"/>
      <c r="LPK191" s="148"/>
      <c r="LPL191" s="148"/>
      <c r="LPM191" s="148"/>
      <c r="LPN191" s="148"/>
      <c r="LPO191" s="148"/>
      <c r="LPP191" s="148"/>
      <c r="LPQ191" s="148"/>
      <c r="LPR191" s="148"/>
      <c r="LPS191" s="148"/>
      <c r="LPT191" s="148"/>
      <c r="LPU191" s="148"/>
      <c r="LPV191" s="148"/>
      <c r="LPW191" s="148"/>
      <c r="LPX191" s="148"/>
      <c r="LPY191" s="148"/>
      <c r="LPZ191" s="148"/>
      <c r="LQA191" s="148"/>
      <c r="LQB191" s="148"/>
      <c r="LQC191" s="148"/>
      <c r="LQD191" s="148"/>
      <c r="LQE191" s="148"/>
      <c r="LQF191" s="148"/>
      <c r="LQG191" s="148"/>
      <c r="LQH191" s="148"/>
      <c r="LQI191" s="148"/>
      <c r="LQJ191" s="148"/>
      <c r="LQK191" s="148"/>
      <c r="LQL191" s="148"/>
      <c r="LQM191" s="148"/>
      <c r="LQN191" s="148"/>
      <c r="LQO191" s="148"/>
      <c r="LQP191" s="148"/>
      <c r="LQQ191" s="148"/>
      <c r="LQR191" s="148"/>
      <c r="LQS191" s="148"/>
      <c r="LQT191" s="148"/>
      <c r="LQU191" s="148"/>
      <c r="LQV191" s="148"/>
      <c r="LQW191" s="148"/>
      <c r="LQX191" s="148"/>
      <c r="LQY191" s="148"/>
      <c r="LQZ191" s="148"/>
      <c r="LRA191" s="148"/>
      <c r="LRB191" s="148"/>
      <c r="LRC191" s="148"/>
      <c r="LRD191" s="148"/>
      <c r="LRE191" s="148"/>
      <c r="LRF191" s="148"/>
      <c r="LRG191" s="148"/>
      <c r="LRH191" s="148"/>
      <c r="LRI191" s="148"/>
      <c r="LRJ191" s="148"/>
      <c r="LRK191" s="148"/>
      <c r="LRL191" s="148"/>
      <c r="LRM191" s="148"/>
      <c r="LRN191" s="148"/>
      <c r="LRO191" s="148"/>
      <c r="LRP191" s="148"/>
      <c r="LRQ191" s="148"/>
      <c r="LRR191" s="148"/>
      <c r="LRS191" s="148"/>
      <c r="LRT191" s="148"/>
      <c r="LRU191" s="148"/>
      <c r="LRV191" s="148"/>
      <c r="LRW191" s="148"/>
      <c r="LRX191" s="148"/>
      <c r="LRY191" s="148"/>
      <c r="LRZ191" s="148"/>
      <c r="LSA191" s="148"/>
      <c r="LSB191" s="148"/>
      <c r="LSC191" s="148"/>
      <c r="LSD191" s="148"/>
      <c r="LSE191" s="148"/>
      <c r="LSF191" s="148"/>
      <c r="LSG191" s="148"/>
      <c r="LSH191" s="148"/>
      <c r="LSI191" s="148"/>
      <c r="LSJ191" s="148"/>
      <c r="LSK191" s="148"/>
      <c r="LSL191" s="148"/>
      <c r="LSM191" s="148"/>
      <c r="LSN191" s="148"/>
      <c r="LSO191" s="148"/>
      <c r="LSP191" s="148"/>
      <c r="LSQ191" s="148"/>
      <c r="LSR191" s="148"/>
      <c r="LSS191" s="148"/>
      <c r="LST191" s="148"/>
      <c r="LSU191" s="148"/>
      <c r="LSV191" s="148"/>
      <c r="LSW191" s="148"/>
      <c r="LSX191" s="148"/>
      <c r="LSY191" s="148"/>
      <c r="LSZ191" s="148"/>
      <c r="LTA191" s="148"/>
      <c r="LTB191" s="148"/>
      <c r="LTC191" s="148"/>
      <c r="LTD191" s="148"/>
      <c r="LTE191" s="148"/>
      <c r="LTF191" s="148"/>
      <c r="LTG191" s="148"/>
      <c r="LTH191" s="148"/>
      <c r="LTI191" s="148"/>
      <c r="LTJ191" s="148"/>
      <c r="LTK191" s="148"/>
      <c r="LTL191" s="148"/>
      <c r="LTM191" s="148"/>
      <c r="LTN191" s="148"/>
      <c r="LTO191" s="148"/>
      <c r="LTP191" s="148"/>
      <c r="LTQ191" s="148"/>
      <c r="LTR191" s="148"/>
      <c r="LTS191" s="148"/>
      <c r="LTT191" s="148"/>
      <c r="LTU191" s="148"/>
      <c r="LTV191" s="148"/>
      <c r="LTW191" s="148"/>
      <c r="LTX191" s="148"/>
      <c r="LTY191" s="148"/>
      <c r="LTZ191" s="148"/>
      <c r="LUA191" s="148"/>
      <c r="LUB191" s="148"/>
      <c r="LUC191" s="148"/>
      <c r="LUD191" s="148"/>
      <c r="LUE191" s="148"/>
      <c r="LUF191" s="148"/>
      <c r="LUG191" s="148"/>
      <c r="LUH191" s="148"/>
      <c r="LUI191" s="148"/>
      <c r="LUJ191" s="148"/>
      <c r="LUK191" s="148"/>
      <c r="LUL191" s="148"/>
      <c r="LUM191" s="148"/>
      <c r="LUN191" s="148"/>
      <c r="LUO191" s="148"/>
      <c r="LUP191" s="148"/>
      <c r="LUQ191" s="148"/>
      <c r="LUR191" s="148"/>
      <c r="LUS191" s="148"/>
      <c r="LUT191" s="148"/>
      <c r="LUU191" s="148"/>
      <c r="LUV191" s="148"/>
      <c r="LUW191" s="148"/>
      <c r="LUX191" s="148"/>
      <c r="LUY191" s="148"/>
      <c r="LUZ191" s="148"/>
      <c r="LVA191" s="148"/>
      <c r="LVB191" s="148"/>
      <c r="LVC191" s="148"/>
      <c r="LVD191" s="148"/>
      <c r="LVE191" s="148"/>
      <c r="LVF191" s="148"/>
      <c r="LVG191" s="148"/>
      <c r="LVH191" s="148"/>
      <c r="LVI191" s="148"/>
      <c r="LVJ191" s="148"/>
      <c r="LVK191" s="148"/>
      <c r="LVL191" s="148"/>
      <c r="LVM191" s="148"/>
      <c r="LVN191" s="148"/>
      <c r="LVO191" s="148"/>
      <c r="LVP191" s="148"/>
      <c r="LVQ191" s="148"/>
      <c r="LVR191" s="148"/>
      <c r="LVS191" s="148"/>
      <c r="LVT191" s="148"/>
      <c r="LVU191" s="148"/>
      <c r="LVV191" s="148"/>
      <c r="LVW191" s="148"/>
      <c r="LVX191" s="148"/>
      <c r="LVY191" s="148"/>
      <c r="LVZ191" s="148"/>
      <c r="LWA191" s="148"/>
      <c r="LWB191" s="148"/>
      <c r="LWC191" s="148"/>
      <c r="LWD191" s="148"/>
      <c r="LWE191" s="148"/>
      <c r="LWF191" s="148"/>
      <c r="LWG191" s="148"/>
      <c r="LWH191" s="148"/>
      <c r="LWI191" s="148"/>
      <c r="LWJ191" s="148"/>
      <c r="LWK191" s="148"/>
      <c r="LWL191" s="148"/>
      <c r="LWM191" s="148"/>
      <c r="LWN191" s="148"/>
      <c r="LWO191" s="148"/>
      <c r="LWP191" s="148"/>
      <c r="LWQ191" s="148"/>
      <c r="LWR191" s="148"/>
      <c r="LWS191" s="148"/>
      <c r="LWT191" s="148"/>
      <c r="LWU191" s="148"/>
      <c r="LWV191" s="148"/>
      <c r="LWW191" s="148"/>
      <c r="LWX191" s="148"/>
      <c r="LWY191" s="148"/>
      <c r="LWZ191" s="148"/>
      <c r="LXA191" s="148"/>
      <c r="LXB191" s="148"/>
      <c r="LXC191" s="148"/>
      <c r="LXD191" s="148"/>
      <c r="LXE191" s="148"/>
      <c r="LXF191" s="148"/>
      <c r="LXG191" s="148"/>
      <c r="LXH191" s="148"/>
      <c r="LXI191" s="148"/>
      <c r="LXJ191" s="148"/>
      <c r="LXK191" s="148"/>
      <c r="LXL191" s="148"/>
      <c r="LXM191" s="148"/>
      <c r="LXN191" s="148"/>
      <c r="LXO191" s="148"/>
      <c r="LXP191" s="148"/>
      <c r="LXQ191" s="148"/>
      <c r="LXR191" s="148"/>
      <c r="LXS191" s="148"/>
      <c r="LXT191" s="148"/>
      <c r="LXU191" s="148"/>
      <c r="LXV191" s="148"/>
      <c r="LXW191" s="148"/>
      <c r="LXX191" s="148"/>
      <c r="LXY191" s="148"/>
      <c r="LXZ191" s="148"/>
      <c r="LYA191" s="148"/>
      <c r="LYB191" s="148"/>
      <c r="LYC191" s="148"/>
      <c r="LYD191" s="148"/>
      <c r="LYE191" s="148"/>
      <c r="LYF191" s="148"/>
      <c r="LYG191" s="148"/>
      <c r="LYH191" s="148"/>
      <c r="LYI191" s="148"/>
      <c r="LYJ191" s="148"/>
      <c r="LYK191" s="148"/>
      <c r="LYL191" s="148"/>
      <c r="LYM191" s="148"/>
      <c r="LYN191" s="148"/>
      <c r="LYO191" s="148"/>
      <c r="LYP191" s="148"/>
      <c r="LYQ191" s="148"/>
      <c r="LYR191" s="148"/>
      <c r="LYS191" s="148"/>
      <c r="LYT191" s="148"/>
      <c r="LYU191" s="148"/>
      <c r="LYV191" s="148"/>
      <c r="LYW191" s="148"/>
      <c r="LYX191" s="148"/>
      <c r="LYY191" s="148"/>
      <c r="LYZ191" s="148"/>
      <c r="LZA191" s="148"/>
      <c r="LZB191" s="148"/>
      <c r="LZC191" s="148"/>
      <c r="LZD191" s="148"/>
      <c r="LZE191" s="148"/>
      <c r="LZF191" s="148"/>
      <c r="LZG191" s="148"/>
      <c r="LZH191" s="148"/>
      <c r="LZI191" s="148"/>
      <c r="LZJ191" s="148"/>
      <c r="LZK191" s="148"/>
      <c r="LZL191" s="148"/>
      <c r="LZM191" s="148"/>
      <c r="LZN191" s="148"/>
      <c r="LZO191" s="148"/>
      <c r="LZP191" s="148"/>
      <c r="LZQ191" s="148"/>
      <c r="LZR191" s="148"/>
      <c r="LZS191" s="148"/>
      <c r="LZT191" s="148"/>
      <c r="LZU191" s="148"/>
      <c r="LZV191" s="148"/>
      <c r="LZW191" s="148"/>
      <c r="LZX191" s="148"/>
      <c r="LZY191" s="148"/>
      <c r="LZZ191" s="148"/>
      <c r="MAA191" s="148"/>
      <c r="MAB191" s="148"/>
      <c r="MAC191" s="148"/>
      <c r="MAD191" s="148"/>
      <c r="MAE191" s="148"/>
      <c r="MAF191" s="148"/>
      <c r="MAG191" s="148"/>
      <c r="MAH191" s="148"/>
      <c r="MAI191" s="148"/>
      <c r="MAJ191" s="148"/>
      <c r="MAK191" s="148"/>
      <c r="MAL191" s="148"/>
      <c r="MAM191" s="148"/>
      <c r="MAN191" s="148"/>
      <c r="MAO191" s="148"/>
      <c r="MAP191" s="148"/>
      <c r="MAQ191" s="148"/>
      <c r="MAR191" s="148"/>
      <c r="MAS191" s="148"/>
      <c r="MAT191" s="148"/>
      <c r="MAU191" s="148"/>
      <c r="MAV191" s="148"/>
      <c r="MAW191" s="148"/>
      <c r="MAX191" s="148"/>
      <c r="MAY191" s="148"/>
      <c r="MAZ191" s="148"/>
      <c r="MBA191" s="148"/>
      <c r="MBB191" s="148"/>
      <c r="MBC191" s="148"/>
      <c r="MBD191" s="148"/>
      <c r="MBE191" s="148"/>
      <c r="MBF191" s="148"/>
      <c r="MBG191" s="148"/>
      <c r="MBH191" s="148"/>
      <c r="MBI191" s="148"/>
      <c r="MBJ191" s="148"/>
      <c r="MBK191" s="148"/>
      <c r="MBL191" s="148"/>
      <c r="MBM191" s="148"/>
      <c r="MBN191" s="148"/>
      <c r="MBO191" s="148"/>
      <c r="MBP191" s="148"/>
      <c r="MBQ191" s="148"/>
      <c r="MBR191" s="148"/>
      <c r="MBS191" s="148"/>
      <c r="MBT191" s="148"/>
      <c r="MBU191" s="148"/>
      <c r="MBV191" s="148"/>
      <c r="MBW191" s="148"/>
      <c r="MBX191" s="148"/>
      <c r="MBY191" s="148"/>
      <c r="MBZ191" s="148"/>
      <c r="MCA191" s="148"/>
      <c r="MCB191" s="148"/>
      <c r="MCC191" s="148"/>
      <c r="MCD191" s="148"/>
      <c r="MCE191" s="148"/>
      <c r="MCF191" s="148"/>
      <c r="MCG191" s="148"/>
      <c r="MCH191" s="148"/>
      <c r="MCI191" s="148"/>
      <c r="MCJ191" s="148"/>
      <c r="MCK191" s="148"/>
      <c r="MCL191" s="148"/>
      <c r="MCM191" s="148"/>
      <c r="MCN191" s="148"/>
      <c r="MCO191" s="148"/>
      <c r="MCP191" s="148"/>
      <c r="MCQ191" s="148"/>
      <c r="MCR191" s="148"/>
      <c r="MCS191" s="148"/>
      <c r="MCT191" s="148"/>
      <c r="MCU191" s="148"/>
      <c r="MCV191" s="148"/>
      <c r="MCW191" s="148"/>
      <c r="MCX191" s="148"/>
      <c r="MCY191" s="148"/>
      <c r="MCZ191" s="148"/>
      <c r="MDA191" s="148"/>
      <c r="MDB191" s="148"/>
      <c r="MDC191" s="148"/>
      <c r="MDD191" s="148"/>
      <c r="MDE191" s="148"/>
      <c r="MDF191" s="148"/>
      <c r="MDG191" s="148"/>
      <c r="MDH191" s="148"/>
      <c r="MDI191" s="148"/>
      <c r="MDJ191" s="148"/>
      <c r="MDK191" s="148"/>
      <c r="MDL191" s="148"/>
      <c r="MDM191" s="148"/>
      <c r="MDN191" s="148"/>
      <c r="MDO191" s="148"/>
      <c r="MDP191" s="148"/>
      <c r="MDQ191" s="148"/>
      <c r="MDR191" s="148"/>
      <c r="MDS191" s="148"/>
      <c r="MDT191" s="148"/>
      <c r="MDU191" s="148"/>
      <c r="MDV191" s="148"/>
      <c r="MDW191" s="148"/>
      <c r="MDX191" s="148"/>
      <c r="MDY191" s="148"/>
      <c r="MDZ191" s="148"/>
      <c r="MEA191" s="148"/>
      <c r="MEB191" s="148"/>
      <c r="MEC191" s="148"/>
      <c r="MED191" s="148"/>
      <c r="MEE191" s="148"/>
      <c r="MEF191" s="148"/>
      <c r="MEG191" s="148"/>
      <c r="MEH191" s="148"/>
      <c r="MEI191" s="148"/>
      <c r="MEJ191" s="148"/>
      <c r="MEK191" s="148"/>
      <c r="MEL191" s="148"/>
      <c r="MEM191" s="148"/>
      <c r="MEN191" s="148"/>
      <c r="MEO191" s="148"/>
      <c r="MEP191" s="148"/>
      <c r="MEQ191" s="148"/>
      <c r="MER191" s="148"/>
      <c r="MES191" s="148"/>
      <c r="MET191" s="148"/>
      <c r="MEU191" s="148"/>
      <c r="MEV191" s="148"/>
      <c r="MEW191" s="148"/>
      <c r="MEX191" s="148"/>
      <c r="MEY191" s="148"/>
      <c r="MEZ191" s="148"/>
      <c r="MFA191" s="148"/>
      <c r="MFB191" s="148"/>
      <c r="MFC191" s="148"/>
      <c r="MFD191" s="148"/>
      <c r="MFE191" s="148"/>
      <c r="MFF191" s="148"/>
      <c r="MFG191" s="148"/>
      <c r="MFH191" s="148"/>
      <c r="MFI191" s="148"/>
      <c r="MFJ191" s="148"/>
      <c r="MFK191" s="148"/>
      <c r="MFL191" s="148"/>
      <c r="MFM191" s="148"/>
      <c r="MFN191" s="148"/>
      <c r="MFO191" s="148"/>
      <c r="MFP191" s="148"/>
      <c r="MFQ191" s="148"/>
      <c r="MFR191" s="148"/>
      <c r="MFS191" s="148"/>
      <c r="MFT191" s="148"/>
      <c r="MFU191" s="148"/>
      <c r="MFV191" s="148"/>
      <c r="MFW191" s="148"/>
      <c r="MFX191" s="148"/>
      <c r="MFY191" s="148"/>
      <c r="MFZ191" s="148"/>
      <c r="MGA191" s="148"/>
      <c r="MGB191" s="148"/>
      <c r="MGC191" s="148"/>
      <c r="MGD191" s="148"/>
      <c r="MGE191" s="148"/>
      <c r="MGF191" s="148"/>
      <c r="MGG191" s="148"/>
      <c r="MGH191" s="148"/>
      <c r="MGI191" s="148"/>
      <c r="MGJ191" s="148"/>
      <c r="MGK191" s="148"/>
      <c r="MGL191" s="148"/>
      <c r="MGM191" s="148"/>
      <c r="MGN191" s="148"/>
      <c r="MGO191" s="148"/>
      <c r="MGP191" s="148"/>
      <c r="MGQ191" s="148"/>
      <c r="MGR191" s="148"/>
      <c r="MGS191" s="148"/>
      <c r="MGT191" s="148"/>
      <c r="MGU191" s="148"/>
      <c r="MGV191" s="148"/>
      <c r="MGW191" s="148"/>
      <c r="MGX191" s="148"/>
      <c r="MGY191" s="148"/>
      <c r="MGZ191" s="148"/>
      <c r="MHA191" s="148"/>
      <c r="MHB191" s="148"/>
      <c r="MHC191" s="148"/>
      <c r="MHD191" s="148"/>
      <c r="MHE191" s="148"/>
      <c r="MHF191" s="148"/>
      <c r="MHG191" s="148"/>
      <c r="MHH191" s="148"/>
      <c r="MHI191" s="148"/>
      <c r="MHJ191" s="148"/>
      <c r="MHK191" s="148"/>
      <c r="MHL191" s="148"/>
      <c r="MHM191" s="148"/>
      <c r="MHN191" s="148"/>
      <c r="MHO191" s="148"/>
      <c r="MHP191" s="148"/>
      <c r="MHQ191" s="148"/>
      <c r="MHR191" s="148"/>
      <c r="MHS191" s="148"/>
      <c r="MHT191" s="148"/>
      <c r="MHU191" s="148"/>
      <c r="MHV191" s="148"/>
      <c r="MHW191" s="148"/>
      <c r="MHX191" s="148"/>
      <c r="MHY191" s="148"/>
      <c r="MHZ191" s="148"/>
      <c r="MIA191" s="148"/>
      <c r="MIB191" s="148"/>
      <c r="MIC191" s="148"/>
      <c r="MID191" s="148"/>
      <c r="MIE191" s="148"/>
      <c r="MIF191" s="148"/>
      <c r="MIG191" s="148"/>
      <c r="MIH191" s="148"/>
      <c r="MII191" s="148"/>
      <c r="MIJ191" s="148"/>
      <c r="MIK191" s="148"/>
      <c r="MIL191" s="148"/>
      <c r="MIM191" s="148"/>
      <c r="MIN191" s="148"/>
      <c r="MIO191" s="148"/>
      <c r="MIP191" s="148"/>
      <c r="MIQ191" s="148"/>
      <c r="MIR191" s="148"/>
      <c r="MIS191" s="148"/>
      <c r="MIT191" s="148"/>
      <c r="MIU191" s="148"/>
      <c r="MIV191" s="148"/>
      <c r="MIW191" s="148"/>
      <c r="MIX191" s="148"/>
      <c r="MIY191" s="148"/>
      <c r="MIZ191" s="148"/>
      <c r="MJA191" s="148"/>
      <c r="MJB191" s="148"/>
      <c r="MJC191" s="148"/>
      <c r="MJD191" s="148"/>
      <c r="MJE191" s="148"/>
      <c r="MJF191" s="148"/>
      <c r="MJG191" s="148"/>
      <c r="MJH191" s="148"/>
      <c r="MJI191" s="148"/>
      <c r="MJJ191" s="148"/>
      <c r="MJK191" s="148"/>
      <c r="MJL191" s="148"/>
      <c r="MJM191" s="148"/>
      <c r="MJN191" s="148"/>
      <c r="MJO191" s="148"/>
      <c r="MJP191" s="148"/>
      <c r="MJQ191" s="148"/>
      <c r="MJR191" s="148"/>
      <c r="MJS191" s="148"/>
      <c r="MJT191" s="148"/>
      <c r="MJU191" s="148"/>
      <c r="MJV191" s="148"/>
      <c r="MJW191" s="148"/>
      <c r="MJX191" s="148"/>
      <c r="MJY191" s="148"/>
      <c r="MJZ191" s="148"/>
      <c r="MKA191" s="148"/>
      <c r="MKB191" s="148"/>
      <c r="MKC191" s="148"/>
      <c r="MKD191" s="148"/>
      <c r="MKE191" s="148"/>
      <c r="MKF191" s="148"/>
      <c r="MKG191" s="148"/>
      <c r="MKH191" s="148"/>
      <c r="MKI191" s="148"/>
      <c r="MKJ191" s="148"/>
      <c r="MKK191" s="148"/>
      <c r="MKL191" s="148"/>
      <c r="MKM191" s="148"/>
      <c r="MKN191" s="148"/>
      <c r="MKO191" s="148"/>
      <c r="MKP191" s="148"/>
      <c r="MKQ191" s="148"/>
      <c r="MKR191" s="148"/>
      <c r="MKS191" s="148"/>
      <c r="MKT191" s="148"/>
      <c r="MKU191" s="148"/>
      <c r="MKV191" s="148"/>
      <c r="MKW191" s="148"/>
      <c r="MKX191" s="148"/>
      <c r="MKY191" s="148"/>
      <c r="MKZ191" s="148"/>
      <c r="MLA191" s="148"/>
      <c r="MLB191" s="148"/>
      <c r="MLC191" s="148"/>
      <c r="MLD191" s="148"/>
      <c r="MLE191" s="148"/>
      <c r="MLF191" s="148"/>
      <c r="MLG191" s="148"/>
      <c r="MLH191" s="148"/>
      <c r="MLI191" s="148"/>
      <c r="MLJ191" s="148"/>
      <c r="MLK191" s="148"/>
      <c r="MLL191" s="148"/>
      <c r="MLM191" s="148"/>
      <c r="MLN191" s="148"/>
      <c r="MLO191" s="148"/>
      <c r="MLP191" s="148"/>
      <c r="MLQ191" s="148"/>
      <c r="MLR191" s="148"/>
      <c r="MLS191" s="148"/>
      <c r="MLT191" s="148"/>
      <c r="MLU191" s="148"/>
      <c r="MLV191" s="148"/>
      <c r="MLW191" s="148"/>
      <c r="MLX191" s="148"/>
      <c r="MLY191" s="148"/>
      <c r="MLZ191" s="148"/>
      <c r="MMA191" s="148"/>
      <c r="MMB191" s="148"/>
      <c r="MMC191" s="148"/>
      <c r="MMD191" s="148"/>
      <c r="MME191" s="148"/>
      <c r="MMF191" s="148"/>
      <c r="MMG191" s="148"/>
      <c r="MMH191" s="148"/>
      <c r="MMI191" s="148"/>
      <c r="MMJ191" s="148"/>
      <c r="MMK191" s="148"/>
      <c r="MML191" s="148"/>
      <c r="MMM191" s="148"/>
      <c r="MMN191" s="148"/>
      <c r="MMO191" s="148"/>
      <c r="MMP191" s="148"/>
      <c r="MMQ191" s="148"/>
      <c r="MMR191" s="148"/>
      <c r="MMS191" s="148"/>
      <c r="MMT191" s="148"/>
      <c r="MMU191" s="148"/>
      <c r="MMV191" s="148"/>
      <c r="MMW191" s="148"/>
      <c r="MMX191" s="148"/>
      <c r="MMY191" s="148"/>
      <c r="MMZ191" s="148"/>
      <c r="MNA191" s="148"/>
      <c r="MNB191" s="148"/>
      <c r="MNC191" s="148"/>
      <c r="MND191" s="148"/>
      <c r="MNE191" s="148"/>
      <c r="MNF191" s="148"/>
      <c r="MNG191" s="148"/>
      <c r="MNH191" s="148"/>
      <c r="MNI191" s="148"/>
      <c r="MNJ191" s="148"/>
      <c r="MNK191" s="148"/>
      <c r="MNL191" s="148"/>
      <c r="MNM191" s="148"/>
      <c r="MNN191" s="148"/>
      <c r="MNO191" s="148"/>
      <c r="MNP191" s="148"/>
      <c r="MNQ191" s="148"/>
      <c r="MNR191" s="148"/>
      <c r="MNS191" s="148"/>
      <c r="MNT191" s="148"/>
      <c r="MNU191" s="148"/>
      <c r="MNV191" s="148"/>
      <c r="MNW191" s="148"/>
      <c r="MNX191" s="148"/>
      <c r="MNY191" s="148"/>
      <c r="MNZ191" s="148"/>
      <c r="MOA191" s="148"/>
      <c r="MOB191" s="148"/>
      <c r="MOC191" s="148"/>
      <c r="MOD191" s="148"/>
      <c r="MOE191" s="148"/>
      <c r="MOF191" s="148"/>
      <c r="MOG191" s="148"/>
      <c r="MOH191" s="148"/>
      <c r="MOI191" s="148"/>
      <c r="MOJ191" s="148"/>
      <c r="MOK191" s="148"/>
      <c r="MOL191" s="148"/>
      <c r="MOM191" s="148"/>
      <c r="MON191" s="148"/>
      <c r="MOO191" s="148"/>
      <c r="MOP191" s="148"/>
      <c r="MOQ191" s="148"/>
      <c r="MOR191" s="148"/>
      <c r="MOS191" s="148"/>
      <c r="MOT191" s="148"/>
      <c r="MOU191" s="148"/>
      <c r="MOV191" s="148"/>
      <c r="MOW191" s="148"/>
      <c r="MOX191" s="148"/>
      <c r="MOY191" s="148"/>
      <c r="MOZ191" s="148"/>
      <c r="MPA191" s="148"/>
      <c r="MPB191" s="148"/>
      <c r="MPC191" s="148"/>
      <c r="MPD191" s="148"/>
      <c r="MPE191" s="148"/>
      <c r="MPF191" s="148"/>
      <c r="MPG191" s="148"/>
      <c r="MPH191" s="148"/>
      <c r="MPI191" s="148"/>
      <c r="MPJ191" s="148"/>
      <c r="MPK191" s="148"/>
      <c r="MPL191" s="148"/>
      <c r="MPM191" s="148"/>
      <c r="MPN191" s="148"/>
      <c r="MPO191" s="148"/>
      <c r="MPP191" s="148"/>
      <c r="MPQ191" s="148"/>
      <c r="MPR191" s="148"/>
      <c r="MPS191" s="148"/>
      <c r="MPT191" s="148"/>
      <c r="MPU191" s="148"/>
      <c r="MPV191" s="148"/>
      <c r="MPW191" s="148"/>
      <c r="MPX191" s="148"/>
      <c r="MPY191" s="148"/>
      <c r="MPZ191" s="148"/>
      <c r="MQA191" s="148"/>
      <c r="MQB191" s="148"/>
      <c r="MQC191" s="148"/>
      <c r="MQD191" s="148"/>
      <c r="MQE191" s="148"/>
      <c r="MQF191" s="148"/>
      <c r="MQG191" s="148"/>
      <c r="MQH191" s="148"/>
      <c r="MQI191" s="148"/>
      <c r="MQJ191" s="148"/>
      <c r="MQK191" s="148"/>
      <c r="MQL191" s="148"/>
      <c r="MQM191" s="148"/>
      <c r="MQN191" s="148"/>
      <c r="MQO191" s="148"/>
      <c r="MQP191" s="148"/>
      <c r="MQQ191" s="148"/>
      <c r="MQR191" s="148"/>
      <c r="MQS191" s="148"/>
      <c r="MQT191" s="148"/>
      <c r="MQU191" s="148"/>
      <c r="MQV191" s="148"/>
      <c r="MQW191" s="148"/>
      <c r="MQX191" s="148"/>
      <c r="MQY191" s="148"/>
      <c r="MQZ191" s="148"/>
      <c r="MRA191" s="148"/>
      <c r="MRB191" s="148"/>
      <c r="MRC191" s="148"/>
      <c r="MRD191" s="148"/>
      <c r="MRE191" s="148"/>
      <c r="MRF191" s="148"/>
      <c r="MRG191" s="148"/>
      <c r="MRH191" s="148"/>
      <c r="MRI191" s="148"/>
      <c r="MRJ191" s="148"/>
      <c r="MRK191" s="148"/>
      <c r="MRL191" s="148"/>
      <c r="MRM191" s="148"/>
      <c r="MRN191" s="148"/>
      <c r="MRO191" s="148"/>
      <c r="MRP191" s="148"/>
      <c r="MRQ191" s="148"/>
      <c r="MRR191" s="148"/>
      <c r="MRS191" s="148"/>
      <c r="MRT191" s="148"/>
      <c r="MRU191" s="148"/>
      <c r="MRV191" s="148"/>
      <c r="MRW191" s="148"/>
      <c r="MRX191" s="148"/>
      <c r="MRY191" s="148"/>
      <c r="MRZ191" s="148"/>
      <c r="MSA191" s="148"/>
      <c r="MSB191" s="148"/>
      <c r="MSC191" s="148"/>
      <c r="MSD191" s="148"/>
      <c r="MSE191" s="148"/>
      <c r="MSF191" s="148"/>
      <c r="MSG191" s="148"/>
      <c r="MSH191" s="148"/>
      <c r="MSI191" s="148"/>
      <c r="MSJ191" s="148"/>
      <c r="MSK191" s="148"/>
      <c r="MSL191" s="148"/>
      <c r="MSM191" s="148"/>
      <c r="MSN191" s="148"/>
      <c r="MSO191" s="148"/>
      <c r="MSP191" s="148"/>
      <c r="MSQ191" s="148"/>
      <c r="MSR191" s="148"/>
      <c r="MSS191" s="148"/>
      <c r="MST191" s="148"/>
      <c r="MSU191" s="148"/>
      <c r="MSV191" s="148"/>
      <c r="MSW191" s="148"/>
      <c r="MSX191" s="148"/>
      <c r="MSY191" s="148"/>
      <c r="MSZ191" s="148"/>
      <c r="MTA191" s="148"/>
      <c r="MTB191" s="148"/>
      <c r="MTC191" s="148"/>
      <c r="MTD191" s="148"/>
      <c r="MTE191" s="148"/>
      <c r="MTF191" s="148"/>
      <c r="MTG191" s="148"/>
      <c r="MTH191" s="148"/>
      <c r="MTI191" s="148"/>
      <c r="MTJ191" s="148"/>
      <c r="MTK191" s="148"/>
      <c r="MTL191" s="148"/>
      <c r="MTM191" s="148"/>
      <c r="MTN191" s="148"/>
      <c r="MTO191" s="148"/>
      <c r="MTP191" s="148"/>
      <c r="MTQ191" s="148"/>
      <c r="MTR191" s="148"/>
      <c r="MTS191" s="148"/>
      <c r="MTT191" s="148"/>
      <c r="MTU191" s="148"/>
      <c r="MTV191" s="148"/>
      <c r="MTW191" s="148"/>
      <c r="MTX191" s="148"/>
      <c r="MTY191" s="148"/>
      <c r="MTZ191" s="148"/>
      <c r="MUA191" s="148"/>
      <c r="MUB191" s="148"/>
      <c r="MUC191" s="148"/>
      <c r="MUD191" s="148"/>
      <c r="MUE191" s="148"/>
      <c r="MUF191" s="148"/>
      <c r="MUG191" s="148"/>
      <c r="MUH191" s="148"/>
      <c r="MUI191" s="148"/>
      <c r="MUJ191" s="148"/>
      <c r="MUK191" s="148"/>
      <c r="MUL191" s="148"/>
      <c r="MUM191" s="148"/>
      <c r="MUN191" s="148"/>
      <c r="MUO191" s="148"/>
      <c r="MUP191" s="148"/>
      <c r="MUQ191" s="148"/>
      <c r="MUR191" s="148"/>
      <c r="MUS191" s="148"/>
      <c r="MUT191" s="148"/>
      <c r="MUU191" s="148"/>
      <c r="MUV191" s="148"/>
      <c r="MUW191" s="148"/>
      <c r="MUX191" s="148"/>
      <c r="MUY191" s="148"/>
      <c r="MUZ191" s="148"/>
      <c r="MVA191" s="148"/>
      <c r="MVB191" s="148"/>
      <c r="MVC191" s="148"/>
      <c r="MVD191" s="148"/>
      <c r="MVE191" s="148"/>
      <c r="MVF191" s="148"/>
      <c r="MVG191" s="148"/>
      <c r="MVH191" s="148"/>
      <c r="MVI191" s="148"/>
      <c r="MVJ191" s="148"/>
      <c r="MVK191" s="148"/>
      <c r="MVL191" s="148"/>
      <c r="MVM191" s="148"/>
      <c r="MVN191" s="148"/>
      <c r="MVO191" s="148"/>
      <c r="MVP191" s="148"/>
      <c r="MVQ191" s="148"/>
      <c r="MVR191" s="148"/>
      <c r="MVS191" s="148"/>
      <c r="MVT191" s="148"/>
      <c r="MVU191" s="148"/>
      <c r="MVV191" s="148"/>
      <c r="MVW191" s="148"/>
      <c r="MVX191" s="148"/>
      <c r="MVY191" s="148"/>
      <c r="MVZ191" s="148"/>
      <c r="MWA191" s="148"/>
      <c r="MWB191" s="148"/>
      <c r="MWC191" s="148"/>
      <c r="MWD191" s="148"/>
      <c r="MWE191" s="148"/>
      <c r="MWF191" s="148"/>
      <c r="MWG191" s="148"/>
      <c r="MWH191" s="148"/>
      <c r="MWI191" s="148"/>
      <c r="MWJ191" s="148"/>
      <c r="MWK191" s="148"/>
      <c r="MWL191" s="148"/>
      <c r="MWM191" s="148"/>
      <c r="MWN191" s="148"/>
      <c r="MWO191" s="148"/>
      <c r="MWP191" s="148"/>
      <c r="MWQ191" s="148"/>
      <c r="MWR191" s="148"/>
      <c r="MWS191" s="148"/>
      <c r="MWT191" s="148"/>
      <c r="MWU191" s="148"/>
      <c r="MWV191" s="148"/>
      <c r="MWW191" s="148"/>
      <c r="MWX191" s="148"/>
      <c r="MWY191" s="148"/>
      <c r="MWZ191" s="148"/>
      <c r="MXA191" s="148"/>
      <c r="MXB191" s="148"/>
      <c r="MXC191" s="148"/>
      <c r="MXD191" s="148"/>
      <c r="MXE191" s="148"/>
      <c r="MXF191" s="148"/>
      <c r="MXG191" s="148"/>
      <c r="MXH191" s="148"/>
      <c r="MXI191" s="148"/>
      <c r="MXJ191" s="148"/>
      <c r="MXK191" s="148"/>
      <c r="MXL191" s="148"/>
      <c r="MXM191" s="148"/>
      <c r="MXN191" s="148"/>
      <c r="MXO191" s="148"/>
      <c r="MXP191" s="148"/>
      <c r="MXQ191" s="148"/>
      <c r="MXR191" s="148"/>
      <c r="MXS191" s="148"/>
      <c r="MXT191" s="148"/>
      <c r="MXU191" s="148"/>
      <c r="MXV191" s="148"/>
      <c r="MXW191" s="148"/>
      <c r="MXX191" s="148"/>
      <c r="MXY191" s="148"/>
      <c r="MXZ191" s="148"/>
      <c r="MYA191" s="148"/>
      <c r="MYB191" s="148"/>
      <c r="MYC191" s="148"/>
      <c r="MYD191" s="148"/>
      <c r="MYE191" s="148"/>
      <c r="MYF191" s="148"/>
      <c r="MYG191" s="148"/>
      <c r="MYH191" s="148"/>
      <c r="MYI191" s="148"/>
      <c r="MYJ191" s="148"/>
      <c r="MYK191" s="148"/>
      <c r="MYL191" s="148"/>
      <c r="MYM191" s="148"/>
      <c r="MYN191" s="148"/>
      <c r="MYO191" s="148"/>
      <c r="MYP191" s="148"/>
      <c r="MYQ191" s="148"/>
      <c r="MYR191" s="148"/>
      <c r="MYS191" s="148"/>
      <c r="MYT191" s="148"/>
      <c r="MYU191" s="148"/>
      <c r="MYV191" s="148"/>
      <c r="MYW191" s="148"/>
      <c r="MYX191" s="148"/>
      <c r="MYY191" s="148"/>
      <c r="MYZ191" s="148"/>
      <c r="MZA191" s="148"/>
      <c r="MZB191" s="148"/>
      <c r="MZC191" s="148"/>
      <c r="MZD191" s="148"/>
      <c r="MZE191" s="148"/>
      <c r="MZF191" s="148"/>
      <c r="MZG191" s="148"/>
      <c r="MZH191" s="148"/>
      <c r="MZI191" s="148"/>
      <c r="MZJ191" s="148"/>
      <c r="MZK191" s="148"/>
      <c r="MZL191" s="148"/>
      <c r="MZM191" s="148"/>
      <c r="MZN191" s="148"/>
      <c r="MZO191" s="148"/>
      <c r="MZP191" s="148"/>
      <c r="MZQ191" s="148"/>
      <c r="MZR191" s="148"/>
      <c r="MZS191" s="148"/>
      <c r="MZT191" s="148"/>
      <c r="MZU191" s="148"/>
      <c r="MZV191" s="148"/>
      <c r="MZW191" s="148"/>
      <c r="MZX191" s="148"/>
      <c r="MZY191" s="148"/>
      <c r="MZZ191" s="148"/>
      <c r="NAA191" s="148"/>
      <c r="NAB191" s="148"/>
      <c r="NAC191" s="148"/>
      <c r="NAD191" s="148"/>
      <c r="NAE191" s="148"/>
      <c r="NAF191" s="148"/>
      <c r="NAG191" s="148"/>
      <c r="NAH191" s="148"/>
      <c r="NAI191" s="148"/>
      <c r="NAJ191" s="148"/>
      <c r="NAK191" s="148"/>
      <c r="NAL191" s="148"/>
      <c r="NAM191" s="148"/>
      <c r="NAN191" s="148"/>
      <c r="NAO191" s="148"/>
      <c r="NAP191" s="148"/>
      <c r="NAQ191" s="148"/>
      <c r="NAR191" s="148"/>
      <c r="NAS191" s="148"/>
      <c r="NAT191" s="148"/>
      <c r="NAU191" s="148"/>
      <c r="NAV191" s="148"/>
      <c r="NAW191" s="148"/>
      <c r="NAX191" s="148"/>
      <c r="NAY191" s="148"/>
      <c r="NAZ191" s="148"/>
      <c r="NBA191" s="148"/>
      <c r="NBB191" s="148"/>
      <c r="NBC191" s="148"/>
      <c r="NBD191" s="148"/>
      <c r="NBE191" s="148"/>
      <c r="NBF191" s="148"/>
      <c r="NBG191" s="148"/>
      <c r="NBH191" s="148"/>
      <c r="NBI191" s="148"/>
      <c r="NBJ191" s="148"/>
      <c r="NBK191" s="148"/>
      <c r="NBL191" s="148"/>
      <c r="NBM191" s="148"/>
      <c r="NBN191" s="148"/>
      <c r="NBO191" s="148"/>
      <c r="NBP191" s="148"/>
      <c r="NBQ191" s="148"/>
      <c r="NBR191" s="148"/>
      <c r="NBS191" s="148"/>
      <c r="NBT191" s="148"/>
      <c r="NBU191" s="148"/>
      <c r="NBV191" s="148"/>
      <c r="NBW191" s="148"/>
      <c r="NBX191" s="148"/>
      <c r="NBY191" s="148"/>
      <c r="NBZ191" s="148"/>
      <c r="NCA191" s="148"/>
      <c r="NCB191" s="148"/>
      <c r="NCC191" s="148"/>
      <c r="NCD191" s="148"/>
      <c r="NCE191" s="148"/>
      <c r="NCF191" s="148"/>
      <c r="NCG191" s="148"/>
      <c r="NCH191" s="148"/>
      <c r="NCI191" s="148"/>
      <c r="NCJ191" s="148"/>
      <c r="NCK191" s="148"/>
      <c r="NCL191" s="148"/>
      <c r="NCM191" s="148"/>
      <c r="NCN191" s="148"/>
      <c r="NCO191" s="148"/>
      <c r="NCP191" s="148"/>
      <c r="NCQ191" s="148"/>
      <c r="NCR191" s="148"/>
      <c r="NCS191" s="148"/>
      <c r="NCT191" s="148"/>
      <c r="NCU191" s="148"/>
      <c r="NCV191" s="148"/>
      <c r="NCW191" s="148"/>
      <c r="NCX191" s="148"/>
      <c r="NCY191" s="148"/>
      <c r="NCZ191" s="148"/>
      <c r="NDA191" s="148"/>
      <c r="NDB191" s="148"/>
      <c r="NDC191" s="148"/>
      <c r="NDD191" s="148"/>
      <c r="NDE191" s="148"/>
      <c r="NDF191" s="148"/>
      <c r="NDG191" s="148"/>
      <c r="NDH191" s="148"/>
      <c r="NDI191" s="148"/>
      <c r="NDJ191" s="148"/>
      <c r="NDK191" s="148"/>
      <c r="NDL191" s="148"/>
      <c r="NDM191" s="148"/>
      <c r="NDN191" s="148"/>
      <c r="NDO191" s="148"/>
      <c r="NDP191" s="148"/>
      <c r="NDQ191" s="148"/>
      <c r="NDR191" s="148"/>
      <c r="NDS191" s="148"/>
      <c r="NDT191" s="148"/>
      <c r="NDU191" s="148"/>
      <c r="NDV191" s="148"/>
      <c r="NDW191" s="148"/>
      <c r="NDX191" s="148"/>
      <c r="NDY191" s="148"/>
      <c r="NDZ191" s="148"/>
      <c r="NEA191" s="148"/>
      <c r="NEB191" s="148"/>
      <c r="NEC191" s="148"/>
      <c r="NED191" s="148"/>
      <c r="NEE191" s="148"/>
      <c r="NEF191" s="148"/>
      <c r="NEG191" s="148"/>
      <c r="NEH191" s="148"/>
      <c r="NEI191" s="148"/>
      <c r="NEJ191" s="148"/>
      <c r="NEK191" s="148"/>
      <c r="NEL191" s="148"/>
      <c r="NEM191" s="148"/>
      <c r="NEN191" s="148"/>
      <c r="NEO191" s="148"/>
      <c r="NEP191" s="148"/>
      <c r="NEQ191" s="148"/>
      <c r="NER191" s="148"/>
      <c r="NES191" s="148"/>
      <c r="NET191" s="148"/>
      <c r="NEU191" s="148"/>
      <c r="NEV191" s="148"/>
      <c r="NEW191" s="148"/>
      <c r="NEX191" s="148"/>
      <c r="NEY191" s="148"/>
      <c r="NEZ191" s="148"/>
      <c r="NFA191" s="148"/>
      <c r="NFB191" s="148"/>
      <c r="NFC191" s="148"/>
      <c r="NFD191" s="148"/>
      <c r="NFE191" s="148"/>
      <c r="NFF191" s="148"/>
      <c r="NFG191" s="148"/>
      <c r="NFH191" s="148"/>
      <c r="NFI191" s="148"/>
      <c r="NFJ191" s="148"/>
      <c r="NFK191" s="148"/>
      <c r="NFL191" s="148"/>
      <c r="NFM191" s="148"/>
      <c r="NFN191" s="148"/>
      <c r="NFO191" s="148"/>
      <c r="NFP191" s="148"/>
      <c r="NFQ191" s="148"/>
      <c r="NFR191" s="148"/>
      <c r="NFS191" s="148"/>
      <c r="NFT191" s="148"/>
      <c r="NFU191" s="148"/>
      <c r="NFV191" s="148"/>
      <c r="NFW191" s="148"/>
      <c r="NFX191" s="148"/>
      <c r="NFY191" s="148"/>
      <c r="NFZ191" s="148"/>
      <c r="NGA191" s="148"/>
      <c r="NGB191" s="148"/>
      <c r="NGC191" s="148"/>
      <c r="NGD191" s="148"/>
      <c r="NGE191" s="148"/>
      <c r="NGF191" s="148"/>
      <c r="NGG191" s="148"/>
      <c r="NGH191" s="148"/>
      <c r="NGI191" s="148"/>
      <c r="NGJ191" s="148"/>
      <c r="NGK191" s="148"/>
      <c r="NGL191" s="148"/>
      <c r="NGM191" s="148"/>
      <c r="NGN191" s="148"/>
      <c r="NGO191" s="148"/>
      <c r="NGP191" s="148"/>
      <c r="NGQ191" s="148"/>
      <c r="NGR191" s="148"/>
      <c r="NGS191" s="148"/>
      <c r="NGT191" s="148"/>
      <c r="NGU191" s="148"/>
      <c r="NGV191" s="148"/>
      <c r="NGW191" s="148"/>
      <c r="NGX191" s="148"/>
      <c r="NGY191" s="148"/>
      <c r="NGZ191" s="148"/>
      <c r="NHA191" s="148"/>
      <c r="NHB191" s="148"/>
      <c r="NHC191" s="148"/>
      <c r="NHD191" s="148"/>
      <c r="NHE191" s="148"/>
      <c r="NHF191" s="148"/>
      <c r="NHG191" s="148"/>
      <c r="NHH191" s="148"/>
      <c r="NHI191" s="148"/>
      <c r="NHJ191" s="148"/>
      <c r="NHK191" s="148"/>
      <c r="NHL191" s="148"/>
      <c r="NHM191" s="148"/>
      <c r="NHN191" s="148"/>
      <c r="NHO191" s="148"/>
      <c r="NHP191" s="148"/>
      <c r="NHQ191" s="148"/>
      <c r="NHR191" s="148"/>
      <c r="NHS191" s="148"/>
      <c r="NHT191" s="148"/>
      <c r="NHU191" s="148"/>
      <c r="NHV191" s="148"/>
      <c r="NHW191" s="148"/>
      <c r="NHX191" s="148"/>
      <c r="NHY191" s="148"/>
      <c r="NHZ191" s="148"/>
      <c r="NIA191" s="148"/>
      <c r="NIB191" s="148"/>
      <c r="NIC191" s="148"/>
      <c r="NID191" s="148"/>
      <c r="NIE191" s="148"/>
      <c r="NIF191" s="148"/>
      <c r="NIG191" s="148"/>
      <c r="NIH191" s="148"/>
      <c r="NII191" s="148"/>
      <c r="NIJ191" s="148"/>
      <c r="NIK191" s="148"/>
      <c r="NIL191" s="148"/>
      <c r="NIM191" s="148"/>
      <c r="NIN191" s="148"/>
      <c r="NIO191" s="148"/>
      <c r="NIP191" s="148"/>
      <c r="NIQ191" s="148"/>
      <c r="NIR191" s="148"/>
      <c r="NIS191" s="148"/>
      <c r="NIT191" s="148"/>
      <c r="NIU191" s="148"/>
      <c r="NIV191" s="148"/>
      <c r="NIW191" s="148"/>
      <c r="NIX191" s="148"/>
      <c r="NIY191" s="148"/>
      <c r="NIZ191" s="148"/>
      <c r="NJA191" s="148"/>
      <c r="NJB191" s="148"/>
      <c r="NJC191" s="148"/>
      <c r="NJD191" s="148"/>
      <c r="NJE191" s="148"/>
      <c r="NJF191" s="148"/>
      <c r="NJG191" s="148"/>
      <c r="NJH191" s="148"/>
      <c r="NJI191" s="148"/>
      <c r="NJJ191" s="148"/>
      <c r="NJK191" s="148"/>
      <c r="NJL191" s="148"/>
      <c r="NJM191" s="148"/>
      <c r="NJN191" s="148"/>
      <c r="NJO191" s="148"/>
      <c r="NJP191" s="148"/>
      <c r="NJQ191" s="148"/>
      <c r="NJR191" s="148"/>
      <c r="NJS191" s="148"/>
      <c r="NJT191" s="148"/>
      <c r="NJU191" s="148"/>
      <c r="NJV191" s="148"/>
      <c r="NJW191" s="148"/>
      <c r="NJX191" s="148"/>
      <c r="NJY191" s="148"/>
      <c r="NJZ191" s="148"/>
      <c r="NKA191" s="148"/>
      <c r="NKB191" s="148"/>
      <c r="NKC191" s="148"/>
      <c r="NKD191" s="148"/>
      <c r="NKE191" s="148"/>
      <c r="NKF191" s="148"/>
      <c r="NKG191" s="148"/>
      <c r="NKH191" s="148"/>
      <c r="NKI191" s="148"/>
      <c r="NKJ191" s="148"/>
      <c r="NKK191" s="148"/>
      <c r="NKL191" s="148"/>
      <c r="NKM191" s="148"/>
      <c r="NKN191" s="148"/>
      <c r="NKO191" s="148"/>
      <c r="NKP191" s="148"/>
      <c r="NKQ191" s="148"/>
      <c r="NKR191" s="148"/>
      <c r="NKS191" s="148"/>
      <c r="NKT191" s="148"/>
      <c r="NKU191" s="148"/>
      <c r="NKV191" s="148"/>
      <c r="NKW191" s="148"/>
      <c r="NKX191" s="148"/>
      <c r="NKY191" s="148"/>
      <c r="NKZ191" s="148"/>
      <c r="NLA191" s="148"/>
      <c r="NLB191" s="148"/>
      <c r="NLC191" s="148"/>
      <c r="NLD191" s="148"/>
      <c r="NLE191" s="148"/>
      <c r="NLF191" s="148"/>
      <c r="NLG191" s="148"/>
      <c r="NLH191" s="148"/>
      <c r="NLI191" s="148"/>
      <c r="NLJ191" s="148"/>
      <c r="NLK191" s="148"/>
      <c r="NLL191" s="148"/>
      <c r="NLM191" s="148"/>
      <c r="NLN191" s="148"/>
      <c r="NLO191" s="148"/>
      <c r="NLP191" s="148"/>
      <c r="NLQ191" s="148"/>
      <c r="NLR191" s="148"/>
      <c r="NLS191" s="148"/>
      <c r="NLT191" s="148"/>
      <c r="NLU191" s="148"/>
      <c r="NLV191" s="148"/>
      <c r="NLW191" s="148"/>
      <c r="NLX191" s="148"/>
      <c r="NLY191" s="148"/>
      <c r="NLZ191" s="148"/>
      <c r="NMA191" s="148"/>
      <c r="NMB191" s="148"/>
      <c r="NMC191" s="148"/>
      <c r="NMD191" s="148"/>
      <c r="NME191" s="148"/>
      <c r="NMF191" s="148"/>
      <c r="NMG191" s="148"/>
      <c r="NMH191" s="148"/>
      <c r="NMI191" s="148"/>
      <c r="NMJ191" s="148"/>
      <c r="NMK191" s="148"/>
      <c r="NML191" s="148"/>
      <c r="NMM191" s="148"/>
      <c r="NMN191" s="148"/>
      <c r="NMO191" s="148"/>
      <c r="NMP191" s="148"/>
      <c r="NMQ191" s="148"/>
      <c r="NMR191" s="148"/>
      <c r="NMS191" s="148"/>
      <c r="NMT191" s="148"/>
      <c r="NMU191" s="148"/>
      <c r="NMV191" s="148"/>
      <c r="NMW191" s="148"/>
      <c r="NMX191" s="148"/>
      <c r="NMY191" s="148"/>
      <c r="NMZ191" s="148"/>
      <c r="NNA191" s="148"/>
      <c r="NNB191" s="148"/>
      <c r="NNC191" s="148"/>
      <c r="NND191" s="148"/>
      <c r="NNE191" s="148"/>
      <c r="NNF191" s="148"/>
      <c r="NNG191" s="148"/>
      <c r="NNH191" s="148"/>
      <c r="NNI191" s="148"/>
      <c r="NNJ191" s="148"/>
      <c r="NNK191" s="148"/>
      <c r="NNL191" s="148"/>
      <c r="NNM191" s="148"/>
      <c r="NNN191" s="148"/>
      <c r="NNO191" s="148"/>
      <c r="NNP191" s="148"/>
      <c r="NNQ191" s="148"/>
      <c r="NNR191" s="148"/>
      <c r="NNS191" s="148"/>
      <c r="NNT191" s="148"/>
      <c r="NNU191" s="148"/>
      <c r="NNV191" s="148"/>
      <c r="NNW191" s="148"/>
      <c r="NNX191" s="148"/>
      <c r="NNY191" s="148"/>
      <c r="NNZ191" s="148"/>
      <c r="NOA191" s="148"/>
      <c r="NOB191" s="148"/>
      <c r="NOC191" s="148"/>
      <c r="NOD191" s="148"/>
      <c r="NOE191" s="148"/>
      <c r="NOF191" s="148"/>
      <c r="NOG191" s="148"/>
      <c r="NOH191" s="148"/>
      <c r="NOI191" s="148"/>
      <c r="NOJ191" s="148"/>
      <c r="NOK191" s="148"/>
      <c r="NOL191" s="148"/>
      <c r="NOM191" s="148"/>
      <c r="NON191" s="148"/>
      <c r="NOO191" s="148"/>
      <c r="NOP191" s="148"/>
      <c r="NOQ191" s="148"/>
      <c r="NOR191" s="148"/>
      <c r="NOS191" s="148"/>
      <c r="NOT191" s="148"/>
      <c r="NOU191" s="148"/>
      <c r="NOV191" s="148"/>
      <c r="NOW191" s="148"/>
      <c r="NOX191" s="148"/>
      <c r="NOY191" s="148"/>
      <c r="NOZ191" s="148"/>
      <c r="NPA191" s="148"/>
      <c r="NPB191" s="148"/>
      <c r="NPC191" s="148"/>
      <c r="NPD191" s="148"/>
      <c r="NPE191" s="148"/>
      <c r="NPF191" s="148"/>
      <c r="NPG191" s="148"/>
      <c r="NPH191" s="148"/>
      <c r="NPI191" s="148"/>
      <c r="NPJ191" s="148"/>
      <c r="NPK191" s="148"/>
      <c r="NPL191" s="148"/>
      <c r="NPM191" s="148"/>
      <c r="NPN191" s="148"/>
      <c r="NPO191" s="148"/>
      <c r="NPP191" s="148"/>
      <c r="NPQ191" s="148"/>
      <c r="NPR191" s="148"/>
      <c r="NPS191" s="148"/>
      <c r="NPT191" s="148"/>
      <c r="NPU191" s="148"/>
      <c r="NPV191" s="148"/>
      <c r="NPW191" s="148"/>
      <c r="NPX191" s="148"/>
      <c r="NPY191" s="148"/>
      <c r="NPZ191" s="148"/>
      <c r="NQA191" s="148"/>
      <c r="NQB191" s="148"/>
      <c r="NQC191" s="148"/>
      <c r="NQD191" s="148"/>
      <c r="NQE191" s="148"/>
      <c r="NQF191" s="148"/>
      <c r="NQG191" s="148"/>
      <c r="NQH191" s="148"/>
      <c r="NQI191" s="148"/>
      <c r="NQJ191" s="148"/>
      <c r="NQK191" s="148"/>
      <c r="NQL191" s="148"/>
      <c r="NQM191" s="148"/>
      <c r="NQN191" s="148"/>
      <c r="NQO191" s="148"/>
      <c r="NQP191" s="148"/>
      <c r="NQQ191" s="148"/>
      <c r="NQR191" s="148"/>
      <c r="NQS191" s="148"/>
      <c r="NQT191" s="148"/>
      <c r="NQU191" s="148"/>
      <c r="NQV191" s="148"/>
      <c r="NQW191" s="148"/>
      <c r="NQX191" s="148"/>
      <c r="NQY191" s="148"/>
      <c r="NQZ191" s="148"/>
      <c r="NRA191" s="148"/>
      <c r="NRB191" s="148"/>
      <c r="NRC191" s="148"/>
      <c r="NRD191" s="148"/>
      <c r="NRE191" s="148"/>
      <c r="NRF191" s="148"/>
      <c r="NRG191" s="148"/>
      <c r="NRH191" s="148"/>
      <c r="NRI191" s="148"/>
      <c r="NRJ191" s="148"/>
      <c r="NRK191" s="148"/>
      <c r="NRL191" s="148"/>
      <c r="NRM191" s="148"/>
      <c r="NRN191" s="148"/>
      <c r="NRO191" s="148"/>
      <c r="NRP191" s="148"/>
      <c r="NRQ191" s="148"/>
      <c r="NRR191" s="148"/>
      <c r="NRS191" s="148"/>
      <c r="NRT191" s="148"/>
      <c r="NRU191" s="148"/>
      <c r="NRV191" s="148"/>
      <c r="NRW191" s="148"/>
      <c r="NRX191" s="148"/>
      <c r="NRY191" s="148"/>
      <c r="NRZ191" s="148"/>
      <c r="NSA191" s="148"/>
      <c r="NSB191" s="148"/>
      <c r="NSC191" s="148"/>
      <c r="NSD191" s="148"/>
      <c r="NSE191" s="148"/>
      <c r="NSF191" s="148"/>
      <c r="NSG191" s="148"/>
      <c r="NSH191" s="148"/>
      <c r="NSI191" s="148"/>
      <c r="NSJ191" s="148"/>
      <c r="NSK191" s="148"/>
      <c r="NSL191" s="148"/>
      <c r="NSM191" s="148"/>
      <c r="NSN191" s="148"/>
      <c r="NSO191" s="148"/>
      <c r="NSP191" s="148"/>
      <c r="NSQ191" s="148"/>
      <c r="NSR191" s="148"/>
      <c r="NSS191" s="148"/>
      <c r="NST191" s="148"/>
      <c r="NSU191" s="148"/>
      <c r="NSV191" s="148"/>
      <c r="NSW191" s="148"/>
      <c r="NSX191" s="148"/>
      <c r="NSY191" s="148"/>
      <c r="NSZ191" s="148"/>
      <c r="NTA191" s="148"/>
      <c r="NTB191" s="148"/>
      <c r="NTC191" s="148"/>
      <c r="NTD191" s="148"/>
      <c r="NTE191" s="148"/>
      <c r="NTF191" s="148"/>
      <c r="NTG191" s="148"/>
      <c r="NTH191" s="148"/>
      <c r="NTI191" s="148"/>
      <c r="NTJ191" s="148"/>
      <c r="NTK191" s="148"/>
      <c r="NTL191" s="148"/>
      <c r="NTM191" s="148"/>
      <c r="NTN191" s="148"/>
      <c r="NTO191" s="148"/>
      <c r="NTP191" s="148"/>
      <c r="NTQ191" s="148"/>
      <c r="NTR191" s="148"/>
      <c r="NTS191" s="148"/>
      <c r="NTT191" s="148"/>
      <c r="NTU191" s="148"/>
      <c r="NTV191" s="148"/>
      <c r="NTW191" s="148"/>
      <c r="NTX191" s="148"/>
      <c r="NTY191" s="148"/>
      <c r="NTZ191" s="148"/>
      <c r="NUA191" s="148"/>
      <c r="NUB191" s="148"/>
      <c r="NUC191" s="148"/>
      <c r="NUD191" s="148"/>
      <c r="NUE191" s="148"/>
      <c r="NUF191" s="148"/>
      <c r="NUG191" s="148"/>
      <c r="NUH191" s="148"/>
      <c r="NUI191" s="148"/>
      <c r="NUJ191" s="148"/>
      <c r="NUK191" s="148"/>
      <c r="NUL191" s="148"/>
      <c r="NUM191" s="148"/>
      <c r="NUN191" s="148"/>
      <c r="NUO191" s="148"/>
      <c r="NUP191" s="148"/>
      <c r="NUQ191" s="148"/>
      <c r="NUR191" s="148"/>
      <c r="NUS191" s="148"/>
      <c r="NUT191" s="148"/>
      <c r="NUU191" s="148"/>
      <c r="NUV191" s="148"/>
      <c r="NUW191" s="148"/>
      <c r="NUX191" s="148"/>
      <c r="NUY191" s="148"/>
      <c r="NUZ191" s="148"/>
      <c r="NVA191" s="148"/>
      <c r="NVB191" s="148"/>
      <c r="NVC191" s="148"/>
      <c r="NVD191" s="148"/>
      <c r="NVE191" s="148"/>
      <c r="NVF191" s="148"/>
      <c r="NVG191" s="148"/>
      <c r="NVH191" s="148"/>
      <c r="NVI191" s="148"/>
      <c r="NVJ191" s="148"/>
      <c r="NVK191" s="148"/>
      <c r="NVL191" s="148"/>
      <c r="NVM191" s="148"/>
      <c r="NVN191" s="148"/>
      <c r="NVO191" s="148"/>
      <c r="NVP191" s="148"/>
      <c r="NVQ191" s="148"/>
      <c r="NVR191" s="148"/>
      <c r="NVS191" s="148"/>
      <c r="NVT191" s="148"/>
      <c r="NVU191" s="148"/>
      <c r="NVV191" s="148"/>
      <c r="NVW191" s="148"/>
      <c r="NVX191" s="148"/>
      <c r="NVY191" s="148"/>
      <c r="NVZ191" s="148"/>
      <c r="NWA191" s="148"/>
      <c r="NWB191" s="148"/>
      <c r="NWC191" s="148"/>
      <c r="NWD191" s="148"/>
      <c r="NWE191" s="148"/>
      <c r="NWF191" s="148"/>
      <c r="NWG191" s="148"/>
      <c r="NWH191" s="148"/>
      <c r="NWI191" s="148"/>
      <c r="NWJ191" s="148"/>
      <c r="NWK191" s="148"/>
      <c r="NWL191" s="148"/>
      <c r="NWM191" s="148"/>
      <c r="NWN191" s="148"/>
      <c r="NWO191" s="148"/>
      <c r="NWP191" s="148"/>
      <c r="NWQ191" s="148"/>
      <c r="NWR191" s="148"/>
      <c r="NWS191" s="148"/>
      <c r="NWT191" s="148"/>
      <c r="NWU191" s="148"/>
      <c r="NWV191" s="148"/>
      <c r="NWW191" s="148"/>
      <c r="NWX191" s="148"/>
      <c r="NWY191" s="148"/>
      <c r="NWZ191" s="148"/>
      <c r="NXA191" s="148"/>
      <c r="NXB191" s="148"/>
      <c r="NXC191" s="148"/>
      <c r="NXD191" s="148"/>
      <c r="NXE191" s="148"/>
      <c r="NXF191" s="148"/>
      <c r="NXG191" s="148"/>
      <c r="NXH191" s="148"/>
      <c r="NXI191" s="148"/>
      <c r="NXJ191" s="148"/>
      <c r="NXK191" s="148"/>
      <c r="NXL191" s="148"/>
      <c r="NXM191" s="148"/>
      <c r="NXN191" s="148"/>
      <c r="NXO191" s="148"/>
      <c r="NXP191" s="148"/>
      <c r="NXQ191" s="148"/>
      <c r="NXR191" s="148"/>
      <c r="NXS191" s="148"/>
      <c r="NXT191" s="148"/>
      <c r="NXU191" s="148"/>
      <c r="NXV191" s="148"/>
      <c r="NXW191" s="148"/>
      <c r="NXX191" s="148"/>
      <c r="NXY191" s="148"/>
      <c r="NXZ191" s="148"/>
      <c r="NYA191" s="148"/>
      <c r="NYB191" s="148"/>
      <c r="NYC191" s="148"/>
      <c r="NYD191" s="148"/>
      <c r="NYE191" s="148"/>
      <c r="NYF191" s="148"/>
      <c r="NYG191" s="148"/>
      <c r="NYH191" s="148"/>
      <c r="NYI191" s="148"/>
      <c r="NYJ191" s="148"/>
      <c r="NYK191" s="148"/>
      <c r="NYL191" s="148"/>
      <c r="NYM191" s="148"/>
      <c r="NYN191" s="148"/>
      <c r="NYO191" s="148"/>
      <c r="NYP191" s="148"/>
      <c r="NYQ191" s="148"/>
      <c r="NYR191" s="148"/>
      <c r="NYS191" s="148"/>
      <c r="NYT191" s="148"/>
      <c r="NYU191" s="148"/>
      <c r="NYV191" s="148"/>
      <c r="NYW191" s="148"/>
      <c r="NYX191" s="148"/>
      <c r="NYY191" s="148"/>
      <c r="NYZ191" s="148"/>
      <c r="NZA191" s="148"/>
      <c r="NZB191" s="148"/>
      <c r="NZC191" s="148"/>
      <c r="NZD191" s="148"/>
      <c r="NZE191" s="148"/>
      <c r="NZF191" s="148"/>
      <c r="NZG191" s="148"/>
      <c r="NZH191" s="148"/>
      <c r="NZI191" s="148"/>
      <c r="NZJ191" s="148"/>
      <c r="NZK191" s="148"/>
      <c r="NZL191" s="148"/>
      <c r="NZM191" s="148"/>
      <c r="NZN191" s="148"/>
      <c r="NZO191" s="148"/>
      <c r="NZP191" s="148"/>
      <c r="NZQ191" s="148"/>
      <c r="NZR191" s="148"/>
      <c r="NZS191" s="148"/>
      <c r="NZT191" s="148"/>
      <c r="NZU191" s="148"/>
      <c r="NZV191" s="148"/>
      <c r="NZW191" s="148"/>
      <c r="NZX191" s="148"/>
      <c r="NZY191" s="148"/>
      <c r="NZZ191" s="148"/>
      <c r="OAA191" s="148"/>
      <c r="OAB191" s="148"/>
      <c r="OAC191" s="148"/>
      <c r="OAD191" s="148"/>
      <c r="OAE191" s="148"/>
      <c r="OAF191" s="148"/>
      <c r="OAG191" s="148"/>
      <c r="OAH191" s="148"/>
      <c r="OAI191" s="148"/>
      <c r="OAJ191" s="148"/>
      <c r="OAK191" s="148"/>
      <c r="OAL191" s="148"/>
      <c r="OAM191" s="148"/>
      <c r="OAN191" s="148"/>
      <c r="OAO191" s="148"/>
      <c r="OAP191" s="148"/>
      <c r="OAQ191" s="148"/>
      <c r="OAR191" s="148"/>
      <c r="OAS191" s="148"/>
      <c r="OAT191" s="148"/>
      <c r="OAU191" s="148"/>
      <c r="OAV191" s="148"/>
      <c r="OAW191" s="148"/>
      <c r="OAX191" s="148"/>
      <c r="OAY191" s="148"/>
      <c r="OAZ191" s="148"/>
      <c r="OBA191" s="148"/>
      <c r="OBB191" s="148"/>
      <c r="OBC191" s="148"/>
      <c r="OBD191" s="148"/>
      <c r="OBE191" s="148"/>
      <c r="OBF191" s="148"/>
      <c r="OBG191" s="148"/>
      <c r="OBH191" s="148"/>
      <c r="OBI191" s="148"/>
      <c r="OBJ191" s="148"/>
      <c r="OBK191" s="148"/>
      <c r="OBL191" s="148"/>
      <c r="OBM191" s="148"/>
      <c r="OBN191" s="148"/>
      <c r="OBO191" s="148"/>
      <c r="OBP191" s="148"/>
      <c r="OBQ191" s="148"/>
      <c r="OBR191" s="148"/>
      <c r="OBS191" s="148"/>
      <c r="OBT191" s="148"/>
      <c r="OBU191" s="148"/>
      <c r="OBV191" s="148"/>
      <c r="OBW191" s="148"/>
      <c r="OBX191" s="148"/>
      <c r="OBY191" s="148"/>
      <c r="OBZ191" s="148"/>
      <c r="OCA191" s="148"/>
      <c r="OCB191" s="148"/>
      <c r="OCC191" s="148"/>
      <c r="OCD191" s="148"/>
      <c r="OCE191" s="148"/>
      <c r="OCF191" s="148"/>
      <c r="OCG191" s="148"/>
      <c r="OCH191" s="148"/>
      <c r="OCI191" s="148"/>
      <c r="OCJ191" s="148"/>
      <c r="OCK191" s="148"/>
      <c r="OCL191" s="148"/>
      <c r="OCM191" s="148"/>
      <c r="OCN191" s="148"/>
      <c r="OCO191" s="148"/>
      <c r="OCP191" s="148"/>
      <c r="OCQ191" s="148"/>
      <c r="OCR191" s="148"/>
      <c r="OCS191" s="148"/>
      <c r="OCT191" s="148"/>
      <c r="OCU191" s="148"/>
      <c r="OCV191" s="148"/>
      <c r="OCW191" s="148"/>
      <c r="OCX191" s="148"/>
      <c r="OCY191" s="148"/>
      <c r="OCZ191" s="148"/>
      <c r="ODA191" s="148"/>
      <c r="ODB191" s="148"/>
      <c r="ODC191" s="148"/>
      <c r="ODD191" s="148"/>
      <c r="ODE191" s="148"/>
      <c r="ODF191" s="148"/>
      <c r="ODG191" s="148"/>
      <c r="ODH191" s="148"/>
      <c r="ODI191" s="148"/>
      <c r="ODJ191" s="148"/>
      <c r="ODK191" s="148"/>
      <c r="ODL191" s="148"/>
      <c r="ODM191" s="148"/>
      <c r="ODN191" s="148"/>
      <c r="ODO191" s="148"/>
      <c r="ODP191" s="148"/>
      <c r="ODQ191" s="148"/>
      <c r="ODR191" s="148"/>
      <c r="ODS191" s="148"/>
      <c r="ODT191" s="148"/>
      <c r="ODU191" s="148"/>
      <c r="ODV191" s="148"/>
      <c r="ODW191" s="148"/>
      <c r="ODX191" s="148"/>
      <c r="ODY191" s="148"/>
      <c r="ODZ191" s="148"/>
      <c r="OEA191" s="148"/>
      <c r="OEB191" s="148"/>
      <c r="OEC191" s="148"/>
      <c r="OED191" s="148"/>
      <c r="OEE191" s="148"/>
      <c r="OEF191" s="148"/>
      <c r="OEG191" s="148"/>
      <c r="OEH191" s="148"/>
      <c r="OEI191" s="148"/>
      <c r="OEJ191" s="148"/>
      <c r="OEK191" s="148"/>
      <c r="OEL191" s="148"/>
      <c r="OEM191" s="148"/>
      <c r="OEN191" s="148"/>
      <c r="OEO191" s="148"/>
      <c r="OEP191" s="148"/>
      <c r="OEQ191" s="148"/>
      <c r="OER191" s="148"/>
      <c r="OES191" s="148"/>
      <c r="OET191" s="148"/>
      <c r="OEU191" s="148"/>
      <c r="OEV191" s="148"/>
      <c r="OEW191" s="148"/>
      <c r="OEX191" s="148"/>
      <c r="OEY191" s="148"/>
      <c r="OEZ191" s="148"/>
      <c r="OFA191" s="148"/>
      <c r="OFB191" s="148"/>
      <c r="OFC191" s="148"/>
      <c r="OFD191" s="148"/>
      <c r="OFE191" s="148"/>
      <c r="OFF191" s="148"/>
      <c r="OFG191" s="148"/>
      <c r="OFH191" s="148"/>
      <c r="OFI191" s="148"/>
      <c r="OFJ191" s="148"/>
      <c r="OFK191" s="148"/>
      <c r="OFL191" s="148"/>
      <c r="OFM191" s="148"/>
      <c r="OFN191" s="148"/>
      <c r="OFO191" s="148"/>
      <c r="OFP191" s="148"/>
      <c r="OFQ191" s="148"/>
      <c r="OFR191" s="148"/>
      <c r="OFS191" s="148"/>
      <c r="OFT191" s="148"/>
      <c r="OFU191" s="148"/>
      <c r="OFV191" s="148"/>
      <c r="OFW191" s="148"/>
      <c r="OFX191" s="148"/>
      <c r="OFY191" s="148"/>
      <c r="OFZ191" s="148"/>
      <c r="OGA191" s="148"/>
      <c r="OGB191" s="148"/>
      <c r="OGC191" s="148"/>
      <c r="OGD191" s="148"/>
      <c r="OGE191" s="148"/>
      <c r="OGF191" s="148"/>
      <c r="OGG191" s="148"/>
      <c r="OGH191" s="148"/>
      <c r="OGI191" s="148"/>
      <c r="OGJ191" s="148"/>
      <c r="OGK191" s="148"/>
      <c r="OGL191" s="148"/>
      <c r="OGM191" s="148"/>
      <c r="OGN191" s="148"/>
      <c r="OGO191" s="148"/>
      <c r="OGP191" s="148"/>
      <c r="OGQ191" s="148"/>
      <c r="OGR191" s="148"/>
      <c r="OGS191" s="148"/>
      <c r="OGT191" s="148"/>
      <c r="OGU191" s="148"/>
      <c r="OGV191" s="148"/>
      <c r="OGW191" s="148"/>
      <c r="OGX191" s="148"/>
      <c r="OGY191" s="148"/>
      <c r="OGZ191" s="148"/>
      <c r="OHA191" s="148"/>
      <c r="OHB191" s="148"/>
      <c r="OHC191" s="148"/>
      <c r="OHD191" s="148"/>
      <c r="OHE191" s="148"/>
      <c r="OHF191" s="148"/>
      <c r="OHG191" s="148"/>
      <c r="OHH191" s="148"/>
      <c r="OHI191" s="148"/>
      <c r="OHJ191" s="148"/>
      <c r="OHK191" s="148"/>
      <c r="OHL191" s="148"/>
      <c r="OHM191" s="148"/>
      <c r="OHN191" s="148"/>
      <c r="OHO191" s="148"/>
      <c r="OHP191" s="148"/>
      <c r="OHQ191" s="148"/>
      <c r="OHR191" s="148"/>
      <c r="OHS191" s="148"/>
      <c r="OHT191" s="148"/>
      <c r="OHU191" s="148"/>
      <c r="OHV191" s="148"/>
      <c r="OHW191" s="148"/>
      <c r="OHX191" s="148"/>
      <c r="OHY191" s="148"/>
      <c r="OHZ191" s="148"/>
      <c r="OIA191" s="148"/>
      <c r="OIB191" s="148"/>
      <c r="OIC191" s="148"/>
      <c r="OID191" s="148"/>
      <c r="OIE191" s="148"/>
      <c r="OIF191" s="148"/>
      <c r="OIG191" s="148"/>
      <c r="OIH191" s="148"/>
      <c r="OII191" s="148"/>
      <c r="OIJ191" s="148"/>
      <c r="OIK191" s="148"/>
      <c r="OIL191" s="148"/>
      <c r="OIM191" s="148"/>
      <c r="OIN191" s="148"/>
      <c r="OIO191" s="148"/>
      <c r="OIP191" s="148"/>
      <c r="OIQ191" s="148"/>
      <c r="OIR191" s="148"/>
      <c r="OIS191" s="148"/>
      <c r="OIT191" s="148"/>
      <c r="OIU191" s="148"/>
      <c r="OIV191" s="148"/>
      <c r="OIW191" s="148"/>
      <c r="OIX191" s="148"/>
      <c r="OIY191" s="148"/>
      <c r="OIZ191" s="148"/>
      <c r="OJA191" s="148"/>
      <c r="OJB191" s="148"/>
      <c r="OJC191" s="148"/>
      <c r="OJD191" s="148"/>
      <c r="OJE191" s="148"/>
      <c r="OJF191" s="148"/>
      <c r="OJG191" s="148"/>
      <c r="OJH191" s="148"/>
      <c r="OJI191" s="148"/>
      <c r="OJJ191" s="148"/>
      <c r="OJK191" s="148"/>
      <c r="OJL191" s="148"/>
      <c r="OJM191" s="148"/>
      <c r="OJN191" s="148"/>
      <c r="OJO191" s="148"/>
      <c r="OJP191" s="148"/>
      <c r="OJQ191" s="148"/>
      <c r="OJR191" s="148"/>
      <c r="OJS191" s="148"/>
      <c r="OJT191" s="148"/>
      <c r="OJU191" s="148"/>
      <c r="OJV191" s="148"/>
      <c r="OJW191" s="148"/>
      <c r="OJX191" s="148"/>
      <c r="OJY191" s="148"/>
      <c r="OJZ191" s="148"/>
      <c r="OKA191" s="148"/>
      <c r="OKB191" s="148"/>
      <c r="OKC191" s="148"/>
      <c r="OKD191" s="148"/>
      <c r="OKE191" s="148"/>
      <c r="OKF191" s="148"/>
      <c r="OKG191" s="148"/>
      <c r="OKH191" s="148"/>
      <c r="OKI191" s="148"/>
      <c r="OKJ191" s="148"/>
      <c r="OKK191" s="148"/>
      <c r="OKL191" s="148"/>
      <c r="OKM191" s="148"/>
      <c r="OKN191" s="148"/>
      <c r="OKO191" s="148"/>
      <c r="OKP191" s="148"/>
      <c r="OKQ191" s="148"/>
      <c r="OKR191" s="148"/>
      <c r="OKS191" s="148"/>
      <c r="OKT191" s="148"/>
      <c r="OKU191" s="148"/>
      <c r="OKV191" s="148"/>
      <c r="OKW191" s="148"/>
      <c r="OKX191" s="148"/>
      <c r="OKY191" s="148"/>
      <c r="OKZ191" s="148"/>
      <c r="OLA191" s="148"/>
      <c r="OLB191" s="148"/>
      <c r="OLC191" s="148"/>
      <c r="OLD191" s="148"/>
      <c r="OLE191" s="148"/>
      <c r="OLF191" s="148"/>
      <c r="OLG191" s="148"/>
      <c r="OLH191" s="148"/>
      <c r="OLI191" s="148"/>
      <c r="OLJ191" s="148"/>
      <c r="OLK191" s="148"/>
      <c r="OLL191" s="148"/>
      <c r="OLM191" s="148"/>
      <c r="OLN191" s="148"/>
      <c r="OLO191" s="148"/>
      <c r="OLP191" s="148"/>
      <c r="OLQ191" s="148"/>
      <c r="OLR191" s="148"/>
      <c r="OLS191" s="148"/>
      <c r="OLT191" s="148"/>
      <c r="OLU191" s="148"/>
      <c r="OLV191" s="148"/>
      <c r="OLW191" s="148"/>
      <c r="OLX191" s="148"/>
      <c r="OLY191" s="148"/>
      <c r="OLZ191" s="148"/>
      <c r="OMA191" s="148"/>
      <c r="OMB191" s="148"/>
      <c r="OMC191" s="148"/>
      <c r="OMD191" s="148"/>
      <c r="OME191" s="148"/>
      <c r="OMF191" s="148"/>
      <c r="OMG191" s="148"/>
      <c r="OMH191" s="148"/>
      <c r="OMI191" s="148"/>
      <c r="OMJ191" s="148"/>
      <c r="OMK191" s="148"/>
      <c r="OML191" s="148"/>
      <c r="OMM191" s="148"/>
      <c r="OMN191" s="148"/>
      <c r="OMO191" s="148"/>
      <c r="OMP191" s="148"/>
      <c r="OMQ191" s="148"/>
      <c r="OMR191" s="148"/>
      <c r="OMS191" s="148"/>
      <c r="OMT191" s="148"/>
      <c r="OMU191" s="148"/>
      <c r="OMV191" s="148"/>
      <c r="OMW191" s="148"/>
      <c r="OMX191" s="148"/>
      <c r="OMY191" s="148"/>
      <c r="OMZ191" s="148"/>
      <c r="ONA191" s="148"/>
      <c r="ONB191" s="148"/>
      <c r="ONC191" s="148"/>
      <c r="OND191" s="148"/>
      <c r="ONE191" s="148"/>
      <c r="ONF191" s="148"/>
      <c r="ONG191" s="148"/>
      <c r="ONH191" s="148"/>
      <c r="ONI191" s="148"/>
      <c r="ONJ191" s="148"/>
      <c r="ONK191" s="148"/>
      <c r="ONL191" s="148"/>
      <c r="ONM191" s="148"/>
      <c r="ONN191" s="148"/>
      <c r="ONO191" s="148"/>
      <c r="ONP191" s="148"/>
      <c r="ONQ191" s="148"/>
      <c r="ONR191" s="148"/>
      <c r="ONS191" s="148"/>
      <c r="ONT191" s="148"/>
      <c r="ONU191" s="148"/>
      <c r="ONV191" s="148"/>
      <c r="ONW191" s="148"/>
      <c r="ONX191" s="148"/>
      <c r="ONY191" s="148"/>
      <c r="ONZ191" s="148"/>
      <c r="OOA191" s="148"/>
      <c r="OOB191" s="148"/>
      <c r="OOC191" s="148"/>
      <c r="OOD191" s="148"/>
      <c r="OOE191" s="148"/>
      <c r="OOF191" s="148"/>
      <c r="OOG191" s="148"/>
      <c r="OOH191" s="148"/>
      <c r="OOI191" s="148"/>
      <c r="OOJ191" s="148"/>
      <c r="OOK191" s="148"/>
      <c r="OOL191" s="148"/>
      <c r="OOM191" s="148"/>
      <c r="OON191" s="148"/>
      <c r="OOO191" s="148"/>
      <c r="OOP191" s="148"/>
      <c r="OOQ191" s="148"/>
      <c r="OOR191" s="148"/>
      <c r="OOS191" s="148"/>
      <c r="OOT191" s="148"/>
      <c r="OOU191" s="148"/>
      <c r="OOV191" s="148"/>
      <c r="OOW191" s="148"/>
      <c r="OOX191" s="148"/>
      <c r="OOY191" s="148"/>
      <c r="OOZ191" s="148"/>
      <c r="OPA191" s="148"/>
      <c r="OPB191" s="148"/>
      <c r="OPC191" s="148"/>
      <c r="OPD191" s="148"/>
      <c r="OPE191" s="148"/>
      <c r="OPF191" s="148"/>
      <c r="OPG191" s="148"/>
      <c r="OPH191" s="148"/>
      <c r="OPI191" s="148"/>
      <c r="OPJ191" s="148"/>
      <c r="OPK191" s="148"/>
      <c r="OPL191" s="148"/>
      <c r="OPM191" s="148"/>
      <c r="OPN191" s="148"/>
      <c r="OPO191" s="148"/>
      <c r="OPP191" s="148"/>
      <c r="OPQ191" s="148"/>
      <c r="OPR191" s="148"/>
      <c r="OPS191" s="148"/>
      <c r="OPT191" s="148"/>
      <c r="OPU191" s="148"/>
      <c r="OPV191" s="148"/>
      <c r="OPW191" s="148"/>
      <c r="OPX191" s="148"/>
      <c r="OPY191" s="148"/>
      <c r="OPZ191" s="148"/>
      <c r="OQA191" s="148"/>
      <c r="OQB191" s="148"/>
      <c r="OQC191" s="148"/>
      <c r="OQD191" s="148"/>
      <c r="OQE191" s="148"/>
      <c r="OQF191" s="148"/>
      <c r="OQG191" s="148"/>
      <c r="OQH191" s="148"/>
      <c r="OQI191" s="148"/>
      <c r="OQJ191" s="148"/>
      <c r="OQK191" s="148"/>
      <c r="OQL191" s="148"/>
      <c r="OQM191" s="148"/>
      <c r="OQN191" s="148"/>
      <c r="OQO191" s="148"/>
      <c r="OQP191" s="148"/>
      <c r="OQQ191" s="148"/>
      <c r="OQR191" s="148"/>
      <c r="OQS191" s="148"/>
      <c r="OQT191" s="148"/>
      <c r="OQU191" s="148"/>
      <c r="OQV191" s="148"/>
      <c r="OQW191" s="148"/>
      <c r="OQX191" s="148"/>
      <c r="OQY191" s="148"/>
      <c r="OQZ191" s="148"/>
      <c r="ORA191" s="148"/>
      <c r="ORB191" s="148"/>
      <c r="ORC191" s="148"/>
      <c r="ORD191" s="148"/>
      <c r="ORE191" s="148"/>
      <c r="ORF191" s="148"/>
      <c r="ORG191" s="148"/>
      <c r="ORH191" s="148"/>
      <c r="ORI191" s="148"/>
      <c r="ORJ191" s="148"/>
      <c r="ORK191" s="148"/>
      <c r="ORL191" s="148"/>
      <c r="ORM191" s="148"/>
      <c r="ORN191" s="148"/>
      <c r="ORO191" s="148"/>
      <c r="ORP191" s="148"/>
      <c r="ORQ191" s="148"/>
      <c r="ORR191" s="148"/>
      <c r="ORS191" s="148"/>
      <c r="ORT191" s="148"/>
      <c r="ORU191" s="148"/>
      <c r="ORV191" s="148"/>
      <c r="ORW191" s="148"/>
      <c r="ORX191" s="148"/>
      <c r="ORY191" s="148"/>
      <c r="ORZ191" s="148"/>
      <c r="OSA191" s="148"/>
      <c r="OSB191" s="148"/>
      <c r="OSC191" s="148"/>
      <c r="OSD191" s="148"/>
      <c r="OSE191" s="148"/>
      <c r="OSF191" s="148"/>
      <c r="OSG191" s="148"/>
      <c r="OSH191" s="148"/>
      <c r="OSI191" s="148"/>
      <c r="OSJ191" s="148"/>
      <c r="OSK191" s="148"/>
      <c r="OSL191" s="148"/>
      <c r="OSM191" s="148"/>
      <c r="OSN191" s="148"/>
      <c r="OSO191" s="148"/>
      <c r="OSP191" s="148"/>
      <c r="OSQ191" s="148"/>
      <c r="OSR191" s="148"/>
      <c r="OSS191" s="148"/>
      <c r="OST191" s="148"/>
      <c r="OSU191" s="148"/>
      <c r="OSV191" s="148"/>
      <c r="OSW191" s="148"/>
      <c r="OSX191" s="148"/>
      <c r="OSY191" s="148"/>
      <c r="OSZ191" s="148"/>
      <c r="OTA191" s="148"/>
      <c r="OTB191" s="148"/>
      <c r="OTC191" s="148"/>
      <c r="OTD191" s="148"/>
      <c r="OTE191" s="148"/>
      <c r="OTF191" s="148"/>
      <c r="OTG191" s="148"/>
      <c r="OTH191" s="148"/>
      <c r="OTI191" s="148"/>
      <c r="OTJ191" s="148"/>
      <c r="OTK191" s="148"/>
      <c r="OTL191" s="148"/>
      <c r="OTM191" s="148"/>
      <c r="OTN191" s="148"/>
      <c r="OTO191" s="148"/>
      <c r="OTP191" s="148"/>
      <c r="OTQ191" s="148"/>
      <c r="OTR191" s="148"/>
      <c r="OTS191" s="148"/>
      <c r="OTT191" s="148"/>
      <c r="OTU191" s="148"/>
      <c r="OTV191" s="148"/>
      <c r="OTW191" s="148"/>
      <c r="OTX191" s="148"/>
      <c r="OTY191" s="148"/>
      <c r="OTZ191" s="148"/>
      <c r="OUA191" s="148"/>
      <c r="OUB191" s="148"/>
      <c r="OUC191" s="148"/>
      <c r="OUD191" s="148"/>
      <c r="OUE191" s="148"/>
      <c r="OUF191" s="148"/>
      <c r="OUG191" s="148"/>
      <c r="OUH191" s="148"/>
      <c r="OUI191" s="148"/>
      <c r="OUJ191" s="148"/>
      <c r="OUK191" s="148"/>
      <c r="OUL191" s="148"/>
      <c r="OUM191" s="148"/>
      <c r="OUN191" s="148"/>
      <c r="OUO191" s="148"/>
      <c r="OUP191" s="148"/>
      <c r="OUQ191" s="148"/>
      <c r="OUR191" s="148"/>
      <c r="OUS191" s="148"/>
      <c r="OUT191" s="148"/>
      <c r="OUU191" s="148"/>
      <c r="OUV191" s="148"/>
      <c r="OUW191" s="148"/>
      <c r="OUX191" s="148"/>
      <c r="OUY191" s="148"/>
      <c r="OUZ191" s="148"/>
      <c r="OVA191" s="148"/>
      <c r="OVB191" s="148"/>
      <c r="OVC191" s="148"/>
      <c r="OVD191" s="148"/>
      <c r="OVE191" s="148"/>
      <c r="OVF191" s="148"/>
      <c r="OVG191" s="148"/>
      <c r="OVH191" s="148"/>
      <c r="OVI191" s="148"/>
      <c r="OVJ191" s="148"/>
      <c r="OVK191" s="148"/>
      <c r="OVL191" s="148"/>
      <c r="OVM191" s="148"/>
      <c r="OVN191" s="148"/>
      <c r="OVO191" s="148"/>
      <c r="OVP191" s="148"/>
      <c r="OVQ191" s="148"/>
      <c r="OVR191" s="148"/>
      <c r="OVS191" s="148"/>
      <c r="OVT191" s="148"/>
      <c r="OVU191" s="148"/>
      <c r="OVV191" s="148"/>
      <c r="OVW191" s="148"/>
      <c r="OVX191" s="148"/>
      <c r="OVY191" s="148"/>
      <c r="OVZ191" s="148"/>
      <c r="OWA191" s="148"/>
      <c r="OWB191" s="148"/>
      <c r="OWC191" s="148"/>
      <c r="OWD191" s="148"/>
      <c r="OWE191" s="148"/>
      <c r="OWF191" s="148"/>
      <c r="OWG191" s="148"/>
      <c r="OWH191" s="148"/>
      <c r="OWI191" s="148"/>
      <c r="OWJ191" s="148"/>
      <c r="OWK191" s="148"/>
      <c r="OWL191" s="148"/>
      <c r="OWM191" s="148"/>
      <c r="OWN191" s="148"/>
      <c r="OWO191" s="148"/>
      <c r="OWP191" s="148"/>
      <c r="OWQ191" s="148"/>
      <c r="OWR191" s="148"/>
      <c r="OWS191" s="148"/>
      <c r="OWT191" s="148"/>
      <c r="OWU191" s="148"/>
      <c r="OWV191" s="148"/>
      <c r="OWW191" s="148"/>
      <c r="OWX191" s="148"/>
      <c r="OWY191" s="148"/>
      <c r="OWZ191" s="148"/>
      <c r="OXA191" s="148"/>
      <c r="OXB191" s="148"/>
      <c r="OXC191" s="148"/>
      <c r="OXD191" s="148"/>
      <c r="OXE191" s="148"/>
      <c r="OXF191" s="148"/>
      <c r="OXG191" s="148"/>
      <c r="OXH191" s="148"/>
      <c r="OXI191" s="148"/>
      <c r="OXJ191" s="148"/>
      <c r="OXK191" s="148"/>
      <c r="OXL191" s="148"/>
      <c r="OXM191" s="148"/>
      <c r="OXN191" s="148"/>
      <c r="OXO191" s="148"/>
      <c r="OXP191" s="148"/>
      <c r="OXQ191" s="148"/>
      <c r="OXR191" s="148"/>
      <c r="OXS191" s="148"/>
      <c r="OXT191" s="148"/>
      <c r="OXU191" s="148"/>
      <c r="OXV191" s="148"/>
      <c r="OXW191" s="148"/>
      <c r="OXX191" s="148"/>
      <c r="OXY191" s="148"/>
      <c r="OXZ191" s="148"/>
      <c r="OYA191" s="148"/>
      <c r="OYB191" s="148"/>
      <c r="OYC191" s="148"/>
      <c r="OYD191" s="148"/>
      <c r="OYE191" s="148"/>
      <c r="OYF191" s="148"/>
      <c r="OYG191" s="148"/>
      <c r="OYH191" s="148"/>
      <c r="OYI191" s="148"/>
      <c r="OYJ191" s="148"/>
      <c r="OYK191" s="148"/>
      <c r="OYL191" s="148"/>
      <c r="OYM191" s="148"/>
      <c r="OYN191" s="148"/>
      <c r="OYO191" s="148"/>
      <c r="OYP191" s="148"/>
      <c r="OYQ191" s="148"/>
      <c r="OYR191" s="148"/>
      <c r="OYS191" s="148"/>
      <c r="OYT191" s="148"/>
      <c r="OYU191" s="148"/>
      <c r="OYV191" s="148"/>
      <c r="OYW191" s="148"/>
      <c r="OYX191" s="148"/>
      <c r="OYY191" s="148"/>
      <c r="OYZ191" s="148"/>
      <c r="OZA191" s="148"/>
      <c r="OZB191" s="148"/>
      <c r="OZC191" s="148"/>
      <c r="OZD191" s="148"/>
      <c r="OZE191" s="148"/>
      <c r="OZF191" s="148"/>
      <c r="OZG191" s="148"/>
      <c r="OZH191" s="148"/>
      <c r="OZI191" s="148"/>
      <c r="OZJ191" s="148"/>
      <c r="OZK191" s="148"/>
      <c r="OZL191" s="148"/>
      <c r="OZM191" s="148"/>
      <c r="OZN191" s="148"/>
      <c r="OZO191" s="148"/>
      <c r="OZP191" s="148"/>
      <c r="OZQ191" s="148"/>
      <c r="OZR191" s="148"/>
      <c r="OZS191" s="148"/>
      <c r="OZT191" s="148"/>
      <c r="OZU191" s="148"/>
      <c r="OZV191" s="148"/>
      <c r="OZW191" s="148"/>
      <c r="OZX191" s="148"/>
      <c r="OZY191" s="148"/>
      <c r="OZZ191" s="148"/>
      <c r="PAA191" s="148"/>
      <c r="PAB191" s="148"/>
      <c r="PAC191" s="148"/>
      <c r="PAD191" s="148"/>
      <c r="PAE191" s="148"/>
      <c r="PAF191" s="148"/>
      <c r="PAG191" s="148"/>
      <c r="PAH191" s="148"/>
      <c r="PAI191" s="148"/>
      <c r="PAJ191" s="148"/>
      <c r="PAK191" s="148"/>
      <c r="PAL191" s="148"/>
      <c r="PAM191" s="148"/>
      <c r="PAN191" s="148"/>
      <c r="PAO191" s="148"/>
      <c r="PAP191" s="148"/>
      <c r="PAQ191" s="148"/>
      <c r="PAR191" s="148"/>
      <c r="PAS191" s="148"/>
      <c r="PAT191" s="148"/>
      <c r="PAU191" s="148"/>
      <c r="PAV191" s="148"/>
      <c r="PAW191" s="148"/>
      <c r="PAX191" s="148"/>
      <c r="PAY191" s="148"/>
      <c r="PAZ191" s="148"/>
      <c r="PBA191" s="148"/>
      <c r="PBB191" s="148"/>
      <c r="PBC191" s="148"/>
      <c r="PBD191" s="148"/>
      <c r="PBE191" s="148"/>
      <c r="PBF191" s="148"/>
      <c r="PBG191" s="148"/>
      <c r="PBH191" s="148"/>
      <c r="PBI191" s="148"/>
      <c r="PBJ191" s="148"/>
      <c r="PBK191" s="148"/>
      <c r="PBL191" s="148"/>
      <c r="PBM191" s="148"/>
      <c r="PBN191" s="148"/>
      <c r="PBO191" s="148"/>
      <c r="PBP191" s="148"/>
      <c r="PBQ191" s="148"/>
      <c r="PBR191" s="148"/>
      <c r="PBS191" s="148"/>
      <c r="PBT191" s="148"/>
      <c r="PBU191" s="148"/>
      <c r="PBV191" s="148"/>
      <c r="PBW191" s="148"/>
      <c r="PBX191" s="148"/>
      <c r="PBY191" s="148"/>
      <c r="PBZ191" s="148"/>
      <c r="PCA191" s="148"/>
      <c r="PCB191" s="148"/>
      <c r="PCC191" s="148"/>
      <c r="PCD191" s="148"/>
      <c r="PCE191" s="148"/>
      <c r="PCF191" s="148"/>
      <c r="PCG191" s="148"/>
      <c r="PCH191" s="148"/>
      <c r="PCI191" s="148"/>
      <c r="PCJ191" s="148"/>
      <c r="PCK191" s="148"/>
      <c r="PCL191" s="148"/>
      <c r="PCM191" s="148"/>
      <c r="PCN191" s="148"/>
      <c r="PCO191" s="148"/>
      <c r="PCP191" s="148"/>
      <c r="PCQ191" s="148"/>
      <c r="PCR191" s="148"/>
      <c r="PCS191" s="148"/>
      <c r="PCT191" s="148"/>
      <c r="PCU191" s="148"/>
      <c r="PCV191" s="148"/>
      <c r="PCW191" s="148"/>
      <c r="PCX191" s="148"/>
      <c r="PCY191" s="148"/>
      <c r="PCZ191" s="148"/>
      <c r="PDA191" s="148"/>
      <c r="PDB191" s="148"/>
      <c r="PDC191" s="148"/>
      <c r="PDD191" s="148"/>
      <c r="PDE191" s="148"/>
      <c r="PDF191" s="148"/>
      <c r="PDG191" s="148"/>
      <c r="PDH191" s="148"/>
      <c r="PDI191" s="148"/>
      <c r="PDJ191" s="148"/>
      <c r="PDK191" s="148"/>
      <c r="PDL191" s="148"/>
      <c r="PDM191" s="148"/>
      <c r="PDN191" s="148"/>
      <c r="PDO191" s="148"/>
      <c r="PDP191" s="148"/>
      <c r="PDQ191" s="148"/>
      <c r="PDR191" s="148"/>
      <c r="PDS191" s="148"/>
      <c r="PDT191" s="148"/>
      <c r="PDU191" s="148"/>
      <c r="PDV191" s="148"/>
      <c r="PDW191" s="148"/>
      <c r="PDX191" s="148"/>
      <c r="PDY191" s="148"/>
      <c r="PDZ191" s="148"/>
      <c r="PEA191" s="148"/>
      <c r="PEB191" s="148"/>
      <c r="PEC191" s="148"/>
      <c r="PED191" s="148"/>
      <c r="PEE191" s="148"/>
      <c r="PEF191" s="148"/>
      <c r="PEG191" s="148"/>
      <c r="PEH191" s="148"/>
      <c r="PEI191" s="148"/>
      <c r="PEJ191" s="148"/>
      <c r="PEK191" s="148"/>
      <c r="PEL191" s="148"/>
      <c r="PEM191" s="148"/>
      <c r="PEN191" s="148"/>
      <c r="PEO191" s="148"/>
      <c r="PEP191" s="148"/>
      <c r="PEQ191" s="148"/>
      <c r="PER191" s="148"/>
      <c r="PES191" s="148"/>
      <c r="PET191" s="148"/>
      <c r="PEU191" s="148"/>
      <c r="PEV191" s="148"/>
      <c r="PEW191" s="148"/>
      <c r="PEX191" s="148"/>
      <c r="PEY191" s="148"/>
      <c r="PEZ191" s="148"/>
      <c r="PFA191" s="148"/>
      <c r="PFB191" s="148"/>
      <c r="PFC191" s="148"/>
      <c r="PFD191" s="148"/>
      <c r="PFE191" s="148"/>
      <c r="PFF191" s="148"/>
      <c r="PFG191" s="148"/>
      <c r="PFH191" s="148"/>
      <c r="PFI191" s="148"/>
      <c r="PFJ191" s="148"/>
      <c r="PFK191" s="148"/>
      <c r="PFL191" s="148"/>
      <c r="PFM191" s="148"/>
      <c r="PFN191" s="148"/>
      <c r="PFO191" s="148"/>
      <c r="PFP191" s="148"/>
      <c r="PFQ191" s="148"/>
      <c r="PFR191" s="148"/>
      <c r="PFS191" s="148"/>
      <c r="PFT191" s="148"/>
      <c r="PFU191" s="148"/>
      <c r="PFV191" s="148"/>
      <c r="PFW191" s="148"/>
      <c r="PFX191" s="148"/>
      <c r="PFY191" s="148"/>
      <c r="PFZ191" s="148"/>
      <c r="PGA191" s="148"/>
      <c r="PGB191" s="148"/>
      <c r="PGC191" s="148"/>
      <c r="PGD191" s="148"/>
      <c r="PGE191" s="148"/>
      <c r="PGF191" s="148"/>
      <c r="PGG191" s="148"/>
      <c r="PGH191" s="148"/>
      <c r="PGI191" s="148"/>
      <c r="PGJ191" s="148"/>
      <c r="PGK191" s="148"/>
      <c r="PGL191" s="148"/>
      <c r="PGM191" s="148"/>
      <c r="PGN191" s="148"/>
      <c r="PGO191" s="148"/>
      <c r="PGP191" s="148"/>
      <c r="PGQ191" s="148"/>
      <c r="PGR191" s="148"/>
      <c r="PGS191" s="148"/>
      <c r="PGT191" s="148"/>
      <c r="PGU191" s="148"/>
      <c r="PGV191" s="148"/>
      <c r="PGW191" s="148"/>
      <c r="PGX191" s="148"/>
      <c r="PGY191" s="148"/>
      <c r="PGZ191" s="148"/>
      <c r="PHA191" s="148"/>
      <c r="PHB191" s="148"/>
      <c r="PHC191" s="148"/>
      <c r="PHD191" s="148"/>
      <c r="PHE191" s="148"/>
      <c r="PHF191" s="148"/>
      <c r="PHG191" s="148"/>
      <c r="PHH191" s="148"/>
      <c r="PHI191" s="148"/>
      <c r="PHJ191" s="148"/>
      <c r="PHK191" s="148"/>
      <c r="PHL191" s="148"/>
      <c r="PHM191" s="148"/>
      <c r="PHN191" s="148"/>
      <c r="PHO191" s="148"/>
      <c r="PHP191" s="148"/>
      <c r="PHQ191" s="148"/>
      <c r="PHR191" s="148"/>
      <c r="PHS191" s="148"/>
      <c r="PHT191" s="148"/>
      <c r="PHU191" s="148"/>
      <c r="PHV191" s="148"/>
      <c r="PHW191" s="148"/>
      <c r="PHX191" s="148"/>
      <c r="PHY191" s="148"/>
      <c r="PHZ191" s="148"/>
      <c r="PIA191" s="148"/>
      <c r="PIB191" s="148"/>
      <c r="PIC191" s="148"/>
      <c r="PID191" s="148"/>
      <c r="PIE191" s="148"/>
      <c r="PIF191" s="148"/>
      <c r="PIG191" s="148"/>
      <c r="PIH191" s="148"/>
      <c r="PII191" s="148"/>
      <c r="PIJ191" s="148"/>
      <c r="PIK191" s="148"/>
      <c r="PIL191" s="148"/>
      <c r="PIM191" s="148"/>
      <c r="PIN191" s="148"/>
      <c r="PIO191" s="148"/>
      <c r="PIP191" s="148"/>
      <c r="PIQ191" s="148"/>
      <c r="PIR191" s="148"/>
      <c r="PIS191" s="148"/>
      <c r="PIT191" s="148"/>
      <c r="PIU191" s="148"/>
      <c r="PIV191" s="148"/>
      <c r="PIW191" s="148"/>
      <c r="PIX191" s="148"/>
      <c r="PIY191" s="148"/>
      <c r="PIZ191" s="148"/>
      <c r="PJA191" s="148"/>
      <c r="PJB191" s="148"/>
      <c r="PJC191" s="148"/>
      <c r="PJD191" s="148"/>
      <c r="PJE191" s="148"/>
      <c r="PJF191" s="148"/>
      <c r="PJG191" s="148"/>
      <c r="PJH191" s="148"/>
      <c r="PJI191" s="148"/>
      <c r="PJJ191" s="148"/>
      <c r="PJK191" s="148"/>
      <c r="PJL191" s="148"/>
      <c r="PJM191" s="148"/>
      <c r="PJN191" s="148"/>
      <c r="PJO191" s="148"/>
      <c r="PJP191" s="148"/>
      <c r="PJQ191" s="148"/>
      <c r="PJR191" s="148"/>
      <c r="PJS191" s="148"/>
      <c r="PJT191" s="148"/>
      <c r="PJU191" s="148"/>
      <c r="PJV191" s="148"/>
      <c r="PJW191" s="148"/>
      <c r="PJX191" s="148"/>
      <c r="PJY191" s="148"/>
      <c r="PJZ191" s="148"/>
      <c r="PKA191" s="148"/>
      <c r="PKB191" s="148"/>
      <c r="PKC191" s="148"/>
      <c r="PKD191" s="148"/>
      <c r="PKE191" s="148"/>
      <c r="PKF191" s="148"/>
      <c r="PKG191" s="148"/>
      <c r="PKH191" s="148"/>
      <c r="PKI191" s="148"/>
      <c r="PKJ191" s="148"/>
      <c r="PKK191" s="148"/>
      <c r="PKL191" s="148"/>
      <c r="PKM191" s="148"/>
      <c r="PKN191" s="148"/>
      <c r="PKO191" s="148"/>
      <c r="PKP191" s="148"/>
      <c r="PKQ191" s="148"/>
      <c r="PKR191" s="148"/>
      <c r="PKS191" s="148"/>
      <c r="PKT191" s="148"/>
      <c r="PKU191" s="148"/>
      <c r="PKV191" s="148"/>
      <c r="PKW191" s="148"/>
      <c r="PKX191" s="148"/>
      <c r="PKY191" s="148"/>
      <c r="PKZ191" s="148"/>
      <c r="PLA191" s="148"/>
      <c r="PLB191" s="148"/>
      <c r="PLC191" s="148"/>
      <c r="PLD191" s="148"/>
      <c r="PLE191" s="148"/>
      <c r="PLF191" s="148"/>
      <c r="PLG191" s="148"/>
      <c r="PLH191" s="148"/>
      <c r="PLI191" s="148"/>
      <c r="PLJ191" s="148"/>
      <c r="PLK191" s="148"/>
      <c r="PLL191" s="148"/>
      <c r="PLM191" s="148"/>
      <c r="PLN191" s="148"/>
      <c r="PLO191" s="148"/>
      <c r="PLP191" s="148"/>
      <c r="PLQ191" s="148"/>
      <c r="PLR191" s="148"/>
      <c r="PLS191" s="148"/>
      <c r="PLT191" s="148"/>
      <c r="PLU191" s="148"/>
      <c r="PLV191" s="148"/>
      <c r="PLW191" s="148"/>
      <c r="PLX191" s="148"/>
      <c r="PLY191" s="148"/>
      <c r="PLZ191" s="148"/>
      <c r="PMA191" s="148"/>
      <c r="PMB191" s="148"/>
      <c r="PMC191" s="148"/>
      <c r="PMD191" s="148"/>
      <c r="PME191" s="148"/>
      <c r="PMF191" s="148"/>
      <c r="PMG191" s="148"/>
      <c r="PMH191" s="148"/>
      <c r="PMI191" s="148"/>
      <c r="PMJ191" s="148"/>
      <c r="PMK191" s="148"/>
      <c r="PML191" s="148"/>
      <c r="PMM191" s="148"/>
      <c r="PMN191" s="148"/>
      <c r="PMO191" s="148"/>
      <c r="PMP191" s="148"/>
      <c r="PMQ191" s="148"/>
      <c r="PMR191" s="148"/>
      <c r="PMS191" s="148"/>
      <c r="PMT191" s="148"/>
      <c r="PMU191" s="148"/>
      <c r="PMV191" s="148"/>
      <c r="PMW191" s="148"/>
      <c r="PMX191" s="148"/>
      <c r="PMY191" s="148"/>
      <c r="PMZ191" s="148"/>
      <c r="PNA191" s="148"/>
      <c r="PNB191" s="148"/>
      <c r="PNC191" s="148"/>
      <c r="PND191" s="148"/>
      <c r="PNE191" s="148"/>
      <c r="PNF191" s="148"/>
      <c r="PNG191" s="148"/>
      <c r="PNH191" s="148"/>
      <c r="PNI191" s="148"/>
      <c r="PNJ191" s="148"/>
      <c r="PNK191" s="148"/>
      <c r="PNL191" s="148"/>
      <c r="PNM191" s="148"/>
      <c r="PNN191" s="148"/>
      <c r="PNO191" s="148"/>
      <c r="PNP191" s="148"/>
      <c r="PNQ191" s="148"/>
      <c r="PNR191" s="148"/>
      <c r="PNS191" s="148"/>
      <c r="PNT191" s="148"/>
      <c r="PNU191" s="148"/>
      <c r="PNV191" s="148"/>
      <c r="PNW191" s="148"/>
      <c r="PNX191" s="148"/>
      <c r="PNY191" s="148"/>
      <c r="PNZ191" s="148"/>
      <c r="POA191" s="148"/>
      <c r="POB191" s="148"/>
      <c r="POC191" s="148"/>
      <c r="POD191" s="148"/>
      <c r="POE191" s="148"/>
      <c r="POF191" s="148"/>
      <c r="POG191" s="148"/>
      <c r="POH191" s="148"/>
      <c r="POI191" s="148"/>
      <c r="POJ191" s="148"/>
      <c r="POK191" s="148"/>
      <c r="POL191" s="148"/>
      <c r="POM191" s="148"/>
      <c r="PON191" s="148"/>
      <c r="POO191" s="148"/>
      <c r="POP191" s="148"/>
      <c r="POQ191" s="148"/>
      <c r="POR191" s="148"/>
      <c r="POS191" s="148"/>
      <c r="POT191" s="148"/>
      <c r="POU191" s="148"/>
      <c r="POV191" s="148"/>
      <c r="POW191" s="148"/>
      <c r="POX191" s="148"/>
      <c r="POY191" s="148"/>
      <c r="POZ191" s="148"/>
      <c r="PPA191" s="148"/>
      <c r="PPB191" s="148"/>
      <c r="PPC191" s="148"/>
      <c r="PPD191" s="148"/>
      <c r="PPE191" s="148"/>
      <c r="PPF191" s="148"/>
      <c r="PPG191" s="148"/>
      <c r="PPH191" s="148"/>
      <c r="PPI191" s="148"/>
      <c r="PPJ191" s="148"/>
      <c r="PPK191" s="148"/>
      <c r="PPL191" s="148"/>
      <c r="PPM191" s="148"/>
      <c r="PPN191" s="148"/>
      <c r="PPO191" s="148"/>
      <c r="PPP191" s="148"/>
      <c r="PPQ191" s="148"/>
      <c r="PPR191" s="148"/>
      <c r="PPS191" s="148"/>
      <c r="PPT191" s="148"/>
      <c r="PPU191" s="148"/>
      <c r="PPV191" s="148"/>
      <c r="PPW191" s="148"/>
      <c r="PPX191" s="148"/>
      <c r="PPY191" s="148"/>
      <c r="PPZ191" s="148"/>
      <c r="PQA191" s="148"/>
      <c r="PQB191" s="148"/>
      <c r="PQC191" s="148"/>
      <c r="PQD191" s="148"/>
      <c r="PQE191" s="148"/>
      <c r="PQF191" s="148"/>
      <c r="PQG191" s="148"/>
      <c r="PQH191" s="148"/>
      <c r="PQI191" s="148"/>
      <c r="PQJ191" s="148"/>
      <c r="PQK191" s="148"/>
      <c r="PQL191" s="148"/>
      <c r="PQM191" s="148"/>
      <c r="PQN191" s="148"/>
      <c r="PQO191" s="148"/>
      <c r="PQP191" s="148"/>
      <c r="PQQ191" s="148"/>
      <c r="PQR191" s="148"/>
      <c r="PQS191" s="148"/>
      <c r="PQT191" s="148"/>
      <c r="PQU191" s="148"/>
      <c r="PQV191" s="148"/>
      <c r="PQW191" s="148"/>
      <c r="PQX191" s="148"/>
      <c r="PQY191" s="148"/>
      <c r="PQZ191" s="148"/>
      <c r="PRA191" s="148"/>
      <c r="PRB191" s="148"/>
      <c r="PRC191" s="148"/>
      <c r="PRD191" s="148"/>
      <c r="PRE191" s="148"/>
      <c r="PRF191" s="148"/>
      <c r="PRG191" s="148"/>
      <c r="PRH191" s="148"/>
      <c r="PRI191" s="148"/>
      <c r="PRJ191" s="148"/>
      <c r="PRK191" s="148"/>
      <c r="PRL191" s="148"/>
      <c r="PRM191" s="148"/>
      <c r="PRN191" s="148"/>
      <c r="PRO191" s="148"/>
      <c r="PRP191" s="148"/>
      <c r="PRQ191" s="148"/>
      <c r="PRR191" s="148"/>
      <c r="PRS191" s="148"/>
      <c r="PRT191" s="148"/>
      <c r="PRU191" s="148"/>
      <c r="PRV191" s="148"/>
      <c r="PRW191" s="148"/>
      <c r="PRX191" s="148"/>
      <c r="PRY191" s="148"/>
      <c r="PRZ191" s="148"/>
      <c r="PSA191" s="148"/>
      <c r="PSB191" s="148"/>
      <c r="PSC191" s="148"/>
      <c r="PSD191" s="148"/>
      <c r="PSE191" s="148"/>
      <c r="PSF191" s="148"/>
      <c r="PSG191" s="148"/>
      <c r="PSH191" s="148"/>
      <c r="PSI191" s="148"/>
      <c r="PSJ191" s="148"/>
      <c r="PSK191" s="148"/>
      <c r="PSL191" s="148"/>
      <c r="PSM191" s="148"/>
      <c r="PSN191" s="148"/>
      <c r="PSO191" s="148"/>
      <c r="PSP191" s="148"/>
      <c r="PSQ191" s="148"/>
      <c r="PSR191" s="148"/>
      <c r="PSS191" s="148"/>
      <c r="PST191" s="148"/>
      <c r="PSU191" s="148"/>
      <c r="PSV191" s="148"/>
      <c r="PSW191" s="148"/>
      <c r="PSX191" s="148"/>
      <c r="PSY191" s="148"/>
      <c r="PSZ191" s="148"/>
      <c r="PTA191" s="148"/>
      <c r="PTB191" s="148"/>
      <c r="PTC191" s="148"/>
      <c r="PTD191" s="148"/>
      <c r="PTE191" s="148"/>
      <c r="PTF191" s="148"/>
      <c r="PTG191" s="148"/>
      <c r="PTH191" s="148"/>
      <c r="PTI191" s="148"/>
      <c r="PTJ191" s="148"/>
      <c r="PTK191" s="148"/>
      <c r="PTL191" s="148"/>
      <c r="PTM191" s="148"/>
      <c r="PTN191" s="148"/>
      <c r="PTO191" s="148"/>
      <c r="PTP191" s="148"/>
      <c r="PTQ191" s="148"/>
      <c r="PTR191" s="148"/>
      <c r="PTS191" s="148"/>
      <c r="PTT191" s="148"/>
      <c r="PTU191" s="148"/>
      <c r="PTV191" s="148"/>
      <c r="PTW191" s="148"/>
      <c r="PTX191" s="148"/>
      <c r="PTY191" s="148"/>
      <c r="PTZ191" s="148"/>
      <c r="PUA191" s="148"/>
      <c r="PUB191" s="148"/>
      <c r="PUC191" s="148"/>
      <c r="PUD191" s="148"/>
      <c r="PUE191" s="148"/>
      <c r="PUF191" s="148"/>
      <c r="PUG191" s="148"/>
      <c r="PUH191" s="148"/>
      <c r="PUI191" s="148"/>
      <c r="PUJ191" s="148"/>
      <c r="PUK191" s="148"/>
      <c r="PUL191" s="148"/>
      <c r="PUM191" s="148"/>
      <c r="PUN191" s="148"/>
      <c r="PUO191" s="148"/>
      <c r="PUP191" s="148"/>
      <c r="PUQ191" s="148"/>
      <c r="PUR191" s="148"/>
      <c r="PUS191" s="148"/>
      <c r="PUT191" s="148"/>
      <c r="PUU191" s="148"/>
      <c r="PUV191" s="148"/>
      <c r="PUW191" s="148"/>
      <c r="PUX191" s="148"/>
      <c r="PUY191" s="148"/>
      <c r="PUZ191" s="148"/>
      <c r="PVA191" s="148"/>
      <c r="PVB191" s="148"/>
      <c r="PVC191" s="148"/>
      <c r="PVD191" s="148"/>
      <c r="PVE191" s="148"/>
      <c r="PVF191" s="148"/>
      <c r="PVG191" s="148"/>
      <c r="PVH191" s="148"/>
      <c r="PVI191" s="148"/>
      <c r="PVJ191" s="148"/>
      <c r="PVK191" s="148"/>
      <c r="PVL191" s="148"/>
      <c r="PVM191" s="148"/>
      <c r="PVN191" s="148"/>
      <c r="PVO191" s="148"/>
      <c r="PVP191" s="148"/>
      <c r="PVQ191" s="148"/>
      <c r="PVR191" s="148"/>
      <c r="PVS191" s="148"/>
      <c r="PVT191" s="148"/>
      <c r="PVU191" s="148"/>
      <c r="PVV191" s="148"/>
      <c r="PVW191" s="148"/>
      <c r="PVX191" s="148"/>
      <c r="PVY191" s="148"/>
      <c r="PVZ191" s="148"/>
      <c r="PWA191" s="148"/>
      <c r="PWB191" s="148"/>
      <c r="PWC191" s="148"/>
      <c r="PWD191" s="148"/>
      <c r="PWE191" s="148"/>
      <c r="PWF191" s="148"/>
      <c r="PWG191" s="148"/>
      <c r="PWH191" s="148"/>
      <c r="PWI191" s="148"/>
      <c r="PWJ191" s="148"/>
      <c r="PWK191" s="148"/>
      <c r="PWL191" s="148"/>
      <c r="PWM191" s="148"/>
      <c r="PWN191" s="148"/>
      <c r="PWO191" s="148"/>
      <c r="PWP191" s="148"/>
      <c r="PWQ191" s="148"/>
      <c r="PWR191" s="148"/>
      <c r="PWS191" s="148"/>
      <c r="PWT191" s="148"/>
      <c r="PWU191" s="148"/>
      <c r="PWV191" s="148"/>
      <c r="PWW191" s="148"/>
      <c r="PWX191" s="148"/>
      <c r="PWY191" s="148"/>
      <c r="PWZ191" s="148"/>
      <c r="PXA191" s="148"/>
      <c r="PXB191" s="148"/>
      <c r="PXC191" s="148"/>
      <c r="PXD191" s="148"/>
      <c r="PXE191" s="148"/>
      <c r="PXF191" s="148"/>
      <c r="PXG191" s="148"/>
      <c r="PXH191" s="148"/>
      <c r="PXI191" s="148"/>
      <c r="PXJ191" s="148"/>
      <c r="PXK191" s="148"/>
      <c r="PXL191" s="148"/>
      <c r="PXM191" s="148"/>
      <c r="PXN191" s="148"/>
      <c r="PXO191" s="148"/>
      <c r="PXP191" s="148"/>
      <c r="PXQ191" s="148"/>
      <c r="PXR191" s="148"/>
      <c r="PXS191" s="148"/>
      <c r="PXT191" s="148"/>
      <c r="PXU191" s="148"/>
      <c r="PXV191" s="148"/>
      <c r="PXW191" s="148"/>
      <c r="PXX191" s="148"/>
      <c r="PXY191" s="148"/>
      <c r="PXZ191" s="148"/>
      <c r="PYA191" s="148"/>
      <c r="PYB191" s="148"/>
      <c r="PYC191" s="148"/>
      <c r="PYD191" s="148"/>
      <c r="PYE191" s="148"/>
      <c r="PYF191" s="148"/>
      <c r="PYG191" s="148"/>
      <c r="PYH191" s="148"/>
      <c r="PYI191" s="148"/>
      <c r="PYJ191" s="148"/>
      <c r="PYK191" s="148"/>
      <c r="PYL191" s="148"/>
      <c r="PYM191" s="148"/>
      <c r="PYN191" s="148"/>
      <c r="PYO191" s="148"/>
      <c r="PYP191" s="148"/>
      <c r="PYQ191" s="148"/>
      <c r="PYR191" s="148"/>
      <c r="PYS191" s="148"/>
      <c r="PYT191" s="148"/>
      <c r="PYU191" s="148"/>
      <c r="PYV191" s="148"/>
      <c r="PYW191" s="148"/>
      <c r="PYX191" s="148"/>
      <c r="PYY191" s="148"/>
      <c r="PYZ191" s="148"/>
      <c r="PZA191" s="148"/>
      <c r="PZB191" s="148"/>
      <c r="PZC191" s="148"/>
      <c r="PZD191" s="148"/>
      <c r="PZE191" s="148"/>
      <c r="PZF191" s="148"/>
      <c r="PZG191" s="148"/>
      <c r="PZH191" s="148"/>
      <c r="PZI191" s="148"/>
      <c r="PZJ191" s="148"/>
      <c r="PZK191" s="148"/>
      <c r="PZL191" s="148"/>
      <c r="PZM191" s="148"/>
      <c r="PZN191" s="148"/>
      <c r="PZO191" s="148"/>
      <c r="PZP191" s="148"/>
      <c r="PZQ191" s="148"/>
      <c r="PZR191" s="148"/>
      <c r="PZS191" s="148"/>
      <c r="PZT191" s="148"/>
      <c r="PZU191" s="148"/>
      <c r="PZV191" s="148"/>
      <c r="PZW191" s="148"/>
      <c r="PZX191" s="148"/>
      <c r="PZY191" s="148"/>
      <c r="PZZ191" s="148"/>
      <c r="QAA191" s="148"/>
      <c r="QAB191" s="148"/>
      <c r="QAC191" s="148"/>
      <c r="QAD191" s="148"/>
      <c r="QAE191" s="148"/>
      <c r="QAF191" s="148"/>
      <c r="QAG191" s="148"/>
      <c r="QAH191" s="148"/>
      <c r="QAI191" s="148"/>
      <c r="QAJ191" s="148"/>
      <c r="QAK191" s="148"/>
      <c r="QAL191" s="148"/>
      <c r="QAM191" s="148"/>
      <c r="QAN191" s="148"/>
      <c r="QAO191" s="148"/>
      <c r="QAP191" s="148"/>
      <c r="QAQ191" s="148"/>
      <c r="QAR191" s="148"/>
      <c r="QAS191" s="148"/>
      <c r="QAT191" s="148"/>
      <c r="QAU191" s="148"/>
      <c r="QAV191" s="148"/>
      <c r="QAW191" s="148"/>
      <c r="QAX191" s="148"/>
      <c r="QAY191" s="148"/>
      <c r="QAZ191" s="148"/>
      <c r="QBA191" s="148"/>
      <c r="QBB191" s="148"/>
      <c r="QBC191" s="148"/>
      <c r="QBD191" s="148"/>
      <c r="QBE191" s="148"/>
      <c r="QBF191" s="148"/>
      <c r="QBG191" s="148"/>
      <c r="QBH191" s="148"/>
      <c r="QBI191" s="148"/>
      <c r="QBJ191" s="148"/>
      <c r="QBK191" s="148"/>
      <c r="QBL191" s="148"/>
      <c r="QBM191" s="148"/>
      <c r="QBN191" s="148"/>
      <c r="QBO191" s="148"/>
      <c r="QBP191" s="148"/>
      <c r="QBQ191" s="148"/>
      <c r="QBR191" s="148"/>
      <c r="QBS191" s="148"/>
      <c r="QBT191" s="148"/>
      <c r="QBU191" s="148"/>
      <c r="QBV191" s="148"/>
      <c r="QBW191" s="148"/>
      <c r="QBX191" s="148"/>
      <c r="QBY191" s="148"/>
      <c r="QBZ191" s="148"/>
      <c r="QCA191" s="148"/>
      <c r="QCB191" s="148"/>
      <c r="QCC191" s="148"/>
      <c r="QCD191" s="148"/>
      <c r="QCE191" s="148"/>
      <c r="QCF191" s="148"/>
      <c r="QCG191" s="148"/>
      <c r="QCH191" s="148"/>
      <c r="QCI191" s="148"/>
      <c r="QCJ191" s="148"/>
      <c r="QCK191" s="148"/>
      <c r="QCL191" s="148"/>
      <c r="QCM191" s="148"/>
      <c r="QCN191" s="148"/>
      <c r="QCO191" s="148"/>
      <c r="QCP191" s="148"/>
      <c r="QCQ191" s="148"/>
      <c r="QCR191" s="148"/>
      <c r="QCS191" s="148"/>
      <c r="QCT191" s="148"/>
      <c r="QCU191" s="148"/>
      <c r="QCV191" s="148"/>
      <c r="QCW191" s="148"/>
      <c r="QCX191" s="148"/>
      <c r="QCY191" s="148"/>
      <c r="QCZ191" s="148"/>
      <c r="QDA191" s="148"/>
      <c r="QDB191" s="148"/>
      <c r="QDC191" s="148"/>
      <c r="QDD191" s="148"/>
      <c r="QDE191" s="148"/>
      <c r="QDF191" s="148"/>
      <c r="QDG191" s="148"/>
      <c r="QDH191" s="148"/>
      <c r="QDI191" s="148"/>
      <c r="QDJ191" s="148"/>
      <c r="QDK191" s="148"/>
      <c r="QDL191" s="148"/>
      <c r="QDM191" s="148"/>
      <c r="QDN191" s="148"/>
      <c r="QDO191" s="148"/>
      <c r="QDP191" s="148"/>
      <c r="QDQ191" s="148"/>
      <c r="QDR191" s="148"/>
      <c r="QDS191" s="148"/>
      <c r="QDT191" s="148"/>
      <c r="QDU191" s="148"/>
      <c r="QDV191" s="148"/>
      <c r="QDW191" s="148"/>
      <c r="QDX191" s="148"/>
      <c r="QDY191" s="148"/>
      <c r="QDZ191" s="148"/>
      <c r="QEA191" s="148"/>
      <c r="QEB191" s="148"/>
      <c r="QEC191" s="148"/>
      <c r="QED191" s="148"/>
      <c r="QEE191" s="148"/>
      <c r="QEF191" s="148"/>
      <c r="QEG191" s="148"/>
      <c r="QEH191" s="148"/>
      <c r="QEI191" s="148"/>
      <c r="QEJ191" s="148"/>
      <c r="QEK191" s="148"/>
      <c r="QEL191" s="148"/>
      <c r="QEM191" s="148"/>
      <c r="QEN191" s="148"/>
      <c r="QEO191" s="148"/>
      <c r="QEP191" s="148"/>
      <c r="QEQ191" s="148"/>
      <c r="QER191" s="148"/>
      <c r="QES191" s="148"/>
      <c r="QET191" s="148"/>
      <c r="QEU191" s="148"/>
      <c r="QEV191" s="148"/>
      <c r="QEW191" s="148"/>
      <c r="QEX191" s="148"/>
      <c r="QEY191" s="148"/>
      <c r="QEZ191" s="148"/>
      <c r="QFA191" s="148"/>
      <c r="QFB191" s="148"/>
      <c r="QFC191" s="148"/>
      <c r="QFD191" s="148"/>
      <c r="QFE191" s="148"/>
      <c r="QFF191" s="148"/>
      <c r="QFG191" s="148"/>
      <c r="QFH191" s="148"/>
      <c r="QFI191" s="148"/>
      <c r="QFJ191" s="148"/>
      <c r="QFK191" s="148"/>
      <c r="QFL191" s="148"/>
      <c r="QFM191" s="148"/>
      <c r="QFN191" s="148"/>
      <c r="QFO191" s="148"/>
      <c r="QFP191" s="148"/>
      <c r="QFQ191" s="148"/>
      <c r="QFR191" s="148"/>
      <c r="QFS191" s="148"/>
      <c r="QFT191" s="148"/>
      <c r="QFU191" s="148"/>
      <c r="QFV191" s="148"/>
      <c r="QFW191" s="148"/>
      <c r="QFX191" s="148"/>
      <c r="QFY191" s="148"/>
      <c r="QFZ191" s="148"/>
      <c r="QGA191" s="148"/>
      <c r="QGB191" s="148"/>
      <c r="QGC191" s="148"/>
      <c r="QGD191" s="148"/>
      <c r="QGE191" s="148"/>
      <c r="QGF191" s="148"/>
      <c r="QGG191" s="148"/>
      <c r="QGH191" s="148"/>
      <c r="QGI191" s="148"/>
      <c r="QGJ191" s="148"/>
      <c r="QGK191" s="148"/>
      <c r="QGL191" s="148"/>
      <c r="QGM191" s="148"/>
      <c r="QGN191" s="148"/>
      <c r="QGO191" s="148"/>
      <c r="QGP191" s="148"/>
      <c r="QGQ191" s="148"/>
      <c r="QGR191" s="148"/>
      <c r="QGS191" s="148"/>
      <c r="QGT191" s="148"/>
      <c r="QGU191" s="148"/>
      <c r="QGV191" s="148"/>
      <c r="QGW191" s="148"/>
      <c r="QGX191" s="148"/>
      <c r="QGY191" s="148"/>
      <c r="QGZ191" s="148"/>
      <c r="QHA191" s="148"/>
      <c r="QHB191" s="148"/>
      <c r="QHC191" s="148"/>
      <c r="QHD191" s="148"/>
      <c r="QHE191" s="148"/>
      <c r="QHF191" s="148"/>
      <c r="QHG191" s="148"/>
      <c r="QHH191" s="148"/>
      <c r="QHI191" s="148"/>
      <c r="QHJ191" s="148"/>
      <c r="QHK191" s="148"/>
      <c r="QHL191" s="148"/>
      <c r="QHM191" s="148"/>
      <c r="QHN191" s="148"/>
      <c r="QHO191" s="148"/>
      <c r="QHP191" s="148"/>
      <c r="QHQ191" s="148"/>
      <c r="QHR191" s="148"/>
      <c r="QHS191" s="148"/>
      <c r="QHT191" s="148"/>
      <c r="QHU191" s="148"/>
      <c r="QHV191" s="148"/>
      <c r="QHW191" s="148"/>
      <c r="QHX191" s="148"/>
      <c r="QHY191" s="148"/>
      <c r="QHZ191" s="148"/>
      <c r="QIA191" s="148"/>
      <c r="QIB191" s="148"/>
      <c r="QIC191" s="148"/>
      <c r="QID191" s="148"/>
      <c r="QIE191" s="148"/>
      <c r="QIF191" s="148"/>
      <c r="QIG191" s="148"/>
      <c r="QIH191" s="148"/>
      <c r="QII191" s="148"/>
      <c r="QIJ191" s="148"/>
      <c r="QIK191" s="148"/>
      <c r="QIL191" s="148"/>
      <c r="QIM191" s="148"/>
      <c r="QIN191" s="148"/>
      <c r="QIO191" s="148"/>
      <c r="QIP191" s="148"/>
      <c r="QIQ191" s="148"/>
      <c r="QIR191" s="148"/>
      <c r="QIS191" s="148"/>
      <c r="QIT191" s="148"/>
      <c r="QIU191" s="148"/>
      <c r="QIV191" s="148"/>
      <c r="QIW191" s="148"/>
      <c r="QIX191" s="148"/>
      <c r="QIY191" s="148"/>
      <c r="QIZ191" s="148"/>
      <c r="QJA191" s="148"/>
      <c r="QJB191" s="148"/>
      <c r="QJC191" s="148"/>
      <c r="QJD191" s="148"/>
      <c r="QJE191" s="148"/>
      <c r="QJF191" s="148"/>
      <c r="QJG191" s="148"/>
      <c r="QJH191" s="148"/>
      <c r="QJI191" s="148"/>
      <c r="QJJ191" s="148"/>
      <c r="QJK191" s="148"/>
      <c r="QJL191" s="148"/>
      <c r="QJM191" s="148"/>
      <c r="QJN191" s="148"/>
      <c r="QJO191" s="148"/>
      <c r="QJP191" s="148"/>
      <c r="QJQ191" s="148"/>
      <c r="QJR191" s="148"/>
      <c r="QJS191" s="148"/>
      <c r="QJT191" s="148"/>
      <c r="QJU191" s="148"/>
      <c r="QJV191" s="148"/>
      <c r="QJW191" s="148"/>
      <c r="QJX191" s="148"/>
      <c r="QJY191" s="148"/>
      <c r="QJZ191" s="148"/>
      <c r="QKA191" s="148"/>
      <c r="QKB191" s="148"/>
      <c r="QKC191" s="148"/>
      <c r="QKD191" s="148"/>
      <c r="QKE191" s="148"/>
      <c r="QKF191" s="148"/>
      <c r="QKG191" s="148"/>
      <c r="QKH191" s="148"/>
      <c r="QKI191" s="148"/>
      <c r="QKJ191" s="148"/>
      <c r="QKK191" s="148"/>
      <c r="QKL191" s="148"/>
      <c r="QKM191" s="148"/>
      <c r="QKN191" s="148"/>
      <c r="QKO191" s="148"/>
      <c r="QKP191" s="148"/>
      <c r="QKQ191" s="148"/>
      <c r="QKR191" s="148"/>
      <c r="QKS191" s="148"/>
      <c r="QKT191" s="148"/>
      <c r="QKU191" s="148"/>
      <c r="QKV191" s="148"/>
      <c r="QKW191" s="148"/>
      <c r="QKX191" s="148"/>
      <c r="QKY191" s="148"/>
      <c r="QKZ191" s="148"/>
      <c r="QLA191" s="148"/>
      <c r="QLB191" s="148"/>
      <c r="QLC191" s="148"/>
      <c r="QLD191" s="148"/>
      <c r="QLE191" s="148"/>
      <c r="QLF191" s="148"/>
      <c r="QLG191" s="148"/>
      <c r="QLH191" s="148"/>
      <c r="QLI191" s="148"/>
      <c r="QLJ191" s="148"/>
      <c r="QLK191" s="148"/>
      <c r="QLL191" s="148"/>
      <c r="QLM191" s="148"/>
      <c r="QLN191" s="148"/>
      <c r="QLO191" s="148"/>
      <c r="QLP191" s="148"/>
      <c r="QLQ191" s="148"/>
      <c r="QLR191" s="148"/>
      <c r="QLS191" s="148"/>
      <c r="QLT191" s="148"/>
      <c r="QLU191" s="148"/>
      <c r="QLV191" s="148"/>
      <c r="QLW191" s="148"/>
      <c r="QLX191" s="148"/>
      <c r="QLY191" s="148"/>
      <c r="QLZ191" s="148"/>
      <c r="QMA191" s="148"/>
      <c r="QMB191" s="148"/>
      <c r="QMC191" s="148"/>
      <c r="QMD191" s="148"/>
      <c r="QME191" s="148"/>
      <c r="QMF191" s="148"/>
      <c r="QMG191" s="148"/>
      <c r="QMH191" s="148"/>
      <c r="QMI191" s="148"/>
      <c r="QMJ191" s="148"/>
      <c r="QMK191" s="148"/>
      <c r="QML191" s="148"/>
      <c r="QMM191" s="148"/>
      <c r="QMN191" s="148"/>
      <c r="QMO191" s="148"/>
      <c r="QMP191" s="148"/>
      <c r="QMQ191" s="148"/>
      <c r="QMR191" s="148"/>
      <c r="QMS191" s="148"/>
      <c r="QMT191" s="148"/>
      <c r="QMU191" s="148"/>
      <c r="QMV191" s="148"/>
      <c r="QMW191" s="148"/>
      <c r="QMX191" s="148"/>
      <c r="QMY191" s="148"/>
      <c r="QMZ191" s="148"/>
      <c r="QNA191" s="148"/>
      <c r="QNB191" s="148"/>
      <c r="QNC191" s="148"/>
      <c r="QND191" s="148"/>
      <c r="QNE191" s="148"/>
      <c r="QNF191" s="148"/>
      <c r="QNG191" s="148"/>
      <c r="QNH191" s="148"/>
      <c r="QNI191" s="148"/>
      <c r="QNJ191" s="148"/>
      <c r="QNK191" s="148"/>
      <c r="QNL191" s="148"/>
      <c r="QNM191" s="148"/>
      <c r="QNN191" s="148"/>
      <c r="QNO191" s="148"/>
      <c r="QNP191" s="148"/>
      <c r="QNQ191" s="148"/>
      <c r="QNR191" s="148"/>
      <c r="QNS191" s="148"/>
      <c r="QNT191" s="148"/>
      <c r="QNU191" s="148"/>
      <c r="QNV191" s="148"/>
      <c r="QNW191" s="148"/>
      <c r="QNX191" s="148"/>
      <c r="QNY191" s="148"/>
      <c r="QNZ191" s="148"/>
      <c r="QOA191" s="148"/>
      <c r="QOB191" s="148"/>
      <c r="QOC191" s="148"/>
      <c r="QOD191" s="148"/>
      <c r="QOE191" s="148"/>
      <c r="QOF191" s="148"/>
      <c r="QOG191" s="148"/>
      <c r="QOH191" s="148"/>
      <c r="QOI191" s="148"/>
      <c r="QOJ191" s="148"/>
      <c r="QOK191" s="148"/>
      <c r="QOL191" s="148"/>
      <c r="QOM191" s="148"/>
      <c r="QON191" s="148"/>
      <c r="QOO191" s="148"/>
      <c r="QOP191" s="148"/>
      <c r="QOQ191" s="148"/>
      <c r="QOR191" s="148"/>
      <c r="QOS191" s="148"/>
      <c r="QOT191" s="148"/>
      <c r="QOU191" s="148"/>
      <c r="QOV191" s="148"/>
      <c r="QOW191" s="148"/>
      <c r="QOX191" s="148"/>
      <c r="QOY191" s="148"/>
      <c r="QOZ191" s="148"/>
      <c r="QPA191" s="148"/>
      <c r="QPB191" s="148"/>
      <c r="QPC191" s="148"/>
      <c r="QPD191" s="148"/>
      <c r="QPE191" s="148"/>
      <c r="QPF191" s="148"/>
      <c r="QPG191" s="148"/>
      <c r="QPH191" s="148"/>
      <c r="QPI191" s="148"/>
      <c r="QPJ191" s="148"/>
      <c r="QPK191" s="148"/>
      <c r="QPL191" s="148"/>
      <c r="QPM191" s="148"/>
      <c r="QPN191" s="148"/>
      <c r="QPO191" s="148"/>
      <c r="QPP191" s="148"/>
      <c r="QPQ191" s="148"/>
      <c r="QPR191" s="148"/>
      <c r="QPS191" s="148"/>
      <c r="QPT191" s="148"/>
      <c r="QPU191" s="148"/>
      <c r="QPV191" s="148"/>
      <c r="QPW191" s="148"/>
      <c r="QPX191" s="148"/>
      <c r="QPY191" s="148"/>
      <c r="QPZ191" s="148"/>
      <c r="QQA191" s="148"/>
      <c r="QQB191" s="148"/>
      <c r="QQC191" s="148"/>
      <c r="QQD191" s="148"/>
      <c r="QQE191" s="148"/>
      <c r="QQF191" s="148"/>
      <c r="QQG191" s="148"/>
      <c r="QQH191" s="148"/>
      <c r="QQI191" s="148"/>
      <c r="QQJ191" s="148"/>
      <c r="QQK191" s="148"/>
      <c r="QQL191" s="148"/>
      <c r="QQM191" s="148"/>
      <c r="QQN191" s="148"/>
      <c r="QQO191" s="148"/>
      <c r="QQP191" s="148"/>
      <c r="QQQ191" s="148"/>
      <c r="QQR191" s="148"/>
      <c r="QQS191" s="148"/>
      <c r="QQT191" s="148"/>
      <c r="QQU191" s="148"/>
      <c r="QQV191" s="148"/>
      <c r="QQW191" s="148"/>
      <c r="QQX191" s="148"/>
      <c r="QQY191" s="148"/>
      <c r="QQZ191" s="148"/>
      <c r="QRA191" s="148"/>
      <c r="QRB191" s="148"/>
      <c r="QRC191" s="148"/>
      <c r="QRD191" s="148"/>
      <c r="QRE191" s="148"/>
      <c r="QRF191" s="148"/>
      <c r="QRG191" s="148"/>
      <c r="QRH191" s="148"/>
      <c r="QRI191" s="148"/>
      <c r="QRJ191" s="148"/>
      <c r="QRK191" s="148"/>
      <c r="QRL191" s="148"/>
      <c r="QRM191" s="148"/>
      <c r="QRN191" s="148"/>
      <c r="QRO191" s="148"/>
      <c r="QRP191" s="148"/>
      <c r="QRQ191" s="148"/>
      <c r="QRR191" s="148"/>
      <c r="QRS191" s="148"/>
      <c r="QRT191" s="148"/>
      <c r="QRU191" s="148"/>
      <c r="QRV191" s="148"/>
      <c r="QRW191" s="148"/>
      <c r="QRX191" s="148"/>
      <c r="QRY191" s="148"/>
      <c r="QRZ191" s="148"/>
      <c r="QSA191" s="148"/>
      <c r="QSB191" s="148"/>
      <c r="QSC191" s="148"/>
      <c r="QSD191" s="148"/>
      <c r="QSE191" s="148"/>
      <c r="QSF191" s="148"/>
      <c r="QSG191" s="148"/>
      <c r="QSH191" s="148"/>
      <c r="QSI191" s="148"/>
      <c r="QSJ191" s="148"/>
      <c r="QSK191" s="148"/>
      <c r="QSL191" s="148"/>
      <c r="QSM191" s="148"/>
      <c r="QSN191" s="148"/>
      <c r="QSO191" s="148"/>
      <c r="QSP191" s="148"/>
      <c r="QSQ191" s="148"/>
      <c r="QSR191" s="148"/>
      <c r="QSS191" s="148"/>
      <c r="QST191" s="148"/>
      <c r="QSU191" s="148"/>
      <c r="QSV191" s="148"/>
      <c r="QSW191" s="148"/>
      <c r="QSX191" s="148"/>
      <c r="QSY191" s="148"/>
      <c r="QSZ191" s="148"/>
      <c r="QTA191" s="148"/>
      <c r="QTB191" s="148"/>
      <c r="QTC191" s="148"/>
      <c r="QTD191" s="148"/>
      <c r="QTE191" s="148"/>
      <c r="QTF191" s="148"/>
      <c r="QTG191" s="148"/>
      <c r="QTH191" s="148"/>
      <c r="QTI191" s="148"/>
      <c r="QTJ191" s="148"/>
      <c r="QTK191" s="148"/>
      <c r="QTL191" s="148"/>
      <c r="QTM191" s="148"/>
      <c r="QTN191" s="148"/>
      <c r="QTO191" s="148"/>
      <c r="QTP191" s="148"/>
      <c r="QTQ191" s="148"/>
      <c r="QTR191" s="148"/>
      <c r="QTS191" s="148"/>
      <c r="QTT191" s="148"/>
      <c r="QTU191" s="148"/>
      <c r="QTV191" s="148"/>
      <c r="QTW191" s="148"/>
      <c r="QTX191" s="148"/>
      <c r="QTY191" s="148"/>
      <c r="QTZ191" s="148"/>
      <c r="QUA191" s="148"/>
      <c r="QUB191" s="148"/>
      <c r="QUC191" s="148"/>
      <c r="QUD191" s="148"/>
      <c r="QUE191" s="148"/>
      <c r="QUF191" s="148"/>
      <c r="QUG191" s="148"/>
      <c r="QUH191" s="148"/>
      <c r="QUI191" s="148"/>
      <c r="QUJ191" s="148"/>
      <c r="QUK191" s="148"/>
      <c r="QUL191" s="148"/>
      <c r="QUM191" s="148"/>
      <c r="QUN191" s="148"/>
      <c r="QUO191" s="148"/>
      <c r="QUP191" s="148"/>
      <c r="QUQ191" s="148"/>
      <c r="QUR191" s="148"/>
      <c r="QUS191" s="148"/>
      <c r="QUT191" s="148"/>
      <c r="QUU191" s="148"/>
      <c r="QUV191" s="148"/>
      <c r="QUW191" s="148"/>
      <c r="QUX191" s="148"/>
      <c r="QUY191" s="148"/>
      <c r="QUZ191" s="148"/>
      <c r="QVA191" s="148"/>
      <c r="QVB191" s="148"/>
      <c r="QVC191" s="148"/>
      <c r="QVD191" s="148"/>
      <c r="QVE191" s="148"/>
      <c r="QVF191" s="148"/>
      <c r="QVG191" s="148"/>
      <c r="QVH191" s="148"/>
      <c r="QVI191" s="148"/>
      <c r="QVJ191" s="148"/>
      <c r="QVK191" s="148"/>
      <c r="QVL191" s="148"/>
      <c r="QVM191" s="148"/>
      <c r="QVN191" s="148"/>
      <c r="QVO191" s="148"/>
      <c r="QVP191" s="148"/>
      <c r="QVQ191" s="148"/>
      <c r="QVR191" s="148"/>
      <c r="QVS191" s="148"/>
      <c r="QVT191" s="148"/>
      <c r="QVU191" s="148"/>
      <c r="QVV191" s="148"/>
      <c r="QVW191" s="148"/>
      <c r="QVX191" s="148"/>
      <c r="QVY191" s="148"/>
      <c r="QVZ191" s="148"/>
      <c r="QWA191" s="148"/>
      <c r="QWB191" s="148"/>
      <c r="QWC191" s="148"/>
      <c r="QWD191" s="148"/>
      <c r="QWE191" s="148"/>
      <c r="QWF191" s="148"/>
      <c r="QWG191" s="148"/>
      <c r="QWH191" s="148"/>
      <c r="QWI191" s="148"/>
      <c r="QWJ191" s="148"/>
      <c r="QWK191" s="148"/>
      <c r="QWL191" s="148"/>
      <c r="QWM191" s="148"/>
      <c r="QWN191" s="148"/>
      <c r="QWO191" s="148"/>
      <c r="QWP191" s="148"/>
      <c r="QWQ191" s="148"/>
      <c r="QWR191" s="148"/>
      <c r="QWS191" s="148"/>
      <c r="QWT191" s="148"/>
      <c r="QWU191" s="148"/>
      <c r="QWV191" s="148"/>
      <c r="QWW191" s="148"/>
      <c r="QWX191" s="148"/>
      <c r="QWY191" s="148"/>
      <c r="QWZ191" s="148"/>
      <c r="QXA191" s="148"/>
      <c r="QXB191" s="148"/>
      <c r="QXC191" s="148"/>
      <c r="QXD191" s="148"/>
      <c r="QXE191" s="148"/>
      <c r="QXF191" s="148"/>
      <c r="QXG191" s="148"/>
      <c r="QXH191" s="148"/>
      <c r="QXI191" s="148"/>
      <c r="QXJ191" s="148"/>
      <c r="QXK191" s="148"/>
      <c r="QXL191" s="148"/>
      <c r="QXM191" s="148"/>
      <c r="QXN191" s="148"/>
      <c r="QXO191" s="148"/>
      <c r="QXP191" s="148"/>
      <c r="QXQ191" s="148"/>
      <c r="QXR191" s="148"/>
      <c r="QXS191" s="148"/>
      <c r="QXT191" s="148"/>
      <c r="QXU191" s="148"/>
      <c r="QXV191" s="148"/>
      <c r="QXW191" s="148"/>
      <c r="QXX191" s="148"/>
      <c r="QXY191" s="148"/>
      <c r="QXZ191" s="148"/>
      <c r="QYA191" s="148"/>
      <c r="QYB191" s="148"/>
      <c r="QYC191" s="148"/>
      <c r="QYD191" s="148"/>
      <c r="QYE191" s="148"/>
      <c r="QYF191" s="148"/>
      <c r="QYG191" s="148"/>
      <c r="QYH191" s="148"/>
      <c r="QYI191" s="148"/>
      <c r="QYJ191" s="148"/>
      <c r="QYK191" s="148"/>
      <c r="QYL191" s="148"/>
      <c r="QYM191" s="148"/>
      <c r="QYN191" s="148"/>
      <c r="QYO191" s="148"/>
      <c r="QYP191" s="148"/>
      <c r="QYQ191" s="148"/>
      <c r="QYR191" s="148"/>
      <c r="QYS191" s="148"/>
      <c r="QYT191" s="148"/>
      <c r="QYU191" s="148"/>
      <c r="QYV191" s="148"/>
      <c r="QYW191" s="148"/>
      <c r="QYX191" s="148"/>
      <c r="QYY191" s="148"/>
      <c r="QYZ191" s="148"/>
      <c r="QZA191" s="148"/>
      <c r="QZB191" s="148"/>
      <c r="QZC191" s="148"/>
      <c r="QZD191" s="148"/>
      <c r="QZE191" s="148"/>
      <c r="QZF191" s="148"/>
      <c r="QZG191" s="148"/>
      <c r="QZH191" s="148"/>
      <c r="QZI191" s="148"/>
      <c r="QZJ191" s="148"/>
      <c r="QZK191" s="148"/>
      <c r="QZL191" s="148"/>
      <c r="QZM191" s="148"/>
      <c r="QZN191" s="148"/>
      <c r="QZO191" s="148"/>
      <c r="QZP191" s="148"/>
      <c r="QZQ191" s="148"/>
      <c r="QZR191" s="148"/>
      <c r="QZS191" s="148"/>
      <c r="QZT191" s="148"/>
      <c r="QZU191" s="148"/>
      <c r="QZV191" s="148"/>
      <c r="QZW191" s="148"/>
      <c r="QZX191" s="148"/>
      <c r="QZY191" s="148"/>
      <c r="QZZ191" s="148"/>
      <c r="RAA191" s="148"/>
      <c r="RAB191" s="148"/>
      <c r="RAC191" s="148"/>
      <c r="RAD191" s="148"/>
      <c r="RAE191" s="148"/>
      <c r="RAF191" s="148"/>
      <c r="RAG191" s="148"/>
      <c r="RAH191" s="148"/>
      <c r="RAI191" s="148"/>
      <c r="RAJ191" s="148"/>
      <c r="RAK191" s="148"/>
      <c r="RAL191" s="148"/>
      <c r="RAM191" s="148"/>
      <c r="RAN191" s="148"/>
      <c r="RAO191" s="148"/>
      <c r="RAP191" s="148"/>
      <c r="RAQ191" s="148"/>
      <c r="RAR191" s="148"/>
      <c r="RAS191" s="148"/>
      <c r="RAT191" s="148"/>
      <c r="RAU191" s="148"/>
      <c r="RAV191" s="148"/>
      <c r="RAW191" s="148"/>
      <c r="RAX191" s="148"/>
      <c r="RAY191" s="148"/>
      <c r="RAZ191" s="148"/>
      <c r="RBA191" s="148"/>
      <c r="RBB191" s="148"/>
      <c r="RBC191" s="148"/>
      <c r="RBD191" s="148"/>
      <c r="RBE191" s="148"/>
      <c r="RBF191" s="148"/>
      <c r="RBG191" s="148"/>
      <c r="RBH191" s="148"/>
      <c r="RBI191" s="148"/>
      <c r="RBJ191" s="148"/>
      <c r="RBK191" s="148"/>
      <c r="RBL191" s="148"/>
      <c r="RBM191" s="148"/>
      <c r="RBN191" s="148"/>
      <c r="RBO191" s="148"/>
      <c r="RBP191" s="148"/>
      <c r="RBQ191" s="148"/>
      <c r="RBR191" s="148"/>
      <c r="RBS191" s="148"/>
      <c r="RBT191" s="148"/>
      <c r="RBU191" s="148"/>
      <c r="RBV191" s="148"/>
      <c r="RBW191" s="148"/>
      <c r="RBX191" s="148"/>
      <c r="RBY191" s="148"/>
      <c r="RBZ191" s="148"/>
      <c r="RCA191" s="148"/>
      <c r="RCB191" s="148"/>
      <c r="RCC191" s="148"/>
      <c r="RCD191" s="148"/>
      <c r="RCE191" s="148"/>
      <c r="RCF191" s="148"/>
      <c r="RCG191" s="148"/>
      <c r="RCH191" s="148"/>
      <c r="RCI191" s="148"/>
      <c r="RCJ191" s="148"/>
      <c r="RCK191" s="148"/>
      <c r="RCL191" s="148"/>
      <c r="RCM191" s="148"/>
      <c r="RCN191" s="148"/>
      <c r="RCO191" s="148"/>
      <c r="RCP191" s="148"/>
      <c r="RCQ191" s="148"/>
      <c r="RCR191" s="148"/>
      <c r="RCS191" s="148"/>
      <c r="RCT191" s="148"/>
      <c r="RCU191" s="148"/>
      <c r="RCV191" s="148"/>
      <c r="RCW191" s="148"/>
      <c r="RCX191" s="148"/>
      <c r="RCY191" s="148"/>
      <c r="RCZ191" s="148"/>
      <c r="RDA191" s="148"/>
      <c r="RDB191" s="148"/>
      <c r="RDC191" s="148"/>
      <c r="RDD191" s="148"/>
      <c r="RDE191" s="148"/>
      <c r="RDF191" s="148"/>
      <c r="RDG191" s="148"/>
      <c r="RDH191" s="148"/>
      <c r="RDI191" s="148"/>
      <c r="RDJ191" s="148"/>
      <c r="RDK191" s="148"/>
      <c r="RDL191" s="148"/>
      <c r="RDM191" s="148"/>
      <c r="RDN191" s="148"/>
      <c r="RDO191" s="148"/>
      <c r="RDP191" s="148"/>
      <c r="RDQ191" s="148"/>
      <c r="RDR191" s="148"/>
      <c r="RDS191" s="148"/>
      <c r="RDT191" s="148"/>
      <c r="RDU191" s="148"/>
      <c r="RDV191" s="148"/>
      <c r="RDW191" s="148"/>
      <c r="RDX191" s="148"/>
      <c r="RDY191" s="148"/>
      <c r="RDZ191" s="148"/>
      <c r="REA191" s="148"/>
      <c r="REB191" s="148"/>
      <c r="REC191" s="148"/>
      <c r="RED191" s="148"/>
      <c r="REE191" s="148"/>
      <c r="REF191" s="148"/>
      <c r="REG191" s="148"/>
      <c r="REH191" s="148"/>
      <c r="REI191" s="148"/>
      <c r="REJ191" s="148"/>
      <c r="REK191" s="148"/>
      <c r="REL191" s="148"/>
      <c r="REM191" s="148"/>
      <c r="REN191" s="148"/>
      <c r="REO191" s="148"/>
      <c r="REP191" s="148"/>
      <c r="REQ191" s="148"/>
      <c r="RER191" s="148"/>
      <c r="RES191" s="148"/>
      <c r="RET191" s="148"/>
      <c r="REU191" s="148"/>
      <c r="REV191" s="148"/>
      <c r="REW191" s="148"/>
      <c r="REX191" s="148"/>
      <c r="REY191" s="148"/>
      <c r="REZ191" s="148"/>
      <c r="RFA191" s="148"/>
      <c r="RFB191" s="148"/>
      <c r="RFC191" s="148"/>
      <c r="RFD191" s="148"/>
      <c r="RFE191" s="148"/>
      <c r="RFF191" s="148"/>
      <c r="RFG191" s="148"/>
      <c r="RFH191" s="148"/>
      <c r="RFI191" s="148"/>
      <c r="RFJ191" s="148"/>
      <c r="RFK191" s="148"/>
      <c r="RFL191" s="148"/>
      <c r="RFM191" s="148"/>
      <c r="RFN191" s="148"/>
      <c r="RFO191" s="148"/>
      <c r="RFP191" s="148"/>
      <c r="RFQ191" s="148"/>
      <c r="RFR191" s="148"/>
      <c r="RFS191" s="148"/>
      <c r="RFT191" s="148"/>
      <c r="RFU191" s="148"/>
      <c r="RFV191" s="148"/>
      <c r="RFW191" s="148"/>
      <c r="RFX191" s="148"/>
      <c r="RFY191" s="148"/>
      <c r="RFZ191" s="148"/>
      <c r="RGA191" s="148"/>
      <c r="RGB191" s="148"/>
      <c r="RGC191" s="148"/>
      <c r="RGD191" s="148"/>
      <c r="RGE191" s="148"/>
      <c r="RGF191" s="148"/>
      <c r="RGG191" s="148"/>
      <c r="RGH191" s="148"/>
      <c r="RGI191" s="148"/>
      <c r="RGJ191" s="148"/>
      <c r="RGK191" s="148"/>
      <c r="RGL191" s="148"/>
      <c r="RGM191" s="148"/>
      <c r="RGN191" s="148"/>
      <c r="RGO191" s="148"/>
      <c r="RGP191" s="148"/>
      <c r="RGQ191" s="148"/>
      <c r="RGR191" s="148"/>
      <c r="RGS191" s="148"/>
      <c r="RGT191" s="148"/>
      <c r="RGU191" s="148"/>
      <c r="RGV191" s="148"/>
      <c r="RGW191" s="148"/>
      <c r="RGX191" s="148"/>
      <c r="RGY191" s="148"/>
      <c r="RGZ191" s="148"/>
      <c r="RHA191" s="148"/>
      <c r="RHB191" s="148"/>
      <c r="RHC191" s="148"/>
      <c r="RHD191" s="148"/>
      <c r="RHE191" s="148"/>
      <c r="RHF191" s="148"/>
      <c r="RHG191" s="148"/>
      <c r="RHH191" s="148"/>
      <c r="RHI191" s="148"/>
      <c r="RHJ191" s="148"/>
      <c r="RHK191" s="148"/>
      <c r="RHL191" s="148"/>
      <c r="RHM191" s="148"/>
      <c r="RHN191" s="148"/>
      <c r="RHO191" s="148"/>
      <c r="RHP191" s="148"/>
      <c r="RHQ191" s="148"/>
      <c r="RHR191" s="148"/>
      <c r="RHS191" s="148"/>
      <c r="RHT191" s="148"/>
      <c r="RHU191" s="148"/>
      <c r="RHV191" s="148"/>
      <c r="RHW191" s="148"/>
      <c r="RHX191" s="148"/>
      <c r="RHY191" s="148"/>
      <c r="RHZ191" s="148"/>
      <c r="RIA191" s="148"/>
      <c r="RIB191" s="148"/>
      <c r="RIC191" s="148"/>
      <c r="RID191" s="148"/>
      <c r="RIE191" s="148"/>
      <c r="RIF191" s="148"/>
      <c r="RIG191" s="148"/>
      <c r="RIH191" s="148"/>
      <c r="RII191" s="148"/>
      <c r="RIJ191" s="148"/>
      <c r="RIK191" s="148"/>
      <c r="RIL191" s="148"/>
      <c r="RIM191" s="148"/>
      <c r="RIN191" s="148"/>
      <c r="RIO191" s="148"/>
      <c r="RIP191" s="148"/>
      <c r="RIQ191" s="148"/>
      <c r="RIR191" s="148"/>
      <c r="RIS191" s="148"/>
      <c r="RIT191" s="148"/>
      <c r="RIU191" s="148"/>
      <c r="RIV191" s="148"/>
      <c r="RIW191" s="148"/>
      <c r="RIX191" s="148"/>
      <c r="RIY191" s="148"/>
      <c r="RIZ191" s="148"/>
      <c r="RJA191" s="148"/>
      <c r="RJB191" s="148"/>
      <c r="RJC191" s="148"/>
      <c r="RJD191" s="148"/>
      <c r="RJE191" s="148"/>
      <c r="RJF191" s="148"/>
      <c r="RJG191" s="148"/>
      <c r="RJH191" s="148"/>
      <c r="RJI191" s="148"/>
      <c r="RJJ191" s="148"/>
      <c r="RJK191" s="148"/>
      <c r="RJL191" s="148"/>
      <c r="RJM191" s="148"/>
      <c r="RJN191" s="148"/>
      <c r="RJO191" s="148"/>
      <c r="RJP191" s="148"/>
      <c r="RJQ191" s="148"/>
      <c r="RJR191" s="148"/>
      <c r="RJS191" s="148"/>
      <c r="RJT191" s="148"/>
      <c r="RJU191" s="148"/>
      <c r="RJV191" s="148"/>
      <c r="RJW191" s="148"/>
      <c r="RJX191" s="148"/>
      <c r="RJY191" s="148"/>
      <c r="RJZ191" s="148"/>
      <c r="RKA191" s="148"/>
      <c r="RKB191" s="148"/>
      <c r="RKC191" s="148"/>
      <c r="RKD191" s="148"/>
      <c r="RKE191" s="148"/>
      <c r="RKF191" s="148"/>
      <c r="RKG191" s="148"/>
      <c r="RKH191" s="148"/>
      <c r="RKI191" s="148"/>
      <c r="RKJ191" s="148"/>
      <c r="RKK191" s="148"/>
      <c r="RKL191" s="148"/>
      <c r="RKM191" s="148"/>
      <c r="RKN191" s="148"/>
      <c r="RKO191" s="148"/>
      <c r="RKP191" s="148"/>
      <c r="RKQ191" s="148"/>
      <c r="RKR191" s="148"/>
      <c r="RKS191" s="148"/>
      <c r="RKT191" s="148"/>
      <c r="RKU191" s="148"/>
      <c r="RKV191" s="148"/>
      <c r="RKW191" s="148"/>
      <c r="RKX191" s="148"/>
      <c r="RKY191" s="148"/>
      <c r="RKZ191" s="148"/>
      <c r="RLA191" s="148"/>
      <c r="RLB191" s="148"/>
      <c r="RLC191" s="148"/>
      <c r="RLD191" s="148"/>
      <c r="RLE191" s="148"/>
      <c r="RLF191" s="148"/>
      <c r="RLG191" s="148"/>
      <c r="RLH191" s="148"/>
      <c r="RLI191" s="148"/>
      <c r="RLJ191" s="148"/>
      <c r="RLK191" s="148"/>
      <c r="RLL191" s="148"/>
      <c r="RLM191" s="148"/>
      <c r="RLN191" s="148"/>
      <c r="RLO191" s="148"/>
      <c r="RLP191" s="148"/>
      <c r="RLQ191" s="148"/>
      <c r="RLR191" s="148"/>
      <c r="RLS191" s="148"/>
      <c r="RLT191" s="148"/>
      <c r="RLU191" s="148"/>
      <c r="RLV191" s="148"/>
      <c r="RLW191" s="148"/>
      <c r="RLX191" s="148"/>
      <c r="RLY191" s="148"/>
      <c r="RLZ191" s="148"/>
      <c r="RMA191" s="148"/>
      <c r="RMB191" s="148"/>
      <c r="RMC191" s="148"/>
      <c r="RMD191" s="148"/>
      <c r="RME191" s="148"/>
      <c r="RMF191" s="148"/>
      <c r="RMG191" s="148"/>
      <c r="RMH191" s="148"/>
      <c r="RMI191" s="148"/>
      <c r="RMJ191" s="148"/>
      <c r="RMK191" s="148"/>
      <c r="RML191" s="148"/>
      <c r="RMM191" s="148"/>
      <c r="RMN191" s="148"/>
      <c r="RMO191" s="148"/>
      <c r="RMP191" s="148"/>
      <c r="RMQ191" s="148"/>
      <c r="RMR191" s="148"/>
      <c r="RMS191" s="148"/>
      <c r="RMT191" s="148"/>
      <c r="RMU191" s="148"/>
      <c r="RMV191" s="148"/>
      <c r="RMW191" s="148"/>
      <c r="RMX191" s="148"/>
      <c r="RMY191" s="148"/>
      <c r="RMZ191" s="148"/>
      <c r="RNA191" s="148"/>
      <c r="RNB191" s="148"/>
      <c r="RNC191" s="148"/>
      <c r="RND191" s="148"/>
      <c r="RNE191" s="148"/>
      <c r="RNF191" s="148"/>
      <c r="RNG191" s="148"/>
      <c r="RNH191" s="148"/>
      <c r="RNI191" s="148"/>
      <c r="RNJ191" s="148"/>
      <c r="RNK191" s="148"/>
      <c r="RNL191" s="148"/>
      <c r="RNM191" s="148"/>
      <c r="RNN191" s="148"/>
      <c r="RNO191" s="148"/>
      <c r="RNP191" s="148"/>
      <c r="RNQ191" s="148"/>
      <c r="RNR191" s="148"/>
      <c r="RNS191" s="148"/>
      <c r="RNT191" s="148"/>
      <c r="RNU191" s="148"/>
      <c r="RNV191" s="148"/>
      <c r="RNW191" s="148"/>
      <c r="RNX191" s="148"/>
      <c r="RNY191" s="148"/>
      <c r="RNZ191" s="148"/>
      <c r="ROA191" s="148"/>
      <c r="ROB191" s="148"/>
      <c r="ROC191" s="148"/>
      <c r="ROD191" s="148"/>
      <c r="ROE191" s="148"/>
      <c r="ROF191" s="148"/>
      <c r="ROG191" s="148"/>
      <c r="ROH191" s="148"/>
      <c r="ROI191" s="148"/>
      <c r="ROJ191" s="148"/>
      <c r="ROK191" s="148"/>
      <c r="ROL191" s="148"/>
      <c r="ROM191" s="148"/>
      <c r="RON191" s="148"/>
      <c r="ROO191" s="148"/>
      <c r="ROP191" s="148"/>
      <c r="ROQ191" s="148"/>
      <c r="ROR191" s="148"/>
      <c r="ROS191" s="148"/>
      <c r="ROT191" s="148"/>
      <c r="ROU191" s="148"/>
      <c r="ROV191" s="148"/>
      <c r="ROW191" s="148"/>
      <c r="ROX191" s="148"/>
      <c r="ROY191" s="148"/>
      <c r="ROZ191" s="148"/>
      <c r="RPA191" s="148"/>
      <c r="RPB191" s="148"/>
      <c r="RPC191" s="148"/>
      <c r="RPD191" s="148"/>
      <c r="RPE191" s="148"/>
      <c r="RPF191" s="148"/>
      <c r="RPG191" s="148"/>
      <c r="RPH191" s="148"/>
      <c r="RPI191" s="148"/>
      <c r="RPJ191" s="148"/>
      <c r="RPK191" s="148"/>
      <c r="RPL191" s="148"/>
      <c r="RPM191" s="148"/>
      <c r="RPN191" s="148"/>
      <c r="RPO191" s="148"/>
      <c r="RPP191" s="148"/>
      <c r="RPQ191" s="148"/>
      <c r="RPR191" s="148"/>
      <c r="RPS191" s="148"/>
      <c r="RPT191" s="148"/>
      <c r="RPU191" s="148"/>
      <c r="RPV191" s="148"/>
      <c r="RPW191" s="148"/>
      <c r="RPX191" s="148"/>
      <c r="RPY191" s="148"/>
      <c r="RPZ191" s="148"/>
      <c r="RQA191" s="148"/>
      <c r="RQB191" s="148"/>
      <c r="RQC191" s="148"/>
      <c r="RQD191" s="148"/>
      <c r="RQE191" s="148"/>
      <c r="RQF191" s="148"/>
      <c r="RQG191" s="148"/>
      <c r="RQH191" s="148"/>
      <c r="RQI191" s="148"/>
      <c r="RQJ191" s="148"/>
      <c r="RQK191" s="148"/>
      <c r="RQL191" s="148"/>
      <c r="RQM191" s="148"/>
      <c r="RQN191" s="148"/>
      <c r="RQO191" s="148"/>
      <c r="RQP191" s="148"/>
      <c r="RQQ191" s="148"/>
      <c r="RQR191" s="148"/>
      <c r="RQS191" s="148"/>
      <c r="RQT191" s="148"/>
      <c r="RQU191" s="148"/>
      <c r="RQV191" s="148"/>
      <c r="RQW191" s="148"/>
      <c r="RQX191" s="148"/>
      <c r="RQY191" s="148"/>
      <c r="RQZ191" s="148"/>
      <c r="RRA191" s="148"/>
      <c r="RRB191" s="148"/>
      <c r="RRC191" s="148"/>
      <c r="RRD191" s="148"/>
      <c r="RRE191" s="148"/>
      <c r="RRF191" s="148"/>
      <c r="RRG191" s="148"/>
      <c r="RRH191" s="148"/>
      <c r="RRI191" s="148"/>
      <c r="RRJ191" s="148"/>
      <c r="RRK191" s="148"/>
      <c r="RRL191" s="148"/>
      <c r="RRM191" s="148"/>
      <c r="RRN191" s="148"/>
      <c r="RRO191" s="148"/>
      <c r="RRP191" s="148"/>
      <c r="RRQ191" s="148"/>
      <c r="RRR191" s="148"/>
      <c r="RRS191" s="148"/>
      <c r="RRT191" s="148"/>
      <c r="RRU191" s="148"/>
      <c r="RRV191" s="148"/>
      <c r="RRW191" s="148"/>
      <c r="RRX191" s="148"/>
      <c r="RRY191" s="148"/>
      <c r="RRZ191" s="148"/>
      <c r="RSA191" s="148"/>
      <c r="RSB191" s="148"/>
      <c r="RSC191" s="148"/>
      <c r="RSD191" s="148"/>
      <c r="RSE191" s="148"/>
      <c r="RSF191" s="148"/>
      <c r="RSG191" s="148"/>
      <c r="RSH191" s="148"/>
      <c r="RSI191" s="148"/>
      <c r="RSJ191" s="148"/>
      <c r="RSK191" s="148"/>
      <c r="RSL191" s="148"/>
      <c r="RSM191" s="148"/>
      <c r="RSN191" s="148"/>
      <c r="RSO191" s="148"/>
      <c r="RSP191" s="148"/>
      <c r="RSQ191" s="148"/>
      <c r="RSR191" s="148"/>
      <c r="RSS191" s="148"/>
      <c r="RST191" s="148"/>
      <c r="RSU191" s="148"/>
      <c r="RSV191" s="148"/>
      <c r="RSW191" s="148"/>
      <c r="RSX191" s="148"/>
      <c r="RSY191" s="148"/>
      <c r="RSZ191" s="148"/>
      <c r="RTA191" s="148"/>
      <c r="RTB191" s="148"/>
      <c r="RTC191" s="148"/>
      <c r="RTD191" s="148"/>
      <c r="RTE191" s="148"/>
      <c r="RTF191" s="148"/>
      <c r="RTG191" s="148"/>
      <c r="RTH191" s="148"/>
      <c r="RTI191" s="148"/>
      <c r="RTJ191" s="148"/>
      <c r="RTK191" s="148"/>
      <c r="RTL191" s="148"/>
      <c r="RTM191" s="148"/>
      <c r="RTN191" s="148"/>
      <c r="RTO191" s="148"/>
      <c r="RTP191" s="148"/>
      <c r="RTQ191" s="148"/>
      <c r="RTR191" s="148"/>
      <c r="RTS191" s="148"/>
      <c r="RTT191" s="148"/>
      <c r="RTU191" s="148"/>
      <c r="RTV191" s="148"/>
      <c r="RTW191" s="148"/>
      <c r="RTX191" s="148"/>
      <c r="RTY191" s="148"/>
      <c r="RTZ191" s="148"/>
      <c r="RUA191" s="148"/>
      <c r="RUB191" s="148"/>
      <c r="RUC191" s="148"/>
      <c r="RUD191" s="148"/>
      <c r="RUE191" s="148"/>
      <c r="RUF191" s="148"/>
      <c r="RUG191" s="148"/>
      <c r="RUH191" s="148"/>
      <c r="RUI191" s="148"/>
      <c r="RUJ191" s="148"/>
      <c r="RUK191" s="148"/>
      <c r="RUL191" s="148"/>
      <c r="RUM191" s="148"/>
      <c r="RUN191" s="148"/>
      <c r="RUO191" s="148"/>
      <c r="RUP191" s="148"/>
      <c r="RUQ191" s="148"/>
      <c r="RUR191" s="148"/>
      <c r="RUS191" s="148"/>
      <c r="RUT191" s="148"/>
      <c r="RUU191" s="148"/>
      <c r="RUV191" s="148"/>
      <c r="RUW191" s="148"/>
      <c r="RUX191" s="148"/>
      <c r="RUY191" s="148"/>
      <c r="RUZ191" s="148"/>
      <c r="RVA191" s="148"/>
      <c r="RVB191" s="148"/>
      <c r="RVC191" s="148"/>
      <c r="RVD191" s="148"/>
      <c r="RVE191" s="148"/>
      <c r="RVF191" s="148"/>
      <c r="RVG191" s="148"/>
      <c r="RVH191" s="148"/>
      <c r="RVI191" s="148"/>
      <c r="RVJ191" s="148"/>
      <c r="RVK191" s="148"/>
      <c r="RVL191" s="148"/>
      <c r="RVM191" s="148"/>
      <c r="RVN191" s="148"/>
      <c r="RVO191" s="148"/>
      <c r="RVP191" s="148"/>
      <c r="RVQ191" s="148"/>
      <c r="RVR191" s="148"/>
      <c r="RVS191" s="148"/>
      <c r="RVT191" s="148"/>
      <c r="RVU191" s="148"/>
      <c r="RVV191" s="148"/>
      <c r="RVW191" s="148"/>
      <c r="RVX191" s="148"/>
      <c r="RVY191" s="148"/>
      <c r="RVZ191" s="148"/>
      <c r="RWA191" s="148"/>
      <c r="RWB191" s="148"/>
      <c r="RWC191" s="148"/>
      <c r="RWD191" s="148"/>
      <c r="RWE191" s="148"/>
      <c r="RWF191" s="148"/>
      <c r="RWG191" s="148"/>
      <c r="RWH191" s="148"/>
      <c r="RWI191" s="148"/>
      <c r="RWJ191" s="148"/>
      <c r="RWK191" s="148"/>
      <c r="RWL191" s="148"/>
      <c r="RWM191" s="148"/>
      <c r="RWN191" s="148"/>
      <c r="RWO191" s="148"/>
      <c r="RWP191" s="148"/>
      <c r="RWQ191" s="148"/>
      <c r="RWR191" s="148"/>
      <c r="RWS191" s="148"/>
      <c r="RWT191" s="148"/>
      <c r="RWU191" s="148"/>
      <c r="RWV191" s="148"/>
      <c r="RWW191" s="148"/>
      <c r="RWX191" s="148"/>
      <c r="RWY191" s="148"/>
      <c r="RWZ191" s="148"/>
      <c r="RXA191" s="148"/>
      <c r="RXB191" s="148"/>
      <c r="RXC191" s="148"/>
      <c r="RXD191" s="148"/>
      <c r="RXE191" s="148"/>
      <c r="RXF191" s="148"/>
      <c r="RXG191" s="148"/>
      <c r="RXH191" s="148"/>
      <c r="RXI191" s="148"/>
      <c r="RXJ191" s="148"/>
      <c r="RXK191" s="148"/>
      <c r="RXL191" s="148"/>
      <c r="RXM191" s="148"/>
      <c r="RXN191" s="148"/>
      <c r="RXO191" s="148"/>
      <c r="RXP191" s="148"/>
      <c r="RXQ191" s="148"/>
      <c r="RXR191" s="148"/>
      <c r="RXS191" s="148"/>
      <c r="RXT191" s="148"/>
      <c r="RXU191" s="148"/>
      <c r="RXV191" s="148"/>
      <c r="RXW191" s="148"/>
      <c r="RXX191" s="148"/>
      <c r="RXY191" s="148"/>
      <c r="RXZ191" s="148"/>
      <c r="RYA191" s="148"/>
      <c r="RYB191" s="148"/>
      <c r="RYC191" s="148"/>
      <c r="RYD191" s="148"/>
      <c r="RYE191" s="148"/>
      <c r="RYF191" s="148"/>
      <c r="RYG191" s="148"/>
      <c r="RYH191" s="148"/>
      <c r="RYI191" s="148"/>
      <c r="RYJ191" s="148"/>
      <c r="RYK191" s="148"/>
      <c r="RYL191" s="148"/>
      <c r="RYM191" s="148"/>
      <c r="RYN191" s="148"/>
      <c r="RYO191" s="148"/>
      <c r="RYP191" s="148"/>
      <c r="RYQ191" s="148"/>
      <c r="RYR191" s="148"/>
      <c r="RYS191" s="148"/>
      <c r="RYT191" s="148"/>
      <c r="RYU191" s="148"/>
      <c r="RYV191" s="148"/>
      <c r="RYW191" s="148"/>
      <c r="RYX191" s="148"/>
      <c r="RYY191" s="148"/>
      <c r="RYZ191" s="148"/>
      <c r="RZA191" s="148"/>
      <c r="RZB191" s="148"/>
      <c r="RZC191" s="148"/>
      <c r="RZD191" s="148"/>
      <c r="RZE191" s="148"/>
      <c r="RZF191" s="148"/>
      <c r="RZG191" s="148"/>
      <c r="RZH191" s="148"/>
      <c r="RZI191" s="148"/>
      <c r="RZJ191" s="148"/>
      <c r="RZK191" s="148"/>
      <c r="RZL191" s="148"/>
      <c r="RZM191" s="148"/>
      <c r="RZN191" s="148"/>
      <c r="RZO191" s="148"/>
      <c r="RZP191" s="148"/>
      <c r="RZQ191" s="148"/>
      <c r="RZR191" s="148"/>
      <c r="RZS191" s="148"/>
      <c r="RZT191" s="148"/>
      <c r="RZU191" s="148"/>
      <c r="RZV191" s="148"/>
      <c r="RZW191" s="148"/>
      <c r="RZX191" s="148"/>
      <c r="RZY191" s="148"/>
      <c r="RZZ191" s="148"/>
      <c r="SAA191" s="148"/>
      <c r="SAB191" s="148"/>
      <c r="SAC191" s="148"/>
      <c r="SAD191" s="148"/>
      <c r="SAE191" s="148"/>
      <c r="SAF191" s="148"/>
      <c r="SAG191" s="148"/>
      <c r="SAH191" s="148"/>
      <c r="SAI191" s="148"/>
      <c r="SAJ191" s="148"/>
      <c r="SAK191" s="148"/>
      <c r="SAL191" s="148"/>
      <c r="SAM191" s="148"/>
      <c r="SAN191" s="148"/>
      <c r="SAO191" s="148"/>
      <c r="SAP191" s="148"/>
      <c r="SAQ191" s="148"/>
      <c r="SAR191" s="148"/>
      <c r="SAS191" s="148"/>
      <c r="SAT191" s="148"/>
      <c r="SAU191" s="148"/>
      <c r="SAV191" s="148"/>
      <c r="SAW191" s="148"/>
      <c r="SAX191" s="148"/>
      <c r="SAY191" s="148"/>
      <c r="SAZ191" s="148"/>
      <c r="SBA191" s="148"/>
      <c r="SBB191" s="148"/>
      <c r="SBC191" s="148"/>
      <c r="SBD191" s="148"/>
      <c r="SBE191" s="148"/>
      <c r="SBF191" s="148"/>
      <c r="SBG191" s="148"/>
      <c r="SBH191" s="148"/>
      <c r="SBI191" s="148"/>
      <c r="SBJ191" s="148"/>
      <c r="SBK191" s="148"/>
      <c r="SBL191" s="148"/>
      <c r="SBM191" s="148"/>
      <c r="SBN191" s="148"/>
      <c r="SBO191" s="148"/>
      <c r="SBP191" s="148"/>
      <c r="SBQ191" s="148"/>
      <c r="SBR191" s="148"/>
      <c r="SBS191" s="148"/>
      <c r="SBT191" s="148"/>
      <c r="SBU191" s="148"/>
      <c r="SBV191" s="148"/>
      <c r="SBW191" s="148"/>
      <c r="SBX191" s="148"/>
      <c r="SBY191" s="148"/>
      <c r="SBZ191" s="148"/>
      <c r="SCA191" s="148"/>
      <c r="SCB191" s="148"/>
      <c r="SCC191" s="148"/>
      <c r="SCD191" s="148"/>
      <c r="SCE191" s="148"/>
      <c r="SCF191" s="148"/>
      <c r="SCG191" s="148"/>
      <c r="SCH191" s="148"/>
      <c r="SCI191" s="148"/>
      <c r="SCJ191" s="148"/>
      <c r="SCK191" s="148"/>
      <c r="SCL191" s="148"/>
      <c r="SCM191" s="148"/>
      <c r="SCN191" s="148"/>
      <c r="SCO191" s="148"/>
      <c r="SCP191" s="148"/>
      <c r="SCQ191" s="148"/>
      <c r="SCR191" s="148"/>
      <c r="SCS191" s="148"/>
      <c r="SCT191" s="148"/>
      <c r="SCU191" s="148"/>
      <c r="SCV191" s="148"/>
      <c r="SCW191" s="148"/>
      <c r="SCX191" s="148"/>
      <c r="SCY191" s="148"/>
      <c r="SCZ191" s="148"/>
      <c r="SDA191" s="148"/>
      <c r="SDB191" s="148"/>
      <c r="SDC191" s="148"/>
      <c r="SDD191" s="148"/>
      <c r="SDE191" s="148"/>
      <c r="SDF191" s="148"/>
      <c r="SDG191" s="148"/>
      <c r="SDH191" s="148"/>
      <c r="SDI191" s="148"/>
      <c r="SDJ191" s="148"/>
      <c r="SDK191" s="148"/>
      <c r="SDL191" s="148"/>
      <c r="SDM191" s="148"/>
      <c r="SDN191" s="148"/>
      <c r="SDO191" s="148"/>
      <c r="SDP191" s="148"/>
      <c r="SDQ191" s="148"/>
      <c r="SDR191" s="148"/>
      <c r="SDS191" s="148"/>
      <c r="SDT191" s="148"/>
      <c r="SDU191" s="148"/>
      <c r="SDV191" s="148"/>
      <c r="SDW191" s="148"/>
      <c r="SDX191" s="148"/>
      <c r="SDY191" s="148"/>
      <c r="SDZ191" s="148"/>
      <c r="SEA191" s="148"/>
      <c r="SEB191" s="148"/>
      <c r="SEC191" s="148"/>
      <c r="SED191" s="148"/>
      <c r="SEE191" s="148"/>
      <c r="SEF191" s="148"/>
      <c r="SEG191" s="148"/>
      <c r="SEH191" s="148"/>
      <c r="SEI191" s="148"/>
      <c r="SEJ191" s="148"/>
      <c r="SEK191" s="148"/>
      <c r="SEL191" s="148"/>
      <c r="SEM191" s="148"/>
      <c r="SEN191" s="148"/>
      <c r="SEO191" s="148"/>
      <c r="SEP191" s="148"/>
      <c r="SEQ191" s="148"/>
      <c r="SER191" s="148"/>
      <c r="SES191" s="148"/>
      <c r="SET191" s="148"/>
      <c r="SEU191" s="148"/>
      <c r="SEV191" s="148"/>
      <c r="SEW191" s="148"/>
      <c r="SEX191" s="148"/>
      <c r="SEY191" s="148"/>
      <c r="SEZ191" s="148"/>
      <c r="SFA191" s="148"/>
      <c r="SFB191" s="148"/>
      <c r="SFC191" s="148"/>
      <c r="SFD191" s="148"/>
      <c r="SFE191" s="148"/>
      <c r="SFF191" s="148"/>
      <c r="SFG191" s="148"/>
      <c r="SFH191" s="148"/>
      <c r="SFI191" s="148"/>
      <c r="SFJ191" s="148"/>
      <c r="SFK191" s="148"/>
      <c r="SFL191" s="148"/>
      <c r="SFM191" s="148"/>
      <c r="SFN191" s="148"/>
      <c r="SFO191" s="148"/>
      <c r="SFP191" s="148"/>
      <c r="SFQ191" s="148"/>
      <c r="SFR191" s="148"/>
      <c r="SFS191" s="148"/>
      <c r="SFT191" s="148"/>
      <c r="SFU191" s="148"/>
      <c r="SFV191" s="148"/>
      <c r="SFW191" s="148"/>
      <c r="SFX191" s="148"/>
      <c r="SFY191" s="148"/>
      <c r="SFZ191" s="148"/>
      <c r="SGA191" s="148"/>
      <c r="SGB191" s="148"/>
      <c r="SGC191" s="148"/>
      <c r="SGD191" s="148"/>
      <c r="SGE191" s="148"/>
      <c r="SGF191" s="148"/>
      <c r="SGG191" s="148"/>
      <c r="SGH191" s="148"/>
      <c r="SGI191" s="148"/>
      <c r="SGJ191" s="148"/>
      <c r="SGK191" s="148"/>
      <c r="SGL191" s="148"/>
      <c r="SGM191" s="148"/>
      <c r="SGN191" s="148"/>
      <c r="SGO191" s="148"/>
      <c r="SGP191" s="148"/>
      <c r="SGQ191" s="148"/>
      <c r="SGR191" s="148"/>
      <c r="SGS191" s="148"/>
      <c r="SGT191" s="148"/>
      <c r="SGU191" s="148"/>
      <c r="SGV191" s="148"/>
      <c r="SGW191" s="148"/>
      <c r="SGX191" s="148"/>
      <c r="SGY191" s="148"/>
      <c r="SGZ191" s="148"/>
      <c r="SHA191" s="148"/>
      <c r="SHB191" s="148"/>
      <c r="SHC191" s="148"/>
      <c r="SHD191" s="148"/>
      <c r="SHE191" s="148"/>
      <c r="SHF191" s="148"/>
      <c r="SHG191" s="148"/>
      <c r="SHH191" s="148"/>
      <c r="SHI191" s="148"/>
      <c r="SHJ191" s="148"/>
      <c r="SHK191" s="148"/>
      <c r="SHL191" s="148"/>
      <c r="SHM191" s="148"/>
      <c r="SHN191" s="148"/>
      <c r="SHO191" s="148"/>
      <c r="SHP191" s="148"/>
      <c r="SHQ191" s="148"/>
      <c r="SHR191" s="148"/>
      <c r="SHS191" s="148"/>
      <c r="SHT191" s="148"/>
      <c r="SHU191" s="148"/>
      <c r="SHV191" s="148"/>
      <c r="SHW191" s="148"/>
      <c r="SHX191" s="148"/>
      <c r="SHY191" s="148"/>
      <c r="SHZ191" s="148"/>
      <c r="SIA191" s="148"/>
      <c r="SIB191" s="148"/>
      <c r="SIC191" s="148"/>
      <c r="SID191" s="148"/>
      <c r="SIE191" s="148"/>
      <c r="SIF191" s="148"/>
      <c r="SIG191" s="148"/>
      <c r="SIH191" s="148"/>
      <c r="SII191" s="148"/>
      <c r="SIJ191" s="148"/>
      <c r="SIK191" s="148"/>
      <c r="SIL191" s="148"/>
      <c r="SIM191" s="148"/>
      <c r="SIN191" s="148"/>
      <c r="SIO191" s="148"/>
      <c r="SIP191" s="148"/>
      <c r="SIQ191" s="148"/>
      <c r="SIR191" s="148"/>
      <c r="SIS191" s="148"/>
      <c r="SIT191" s="148"/>
      <c r="SIU191" s="148"/>
      <c r="SIV191" s="148"/>
      <c r="SIW191" s="148"/>
      <c r="SIX191" s="148"/>
      <c r="SIY191" s="148"/>
      <c r="SIZ191" s="148"/>
      <c r="SJA191" s="148"/>
      <c r="SJB191" s="148"/>
      <c r="SJC191" s="148"/>
      <c r="SJD191" s="148"/>
      <c r="SJE191" s="148"/>
      <c r="SJF191" s="148"/>
      <c r="SJG191" s="148"/>
      <c r="SJH191" s="148"/>
      <c r="SJI191" s="148"/>
      <c r="SJJ191" s="148"/>
      <c r="SJK191" s="148"/>
      <c r="SJL191" s="148"/>
      <c r="SJM191" s="148"/>
      <c r="SJN191" s="148"/>
      <c r="SJO191" s="148"/>
      <c r="SJP191" s="148"/>
      <c r="SJQ191" s="148"/>
      <c r="SJR191" s="148"/>
      <c r="SJS191" s="148"/>
      <c r="SJT191" s="148"/>
      <c r="SJU191" s="148"/>
      <c r="SJV191" s="148"/>
      <c r="SJW191" s="148"/>
      <c r="SJX191" s="148"/>
      <c r="SJY191" s="148"/>
      <c r="SJZ191" s="148"/>
      <c r="SKA191" s="148"/>
      <c r="SKB191" s="148"/>
      <c r="SKC191" s="148"/>
      <c r="SKD191" s="148"/>
      <c r="SKE191" s="148"/>
      <c r="SKF191" s="148"/>
      <c r="SKG191" s="148"/>
      <c r="SKH191" s="148"/>
      <c r="SKI191" s="148"/>
      <c r="SKJ191" s="148"/>
      <c r="SKK191" s="148"/>
      <c r="SKL191" s="148"/>
      <c r="SKM191" s="148"/>
      <c r="SKN191" s="148"/>
      <c r="SKO191" s="148"/>
      <c r="SKP191" s="148"/>
      <c r="SKQ191" s="148"/>
      <c r="SKR191" s="148"/>
      <c r="SKS191" s="148"/>
      <c r="SKT191" s="148"/>
      <c r="SKU191" s="148"/>
      <c r="SKV191" s="148"/>
      <c r="SKW191" s="148"/>
      <c r="SKX191" s="148"/>
      <c r="SKY191" s="148"/>
      <c r="SKZ191" s="148"/>
      <c r="SLA191" s="148"/>
      <c r="SLB191" s="148"/>
      <c r="SLC191" s="148"/>
      <c r="SLD191" s="148"/>
      <c r="SLE191" s="148"/>
      <c r="SLF191" s="148"/>
      <c r="SLG191" s="148"/>
      <c r="SLH191" s="148"/>
      <c r="SLI191" s="148"/>
      <c r="SLJ191" s="148"/>
      <c r="SLK191" s="148"/>
      <c r="SLL191" s="148"/>
      <c r="SLM191" s="148"/>
      <c r="SLN191" s="148"/>
      <c r="SLO191" s="148"/>
      <c r="SLP191" s="148"/>
      <c r="SLQ191" s="148"/>
      <c r="SLR191" s="148"/>
      <c r="SLS191" s="148"/>
      <c r="SLT191" s="148"/>
      <c r="SLU191" s="148"/>
      <c r="SLV191" s="148"/>
      <c r="SLW191" s="148"/>
      <c r="SLX191" s="148"/>
      <c r="SLY191" s="148"/>
      <c r="SLZ191" s="148"/>
      <c r="SMA191" s="148"/>
      <c r="SMB191" s="148"/>
      <c r="SMC191" s="148"/>
      <c r="SMD191" s="148"/>
      <c r="SME191" s="148"/>
      <c r="SMF191" s="148"/>
      <c r="SMG191" s="148"/>
      <c r="SMH191" s="148"/>
      <c r="SMI191" s="148"/>
      <c r="SMJ191" s="148"/>
      <c r="SMK191" s="148"/>
      <c r="SML191" s="148"/>
      <c r="SMM191" s="148"/>
      <c r="SMN191" s="148"/>
      <c r="SMO191" s="148"/>
      <c r="SMP191" s="148"/>
      <c r="SMQ191" s="148"/>
      <c r="SMR191" s="148"/>
      <c r="SMS191" s="148"/>
      <c r="SMT191" s="148"/>
      <c r="SMU191" s="148"/>
      <c r="SMV191" s="148"/>
      <c r="SMW191" s="148"/>
      <c r="SMX191" s="148"/>
      <c r="SMY191" s="148"/>
      <c r="SMZ191" s="148"/>
      <c r="SNA191" s="148"/>
      <c r="SNB191" s="148"/>
      <c r="SNC191" s="148"/>
      <c r="SND191" s="148"/>
      <c r="SNE191" s="148"/>
      <c r="SNF191" s="148"/>
      <c r="SNG191" s="148"/>
      <c r="SNH191" s="148"/>
      <c r="SNI191" s="148"/>
      <c r="SNJ191" s="148"/>
      <c r="SNK191" s="148"/>
      <c r="SNL191" s="148"/>
      <c r="SNM191" s="148"/>
      <c r="SNN191" s="148"/>
      <c r="SNO191" s="148"/>
      <c r="SNP191" s="148"/>
      <c r="SNQ191" s="148"/>
      <c r="SNR191" s="148"/>
      <c r="SNS191" s="148"/>
      <c r="SNT191" s="148"/>
      <c r="SNU191" s="148"/>
      <c r="SNV191" s="148"/>
      <c r="SNW191" s="148"/>
      <c r="SNX191" s="148"/>
      <c r="SNY191" s="148"/>
      <c r="SNZ191" s="148"/>
      <c r="SOA191" s="148"/>
      <c r="SOB191" s="148"/>
      <c r="SOC191" s="148"/>
      <c r="SOD191" s="148"/>
      <c r="SOE191" s="148"/>
      <c r="SOF191" s="148"/>
      <c r="SOG191" s="148"/>
      <c r="SOH191" s="148"/>
      <c r="SOI191" s="148"/>
      <c r="SOJ191" s="148"/>
      <c r="SOK191" s="148"/>
      <c r="SOL191" s="148"/>
      <c r="SOM191" s="148"/>
      <c r="SON191" s="148"/>
      <c r="SOO191" s="148"/>
      <c r="SOP191" s="148"/>
      <c r="SOQ191" s="148"/>
      <c r="SOR191" s="148"/>
      <c r="SOS191" s="148"/>
      <c r="SOT191" s="148"/>
      <c r="SOU191" s="148"/>
      <c r="SOV191" s="148"/>
      <c r="SOW191" s="148"/>
      <c r="SOX191" s="148"/>
      <c r="SOY191" s="148"/>
      <c r="SOZ191" s="148"/>
      <c r="SPA191" s="148"/>
      <c r="SPB191" s="148"/>
      <c r="SPC191" s="148"/>
      <c r="SPD191" s="148"/>
      <c r="SPE191" s="148"/>
      <c r="SPF191" s="148"/>
      <c r="SPG191" s="148"/>
      <c r="SPH191" s="148"/>
      <c r="SPI191" s="148"/>
      <c r="SPJ191" s="148"/>
      <c r="SPK191" s="148"/>
      <c r="SPL191" s="148"/>
      <c r="SPM191" s="148"/>
      <c r="SPN191" s="148"/>
      <c r="SPO191" s="148"/>
      <c r="SPP191" s="148"/>
      <c r="SPQ191" s="148"/>
      <c r="SPR191" s="148"/>
      <c r="SPS191" s="148"/>
      <c r="SPT191" s="148"/>
      <c r="SPU191" s="148"/>
      <c r="SPV191" s="148"/>
      <c r="SPW191" s="148"/>
      <c r="SPX191" s="148"/>
      <c r="SPY191" s="148"/>
      <c r="SPZ191" s="148"/>
      <c r="SQA191" s="148"/>
      <c r="SQB191" s="148"/>
      <c r="SQC191" s="148"/>
      <c r="SQD191" s="148"/>
      <c r="SQE191" s="148"/>
      <c r="SQF191" s="148"/>
      <c r="SQG191" s="148"/>
      <c r="SQH191" s="148"/>
      <c r="SQI191" s="148"/>
      <c r="SQJ191" s="148"/>
      <c r="SQK191" s="148"/>
      <c r="SQL191" s="148"/>
      <c r="SQM191" s="148"/>
      <c r="SQN191" s="148"/>
      <c r="SQO191" s="148"/>
      <c r="SQP191" s="148"/>
      <c r="SQQ191" s="148"/>
      <c r="SQR191" s="148"/>
      <c r="SQS191" s="148"/>
      <c r="SQT191" s="148"/>
      <c r="SQU191" s="148"/>
      <c r="SQV191" s="148"/>
      <c r="SQW191" s="148"/>
      <c r="SQX191" s="148"/>
      <c r="SQY191" s="148"/>
      <c r="SQZ191" s="148"/>
      <c r="SRA191" s="148"/>
      <c r="SRB191" s="148"/>
      <c r="SRC191" s="148"/>
      <c r="SRD191" s="148"/>
      <c r="SRE191" s="148"/>
      <c r="SRF191" s="148"/>
      <c r="SRG191" s="148"/>
      <c r="SRH191" s="148"/>
      <c r="SRI191" s="148"/>
      <c r="SRJ191" s="148"/>
      <c r="SRK191" s="148"/>
      <c r="SRL191" s="148"/>
      <c r="SRM191" s="148"/>
      <c r="SRN191" s="148"/>
      <c r="SRO191" s="148"/>
      <c r="SRP191" s="148"/>
      <c r="SRQ191" s="148"/>
      <c r="SRR191" s="148"/>
      <c r="SRS191" s="148"/>
      <c r="SRT191" s="148"/>
      <c r="SRU191" s="148"/>
      <c r="SRV191" s="148"/>
      <c r="SRW191" s="148"/>
      <c r="SRX191" s="148"/>
      <c r="SRY191" s="148"/>
      <c r="SRZ191" s="148"/>
      <c r="SSA191" s="148"/>
      <c r="SSB191" s="148"/>
      <c r="SSC191" s="148"/>
      <c r="SSD191" s="148"/>
      <c r="SSE191" s="148"/>
      <c r="SSF191" s="148"/>
      <c r="SSG191" s="148"/>
      <c r="SSH191" s="148"/>
      <c r="SSI191" s="148"/>
      <c r="SSJ191" s="148"/>
      <c r="SSK191" s="148"/>
      <c r="SSL191" s="148"/>
      <c r="SSM191" s="148"/>
      <c r="SSN191" s="148"/>
      <c r="SSO191" s="148"/>
      <c r="SSP191" s="148"/>
      <c r="SSQ191" s="148"/>
      <c r="SSR191" s="148"/>
      <c r="SSS191" s="148"/>
      <c r="SST191" s="148"/>
      <c r="SSU191" s="148"/>
      <c r="SSV191" s="148"/>
      <c r="SSW191" s="148"/>
      <c r="SSX191" s="148"/>
      <c r="SSY191" s="148"/>
      <c r="SSZ191" s="148"/>
      <c r="STA191" s="148"/>
      <c r="STB191" s="148"/>
      <c r="STC191" s="148"/>
      <c r="STD191" s="148"/>
      <c r="STE191" s="148"/>
      <c r="STF191" s="148"/>
      <c r="STG191" s="148"/>
      <c r="STH191" s="148"/>
      <c r="STI191" s="148"/>
      <c r="STJ191" s="148"/>
      <c r="STK191" s="148"/>
      <c r="STL191" s="148"/>
      <c r="STM191" s="148"/>
      <c r="STN191" s="148"/>
      <c r="STO191" s="148"/>
      <c r="STP191" s="148"/>
      <c r="STQ191" s="148"/>
      <c r="STR191" s="148"/>
      <c r="STS191" s="148"/>
      <c r="STT191" s="148"/>
      <c r="STU191" s="148"/>
      <c r="STV191" s="148"/>
      <c r="STW191" s="148"/>
      <c r="STX191" s="148"/>
      <c r="STY191" s="148"/>
      <c r="STZ191" s="148"/>
      <c r="SUA191" s="148"/>
      <c r="SUB191" s="148"/>
      <c r="SUC191" s="148"/>
      <c r="SUD191" s="148"/>
      <c r="SUE191" s="148"/>
      <c r="SUF191" s="148"/>
      <c r="SUG191" s="148"/>
      <c r="SUH191" s="148"/>
      <c r="SUI191" s="148"/>
      <c r="SUJ191" s="148"/>
      <c r="SUK191" s="148"/>
      <c r="SUL191" s="148"/>
      <c r="SUM191" s="148"/>
      <c r="SUN191" s="148"/>
      <c r="SUO191" s="148"/>
      <c r="SUP191" s="148"/>
      <c r="SUQ191" s="148"/>
      <c r="SUR191" s="148"/>
      <c r="SUS191" s="148"/>
      <c r="SUT191" s="148"/>
      <c r="SUU191" s="148"/>
      <c r="SUV191" s="148"/>
      <c r="SUW191" s="148"/>
      <c r="SUX191" s="148"/>
      <c r="SUY191" s="148"/>
      <c r="SUZ191" s="148"/>
      <c r="SVA191" s="148"/>
      <c r="SVB191" s="148"/>
      <c r="SVC191" s="148"/>
      <c r="SVD191" s="148"/>
      <c r="SVE191" s="148"/>
      <c r="SVF191" s="148"/>
      <c r="SVG191" s="148"/>
      <c r="SVH191" s="148"/>
      <c r="SVI191" s="148"/>
      <c r="SVJ191" s="148"/>
      <c r="SVK191" s="148"/>
      <c r="SVL191" s="148"/>
      <c r="SVM191" s="148"/>
      <c r="SVN191" s="148"/>
      <c r="SVO191" s="148"/>
      <c r="SVP191" s="148"/>
      <c r="SVQ191" s="148"/>
      <c r="SVR191" s="148"/>
      <c r="SVS191" s="148"/>
      <c r="SVT191" s="148"/>
      <c r="SVU191" s="148"/>
      <c r="SVV191" s="148"/>
      <c r="SVW191" s="148"/>
      <c r="SVX191" s="148"/>
      <c r="SVY191" s="148"/>
      <c r="SVZ191" s="148"/>
      <c r="SWA191" s="148"/>
      <c r="SWB191" s="148"/>
      <c r="SWC191" s="148"/>
      <c r="SWD191" s="148"/>
      <c r="SWE191" s="148"/>
      <c r="SWF191" s="148"/>
      <c r="SWG191" s="148"/>
      <c r="SWH191" s="148"/>
      <c r="SWI191" s="148"/>
      <c r="SWJ191" s="148"/>
      <c r="SWK191" s="148"/>
      <c r="SWL191" s="148"/>
      <c r="SWM191" s="148"/>
      <c r="SWN191" s="148"/>
      <c r="SWO191" s="148"/>
      <c r="SWP191" s="148"/>
      <c r="SWQ191" s="148"/>
      <c r="SWR191" s="148"/>
      <c r="SWS191" s="148"/>
      <c r="SWT191" s="148"/>
      <c r="SWU191" s="148"/>
      <c r="SWV191" s="148"/>
      <c r="SWW191" s="148"/>
      <c r="SWX191" s="148"/>
      <c r="SWY191" s="148"/>
      <c r="SWZ191" s="148"/>
      <c r="SXA191" s="148"/>
      <c r="SXB191" s="148"/>
      <c r="SXC191" s="148"/>
      <c r="SXD191" s="148"/>
      <c r="SXE191" s="148"/>
      <c r="SXF191" s="148"/>
      <c r="SXG191" s="148"/>
      <c r="SXH191" s="148"/>
      <c r="SXI191" s="148"/>
      <c r="SXJ191" s="148"/>
      <c r="SXK191" s="148"/>
      <c r="SXL191" s="148"/>
      <c r="SXM191" s="148"/>
      <c r="SXN191" s="148"/>
      <c r="SXO191" s="148"/>
      <c r="SXP191" s="148"/>
      <c r="SXQ191" s="148"/>
      <c r="SXR191" s="148"/>
      <c r="SXS191" s="148"/>
      <c r="SXT191" s="148"/>
      <c r="SXU191" s="148"/>
      <c r="SXV191" s="148"/>
      <c r="SXW191" s="148"/>
      <c r="SXX191" s="148"/>
      <c r="SXY191" s="148"/>
      <c r="SXZ191" s="148"/>
      <c r="SYA191" s="148"/>
      <c r="SYB191" s="148"/>
      <c r="SYC191" s="148"/>
      <c r="SYD191" s="148"/>
      <c r="SYE191" s="148"/>
      <c r="SYF191" s="148"/>
      <c r="SYG191" s="148"/>
      <c r="SYH191" s="148"/>
      <c r="SYI191" s="148"/>
      <c r="SYJ191" s="148"/>
      <c r="SYK191" s="148"/>
      <c r="SYL191" s="148"/>
      <c r="SYM191" s="148"/>
      <c r="SYN191" s="148"/>
      <c r="SYO191" s="148"/>
      <c r="SYP191" s="148"/>
      <c r="SYQ191" s="148"/>
      <c r="SYR191" s="148"/>
      <c r="SYS191" s="148"/>
      <c r="SYT191" s="148"/>
      <c r="SYU191" s="148"/>
      <c r="SYV191" s="148"/>
      <c r="SYW191" s="148"/>
      <c r="SYX191" s="148"/>
      <c r="SYY191" s="148"/>
      <c r="SYZ191" s="148"/>
      <c r="SZA191" s="148"/>
      <c r="SZB191" s="148"/>
      <c r="SZC191" s="148"/>
      <c r="SZD191" s="148"/>
      <c r="SZE191" s="148"/>
      <c r="SZF191" s="148"/>
      <c r="SZG191" s="148"/>
      <c r="SZH191" s="148"/>
      <c r="SZI191" s="148"/>
      <c r="SZJ191" s="148"/>
      <c r="SZK191" s="148"/>
      <c r="SZL191" s="148"/>
      <c r="SZM191" s="148"/>
      <c r="SZN191" s="148"/>
      <c r="SZO191" s="148"/>
      <c r="SZP191" s="148"/>
      <c r="SZQ191" s="148"/>
      <c r="SZR191" s="148"/>
      <c r="SZS191" s="148"/>
      <c r="SZT191" s="148"/>
      <c r="SZU191" s="148"/>
      <c r="SZV191" s="148"/>
      <c r="SZW191" s="148"/>
      <c r="SZX191" s="148"/>
      <c r="SZY191" s="148"/>
      <c r="SZZ191" s="148"/>
      <c r="TAA191" s="148"/>
      <c r="TAB191" s="148"/>
      <c r="TAC191" s="148"/>
      <c r="TAD191" s="148"/>
      <c r="TAE191" s="148"/>
      <c r="TAF191" s="148"/>
      <c r="TAG191" s="148"/>
      <c r="TAH191" s="148"/>
      <c r="TAI191" s="148"/>
      <c r="TAJ191" s="148"/>
      <c r="TAK191" s="148"/>
      <c r="TAL191" s="148"/>
      <c r="TAM191" s="148"/>
      <c r="TAN191" s="148"/>
      <c r="TAO191" s="148"/>
      <c r="TAP191" s="148"/>
      <c r="TAQ191" s="148"/>
      <c r="TAR191" s="148"/>
      <c r="TAS191" s="148"/>
      <c r="TAT191" s="148"/>
      <c r="TAU191" s="148"/>
      <c r="TAV191" s="148"/>
      <c r="TAW191" s="148"/>
      <c r="TAX191" s="148"/>
      <c r="TAY191" s="148"/>
      <c r="TAZ191" s="148"/>
      <c r="TBA191" s="148"/>
      <c r="TBB191" s="148"/>
      <c r="TBC191" s="148"/>
      <c r="TBD191" s="148"/>
      <c r="TBE191" s="148"/>
      <c r="TBF191" s="148"/>
      <c r="TBG191" s="148"/>
      <c r="TBH191" s="148"/>
      <c r="TBI191" s="148"/>
      <c r="TBJ191" s="148"/>
      <c r="TBK191" s="148"/>
      <c r="TBL191" s="148"/>
      <c r="TBM191" s="148"/>
      <c r="TBN191" s="148"/>
      <c r="TBO191" s="148"/>
      <c r="TBP191" s="148"/>
      <c r="TBQ191" s="148"/>
      <c r="TBR191" s="148"/>
      <c r="TBS191" s="148"/>
      <c r="TBT191" s="148"/>
      <c r="TBU191" s="148"/>
      <c r="TBV191" s="148"/>
      <c r="TBW191" s="148"/>
      <c r="TBX191" s="148"/>
      <c r="TBY191" s="148"/>
      <c r="TBZ191" s="148"/>
      <c r="TCA191" s="148"/>
      <c r="TCB191" s="148"/>
      <c r="TCC191" s="148"/>
      <c r="TCD191" s="148"/>
      <c r="TCE191" s="148"/>
      <c r="TCF191" s="148"/>
      <c r="TCG191" s="148"/>
      <c r="TCH191" s="148"/>
      <c r="TCI191" s="148"/>
      <c r="TCJ191" s="148"/>
      <c r="TCK191" s="148"/>
      <c r="TCL191" s="148"/>
      <c r="TCM191" s="148"/>
      <c r="TCN191" s="148"/>
      <c r="TCO191" s="148"/>
      <c r="TCP191" s="148"/>
      <c r="TCQ191" s="148"/>
      <c r="TCR191" s="148"/>
      <c r="TCS191" s="148"/>
      <c r="TCT191" s="148"/>
      <c r="TCU191" s="148"/>
      <c r="TCV191" s="148"/>
      <c r="TCW191" s="148"/>
      <c r="TCX191" s="148"/>
      <c r="TCY191" s="148"/>
      <c r="TCZ191" s="148"/>
      <c r="TDA191" s="148"/>
      <c r="TDB191" s="148"/>
      <c r="TDC191" s="148"/>
      <c r="TDD191" s="148"/>
      <c r="TDE191" s="148"/>
      <c r="TDF191" s="148"/>
      <c r="TDG191" s="148"/>
      <c r="TDH191" s="148"/>
      <c r="TDI191" s="148"/>
      <c r="TDJ191" s="148"/>
      <c r="TDK191" s="148"/>
      <c r="TDL191" s="148"/>
      <c r="TDM191" s="148"/>
      <c r="TDN191" s="148"/>
      <c r="TDO191" s="148"/>
      <c r="TDP191" s="148"/>
      <c r="TDQ191" s="148"/>
      <c r="TDR191" s="148"/>
      <c r="TDS191" s="148"/>
      <c r="TDT191" s="148"/>
      <c r="TDU191" s="148"/>
      <c r="TDV191" s="148"/>
      <c r="TDW191" s="148"/>
      <c r="TDX191" s="148"/>
      <c r="TDY191" s="148"/>
      <c r="TDZ191" s="148"/>
      <c r="TEA191" s="148"/>
      <c r="TEB191" s="148"/>
      <c r="TEC191" s="148"/>
      <c r="TED191" s="148"/>
      <c r="TEE191" s="148"/>
      <c r="TEF191" s="148"/>
      <c r="TEG191" s="148"/>
      <c r="TEH191" s="148"/>
      <c r="TEI191" s="148"/>
      <c r="TEJ191" s="148"/>
      <c r="TEK191" s="148"/>
      <c r="TEL191" s="148"/>
      <c r="TEM191" s="148"/>
      <c r="TEN191" s="148"/>
      <c r="TEO191" s="148"/>
      <c r="TEP191" s="148"/>
      <c r="TEQ191" s="148"/>
      <c r="TER191" s="148"/>
      <c r="TES191" s="148"/>
      <c r="TET191" s="148"/>
      <c r="TEU191" s="148"/>
      <c r="TEV191" s="148"/>
      <c r="TEW191" s="148"/>
      <c r="TEX191" s="148"/>
      <c r="TEY191" s="148"/>
      <c r="TEZ191" s="148"/>
      <c r="TFA191" s="148"/>
      <c r="TFB191" s="148"/>
      <c r="TFC191" s="148"/>
      <c r="TFD191" s="148"/>
      <c r="TFE191" s="148"/>
      <c r="TFF191" s="148"/>
      <c r="TFG191" s="148"/>
      <c r="TFH191" s="148"/>
      <c r="TFI191" s="148"/>
      <c r="TFJ191" s="148"/>
      <c r="TFK191" s="148"/>
      <c r="TFL191" s="148"/>
      <c r="TFM191" s="148"/>
      <c r="TFN191" s="148"/>
      <c r="TFO191" s="148"/>
      <c r="TFP191" s="148"/>
      <c r="TFQ191" s="148"/>
      <c r="TFR191" s="148"/>
      <c r="TFS191" s="148"/>
      <c r="TFT191" s="148"/>
      <c r="TFU191" s="148"/>
      <c r="TFV191" s="148"/>
      <c r="TFW191" s="148"/>
      <c r="TFX191" s="148"/>
      <c r="TFY191" s="148"/>
      <c r="TFZ191" s="148"/>
      <c r="TGA191" s="148"/>
      <c r="TGB191" s="148"/>
      <c r="TGC191" s="148"/>
      <c r="TGD191" s="148"/>
      <c r="TGE191" s="148"/>
      <c r="TGF191" s="148"/>
      <c r="TGG191" s="148"/>
      <c r="TGH191" s="148"/>
      <c r="TGI191" s="148"/>
      <c r="TGJ191" s="148"/>
      <c r="TGK191" s="148"/>
      <c r="TGL191" s="148"/>
      <c r="TGM191" s="148"/>
      <c r="TGN191" s="148"/>
      <c r="TGO191" s="148"/>
      <c r="TGP191" s="148"/>
      <c r="TGQ191" s="148"/>
      <c r="TGR191" s="148"/>
      <c r="TGS191" s="148"/>
      <c r="TGT191" s="148"/>
      <c r="TGU191" s="148"/>
      <c r="TGV191" s="148"/>
      <c r="TGW191" s="148"/>
      <c r="TGX191" s="148"/>
      <c r="TGY191" s="148"/>
      <c r="TGZ191" s="148"/>
      <c r="THA191" s="148"/>
      <c r="THB191" s="148"/>
      <c r="THC191" s="148"/>
      <c r="THD191" s="148"/>
      <c r="THE191" s="148"/>
      <c r="THF191" s="148"/>
      <c r="THG191" s="148"/>
      <c r="THH191" s="148"/>
      <c r="THI191" s="148"/>
      <c r="THJ191" s="148"/>
      <c r="THK191" s="148"/>
      <c r="THL191" s="148"/>
      <c r="THM191" s="148"/>
      <c r="THN191" s="148"/>
      <c r="THO191" s="148"/>
      <c r="THP191" s="148"/>
      <c r="THQ191" s="148"/>
      <c r="THR191" s="148"/>
      <c r="THS191" s="148"/>
      <c r="THT191" s="148"/>
      <c r="THU191" s="148"/>
      <c r="THV191" s="148"/>
      <c r="THW191" s="148"/>
      <c r="THX191" s="148"/>
      <c r="THY191" s="148"/>
      <c r="THZ191" s="148"/>
      <c r="TIA191" s="148"/>
      <c r="TIB191" s="148"/>
      <c r="TIC191" s="148"/>
      <c r="TID191" s="148"/>
      <c r="TIE191" s="148"/>
      <c r="TIF191" s="148"/>
      <c r="TIG191" s="148"/>
      <c r="TIH191" s="148"/>
      <c r="TII191" s="148"/>
      <c r="TIJ191" s="148"/>
      <c r="TIK191" s="148"/>
      <c r="TIL191" s="148"/>
      <c r="TIM191" s="148"/>
      <c r="TIN191" s="148"/>
      <c r="TIO191" s="148"/>
      <c r="TIP191" s="148"/>
      <c r="TIQ191" s="148"/>
      <c r="TIR191" s="148"/>
      <c r="TIS191" s="148"/>
      <c r="TIT191" s="148"/>
      <c r="TIU191" s="148"/>
      <c r="TIV191" s="148"/>
      <c r="TIW191" s="148"/>
      <c r="TIX191" s="148"/>
      <c r="TIY191" s="148"/>
      <c r="TIZ191" s="148"/>
      <c r="TJA191" s="148"/>
      <c r="TJB191" s="148"/>
      <c r="TJC191" s="148"/>
      <c r="TJD191" s="148"/>
      <c r="TJE191" s="148"/>
      <c r="TJF191" s="148"/>
      <c r="TJG191" s="148"/>
      <c r="TJH191" s="148"/>
      <c r="TJI191" s="148"/>
      <c r="TJJ191" s="148"/>
      <c r="TJK191" s="148"/>
      <c r="TJL191" s="148"/>
      <c r="TJM191" s="148"/>
      <c r="TJN191" s="148"/>
      <c r="TJO191" s="148"/>
      <c r="TJP191" s="148"/>
      <c r="TJQ191" s="148"/>
      <c r="TJR191" s="148"/>
      <c r="TJS191" s="148"/>
      <c r="TJT191" s="148"/>
      <c r="TJU191" s="148"/>
      <c r="TJV191" s="148"/>
      <c r="TJW191" s="148"/>
      <c r="TJX191" s="148"/>
      <c r="TJY191" s="148"/>
      <c r="TJZ191" s="148"/>
      <c r="TKA191" s="148"/>
      <c r="TKB191" s="148"/>
      <c r="TKC191" s="148"/>
      <c r="TKD191" s="148"/>
      <c r="TKE191" s="148"/>
      <c r="TKF191" s="148"/>
      <c r="TKG191" s="148"/>
      <c r="TKH191" s="148"/>
      <c r="TKI191" s="148"/>
      <c r="TKJ191" s="148"/>
      <c r="TKK191" s="148"/>
      <c r="TKL191" s="148"/>
      <c r="TKM191" s="148"/>
      <c r="TKN191" s="148"/>
      <c r="TKO191" s="148"/>
      <c r="TKP191" s="148"/>
      <c r="TKQ191" s="148"/>
      <c r="TKR191" s="148"/>
      <c r="TKS191" s="148"/>
      <c r="TKT191" s="148"/>
      <c r="TKU191" s="148"/>
      <c r="TKV191" s="148"/>
      <c r="TKW191" s="148"/>
      <c r="TKX191" s="148"/>
      <c r="TKY191" s="148"/>
      <c r="TKZ191" s="148"/>
      <c r="TLA191" s="148"/>
      <c r="TLB191" s="148"/>
      <c r="TLC191" s="148"/>
      <c r="TLD191" s="148"/>
      <c r="TLE191" s="148"/>
      <c r="TLF191" s="148"/>
      <c r="TLG191" s="148"/>
      <c r="TLH191" s="148"/>
      <c r="TLI191" s="148"/>
      <c r="TLJ191" s="148"/>
      <c r="TLK191" s="148"/>
      <c r="TLL191" s="148"/>
      <c r="TLM191" s="148"/>
      <c r="TLN191" s="148"/>
      <c r="TLO191" s="148"/>
      <c r="TLP191" s="148"/>
      <c r="TLQ191" s="148"/>
      <c r="TLR191" s="148"/>
      <c r="TLS191" s="148"/>
      <c r="TLT191" s="148"/>
      <c r="TLU191" s="148"/>
      <c r="TLV191" s="148"/>
      <c r="TLW191" s="148"/>
      <c r="TLX191" s="148"/>
      <c r="TLY191" s="148"/>
      <c r="TLZ191" s="148"/>
      <c r="TMA191" s="148"/>
      <c r="TMB191" s="148"/>
      <c r="TMC191" s="148"/>
      <c r="TMD191" s="148"/>
      <c r="TME191" s="148"/>
      <c r="TMF191" s="148"/>
      <c r="TMG191" s="148"/>
      <c r="TMH191" s="148"/>
      <c r="TMI191" s="148"/>
      <c r="TMJ191" s="148"/>
      <c r="TMK191" s="148"/>
      <c r="TML191" s="148"/>
      <c r="TMM191" s="148"/>
      <c r="TMN191" s="148"/>
      <c r="TMO191" s="148"/>
      <c r="TMP191" s="148"/>
      <c r="TMQ191" s="148"/>
      <c r="TMR191" s="148"/>
      <c r="TMS191" s="148"/>
      <c r="TMT191" s="148"/>
      <c r="TMU191" s="148"/>
      <c r="TMV191" s="148"/>
      <c r="TMW191" s="148"/>
      <c r="TMX191" s="148"/>
      <c r="TMY191" s="148"/>
      <c r="TMZ191" s="148"/>
      <c r="TNA191" s="148"/>
      <c r="TNB191" s="148"/>
      <c r="TNC191" s="148"/>
      <c r="TND191" s="148"/>
      <c r="TNE191" s="148"/>
      <c r="TNF191" s="148"/>
      <c r="TNG191" s="148"/>
      <c r="TNH191" s="148"/>
      <c r="TNI191" s="148"/>
      <c r="TNJ191" s="148"/>
      <c r="TNK191" s="148"/>
      <c r="TNL191" s="148"/>
      <c r="TNM191" s="148"/>
      <c r="TNN191" s="148"/>
      <c r="TNO191" s="148"/>
      <c r="TNP191" s="148"/>
      <c r="TNQ191" s="148"/>
      <c r="TNR191" s="148"/>
      <c r="TNS191" s="148"/>
      <c r="TNT191" s="148"/>
      <c r="TNU191" s="148"/>
      <c r="TNV191" s="148"/>
      <c r="TNW191" s="148"/>
      <c r="TNX191" s="148"/>
      <c r="TNY191" s="148"/>
      <c r="TNZ191" s="148"/>
      <c r="TOA191" s="148"/>
      <c r="TOB191" s="148"/>
      <c r="TOC191" s="148"/>
      <c r="TOD191" s="148"/>
      <c r="TOE191" s="148"/>
      <c r="TOF191" s="148"/>
      <c r="TOG191" s="148"/>
      <c r="TOH191" s="148"/>
      <c r="TOI191" s="148"/>
      <c r="TOJ191" s="148"/>
      <c r="TOK191" s="148"/>
      <c r="TOL191" s="148"/>
      <c r="TOM191" s="148"/>
      <c r="TON191" s="148"/>
      <c r="TOO191" s="148"/>
      <c r="TOP191" s="148"/>
      <c r="TOQ191" s="148"/>
      <c r="TOR191" s="148"/>
      <c r="TOS191" s="148"/>
      <c r="TOT191" s="148"/>
      <c r="TOU191" s="148"/>
      <c r="TOV191" s="148"/>
      <c r="TOW191" s="148"/>
      <c r="TOX191" s="148"/>
      <c r="TOY191" s="148"/>
      <c r="TOZ191" s="148"/>
      <c r="TPA191" s="148"/>
      <c r="TPB191" s="148"/>
      <c r="TPC191" s="148"/>
      <c r="TPD191" s="148"/>
      <c r="TPE191" s="148"/>
      <c r="TPF191" s="148"/>
      <c r="TPG191" s="148"/>
      <c r="TPH191" s="148"/>
      <c r="TPI191" s="148"/>
      <c r="TPJ191" s="148"/>
      <c r="TPK191" s="148"/>
      <c r="TPL191" s="148"/>
      <c r="TPM191" s="148"/>
      <c r="TPN191" s="148"/>
      <c r="TPO191" s="148"/>
      <c r="TPP191" s="148"/>
      <c r="TPQ191" s="148"/>
      <c r="TPR191" s="148"/>
      <c r="TPS191" s="148"/>
      <c r="TPT191" s="148"/>
      <c r="TPU191" s="148"/>
      <c r="TPV191" s="148"/>
      <c r="TPW191" s="148"/>
      <c r="TPX191" s="148"/>
      <c r="TPY191" s="148"/>
      <c r="TPZ191" s="148"/>
      <c r="TQA191" s="148"/>
      <c r="TQB191" s="148"/>
      <c r="TQC191" s="148"/>
      <c r="TQD191" s="148"/>
      <c r="TQE191" s="148"/>
      <c r="TQF191" s="148"/>
      <c r="TQG191" s="148"/>
      <c r="TQH191" s="148"/>
      <c r="TQI191" s="148"/>
      <c r="TQJ191" s="148"/>
      <c r="TQK191" s="148"/>
      <c r="TQL191" s="148"/>
      <c r="TQM191" s="148"/>
      <c r="TQN191" s="148"/>
      <c r="TQO191" s="148"/>
      <c r="TQP191" s="148"/>
      <c r="TQQ191" s="148"/>
      <c r="TQR191" s="148"/>
      <c r="TQS191" s="148"/>
      <c r="TQT191" s="148"/>
      <c r="TQU191" s="148"/>
      <c r="TQV191" s="148"/>
      <c r="TQW191" s="148"/>
      <c r="TQX191" s="148"/>
      <c r="TQY191" s="148"/>
      <c r="TQZ191" s="148"/>
      <c r="TRA191" s="148"/>
      <c r="TRB191" s="148"/>
      <c r="TRC191" s="148"/>
      <c r="TRD191" s="148"/>
      <c r="TRE191" s="148"/>
      <c r="TRF191" s="148"/>
      <c r="TRG191" s="148"/>
      <c r="TRH191" s="148"/>
      <c r="TRI191" s="148"/>
      <c r="TRJ191" s="148"/>
      <c r="TRK191" s="148"/>
      <c r="TRL191" s="148"/>
      <c r="TRM191" s="148"/>
      <c r="TRN191" s="148"/>
      <c r="TRO191" s="148"/>
      <c r="TRP191" s="148"/>
      <c r="TRQ191" s="148"/>
      <c r="TRR191" s="148"/>
      <c r="TRS191" s="148"/>
      <c r="TRT191" s="148"/>
      <c r="TRU191" s="148"/>
      <c r="TRV191" s="148"/>
      <c r="TRW191" s="148"/>
      <c r="TRX191" s="148"/>
      <c r="TRY191" s="148"/>
      <c r="TRZ191" s="148"/>
      <c r="TSA191" s="148"/>
      <c r="TSB191" s="148"/>
      <c r="TSC191" s="148"/>
      <c r="TSD191" s="148"/>
      <c r="TSE191" s="148"/>
      <c r="TSF191" s="148"/>
      <c r="TSG191" s="148"/>
      <c r="TSH191" s="148"/>
      <c r="TSI191" s="148"/>
      <c r="TSJ191" s="148"/>
      <c r="TSK191" s="148"/>
      <c r="TSL191" s="148"/>
      <c r="TSM191" s="148"/>
      <c r="TSN191" s="148"/>
      <c r="TSO191" s="148"/>
      <c r="TSP191" s="148"/>
      <c r="TSQ191" s="148"/>
      <c r="TSR191" s="148"/>
      <c r="TSS191" s="148"/>
      <c r="TST191" s="148"/>
      <c r="TSU191" s="148"/>
      <c r="TSV191" s="148"/>
      <c r="TSW191" s="148"/>
      <c r="TSX191" s="148"/>
      <c r="TSY191" s="148"/>
      <c r="TSZ191" s="148"/>
      <c r="TTA191" s="148"/>
      <c r="TTB191" s="148"/>
      <c r="TTC191" s="148"/>
      <c r="TTD191" s="148"/>
      <c r="TTE191" s="148"/>
      <c r="TTF191" s="148"/>
      <c r="TTG191" s="148"/>
      <c r="TTH191" s="148"/>
      <c r="TTI191" s="148"/>
      <c r="TTJ191" s="148"/>
      <c r="TTK191" s="148"/>
      <c r="TTL191" s="148"/>
      <c r="TTM191" s="148"/>
      <c r="TTN191" s="148"/>
      <c r="TTO191" s="148"/>
      <c r="TTP191" s="148"/>
      <c r="TTQ191" s="148"/>
      <c r="TTR191" s="148"/>
      <c r="TTS191" s="148"/>
      <c r="TTT191" s="148"/>
      <c r="TTU191" s="148"/>
      <c r="TTV191" s="148"/>
      <c r="TTW191" s="148"/>
      <c r="TTX191" s="148"/>
      <c r="TTY191" s="148"/>
      <c r="TTZ191" s="148"/>
      <c r="TUA191" s="148"/>
      <c r="TUB191" s="148"/>
      <c r="TUC191" s="148"/>
      <c r="TUD191" s="148"/>
      <c r="TUE191" s="148"/>
      <c r="TUF191" s="148"/>
      <c r="TUG191" s="148"/>
      <c r="TUH191" s="148"/>
      <c r="TUI191" s="148"/>
      <c r="TUJ191" s="148"/>
      <c r="TUK191" s="148"/>
      <c r="TUL191" s="148"/>
      <c r="TUM191" s="148"/>
      <c r="TUN191" s="148"/>
      <c r="TUO191" s="148"/>
      <c r="TUP191" s="148"/>
      <c r="TUQ191" s="148"/>
      <c r="TUR191" s="148"/>
      <c r="TUS191" s="148"/>
      <c r="TUT191" s="148"/>
      <c r="TUU191" s="148"/>
      <c r="TUV191" s="148"/>
      <c r="TUW191" s="148"/>
      <c r="TUX191" s="148"/>
      <c r="TUY191" s="148"/>
      <c r="TUZ191" s="148"/>
      <c r="TVA191" s="148"/>
      <c r="TVB191" s="148"/>
      <c r="TVC191" s="148"/>
      <c r="TVD191" s="148"/>
      <c r="TVE191" s="148"/>
      <c r="TVF191" s="148"/>
      <c r="TVG191" s="148"/>
      <c r="TVH191" s="148"/>
      <c r="TVI191" s="148"/>
      <c r="TVJ191" s="148"/>
      <c r="TVK191" s="148"/>
      <c r="TVL191" s="148"/>
      <c r="TVM191" s="148"/>
      <c r="TVN191" s="148"/>
      <c r="TVO191" s="148"/>
      <c r="TVP191" s="148"/>
      <c r="TVQ191" s="148"/>
      <c r="TVR191" s="148"/>
      <c r="TVS191" s="148"/>
      <c r="TVT191" s="148"/>
      <c r="TVU191" s="148"/>
      <c r="TVV191" s="148"/>
      <c r="TVW191" s="148"/>
      <c r="TVX191" s="148"/>
      <c r="TVY191" s="148"/>
      <c r="TVZ191" s="148"/>
      <c r="TWA191" s="148"/>
      <c r="TWB191" s="148"/>
      <c r="TWC191" s="148"/>
      <c r="TWD191" s="148"/>
      <c r="TWE191" s="148"/>
      <c r="TWF191" s="148"/>
      <c r="TWG191" s="148"/>
      <c r="TWH191" s="148"/>
      <c r="TWI191" s="148"/>
      <c r="TWJ191" s="148"/>
      <c r="TWK191" s="148"/>
      <c r="TWL191" s="148"/>
      <c r="TWM191" s="148"/>
      <c r="TWN191" s="148"/>
      <c r="TWO191" s="148"/>
      <c r="TWP191" s="148"/>
      <c r="TWQ191" s="148"/>
      <c r="TWR191" s="148"/>
      <c r="TWS191" s="148"/>
      <c r="TWT191" s="148"/>
      <c r="TWU191" s="148"/>
      <c r="TWV191" s="148"/>
      <c r="TWW191" s="148"/>
      <c r="TWX191" s="148"/>
      <c r="TWY191" s="148"/>
      <c r="TWZ191" s="148"/>
      <c r="TXA191" s="148"/>
      <c r="TXB191" s="148"/>
      <c r="TXC191" s="148"/>
      <c r="TXD191" s="148"/>
      <c r="TXE191" s="148"/>
      <c r="TXF191" s="148"/>
      <c r="TXG191" s="148"/>
      <c r="TXH191" s="148"/>
      <c r="TXI191" s="148"/>
      <c r="TXJ191" s="148"/>
      <c r="TXK191" s="148"/>
      <c r="TXL191" s="148"/>
      <c r="TXM191" s="148"/>
      <c r="TXN191" s="148"/>
      <c r="TXO191" s="148"/>
      <c r="TXP191" s="148"/>
      <c r="TXQ191" s="148"/>
      <c r="TXR191" s="148"/>
      <c r="TXS191" s="148"/>
      <c r="TXT191" s="148"/>
      <c r="TXU191" s="148"/>
      <c r="TXV191" s="148"/>
      <c r="TXW191" s="148"/>
      <c r="TXX191" s="148"/>
      <c r="TXY191" s="148"/>
      <c r="TXZ191" s="148"/>
      <c r="TYA191" s="148"/>
      <c r="TYB191" s="148"/>
      <c r="TYC191" s="148"/>
      <c r="TYD191" s="148"/>
      <c r="TYE191" s="148"/>
      <c r="TYF191" s="148"/>
      <c r="TYG191" s="148"/>
      <c r="TYH191" s="148"/>
      <c r="TYI191" s="148"/>
      <c r="TYJ191" s="148"/>
      <c r="TYK191" s="148"/>
      <c r="TYL191" s="148"/>
      <c r="TYM191" s="148"/>
      <c r="TYN191" s="148"/>
      <c r="TYO191" s="148"/>
      <c r="TYP191" s="148"/>
      <c r="TYQ191" s="148"/>
      <c r="TYR191" s="148"/>
      <c r="TYS191" s="148"/>
      <c r="TYT191" s="148"/>
      <c r="TYU191" s="148"/>
      <c r="TYV191" s="148"/>
      <c r="TYW191" s="148"/>
      <c r="TYX191" s="148"/>
      <c r="TYY191" s="148"/>
      <c r="TYZ191" s="148"/>
      <c r="TZA191" s="148"/>
      <c r="TZB191" s="148"/>
      <c r="TZC191" s="148"/>
      <c r="TZD191" s="148"/>
      <c r="TZE191" s="148"/>
      <c r="TZF191" s="148"/>
      <c r="TZG191" s="148"/>
      <c r="TZH191" s="148"/>
      <c r="TZI191" s="148"/>
      <c r="TZJ191" s="148"/>
      <c r="TZK191" s="148"/>
      <c r="TZL191" s="148"/>
      <c r="TZM191" s="148"/>
      <c r="TZN191" s="148"/>
      <c r="TZO191" s="148"/>
      <c r="TZP191" s="148"/>
      <c r="TZQ191" s="148"/>
      <c r="TZR191" s="148"/>
      <c r="TZS191" s="148"/>
      <c r="TZT191" s="148"/>
      <c r="TZU191" s="148"/>
      <c r="TZV191" s="148"/>
      <c r="TZW191" s="148"/>
      <c r="TZX191" s="148"/>
      <c r="TZY191" s="148"/>
      <c r="TZZ191" s="148"/>
      <c r="UAA191" s="148"/>
      <c r="UAB191" s="148"/>
      <c r="UAC191" s="148"/>
      <c r="UAD191" s="148"/>
      <c r="UAE191" s="148"/>
      <c r="UAF191" s="148"/>
      <c r="UAG191" s="148"/>
      <c r="UAH191" s="148"/>
      <c r="UAI191" s="148"/>
      <c r="UAJ191" s="148"/>
      <c r="UAK191" s="148"/>
      <c r="UAL191" s="148"/>
      <c r="UAM191" s="148"/>
      <c r="UAN191" s="148"/>
      <c r="UAO191" s="148"/>
      <c r="UAP191" s="148"/>
      <c r="UAQ191" s="148"/>
      <c r="UAR191" s="148"/>
      <c r="UAS191" s="148"/>
      <c r="UAT191" s="148"/>
      <c r="UAU191" s="148"/>
      <c r="UAV191" s="148"/>
      <c r="UAW191" s="148"/>
      <c r="UAX191" s="148"/>
      <c r="UAY191" s="148"/>
      <c r="UAZ191" s="148"/>
      <c r="UBA191" s="148"/>
      <c r="UBB191" s="148"/>
      <c r="UBC191" s="148"/>
      <c r="UBD191" s="148"/>
      <c r="UBE191" s="148"/>
      <c r="UBF191" s="148"/>
      <c r="UBG191" s="148"/>
      <c r="UBH191" s="148"/>
      <c r="UBI191" s="148"/>
      <c r="UBJ191" s="148"/>
      <c r="UBK191" s="148"/>
      <c r="UBL191" s="148"/>
      <c r="UBM191" s="148"/>
      <c r="UBN191" s="148"/>
      <c r="UBO191" s="148"/>
      <c r="UBP191" s="148"/>
      <c r="UBQ191" s="148"/>
      <c r="UBR191" s="148"/>
      <c r="UBS191" s="148"/>
      <c r="UBT191" s="148"/>
      <c r="UBU191" s="148"/>
      <c r="UBV191" s="148"/>
      <c r="UBW191" s="148"/>
      <c r="UBX191" s="148"/>
      <c r="UBY191" s="148"/>
      <c r="UBZ191" s="148"/>
      <c r="UCA191" s="148"/>
      <c r="UCB191" s="148"/>
      <c r="UCC191" s="148"/>
      <c r="UCD191" s="148"/>
      <c r="UCE191" s="148"/>
      <c r="UCF191" s="148"/>
      <c r="UCG191" s="148"/>
      <c r="UCH191" s="148"/>
      <c r="UCI191" s="148"/>
      <c r="UCJ191" s="148"/>
      <c r="UCK191" s="148"/>
      <c r="UCL191" s="148"/>
      <c r="UCM191" s="148"/>
      <c r="UCN191" s="148"/>
      <c r="UCO191" s="148"/>
      <c r="UCP191" s="148"/>
      <c r="UCQ191" s="148"/>
      <c r="UCR191" s="148"/>
      <c r="UCS191" s="148"/>
      <c r="UCT191" s="148"/>
      <c r="UCU191" s="148"/>
      <c r="UCV191" s="148"/>
      <c r="UCW191" s="148"/>
      <c r="UCX191" s="148"/>
      <c r="UCY191" s="148"/>
      <c r="UCZ191" s="148"/>
      <c r="UDA191" s="148"/>
      <c r="UDB191" s="148"/>
      <c r="UDC191" s="148"/>
      <c r="UDD191" s="148"/>
      <c r="UDE191" s="148"/>
      <c r="UDF191" s="148"/>
      <c r="UDG191" s="148"/>
      <c r="UDH191" s="148"/>
      <c r="UDI191" s="148"/>
      <c r="UDJ191" s="148"/>
      <c r="UDK191" s="148"/>
      <c r="UDL191" s="148"/>
      <c r="UDM191" s="148"/>
      <c r="UDN191" s="148"/>
      <c r="UDO191" s="148"/>
      <c r="UDP191" s="148"/>
      <c r="UDQ191" s="148"/>
      <c r="UDR191" s="148"/>
      <c r="UDS191" s="148"/>
      <c r="UDT191" s="148"/>
      <c r="UDU191" s="148"/>
      <c r="UDV191" s="148"/>
      <c r="UDW191" s="148"/>
      <c r="UDX191" s="148"/>
      <c r="UDY191" s="148"/>
      <c r="UDZ191" s="148"/>
      <c r="UEA191" s="148"/>
      <c r="UEB191" s="148"/>
      <c r="UEC191" s="148"/>
      <c r="UED191" s="148"/>
      <c r="UEE191" s="148"/>
      <c r="UEF191" s="148"/>
      <c r="UEG191" s="148"/>
      <c r="UEH191" s="148"/>
      <c r="UEI191" s="148"/>
      <c r="UEJ191" s="148"/>
      <c r="UEK191" s="148"/>
      <c r="UEL191" s="148"/>
      <c r="UEM191" s="148"/>
      <c r="UEN191" s="148"/>
      <c r="UEO191" s="148"/>
      <c r="UEP191" s="148"/>
      <c r="UEQ191" s="148"/>
      <c r="UER191" s="148"/>
      <c r="UES191" s="148"/>
      <c r="UET191" s="148"/>
      <c r="UEU191" s="148"/>
      <c r="UEV191" s="148"/>
      <c r="UEW191" s="148"/>
      <c r="UEX191" s="148"/>
      <c r="UEY191" s="148"/>
      <c r="UEZ191" s="148"/>
      <c r="UFA191" s="148"/>
      <c r="UFB191" s="148"/>
      <c r="UFC191" s="148"/>
      <c r="UFD191" s="148"/>
      <c r="UFE191" s="148"/>
      <c r="UFF191" s="148"/>
      <c r="UFG191" s="148"/>
      <c r="UFH191" s="148"/>
      <c r="UFI191" s="148"/>
      <c r="UFJ191" s="148"/>
      <c r="UFK191" s="148"/>
      <c r="UFL191" s="148"/>
      <c r="UFM191" s="148"/>
      <c r="UFN191" s="148"/>
      <c r="UFO191" s="148"/>
      <c r="UFP191" s="148"/>
      <c r="UFQ191" s="148"/>
      <c r="UFR191" s="148"/>
      <c r="UFS191" s="148"/>
      <c r="UFT191" s="148"/>
      <c r="UFU191" s="148"/>
      <c r="UFV191" s="148"/>
      <c r="UFW191" s="148"/>
      <c r="UFX191" s="148"/>
      <c r="UFY191" s="148"/>
      <c r="UFZ191" s="148"/>
      <c r="UGA191" s="148"/>
      <c r="UGB191" s="148"/>
      <c r="UGC191" s="148"/>
      <c r="UGD191" s="148"/>
      <c r="UGE191" s="148"/>
      <c r="UGF191" s="148"/>
      <c r="UGG191" s="148"/>
      <c r="UGH191" s="148"/>
      <c r="UGI191" s="148"/>
      <c r="UGJ191" s="148"/>
      <c r="UGK191" s="148"/>
      <c r="UGL191" s="148"/>
      <c r="UGM191" s="148"/>
      <c r="UGN191" s="148"/>
      <c r="UGO191" s="148"/>
      <c r="UGP191" s="148"/>
      <c r="UGQ191" s="148"/>
      <c r="UGR191" s="148"/>
      <c r="UGS191" s="148"/>
      <c r="UGT191" s="148"/>
      <c r="UGU191" s="148"/>
      <c r="UGV191" s="148"/>
      <c r="UGW191" s="148"/>
      <c r="UGX191" s="148"/>
      <c r="UGY191" s="148"/>
      <c r="UGZ191" s="148"/>
      <c r="UHA191" s="148"/>
      <c r="UHB191" s="148"/>
      <c r="UHC191" s="148"/>
      <c r="UHD191" s="148"/>
      <c r="UHE191" s="148"/>
      <c r="UHF191" s="148"/>
      <c r="UHG191" s="148"/>
      <c r="UHH191" s="148"/>
      <c r="UHI191" s="148"/>
      <c r="UHJ191" s="148"/>
      <c r="UHK191" s="148"/>
      <c r="UHL191" s="148"/>
      <c r="UHM191" s="148"/>
      <c r="UHN191" s="148"/>
      <c r="UHO191" s="148"/>
      <c r="UHP191" s="148"/>
      <c r="UHQ191" s="148"/>
      <c r="UHR191" s="148"/>
      <c r="UHS191" s="148"/>
      <c r="UHT191" s="148"/>
      <c r="UHU191" s="148"/>
      <c r="UHV191" s="148"/>
      <c r="UHW191" s="148"/>
      <c r="UHX191" s="148"/>
      <c r="UHY191" s="148"/>
      <c r="UHZ191" s="148"/>
      <c r="UIA191" s="148"/>
      <c r="UIB191" s="148"/>
      <c r="UIC191" s="148"/>
      <c r="UID191" s="148"/>
      <c r="UIE191" s="148"/>
      <c r="UIF191" s="148"/>
      <c r="UIG191" s="148"/>
      <c r="UIH191" s="148"/>
      <c r="UII191" s="148"/>
      <c r="UIJ191" s="148"/>
      <c r="UIK191" s="148"/>
      <c r="UIL191" s="148"/>
      <c r="UIM191" s="148"/>
      <c r="UIN191" s="148"/>
      <c r="UIO191" s="148"/>
      <c r="UIP191" s="148"/>
      <c r="UIQ191" s="148"/>
      <c r="UIR191" s="148"/>
      <c r="UIS191" s="148"/>
      <c r="UIT191" s="148"/>
      <c r="UIU191" s="148"/>
      <c r="UIV191" s="148"/>
      <c r="UIW191" s="148"/>
      <c r="UIX191" s="148"/>
      <c r="UIY191" s="148"/>
      <c r="UIZ191" s="148"/>
      <c r="UJA191" s="148"/>
      <c r="UJB191" s="148"/>
      <c r="UJC191" s="148"/>
      <c r="UJD191" s="148"/>
      <c r="UJE191" s="148"/>
      <c r="UJF191" s="148"/>
      <c r="UJG191" s="148"/>
      <c r="UJH191" s="148"/>
      <c r="UJI191" s="148"/>
      <c r="UJJ191" s="148"/>
      <c r="UJK191" s="148"/>
      <c r="UJL191" s="148"/>
      <c r="UJM191" s="148"/>
      <c r="UJN191" s="148"/>
      <c r="UJO191" s="148"/>
      <c r="UJP191" s="148"/>
      <c r="UJQ191" s="148"/>
      <c r="UJR191" s="148"/>
      <c r="UJS191" s="148"/>
      <c r="UJT191" s="148"/>
      <c r="UJU191" s="148"/>
      <c r="UJV191" s="148"/>
      <c r="UJW191" s="148"/>
      <c r="UJX191" s="148"/>
      <c r="UJY191" s="148"/>
      <c r="UJZ191" s="148"/>
      <c r="UKA191" s="148"/>
      <c r="UKB191" s="148"/>
      <c r="UKC191" s="148"/>
      <c r="UKD191" s="148"/>
      <c r="UKE191" s="148"/>
      <c r="UKF191" s="148"/>
      <c r="UKG191" s="148"/>
      <c r="UKH191" s="148"/>
      <c r="UKI191" s="148"/>
      <c r="UKJ191" s="148"/>
      <c r="UKK191" s="148"/>
      <c r="UKL191" s="148"/>
      <c r="UKM191" s="148"/>
      <c r="UKN191" s="148"/>
      <c r="UKO191" s="148"/>
      <c r="UKP191" s="148"/>
      <c r="UKQ191" s="148"/>
      <c r="UKR191" s="148"/>
      <c r="UKS191" s="148"/>
      <c r="UKT191" s="148"/>
      <c r="UKU191" s="148"/>
      <c r="UKV191" s="148"/>
      <c r="UKW191" s="148"/>
      <c r="UKX191" s="148"/>
      <c r="UKY191" s="148"/>
      <c r="UKZ191" s="148"/>
      <c r="ULA191" s="148"/>
      <c r="ULB191" s="148"/>
      <c r="ULC191" s="148"/>
      <c r="ULD191" s="148"/>
      <c r="ULE191" s="148"/>
      <c r="ULF191" s="148"/>
      <c r="ULG191" s="148"/>
      <c r="ULH191" s="148"/>
      <c r="ULI191" s="148"/>
      <c r="ULJ191" s="148"/>
      <c r="ULK191" s="148"/>
      <c r="ULL191" s="148"/>
      <c r="ULM191" s="148"/>
      <c r="ULN191" s="148"/>
      <c r="ULO191" s="148"/>
      <c r="ULP191" s="148"/>
      <c r="ULQ191" s="148"/>
      <c r="ULR191" s="148"/>
      <c r="ULS191" s="148"/>
      <c r="ULT191" s="148"/>
      <c r="ULU191" s="148"/>
      <c r="ULV191" s="148"/>
      <c r="ULW191" s="148"/>
      <c r="ULX191" s="148"/>
      <c r="ULY191" s="148"/>
      <c r="ULZ191" s="148"/>
      <c r="UMA191" s="148"/>
      <c r="UMB191" s="148"/>
      <c r="UMC191" s="148"/>
      <c r="UMD191" s="148"/>
      <c r="UME191" s="148"/>
      <c r="UMF191" s="148"/>
      <c r="UMG191" s="148"/>
      <c r="UMH191" s="148"/>
      <c r="UMI191" s="148"/>
      <c r="UMJ191" s="148"/>
      <c r="UMK191" s="148"/>
      <c r="UML191" s="148"/>
      <c r="UMM191" s="148"/>
      <c r="UMN191" s="148"/>
      <c r="UMO191" s="148"/>
      <c r="UMP191" s="148"/>
      <c r="UMQ191" s="148"/>
      <c r="UMR191" s="148"/>
      <c r="UMS191" s="148"/>
      <c r="UMT191" s="148"/>
      <c r="UMU191" s="148"/>
      <c r="UMV191" s="148"/>
      <c r="UMW191" s="148"/>
      <c r="UMX191" s="148"/>
      <c r="UMY191" s="148"/>
      <c r="UMZ191" s="148"/>
      <c r="UNA191" s="148"/>
      <c r="UNB191" s="148"/>
      <c r="UNC191" s="148"/>
      <c r="UND191" s="148"/>
      <c r="UNE191" s="148"/>
      <c r="UNF191" s="148"/>
      <c r="UNG191" s="148"/>
      <c r="UNH191" s="148"/>
      <c r="UNI191" s="148"/>
      <c r="UNJ191" s="148"/>
      <c r="UNK191" s="148"/>
      <c r="UNL191" s="148"/>
      <c r="UNM191" s="148"/>
      <c r="UNN191" s="148"/>
      <c r="UNO191" s="148"/>
      <c r="UNP191" s="148"/>
      <c r="UNQ191" s="148"/>
      <c r="UNR191" s="148"/>
      <c r="UNS191" s="148"/>
      <c r="UNT191" s="148"/>
      <c r="UNU191" s="148"/>
      <c r="UNV191" s="148"/>
      <c r="UNW191" s="148"/>
      <c r="UNX191" s="148"/>
      <c r="UNY191" s="148"/>
      <c r="UNZ191" s="148"/>
      <c r="UOA191" s="148"/>
      <c r="UOB191" s="148"/>
      <c r="UOC191" s="148"/>
      <c r="UOD191" s="148"/>
      <c r="UOE191" s="148"/>
      <c r="UOF191" s="148"/>
      <c r="UOG191" s="148"/>
      <c r="UOH191" s="148"/>
      <c r="UOI191" s="148"/>
      <c r="UOJ191" s="148"/>
      <c r="UOK191" s="148"/>
      <c r="UOL191" s="148"/>
      <c r="UOM191" s="148"/>
      <c r="UON191" s="148"/>
      <c r="UOO191" s="148"/>
      <c r="UOP191" s="148"/>
      <c r="UOQ191" s="148"/>
      <c r="UOR191" s="148"/>
      <c r="UOS191" s="148"/>
      <c r="UOT191" s="148"/>
      <c r="UOU191" s="148"/>
      <c r="UOV191" s="148"/>
      <c r="UOW191" s="148"/>
      <c r="UOX191" s="148"/>
      <c r="UOY191" s="148"/>
      <c r="UOZ191" s="148"/>
      <c r="UPA191" s="148"/>
      <c r="UPB191" s="148"/>
      <c r="UPC191" s="148"/>
      <c r="UPD191" s="148"/>
      <c r="UPE191" s="148"/>
      <c r="UPF191" s="148"/>
      <c r="UPG191" s="148"/>
      <c r="UPH191" s="148"/>
      <c r="UPI191" s="148"/>
      <c r="UPJ191" s="148"/>
      <c r="UPK191" s="148"/>
      <c r="UPL191" s="148"/>
      <c r="UPM191" s="148"/>
      <c r="UPN191" s="148"/>
      <c r="UPO191" s="148"/>
      <c r="UPP191" s="148"/>
      <c r="UPQ191" s="148"/>
      <c r="UPR191" s="148"/>
      <c r="UPS191" s="148"/>
      <c r="UPT191" s="148"/>
      <c r="UPU191" s="148"/>
      <c r="UPV191" s="148"/>
      <c r="UPW191" s="148"/>
      <c r="UPX191" s="148"/>
      <c r="UPY191" s="148"/>
      <c r="UPZ191" s="148"/>
      <c r="UQA191" s="148"/>
      <c r="UQB191" s="148"/>
      <c r="UQC191" s="148"/>
      <c r="UQD191" s="148"/>
      <c r="UQE191" s="148"/>
      <c r="UQF191" s="148"/>
      <c r="UQG191" s="148"/>
      <c r="UQH191" s="148"/>
      <c r="UQI191" s="148"/>
      <c r="UQJ191" s="148"/>
      <c r="UQK191" s="148"/>
      <c r="UQL191" s="148"/>
      <c r="UQM191" s="148"/>
      <c r="UQN191" s="148"/>
      <c r="UQO191" s="148"/>
      <c r="UQP191" s="148"/>
      <c r="UQQ191" s="148"/>
      <c r="UQR191" s="148"/>
      <c r="UQS191" s="148"/>
      <c r="UQT191" s="148"/>
      <c r="UQU191" s="148"/>
      <c r="UQV191" s="148"/>
      <c r="UQW191" s="148"/>
      <c r="UQX191" s="148"/>
      <c r="UQY191" s="148"/>
      <c r="UQZ191" s="148"/>
      <c r="URA191" s="148"/>
      <c r="URB191" s="148"/>
      <c r="URC191" s="148"/>
      <c r="URD191" s="148"/>
      <c r="URE191" s="148"/>
      <c r="URF191" s="148"/>
      <c r="URG191" s="148"/>
      <c r="URH191" s="148"/>
      <c r="URI191" s="148"/>
      <c r="URJ191" s="148"/>
      <c r="URK191" s="148"/>
      <c r="URL191" s="148"/>
      <c r="URM191" s="148"/>
      <c r="URN191" s="148"/>
      <c r="URO191" s="148"/>
      <c r="URP191" s="148"/>
      <c r="URQ191" s="148"/>
      <c r="URR191" s="148"/>
      <c r="URS191" s="148"/>
      <c r="URT191" s="148"/>
      <c r="URU191" s="148"/>
      <c r="URV191" s="148"/>
      <c r="URW191" s="148"/>
      <c r="URX191" s="148"/>
      <c r="URY191" s="148"/>
      <c r="URZ191" s="148"/>
      <c r="USA191" s="148"/>
      <c r="USB191" s="148"/>
      <c r="USC191" s="148"/>
      <c r="USD191" s="148"/>
      <c r="USE191" s="148"/>
      <c r="USF191" s="148"/>
      <c r="USG191" s="148"/>
      <c r="USH191" s="148"/>
      <c r="USI191" s="148"/>
      <c r="USJ191" s="148"/>
      <c r="USK191" s="148"/>
      <c r="USL191" s="148"/>
      <c r="USM191" s="148"/>
      <c r="USN191" s="148"/>
      <c r="USO191" s="148"/>
      <c r="USP191" s="148"/>
      <c r="USQ191" s="148"/>
      <c r="USR191" s="148"/>
      <c r="USS191" s="148"/>
      <c r="UST191" s="148"/>
      <c r="USU191" s="148"/>
      <c r="USV191" s="148"/>
      <c r="USW191" s="148"/>
      <c r="USX191" s="148"/>
      <c r="USY191" s="148"/>
      <c r="USZ191" s="148"/>
      <c r="UTA191" s="148"/>
      <c r="UTB191" s="148"/>
      <c r="UTC191" s="148"/>
      <c r="UTD191" s="148"/>
      <c r="UTE191" s="148"/>
      <c r="UTF191" s="148"/>
      <c r="UTG191" s="148"/>
      <c r="UTH191" s="148"/>
      <c r="UTI191" s="148"/>
      <c r="UTJ191" s="148"/>
      <c r="UTK191" s="148"/>
      <c r="UTL191" s="148"/>
      <c r="UTM191" s="148"/>
      <c r="UTN191" s="148"/>
      <c r="UTO191" s="148"/>
      <c r="UTP191" s="148"/>
      <c r="UTQ191" s="148"/>
      <c r="UTR191" s="148"/>
      <c r="UTS191" s="148"/>
      <c r="UTT191" s="148"/>
      <c r="UTU191" s="148"/>
      <c r="UTV191" s="148"/>
      <c r="UTW191" s="148"/>
      <c r="UTX191" s="148"/>
      <c r="UTY191" s="148"/>
      <c r="UTZ191" s="148"/>
      <c r="UUA191" s="148"/>
      <c r="UUB191" s="148"/>
      <c r="UUC191" s="148"/>
      <c r="UUD191" s="148"/>
      <c r="UUE191" s="148"/>
      <c r="UUF191" s="148"/>
      <c r="UUG191" s="148"/>
      <c r="UUH191" s="148"/>
      <c r="UUI191" s="148"/>
      <c r="UUJ191" s="148"/>
      <c r="UUK191" s="148"/>
      <c r="UUL191" s="148"/>
      <c r="UUM191" s="148"/>
      <c r="UUN191" s="148"/>
      <c r="UUO191" s="148"/>
      <c r="UUP191" s="148"/>
      <c r="UUQ191" s="148"/>
      <c r="UUR191" s="148"/>
      <c r="UUS191" s="148"/>
      <c r="UUT191" s="148"/>
      <c r="UUU191" s="148"/>
      <c r="UUV191" s="148"/>
      <c r="UUW191" s="148"/>
      <c r="UUX191" s="148"/>
      <c r="UUY191" s="148"/>
      <c r="UUZ191" s="148"/>
      <c r="UVA191" s="148"/>
      <c r="UVB191" s="148"/>
      <c r="UVC191" s="148"/>
      <c r="UVD191" s="148"/>
      <c r="UVE191" s="148"/>
      <c r="UVF191" s="148"/>
      <c r="UVG191" s="148"/>
      <c r="UVH191" s="148"/>
      <c r="UVI191" s="148"/>
      <c r="UVJ191" s="148"/>
      <c r="UVK191" s="148"/>
      <c r="UVL191" s="148"/>
      <c r="UVM191" s="148"/>
      <c r="UVN191" s="148"/>
      <c r="UVO191" s="148"/>
      <c r="UVP191" s="148"/>
      <c r="UVQ191" s="148"/>
      <c r="UVR191" s="148"/>
      <c r="UVS191" s="148"/>
      <c r="UVT191" s="148"/>
      <c r="UVU191" s="148"/>
      <c r="UVV191" s="148"/>
      <c r="UVW191" s="148"/>
      <c r="UVX191" s="148"/>
      <c r="UVY191" s="148"/>
      <c r="UVZ191" s="148"/>
      <c r="UWA191" s="148"/>
      <c r="UWB191" s="148"/>
      <c r="UWC191" s="148"/>
      <c r="UWD191" s="148"/>
      <c r="UWE191" s="148"/>
      <c r="UWF191" s="148"/>
      <c r="UWG191" s="148"/>
      <c r="UWH191" s="148"/>
      <c r="UWI191" s="148"/>
      <c r="UWJ191" s="148"/>
      <c r="UWK191" s="148"/>
      <c r="UWL191" s="148"/>
      <c r="UWM191" s="148"/>
      <c r="UWN191" s="148"/>
      <c r="UWO191" s="148"/>
      <c r="UWP191" s="148"/>
      <c r="UWQ191" s="148"/>
      <c r="UWR191" s="148"/>
      <c r="UWS191" s="148"/>
      <c r="UWT191" s="148"/>
      <c r="UWU191" s="148"/>
      <c r="UWV191" s="148"/>
      <c r="UWW191" s="148"/>
      <c r="UWX191" s="148"/>
      <c r="UWY191" s="148"/>
      <c r="UWZ191" s="148"/>
      <c r="UXA191" s="148"/>
      <c r="UXB191" s="148"/>
      <c r="UXC191" s="148"/>
      <c r="UXD191" s="148"/>
      <c r="UXE191" s="148"/>
      <c r="UXF191" s="148"/>
      <c r="UXG191" s="148"/>
      <c r="UXH191" s="148"/>
      <c r="UXI191" s="148"/>
      <c r="UXJ191" s="148"/>
      <c r="UXK191" s="148"/>
      <c r="UXL191" s="148"/>
      <c r="UXM191" s="148"/>
      <c r="UXN191" s="148"/>
      <c r="UXO191" s="148"/>
      <c r="UXP191" s="148"/>
      <c r="UXQ191" s="148"/>
      <c r="UXR191" s="148"/>
      <c r="UXS191" s="148"/>
      <c r="UXT191" s="148"/>
      <c r="UXU191" s="148"/>
      <c r="UXV191" s="148"/>
      <c r="UXW191" s="148"/>
      <c r="UXX191" s="148"/>
      <c r="UXY191" s="148"/>
      <c r="UXZ191" s="148"/>
      <c r="UYA191" s="148"/>
      <c r="UYB191" s="148"/>
      <c r="UYC191" s="148"/>
      <c r="UYD191" s="148"/>
      <c r="UYE191" s="148"/>
      <c r="UYF191" s="148"/>
      <c r="UYG191" s="148"/>
      <c r="UYH191" s="148"/>
      <c r="UYI191" s="148"/>
      <c r="UYJ191" s="148"/>
      <c r="UYK191" s="148"/>
      <c r="UYL191" s="148"/>
      <c r="UYM191" s="148"/>
      <c r="UYN191" s="148"/>
      <c r="UYO191" s="148"/>
      <c r="UYP191" s="148"/>
      <c r="UYQ191" s="148"/>
      <c r="UYR191" s="148"/>
      <c r="UYS191" s="148"/>
      <c r="UYT191" s="148"/>
      <c r="UYU191" s="148"/>
      <c r="UYV191" s="148"/>
      <c r="UYW191" s="148"/>
      <c r="UYX191" s="148"/>
      <c r="UYY191" s="148"/>
      <c r="UYZ191" s="148"/>
      <c r="UZA191" s="148"/>
      <c r="UZB191" s="148"/>
      <c r="UZC191" s="148"/>
      <c r="UZD191" s="148"/>
      <c r="UZE191" s="148"/>
      <c r="UZF191" s="148"/>
      <c r="UZG191" s="148"/>
      <c r="UZH191" s="148"/>
      <c r="UZI191" s="148"/>
      <c r="UZJ191" s="148"/>
      <c r="UZK191" s="148"/>
      <c r="UZL191" s="148"/>
      <c r="UZM191" s="148"/>
      <c r="UZN191" s="148"/>
      <c r="UZO191" s="148"/>
      <c r="UZP191" s="148"/>
      <c r="UZQ191" s="148"/>
      <c r="UZR191" s="148"/>
      <c r="UZS191" s="148"/>
      <c r="UZT191" s="148"/>
      <c r="UZU191" s="148"/>
      <c r="UZV191" s="148"/>
      <c r="UZW191" s="148"/>
      <c r="UZX191" s="148"/>
      <c r="UZY191" s="148"/>
      <c r="UZZ191" s="148"/>
      <c r="VAA191" s="148"/>
      <c r="VAB191" s="148"/>
      <c r="VAC191" s="148"/>
      <c r="VAD191" s="148"/>
      <c r="VAE191" s="148"/>
      <c r="VAF191" s="148"/>
      <c r="VAG191" s="148"/>
      <c r="VAH191" s="148"/>
      <c r="VAI191" s="148"/>
      <c r="VAJ191" s="148"/>
      <c r="VAK191" s="148"/>
      <c r="VAL191" s="148"/>
      <c r="VAM191" s="148"/>
      <c r="VAN191" s="148"/>
      <c r="VAO191" s="148"/>
      <c r="VAP191" s="148"/>
      <c r="VAQ191" s="148"/>
      <c r="VAR191" s="148"/>
      <c r="VAS191" s="148"/>
      <c r="VAT191" s="148"/>
      <c r="VAU191" s="148"/>
      <c r="VAV191" s="148"/>
      <c r="VAW191" s="148"/>
      <c r="VAX191" s="148"/>
      <c r="VAY191" s="148"/>
      <c r="VAZ191" s="148"/>
      <c r="VBA191" s="148"/>
      <c r="VBB191" s="148"/>
      <c r="VBC191" s="148"/>
      <c r="VBD191" s="148"/>
      <c r="VBE191" s="148"/>
      <c r="VBF191" s="148"/>
      <c r="VBG191" s="148"/>
      <c r="VBH191" s="148"/>
      <c r="VBI191" s="148"/>
      <c r="VBJ191" s="148"/>
      <c r="VBK191" s="148"/>
      <c r="VBL191" s="148"/>
      <c r="VBM191" s="148"/>
      <c r="VBN191" s="148"/>
      <c r="VBO191" s="148"/>
      <c r="VBP191" s="148"/>
      <c r="VBQ191" s="148"/>
      <c r="VBR191" s="148"/>
      <c r="VBS191" s="148"/>
      <c r="VBT191" s="148"/>
      <c r="VBU191" s="148"/>
      <c r="VBV191" s="148"/>
      <c r="VBW191" s="148"/>
      <c r="VBX191" s="148"/>
      <c r="VBY191" s="148"/>
      <c r="VBZ191" s="148"/>
      <c r="VCA191" s="148"/>
      <c r="VCB191" s="148"/>
      <c r="VCC191" s="148"/>
      <c r="VCD191" s="148"/>
      <c r="VCE191" s="148"/>
      <c r="VCF191" s="148"/>
      <c r="VCG191" s="148"/>
      <c r="VCH191" s="148"/>
      <c r="VCI191" s="148"/>
      <c r="VCJ191" s="148"/>
      <c r="VCK191" s="148"/>
      <c r="VCL191" s="148"/>
      <c r="VCM191" s="148"/>
      <c r="VCN191" s="148"/>
      <c r="VCO191" s="148"/>
      <c r="VCP191" s="148"/>
      <c r="VCQ191" s="148"/>
      <c r="VCR191" s="148"/>
      <c r="VCS191" s="148"/>
      <c r="VCT191" s="148"/>
      <c r="VCU191" s="148"/>
      <c r="VCV191" s="148"/>
      <c r="VCW191" s="148"/>
      <c r="VCX191" s="148"/>
      <c r="VCY191" s="148"/>
      <c r="VCZ191" s="148"/>
      <c r="VDA191" s="148"/>
      <c r="VDB191" s="148"/>
      <c r="VDC191" s="148"/>
      <c r="VDD191" s="148"/>
      <c r="VDE191" s="148"/>
      <c r="VDF191" s="148"/>
      <c r="VDG191" s="148"/>
      <c r="VDH191" s="148"/>
      <c r="VDI191" s="148"/>
      <c r="VDJ191" s="148"/>
      <c r="VDK191" s="148"/>
      <c r="VDL191" s="148"/>
      <c r="VDM191" s="148"/>
      <c r="VDN191" s="148"/>
      <c r="VDO191" s="148"/>
      <c r="VDP191" s="148"/>
      <c r="VDQ191" s="148"/>
      <c r="VDR191" s="148"/>
      <c r="VDS191" s="148"/>
      <c r="VDT191" s="148"/>
      <c r="VDU191" s="148"/>
      <c r="VDV191" s="148"/>
      <c r="VDW191" s="148"/>
      <c r="VDX191" s="148"/>
      <c r="VDY191" s="148"/>
      <c r="VDZ191" s="148"/>
      <c r="VEA191" s="148"/>
      <c r="VEB191" s="148"/>
      <c r="VEC191" s="148"/>
      <c r="VED191" s="148"/>
      <c r="VEE191" s="148"/>
      <c r="VEF191" s="148"/>
      <c r="VEG191" s="148"/>
      <c r="VEH191" s="148"/>
      <c r="VEI191" s="148"/>
      <c r="VEJ191" s="148"/>
      <c r="VEK191" s="148"/>
      <c r="VEL191" s="148"/>
      <c r="VEM191" s="148"/>
      <c r="VEN191" s="148"/>
      <c r="VEO191" s="148"/>
      <c r="VEP191" s="148"/>
      <c r="VEQ191" s="148"/>
      <c r="VER191" s="148"/>
      <c r="VES191" s="148"/>
      <c r="VET191" s="148"/>
      <c r="VEU191" s="148"/>
      <c r="VEV191" s="148"/>
      <c r="VEW191" s="148"/>
      <c r="VEX191" s="148"/>
      <c r="VEY191" s="148"/>
      <c r="VEZ191" s="148"/>
      <c r="VFA191" s="148"/>
      <c r="VFB191" s="148"/>
      <c r="VFC191" s="148"/>
      <c r="VFD191" s="148"/>
      <c r="VFE191" s="148"/>
      <c r="VFF191" s="148"/>
      <c r="VFG191" s="148"/>
      <c r="VFH191" s="148"/>
      <c r="VFI191" s="148"/>
      <c r="VFJ191" s="148"/>
      <c r="VFK191" s="148"/>
      <c r="VFL191" s="148"/>
      <c r="VFM191" s="148"/>
      <c r="VFN191" s="148"/>
      <c r="VFO191" s="148"/>
      <c r="VFP191" s="148"/>
      <c r="VFQ191" s="148"/>
      <c r="VFR191" s="148"/>
      <c r="VFS191" s="148"/>
      <c r="VFT191" s="148"/>
      <c r="VFU191" s="148"/>
      <c r="VFV191" s="148"/>
      <c r="VFW191" s="148"/>
      <c r="VFX191" s="148"/>
      <c r="VFY191" s="148"/>
      <c r="VFZ191" s="148"/>
      <c r="VGA191" s="148"/>
      <c r="VGB191" s="148"/>
      <c r="VGC191" s="148"/>
      <c r="VGD191" s="148"/>
      <c r="VGE191" s="148"/>
      <c r="VGF191" s="148"/>
      <c r="VGG191" s="148"/>
      <c r="VGH191" s="148"/>
      <c r="VGI191" s="148"/>
      <c r="VGJ191" s="148"/>
      <c r="VGK191" s="148"/>
      <c r="VGL191" s="148"/>
      <c r="VGM191" s="148"/>
      <c r="VGN191" s="148"/>
      <c r="VGO191" s="148"/>
      <c r="VGP191" s="148"/>
      <c r="VGQ191" s="148"/>
      <c r="VGR191" s="148"/>
      <c r="VGS191" s="148"/>
      <c r="VGT191" s="148"/>
      <c r="VGU191" s="148"/>
      <c r="VGV191" s="148"/>
      <c r="VGW191" s="148"/>
      <c r="VGX191" s="148"/>
      <c r="VGY191" s="148"/>
      <c r="VGZ191" s="148"/>
      <c r="VHA191" s="148"/>
      <c r="VHB191" s="148"/>
      <c r="VHC191" s="148"/>
      <c r="VHD191" s="148"/>
      <c r="VHE191" s="148"/>
      <c r="VHF191" s="148"/>
      <c r="VHG191" s="148"/>
      <c r="VHH191" s="148"/>
      <c r="VHI191" s="148"/>
      <c r="VHJ191" s="148"/>
      <c r="VHK191" s="148"/>
      <c r="VHL191" s="148"/>
      <c r="VHM191" s="148"/>
      <c r="VHN191" s="148"/>
      <c r="VHO191" s="148"/>
      <c r="VHP191" s="148"/>
      <c r="VHQ191" s="148"/>
      <c r="VHR191" s="148"/>
      <c r="VHS191" s="148"/>
      <c r="VHT191" s="148"/>
      <c r="VHU191" s="148"/>
      <c r="VHV191" s="148"/>
      <c r="VHW191" s="148"/>
      <c r="VHX191" s="148"/>
      <c r="VHY191" s="148"/>
      <c r="VHZ191" s="148"/>
      <c r="VIA191" s="148"/>
      <c r="VIB191" s="148"/>
      <c r="VIC191" s="148"/>
      <c r="VID191" s="148"/>
      <c r="VIE191" s="148"/>
      <c r="VIF191" s="148"/>
      <c r="VIG191" s="148"/>
      <c r="VIH191" s="148"/>
      <c r="VII191" s="148"/>
      <c r="VIJ191" s="148"/>
      <c r="VIK191" s="148"/>
      <c r="VIL191" s="148"/>
      <c r="VIM191" s="148"/>
      <c r="VIN191" s="148"/>
      <c r="VIO191" s="148"/>
      <c r="VIP191" s="148"/>
      <c r="VIQ191" s="148"/>
      <c r="VIR191" s="148"/>
      <c r="VIS191" s="148"/>
      <c r="VIT191" s="148"/>
      <c r="VIU191" s="148"/>
      <c r="VIV191" s="148"/>
      <c r="VIW191" s="148"/>
      <c r="VIX191" s="148"/>
      <c r="VIY191" s="148"/>
      <c r="VIZ191" s="148"/>
      <c r="VJA191" s="148"/>
      <c r="VJB191" s="148"/>
      <c r="VJC191" s="148"/>
      <c r="VJD191" s="148"/>
      <c r="VJE191" s="148"/>
      <c r="VJF191" s="148"/>
      <c r="VJG191" s="148"/>
      <c r="VJH191" s="148"/>
      <c r="VJI191" s="148"/>
      <c r="VJJ191" s="148"/>
      <c r="VJK191" s="148"/>
      <c r="VJL191" s="148"/>
      <c r="VJM191" s="148"/>
      <c r="VJN191" s="148"/>
      <c r="VJO191" s="148"/>
      <c r="VJP191" s="148"/>
      <c r="VJQ191" s="148"/>
      <c r="VJR191" s="148"/>
      <c r="VJS191" s="148"/>
      <c r="VJT191" s="148"/>
      <c r="VJU191" s="148"/>
      <c r="VJV191" s="148"/>
      <c r="VJW191" s="148"/>
      <c r="VJX191" s="148"/>
      <c r="VJY191" s="148"/>
      <c r="VJZ191" s="148"/>
      <c r="VKA191" s="148"/>
      <c r="VKB191" s="148"/>
      <c r="VKC191" s="148"/>
      <c r="VKD191" s="148"/>
      <c r="VKE191" s="148"/>
      <c r="VKF191" s="148"/>
      <c r="VKG191" s="148"/>
      <c r="VKH191" s="148"/>
      <c r="VKI191" s="148"/>
      <c r="VKJ191" s="148"/>
      <c r="VKK191" s="148"/>
      <c r="VKL191" s="148"/>
      <c r="VKM191" s="148"/>
      <c r="VKN191" s="148"/>
      <c r="VKO191" s="148"/>
      <c r="VKP191" s="148"/>
      <c r="VKQ191" s="148"/>
      <c r="VKR191" s="148"/>
      <c r="VKS191" s="148"/>
      <c r="VKT191" s="148"/>
      <c r="VKU191" s="148"/>
      <c r="VKV191" s="148"/>
      <c r="VKW191" s="148"/>
      <c r="VKX191" s="148"/>
      <c r="VKY191" s="148"/>
      <c r="VKZ191" s="148"/>
      <c r="VLA191" s="148"/>
      <c r="VLB191" s="148"/>
      <c r="VLC191" s="148"/>
      <c r="VLD191" s="148"/>
      <c r="VLE191" s="148"/>
      <c r="VLF191" s="148"/>
      <c r="VLG191" s="148"/>
      <c r="VLH191" s="148"/>
      <c r="VLI191" s="148"/>
      <c r="VLJ191" s="148"/>
      <c r="VLK191" s="148"/>
      <c r="VLL191" s="148"/>
      <c r="VLM191" s="148"/>
      <c r="VLN191" s="148"/>
      <c r="VLO191" s="148"/>
      <c r="VLP191" s="148"/>
      <c r="VLQ191" s="148"/>
      <c r="VLR191" s="148"/>
      <c r="VLS191" s="148"/>
      <c r="VLT191" s="148"/>
      <c r="VLU191" s="148"/>
      <c r="VLV191" s="148"/>
      <c r="VLW191" s="148"/>
      <c r="VLX191" s="148"/>
      <c r="VLY191" s="148"/>
      <c r="VLZ191" s="148"/>
      <c r="VMA191" s="148"/>
      <c r="VMB191" s="148"/>
      <c r="VMC191" s="148"/>
      <c r="VMD191" s="148"/>
      <c r="VME191" s="148"/>
      <c r="VMF191" s="148"/>
      <c r="VMG191" s="148"/>
      <c r="VMH191" s="148"/>
      <c r="VMI191" s="148"/>
      <c r="VMJ191" s="148"/>
      <c r="VMK191" s="148"/>
      <c r="VML191" s="148"/>
      <c r="VMM191" s="148"/>
      <c r="VMN191" s="148"/>
      <c r="VMO191" s="148"/>
      <c r="VMP191" s="148"/>
      <c r="VMQ191" s="148"/>
      <c r="VMR191" s="148"/>
      <c r="VMS191" s="148"/>
      <c r="VMT191" s="148"/>
      <c r="VMU191" s="148"/>
      <c r="VMV191" s="148"/>
      <c r="VMW191" s="148"/>
      <c r="VMX191" s="148"/>
      <c r="VMY191" s="148"/>
      <c r="VMZ191" s="148"/>
      <c r="VNA191" s="148"/>
      <c r="VNB191" s="148"/>
      <c r="VNC191" s="148"/>
      <c r="VND191" s="148"/>
      <c r="VNE191" s="148"/>
      <c r="VNF191" s="148"/>
      <c r="VNG191" s="148"/>
      <c r="VNH191" s="148"/>
      <c r="VNI191" s="148"/>
      <c r="VNJ191" s="148"/>
      <c r="VNK191" s="148"/>
      <c r="VNL191" s="148"/>
      <c r="VNM191" s="148"/>
      <c r="VNN191" s="148"/>
      <c r="VNO191" s="148"/>
      <c r="VNP191" s="148"/>
      <c r="VNQ191" s="148"/>
      <c r="VNR191" s="148"/>
      <c r="VNS191" s="148"/>
      <c r="VNT191" s="148"/>
      <c r="VNU191" s="148"/>
      <c r="VNV191" s="148"/>
      <c r="VNW191" s="148"/>
      <c r="VNX191" s="148"/>
      <c r="VNY191" s="148"/>
      <c r="VNZ191" s="148"/>
      <c r="VOA191" s="148"/>
      <c r="VOB191" s="148"/>
      <c r="VOC191" s="148"/>
      <c r="VOD191" s="148"/>
      <c r="VOE191" s="148"/>
      <c r="VOF191" s="148"/>
      <c r="VOG191" s="148"/>
      <c r="VOH191" s="148"/>
      <c r="VOI191" s="148"/>
      <c r="VOJ191" s="148"/>
      <c r="VOK191" s="148"/>
      <c r="VOL191" s="148"/>
      <c r="VOM191" s="148"/>
      <c r="VON191" s="148"/>
      <c r="VOO191" s="148"/>
      <c r="VOP191" s="148"/>
      <c r="VOQ191" s="148"/>
      <c r="VOR191" s="148"/>
      <c r="VOS191" s="148"/>
      <c r="VOT191" s="148"/>
      <c r="VOU191" s="148"/>
      <c r="VOV191" s="148"/>
      <c r="VOW191" s="148"/>
      <c r="VOX191" s="148"/>
      <c r="VOY191" s="148"/>
      <c r="VOZ191" s="148"/>
      <c r="VPA191" s="148"/>
      <c r="VPB191" s="148"/>
      <c r="VPC191" s="148"/>
      <c r="VPD191" s="148"/>
      <c r="VPE191" s="148"/>
      <c r="VPF191" s="148"/>
      <c r="VPG191" s="148"/>
      <c r="VPH191" s="148"/>
      <c r="VPI191" s="148"/>
      <c r="VPJ191" s="148"/>
      <c r="VPK191" s="148"/>
      <c r="VPL191" s="148"/>
      <c r="VPM191" s="148"/>
      <c r="VPN191" s="148"/>
      <c r="VPO191" s="148"/>
      <c r="VPP191" s="148"/>
      <c r="VPQ191" s="148"/>
      <c r="VPR191" s="148"/>
      <c r="VPS191" s="148"/>
      <c r="VPT191" s="148"/>
      <c r="VPU191" s="148"/>
      <c r="VPV191" s="148"/>
      <c r="VPW191" s="148"/>
      <c r="VPX191" s="148"/>
      <c r="VPY191" s="148"/>
      <c r="VPZ191" s="148"/>
      <c r="VQA191" s="148"/>
      <c r="VQB191" s="148"/>
      <c r="VQC191" s="148"/>
      <c r="VQD191" s="148"/>
      <c r="VQE191" s="148"/>
      <c r="VQF191" s="148"/>
      <c r="VQG191" s="148"/>
      <c r="VQH191" s="148"/>
      <c r="VQI191" s="148"/>
      <c r="VQJ191" s="148"/>
      <c r="VQK191" s="148"/>
      <c r="VQL191" s="148"/>
      <c r="VQM191" s="148"/>
      <c r="VQN191" s="148"/>
      <c r="VQO191" s="148"/>
      <c r="VQP191" s="148"/>
      <c r="VQQ191" s="148"/>
      <c r="VQR191" s="148"/>
      <c r="VQS191" s="148"/>
      <c r="VQT191" s="148"/>
      <c r="VQU191" s="148"/>
      <c r="VQV191" s="148"/>
      <c r="VQW191" s="148"/>
      <c r="VQX191" s="148"/>
      <c r="VQY191" s="148"/>
      <c r="VQZ191" s="148"/>
      <c r="VRA191" s="148"/>
      <c r="VRB191" s="148"/>
      <c r="VRC191" s="148"/>
      <c r="VRD191" s="148"/>
      <c r="VRE191" s="148"/>
      <c r="VRF191" s="148"/>
      <c r="VRG191" s="148"/>
      <c r="VRH191" s="148"/>
      <c r="VRI191" s="148"/>
      <c r="VRJ191" s="148"/>
      <c r="VRK191" s="148"/>
      <c r="VRL191" s="148"/>
      <c r="VRM191" s="148"/>
      <c r="VRN191" s="148"/>
      <c r="VRO191" s="148"/>
      <c r="VRP191" s="148"/>
      <c r="VRQ191" s="148"/>
      <c r="VRR191" s="148"/>
      <c r="VRS191" s="148"/>
      <c r="VRT191" s="148"/>
      <c r="VRU191" s="148"/>
      <c r="VRV191" s="148"/>
      <c r="VRW191" s="148"/>
      <c r="VRX191" s="148"/>
      <c r="VRY191" s="148"/>
      <c r="VRZ191" s="148"/>
      <c r="VSA191" s="148"/>
      <c r="VSB191" s="148"/>
      <c r="VSC191" s="148"/>
      <c r="VSD191" s="148"/>
      <c r="VSE191" s="148"/>
      <c r="VSF191" s="148"/>
      <c r="VSG191" s="148"/>
      <c r="VSH191" s="148"/>
      <c r="VSI191" s="148"/>
      <c r="VSJ191" s="148"/>
      <c r="VSK191" s="148"/>
      <c r="VSL191" s="148"/>
      <c r="VSM191" s="148"/>
      <c r="VSN191" s="148"/>
      <c r="VSO191" s="148"/>
      <c r="VSP191" s="148"/>
      <c r="VSQ191" s="148"/>
      <c r="VSR191" s="148"/>
      <c r="VSS191" s="148"/>
      <c r="VST191" s="148"/>
      <c r="VSU191" s="148"/>
      <c r="VSV191" s="148"/>
      <c r="VSW191" s="148"/>
      <c r="VSX191" s="148"/>
      <c r="VSY191" s="148"/>
      <c r="VSZ191" s="148"/>
      <c r="VTA191" s="148"/>
      <c r="VTB191" s="148"/>
      <c r="VTC191" s="148"/>
      <c r="VTD191" s="148"/>
      <c r="VTE191" s="148"/>
      <c r="VTF191" s="148"/>
      <c r="VTG191" s="148"/>
      <c r="VTH191" s="148"/>
      <c r="VTI191" s="148"/>
      <c r="VTJ191" s="148"/>
      <c r="VTK191" s="148"/>
      <c r="VTL191" s="148"/>
      <c r="VTM191" s="148"/>
      <c r="VTN191" s="148"/>
      <c r="VTO191" s="148"/>
      <c r="VTP191" s="148"/>
      <c r="VTQ191" s="148"/>
      <c r="VTR191" s="148"/>
      <c r="VTS191" s="148"/>
      <c r="VTT191" s="148"/>
      <c r="VTU191" s="148"/>
      <c r="VTV191" s="148"/>
      <c r="VTW191" s="148"/>
      <c r="VTX191" s="148"/>
      <c r="VTY191" s="148"/>
      <c r="VTZ191" s="148"/>
      <c r="VUA191" s="148"/>
      <c r="VUB191" s="148"/>
      <c r="VUC191" s="148"/>
      <c r="VUD191" s="148"/>
      <c r="VUE191" s="148"/>
      <c r="VUF191" s="148"/>
      <c r="VUG191" s="148"/>
      <c r="VUH191" s="148"/>
      <c r="VUI191" s="148"/>
      <c r="VUJ191" s="148"/>
      <c r="VUK191" s="148"/>
      <c r="VUL191" s="148"/>
      <c r="VUM191" s="148"/>
      <c r="VUN191" s="148"/>
      <c r="VUO191" s="148"/>
      <c r="VUP191" s="148"/>
      <c r="VUQ191" s="148"/>
      <c r="VUR191" s="148"/>
      <c r="VUS191" s="148"/>
      <c r="VUT191" s="148"/>
      <c r="VUU191" s="148"/>
      <c r="VUV191" s="148"/>
      <c r="VUW191" s="148"/>
      <c r="VUX191" s="148"/>
      <c r="VUY191" s="148"/>
      <c r="VUZ191" s="148"/>
      <c r="VVA191" s="148"/>
      <c r="VVB191" s="148"/>
      <c r="VVC191" s="148"/>
      <c r="VVD191" s="148"/>
      <c r="VVE191" s="148"/>
      <c r="VVF191" s="148"/>
      <c r="VVG191" s="148"/>
      <c r="VVH191" s="148"/>
      <c r="VVI191" s="148"/>
      <c r="VVJ191" s="148"/>
      <c r="VVK191" s="148"/>
      <c r="VVL191" s="148"/>
      <c r="VVM191" s="148"/>
      <c r="VVN191" s="148"/>
      <c r="VVO191" s="148"/>
      <c r="VVP191" s="148"/>
      <c r="VVQ191" s="148"/>
      <c r="VVR191" s="148"/>
      <c r="VVS191" s="148"/>
      <c r="VVT191" s="148"/>
      <c r="VVU191" s="148"/>
      <c r="VVV191" s="148"/>
      <c r="VVW191" s="148"/>
      <c r="VVX191" s="148"/>
      <c r="VVY191" s="148"/>
      <c r="VVZ191" s="148"/>
      <c r="VWA191" s="148"/>
      <c r="VWB191" s="148"/>
      <c r="VWC191" s="148"/>
      <c r="VWD191" s="148"/>
      <c r="VWE191" s="148"/>
      <c r="VWF191" s="148"/>
      <c r="VWG191" s="148"/>
      <c r="VWH191" s="148"/>
      <c r="VWI191" s="148"/>
      <c r="VWJ191" s="148"/>
      <c r="VWK191" s="148"/>
      <c r="VWL191" s="148"/>
      <c r="VWM191" s="148"/>
      <c r="VWN191" s="148"/>
      <c r="VWO191" s="148"/>
      <c r="VWP191" s="148"/>
      <c r="VWQ191" s="148"/>
      <c r="VWR191" s="148"/>
      <c r="VWS191" s="148"/>
      <c r="VWT191" s="148"/>
      <c r="VWU191" s="148"/>
      <c r="VWV191" s="148"/>
      <c r="VWW191" s="148"/>
      <c r="VWX191" s="148"/>
      <c r="VWY191" s="148"/>
      <c r="VWZ191" s="148"/>
      <c r="VXA191" s="148"/>
      <c r="VXB191" s="148"/>
      <c r="VXC191" s="148"/>
      <c r="VXD191" s="148"/>
      <c r="VXE191" s="148"/>
      <c r="VXF191" s="148"/>
      <c r="VXG191" s="148"/>
      <c r="VXH191" s="148"/>
      <c r="VXI191" s="148"/>
      <c r="VXJ191" s="148"/>
      <c r="VXK191" s="148"/>
      <c r="VXL191" s="148"/>
      <c r="VXM191" s="148"/>
      <c r="VXN191" s="148"/>
      <c r="VXO191" s="148"/>
      <c r="VXP191" s="148"/>
      <c r="VXQ191" s="148"/>
      <c r="VXR191" s="148"/>
      <c r="VXS191" s="148"/>
      <c r="VXT191" s="148"/>
      <c r="VXU191" s="148"/>
      <c r="VXV191" s="148"/>
      <c r="VXW191" s="148"/>
      <c r="VXX191" s="148"/>
      <c r="VXY191" s="148"/>
      <c r="VXZ191" s="148"/>
      <c r="VYA191" s="148"/>
      <c r="VYB191" s="148"/>
      <c r="VYC191" s="148"/>
      <c r="VYD191" s="148"/>
      <c r="VYE191" s="148"/>
      <c r="VYF191" s="148"/>
      <c r="VYG191" s="148"/>
      <c r="VYH191" s="148"/>
      <c r="VYI191" s="148"/>
      <c r="VYJ191" s="148"/>
      <c r="VYK191" s="148"/>
      <c r="VYL191" s="148"/>
      <c r="VYM191" s="148"/>
      <c r="VYN191" s="148"/>
      <c r="VYO191" s="148"/>
      <c r="VYP191" s="148"/>
      <c r="VYQ191" s="148"/>
      <c r="VYR191" s="148"/>
      <c r="VYS191" s="148"/>
      <c r="VYT191" s="148"/>
      <c r="VYU191" s="148"/>
      <c r="VYV191" s="148"/>
      <c r="VYW191" s="148"/>
      <c r="VYX191" s="148"/>
      <c r="VYY191" s="148"/>
      <c r="VYZ191" s="148"/>
      <c r="VZA191" s="148"/>
      <c r="VZB191" s="148"/>
      <c r="VZC191" s="148"/>
      <c r="VZD191" s="148"/>
      <c r="VZE191" s="148"/>
      <c r="VZF191" s="148"/>
      <c r="VZG191" s="148"/>
      <c r="VZH191" s="148"/>
      <c r="VZI191" s="148"/>
      <c r="VZJ191" s="148"/>
      <c r="VZK191" s="148"/>
      <c r="VZL191" s="148"/>
      <c r="VZM191" s="148"/>
      <c r="VZN191" s="148"/>
      <c r="VZO191" s="148"/>
      <c r="VZP191" s="148"/>
      <c r="VZQ191" s="148"/>
      <c r="VZR191" s="148"/>
      <c r="VZS191" s="148"/>
      <c r="VZT191" s="148"/>
      <c r="VZU191" s="148"/>
      <c r="VZV191" s="148"/>
      <c r="VZW191" s="148"/>
      <c r="VZX191" s="148"/>
      <c r="VZY191" s="148"/>
      <c r="VZZ191" s="148"/>
      <c r="WAA191" s="148"/>
      <c r="WAB191" s="148"/>
      <c r="WAC191" s="148"/>
      <c r="WAD191" s="148"/>
      <c r="WAE191" s="148"/>
      <c r="WAF191" s="148"/>
      <c r="WAG191" s="148"/>
      <c r="WAH191" s="148"/>
      <c r="WAI191" s="148"/>
      <c r="WAJ191" s="148"/>
      <c r="WAK191" s="148"/>
      <c r="WAL191" s="148"/>
      <c r="WAM191" s="148"/>
      <c r="WAN191" s="148"/>
      <c r="WAO191" s="148"/>
      <c r="WAP191" s="148"/>
      <c r="WAQ191" s="148"/>
      <c r="WAR191" s="148"/>
      <c r="WAS191" s="148"/>
      <c r="WAT191" s="148"/>
      <c r="WAU191" s="148"/>
      <c r="WAV191" s="148"/>
      <c r="WAW191" s="148"/>
      <c r="WAX191" s="148"/>
      <c r="WAY191" s="148"/>
      <c r="WAZ191" s="148"/>
      <c r="WBA191" s="148"/>
      <c r="WBB191" s="148"/>
      <c r="WBC191" s="148"/>
      <c r="WBD191" s="148"/>
      <c r="WBE191" s="148"/>
      <c r="WBF191" s="148"/>
      <c r="WBG191" s="148"/>
      <c r="WBH191" s="148"/>
      <c r="WBI191" s="148"/>
      <c r="WBJ191" s="148"/>
      <c r="WBK191" s="148"/>
      <c r="WBL191" s="148"/>
      <c r="WBM191" s="148"/>
      <c r="WBN191" s="148"/>
      <c r="WBO191" s="148"/>
      <c r="WBP191" s="148"/>
      <c r="WBQ191" s="148"/>
      <c r="WBR191" s="148"/>
      <c r="WBS191" s="148"/>
      <c r="WBT191" s="148"/>
      <c r="WBU191" s="148"/>
      <c r="WBV191" s="148"/>
      <c r="WBW191" s="148"/>
      <c r="WBX191" s="148"/>
      <c r="WBY191" s="148"/>
      <c r="WBZ191" s="148"/>
      <c r="WCA191" s="148"/>
      <c r="WCB191" s="148"/>
      <c r="WCC191" s="148"/>
      <c r="WCD191" s="148"/>
      <c r="WCE191" s="148"/>
      <c r="WCF191" s="148"/>
      <c r="WCG191" s="148"/>
      <c r="WCH191" s="148"/>
      <c r="WCI191" s="148"/>
      <c r="WCJ191" s="148"/>
      <c r="WCK191" s="148"/>
      <c r="WCL191" s="148"/>
      <c r="WCM191" s="148"/>
      <c r="WCN191" s="148"/>
      <c r="WCO191" s="148"/>
      <c r="WCP191" s="148"/>
      <c r="WCQ191" s="148"/>
      <c r="WCR191" s="148"/>
      <c r="WCS191" s="148"/>
      <c r="WCT191" s="148"/>
      <c r="WCU191" s="148"/>
      <c r="WCV191" s="148"/>
      <c r="WCW191" s="148"/>
      <c r="WCX191" s="148"/>
      <c r="WCY191" s="148"/>
      <c r="WCZ191" s="148"/>
      <c r="WDA191" s="148"/>
      <c r="WDB191" s="148"/>
      <c r="WDC191" s="148"/>
      <c r="WDD191" s="148"/>
      <c r="WDE191" s="148"/>
      <c r="WDF191" s="148"/>
      <c r="WDG191" s="148"/>
      <c r="WDH191" s="148"/>
      <c r="WDI191" s="148"/>
      <c r="WDJ191" s="148"/>
      <c r="WDK191" s="148"/>
      <c r="WDL191" s="148"/>
      <c r="WDM191" s="148"/>
      <c r="WDN191" s="148"/>
      <c r="WDO191" s="148"/>
      <c r="WDP191" s="148"/>
      <c r="WDQ191" s="148"/>
      <c r="WDR191" s="148"/>
      <c r="WDS191" s="148"/>
      <c r="WDT191" s="148"/>
      <c r="WDU191" s="148"/>
      <c r="WDV191" s="148"/>
      <c r="WDW191" s="148"/>
      <c r="WDX191" s="148"/>
      <c r="WDY191" s="148"/>
      <c r="WDZ191" s="148"/>
      <c r="WEA191" s="148"/>
      <c r="WEB191" s="148"/>
      <c r="WEC191" s="148"/>
      <c r="WED191" s="148"/>
      <c r="WEE191" s="148"/>
      <c r="WEF191" s="148"/>
      <c r="WEG191" s="148"/>
      <c r="WEH191" s="148"/>
      <c r="WEI191" s="148"/>
      <c r="WEJ191" s="148"/>
      <c r="WEK191" s="148"/>
      <c r="WEL191" s="148"/>
      <c r="WEM191" s="148"/>
      <c r="WEN191" s="148"/>
      <c r="WEO191" s="148"/>
      <c r="WEP191" s="148"/>
      <c r="WEQ191" s="148"/>
      <c r="WER191" s="148"/>
      <c r="WES191" s="148"/>
      <c r="WET191" s="148"/>
      <c r="WEU191" s="148"/>
      <c r="WEV191" s="148"/>
      <c r="WEW191" s="148"/>
      <c r="WEX191" s="148"/>
      <c r="WEY191" s="148"/>
      <c r="WEZ191" s="148"/>
      <c r="WFA191" s="148"/>
      <c r="WFB191" s="148"/>
      <c r="WFC191" s="148"/>
      <c r="WFD191" s="148"/>
      <c r="WFE191" s="148"/>
      <c r="WFF191" s="148"/>
      <c r="WFG191" s="148"/>
      <c r="WFH191" s="148"/>
      <c r="WFI191" s="148"/>
      <c r="WFJ191" s="148"/>
      <c r="WFK191" s="148"/>
      <c r="WFL191" s="148"/>
      <c r="WFM191" s="148"/>
      <c r="WFN191" s="148"/>
      <c r="WFO191" s="148"/>
      <c r="WFP191" s="148"/>
      <c r="WFQ191" s="148"/>
      <c r="WFR191" s="148"/>
      <c r="WFS191" s="148"/>
      <c r="WFT191" s="148"/>
      <c r="WFU191" s="148"/>
      <c r="WFV191" s="148"/>
      <c r="WFW191" s="148"/>
      <c r="WFX191" s="148"/>
      <c r="WFY191" s="148"/>
      <c r="WFZ191" s="148"/>
      <c r="WGA191" s="148"/>
      <c r="WGB191" s="148"/>
      <c r="WGC191" s="148"/>
      <c r="WGD191" s="148"/>
      <c r="WGE191" s="148"/>
      <c r="WGF191" s="148"/>
      <c r="WGG191" s="148"/>
      <c r="WGH191" s="148"/>
      <c r="WGI191" s="148"/>
      <c r="WGJ191" s="148"/>
      <c r="WGK191" s="148"/>
      <c r="WGL191" s="148"/>
      <c r="WGM191" s="148"/>
      <c r="WGN191" s="148"/>
      <c r="WGO191" s="148"/>
      <c r="WGP191" s="148"/>
      <c r="WGQ191" s="148"/>
      <c r="WGR191" s="148"/>
      <c r="WGS191" s="148"/>
      <c r="WGT191" s="148"/>
      <c r="WGU191" s="148"/>
      <c r="WGV191" s="148"/>
      <c r="WGW191" s="148"/>
      <c r="WGX191" s="148"/>
      <c r="WGY191" s="148"/>
      <c r="WGZ191" s="148"/>
      <c r="WHA191" s="148"/>
      <c r="WHB191" s="148"/>
      <c r="WHC191" s="148"/>
      <c r="WHD191" s="148"/>
      <c r="WHE191" s="148"/>
      <c r="WHF191" s="148"/>
      <c r="WHG191" s="148"/>
      <c r="WHH191" s="148"/>
      <c r="WHI191" s="148"/>
      <c r="WHJ191" s="148"/>
      <c r="WHK191" s="148"/>
      <c r="WHL191" s="148"/>
      <c r="WHM191" s="148"/>
      <c r="WHN191" s="148"/>
      <c r="WHO191" s="148"/>
      <c r="WHP191" s="148"/>
      <c r="WHQ191" s="148"/>
      <c r="WHR191" s="148"/>
      <c r="WHS191" s="148"/>
      <c r="WHT191" s="148"/>
      <c r="WHU191" s="148"/>
      <c r="WHV191" s="148"/>
      <c r="WHW191" s="148"/>
      <c r="WHX191" s="148"/>
      <c r="WHY191" s="148"/>
      <c r="WHZ191" s="148"/>
      <c r="WIA191" s="148"/>
      <c r="WIB191" s="148"/>
      <c r="WIC191" s="148"/>
      <c r="WID191" s="148"/>
      <c r="WIE191" s="148"/>
      <c r="WIF191" s="148"/>
      <c r="WIG191" s="148"/>
      <c r="WIH191" s="148"/>
      <c r="WII191" s="148"/>
      <c r="WIJ191" s="148"/>
      <c r="WIK191" s="148"/>
      <c r="WIL191" s="148"/>
      <c r="WIM191" s="148"/>
      <c r="WIN191" s="148"/>
      <c r="WIO191" s="148"/>
      <c r="WIP191" s="148"/>
      <c r="WIQ191" s="148"/>
      <c r="WIR191" s="148"/>
      <c r="WIS191" s="148"/>
      <c r="WIT191" s="148"/>
      <c r="WIU191" s="148"/>
      <c r="WIV191" s="148"/>
      <c r="WIW191" s="148"/>
      <c r="WIX191" s="148"/>
      <c r="WIY191" s="148"/>
      <c r="WIZ191" s="148"/>
      <c r="WJA191" s="148"/>
      <c r="WJB191" s="148"/>
      <c r="WJC191" s="148"/>
      <c r="WJD191" s="148"/>
      <c r="WJE191" s="148"/>
      <c r="WJF191" s="148"/>
      <c r="WJG191" s="148"/>
      <c r="WJH191" s="148"/>
      <c r="WJI191" s="148"/>
      <c r="WJJ191" s="148"/>
      <c r="WJK191" s="148"/>
      <c r="WJL191" s="148"/>
      <c r="WJM191" s="148"/>
      <c r="WJN191" s="148"/>
      <c r="WJO191" s="148"/>
      <c r="WJP191" s="148"/>
      <c r="WJQ191" s="148"/>
      <c r="WJR191" s="148"/>
      <c r="WJS191" s="148"/>
      <c r="WJT191" s="148"/>
      <c r="WJU191" s="148"/>
      <c r="WJV191" s="148"/>
      <c r="WJW191" s="148"/>
      <c r="WJX191" s="148"/>
      <c r="WJY191" s="148"/>
      <c r="WJZ191" s="148"/>
      <c r="WKA191" s="148"/>
      <c r="WKB191" s="148"/>
      <c r="WKC191" s="148"/>
      <c r="WKD191" s="148"/>
      <c r="WKE191" s="148"/>
      <c r="WKF191" s="148"/>
      <c r="WKG191" s="148"/>
      <c r="WKH191" s="148"/>
      <c r="WKI191" s="148"/>
      <c r="WKJ191" s="148"/>
      <c r="WKK191" s="148"/>
      <c r="WKL191" s="148"/>
      <c r="WKM191" s="148"/>
      <c r="WKN191" s="148"/>
      <c r="WKO191" s="148"/>
      <c r="WKP191" s="148"/>
      <c r="WKQ191" s="148"/>
      <c r="WKR191" s="148"/>
      <c r="WKS191" s="148"/>
      <c r="WKT191" s="148"/>
      <c r="WKU191" s="148"/>
      <c r="WKV191" s="148"/>
      <c r="WKW191" s="148"/>
      <c r="WKX191" s="148"/>
      <c r="WKY191" s="148"/>
      <c r="WKZ191" s="148"/>
      <c r="WLA191" s="148"/>
      <c r="WLB191" s="148"/>
      <c r="WLC191" s="148"/>
      <c r="WLD191" s="148"/>
      <c r="WLE191" s="148"/>
      <c r="WLF191" s="148"/>
      <c r="WLG191" s="148"/>
      <c r="WLH191" s="148"/>
      <c r="WLI191" s="148"/>
      <c r="WLJ191" s="148"/>
      <c r="WLK191" s="148"/>
      <c r="WLL191" s="148"/>
      <c r="WLM191" s="148"/>
      <c r="WLN191" s="148"/>
      <c r="WLO191" s="148"/>
      <c r="WLP191" s="148"/>
      <c r="WLQ191" s="148"/>
      <c r="WLR191" s="148"/>
      <c r="WLS191" s="148"/>
      <c r="WLT191" s="148"/>
      <c r="WLU191" s="148"/>
      <c r="WLV191" s="148"/>
      <c r="WLW191" s="148"/>
      <c r="WLX191" s="148"/>
      <c r="WLY191" s="148"/>
      <c r="WLZ191" s="148"/>
      <c r="WMA191" s="148"/>
      <c r="WMB191" s="148"/>
      <c r="WMC191" s="148"/>
      <c r="WMD191" s="148"/>
      <c r="WME191" s="148"/>
      <c r="WMF191" s="148"/>
      <c r="WMG191" s="148"/>
      <c r="WMH191" s="148"/>
      <c r="WMI191" s="148"/>
      <c r="WMJ191" s="148"/>
      <c r="WMK191" s="148"/>
      <c r="WML191" s="148"/>
      <c r="WMM191" s="148"/>
      <c r="WMN191" s="148"/>
      <c r="WMO191" s="148"/>
      <c r="WMP191" s="148"/>
      <c r="WMQ191" s="148"/>
      <c r="WMR191" s="148"/>
      <c r="WMS191" s="148"/>
      <c r="WMT191" s="148"/>
      <c r="WMU191" s="148"/>
      <c r="WMV191" s="148"/>
      <c r="WMW191" s="148"/>
      <c r="WMX191" s="148"/>
      <c r="WMY191" s="148"/>
      <c r="WMZ191" s="148"/>
      <c r="WNA191" s="148"/>
      <c r="WNB191" s="148"/>
      <c r="WNC191" s="148"/>
      <c r="WND191" s="148"/>
      <c r="WNE191" s="148"/>
      <c r="WNF191" s="148"/>
      <c r="WNG191" s="148"/>
      <c r="WNH191" s="148"/>
      <c r="WNI191" s="148"/>
      <c r="WNJ191" s="148"/>
      <c r="WNK191" s="148"/>
      <c r="WNL191" s="148"/>
      <c r="WNM191" s="148"/>
      <c r="WNN191" s="148"/>
      <c r="WNO191" s="148"/>
      <c r="WNP191" s="148"/>
      <c r="WNQ191" s="148"/>
      <c r="WNR191" s="148"/>
      <c r="WNS191" s="148"/>
      <c r="WNT191" s="148"/>
      <c r="WNU191" s="148"/>
      <c r="WNV191" s="148"/>
      <c r="WNW191" s="148"/>
      <c r="WNX191" s="148"/>
      <c r="WNY191" s="148"/>
      <c r="WNZ191" s="148"/>
      <c r="WOA191" s="148"/>
      <c r="WOB191" s="148"/>
      <c r="WOC191" s="148"/>
      <c r="WOD191" s="148"/>
      <c r="WOE191" s="148"/>
      <c r="WOF191" s="148"/>
      <c r="WOG191" s="148"/>
      <c r="WOH191" s="148"/>
      <c r="WOI191" s="148"/>
      <c r="WOJ191" s="148"/>
      <c r="WOK191" s="148"/>
      <c r="WOL191" s="148"/>
      <c r="WOM191" s="148"/>
      <c r="WON191" s="148"/>
      <c r="WOO191" s="148"/>
      <c r="WOP191" s="148"/>
      <c r="WOQ191" s="148"/>
      <c r="WOR191" s="148"/>
      <c r="WOS191" s="148"/>
      <c r="WOT191" s="148"/>
      <c r="WOU191" s="148"/>
      <c r="WOV191" s="148"/>
      <c r="WOW191" s="148"/>
      <c r="WOX191" s="148"/>
      <c r="WOY191" s="148"/>
      <c r="WOZ191" s="148"/>
      <c r="WPA191" s="148"/>
      <c r="WPB191" s="148"/>
      <c r="WPC191" s="148"/>
      <c r="WPD191" s="148"/>
      <c r="WPE191" s="148"/>
      <c r="WPF191" s="148"/>
      <c r="WPG191" s="148"/>
      <c r="WPH191" s="148"/>
      <c r="WPI191" s="148"/>
      <c r="WPJ191" s="148"/>
      <c r="WPK191" s="148"/>
      <c r="WPL191" s="148"/>
      <c r="WPM191" s="148"/>
      <c r="WPN191" s="148"/>
      <c r="WPO191" s="148"/>
      <c r="WPP191" s="148"/>
      <c r="WPQ191" s="148"/>
      <c r="WPR191" s="148"/>
      <c r="WPS191" s="148"/>
      <c r="WPT191" s="148"/>
      <c r="WPU191" s="148"/>
      <c r="WPV191" s="148"/>
      <c r="WPW191" s="148"/>
      <c r="WPX191" s="148"/>
      <c r="WPY191" s="148"/>
      <c r="WPZ191" s="148"/>
      <c r="WQA191" s="148"/>
      <c r="WQB191" s="148"/>
      <c r="WQC191" s="148"/>
      <c r="WQD191" s="148"/>
      <c r="WQE191" s="148"/>
      <c r="WQF191" s="148"/>
      <c r="WQG191" s="148"/>
      <c r="WQH191" s="148"/>
      <c r="WQI191" s="148"/>
      <c r="WQJ191" s="148"/>
      <c r="WQK191" s="148"/>
      <c r="WQL191" s="148"/>
      <c r="WQM191" s="148"/>
      <c r="WQN191" s="148"/>
      <c r="WQO191" s="148"/>
      <c r="WQP191" s="148"/>
      <c r="WQQ191" s="148"/>
      <c r="WQR191" s="148"/>
      <c r="WQS191" s="148"/>
      <c r="WQT191" s="148"/>
      <c r="WQU191" s="148"/>
      <c r="WQV191" s="148"/>
      <c r="WQW191" s="148"/>
      <c r="WQX191" s="148"/>
      <c r="WQY191" s="148"/>
      <c r="WQZ191" s="148"/>
      <c r="WRA191" s="148"/>
      <c r="WRB191" s="148"/>
      <c r="WRC191" s="148"/>
      <c r="WRD191" s="148"/>
      <c r="WRE191" s="148"/>
      <c r="WRF191" s="148"/>
      <c r="WRG191" s="148"/>
      <c r="WRH191" s="148"/>
      <c r="WRI191" s="148"/>
      <c r="WRJ191" s="148"/>
      <c r="WRK191" s="148"/>
      <c r="WRL191" s="148"/>
      <c r="WRM191" s="148"/>
      <c r="WRN191" s="148"/>
      <c r="WRO191" s="148"/>
      <c r="WRP191" s="148"/>
      <c r="WRQ191" s="148"/>
      <c r="WRR191" s="148"/>
      <c r="WRS191" s="148"/>
      <c r="WRT191" s="148"/>
      <c r="WRU191" s="148"/>
      <c r="WRV191" s="148"/>
      <c r="WRW191" s="148"/>
      <c r="WRX191" s="148"/>
      <c r="WRY191" s="148"/>
      <c r="WRZ191" s="148"/>
      <c r="WSA191" s="148"/>
      <c r="WSB191" s="148"/>
      <c r="WSC191" s="148"/>
      <c r="WSD191" s="148"/>
      <c r="WSE191" s="148"/>
      <c r="WSF191" s="148"/>
      <c r="WSG191" s="148"/>
      <c r="WSH191" s="148"/>
      <c r="WSI191" s="148"/>
      <c r="WSJ191" s="148"/>
      <c r="WSK191" s="148"/>
      <c r="WSL191" s="148"/>
      <c r="WSM191" s="148"/>
      <c r="WSN191" s="148"/>
      <c r="WSO191" s="148"/>
      <c r="WSP191" s="148"/>
      <c r="WSQ191" s="148"/>
      <c r="WSR191" s="148"/>
      <c r="WSS191" s="148"/>
      <c r="WST191" s="148"/>
      <c r="WSU191" s="148"/>
      <c r="WSV191" s="148"/>
      <c r="WSW191" s="148"/>
      <c r="WSX191" s="148"/>
      <c r="WSY191" s="148"/>
      <c r="WSZ191" s="148"/>
      <c r="WTA191" s="148"/>
      <c r="WTB191" s="148"/>
      <c r="WTC191" s="148"/>
      <c r="WTD191" s="148"/>
      <c r="WTE191" s="148"/>
      <c r="WTF191" s="148"/>
      <c r="WTG191" s="148"/>
      <c r="WTH191" s="148"/>
      <c r="WTI191" s="148"/>
      <c r="WTJ191" s="148"/>
      <c r="WTK191" s="148"/>
      <c r="WTL191" s="148"/>
      <c r="WTM191" s="148"/>
      <c r="WTN191" s="148"/>
      <c r="WTO191" s="148"/>
      <c r="WTP191" s="148"/>
      <c r="WTQ191" s="148"/>
      <c r="WTR191" s="148"/>
      <c r="WTS191" s="148"/>
      <c r="WTT191" s="148"/>
      <c r="WTU191" s="148"/>
      <c r="WTV191" s="148"/>
      <c r="WTW191" s="148"/>
      <c r="WTX191" s="148"/>
      <c r="WTY191" s="148"/>
      <c r="WTZ191" s="148"/>
      <c r="WUA191" s="148"/>
      <c r="WUB191" s="148"/>
      <c r="WUC191" s="148"/>
      <c r="WUD191" s="148"/>
      <c r="WUE191" s="148"/>
      <c r="WUF191" s="148"/>
      <c r="WUG191" s="148"/>
      <c r="WUH191" s="148"/>
      <c r="WUI191" s="148"/>
      <c r="WUJ191" s="148"/>
      <c r="WUK191" s="148"/>
      <c r="WUL191" s="148"/>
      <c r="WUM191" s="148"/>
      <c r="WUN191" s="148"/>
      <c r="WUO191" s="148"/>
      <c r="WUP191" s="148"/>
      <c r="WUQ191" s="148"/>
      <c r="WUR191" s="148"/>
      <c r="WUS191" s="148"/>
      <c r="WUT191" s="148"/>
      <c r="WUU191" s="148"/>
      <c r="WUV191" s="148"/>
      <c r="WUW191" s="148"/>
      <c r="WUX191" s="148"/>
      <c r="WUY191" s="148"/>
      <c r="WUZ191" s="148"/>
      <c r="WVA191" s="148"/>
      <c r="WVB191" s="148"/>
      <c r="WVC191" s="148"/>
      <c r="WVD191" s="148"/>
      <c r="WVE191" s="148"/>
      <c r="WVF191" s="148"/>
      <c r="WVG191" s="148"/>
      <c r="WVH191" s="148"/>
      <c r="WVI191" s="148"/>
      <c r="WVJ191" s="148"/>
      <c r="WVK191" s="148"/>
      <c r="WVL191" s="148"/>
      <c r="WVM191" s="148"/>
      <c r="WVN191" s="148"/>
      <c r="WVO191" s="148"/>
      <c r="WVP191" s="148"/>
      <c r="WVQ191" s="148"/>
      <c r="WVR191" s="148"/>
      <c r="WVS191" s="148"/>
      <c r="WVT191" s="148"/>
      <c r="WVU191" s="148"/>
      <c r="WVV191" s="148"/>
      <c r="WVW191" s="148"/>
      <c r="WVX191" s="148"/>
      <c r="WVY191" s="148"/>
      <c r="WVZ191" s="148"/>
      <c r="WWA191" s="148"/>
      <c r="WWB191" s="148"/>
      <c r="WWC191" s="148"/>
      <c r="WWD191" s="148"/>
      <c r="WWE191" s="148"/>
      <c r="WWF191" s="148"/>
      <c r="WWG191" s="148"/>
      <c r="WWH191" s="148"/>
      <c r="WWI191" s="148"/>
      <c r="WWJ191" s="148"/>
      <c r="WWK191" s="148"/>
      <c r="WWL191" s="148"/>
      <c r="WWM191" s="148"/>
      <c r="WWN191" s="148"/>
      <c r="WWO191" s="148"/>
      <c r="WWP191" s="148"/>
      <c r="WWQ191" s="148"/>
      <c r="WWR191" s="148"/>
      <c r="WWS191" s="148"/>
      <c r="WWT191" s="148"/>
      <c r="WWU191" s="148"/>
      <c r="WWV191" s="148"/>
      <c r="WWW191" s="148"/>
      <c r="WWX191" s="148"/>
      <c r="WWY191" s="148"/>
      <c r="WWZ191" s="148"/>
      <c r="WXA191" s="148"/>
      <c r="WXB191" s="148"/>
      <c r="WXC191" s="148"/>
      <c r="WXD191" s="148"/>
      <c r="WXE191" s="148"/>
      <c r="WXF191" s="148"/>
      <c r="WXG191" s="148"/>
      <c r="WXH191" s="148"/>
      <c r="WXI191" s="148"/>
      <c r="WXJ191" s="148"/>
      <c r="WXK191" s="148"/>
      <c r="WXL191" s="148"/>
      <c r="WXM191" s="148"/>
      <c r="WXN191" s="148"/>
      <c r="WXO191" s="148"/>
      <c r="WXP191" s="148"/>
      <c r="WXQ191" s="148"/>
      <c r="WXR191" s="148"/>
      <c r="WXS191" s="148"/>
      <c r="WXT191" s="148"/>
      <c r="WXU191" s="148"/>
      <c r="WXV191" s="148"/>
      <c r="WXW191" s="148"/>
      <c r="WXX191" s="148"/>
      <c r="WXY191" s="148"/>
      <c r="WXZ191" s="148"/>
      <c r="WYA191" s="148"/>
      <c r="WYB191" s="148"/>
      <c r="WYC191" s="148"/>
      <c r="WYD191" s="148"/>
      <c r="WYE191" s="148"/>
      <c r="WYF191" s="148"/>
      <c r="WYG191" s="148"/>
      <c r="WYH191" s="148"/>
      <c r="WYI191" s="148"/>
      <c r="WYJ191" s="148"/>
      <c r="WYK191" s="148"/>
      <c r="WYL191" s="148"/>
      <c r="WYM191" s="148"/>
      <c r="WYN191" s="148"/>
      <c r="WYO191" s="148"/>
      <c r="WYP191" s="148"/>
      <c r="WYQ191" s="148"/>
      <c r="WYR191" s="148"/>
      <c r="WYS191" s="148"/>
      <c r="WYT191" s="148"/>
      <c r="WYU191" s="148"/>
      <c r="WYV191" s="148"/>
      <c r="WYW191" s="148"/>
      <c r="WYX191" s="148"/>
      <c r="WYY191" s="148"/>
      <c r="WYZ191" s="148"/>
      <c r="WZA191" s="148"/>
      <c r="WZB191" s="148"/>
      <c r="WZC191" s="148"/>
      <c r="WZD191" s="148"/>
      <c r="WZE191" s="148"/>
      <c r="WZF191" s="148"/>
      <c r="WZG191" s="148"/>
      <c r="WZH191" s="148"/>
      <c r="WZI191" s="148"/>
      <c r="WZJ191" s="148"/>
      <c r="WZK191" s="148"/>
      <c r="WZL191" s="148"/>
      <c r="WZM191" s="148"/>
      <c r="WZN191" s="148"/>
      <c r="WZO191" s="148"/>
      <c r="WZP191" s="148"/>
      <c r="WZQ191" s="148"/>
      <c r="WZR191" s="148"/>
      <c r="WZS191" s="148"/>
      <c r="WZT191" s="148"/>
      <c r="WZU191" s="148"/>
      <c r="WZV191" s="148"/>
      <c r="WZW191" s="148"/>
      <c r="WZX191" s="148"/>
      <c r="WZY191" s="148"/>
      <c r="WZZ191" s="148"/>
      <c r="XAA191" s="148"/>
      <c r="XAB191" s="148"/>
      <c r="XAC191" s="148"/>
      <c r="XAD191" s="148"/>
      <c r="XAE191" s="148"/>
      <c r="XAF191" s="148"/>
      <c r="XAG191" s="148"/>
      <c r="XAH191" s="148"/>
      <c r="XAI191" s="148"/>
      <c r="XAJ191" s="148"/>
      <c r="XAK191" s="148"/>
      <c r="XAL191" s="148"/>
      <c r="XAM191" s="148"/>
      <c r="XAN191" s="148"/>
      <c r="XAO191" s="148"/>
      <c r="XAP191" s="148"/>
      <c r="XAQ191" s="148"/>
      <c r="XAR191" s="148"/>
      <c r="XAS191" s="148"/>
      <c r="XAT191" s="148"/>
      <c r="XAU191" s="148"/>
      <c r="XAV191" s="148"/>
      <c r="XAW191" s="148"/>
      <c r="XAX191" s="148"/>
      <c r="XAY191" s="148"/>
      <c r="XAZ191" s="148"/>
      <c r="XBA191" s="148"/>
      <c r="XBB191" s="148"/>
      <c r="XBC191" s="148"/>
      <c r="XBD191" s="148"/>
      <c r="XBE191" s="148"/>
      <c r="XBF191" s="148"/>
      <c r="XBG191" s="148"/>
      <c r="XBH191" s="148"/>
      <c r="XBI191" s="148"/>
      <c r="XBJ191" s="148"/>
      <c r="XBK191" s="148"/>
      <c r="XBL191" s="148"/>
      <c r="XBM191" s="148"/>
      <c r="XBN191" s="148"/>
      <c r="XBO191" s="148"/>
      <c r="XBP191" s="148"/>
      <c r="XBQ191" s="148"/>
      <c r="XBR191" s="148"/>
      <c r="XBS191" s="148"/>
      <c r="XBT191" s="148"/>
      <c r="XBU191" s="148"/>
      <c r="XBV191" s="148"/>
      <c r="XBW191" s="148"/>
      <c r="XBX191" s="148"/>
      <c r="XBY191" s="148"/>
      <c r="XBZ191" s="148"/>
      <c r="XCA191" s="148"/>
      <c r="XCB191" s="148"/>
      <c r="XCC191" s="148"/>
      <c r="XCD191" s="148"/>
      <c r="XCE191" s="148"/>
      <c r="XCF191" s="148"/>
      <c r="XCG191" s="148"/>
      <c r="XCH191" s="148"/>
      <c r="XCI191" s="148"/>
      <c r="XCJ191" s="148"/>
      <c r="XCK191" s="148"/>
      <c r="XCL191" s="148"/>
      <c r="XCM191" s="148"/>
      <c r="XCN191" s="148"/>
      <c r="XCO191" s="148"/>
      <c r="XCP191" s="148"/>
      <c r="XCQ191" s="148"/>
      <c r="XCR191" s="148"/>
      <c r="XCS191" s="148"/>
      <c r="XCT191" s="148"/>
      <c r="XCU191" s="148"/>
      <c r="XCV191" s="148"/>
      <c r="XCW191" s="148"/>
      <c r="XCX191" s="148"/>
      <c r="XCY191" s="148"/>
      <c r="XCZ191" s="148"/>
      <c r="XDA191" s="148"/>
      <c r="XDB191" s="148"/>
      <c r="XDC191" s="148"/>
      <c r="XDD191" s="148"/>
      <c r="XDE191" s="148"/>
      <c r="XDF191" s="148"/>
      <c r="XDG191" s="148"/>
      <c r="XDH191" s="148"/>
      <c r="XDI191" s="148"/>
      <c r="XDJ191" s="148"/>
      <c r="XDK191" s="148"/>
      <c r="XDL191" s="148"/>
      <c r="XDM191" s="148"/>
      <c r="XDN191" s="148"/>
      <c r="XDO191" s="148"/>
      <c r="XDP191" s="148"/>
      <c r="XDQ191" s="148"/>
      <c r="XDR191" s="148"/>
      <c r="XDS191" s="148"/>
      <c r="XDT191" s="148"/>
      <c r="XDU191" s="148"/>
      <c r="XDV191" s="148"/>
      <c r="XDW191" s="148"/>
      <c r="XDX191" s="148"/>
      <c r="XDY191" s="148"/>
      <c r="XDZ191" s="148"/>
      <c r="XEA191" s="148"/>
      <c r="XEB191" s="148"/>
      <c r="XEC191" s="148"/>
      <c r="XED191" s="148"/>
      <c r="XEE191" s="148"/>
      <c r="XEF191" s="148"/>
      <c r="XEG191" s="148"/>
      <c r="XEH191" s="148"/>
      <c r="XEI191" s="148"/>
      <c r="XEJ191" s="148"/>
      <c r="XEK191" s="148"/>
      <c r="XEL191" s="148"/>
      <c r="XEM191" s="148"/>
      <c r="XEN191" s="148"/>
      <c r="XEO191" s="148"/>
      <c r="XEP191" s="148"/>
      <c r="XEQ191" s="148"/>
      <c r="XER191" s="148"/>
      <c r="XES191" s="148"/>
      <c r="XET191" s="148"/>
      <c r="XEU191" s="148"/>
      <c r="XEV191" s="148"/>
      <c r="XEW191" s="148"/>
      <c r="XEX191" s="148"/>
      <c r="XEY191" s="148"/>
      <c r="XEZ191" s="148"/>
      <c r="XFA191" s="148"/>
      <c r="XFB191" s="148"/>
      <c r="XFC191" s="148"/>
      <c r="XFD191" s="148"/>
    </row>
    <row r="192" spans="1:16384">
      <c r="A192" s="148"/>
      <c r="B192" s="106"/>
      <c r="C192" s="148"/>
      <c r="D192" s="148"/>
      <c r="E192" s="150"/>
      <c r="F192" s="150"/>
      <c r="G192" s="150"/>
      <c r="H192" s="150"/>
      <c r="I192" s="150"/>
      <c r="J192" s="150"/>
      <c r="K192" s="150"/>
      <c r="L192" s="150"/>
      <c r="M192" s="150"/>
      <c r="N192" s="150"/>
      <c r="O192" s="150"/>
      <c r="P192" s="150"/>
      <c r="Q192" s="150"/>
      <c r="R192" s="150"/>
      <c r="S192" s="150"/>
      <c r="T192" s="150"/>
      <c r="U192" s="150"/>
      <c r="V192" s="150"/>
      <c r="W192" s="150"/>
      <c r="X192" s="150"/>
      <c r="Y192" s="150"/>
      <c r="Z192" s="150"/>
      <c r="AA192" s="150"/>
      <c r="AB192" s="150"/>
      <c r="AC192" s="150"/>
      <c r="AD192" s="150"/>
      <c r="AE192" s="150"/>
      <c r="AF192" s="150"/>
      <c r="AG192" s="150"/>
      <c r="AH192" s="150"/>
      <c r="AI192" s="150"/>
      <c r="AJ192" s="150"/>
      <c r="AK192" s="150"/>
      <c r="AL192" s="150"/>
      <c r="AM192" s="150"/>
      <c r="AN192" s="150"/>
      <c r="AO192" s="150"/>
      <c r="AP192" s="150"/>
      <c r="AQ192" s="150"/>
      <c r="AR192" s="150"/>
      <c r="AS192" s="150"/>
      <c r="AT192" s="150"/>
      <c r="AU192" s="150"/>
      <c r="AV192" s="150"/>
      <c r="AW192" s="150"/>
      <c r="AX192" s="150"/>
      <c r="AY192" s="150"/>
      <c r="AZ192" s="150"/>
      <c r="BA192" s="150"/>
      <c r="BB192" s="150"/>
      <c r="BC192" s="150"/>
      <c r="BD192" s="150"/>
      <c r="BE192" s="150"/>
      <c r="BF192" s="150"/>
      <c r="BG192" s="150"/>
      <c r="BH192" s="150"/>
      <c r="BI192" s="150"/>
      <c r="BJ192" s="150"/>
      <c r="BK192" s="150"/>
      <c r="BL192" s="150"/>
      <c r="BM192" s="150"/>
      <c r="BN192" s="150"/>
      <c r="BO192" s="150"/>
      <c r="BP192" s="148"/>
      <c r="BQ192" s="148"/>
      <c r="BR192" s="148"/>
      <c r="BS192" s="148"/>
      <c r="BT192" s="148"/>
      <c r="BU192" s="148"/>
      <c r="BV192" s="148"/>
      <c r="BW192" s="148"/>
      <c r="BX192" s="148"/>
      <c r="BY192" s="148"/>
      <c r="BZ192" s="148"/>
      <c r="CA192" s="148"/>
      <c r="CB192" s="148"/>
      <c r="CC192" s="148"/>
      <c r="CD192" s="148"/>
      <c r="CE192" s="148"/>
      <c r="CF192" s="148"/>
      <c r="CG192" s="148"/>
      <c r="CH192" s="148"/>
      <c r="CI192" s="148"/>
      <c r="CJ192" s="148"/>
      <c r="CK192" s="148"/>
      <c r="CL192" s="148"/>
      <c r="CM192" s="148"/>
      <c r="CN192" s="148"/>
      <c r="CO192" s="148"/>
      <c r="CP192" s="148"/>
      <c r="CQ192" s="148"/>
      <c r="CR192" s="148"/>
      <c r="CS192" s="148"/>
      <c r="CT192" s="148"/>
      <c r="CU192" s="148"/>
      <c r="CV192" s="148"/>
      <c r="CW192" s="148"/>
      <c r="CX192" s="148"/>
      <c r="CY192" s="148"/>
      <c r="CZ192" s="148"/>
      <c r="DA192" s="148"/>
      <c r="DB192" s="148"/>
      <c r="DC192" s="148"/>
      <c r="DD192" s="148"/>
      <c r="DE192" s="148"/>
      <c r="DF192" s="148"/>
      <c r="DG192" s="148"/>
      <c r="DH192" s="148"/>
      <c r="DI192" s="148"/>
      <c r="DJ192" s="148"/>
      <c r="DK192" s="148"/>
      <c r="DL192" s="148"/>
      <c r="DM192" s="148"/>
      <c r="DN192" s="148"/>
      <c r="DO192" s="148"/>
      <c r="DP192" s="148"/>
      <c r="DQ192" s="148"/>
      <c r="DR192" s="148"/>
      <c r="DS192" s="148"/>
      <c r="DT192" s="148"/>
      <c r="DU192" s="148"/>
      <c r="DV192" s="148"/>
      <c r="DW192" s="148"/>
      <c r="DX192" s="148"/>
      <c r="DY192" s="148"/>
      <c r="DZ192" s="148"/>
      <c r="EA192" s="148"/>
      <c r="EB192" s="148"/>
      <c r="EC192" s="148"/>
      <c r="ED192" s="148"/>
      <c r="EE192" s="148"/>
      <c r="EF192" s="148"/>
      <c r="EG192" s="148"/>
      <c r="EH192" s="148"/>
      <c r="EI192" s="148"/>
      <c r="EJ192" s="148"/>
      <c r="EK192" s="148"/>
      <c r="EL192" s="148"/>
      <c r="EM192" s="148"/>
      <c r="EN192" s="148"/>
      <c r="EO192" s="148"/>
      <c r="EP192" s="148"/>
      <c r="EQ192" s="148"/>
      <c r="ER192" s="148"/>
      <c r="ES192" s="148"/>
      <c r="ET192" s="148"/>
      <c r="EU192" s="148"/>
      <c r="EV192" s="148"/>
      <c r="EW192" s="148"/>
      <c r="EX192" s="148"/>
      <c r="EY192" s="148"/>
      <c r="EZ192" s="148"/>
      <c r="FA192" s="148"/>
      <c r="FB192" s="148"/>
      <c r="FC192" s="148"/>
      <c r="FD192" s="148"/>
      <c r="FE192" s="148"/>
      <c r="FF192" s="148"/>
      <c r="FG192" s="148"/>
      <c r="FH192" s="148"/>
      <c r="FI192" s="148"/>
      <c r="FJ192" s="148"/>
      <c r="FK192" s="148"/>
      <c r="FL192" s="148"/>
      <c r="FM192" s="148"/>
      <c r="FN192" s="148"/>
      <c r="FO192" s="148"/>
      <c r="FP192" s="148"/>
      <c r="FQ192" s="148"/>
      <c r="FR192" s="148"/>
      <c r="FS192" s="148"/>
      <c r="FT192" s="148"/>
      <c r="FU192" s="148"/>
      <c r="FV192" s="148"/>
      <c r="FW192" s="148"/>
      <c r="FX192" s="148"/>
      <c r="FY192" s="148"/>
      <c r="FZ192" s="148"/>
      <c r="GA192" s="148"/>
      <c r="GB192" s="148"/>
      <c r="GC192" s="148"/>
      <c r="GD192" s="148"/>
      <c r="GE192" s="148"/>
      <c r="GF192" s="148"/>
      <c r="GG192" s="148"/>
      <c r="GH192" s="148"/>
      <c r="GI192" s="148"/>
      <c r="GJ192" s="148"/>
      <c r="GK192" s="148"/>
      <c r="GL192" s="148"/>
      <c r="GM192" s="148"/>
      <c r="GN192" s="148"/>
      <c r="GO192" s="148"/>
      <c r="GP192" s="148"/>
      <c r="GQ192" s="148"/>
      <c r="GR192" s="148"/>
      <c r="GS192" s="148"/>
      <c r="GT192" s="148"/>
      <c r="GU192" s="148"/>
      <c r="GV192" s="148"/>
      <c r="GW192" s="148"/>
      <c r="GX192" s="148"/>
      <c r="GY192" s="148"/>
      <c r="GZ192" s="148"/>
      <c r="HA192" s="148"/>
      <c r="HB192" s="148"/>
      <c r="HC192" s="148"/>
      <c r="HD192" s="148"/>
      <c r="HE192" s="148"/>
      <c r="HF192" s="148"/>
      <c r="HG192" s="148"/>
      <c r="HH192" s="148"/>
      <c r="HI192" s="148"/>
      <c r="HJ192" s="148"/>
      <c r="HK192" s="148"/>
      <c r="HL192" s="148"/>
      <c r="HM192" s="148"/>
      <c r="HN192" s="148"/>
      <c r="HO192" s="148"/>
      <c r="HP192" s="148"/>
      <c r="HQ192" s="148"/>
      <c r="HR192" s="148"/>
      <c r="HS192" s="148"/>
      <c r="HT192" s="148"/>
      <c r="HU192" s="148"/>
      <c r="HV192" s="148"/>
      <c r="HW192" s="148"/>
      <c r="HX192" s="148"/>
      <c r="HY192" s="148"/>
      <c r="HZ192" s="148"/>
      <c r="IA192" s="148"/>
      <c r="IB192" s="148"/>
      <c r="IC192" s="148"/>
      <c r="ID192" s="148"/>
      <c r="IE192" s="148"/>
      <c r="IF192" s="148"/>
      <c r="IG192" s="148"/>
      <c r="IH192" s="148"/>
      <c r="II192" s="148"/>
      <c r="IJ192" s="148"/>
      <c r="IK192" s="148"/>
      <c r="IL192" s="148"/>
      <c r="IM192" s="148"/>
      <c r="IN192" s="148"/>
      <c r="IO192" s="148"/>
      <c r="IP192" s="148"/>
      <c r="IQ192" s="148"/>
      <c r="IR192" s="148"/>
      <c r="IS192" s="148"/>
      <c r="IT192" s="148"/>
      <c r="IU192" s="148"/>
      <c r="IV192" s="148"/>
      <c r="IW192" s="148"/>
      <c r="IX192" s="148"/>
      <c r="IY192" s="148"/>
      <c r="IZ192" s="148"/>
      <c r="JA192" s="148"/>
      <c r="JB192" s="148"/>
      <c r="JC192" s="148"/>
      <c r="JD192" s="148"/>
      <c r="JE192" s="148"/>
      <c r="JF192" s="148"/>
      <c r="JG192" s="148"/>
      <c r="JH192" s="148"/>
      <c r="JI192" s="148"/>
      <c r="JJ192" s="148"/>
      <c r="JK192" s="148"/>
      <c r="JL192" s="148"/>
      <c r="JM192" s="148"/>
      <c r="JN192" s="148"/>
      <c r="JO192" s="148"/>
      <c r="JP192" s="148"/>
      <c r="JQ192" s="148"/>
      <c r="JR192" s="148"/>
      <c r="JS192" s="148"/>
      <c r="JT192" s="148"/>
      <c r="JU192" s="148"/>
      <c r="JV192" s="148"/>
      <c r="JW192" s="148"/>
      <c r="JX192" s="148"/>
      <c r="JY192" s="148"/>
      <c r="JZ192" s="148"/>
      <c r="KA192" s="148"/>
      <c r="KB192" s="148"/>
      <c r="KC192" s="148"/>
      <c r="KD192" s="148"/>
      <c r="KE192" s="148"/>
      <c r="KF192" s="148"/>
      <c r="KG192" s="148"/>
      <c r="KH192" s="148"/>
      <c r="KI192" s="148"/>
      <c r="KJ192" s="148"/>
      <c r="KK192" s="148"/>
      <c r="KL192" s="148"/>
      <c r="KM192" s="148"/>
      <c r="KN192" s="148"/>
      <c r="KO192" s="148"/>
      <c r="KP192" s="148"/>
      <c r="KQ192" s="148"/>
      <c r="KR192" s="148"/>
      <c r="KS192" s="148"/>
      <c r="KT192" s="148"/>
      <c r="KU192" s="148"/>
      <c r="KV192" s="148"/>
      <c r="KW192" s="148"/>
      <c r="KX192" s="148"/>
      <c r="KY192" s="148"/>
      <c r="KZ192" s="148"/>
      <c r="LA192" s="148"/>
      <c r="LB192" s="148"/>
      <c r="LC192" s="148"/>
      <c r="LD192" s="148"/>
      <c r="LE192" s="148"/>
      <c r="LF192" s="148"/>
      <c r="LG192" s="148"/>
      <c r="LH192" s="148"/>
      <c r="LI192" s="148"/>
      <c r="LJ192" s="148"/>
      <c r="LK192" s="148"/>
      <c r="LL192" s="148"/>
      <c r="LM192" s="148"/>
      <c r="LN192" s="148"/>
      <c r="LO192" s="148"/>
      <c r="LP192" s="148"/>
      <c r="LQ192" s="148"/>
      <c r="LR192" s="148"/>
      <c r="LS192" s="148"/>
      <c r="LT192" s="148"/>
      <c r="LU192" s="148"/>
      <c r="LV192" s="148"/>
      <c r="LW192" s="148"/>
      <c r="LX192" s="148"/>
      <c r="LY192" s="148"/>
      <c r="LZ192" s="148"/>
      <c r="MA192" s="148"/>
      <c r="MB192" s="148"/>
      <c r="MC192" s="148"/>
      <c r="MD192" s="148"/>
      <c r="ME192" s="148"/>
      <c r="MF192" s="148"/>
      <c r="MG192" s="148"/>
      <c r="MH192" s="148"/>
      <c r="MI192" s="148"/>
      <c r="MJ192" s="148"/>
      <c r="MK192" s="148"/>
      <c r="ML192" s="148"/>
      <c r="MM192" s="148"/>
      <c r="MN192" s="148"/>
      <c r="MO192" s="148"/>
      <c r="MP192" s="148"/>
      <c r="MQ192" s="148"/>
      <c r="MR192" s="148"/>
      <c r="MS192" s="148"/>
      <c r="MT192" s="148"/>
      <c r="MU192" s="148"/>
      <c r="MV192" s="148"/>
      <c r="MW192" s="148"/>
      <c r="MX192" s="148"/>
      <c r="MY192" s="148"/>
      <c r="MZ192" s="148"/>
      <c r="NA192" s="148"/>
      <c r="NB192" s="148"/>
      <c r="NC192" s="148"/>
      <c r="ND192" s="148"/>
      <c r="NE192" s="148"/>
      <c r="NF192" s="148"/>
      <c r="NG192" s="148"/>
      <c r="NH192" s="148"/>
      <c r="NI192" s="148"/>
      <c r="NJ192" s="148"/>
      <c r="NK192" s="148"/>
      <c r="NL192" s="148"/>
      <c r="NM192" s="148"/>
      <c r="NN192" s="148"/>
      <c r="NO192" s="148"/>
      <c r="NP192" s="148"/>
      <c r="NQ192" s="148"/>
      <c r="NR192" s="148"/>
      <c r="NS192" s="148"/>
      <c r="NT192" s="148"/>
      <c r="NU192" s="148"/>
      <c r="NV192" s="148"/>
      <c r="NW192" s="148"/>
      <c r="NX192" s="148"/>
      <c r="NY192" s="148"/>
      <c r="NZ192" s="148"/>
      <c r="OA192" s="148"/>
      <c r="OB192" s="148"/>
      <c r="OC192" s="148"/>
      <c r="OD192" s="148"/>
      <c r="OE192" s="148"/>
      <c r="OF192" s="148"/>
      <c r="OG192" s="148"/>
      <c r="OH192" s="148"/>
      <c r="OI192" s="148"/>
      <c r="OJ192" s="148"/>
      <c r="OK192" s="148"/>
      <c r="OL192" s="148"/>
      <c r="OM192" s="148"/>
      <c r="ON192" s="148"/>
      <c r="OO192" s="148"/>
      <c r="OP192" s="148"/>
      <c r="OQ192" s="148"/>
      <c r="OR192" s="148"/>
      <c r="OS192" s="148"/>
      <c r="OT192" s="148"/>
      <c r="OU192" s="148"/>
      <c r="OV192" s="148"/>
      <c r="OW192" s="148"/>
      <c r="OX192" s="148"/>
      <c r="OY192" s="148"/>
      <c r="OZ192" s="148"/>
      <c r="PA192" s="148"/>
      <c r="PB192" s="148"/>
      <c r="PC192" s="148"/>
      <c r="PD192" s="148"/>
      <c r="PE192" s="148"/>
      <c r="PF192" s="148"/>
      <c r="PG192" s="148"/>
      <c r="PH192" s="148"/>
      <c r="PI192" s="148"/>
      <c r="PJ192" s="148"/>
      <c r="PK192" s="148"/>
      <c r="PL192" s="148"/>
      <c r="PM192" s="148"/>
      <c r="PN192" s="148"/>
      <c r="PO192" s="148"/>
      <c r="PP192" s="148"/>
      <c r="PQ192" s="148"/>
      <c r="PR192" s="148"/>
      <c r="PS192" s="148"/>
      <c r="PT192" s="148"/>
      <c r="PU192" s="148"/>
      <c r="PV192" s="148"/>
      <c r="PW192" s="148"/>
      <c r="PX192" s="148"/>
      <c r="PY192" s="148"/>
      <c r="PZ192" s="148"/>
      <c r="QA192" s="148"/>
      <c r="QB192" s="148"/>
      <c r="QC192" s="148"/>
      <c r="QD192" s="148"/>
      <c r="QE192" s="148"/>
      <c r="QF192" s="148"/>
      <c r="QG192" s="148"/>
      <c r="QH192" s="148"/>
      <c r="QI192" s="148"/>
      <c r="QJ192" s="148"/>
      <c r="QK192" s="148"/>
      <c r="QL192" s="148"/>
      <c r="QM192" s="148"/>
      <c r="QN192" s="148"/>
      <c r="QO192" s="148"/>
      <c r="QP192" s="148"/>
      <c r="QQ192" s="148"/>
      <c r="QR192" s="148"/>
      <c r="QS192" s="148"/>
      <c r="QT192" s="148"/>
      <c r="QU192" s="148"/>
      <c r="QV192" s="148"/>
      <c r="QW192" s="148"/>
      <c r="QX192" s="148"/>
      <c r="QY192" s="148"/>
      <c r="QZ192" s="148"/>
      <c r="RA192" s="148"/>
      <c r="RB192" s="148"/>
      <c r="RC192" s="148"/>
      <c r="RD192" s="148"/>
      <c r="RE192" s="148"/>
      <c r="RF192" s="148"/>
      <c r="RG192" s="148"/>
      <c r="RH192" s="148"/>
      <c r="RI192" s="148"/>
      <c r="RJ192" s="148"/>
      <c r="RK192" s="148"/>
      <c r="RL192" s="148"/>
      <c r="RM192" s="148"/>
      <c r="RN192" s="148"/>
      <c r="RO192" s="148"/>
      <c r="RP192" s="148"/>
      <c r="RQ192" s="148"/>
      <c r="RR192" s="148"/>
      <c r="RS192" s="148"/>
      <c r="RT192" s="148"/>
      <c r="RU192" s="148"/>
      <c r="RV192" s="148"/>
      <c r="RW192" s="148"/>
      <c r="RX192" s="148"/>
      <c r="RY192" s="148"/>
      <c r="RZ192" s="148"/>
      <c r="SA192" s="148"/>
      <c r="SB192" s="148"/>
      <c r="SC192" s="148"/>
      <c r="SD192" s="148"/>
      <c r="SE192" s="148"/>
      <c r="SF192" s="148"/>
      <c r="SG192" s="148"/>
      <c r="SH192" s="148"/>
      <c r="SI192" s="148"/>
      <c r="SJ192" s="148"/>
      <c r="SK192" s="148"/>
      <c r="SL192" s="148"/>
      <c r="SM192" s="148"/>
      <c r="SN192" s="148"/>
      <c r="SO192" s="148"/>
      <c r="SP192" s="148"/>
      <c r="SQ192" s="148"/>
      <c r="SR192" s="148"/>
      <c r="SS192" s="148"/>
      <c r="ST192" s="148"/>
      <c r="SU192" s="148"/>
      <c r="SV192" s="148"/>
      <c r="SW192" s="148"/>
      <c r="SX192" s="148"/>
      <c r="SY192" s="148"/>
      <c r="SZ192" s="148"/>
      <c r="TA192" s="148"/>
      <c r="TB192" s="148"/>
      <c r="TC192" s="148"/>
      <c r="TD192" s="148"/>
      <c r="TE192" s="148"/>
      <c r="TF192" s="148"/>
      <c r="TG192" s="148"/>
      <c r="TH192" s="148"/>
      <c r="TI192" s="148"/>
      <c r="TJ192" s="148"/>
      <c r="TK192" s="148"/>
      <c r="TL192" s="148"/>
      <c r="TM192" s="148"/>
      <c r="TN192" s="148"/>
      <c r="TO192" s="148"/>
      <c r="TP192" s="148"/>
      <c r="TQ192" s="148"/>
      <c r="TR192" s="148"/>
      <c r="TS192" s="148"/>
      <c r="TT192" s="148"/>
      <c r="TU192" s="148"/>
      <c r="TV192" s="148"/>
      <c r="TW192" s="148"/>
      <c r="TX192" s="148"/>
      <c r="TY192" s="148"/>
      <c r="TZ192" s="148"/>
      <c r="UA192" s="148"/>
      <c r="UB192" s="148"/>
      <c r="UC192" s="148"/>
      <c r="UD192" s="148"/>
      <c r="UE192" s="148"/>
      <c r="UF192" s="148"/>
      <c r="UG192" s="148"/>
      <c r="UH192" s="148"/>
      <c r="UI192" s="148"/>
      <c r="UJ192" s="148"/>
      <c r="UK192" s="148"/>
      <c r="UL192" s="148"/>
      <c r="UM192" s="148"/>
      <c r="UN192" s="148"/>
      <c r="UO192" s="148"/>
      <c r="UP192" s="148"/>
      <c r="UQ192" s="148"/>
      <c r="UR192" s="148"/>
      <c r="US192" s="148"/>
      <c r="UT192" s="148"/>
      <c r="UU192" s="148"/>
      <c r="UV192" s="148"/>
      <c r="UW192" s="148"/>
      <c r="UX192" s="148"/>
      <c r="UY192" s="148"/>
      <c r="UZ192" s="148"/>
      <c r="VA192" s="148"/>
      <c r="VB192" s="148"/>
      <c r="VC192" s="148"/>
      <c r="VD192" s="148"/>
      <c r="VE192" s="148"/>
      <c r="VF192" s="148"/>
      <c r="VG192" s="148"/>
      <c r="VH192" s="148"/>
      <c r="VI192" s="148"/>
      <c r="VJ192" s="148"/>
      <c r="VK192" s="148"/>
      <c r="VL192" s="148"/>
      <c r="VM192" s="148"/>
      <c r="VN192" s="148"/>
      <c r="VO192" s="148"/>
      <c r="VP192" s="148"/>
      <c r="VQ192" s="148"/>
      <c r="VR192" s="148"/>
      <c r="VS192" s="148"/>
      <c r="VT192" s="148"/>
      <c r="VU192" s="148"/>
      <c r="VV192" s="148"/>
      <c r="VW192" s="148"/>
      <c r="VX192" s="148"/>
      <c r="VY192" s="148"/>
      <c r="VZ192" s="148"/>
      <c r="WA192" s="148"/>
      <c r="WB192" s="148"/>
      <c r="WC192" s="148"/>
      <c r="WD192" s="148"/>
      <c r="WE192" s="148"/>
      <c r="WF192" s="148"/>
      <c r="WG192" s="148"/>
      <c r="WH192" s="148"/>
      <c r="WI192" s="148"/>
      <c r="WJ192" s="148"/>
      <c r="WK192" s="148"/>
      <c r="WL192" s="148"/>
      <c r="WM192" s="148"/>
      <c r="WN192" s="148"/>
      <c r="WO192" s="148"/>
      <c r="WP192" s="148"/>
      <c r="WQ192" s="148"/>
      <c r="WR192" s="148"/>
      <c r="WS192" s="148"/>
      <c r="WT192" s="148"/>
      <c r="WU192" s="148"/>
      <c r="WV192" s="148"/>
      <c r="WW192" s="148"/>
      <c r="WX192" s="148"/>
      <c r="WY192" s="148"/>
      <c r="WZ192" s="148"/>
      <c r="XA192" s="148"/>
      <c r="XB192" s="148"/>
      <c r="XC192" s="148"/>
      <c r="XD192" s="148"/>
      <c r="XE192" s="148"/>
      <c r="XF192" s="148"/>
      <c r="XG192" s="148"/>
      <c r="XH192" s="148"/>
      <c r="XI192" s="148"/>
      <c r="XJ192" s="148"/>
      <c r="XK192" s="148"/>
      <c r="XL192" s="148"/>
      <c r="XM192" s="148"/>
      <c r="XN192" s="148"/>
      <c r="XO192" s="148"/>
      <c r="XP192" s="148"/>
      <c r="XQ192" s="148"/>
      <c r="XR192" s="148"/>
      <c r="XS192" s="148"/>
      <c r="XT192" s="148"/>
      <c r="XU192" s="148"/>
      <c r="XV192" s="148"/>
      <c r="XW192" s="148"/>
      <c r="XX192" s="148"/>
      <c r="XY192" s="148"/>
      <c r="XZ192" s="148"/>
      <c r="YA192" s="148"/>
      <c r="YB192" s="148"/>
      <c r="YC192" s="148"/>
      <c r="YD192" s="148"/>
      <c r="YE192" s="148"/>
      <c r="YF192" s="148"/>
      <c r="YG192" s="148"/>
      <c r="YH192" s="148"/>
      <c r="YI192" s="148"/>
      <c r="YJ192" s="148"/>
      <c r="YK192" s="148"/>
      <c r="YL192" s="148"/>
      <c r="YM192" s="148"/>
      <c r="YN192" s="148"/>
      <c r="YO192" s="148"/>
      <c r="YP192" s="148"/>
      <c r="YQ192" s="148"/>
      <c r="YR192" s="148"/>
      <c r="YS192" s="148"/>
      <c r="YT192" s="148"/>
      <c r="YU192" s="148"/>
      <c r="YV192" s="148"/>
      <c r="YW192" s="148"/>
      <c r="YX192" s="148"/>
      <c r="YY192" s="148"/>
      <c r="YZ192" s="148"/>
      <c r="ZA192" s="148"/>
      <c r="ZB192" s="148"/>
      <c r="ZC192" s="148"/>
      <c r="ZD192" s="148"/>
      <c r="ZE192" s="148"/>
      <c r="ZF192" s="148"/>
      <c r="ZG192" s="148"/>
      <c r="ZH192" s="148"/>
      <c r="ZI192" s="148"/>
      <c r="ZJ192" s="148"/>
      <c r="ZK192" s="148"/>
      <c r="ZL192" s="148"/>
      <c r="ZM192" s="148"/>
      <c r="ZN192" s="148"/>
      <c r="ZO192" s="148"/>
      <c r="ZP192" s="148"/>
      <c r="ZQ192" s="148"/>
      <c r="ZR192" s="148"/>
      <c r="ZS192" s="148"/>
      <c r="ZT192" s="148"/>
      <c r="ZU192" s="148"/>
      <c r="ZV192" s="148"/>
      <c r="ZW192" s="148"/>
      <c r="ZX192" s="148"/>
      <c r="ZY192" s="148"/>
      <c r="ZZ192" s="148"/>
      <c r="AAA192" s="148"/>
      <c r="AAB192" s="148"/>
      <c r="AAC192" s="148"/>
      <c r="AAD192" s="148"/>
      <c r="AAE192" s="148"/>
      <c r="AAF192" s="148"/>
      <c r="AAG192" s="148"/>
      <c r="AAH192" s="148"/>
      <c r="AAI192" s="148"/>
      <c r="AAJ192" s="148"/>
      <c r="AAK192" s="148"/>
      <c r="AAL192" s="148"/>
      <c r="AAM192" s="148"/>
      <c r="AAN192" s="148"/>
      <c r="AAO192" s="148"/>
      <c r="AAP192" s="148"/>
      <c r="AAQ192" s="148"/>
      <c r="AAR192" s="148"/>
      <c r="AAS192" s="148"/>
      <c r="AAT192" s="148"/>
      <c r="AAU192" s="148"/>
      <c r="AAV192" s="148"/>
      <c r="AAW192" s="148"/>
      <c r="AAX192" s="148"/>
      <c r="AAY192" s="148"/>
      <c r="AAZ192" s="148"/>
      <c r="ABA192" s="148"/>
      <c r="ABB192" s="148"/>
      <c r="ABC192" s="148"/>
      <c r="ABD192" s="148"/>
      <c r="ABE192" s="148"/>
      <c r="ABF192" s="148"/>
      <c r="ABG192" s="148"/>
      <c r="ABH192" s="148"/>
      <c r="ABI192" s="148"/>
      <c r="ABJ192" s="148"/>
      <c r="ABK192" s="148"/>
      <c r="ABL192" s="148"/>
      <c r="ABM192" s="148"/>
      <c r="ABN192" s="148"/>
      <c r="ABO192" s="148"/>
      <c r="ABP192" s="148"/>
      <c r="ABQ192" s="148"/>
      <c r="ABR192" s="148"/>
      <c r="ABS192" s="148"/>
      <c r="ABT192" s="148"/>
      <c r="ABU192" s="148"/>
      <c r="ABV192" s="148"/>
      <c r="ABW192" s="148"/>
      <c r="ABX192" s="148"/>
      <c r="ABY192" s="148"/>
      <c r="ABZ192" s="148"/>
      <c r="ACA192" s="148"/>
      <c r="ACB192" s="148"/>
      <c r="ACC192" s="148"/>
      <c r="ACD192" s="148"/>
      <c r="ACE192" s="148"/>
      <c r="ACF192" s="148"/>
      <c r="ACG192" s="148"/>
      <c r="ACH192" s="148"/>
      <c r="ACI192" s="148"/>
      <c r="ACJ192" s="148"/>
      <c r="ACK192" s="148"/>
      <c r="ACL192" s="148"/>
      <c r="ACM192" s="148"/>
      <c r="ACN192" s="148"/>
      <c r="ACO192" s="148"/>
      <c r="ACP192" s="148"/>
      <c r="ACQ192" s="148"/>
      <c r="ACR192" s="148"/>
      <c r="ACS192" s="148"/>
      <c r="ACT192" s="148"/>
      <c r="ACU192" s="148"/>
      <c r="ACV192" s="148"/>
      <c r="ACW192" s="148"/>
      <c r="ACX192" s="148"/>
      <c r="ACY192" s="148"/>
      <c r="ACZ192" s="148"/>
      <c r="ADA192" s="148"/>
      <c r="ADB192" s="148"/>
      <c r="ADC192" s="148"/>
      <c r="ADD192" s="148"/>
      <c r="ADE192" s="148"/>
      <c r="ADF192" s="148"/>
      <c r="ADG192" s="148"/>
      <c r="ADH192" s="148"/>
      <c r="ADI192" s="148"/>
      <c r="ADJ192" s="148"/>
      <c r="ADK192" s="148"/>
      <c r="ADL192" s="148"/>
      <c r="ADM192" s="148"/>
      <c r="ADN192" s="148"/>
      <c r="ADO192" s="148"/>
      <c r="ADP192" s="148"/>
      <c r="ADQ192" s="148"/>
      <c r="ADR192" s="148"/>
      <c r="ADS192" s="148"/>
      <c r="ADT192" s="148"/>
      <c r="ADU192" s="148"/>
      <c r="ADV192" s="148"/>
      <c r="ADW192" s="148"/>
      <c r="ADX192" s="148"/>
      <c r="ADY192" s="148"/>
      <c r="ADZ192" s="148"/>
      <c r="AEA192" s="148"/>
      <c r="AEB192" s="148"/>
      <c r="AEC192" s="148"/>
      <c r="AED192" s="148"/>
      <c r="AEE192" s="148"/>
      <c r="AEF192" s="148"/>
      <c r="AEG192" s="148"/>
      <c r="AEH192" s="148"/>
      <c r="AEI192" s="148"/>
      <c r="AEJ192" s="148"/>
      <c r="AEK192" s="148"/>
      <c r="AEL192" s="148"/>
      <c r="AEM192" s="148"/>
      <c r="AEN192" s="148"/>
      <c r="AEO192" s="148"/>
      <c r="AEP192" s="148"/>
      <c r="AEQ192" s="148"/>
      <c r="AER192" s="148"/>
      <c r="AES192" s="148"/>
      <c r="AET192" s="148"/>
      <c r="AEU192" s="148"/>
      <c r="AEV192" s="148"/>
      <c r="AEW192" s="148"/>
      <c r="AEX192" s="148"/>
      <c r="AEY192" s="148"/>
      <c r="AEZ192" s="148"/>
      <c r="AFA192" s="148"/>
      <c r="AFB192" s="148"/>
      <c r="AFC192" s="148"/>
      <c r="AFD192" s="148"/>
      <c r="AFE192" s="148"/>
      <c r="AFF192" s="148"/>
      <c r="AFG192" s="148"/>
      <c r="AFH192" s="148"/>
      <c r="AFI192" s="148"/>
      <c r="AFJ192" s="148"/>
      <c r="AFK192" s="148"/>
      <c r="AFL192" s="148"/>
      <c r="AFM192" s="148"/>
      <c r="AFN192" s="148"/>
      <c r="AFO192" s="148"/>
      <c r="AFP192" s="148"/>
      <c r="AFQ192" s="148"/>
      <c r="AFR192" s="148"/>
      <c r="AFS192" s="148"/>
      <c r="AFT192" s="148"/>
      <c r="AFU192" s="148"/>
      <c r="AFV192" s="148"/>
      <c r="AFW192" s="148"/>
      <c r="AFX192" s="148"/>
      <c r="AFY192" s="148"/>
      <c r="AFZ192" s="148"/>
      <c r="AGA192" s="148"/>
      <c r="AGB192" s="148"/>
      <c r="AGC192" s="148"/>
      <c r="AGD192" s="148"/>
      <c r="AGE192" s="148"/>
      <c r="AGF192" s="148"/>
      <c r="AGG192" s="148"/>
      <c r="AGH192" s="148"/>
      <c r="AGI192" s="148"/>
      <c r="AGJ192" s="148"/>
      <c r="AGK192" s="148"/>
      <c r="AGL192" s="148"/>
      <c r="AGM192" s="148"/>
      <c r="AGN192" s="148"/>
      <c r="AGO192" s="148"/>
      <c r="AGP192" s="148"/>
      <c r="AGQ192" s="148"/>
      <c r="AGR192" s="148"/>
      <c r="AGS192" s="148"/>
      <c r="AGT192" s="148"/>
      <c r="AGU192" s="148"/>
      <c r="AGV192" s="148"/>
      <c r="AGW192" s="148"/>
      <c r="AGX192" s="148"/>
      <c r="AGY192" s="148"/>
      <c r="AGZ192" s="148"/>
      <c r="AHA192" s="148"/>
      <c r="AHB192" s="148"/>
      <c r="AHC192" s="148"/>
      <c r="AHD192" s="148"/>
      <c r="AHE192" s="148"/>
      <c r="AHF192" s="148"/>
      <c r="AHG192" s="148"/>
      <c r="AHH192" s="148"/>
      <c r="AHI192" s="148"/>
      <c r="AHJ192" s="148"/>
      <c r="AHK192" s="148"/>
      <c r="AHL192" s="148"/>
      <c r="AHM192" s="148"/>
      <c r="AHN192" s="148"/>
      <c r="AHO192" s="148"/>
      <c r="AHP192" s="148"/>
      <c r="AHQ192" s="148"/>
      <c r="AHR192" s="148"/>
      <c r="AHS192" s="148"/>
      <c r="AHT192" s="148"/>
      <c r="AHU192" s="148"/>
      <c r="AHV192" s="148"/>
      <c r="AHW192" s="148"/>
      <c r="AHX192" s="148"/>
      <c r="AHY192" s="148"/>
      <c r="AHZ192" s="148"/>
      <c r="AIA192" s="148"/>
      <c r="AIB192" s="148"/>
      <c r="AIC192" s="148"/>
      <c r="AID192" s="148"/>
      <c r="AIE192" s="148"/>
      <c r="AIF192" s="148"/>
      <c r="AIG192" s="148"/>
      <c r="AIH192" s="148"/>
      <c r="AII192" s="148"/>
      <c r="AIJ192" s="148"/>
      <c r="AIK192" s="148"/>
      <c r="AIL192" s="148"/>
      <c r="AIM192" s="148"/>
      <c r="AIN192" s="148"/>
      <c r="AIO192" s="148"/>
      <c r="AIP192" s="148"/>
      <c r="AIQ192" s="148"/>
      <c r="AIR192" s="148"/>
      <c r="AIS192" s="148"/>
      <c r="AIT192" s="148"/>
      <c r="AIU192" s="148"/>
      <c r="AIV192" s="148"/>
      <c r="AIW192" s="148"/>
      <c r="AIX192" s="148"/>
      <c r="AIY192" s="148"/>
      <c r="AIZ192" s="148"/>
      <c r="AJA192" s="148"/>
      <c r="AJB192" s="148"/>
      <c r="AJC192" s="148"/>
      <c r="AJD192" s="148"/>
      <c r="AJE192" s="148"/>
      <c r="AJF192" s="148"/>
      <c r="AJG192" s="148"/>
      <c r="AJH192" s="148"/>
      <c r="AJI192" s="148"/>
      <c r="AJJ192" s="148"/>
      <c r="AJK192" s="148"/>
      <c r="AJL192" s="148"/>
      <c r="AJM192" s="148"/>
      <c r="AJN192" s="148"/>
      <c r="AJO192" s="148"/>
      <c r="AJP192" s="148"/>
      <c r="AJQ192" s="148"/>
      <c r="AJR192" s="148"/>
      <c r="AJS192" s="148"/>
      <c r="AJT192" s="148"/>
      <c r="AJU192" s="148"/>
      <c r="AJV192" s="148"/>
      <c r="AJW192" s="148"/>
      <c r="AJX192" s="148"/>
      <c r="AJY192" s="148"/>
      <c r="AJZ192" s="148"/>
      <c r="AKA192" s="148"/>
      <c r="AKB192" s="148"/>
      <c r="AKC192" s="148"/>
      <c r="AKD192" s="148"/>
      <c r="AKE192" s="148"/>
      <c r="AKF192" s="148"/>
      <c r="AKG192" s="148"/>
      <c r="AKH192" s="148"/>
      <c r="AKI192" s="148"/>
      <c r="AKJ192" s="148"/>
      <c r="AKK192" s="148"/>
      <c r="AKL192" s="148"/>
      <c r="AKM192" s="148"/>
      <c r="AKN192" s="148"/>
      <c r="AKO192" s="148"/>
      <c r="AKP192" s="148"/>
      <c r="AKQ192" s="148"/>
      <c r="AKR192" s="148"/>
      <c r="AKS192" s="148"/>
      <c r="AKT192" s="148"/>
      <c r="AKU192" s="148"/>
      <c r="AKV192" s="148"/>
      <c r="AKW192" s="148"/>
      <c r="AKX192" s="148"/>
      <c r="AKY192" s="148"/>
      <c r="AKZ192" s="148"/>
      <c r="ALA192" s="148"/>
      <c r="ALB192" s="148"/>
      <c r="ALC192" s="148"/>
      <c r="ALD192" s="148"/>
      <c r="ALE192" s="148"/>
      <c r="ALF192" s="148"/>
      <c r="ALG192" s="148"/>
      <c r="ALH192" s="148"/>
      <c r="ALI192" s="148"/>
      <c r="ALJ192" s="148"/>
      <c r="ALK192" s="148"/>
      <c r="ALL192" s="148"/>
      <c r="ALM192" s="148"/>
      <c r="ALN192" s="148"/>
      <c r="ALO192" s="148"/>
      <c r="ALP192" s="148"/>
      <c r="ALQ192" s="148"/>
      <c r="ALR192" s="148"/>
      <c r="ALS192" s="148"/>
      <c r="ALT192" s="148"/>
      <c r="ALU192" s="148"/>
      <c r="ALV192" s="148"/>
      <c r="ALW192" s="148"/>
      <c r="ALX192" s="148"/>
      <c r="ALY192" s="148"/>
      <c r="ALZ192" s="148"/>
      <c r="AMA192" s="148"/>
      <c r="AMB192" s="148"/>
      <c r="AMC192" s="148"/>
      <c r="AMD192" s="148"/>
      <c r="AME192" s="148"/>
      <c r="AMF192" s="148"/>
      <c r="AMG192" s="148"/>
      <c r="AMH192" s="148"/>
      <c r="AMI192" s="148"/>
      <c r="AMJ192" s="148"/>
      <c r="AMK192" s="148"/>
      <c r="AML192" s="148"/>
      <c r="AMM192" s="148"/>
      <c r="AMN192" s="148"/>
      <c r="AMO192" s="148"/>
      <c r="AMP192" s="148"/>
      <c r="AMQ192" s="148"/>
      <c r="AMR192" s="148"/>
      <c r="AMS192" s="148"/>
      <c r="AMT192" s="148"/>
      <c r="AMU192" s="148"/>
      <c r="AMV192" s="148"/>
      <c r="AMW192" s="148"/>
      <c r="AMX192" s="148"/>
      <c r="AMY192" s="148"/>
      <c r="AMZ192" s="148"/>
      <c r="ANA192" s="148"/>
      <c r="ANB192" s="148"/>
      <c r="ANC192" s="148"/>
      <c r="AND192" s="148"/>
      <c r="ANE192" s="148"/>
      <c r="ANF192" s="148"/>
      <c r="ANG192" s="148"/>
      <c r="ANH192" s="148"/>
      <c r="ANI192" s="148"/>
      <c r="ANJ192" s="148"/>
      <c r="ANK192" s="148"/>
      <c r="ANL192" s="148"/>
      <c r="ANM192" s="148"/>
      <c r="ANN192" s="148"/>
      <c r="ANO192" s="148"/>
      <c r="ANP192" s="148"/>
      <c r="ANQ192" s="148"/>
      <c r="ANR192" s="148"/>
      <c r="ANS192" s="148"/>
      <c r="ANT192" s="148"/>
      <c r="ANU192" s="148"/>
      <c r="ANV192" s="148"/>
      <c r="ANW192" s="148"/>
      <c r="ANX192" s="148"/>
      <c r="ANY192" s="148"/>
      <c r="ANZ192" s="148"/>
      <c r="AOA192" s="148"/>
      <c r="AOB192" s="148"/>
      <c r="AOC192" s="148"/>
      <c r="AOD192" s="148"/>
      <c r="AOE192" s="148"/>
      <c r="AOF192" s="148"/>
      <c r="AOG192" s="148"/>
      <c r="AOH192" s="148"/>
      <c r="AOI192" s="148"/>
      <c r="AOJ192" s="148"/>
      <c r="AOK192" s="148"/>
      <c r="AOL192" s="148"/>
      <c r="AOM192" s="148"/>
      <c r="AON192" s="148"/>
      <c r="AOO192" s="148"/>
      <c r="AOP192" s="148"/>
      <c r="AOQ192" s="148"/>
      <c r="AOR192" s="148"/>
      <c r="AOS192" s="148"/>
      <c r="AOT192" s="148"/>
      <c r="AOU192" s="148"/>
      <c r="AOV192" s="148"/>
      <c r="AOW192" s="148"/>
      <c r="AOX192" s="148"/>
      <c r="AOY192" s="148"/>
      <c r="AOZ192" s="148"/>
      <c r="APA192" s="148"/>
      <c r="APB192" s="148"/>
      <c r="APC192" s="148"/>
      <c r="APD192" s="148"/>
      <c r="APE192" s="148"/>
      <c r="APF192" s="148"/>
      <c r="APG192" s="148"/>
      <c r="APH192" s="148"/>
      <c r="API192" s="148"/>
      <c r="APJ192" s="148"/>
      <c r="APK192" s="148"/>
      <c r="APL192" s="148"/>
      <c r="APM192" s="148"/>
      <c r="APN192" s="148"/>
      <c r="APO192" s="148"/>
      <c r="APP192" s="148"/>
      <c r="APQ192" s="148"/>
      <c r="APR192" s="148"/>
      <c r="APS192" s="148"/>
      <c r="APT192" s="148"/>
      <c r="APU192" s="148"/>
      <c r="APV192" s="148"/>
      <c r="APW192" s="148"/>
      <c r="APX192" s="148"/>
      <c r="APY192" s="148"/>
      <c r="APZ192" s="148"/>
      <c r="AQA192" s="148"/>
      <c r="AQB192" s="148"/>
      <c r="AQC192" s="148"/>
      <c r="AQD192" s="148"/>
      <c r="AQE192" s="148"/>
      <c r="AQF192" s="148"/>
      <c r="AQG192" s="148"/>
      <c r="AQH192" s="148"/>
      <c r="AQI192" s="148"/>
      <c r="AQJ192" s="148"/>
      <c r="AQK192" s="148"/>
      <c r="AQL192" s="148"/>
      <c r="AQM192" s="148"/>
      <c r="AQN192" s="148"/>
      <c r="AQO192" s="148"/>
      <c r="AQP192" s="148"/>
      <c r="AQQ192" s="148"/>
      <c r="AQR192" s="148"/>
      <c r="AQS192" s="148"/>
      <c r="AQT192" s="148"/>
      <c r="AQU192" s="148"/>
      <c r="AQV192" s="148"/>
      <c r="AQW192" s="148"/>
      <c r="AQX192" s="148"/>
      <c r="AQY192" s="148"/>
      <c r="AQZ192" s="148"/>
      <c r="ARA192" s="148"/>
      <c r="ARB192" s="148"/>
      <c r="ARC192" s="148"/>
      <c r="ARD192" s="148"/>
      <c r="ARE192" s="148"/>
      <c r="ARF192" s="148"/>
      <c r="ARG192" s="148"/>
      <c r="ARH192" s="148"/>
      <c r="ARI192" s="148"/>
      <c r="ARJ192" s="148"/>
      <c r="ARK192" s="148"/>
      <c r="ARL192" s="148"/>
      <c r="ARM192" s="148"/>
      <c r="ARN192" s="148"/>
      <c r="ARO192" s="148"/>
      <c r="ARP192" s="148"/>
      <c r="ARQ192" s="148"/>
      <c r="ARR192" s="148"/>
      <c r="ARS192" s="148"/>
      <c r="ART192" s="148"/>
      <c r="ARU192" s="148"/>
      <c r="ARV192" s="148"/>
      <c r="ARW192" s="148"/>
      <c r="ARX192" s="148"/>
      <c r="ARY192" s="148"/>
      <c r="ARZ192" s="148"/>
      <c r="ASA192" s="148"/>
      <c r="ASB192" s="148"/>
      <c r="ASC192" s="148"/>
      <c r="ASD192" s="148"/>
      <c r="ASE192" s="148"/>
      <c r="ASF192" s="148"/>
      <c r="ASG192" s="148"/>
      <c r="ASH192" s="148"/>
      <c r="ASI192" s="148"/>
      <c r="ASJ192" s="148"/>
      <c r="ASK192" s="148"/>
      <c r="ASL192" s="148"/>
      <c r="ASM192" s="148"/>
      <c r="ASN192" s="148"/>
      <c r="ASO192" s="148"/>
      <c r="ASP192" s="148"/>
      <c r="ASQ192" s="148"/>
      <c r="ASR192" s="148"/>
      <c r="ASS192" s="148"/>
      <c r="AST192" s="148"/>
      <c r="ASU192" s="148"/>
      <c r="ASV192" s="148"/>
      <c r="ASW192" s="148"/>
      <c r="ASX192" s="148"/>
      <c r="ASY192" s="148"/>
      <c r="ASZ192" s="148"/>
      <c r="ATA192" s="148"/>
      <c r="ATB192" s="148"/>
      <c r="ATC192" s="148"/>
      <c r="ATD192" s="148"/>
      <c r="ATE192" s="148"/>
      <c r="ATF192" s="148"/>
      <c r="ATG192" s="148"/>
      <c r="ATH192" s="148"/>
      <c r="ATI192" s="148"/>
      <c r="ATJ192" s="148"/>
      <c r="ATK192" s="148"/>
      <c r="ATL192" s="148"/>
      <c r="ATM192" s="148"/>
      <c r="ATN192" s="148"/>
      <c r="ATO192" s="148"/>
      <c r="ATP192" s="148"/>
      <c r="ATQ192" s="148"/>
      <c r="ATR192" s="148"/>
      <c r="ATS192" s="148"/>
      <c r="ATT192" s="148"/>
      <c r="ATU192" s="148"/>
      <c r="ATV192" s="148"/>
      <c r="ATW192" s="148"/>
      <c r="ATX192" s="148"/>
      <c r="ATY192" s="148"/>
      <c r="ATZ192" s="148"/>
      <c r="AUA192" s="148"/>
      <c r="AUB192" s="148"/>
      <c r="AUC192" s="148"/>
      <c r="AUD192" s="148"/>
      <c r="AUE192" s="148"/>
      <c r="AUF192" s="148"/>
      <c r="AUG192" s="148"/>
      <c r="AUH192" s="148"/>
      <c r="AUI192" s="148"/>
      <c r="AUJ192" s="148"/>
      <c r="AUK192" s="148"/>
      <c r="AUL192" s="148"/>
      <c r="AUM192" s="148"/>
      <c r="AUN192" s="148"/>
      <c r="AUO192" s="148"/>
      <c r="AUP192" s="148"/>
      <c r="AUQ192" s="148"/>
      <c r="AUR192" s="148"/>
      <c r="AUS192" s="148"/>
      <c r="AUT192" s="148"/>
      <c r="AUU192" s="148"/>
      <c r="AUV192" s="148"/>
      <c r="AUW192" s="148"/>
      <c r="AUX192" s="148"/>
      <c r="AUY192" s="148"/>
      <c r="AUZ192" s="148"/>
      <c r="AVA192" s="148"/>
      <c r="AVB192" s="148"/>
      <c r="AVC192" s="148"/>
      <c r="AVD192" s="148"/>
      <c r="AVE192" s="148"/>
      <c r="AVF192" s="148"/>
      <c r="AVG192" s="148"/>
      <c r="AVH192" s="148"/>
      <c r="AVI192" s="148"/>
      <c r="AVJ192" s="148"/>
      <c r="AVK192" s="148"/>
      <c r="AVL192" s="148"/>
      <c r="AVM192" s="148"/>
      <c r="AVN192" s="148"/>
      <c r="AVO192" s="148"/>
      <c r="AVP192" s="148"/>
      <c r="AVQ192" s="148"/>
      <c r="AVR192" s="148"/>
      <c r="AVS192" s="148"/>
      <c r="AVT192" s="148"/>
      <c r="AVU192" s="148"/>
      <c r="AVV192" s="148"/>
      <c r="AVW192" s="148"/>
      <c r="AVX192" s="148"/>
      <c r="AVY192" s="148"/>
      <c r="AVZ192" s="148"/>
      <c r="AWA192" s="148"/>
      <c r="AWB192" s="148"/>
      <c r="AWC192" s="148"/>
      <c r="AWD192" s="148"/>
      <c r="AWE192" s="148"/>
      <c r="AWF192" s="148"/>
      <c r="AWG192" s="148"/>
      <c r="AWH192" s="148"/>
      <c r="AWI192" s="148"/>
      <c r="AWJ192" s="148"/>
      <c r="AWK192" s="148"/>
      <c r="AWL192" s="148"/>
      <c r="AWM192" s="148"/>
      <c r="AWN192" s="148"/>
      <c r="AWO192" s="148"/>
      <c r="AWP192" s="148"/>
      <c r="AWQ192" s="148"/>
      <c r="AWR192" s="148"/>
      <c r="AWS192" s="148"/>
      <c r="AWT192" s="148"/>
      <c r="AWU192" s="148"/>
      <c r="AWV192" s="148"/>
      <c r="AWW192" s="148"/>
      <c r="AWX192" s="148"/>
      <c r="AWY192" s="148"/>
      <c r="AWZ192" s="148"/>
      <c r="AXA192" s="148"/>
      <c r="AXB192" s="148"/>
      <c r="AXC192" s="148"/>
      <c r="AXD192" s="148"/>
      <c r="AXE192" s="148"/>
      <c r="AXF192" s="148"/>
      <c r="AXG192" s="148"/>
      <c r="AXH192" s="148"/>
      <c r="AXI192" s="148"/>
      <c r="AXJ192" s="148"/>
      <c r="AXK192" s="148"/>
      <c r="AXL192" s="148"/>
      <c r="AXM192" s="148"/>
      <c r="AXN192" s="148"/>
      <c r="AXO192" s="148"/>
      <c r="AXP192" s="148"/>
      <c r="AXQ192" s="148"/>
      <c r="AXR192" s="148"/>
      <c r="AXS192" s="148"/>
      <c r="AXT192" s="148"/>
      <c r="AXU192" s="148"/>
      <c r="AXV192" s="148"/>
      <c r="AXW192" s="148"/>
      <c r="AXX192" s="148"/>
      <c r="AXY192" s="148"/>
      <c r="AXZ192" s="148"/>
      <c r="AYA192" s="148"/>
      <c r="AYB192" s="148"/>
      <c r="AYC192" s="148"/>
      <c r="AYD192" s="148"/>
      <c r="AYE192" s="148"/>
      <c r="AYF192" s="148"/>
      <c r="AYG192" s="148"/>
      <c r="AYH192" s="148"/>
      <c r="AYI192" s="148"/>
      <c r="AYJ192" s="148"/>
      <c r="AYK192" s="148"/>
      <c r="AYL192" s="148"/>
      <c r="AYM192" s="148"/>
      <c r="AYN192" s="148"/>
      <c r="AYO192" s="148"/>
      <c r="AYP192" s="148"/>
      <c r="AYQ192" s="148"/>
      <c r="AYR192" s="148"/>
      <c r="AYS192" s="148"/>
      <c r="AYT192" s="148"/>
      <c r="AYU192" s="148"/>
      <c r="AYV192" s="148"/>
      <c r="AYW192" s="148"/>
      <c r="AYX192" s="148"/>
      <c r="AYY192" s="148"/>
      <c r="AYZ192" s="148"/>
      <c r="AZA192" s="148"/>
      <c r="AZB192" s="148"/>
      <c r="AZC192" s="148"/>
      <c r="AZD192" s="148"/>
      <c r="AZE192" s="148"/>
      <c r="AZF192" s="148"/>
      <c r="AZG192" s="148"/>
      <c r="AZH192" s="148"/>
      <c r="AZI192" s="148"/>
      <c r="AZJ192" s="148"/>
      <c r="AZK192" s="148"/>
      <c r="AZL192" s="148"/>
      <c r="AZM192" s="148"/>
      <c r="AZN192" s="148"/>
      <c r="AZO192" s="148"/>
      <c r="AZP192" s="148"/>
      <c r="AZQ192" s="148"/>
      <c r="AZR192" s="148"/>
      <c r="AZS192" s="148"/>
      <c r="AZT192" s="148"/>
      <c r="AZU192" s="148"/>
      <c r="AZV192" s="148"/>
      <c r="AZW192" s="148"/>
      <c r="AZX192" s="148"/>
      <c r="AZY192" s="148"/>
      <c r="AZZ192" s="148"/>
      <c r="BAA192" s="148"/>
      <c r="BAB192" s="148"/>
      <c r="BAC192" s="148"/>
      <c r="BAD192" s="148"/>
      <c r="BAE192" s="148"/>
      <c r="BAF192" s="148"/>
      <c r="BAG192" s="148"/>
      <c r="BAH192" s="148"/>
      <c r="BAI192" s="148"/>
      <c r="BAJ192" s="148"/>
      <c r="BAK192" s="148"/>
      <c r="BAL192" s="148"/>
      <c r="BAM192" s="148"/>
      <c r="BAN192" s="148"/>
      <c r="BAO192" s="148"/>
      <c r="BAP192" s="148"/>
      <c r="BAQ192" s="148"/>
      <c r="BAR192" s="148"/>
      <c r="BAS192" s="148"/>
      <c r="BAT192" s="148"/>
      <c r="BAU192" s="148"/>
      <c r="BAV192" s="148"/>
      <c r="BAW192" s="148"/>
      <c r="BAX192" s="148"/>
      <c r="BAY192" s="148"/>
      <c r="BAZ192" s="148"/>
      <c r="BBA192" s="148"/>
      <c r="BBB192" s="148"/>
      <c r="BBC192" s="148"/>
      <c r="BBD192" s="148"/>
      <c r="BBE192" s="148"/>
      <c r="BBF192" s="148"/>
      <c r="BBG192" s="148"/>
      <c r="BBH192" s="148"/>
      <c r="BBI192" s="148"/>
      <c r="BBJ192" s="148"/>
      <c r="BBK192" s="148"/>
      <c r="BBL192" s="148"/>
      <c r="BBM192" s="148"/>
      <c r="BBN192" s="148"/>
      <c r="BBO192" s="148"/>
      <c r="BBP192" s="148"/>
      <c r="BBQ192" s="148"/>
      <c r="BBR192" s="148"/>
      <c r="BBS192" s="148"/>
      <c r="BBT192" s="148"/>
      <c r="BBU192" s="148"/>
      <c r="BBV192" s="148"/>
      <c r="BBW192" s="148"/>
      <c r="BBX192" s="148"/>
      <c r="BBY192" s="148"/>
      <c r="BBZ192" s="148"/>
      <c r="BCA192" s="148"/>
      <c r="BCB192" s="148"/>
      <c r="BCC192" s="148"/>
      <c r="BCD192" s="148"/>
      <c r="BCE192" s="148"/>
      <c r="BCF192" s="148"/>
      <c r="BCG192" s="148"/>
      <c r="BCH192" s="148"/>
      <c r="BCI192" s="148"/>
      <c r="BCJ192" s="148"/>
      <c r="BCK192" s="148"/>
      <c r="BCL192" s="148"/>
      <c r="BCM192" s="148"/>
      <c r="BCN192" s="148"/>
      <c r="BCO192" s="148"/>
      <c r="BCP192" s="148"/>
      <c r="BCQ192" s="148"/>
      <c r="BCR192" s="148"/>
      <c r="BCS192" s="148"/>
      <c r="BCT192" s="148"/>
      <c r="BCU192" s="148"/>
      <c r="BCV192" s="148"/>
      <c r="BCW192" s="148"/>
      <c r="BCX192" s="148"/>
      <c r="BCY192" s="148"/>
      <c r="BCZ192" s="148"/>
      <c r="BDA192" s="148"/>
      <c r="BDB192" s="148"/>
      <c r="BDC192" s="148"/>
      <c r="BDD192" s="148"/>
      <c r="BDE192" s="148"/>
      <c r="BDF192" s="148"/>
      <c r="BDG192" s="148"/>
      <c r="BDH192" s="148"/>
      <c r="BDI192" s="148"/>
      <c r="BDJ192" s="148"/>
      <c r="BDK192" s="148"/>
      <c r="BDL192" s="148"/>
      <c r="BDM192" s="148"/>
      <c r="BDN192" s="148"/>
      <c r="BDO192" s="148"/>
      <c r="BDP192" s="148"/>
      <c r="BDQ192" s="148"/>
      <c r="BDR192" s="148"/>
      <c r="BDS192" s="148"/>
      <c r="BDT192" s="148"/>
      <c r="BDU192" s="148"/>
      <c r="BDV192" s="148"/>
      <c r="BDW192" s="148"/>
      <c r="BDX192" s="148"/>
      <c r="BDY192" s="148"/>
      <c r="BDZ192" s="148"/>
      <c r="BEA192" s="148"/>
      <c r="BEB192" s="148"/>
      <c r="BEC192" s="148"/>
      <c r="BED192" s="148"/>
      <c r="BEE192" s="148"/>
      <c r="BEF192" s="148"/>
      <c r="BEG192" s="148"/>
      <c r="BEH192" s="148"/>
      <c r="BEI192" s="148"/>
      <c r="BEJ192" s="148"/>
      <c r="BEK192" s="148"/>
      <c r="BEL192" s="148"/>
      <c r="BEM192" s="148"/>
      <c r="BEN192" s="148"/>
      <c r="BEO192" s="148"/>
      <c r="BEP192" s="148"/>
      <c r="BEQ192" s="148"/>
      <c r="BER192" s="148"/>
      <c r="BES192" s="148"/>
      <c r="BET192" s="148"/>
      <c r="BEU192" s="148"/>
      <c r="BEV192" s="148"/>
      <c r="BEW192" s="148"/>
      <c r="BEX192" s="148"/>
      <c r="BEY192" s="148"/>
      <c r="BEZ192" s="148"/>
      <c r="BFA192" s="148"/>
      <c r="BFB192" s="148"/>
      <c r="BFC192" s="148"/>
      <c r="BFD192" s="148"/>
      <c r="BFE192" s="148"/>
      <c r="BFF192" s="148"/>
      <c r="BFG192" s="148"/>
      <c r="BFH192" s="148"/>
      <c r="BFI192" s="148"/>
      <c r="BFJ192" s="148"/>
      <c r="BFK192" s="148"/>
      <c r="BFL192" s="148"/>
      <c r="BFM192" s="148"/>
      <c r="BFN192" s="148"/>
      <c r="BFO192" s="148"/>
      <c r="BFP192" s="148"/>
      <c r="BFQ192" s="148"/>
      <c r="BFR192" s="148"/>
      <c r="BFS192" s="148"/>
      <c r="BFT192" s="148"/>
      <c r="BFU192" s="148"/>
      <c r="BFV192" s="148"/>
      <c r="BFW192" s="148"/>
      <c r="BFX192" s="148"/>
      <c r="BFY192" s="148"/>
      <c r="BFZ192" s="148"/>
      <c r="BGA192" s="148"/>
      <c r="BGB192" s="148"/>
      <c r="BGC192" s="148"/>
      <c r="BGD192" s="148"/>
      <c r="BGE192" s="148"/>
      <c r="BGF192" s="148"/>
      <c r="BGG192" s="148"/>
      <c r="BGH192" s="148"/>
      <c r="BGI192" s="148"/>
      <c r="BGJ192" s="148"/>
      <c r="BGK192" s="148"/>
      <c r="BGL192" s="148"/>
      <c r="BGM192" s="148"/>
      <c r="BGN192" s="148"/>
      <c r="BGO192" s="148"/>
      <c r="BGP192" s="148"/>
      <c r="BGQ192" s="148"/>
      <c r="BGR192" s="148"/>
      <c r="BGS192" s="148"/>
      <c r="BGT192" s="148"/>
      <c r="BGU192" s="148"/>
      <c r="BGV192" s="148"/>
      <c r="BGW192" s="148"/>
      <c r="BGX192" s="148"/>
      <c r="BGY192" s="148"/>
      <c r="BGZ192" s="148"/>
      <c r="BHA192" s="148"/>
      <c r="BHB192" s="148"/>
      <c r="BHC192" s="148"/>
      <c r="BHD192" s="148"/>
      <c r="BHE192" s="148"/>
      <c r="BHF192" s="148"/>
      <c r="BHG192" s="148"/>
      <c r="BHH192" s="148"/>
      <c r="BHI192" s="148"/>
      <c r="BHJ192" s="148"/>
      <c r="BHK192" s="148"/>
      <c r="BHL192" s="148"/>
      <c r="BHM192" s="148"/>
      <c r="BHN192" s="148"/>
      <c r="BHO192" s="148"/>
      <c r="BHP192" s="148"/>
      <c r="BHQ192" s="148"/>
      <c r="BHR192" s="148"/>
      <c r="BHS192" s="148"/>
      <c r="BHT192" s="148"/>
      <c r="BHU192" s="148"/>
      <c r="BHV192" s="148"/>
      <c r="BHW192" s="148"/>
      <c r="BHX192" s="148"/>
      <c r="BHY192" s="148"/>
      <c r="BHZ192" s="148"/>
      <c r="BIA192" s="148"/>
      <c r="BIB192" s="148"/>
      <c r="BIC192" s="148"/>
      <c r="BID192" s="148"/>
      <c r="BIE192" s="148"/>
      <c r="BIF192" s="148"/>
      <c r="BIG192" s="148"/>
      <c r="BIH192" s="148"/>
      <c r="BII192" s="148"/>
      <c r="BIJ192" s="148"/>
      <c r="BIK192" s="148"/>
      <c r="BIL192" s="148"/>
      <c r="BIM192" s="148"/>
      <c r="BIN192" s="148"/>
      <c r="BIO192" s="148"/>
      <c r="BIP192" s="148"/>
      <c r="BIQ192" s="148"/>
      <c r="BIR192" s="148"/>
      <c r="BIS192" s="148"/>
      <c r="BIT192" s="148"/>
      <c r="BIU192" s="148"/>
      <c r="BIV192" s="148"/>
      <c r="BIW192" s="148"/>
      <c r="BIX192" s="148"/>
      <c r="BIY192" s="148"/>
      <c r="BIZ192" s="148"/>
      <c r="BJA192" s="148"/>
      <c r="BJB192" s="148"/>
      <c r="BJC192" s="148"/>
      <c r="BJD192" s="148"/>
      <c r="BJE192" s="148"/>
      <c r="BJF192" s="148"/>
      <c r="BJG192" s="148"/>
      <c r="BJH192" s="148"/>
      <c r="BJI192" s="148"/>
      <c r="BJJ192" s="148"/>
      <c r="BJK192" s="148"/>
      <c r="BJL192" s="148"/>
      <c r="BJM192" s="148"/>
      <c r="BJN192" s="148"/>
      <c r="BJO192" s="148"/>
      <c r="BJP192" s="148"/>
      <c r="BJQ192" s="148"/>
      <c r="BJR192" s="148"/>
      <c r="BJS192" s="148"/>
      <c r="BJT192" s="148"/>
      <c r="BJU192" s="148"/>
      <c r="BJV192" s="148"/>
      <c r="BJW192" s="148"/>
      <c r="BJX192" s="148"/>
      <c r="BJY192" s="148"/>
      <c r="BJZ192" s="148"/>
      <c r="BKA192" s="148"/>
      <c r="BKB192" s="148"/>
      <c r="BKC192" s="148"/>
      <c r="BKD192" s="148"/>
      <c r="BKE192" s="148"/>
      <c r="BKF192" s="148"/>
      <c r="BKG192" s="148"/>
      <c r="BKH192" s="148"/>
      <c r="BKI192" s="148"/>
      <c r="BKJ192" s="148"/>
      <c r="BKK192" s="148"/>
      <c r="BKL192" s="148"/>
      <c r="BKM192" s="148"/>
      <c r="BKN192" s="148"/>
      <c r="BKO192" s="148"/>
      <c r="BKP192" s="148"/>
      <c r="BKQ192" s="148"/>
      <c r="BKR192" s="148"/>
      <c r="BKS192" s="148"/>
      <c r="BKT192" s="148"/>
      <c r="BKU192" s="148"/>
      <c r="BKV192" s="148"/>
      <c r="BKW192" s="148"/>
      <c r="BKX192" s="148"/>
      <c r="BKY192" s="148"/>
      <c r="BKZ192" s="148"/>
      <c r="BLA192" s="148"/>
      <c r="BLB192" s="148"/>
      <c r="BLC192" s="148"/>
      <c r="BLD192" s="148"/>
      <c r="BLE192" s="148"/>
      <c r="BLF192" s="148"/>
      <c r="BLG192" s="148"/>
      <c r="BLH192" s="148"/>
      <c r="BLI192" s="148"/>
      <c r="BLJ192" s="148"/>
      <c r="BLK192" s="148"/>
      <c r="BLL192" s="148"/>
      <c r="BLM192" s="148"/>
      <c r="BLN192" s="148"/>
      <c r="BLO192" s="148"/>
      <c r="BLP192" s="148"/>
      <c r="BLQ192" s="148"/>
      <c r="BLR192" s="148"/>
      <c r="BLS192" s="148"/>
      <c r="BLT192" s="148"/>
      <c r="BLU192" s="148"/>
      <c r="BLV192" s="148"/>
      <c r="BLW192" s="148"/>
      <c r="BLX192" s="148"/>
      <c r="BLY192" s="148"/>
      <c r="BLZ192" s="148"/>
      <c r="BMA192" s="148"/>
      <c r="BMB192" s="148"/>
      <c r="BMC192" s="148"/>
      <c r="BMD192" s="148"/>
      <c r="BME192" s="148"/>
      <c r="BMF192" s="148"/>
      <c r="BMG192" s="148"/>
      <c r="BMH192" s="148"/>
      <c r="BMI192" s="148"/>
      <c r="BMJ192" s="148"/>
      <c r="BMK192" s="148"/>
      <c r="BML192" s="148"/>
      <c r="BMM192" s="148"/>
      <c r="BMN192" s="148"/>
      <c r="BMO192" s="148"/>
      <c r="BMP192" s="148"/>
      <c r="BMQ192" s="148"/>
      <c r="BMR192" s="148"/>
      <c r="BMS192" s="148"/>
      <c r="BMT192" s="148"/>
      <c r="BMU192" s="148"/>
      <c r="BMV192" s="148"/>
      <c r="BMW192" s="148"/>
      <c r="BMX192" s="148"/>
      <c r="BMY192" s="148"/>
      <c r="BMZ192" s="148"/>
      <c r="BNA192" s="148"/>
      <c r="BNB192" s="148"/>
      <c r="BNC192" s="148"/>
      <c r="BND192" s="148"/>
      <c r="BNE192" s="148"/>
      <c r="BNF192" s="148"/>
      <c r="BNG192" s="148"/>
      <c r="BNH192" s="148"/>
      <c r="BNI192" s="148"/>
      <c r="BNJ192" s="148"/>
      <c r="BNK192" s="148"/>
      <c r="BNL192" s="148"/>
      <c r="BNM192" s="148"/>
      <c r="BNN192" s="148"/>
      <c r="BNO192" s="148"/>
      <c r="BNP192" s="148"/>
      <c r="BNQ192" s="148"/>
      <c r="BNR192" s="148"/>
      <c r="BNS192" s="148"/>
      <c r="BNT192" s="148"/>
      <c r="BNU192" s="148"/>
      <c r="BNV192" s="148"/>
      <c r="BNW192" s="148"/>
      <c r="BNX192" s="148"/>
      <c r="BNY192" s="148"/>
      <c r="BNZ192" s="148"/>
      <c r="BOA192" s="148"/>
      <c r="BOB192" s="148"/>
      <c r="BOC192" s="148"/>
      <c r="BOD192" s="148"/>
      <c r="BOE192" s="148"/>
      <c r="BOF192" s="148"/>
      <c r="BOG192" s="148"/>
      <c r="BOH192" s="148"/>
      <c r="BOI192" s="148"/>
      <c r="BOJ192" s="148"/>
      <c r="BOK192" s="148"/>
      <c r="BOL192" s="148"/>
      <c r="BOM192" s="148"/>
      <c r="BON192" s="148"/>
      <c r="BOO192" s="148"/>
      <c r="BOP192" s="148"/>
      <c r="BOQ192" s="148"/>
      <c r="BOR192" s="148"/>
      <c r="BOS192" s="148"/>
      <c r="BOT192" s="148"/>
      <c r="BOU192" s="148"/>
      <c r="BOV192" s="148"/>
      <c r="BOW192" s="148"/>
      <c r="BOX192" s="148"/>
      <c r="BOY192" s="148"/>
      <c r="BOZ192" s="148"/>
      <c r="BPA192" s="148"/>
      <c r="BPB192" s="148"/>
      <c r="BPC192" s="148"/>
      <c r="BPD192" s="148"/>
      <c r="BPE192" s="148"/>
      <c r="BPF192" s="148"/>
      <c r="BPG192" s="148"/>
      <c r="BPH192" s="148"/>
      <c r="BPI192" s="148"/>
      <c r="BPJ192" s="148"/>
      <c r="BPK192" s="148"/>
      <c r="BPL192" s="148"/>
      <c r="BPM192" s="148"/>
      <c r="BPN192" s="148"/>
      <c r="BPO192" s="148"/>
      <c r="BPP192" s="148"/>
      <c r="BPQ192" s="148"/>
      <c r="BPR192" s="148"/>
      <c r="BPS192" s="148"/>
      <c r="BPT192" s="148"/>
      <c r="BPU192" s="148"/>
      <c r="BPV192" s="148"/>
      <c r="BPW192" s="148"/>
      <c r="BPX192" s="148"/>
      <c r="BPY192" s="148"/>
      <c r="BPZ192" s="148"/>
      <c r="BQA192" s="148"/>
      <c r="BQB192" s="148"/>
      <c r="BQC192" s="148"/>
      <c r="BQD192" s="148"/>
      <c r="BQE192" s="148"/>
      <c r="BQF192" s="148"/>
      <c r="BQG192" s="148"/>
      <c r="BQH192" s="148"/>
      <c r="BQI192" s="148"/>
      <c r="BQJ192" s="148"/>
      <c r="BQK192" s="148"/>
      <c r="BQL192" s="148"/>
      <c r="BQM192" s="148"/>
      <c r="BQN192" s="148"/>
      <c r="BQO192" s="148"/>
      <c r="BQP192" s="148"/>
      <c r="BQQ192" s="148"/>
      <c r="BQR192" s="148"/>
      <c r="BQS192" s="148"/>
      <c r="BQT192" s="148"/>
      <c r="BQU192" s="148"/>
      <c r="BQV192" s="148"/>
      <c r="BQW192" s="148"/>
      <c r="BQX192" s="148"/>
      <c r="BQY192" s="148"/>
      <c r="BQZ192" s="148"/>
      <c r="BRA192" s="148"/>
      <c r="BRB192" s="148"/>
      <c r="BRC192" s="148"/>
      <c r="BRD192" s="148"/>
      <c r="BRE192" s="148"/>
      <c r="BRF192" s="148"/>
      <c r="BRG192" s="148"/>
      <c r="BRH192" s="148"/>
      <c r="BRI192" s="148"/>
      <c r="BRJ192" s="148"/>
      <c r="BRK192" s="148"/>
      <c r="BRL192" s="148"/>
      <c r="BRM192" s="148"/>
      <c r="BRN192" s="148"/>
      <c r="BRO192" s="148"/>
      <c r="BRP192" s="148"/>
      <c r="BRQ192" s="148"/>
      <c r="BRR192" s="148"/>
      <c r="BRS192" s="148"/>
      <c r="BRT192" s="148"/>
      <c r="BRU192" s="148"/>
      <c r="BRV192" s="148"/>
      <c r="BRW192" s="148"/>
      <c r="BRX192" s="148"/>
      <c r="BRY192" s="148"/>
      <c r="BRZ192" s="148"/>
      <c r="BSA192" s="148"/>
      <c r="BSB192" s="148"/>
      <c r="BSC192" s="148"/>
      <c r="BSD192" s="148"/>
      <c r="BSE192" s="148"/>
      <c r="BSF192" s="148"/>
      <c r="BSG192" s="148"/>
      <c r="BSH192" s="148"/>
      <c r="BSI192" s="148"/>
      <c r="BSJ192" s="148"/>
      <c r="BSK192" s="148"/>
      <c r="BSL192" s="148"/>
      <c r="BSM192" s="148"/>
      <c r="BSN192" s="148"/>
      <c r="BSO192" s="148"/>
      <c r="BSP192" s="148"/>
      <c r="BSQ192" s="148"/>
      <c r="BSR192" s="148"/>
      <c r="BSS192" s="148"/>
      <c r="BST192" s="148"/>
      <c r="BSU192" s="148"/>
      <c r="BSV192" s="148"/>
      <c r="BSW192" s="148"/>
      <c r="BSX192" s="148"/>
      <c r="BSY192" s="148"/>
      <c r="BSZ192" s="148"/>
      <c r="BTA192" s="148"/>
      <c r="BTB192" s="148"/>
      <c r="BTC192" s="148"/>
      <c r="BTD192" s="148"/>
      <c r="BTE192" s="148"/>
      <c r="BTF192" s="148"/>
      <c r="BTG192" s="148"/>
      <c r="BTH192" s="148"/>
      <c r="BTI192" s="148"/>
      <c r="BTJ192" s="148"/>
      <c r="BTK192" s="148"/>
      <c r="BTL192" s="148"/>
      <c r="BTM192" s="148"/>
      <c r="BTN192" s="148"/>
      <c r="BTO192" s="148"/>
      <c r="BTP192" s="148"/>
      <c r="BTQ192" s="148"/>
      <c r="BTR192" s="148"/>
      <c r="BTS192" s="148"/>
      <c r="BTT192" s="148"/>
      <c r="BTU192" s="148"/>
      <c r="BTV192" s="148"/>
      <c r="BTW192" s="148"/>
      <c r="BTX192" s="148"/>
      <c r="BTY192" s="148"/>
      <c r="BTZ192" s="148"/>
      <c r="BUA192" s="148"/>
      <c r="BUB192" s="148"/>
      <c r="BUC192" s="148"/>
      <c r="BUD192" s="148"/>
      <c r="BUE192" s="148"/>
      <c r="BUF192" s="148"/>
      <c r="BUG192" s="148"/>
      <c r="BUH192" s="148"/>
      <c r="BUI192" s="148"/>
      <c r="BUJ192" s="148"/>
      <c r="BUK192" s="148"/>
      <c r="BUL192" s="148"/>
      <c r="BUM192" s="148"/>
      <c r="BUN192" s="148"/>
      <c r="BUO192" s="148"/>
      <c r="BUP192" s="148"/>
      <c r="BUQ192" s="148"/>
      <c r="BUR192" s="148"/>
      <c r="BUS192" s="148"/>
      <c r="BUT192" s="148"/>
      <c r="BUU192" s="148"/>
      <c r="BUV192" s="148"/>
      <c r="BUW192" s="148"/>
      <c r="BUX192" s="148"/>
      <c r="BUY192" s="148"/>
      <c r="BUZ192" s="148"/>
      <c r="BVA192" s="148"/>
      <c r="BVB192" s="148"/>
      <c r="BVC192" s="148"/>
      <c r="BVD192" s="148"/>
      <c r="BVE192" s="148"/>
      <c r="BVF192" s="148"/>
      <c r="BVG192" s="148"/>
      <c r="BVH192" s="148"/>
      <c r="BVI192" s="148"/>
      <c r="BVJ192" s="148"/>
      <c r="BVK192" s="148"/>
      <c r="BVL192" s="148"/>
      <c r="BVM192" s="148"/>
      <c r="BVN192" s="148"/>
      <c r="BVO192" s="148"/>
      <c r="BVP192" s="148"/>
      <c r="BVQ192" s="148"/>
      <c r="BVR192" s="148"/>
      <c r="BVS192" s="148"/>
      <c r="BVT192" s="148"/>
      <c r="BVU192" s="148"/>
      <c r="BVV192" s="148"/>
      <c r="BVW192" s="148"/>
      <c r="BVX192" s="148"/>
      <c r="BVY192" s="148"/>
      <c r="BVZ192" s="148"/>
      <c r="BWA192" s="148"/>
      <c r="BWB192" s="148"/>
      <c r="BWC192" s="148"/>
      <c r="BWD192" s="148"/>
      <c r="BWE192" s="148"/>
      <c r="BWF192" s="148"/>
      <c r="BWG192" s="148"/>
      <c r="BWH192" s="148"/>
      <c r="BWI192" s="148"/>
      <c r="BWJ192" s="148"/>
      <c r="BWK192" s="148"/>
      <c r="BWL192" s="148"/>
      <c r="BWM192" s="148"/>
      <c r="BWN192" s="148"/>
      <c r="BWO192" s="148"/>
      <c r="BWP192" s="148"/>
      <c r="BWQ192" s="148"/>
      <c r="BWR192" s="148"/>
      <c r="BWS192" s="148"/>
      <c r="BWT192" s="148"/>
      <c r="BWU192" s="148"/>
      <c r="BWV192" s="148"/>
      <c r="BWW192" s="148"/>
      <c r="BWX192" s="148"/>
      <c r="BWY192" s="148"/>
      <c r="BWZ192" s="148"/>
      <c r="BXA192" s="148"/>
      <c r="BXB192" s="148"/>
      <c r="BXC192" s="148"/>
      <c r="BXD192" s="148"/>
      <c r="BXE192" s="148"/>
      <c r="BXF192" s="148"/>
      <c r="BXG192" s="148"/>
      <c r="BXH192" s="148"/>
      <c r="BXI192" s="148"/>
      <c r="BXJ192" s="148"/>
      <c r="BXK192" s="148"/>
      <c r="BXL192" s="148"/>
      <c r="BXM192" s="148"/>
      <c r="BXN192" s="148"/>
      <c r="BXO192" s="148"/>
      <c r="BXP192" s="148"/>
      <c r="BXQ192" s="148"/>
      <c r="BXR192" s="148"/>
      <c r="BXS192" s="148"/>
      <c r="BXT192" s="148"/>
      <c r="BXU192" s="148"/>
      <c r="BXV192" s="148"/>
      <c r="BXW192" s="148"/>
      <c r="BXX192" s="148"/>
      <c r="BXY192" s="148"/>
      <c r="BXZ192" s="148"/>
      <c r="BYA192" s="148"/>
      <c r="BYB192" s="148"/>
      <c r="BYC192" s="148"/>
      <c r="BYD192" s="148"/>
      <c r="BYE192" s="148"/>
      <c r="BYF192" s="148"/>
      <c r="BYG192" s="148"/>
      <c r="BYH192" s="148"/>
      <c r="BYI192" s="148"/>
      <c r="BYJ192" s="148"/>
      <c r="BYK192" s="148"/>
      <c r="BYL192" s="148"/>
      <c r="BYM192" s="148"/>
      <c r="BYN192" s="148"/>
      <c r="BYO192" s="148"/>
      <c r="BYP192" s="148"/>
      <c r="BYQ192" s="148"/>
      <c r="BYR192" s="148"/>
      <c r="BYS192" s="148"/>
      <c r="BYT192" s="148"/>
      <c r="BYU192" s="148"/>
      <c r="BYV192" s="148"/>
      <c r="BYW192" s="148"/>
      <c r="BYX192" s="148"/>
      <c r="BYY192" s="148"/>
      <c r="BYZ192" s="148"/>
      <c r="BZA192" s="148"/>
      <c r="BZB192" s="148"/>
      <c r="BZC192" s="148"/>
      <c r="BZD192" s="148"/>
      <c r="BZE192" s="148"/>
      <c r="BZF192" s="148"/>
      <c r="BZG192" s="148"/>
      <c r="BZH192" s="148"/>
      <c r="BZI192" s="148"/>
      <c r="BZJ192" s="148"/>
      <c r="BZK192" s="148"/>
      <c r="BZL192" s="148"/>
      <c r="BZM192" s="148"/>
      <c r="BZN192" s="148"/>
      <c r="BZO192" s="148"/>
      <c r="BZP192" s="148"/>
      <c r="BZQ192" s="148"/>
      <c r="BZR192" s="148"/>
      <c r="BZS192" s="148"/>
      <c r="BZT192" s="148"/>
      <c r="BZU192" s="148"/>
      <c r="BZV192" s="148"/>
      <c r="BZW192" s="148"/>
      <c r="BZX192" s="148"/>
      <c r="BZY192" s="148"/>
      <c r="BZZ192" s="148"/>
      <c r="CAA192" s="148"/>
      <c r="CAB192" s="148"/>
      <c r="CAC192" s="148"/>
      <c r="CAD192" s="148"/>
      <c r="CAE192" s="148"/>
      <c r="CAF192" s="148"/>
      <c r="CAG192" s="148"/>
      <c r="CAH192" s="148"/>
      <c r="CAI192" s="148"/>
      <c r="CAJ192" s="148"/>
      <c r="CAK192" s="148"/>
      <c r="CAL192" s="148"/>
      <c r="CAM192" s="148"/>
      <c r="CAN192" s="148"/>
      <c r="CAO192" s="148"/>
      <c r="CAP192" s="148"/>
      <c r="CAQ192" s="148"/>
      <c r="CAR192" s="148"/>
      <c r="CAS192" s="148"/>
      <c r="CAT192" s="148"/>
      <c r="CAU192" s="148"/>
      <c r="CAV192" s="148"/>
      <c r="CAW192" s="148"/>
      <c r="CAX192" s="148"/>
      <c r="CAY192" s="148"/>
      <c r="CAZ192" s="148"/>
      <c r="CBA192" s="148"/>
      <c r="CBB192" s="148"/>
      <c r="CBC192" s="148"/>
      <c r="CBD192" s="148"/>
      <c r="CBE192" s="148"/>
      <c r="CBF192" s="148"/>
      <c r="CBG192" s="148"/>
      <c r="CBH192" s="148"/>
      <c r="CBI192" s="148"/>
      <c r="CBJ192" s="148"/>
      <c r="CBK192" s="148"/>
      <c r="CBL192" s="148"/>
      <c r="CBM192" s="148"/>
      <c r="CBN192" s="148"/>
      <c r="CBO192" s="148"/>
      <c r="CBP192" s="148"/>
      <c r="CBQ192" s="148"/>
      <c r="CBR192" s="148"/>
      <c r="CBS192" s="148"/>
      <c r="CBT192" s="148"/>
      <c r="CBU192" s="148"/>
      <c r="CBV192" s="148"/>
      <c r="CBW192" s="148"/>
      <c r="CBX192" s="148"/>
      <c r="CBY192" s="148"/>
      <c r="CBZ192" s="148"/>
      <c r="CCA192" s="148"/>
      <c r="CCB192" s="148"/>
      <c r="CCC192" s="148"/>
      <c r="CCD192" s="148"/>
      <c r="CCE192" s="148"/>
      <c r="CCF192" s="148"/>
      <c r="CCG192" s="148"/>
      <c r="CCH192" s="148"/>
      <c r="CCI192" s="148"/>
      <c r="CCJ192" s="148"/>
      <c r="CCK192" s="148"/>
      <c r="CCL192" s="148"/>
      <c r="CCM192" s="148"/>
      <c r="CCN192" s="148"/>
      <c r="CCO192" s="148"/>
      <c r="CCP192" s="148"/>
      <c r="CCQ192" s="148"/>
      <c r="CCR192" s="148"/>
      <c r="CCS192" s="148"/>
      <c r="CCT192" s="148"/>
      <c r="CCU192" s="148"/>
      <c r="CCV192" s="148"/>
      <c r="CCW192" s="148"/>
      <c r="CCX192" s="148"/>
      <c r="CCY192" s="148"/>
      <c r="CCZ192" s="148"/>
      <c r="CDA192" s="148"/>
      <c r="CDB192" s="148"/>
      <c r="CDC192" s="148"/>
      <c r="CDD192" s="148"/>
      <c r="CDE192" s="148"/>
      <c r="CDF192" s="148"/>
      <c r="CDG192" s="148"/>
      <c r="CDH192" s="148"/>
      <c r="CDI192" s="148"/>
      <c r="CDJ192" s="148"/>
      <c r="CDK192" s="148"/>
      <c r="CDL192" s="148"/>
      <c r="CDM192" s="148"/>
      <c r="CDN192" s="148"/>
      <c r="CDO192" s="148"/>
      <c r="CDP192" s="148"/>
      <c r="CDQ192" s="148"/>
      <c r="CDR192" s="148"/>
      <c r="CDS192" s="148"/>
      <c r="CDT192" s="148"/>
      <c r="CDU192" s="148"/>
      <c r="CDV192" s="148"/>
      <c r="CDW192" s="148"/>
      <c r="CDX192" s="148"/>
      <c r="CDY192" s="148"/>
      <c r="CDZ192" s="148"/>
      <c r="CEA192" s="148"/>
      <c r="CEB192" s="148"/>
      <c r="CEC192" s="148"/>
      <c r="CED192" s="148"/>
      <c r="CEE192" s="148"/>
      <c r="CEF192" s="148"/>
      <c r="CEG192" s="148"/>
      <c r="CEH192" s="148"/>
      <c r="CEI192" s="148"/>
      <c r="CEJ192" s="148"/>
      <c r="CEK192" s="148"/>
      <c r="CEL192" s="148"/>
      <c r="CEM192" s="148"/>
      <c r="CEN192" s="148"/>
      <c r="CEO192" s="148"/>
      <c r="CEP192" s="148"/>
      <c r="CEQ192" s="148"/>
      <c r="CER192" s="148"/>
      <c r="CES192" s="148"/>
      <c r="CET192" s="148"/>
      <c r="CEU192" s="148"/>
      <c r="CEV192" s="148"/>
      <c r="CEW192" s="148"/>
      <c r="CEX192" s="148"/>
      <c r="CEY192" s="148"/>
      <c r="CEZ192" s="148"/>
      <c r="CFA192" s="148"/>
      <c r="CFB192" s="148"/>
      <c r="CFC192" s="148"/>
      <c r="CFD192" s="148"/>
      <c r="CFE192" s="148"/>
      <c r="CFF192" s="148"/>
      <c r="CFG192" s="148"/>
      <c r="CFH192" s="148"/>
      <c r="CFI192" s="148"/>
      <c r="CFJ192" s="148"/>
      <c r="CFK192" s="148"/>
      <c r="CFL192" s="148"/>
      <c r="CFM192" s="148"/>
      <c r="CFN192" s="148"/>
      <c r="CFO192" s="148"/>
      <c r="CFP192" s="148"/>
      <c r="CFQ192" s="148"/>
      <c r="CFR192" s="148"/>
      <c r="CFS192" s="148"/>
      <c r="CFT192" s="148"/>
      <c r="CFU192" s="148"/>
      <c r="CFV192" s="148"/>
      <c r="CFW192" s="148"/>
      <c r="CFX192" s="148"/>
      <c r="CFY192" s="148"/>
      <c r="CFZ192" s="148"/>
      <c r="CGA192" s="148"/>
      <c r="CGB192" s="148"/>
      <c r="CGC192" s="148"/>
      <c r="CGD192" s="148"/>
      <c r="CGE192" s="148"/>
      <c r="CGF192" s="148"/>
      <c r="CGG192" s="148"/>
      <c r="CGH192" s="148"/>
      <c r="CGI192" s="148"/>
      <c r="CGJ192" s="148"/>
      <c r="CGK192" s="148"/>
      <c r="CGL192" s="148"/>
      <c r="CGM192" s="148"/>
      <c r="CGN192" s="148"/>
      <c r="CGO192" s="148"/>
      <c r="CGP192" s="148"/>
      <c r="CGQ192" s="148"/>
      <c r="CGR192" s="148"/>
      <c r="CGS192" s="148"/>
      <c r="CGT192" s="148"/>
      <c r="CGU192" s="148"/>
      <c r="CGV192" s="148"/>
      <c r="CGW192" s="148"/>
      <c r="CGX192" s="148"/>
      <c r="CGY192" s="148"/>
      <c r="CGZ192" s="148"/>
      <c r="CHA192" s="148"/>
      <c r="CHB192" s="148"/>
      <c r="CHC192" s="148"/>
      <c r="CHD192" s="148"/>
      <c r="CHE192" s="148"/>
      <c r="CHF192" s="148"/>
      <c r="CHG192" s="148"/>
      <c r="CHH192" s="148"/>
      <c r="CHI192" s="148"/>
      <c r="CHJ192" s="148"/>
      <c r="CHK192" s="148"/>
      <c r="CHL192" s="148"/>
      <c r="CHM192" s="148"/>
      <c r="CHN192" s="148"/>
      <c r="CHO192" s="148"/>
      <c r="CHP192" s="148"/>
      <c r="CHQ192" s="148"/>
      <c r="CHR192" s="148"/>
      <c r="CHS192" s="148"/>
      <c r="CHT192" s="148"/>
      <c r="CHU192" s="148"/>
      <c r="CHV192" s="148"/>
      <c r="CHW192" s="148"/>
      <c r="CHX192" s="148"/>
      <c r="CHY192" s="148"/>
      <c r="CHZ192" s="148"/>
      <c r="CIA192" s="148"/>
      <c r="CIB192" s="148"/>
      <c r="CIC192" s="148"/>
      <c r="CID192" s="148"/>
      <c r="CIE192" s="148"/>
      <c r="CIF192" s="148"/>
      <c r="CIG192" s="148"/>
      <c r="CIH192" s="148"/>
      <c r="CII192" s="148"/>
      <c r="CIJ192" s="148"/>
      <c r="CIK192" s="148"/>
      <c r="CIL192" s="148"/>
      <c r="CIM192" s="148"/>
      <c r="CIN192" s="148"/>
      <c r="CIO192" s="148"/>
      <c r="CIP192" s="148"/>
      <c r="CIQ192" s="148"/>
      <c r="CIR192" s="148"/>
      <c r="CIS192" s="148"/>
      <c r="CIT192" s="148"/>
      <c r="CIU192" s="148"/>
      <c r="CIV192" s="148"/>
      <c r="CIW192" s="148"/>
      <c r="CIX192" s="148"/>
      <c r="CIY192" s="148"/>
      <c r="CIZ192" s="148"/>
      <c r="CJA192" s="148"/>
      <c r="CJB192" s="148"/>
      <c r="CJC192" s="148"/>
      <c r="CJD192" s="148"/>
      <c r="CJE192" s="148"/>
      <c r="CJF192" s="148"/>
      <c r="CJG192" s="148"/>
      <c r="CJH192" s="148"/>
      <c r="CJI192" s="148"/>
      <c r="CJJ192" s="148"/>
      <c r="CJK192" s="148"/>
      <c r="CJL192" s="148"/>
      <c r="CJM192" s="148"/>
      <c r="CJN192" s="148"/>
      <c r="CJO192" s="148"/>
      <c r="CJP192" s="148"/>
      <c r="CJQ192" s="148"/>
      <c r="CJR192" s="148"/>
      <c r="CJS192" s="148"/>
      <c r="CJT192" s="148"/>
      <c r="CJU192" s="148"/>
      <c r="CJV192" s="148"/>
      <c r="CJW192" s="148"/>
      <c r="CJX192" s="148"/>
      <c r="CJY192" s="148"/>
      <c r="CJZ192" s="148"/>
      <c r="CKA192" s="148"/>
      <c r="CKB192" s="148"/>
      <c r="CKC192" s="148"/>
      <c r="CKD192" s="148"/>
      <c r="CKE192" s="148"/>
      <c r="CKF192" s="148"/>
      <c r="CKG192" s="148"/>
      <c r="CKH192" s="148"/>
      <c r="CKI192" s="148"/>
      <c r="CKJ192" s="148"/>
      <c r="CKK192" s="148"/>
      <c r="CKL192" s="148"/>
      <c r="CKM192" s="148"/>
      <c r="CKN192" s="148"/>
      <c r="CKO192" s="148"/>
      <c r="CKP192" s="148"/>
      <c r="CKQ192" s="148"/>
      <c r="CKR192" s="148"/>
      <c r="CKS192" s="148"/>
      <c r="CKT192" s="148"/>
      <c r="CKU192" s="148"/>
      <c r="CKV192" s="148"/>
      <c r="CKW192" s="148"/>
      <c r="CKX192" s="148"/>
      <c r="CKY192" s="148"/>
      <c r="CKZ192" s="148"/>
      <c r="CLA192" s="148"/>
      <c r="CLB192" s="148"/>
      <c r="CLC192" s="148"/>
      <c r="CLD192" s="148"/>
      <c r="CLE192" s="148"/>
      <c r="CLF192" s="148"/>
      <c r="CLG192" s="148"/>
      <c r="CLH192" s="148"/>
      <c r="CLI192" s="148"/>
      <c r="CLJ192" s="148"/>
      <c r="CLK192" s="148"/>
      <c r="CLL192" s="148"/>
      <c r="CLM192" s="148"/>
      <c r="CLN192" s="148"/>
      <c r="CLO192" s="148"/>
      <c r="CLP192" s="148"/>
      <c r="CLQ192" s="148"/>
      <c r="CLR192" s="148"/>
      <c r="CLS192" s="148"/>
      <c r="CLT192" s="148"/>
      <c r="CLU192" s="148"/>
      <c r="CLV192" s="148"/>
      <c r="CLW192" s="148"/>
      <c r="CLX192" s="148"/>
      <c r="CLY192" s="148"/>
      <c r="CLZ192" s="148"/>
      <c r="CMA192" s="148"/>
      <c r="CMB192" s="148"/>
      <c r="CMC192" s="148"/>
      <c r="CMD192" s="148"/>
      <c r="CME192" s="148"/>
      <c r="CMF192" s="148"/>
      <c r="CMG192" s="148"/>
      <c r="CMH192" s="148"/>
      <c r="CMI192" s="148"/>
      <c r="CMJ192" s="148"/>
      <c r="CMK192" s="148"/>
      <c r="CML192" s="148"/>
      <c r="CMM192" s="148"/>
      <c r="CMN192" s="148"/>
      <c r="CMO192" s="148"/>
      <c r="CMP192" s="148"/>
      <c r="CMQ192" s="148"/>
      <c r="CMR192" s="148"/>
      <c r="CMS192" s="148"/>
      <c r="CMT192" s="148"/>
      <c r="CMU192" s="148"/>
      <c r="CMV192" s="148"/>
      <c r="CMW192" s="148"/>
      <c r="CMX192" s="148"/>
      <c r="CMY192" s="148"/>
      <c r="CMZ192" s="148"/>
      <c r="CNA192" s="148"/>
      <c r="CNB192" s="148"/>
      <c r="CNC192" s="148"/>
      <c r="CND192" s="148"/>
      <c r="CNE192" s="148"/>
      <c r="CNF192" s="148"/>
      <c r="CNG192" s="148"/>
      <c r="CNH192" s="148"/>
      <c r="CNI192" s="148"/>
      <c r="CNJ192" s="148"/>
      <c r="CNK192" s="148"/>
      <c r="CNL192" s="148"/>
      <c r="CNM192" s="148"/>
      <c r="CNN192" s="148"/>
      <c r="CNO192" s="148"/>
      <c r="CNP192" s="148"/>
      <c r="CNQ192" s="148"/>
      <c r="CNR192" s="148"/>
      <c r="CNS192" s="148"/>
      <c r="CNT192" s="148"/>
      <c r="CNU192" s="148"/>
      <c r="CNV192" s="148"/>
      <c r="CNW192" s="148"/>
      <c r="CNX192" s="148"/>
      <c r="CNY192" s="148"/>
      <c r="CNZ192" s="148"/>
      <c r="COA192" s="148"/>
      <c r="COB192" s="148"/>
      <c r="COC192" s="148"/>
      <c r="COD192" s="148"/>
      <c r="COE192" s="148"/>
      <c r="COF192" s="148"/>
      <c r="COG192" s="148"/>
      <c r="COH192" s="148"/>
      <c r="COI192" s="148"/>
      <c r="COJ192" s="148"/>
      <c r="COK192" s="148"/>
      <c r="COL192" s="148"/>
      <c r="COM192" s="148"/>
      <c r="CON192" s="148"/>
      <c r="COO192" s="148"/>
      <c r="COP192" s="148"/>
      <c r="COQ192" s="148"/>
      <c r="COR192" s="148"/>
      <c r="COS192" s="148"/>
      <c r="COT192" s="148"/>
      <c r="COU192" s="148"/>
      <c r="COV192" s="148"/>
      <c r="COW192" s="148"/>
      <c r="COX192" s="148"/>
      <c r="COY192" s="148"/>
      <c r="COZ192" s="148"/>
      <c r="CPA192" s="148"/>
      <c r="CPB192" s="148"/>
      <c r="CPC192" s="148"/>
      <c r="CPD192" s="148"/>
      <c r="CPE192" s="148"/>
      <c r="CPF192" s="148"/>
      <c r="CPG192" s="148"/>
      <c r="CPH192" s="148"/>
      <c r="CPI192" s="148"/>
      <c r="CPJ192" s="148"/>
      <c r="CPK192" s="148"/>
      <c r="CPL192" s="148"/>
      <c r="CPM192" s="148"/>
      <c r="CPN192" s="148"/>
      <c r="CPO192" s="148"/>
      <c r="CPP192" s="148"/>
      <c r="CPQ192" s="148"/>
      <c r="CPR192" s="148"/>
      <c r="CPS192" s="148"/>
      <c r="CPT192" s="148"/>
      <c r="CPU192" s="148"/>
      <c r="CPV192" s="148"/>
      <c r="CPW192" s="148"/>
      <c r="CPX192" s="148"/>
      <c r="CPY192" s="148"/>
      <c r="CPZ192" s="148"/>
      <c r="CQA192" s="148"/>
      <c r="CQB192" s="148"/>
      <c r="CQC192" s="148"/>
      <c r="CQD192" s="148"/>
      <c r="CQE192" s="148"/>
      <c r="CQF192" s="148"/>
      <c r="CQG192" s="148"/>
      <c r="CQH192" s="148"/>
      <c r="CQI192" s="148"/>
      <c r="CQJ192" s="148"/>
      <c r="CQK192" s="148"/>
      <c r="CQL192" s="148"/>
      <c r="CQM192" s="148"/>
      <c r="CQN192" s="148"/>
      <c r="CQO192" s="148"/>
      <c r="CQP192" s="148"/>
      <c r="CQQ192" s="148"/>
      <c r="CQR192" s="148"/>
      <c r="CQS192" s="148"/>
      <c r="CQT192" s="148"/>
      <c r="CQU192" s="148"/>
      <c r="CQV192" s="148"/>
      <c r="CQW192" s="148"/>
      <c r="CQX192" s="148"/>
      <c r="CQY192" s="148"/>
      <c r="CQZ192" s="148"/>
      <c r="CRA192" s="148"/>
      <c r="CRB192" s="148"/>
      <c r="CRC192" s="148"/>
      <c r="CRD192" s="148"/>
      <c r="CRE192" s="148"/>
      <c r="CRF192" s="148"/>
      <c r="CRG192" s="148"/>
      <c r="CRH192" s="148"/>
      <c r="CRI192" s="148"/>
      <c r="CRJ192" s="148"/>
      <c r="CRK192" s="148"/>
      <c r="CRL192" s="148"/>
      <c r="CRM192" s="148"/>
      <c r="CRN192" s="148"/>
      <c r="CRO192" s="148"/>
      <c r="CRP192" s="148"/>
      <c r="CRQ192" s="148"/>
      <c r="CRR192" s="148"/>
      <c r="CRS192" s="148"/>
      <c r="CRT192" s="148"/>
      <c r="CRU192" s="148"/>
      <c r="CRV192" s="148"/>
      <c r="CRW192" s="148"/>
      <c r="CRX192" s="148"/>
      <c r="CRY192" s="148"/>
      <c r="CRZ192" s="148"/>
      <c r="CSA192" s="148"/>
      <c r="CSB192" s="148"/>
      <c r="CSC192" s="148"/>
      <c r="CSD192" s="148"/>
      <c r="CSE192" s="148"/>
      <c r="CSF192" s="148"/>
      <c r="CSG192" s="148"/>
      <c r="CSH192" s="148"/>
      <c r="CSI192" s="148"/>
      <c r="CSJ192" s="148"/>
      <c r="CSK192" s="148"/>
      <c r="CSL192" s="148"/>
      <c r="CSM192" s="148"/>
      <c r="CSN192" s="148"/>
      <c r="CSO192" s="148"/>
      <c r="CSP192" s="148"/>
      <c r="CSQ192" s="148"/>
      <c r="CSR192" s="148"/>
      <c r="CSS192" s="148"/>
      <c r="CST192" s="148"/>
      <c r="CSU192" s="148"/>
      <c r="CSV192" s="148"/>
      <c r="CSW192" s="148"/>
      <c r="CSX192" s="148"/>
      <c r="CSY192" s="148"/>
      <c r="CSZ192" s="148"/>
      <c r="CTA192" s="148"/>
      <c r="CTB192" s="148"/>
      <c r="CTC192" s="148"/>
      <c r="CTD192" s="148"/>
      <c r="CTE192" s="148"/>
      <c r="CTF192" s="148"/>
      <c r="CTG192" s="148"/>
      <c r="CTH192" s="148"/>
      <c r="CTI192" s="148"/>
      <c r="CTJ192" s="148"/>
      <c r="CTK192" s="148"/>
      <c r="CTL192" s="148"/>
      <c r="CTM192" s="148"/>
      <c r="CTN192" s="148"/>
      <c r="CTO192" s="148"/>
      <c r="CTP192" s="148"/>
      <c r="CTQ192" s="148"/>
      <c r="CTR192" s="148"/>
      <c r="CTS192" s="148"/>
      <c r="CTT192" s="148"/>
      <c r="CTU192" s="148"/>
      <c r="CTV192" s="148"/>
      <c r="CTW192" s="148"/>
      <c r="CTX192" s="148"/>
      <c r="CTY192" s="148"/>
      <c r="CTZ192" s="148"/>
      <c r="CUA192" s="148"/>
      <c r="CUB192" s="148"/>
      <c r="CUC192" s="148"/>
      <c r="CUD192" s="148"/>
      <c r="CUE192" s="148"/>
      <c r="CUF192" s="148"/>
      <c r="CUG192" s="148"/>
      <c r="CUH192" s="148"/>
      <c r="CUI192" s="148"/>
      <c r="CUJ192" s="148"/>
      <c r="CUK192" s="148"/>
      <c r="CUL192" s="148"/>
      <c r="CUM192" s="148"/>
      <c r="CUN192" s="148"/>
      <c r="CUO192" s="148"/>
      <c r="CUP192" s="148"/>
      <c r="CUQ192" s="148"/>
      <c r="CUR192" s="148"/>
      <c r="CUS192" s="148"/>
      <c r="CUT192" s="148"/>
      <c r="CUU192" s="148"/>
      <c r="CUV192" s="148"/>
      <c r="CUW192" s="148"/>
      <c r="CUX192" s="148"/>
      <c r="CUY192" s="148"/>
      <c r="CUZ192" s="148"/>
      <c r="CVA192" s="148"/>
      <c r="CVB192" s="148"/>
      <c r="CVC192" s="148"/>
      <c r="CVD192" s="148"/>
      <c r="CVE192" s="148"/>
      <c r="CVF192" s="148"/>
      <c r="CVG192" s="148"/>
      <c r="CVH192" s="148"/>
      <c r="CVI192" s="148"/>
      <c r="CVJ192" s="148"/>
      <c r="CVK192" s="148"/>
      <c r="CVL192" s="148"/>
      <c r="CVM192" s="148"/>
      <c r="CVN192" s="148"/>
      <c r="CVO192" s="148"/>
      <c r="CVP192" s="148"/>
      <c r="CVQ192" s="148"/>
      <c r="CVR192" s="148"/>
      <c r="CVS192" s="148"/>
      <c r="CVT192" s="148"/>
      <c r="CVU192" s="148"/>
      <c r="CVV192" s="148"/>
      <c r="CVW192" s="148"/>
      <c r="CVX192" s="148"/>
      <c r="CVY192" s="148"/>
      <c r="CVZ192" s="148"/>
      <c r="CWA192" s="148"/>
      <c r="CWB192" s="148"/>
      <c r="CWC192" s="148"/>
      <c r="CWD192" s="148"/>
      <c r="CWE192" s="148"/>
      <c r="CWF192" s="148"/>
      <c r="CWG192" s="148"/>
      <c r="CWH192" s="148"/>
      <c r="CWI192" s="148"/>
      <c r="CWJ192" s="148"/>
      <c r="CWK192" s="148"/>
      <c r="CWL192" s="148"/>
      <c r="CWM192" s="148"/>
      <c r="CWN192" s="148"/>
      <c r="CWO192" s="148"/>
      <c r="CWP192" s="148"/>
      <c r="CWQ192" s="148"/>
      <c r="CWR192" s="148"/>
      <c r="CWS192" s="148"/>
      <c r="CWT192" s="148"/>
      <c r="CWU192" s="148"/>
      <c r="CWV192" s="148"/>
      <c r="CWW192" s="148"/>
      <c r="CWX192" s="148"/>
      <c r="CWY192" s="148"/>
      <c r="CWZ192" s="148"/>
      <c r="CXA192" s="148"/>
      <c r="CXB192" s="148"/>
      <c r="CXC192" s="148"/>
      <c r="CXD192" s="148"/>
      <c r="CXE192" s="148"/>
      <c r="CXF192" s="148"/>
      <c r="CXG192" s="148"/>
      <c r="CXH192" s="148"/>
      <c r="CXI192" s="148"/>
      <c r="CXJ192" s="148"/>
      <c r="CXK192" s="148"/>
      <c r="CXL192" s="148"/>
      <c r="CXM192" s="148"/>
      <c r="CXN192" s="148"/>
      <c r="CXO192" s="148"/>
      <c r="CXP192" s="148"/>
      <c r="CXQ192" s="148"/>
      <c r="CXR192" s="148"/>
      <c r="CXS192" s="148"/>
      <c r="CXT192" s="148"/>
      <c r="CXU192" s="148"/>
      <c r="CXV192" s="148"/>
      <c r="CXW192" s="148"/>
      <c r="CXX192" s="148"/>
      <c r="CXY192" s="148"/>
      <c r="CXZ192" s="148"/>
      <c r="CYA192" s="148"/>
      <c r="CYB192" s="148"/>
      <c r="CYC192" s="148"/>
      <c r="CYD192" s="148"/>
      <c r="CYE192" s="148"/>
      <c r="CYF192" s="148"/>
      <c r="CYG192" s="148"/>
      <c r="CYH192" s="148"/>
      <c r="CYI192" s="148"/>
      <c r="CYJ192" s="148"/>
      <c r="CYK192" s="148"/>
      <c r="CYL192" s="148"/>
      <c r="CYM192" s="148"/>
      <c r="CYN192" s="148"/>
      <c r="CYO192" s="148"/>
      <c r="CYP192" s="148"/>
      <c r="CYQ192" s="148"/>
      <c r="CYR192" s="148"/>
      <c r="CYS192" s="148"/>
      <c r="CYT192" s="148"/>
      <c r="CYU192" s="148"/>
      <c r="CYV192" s="148"/>
      <c r="CYW192" s="148"/>
      <c r="CYX192" s="148"/>
      <c r="CYY192" s="148"/>
      <c r="CYZ192" s="148"/>
      <c r="CZA192" s="148"/>
      <c r="CZB192" s="148"/>
      <c r="CZC192" s="148"/>
      <c r="CZD192" s="148"/>
      <c r="CZE192" s="148"/>
      <c r="CZF192" s="148"/>
      <c r="CZG192" s="148"/>
      <c r="CZH192" s="148"/>
      <c r="CZI192" s="148"/>
      <c r="CZJ192" s="148"/>
      <c r="CZK192" s="148"/>
      <c r="CZL192" s="148"/>
      <c r="CZM192" s="148"/>
      <c r="CZN192" s="148"/>
      <c r="CZO192" s="148"/>
      <c r="CZP192" s="148"/>
      <c r="CZQ192" s="148"/>
      <c r="CZR192" s="148"/>
      <c r="CZS192" s="148"/>
      <c r="CZT192" s="148"/>
      <c r="CZU192" s="148"/>
      <c r="CZV192" s="148"/>
      <c r="CZW192" s="148"/>
      <c r="CZX192" s="148"/>
      <c r="CZY192" s="148"/>
      <c r="CZZ192" s="148"/>
      <c r="DAA192" s="148"/>
      <c r="DAB192" s="148"/>
      <c r="DAC192" s="148"/>
      <c r="DAD192" s="148"/>
      <c r="DAE192" s="148"/>
      <c r="DAF192" s="148"/>
      <c r="DAG192" s="148"/>
      <c r="DAH192" s="148"/>
      <c r="DAI192" s="148"/>
      <c r="DAJ192" s="148"/>
      <c r="DAK192" s="148"/>
      <c r="DAL192" s="148"/>
      <c r="DAM192" s="148"/>
      <c r="DAN192" s="148"/>
      <c r="DAO192" s="148"/>
      <c r="DAP192" s="148"/>
      <c r="DAQ192" s="148"/>
      <c r="DAR192" s="148"/>
      <c r="DAS192" s="148"/>
      <c r="DAT192" s="148"/>
      <c r="DAU192" s="148"/>
      <c r="DAV192" s="148"/>
      <c r="DAW192" s="148"/>
      <c r="DAX192" s="148"/>
      <c r="DAY192" s="148"/>
      <c r="DAZ192" s="148"/>
      <c r="DBA192" s="148"/>
      <c r="DBB192" s="148"/>
      <c r="DBC192" s="148"/>
      <c r="DBD192" s="148"/>
      <c r="DBE192" s="148"/>
      <c r="DBF192" s="148"/>
      <c r="DBG192" s="148"/>
      <c r="DBH192" s="148"/>
      <c r="DBI192" s="148"/>
      <c r="DBJ192" s="148"/>
      <c r="DBK192" s="148"/>
      <c r="DBL192" s="148"/>
      <c r="DBM192" s="148"/>
      <c r="DBN192" s="148"/>
      <c r="DBO192" s="148"/>
      <c r="DBP192" s="148"/>
      <c r="DBQ192" s="148"/>
      <c r="DBR192" s="148"/>
      <c r="DBS192" s="148"/>
      <c r="DBT192" s="148"/>
      <c r="DBU192" s="148"/>
      <c r="DBV192" s="148"/>
      <c r="DBW192" s="148"/>
      <c r="DBX192" s="148"/>
      <c r="DBY192" s="148"/>
      <c r="DBZ192" s="148"/>
      <c r="DCA192" s="148"/>
      <c r="DCB192" s="148"/>
      <c r="DCC192" s="148"/>
      <c r="DCD192" s="148"/>
      <c r="DCE192" s="148"/>
      <c r="DCF192" s="148"/>
      <c r="DCG192" s="148"/>
      <c r="DCH192" s="148"/>
      <c r="DCI192" s="148"/>
      <c r="DCJ192" s="148"/>
      <c r="DCK192" s="148"/>
      <c r="DCL192" s="148"/>
      <c r="DCM192" s="148"/>
      <c r="DCN192" s="148"/>
      <c r="DCO192" s="148"/>
      <c r="DCP192" s="148"/>
      <c r="DCQ192" s="148"/>
      <c r="DCR192" s="148"/>
      <c r="DCS192" s="148"/>
      <c r="DCT192" s="148"/>
      <c r="DCU192" s="148"/>
      <c r="DCV192" s="148"/>
      <c r="DCW192" s="148"/>
      <c r="DCX192" s="148"/>
      <c r="DCY192" s="148"/>
      <c r="DCZ192" s="148"/>
      <c r="DDA192" s="148"/>
      <c r="DDB192" s="148"/>
      <c r="DDC192" s="148"/>
      <c r="DDD192" s="148"/>
      <c r="DDE192" s="148"/>
      <c r="DDF192" s="148"/>
      <c r="DDG192" s="148"/>
      <c r="DDH192" s="148"/>
      <c r="DDI192" s="148"/>
      <c r="DDJ192" s="148"/>
      <c r="DDK192" s="148"/>
      <c r="DDL192" s="148"/>
      <c r="DDM192" s="148"/>
      <c r="DDN192" s="148"/>
      <c r="DDO192" s="148"/>
      <c r="DDP192" s="148"/>
      <c r="DDQ192" s="148"/>
      <c r="DDR192" s="148"/>
      <c r="DDS192" s="148"/>
      <c r="DDT192" s="148"/>
      <c r="DDU192" s="148"/>
      <c r="DDV192" s="148"/>
      <c r="DDW192" s="148"/>
      <c r="DDX192" s="148"/>
      <c r="DDY192" s="148"/>
      <c r="DDZ192" s="148"/>
      <c r="DEA192" s="148"/>
      <c r="DEB192" s="148"/>
      <c r="DEC192" s="148"/>
      <c r="DED192" s="148"/>
      <c r="DEE192" s="148"/>
      <c r="DEF192" s="148"/>
      <c r="DEG192" s="148"/>
      <c r="DEH192" s="148"/>
      <c r="DEI192" s="148"/>
      <c r="DEJ192" s="148"/>
      <c r="DEK192" s="148"/>
      <c r="DEL192" s="148"/>
      <c r="DEM192" s="148"/>
      <c r="DEN192" s="148"/>
      <c r="DEO192" s="148"/>
      <c r="DEP192" s="148"/>
      <c r="DEQ192" s="148"/>
      <c r="DER192" s="148"/>
      <c r="DES192" s="148"/>
      <c r="DET192" s="148"/>
      <c r="DEU192" s="148"/>
      <c r="DEV192" s="148"/>
      <c r="DEW192" s="148"/>
      <c r="DEX192" s="148"/>
      <c r="DEY192" s="148"/>
      <c r="DEZ192" s="148"/>
      <c r="DFA192" s="148"/>
      <c r="DFB192" s="148"/>
      <c r="DFC192" s="148"/>
      <c r="DFD192" s="148"/>
      <c r="DFE192" s="148"/>
      <c r="DFF192" s="148"/>
      <c r="DFG192" s="148"/>
      <c r="DFH192" s="148"/>
      <c r="DFI192" s="148"/>
      <c r="DFJ192" s="148"/>
      <c r="DFK192" s="148"/>
      <c r="DFL192" s="148"/>
      <c r="DFM192" s="148"/>
      <c r="DFN192" s="148"/>
      <c r="DFO192" s="148"/>
      <c r="DFP192" s="148"/>
      <c r="DFQ192" s="148"/>
      <c r="DFR192" s="148"/>
      <c r="DFS192" s="148"/>
      <c r="DFT192" s="148"/>
      <c r="DFU192" s="148"/>
      <c r="DFV192" s="148"/>
      <c r="DFW192" s="148"/>
      <c r="DFX192" s="148"/>
      <c r="DFY192" s="148"/>
      <c r="DFZ192" s="148"/>
      <c r="DGA192" s="148"/>
      <c r="DGB192" s="148"/>
      <c r="DGC192" s="148"/>
      <c r="DGD192" s="148"/>
      <c r="DGE192" s="148"/>
      <c r="DGF192" s="148"/>
      <c r="DGG192" s="148"/>
      <c r="DGH192" s="148"/>
      <c r="DGI192" s="148"/>
      <c r="DGJ192" s="148"/>
      <c r="DGK192" s="148"/>
      <c r="DGL192" s="148"/>
      <c r="DGM192" s="148"/>
      <c r="DGN192" s="148"/>
      <c r="DGO192" s="148"/>
      <c r="DGP192" s="148"/>
      <c r="DGQ192" s="148"/>
      <c r="DGR192" s="148"/>
      <c r="DGS192" s="148"/>
      <c r="DGT192" s="148"/>
      <c r="DGU192" s="148"/>
      <c r="DGV192" s="148"/>
      <c r="DGW192" s="148"/>
      <c r="DGX192" s="148"/>
      <c r="DGY192" s="148"/>
      <c r="DGZ192" s="148"/>
      <c r="DHA192" s="148"/>
      <c r="DHB192" s="148"/>
      <c r="DHC192" s="148"/>
      <c r="DHD192" s="148"/>
      <c r="DHE192" s="148"/>
      <c r="DHF192" s="148"/>
      <c r="DHG192" s="148"/>
      <c r="DHH192" s="148"/>
      <c r="DHI192" s="148"/>
      <c r="DHJ192" s="148"/>
      <c r="DHK192" s="148"/>
      <c r="DHL192" s="148"/>
      <c r="DHM192" s="148"/>
      <c r="DHN192" s="148"/>
      <c r="DHO192" s="148"/>
      <c r="DHP192" s="148"/>
      <c r="DHQ192" s="148"/>
      <c r="DHR192" s="148"/>
      <c r="DHS192" s="148"/>
      <c r="DHT192" s="148"/>
      <c r="DHU192" s="148"/>
      <c r="DHV192" s="148"/>
      <c r="DHW192" s="148"/>
      <c r="DHX192" s="148"/>
      <c r="DHY192" s="148"/>
      <c r="DHZ192" s="148"/>
      <c r="DIA192" s="148"/>
      <c r="DIB192" s="148"/>
      <c r="DIC192" s="148"/>
      <c r="DID192" s="148"/>
      <c r="DIE192" s="148"/>
      <c r="DIF192" s="148"/>
      <c r="DIG192" s="148"/>
      <c r="DIH192" s="148"/>
      <c r="DII192" s="148"/>
      <c r="DIJ192" s="148"/>
      <c r="DIK192" s="148"/>
      <c r="DIL192" s="148"/>
      <c r="DIM192" s="148"/>
      <c r="DIN192" s="148"/>
      <c r="DIO192" s="148"/>
      <c r="DIP192" s="148"/>
      <c r="DIQ192" s="148"/>
      <c r="DIR192" s="148"/>
      <c r="DIS192" s="148"/>
      <c r="DIT192" s="148"/>
      <c r="DIU192" s="148"/>
      <c r="DIV192" s="148"/>
      <c r="DIW192" s="148"/>
      <c r="DIX192" s="148"/>
      <c r="DIY192" s="148"/>
      <c r="DIZ192" s="148"/>
      <c r="DJA192" s="148"/>
      <c r="DJB192" s="148"/>
      <c r="DJC192" s="148"/>
      <c r="DJD192" s="148"/>
      <c r="DJE192" s="148"/>
      <c r="DJF192" s="148"/>
      <c r="DJG192" s="148"/>
      <c r="DJH192" s="148"/>
      <c r="DJI192" s="148"/>
      <c r="DJJ192" s="148"/>
      <c r="DJK192" s="148"/>
      <c r="DJL192" s="148"/>
      <c r="DJM192" s="148"/>
      <c r="DJN192" s="148"/>
      <c r="DJO192" s="148"/>
      <c r="DJP192" s="148"/>
      <c r="DJQ192" s="148"/>
      <c r="DJR192" s="148"/>
      <c r="DJS192" s="148"/>
      <c r="DJT192" s="148"/>
      <c r="DJU192" s="148"/>
      <c r="DJV192" s="148"/>
      <c r="DJW192" s="148"/>
      <c r="DJX192" s="148"/>
      <c r="DJY192" s="148"/>
      <c r="DJZ192" s="148"/>
      <c r="DKA192" s="148"/>
      <c r="DKB192" s="148"/>
      <c r="DKC192" s="148"/>
      <c r="DKD192" s="148"/>
      <c r="DKE192" s="148"/>
      <c r="DKF192" s="148"/>
      <c r="DKG192" s="148"/>
      <c r="DKH192" s="148"/>
      <c r="DKI192" s="148"/>
      <c r="DKJ192" s="148"/>
      <c r="DKK192" s="148"/>
      <c r="DKL192" s="148"/>
      <c r="DKM192" s="148"/>
      <c r="DKN192" s="148"/>
      <c r="DKO192" s="148"/>
      <c r="DKP192" s="148"/>
      <c r="DKQ192" s="148"/>
      <c r="DKR192" s="148"/>
      <c r="DKS192" s="148"/>
      <c r="DKT192" s="148"/>
      <c r="DKU192" s="148"/>
      <c r="DKV192" s="148"/>
      <c r="DKW192" s="148"/>
      <c r="DKX192" s="148"/>
      <c r="DKY192" s="148"/>
      <c r="DKZ192" s="148"/>
      <c r="DLA192" s="148"/>
      <c r="DLB192" s="148"/>
      <c r="DLC192" s="148"/>
      <c r="DLD192" s="148"/>
      <c r="DLE192" s="148"/>
      <c r="DLF192" s="148"/>
      <c r="DLG192" s="148"/>
      <c r="DLH192" s="148"/>
      <c r="DLI192" s="148"/>
      <c r="DLJ192" s="148"/>
      <c r="DLK192" s="148"/>
      <c r="DLL192" s="148"/>
      <c r="DLM192" s="148"/>
      <c r="DLN192" s="148"/>
      <c r="DLO192" s="148"/>
      <c r="DLP192" s="148"/>
      <c r="DLQ192" s="148"/>
      <c r="DLR192" s="148"/>
      <c r="DLS192" s="148"/>
      <c r="DLT192" s="148"/>
      <c r="DLU192" s="148"/>
      <c r="DLV192" s="148"/>
      <c r="DLW192" s="148"/>
      <c r="DLX192" s="148"/>
      <c r="DLY192" s="148"/>
      <c r="DLZ192" s="148"/>
      <c r="DMA192" s="148"/>
      <c r="DMB192" s="148"/>
      <c r="DMC192" s="148"/>
      <c r="DMD192" s="148"/>
      <c r="DME192" s="148"/>
      <c r="DMF192" s="148"/>
      <c r="DMG192" s="148"/>
      <c r="DMH192" s="148"/>
      <c r="DMI192" s="148"/>
      <c r="DMJ192" s="148"/>
      <c r="DMK192" s="148"/>
      <c r="DML192" s="148"/>
      <c r="DMM192" s="148"/>
      <c r="DMN192" s="148"/>
      <c r="DMO192" s="148"/>
      <c r="DMP192" s="148"/>
      <c r="DMQ192" s="148"/>
      <c r="DMR192" s="148"/>
      <c r="DMS192" s="148"/>
      <c r="DMT192" s="148"/>
      <c r="DMU192" s="148"/>
      <c r="DMV192" s="148"/>
      <c r="DMW192" s="148"/>
      <c r="DMX192" s="148"/>
      <c r="DMY192" s="148"/>
      <c r="DMZ192" s="148"/>
      <c r="DNA192" s="148"/>
      <c r="DNB192" s="148"/>
      <c r="DNC192" s="148"/>
      <c r="DND192" s="148"/>
      <c r="DNE192" s="148"/>
      <c r="DNF192" s="148"/>
      <c r="DNG192" s="148"/>
      <c r="DNH192" s="148"/>
      <c r="DNI192" s="148"/>
      <c r="DNJ192" s="148"/>
      <c r="DNK192" s="148"/>
      <c r="DNL192" s="148"/>
      <c r="DNM192" s="148"/>
      <c r="DNN192" s="148"/>
      <c r="DNO192" s="148"/>
      <c r="DNP192" s="148"/>
      <c r="DNQ192" s="148"/>
      <c r="DNR192" s="148"/>
      <c r="DNS192" s="148"/>
      <c r="DNT192" s="148"/>
      <c r="DNU192" s="148"/>
      <c r="DNV192" s="148"/>
      <c r="DNW192" s="148"/>
      <c r="DNX192" s="148"/>
      <c r="DNY192" s="148"/>
      <c r="DNZ192" s="148"/>
      <c r="DOA192" s="148"/>
      <c r="DOB192" s="148"/>
      <c r="DOC192" s="148"/>
      <c r="DOD192" s="148"/>
      <c r="DOE192" s="148"/>
      <c r="DOF192" s="148"/>
      <c r="DOG192" s="148"/>
      <c r="DOH192" s="148"/>
      <c r="DOI192" s="148"/>
      <c r="DOJ192" s="148"/>
      <c r="DOK192" s="148"/>
      <c r="DOL192" s="148"/>
      <c r="DOM192" s="148"/>
      <c r="DON192" s="148"/>
      <c r="DOO192" s="148"/>
      <c r="DOP192" s="148"/>
      <c r="DOQ192" s="148"/>
      <c r="DOR192" s="148"/>
      <c r="DOS192" s="148"/>
      <c r="DOT192" s="148"/>
      <c r="DOU192" s="148"/>
      <c r="DOV192" s="148"/>
      <c r="DOW192" s="148"/>
      <c r="DOX192" s="148"/>
      <c r="DOY192" s="148"/>
      <c r="DOZ192" s="148"/>
      <c r="DPA192" s="148"/>
      <c r="DPB192" s="148"/>
      <c r="DPC192" s="148"/>
      <c r="DPD192" s="148"/>
      <c r="DPE192" s="148"/>
      <c r="DPF192" s="148"/>
      <c r="DPG192" s="148"/>
      <c r="DPH192" s="148"/>
      <c r="DPI192" s="148"/>
      <c r="DPJ192" s="148"/>
      <c r="DPK192" s="148"/>
      <c r="DPL192" s="148"/>
      <c r="DPM192" s="148"/>
      <c r="DPN192" s="148"/>
      <c r="DPO192" s="148"/>
      <c r="DPP192" s="148"/>
      <c r="DPQ192" s="148"/>
      <c r="DPR192" s="148"/>
      <c r="DPS192" s="148"/>
      <c r="DPT192" s="148"/>
      <c r="DPU192" s="148"/>
      <c r="DPV192" s="148"/>
      <c r="DPW192" s="148"/>
      <c r="DPX192" s="148"/>
      <c r="DPY192" s="148"/>
      <c r="DPZ192" s="148"/>
      <c r="DQA192" s="148"/>
      <c r="DQB192" s="148"/>
      <c r="DQC192" s="148"/>
      <c r="DQD192" s="148"/>
      <c r="DQE192" s="148"/>
      <c r="DQF192" s="148"/>
      <c r="DQG192" s="148"/>
      <c r="DQH192" s="148"/>
      <c r="DQI192" s="148"/>
      <c r="DQJ192" s="148"/>
      <c r="DQK192" s="148"/>
      <c r="DQL192" s="148"/>
      <c r="DQM192" s="148"/>
      <c r="DQN192" s="148"/>
      <c r="DQO192" s="148"/>
      <c r="DQP192" s="148"/>
      <c r="DQQ192" s="148"/>
      <c r="DQR192" s="148"/>
      <c r="DQS192" s="148"/>
      <c r="DQT192" s="148"/>
      <c r="DQU192" s="148"/>
      <c r="DQV192" s="148"/>
      <c r="DQW192" s="148"/>
      <c r="DQX192" s="148"/>
      <c r="DQY192" s="148"/>
      <c r="DQZ192" s="148"/>
      <c r="DRA192" s="148"/>
      <c r="DRB192" s="148"/>
      <c r="DRC192" s="148"/>
      <c r="DRD192" s="148"/>
      <c r="DRE192" s="148"/>
      <c r="DRF192" s="148"/>
      <c r="DRG192" s="148"/>
      <c r="DRH192" s="148"/>
      <c r="DRI192" s="148"/>
      <c r="DRJ192" s="148"/>
      <c r="DRK192" s="148"/>
      <c r="DRL192" s="148"/>
      <c r="DRM192" s="148"/>
      <c r="DRN192" s="148"/>
      <c r="DRO192" s="148"/>
      <c r="DRP192" s="148"/>
      <c r="DRQ192" s="148"/>
      <c r="DRR192" s="148"/>
      <c r="DRS192" s="148"/>
      <c r="DRT192" s="148"/>
      <c r="DRU192" s="148"/>
      <c r="DRV192" s="148"/>
      <c r="DRW192" s="148"/>
      <c r="DRX192" s="148"/>
      <c r="DRY192" s="148"/>
      <c r="DRZ192" s="148"/>
      <c r="DSA192" s="148"/>
      <c r="DSB192" s="148"/>
      <c r="DSC192" s="148"/>
      <c r="DSD192" s="148"/>
      <c r="DSE192" s="148"/>
      <c r="DSF192" s="148"/>
      <c r="DSG192" s="148"/>
      <c r="DSH192" s="148"/>
      <c r="DSI192" s="148"/>
      <c r="DSJ192" s="148"/>
      <c r="DSK192" s="148"/>
      <c r="DSL192" s="148"/>
      <c r="DSM192" s="148"/>
      <c r="DSN192" s="148"/>
      <c r="DSO192" s="148"/>
      <c r="DSP192" s="148"/>
      <c r="DSQ192" s="148"/>
      <c r="DSR192" s="148"/>
      <c r="DSS192" s="148"/>
      <c r="DST192" s="148"/>
      <c r="DSU192" s="148"/>
      <c r="DSV192" s="148"/>
      <c r="DSW192" s="148"/>
      <c r="DSX192" s="148"/>
      <c r="DSY192" s="148"/>
      <c r="DSZ192" s="148"/>
      <c r="DTA192" s="148"/>
      <c r="DTB192" s="148"/>
      <c r="DTC192" s="148"/>
      <c r="DTD192" s="148"/>
      <c r="DTE192" s="148"/>
      <c r="DTF192" s="148"/>
      <c r="DTG192" s="148"/>
      <c r="DTH192" s="148"/>
      <c r="DTI192" s="148"/>
      <c r="DTJ192" s="148"/>
      <c r="DTK192" s="148"/>
      <c r="DTL192" s="148"/>
      <c r="DTM192" s="148"/>
      <c r="DTN192" s="148"/>
      <c r="DTO192" s="148"/>
      <c r="DTP192" s="148"/>
      <c r="DTQ192" s="148"/>
      <c r="DTR192" s="148"/>
      <c r="DTS192" s="148"/>
      <c r="DTT192" s="148"/>
      <c r="DTU192" s="148"/>
      <c r="DTV192" s="148"/>
      <c r="DTW192" s="148"/>
      <c r="DTX192" s="148"/>
      <c r="DTY192" s="148"/>
      <c r="DTZ192" s="148"/>
      <c r="DUA192" s="148"/>
      <c r="DUB192" s="148"/>
      <c r="DUC192" s="148"/>
      <c r="DUD192" s="148"/>
      <c r="DUE192" s="148"/>
      <c r="DUF192" s="148"/>
      <c r="DUG192" s="148"/>
      <c r="DUH192" s="148"/>
      <c r="DUI192" s="148"/>
      <c r="DUJ192" s="148"/>
      <c r="DUK192" s="148"/>
      <c r="DUL192" s="148"/>
      <c r="DUM192" s="148"/>
      <c r="DUN192" s="148"/>
      <c r="DUO192" s="148"/>
      <c r="DUP192" s="148"/>
      <c r="DUQ192" s="148"/>
      <c r="DUR192" s="148"/>
      <c r="DUS192" s="148"/>
      <c r="DUT192" s="148"/>
      <c r="DUU192" s="148"/>
      <c r="DUV192" s="148"/>
      <c r="DUW192" s="148"/>
      <c r="DUX192" s="148"/>
      <c r="DUY192" s="148"/>
      <c r="DUZ192" s="148"/>
      <c r="DVA192" s="148"/>
      <c r="DVB192" s="148"/>
      <c r="DVC192" s="148"/>
      <c r="DVD192" s="148"/>
      <c r="DVE192" s="148"/>
      <c r="DVF192" s="148"/>
      <c r="DVG192" s="148"/>
      <c r="DVH192" s="148"/>
      <c r="DVI192" s="148"/>
      <c r="DVJ192" s="148"/>
      <c r="DVK192" s="148"/>
      <c r="DVL192" s="148"/>
      <c r="DVM192" s="148"/>
      <c r="DVN192" s="148"/>
      <c r="DVO192" s="148"/>
      <c r="DVP192" s="148"/>
      <c r="DVQ192" s="148"/>
      <c r="DVR192" s="148"/>
      <c r="DVS192" s="148"/>
      <c r="DVT192" s="148"/>
      <c r="DVU192" s="148"/>
      <c r="DVV192" s="148"/>
      <c r="DVW192" s="148"/>
      <c r="DVX192" s="148"/>
      <c r="DVY192" s="148"/>
      <c r="DVZ192" s="148"/>
      <c r="DWA192" s="148"/>
      <c r="DWB192" s="148"/>
      <c r="DWC192" s="148"/>
      <c r="DWD192" s="148"/>
      <c r="DWE192" s="148"/>
      <c r="DWF192" s="148"/>
      <c r="DWG192" s="148"/>
      <c r="DWH192" s="148"/>
      <c r="DWI192" s="148"/>
      <c r="DWJ192" s="148"/>
      <c r="DWK192" s="148"/>
      <c r="DWL192" s="148"/>
      <c r="DWM192" s="148"/>
      <c r="DWN192" s="148"/>
      <c r="DWO192" s="148"/>
      <c r="DWP192" s="148"/>
      <c r="DWQ192" s="148"/>
      <c r="DWR192" s="148"/>
      <c r="DWS192" s="148"/>
      <c r="DWT192" s="148"/>
      <c r="DWU192" s="148"/>
      <c r="DWV192" s="148"/>
      <c r="DWW192" s="148"/>
      <c r="DWX192" s="148"/>
      <c r="DWY192" s="148"/>
      <c r="DWZ192" s="148"/>
      <c r="DXA192" s="148"/>
      <c r="DXB192" s="148"/>
      <c r="DXC192" s="148"/>
      <c r="DXD192" s="148"/>
      <c r="DXE192" s="148"/>
      <c r="DXF192" s="148"/>
      <c r="DXG192" s="148"/>
      <c r="DXH192" s="148"/>
      <c r="DXI192" s="148"/>
      <c r="DXJ192" s="148"/>
      <c r="DXK192" s="148"/>
      <c r="DXL192" s="148"/>
      <c r="DXM192" s="148"/>
      <c r="DXN192" s="148"/>
      <c r="DXO192" s="148"/>
      <c r="DXP192" s="148"/>
      <c r="DXQ192" s="148"/>
      <c r="DXR192" s="148"/>
      <c r="DXS192" s="148"/>
      <c r="DXT192" s="148"/>
      <c r="DXU192" s="148"/>
      <c r="DXV192" s="148"/>
      <c r="DXW192" s="148"/>
      <c r="DXX192" s="148"/>
      <c r="DXY192" s="148"/>
      <c r="DXZ192" s="148"/>
      <c r="DYA192" s="148"/>
      <c r="DYB192" s="148"/>
      <c r="DYC192" s="148"/>
      <c r="DYD192" s="148"/>
      <c r="DYE192" s="148"/>
      <c r="DYF192" s="148"/>
      <c r="DYG192" s="148"/>
      <c r="DYH192" s="148"/>
      <c r="DYI192" s="148"/>
      <c r="DYJ192" s="148"/>
      <c r="DYK192" s="148"/>
      <c r="DYL192" s="148"/>
      <c r="DYM192" s="148"/>
      <c r="DYN192" s="148"/>
      <c r="DYO192" s="148"/>
      <c r="DYP192" s="148"/>
      <c r="DYQ192" s="148"/>
      <c r="DYR192" s="148"/>
      <c r="DYS192" s="148"/>
      <c r="DYT192" s="148"/>
      <c r="DYU192" s="148"/>
      <c r="DYV192" s="148"/>
      <c r="DYW192" s="148"/>
      <c r="DYX192" s="148"/>
      <c r="DYY192" s="148"/>
      <c r="DYZ192" s="148"/>
      <c r="DZA192" s="148"/>
      <c r="DZB192" s="148"/>
      <c r="DZC192" s="148"/>
      <c r="DZD192" s="148"/>
      <c r="DZE192" s="148"/>
      <c r="DZF192" s="148"/>
      <c r="DZG192" s="148"/>
      <c r="DZH192" s="148"/>
      <c r="DZI192" s="148"/>
      <c r="DZJ192" s="148"/>
      <c r="DZK192" s="148"/>
      <c r="DZL192" s="148"/>
      <c r="DZM192" s="148"/>
      <c r="DZN192" s="148"/>
      <c r="DZO192" s="148"/>
      <c r="DZP192" s="148"/>
      <c r="DZQ192" s="148"/>
      <c r="DZR192" s="148"/>
      <c r="DZS192" s="148"/>
      <c r="DZT192" s="148"/>
      <c r="DZU192" s="148"/>
      <c r="DZV192" s="148"/>
      <c r="DZW192" s="148"/>
      <c r="DZX192" s="148"/>
      <c r="DZY192" s="148"/>
      <c r="DZZ192" s="148"/>
      <c r="EAA192" s="148"/>
      <c r="EAB192" s="148"/>
      <c r="EAC192" s="148"/>
      <c r="EAD192" s="148"/>
      <c r="EAE192" s="148"/>
      <c r="EAF192" s="148"/>
      <c r="EAG192" s="148"/>
      <c r="EAH192" s="148"/>
      <c r="EAI192" s="148"/>
      <c r="EAJ192" s="148"/>
      <c r="EAK192" s="148"/>
      <c r="EAL192" s="148"/>
      <c r="EAM192" s="148"/>
      <c r="EAN192" s="148"/>
      <c r="EAO192" s="148"/>
      <c r="EAP192" s="148"/>
      <c r="EAQ192" s="148"/>
      <c r="EAR192" s="148"/>
      <c r="EAS192" s="148"/>
      <c r="EAT192" s="148"/>
      <c r="EAU192" s="148"/>
      <c r="EAV192" s="148"/>
      <c r="EAW192" s="148"/>
      <c r="EAX192" s="148"/>
      <c r="EAY192" s="148"/>
      <c r="EAZ192" s="148"/>
      <c r="EBA192" s="148"/>
      <c r="EBB192" s="148"/>
      <c r="EBC192" s="148"/>
      <c r="EBD192" s="148"/>
      <c r="EBE192" s="148"/>
      <c r="EBF192" s="148"/>
      <c r="EBG192" s="148"/>
      <c r="EBH192" s="148"/>
      <c r="EBI192" s="148"/>
      <c r="EBJ192" s="148"/>
      <c r="EBK192" s="148"/>
      <c r="EBL192" s="148"/>
      <c r="EBM192" s="148"/>
      <c r="EBN192" s="148"/>
      <c r="EBO192" s="148"/>
      <c r="EBP192" s="148"/>
      <c r="EBQ192" s="148"/>
      <c r="EBR192" s="148"/>
      <c r="EBS192" s="148"/>
      <c r="EBT192" s="148"/>
      <c r="EBU192" s="148"/>
      <c r="EBV192" s="148"/>
      <c r="EBW192" s="148"/>
      <c r="EBX192" s="148"/>
      <c r="EBY192" s="148"/>
      <c r="EBZ192" s="148"/>
      <c r="ECA192" s="148"/>
      <c r="ECB192" s="148"/>
      <c r="ECC192" s="148"/>
      <c r="ECD192" s="148"/>
      <c r="ECE192" s="148"/>
      <c r="ECF192" s="148"/>
      <c r="ECG192" s="148"/>
      <c r="ECH192" s="148"/>
      <c r="ECI192" s="148"/>
      <c r="ECJ192" s="148"/>
      <c r="ECK192" s="148"/>
      <c r="ECL192" s="148"/>
      <c r="ECM192" s="148"/>
      <c r="ECN192" s="148"/>
      <c r="ECO192" s="148"/>
      <c r="ECP192" s="148"/>
      <c r="ECQ192" s="148"/>
      <c r="ECR192" s="148"/>
      <c r="ECS192" s="148"/>
      <c r="ECT192" s="148"/>
      <c r="ECU192" s="148"/>
      <c r="ECV192" s="148"/>
      <c r="ECW192" s="148"/>
      <c r="ECX192" s="148"/>
      <c r="ECY192" s="148"/>
      <c r="ECZ192" s="148"/>
      <c r="EDA192" s="148"/>
      <c r="EDB192" s="148"/>
      <c r="EDC192" s="148"/>
      <c r="EDD192" s="148"/>
      <c r="EDE192" s="148"/>
      <c r="EDF192" s="148"/>
      <c r="EDG192" s="148"/>
      <c r="EDH192" s="148"/>
      <c r="EDI192" s="148"/>
      <c r="EDJ192" s="148"/>
      <c r="EDK192" s="148"/>
      <c r="EDL192" s="148"/>
      <c r="EDM192" s="148"/>
      <c r="EDN192" s="148"/>
      <c r="EDO192" s="148"/>
      <c r="EDP192" s="148"/>
      <c r="EDQ192" s="148"/>
      <c r="EDR192" s="148"/>
      <c r="EDS192" s="148"/>
      <c r="EDT192" s="148"/>
      <c r="EDU192" s="148"/>
      <c r="EDV192" s="148"/>
      <c r="EDW192" s="148"/>
      <c r="EDX192" s="148"/>
      <c r="EDY192" s="148"/>
      <c r="EDZ192" s="148"/>
      <c r="EEA192" s="148"/>
      <c r="EEB192" s="148"/>
      <c r="EEC192" s="148"/>
      <c r="EED192" s="148"/>
      <c r="EEE192" s="148"/>
      <c r="EEF192" s="148"/>
      <c r="EEG192" s="148"/>
      <c r="EEH192" s="148"/>
      <c r="EEI192" s="148"/>
      <c r="EEJ192" s="148"/>
      <c r="EEK192" s="148"/>
      <c r="EEL192" s="148"/>
      <c r="EEM192" s="148"/>
      <c r="EEN192" s="148"/>
      <c r="EEO192" s="148"/>
      <c r="EEP192" s="148"/>
      <c r="EEQ192" s="148"/>
      <c r="EER192" s="148"/>
      <c r="EES192" s="148"/>
      <c r="EET192" s="148"/>
      <c r="EEU192" s="148"/>
      <c r="EEV192" s="148"/>
      <c r="EEW192" s="148"/>
      <c r="EEX192" s="148"/>
      <c r="EEY192" s="148"/>
      <c r="EEZ192" s="148"/>
      <c r="EFA192" s="148"/>
      <c r="EFB192" s="148"/>
      <c r="EFC192" s="148"/>
      <c r="EFD192" s="148"/>
      <c r="EFE192" s="148"/>
      <c r="EFF192" s="148"/>
      <c r="EFG192" s="148"/>
      <c r="EFH192" s="148"/>
      <c r="EFI192" s="148"/>
      <c r="EFJ192" s="148"/>
      <c r="EFK192" s="148"/>
      <c r="EFL192" s="148"/>
      <c r="EFM192" s="148"/>
      <c r="EFN192" s="148"/>
      <c r="EFO192" s="148"/>
      <c r="EFP192" s="148"/>
      <c r="EFQ192" s="148"/>
      <c r="EFR192" s="148"/>
      <c r="EFS192" s="148"/>
      <c r="EFT192" s="148"/>
      <c r="EFU192" s="148"/>
      <c r="EFV192" s="148"/>
      <c r="EFW192" s="148"/>
      <c r="EFX192" s="148"/>
      <c r="EFY192" s="148"/>
      <c r="EFZ192" s="148"/>
      <c r="EGA192" s="148"/>
      <c r="EGB192" s="148"/>
      <c r="EGC192" s="148"/>
      <c r="EGD192" s="148"/>
      <c r="EGE192" s="148"/>
      <c r="EGF192" s="148"/>
      <c r="EGG192" s="148"/>
      <c r="EGH192" s="148"/>
      <c r="EGI192" s="148"/>
      <c r="EGJ192" s="148"/>
      <c r="EGK192" s="148"/>
      <c r="EGL192" s="148"/>
      <c r="EGM192" s="148"/>
      <c r="EGN192" s="148"/>
      <c r="EGO192" s="148"/>
      <c r="EGP192" s="148"/>
      <c r="EGQ192" s="148"/>
      <c r="EGR192" s="148"/>
      <c r="EGS192" s="148"/>
      <c r="EGT192" s="148"/>
      <c r="EGU192" s="148"/>
      <c r="EGV192" s="148"/>
      <c r="EGW192" s="148"/>
      <c r="EGX192" s="148"/>
      <c r="EGY192" s="148"/>
      <c r="EGZ192" s="148"/>
      <c r="EHA192" s="148"/>
      <c r="EHB192" s="148"/>
      <c r="EHC192" s="148"/>
      <c r="EHD192" s="148"/>
      <c r="EHE192" s="148"/>
      <c r="EHF192" s="148"/>
      <c r="EHG192" s="148"/>
      <c r="EHH192" s="148"/>
      <c r="EHI192" s="148"/>
      <c r="EHJ192" s="148"/>
      <c r="EHK192" s="148"/>
      <c r="EHL192" s="148"/>
      <c r="EHM192" s="148"/>
      <c r="EHN192" s="148"/>
      <c r="EHO192" s="148"/>
      <c r="EHP192" s="148"/>
      <c r="EHQ192" s="148"/>
      <c r="EHR192" s="148"/>
      <c r="EHS192" s="148"/>
      <c r="EHT192" s="148"/>
      <c r="EHU192" s="148"/>
      <c r="EHV192" s="148"/>
      <c r="EHW192" s="148"/>
      <c r="EHX192" s="148"/>
      <c r="EHY192" s="148"/>
      <c r="EHZ192" s="148"/>
      <c r="EIA192" s="148"/>
      <c r="EIB192" s="148"/>
      <c r="EIC192" s="148"/>
      <c r="EID192" s="148"/>
      <c r="EIE192" s="148"/>
      <c r="EIF192" s="148"/>
      <c r="EIG192" s="148"/>
      <c r="EIH192" s="148"/>
      <c r="EII192" s="148"/>
      <c r="EIJ192" s="148"/>
      <c r="EIK192" s="148"/>
      <c r="EIL192" s="148"/>
      <c r="EIM192" s="148"/>
      <c r="EIN192" s="148"/>
      <c r="EIO192" s="148"/>
      <c r="EIP192" s="148"/>
      <c r="EIQ192" s="148"/>
      <c r="EIR192" s="148"/>
      <c r="EIS192" s="148"/>
      <c r="EIT192" s="148"/>
      <c r="EIU192" s="148"/>
      <c r="EIV192" s="148"/>
      <c r="EIW192" s="148"/>
      <c r="EIX192" s="148"/>
      <c r="EIY192" s="148"/>
      <c r="EIZ192" s="148"/>
      <c r="EJA192" s="148"/>
      <c r="EJB192" s="148"/>
      <c r="EJC192" s="148"/>
      <c r="EJD192" s="148"/>
      <c r="EJE192" s="148"/>
      <c r="EJF192" s="148"/>
      <c r="EJG192" s="148"/>
      <c r="EJH192" s="148"/>
      <c r="EJI192" s="148"/>
      <c r="EJJ192" s="148"/>
      <c r="EJK192" s="148"/>
      <c r="EJL192" s="148"/>
      <c r="EJM192" s="148"/>
      <c r="EJN192" s="148"/>
      <c r="EJO192" s="148"/>
      <c r="EJP192" s="148"/>
      <c r="EJQ192" s="148"/>
      <c r="EJR192" s="148"/>
      <c r="EJS192" s="148"/>
      <c r="EJT192" s="148"/>
      <c r="EJU192" s="148"/>
      <c r="EJV192" s="148"/>
      <c r="EJW192" s="148"/>
      <c r="EJX192" s="148"/>
      <c r="EJY192" s="148"/>
      <c r="EJZ192" s="148"/>
      <c r="EKA192" s="148"/>
      <c r="EKB192" s="148"/>
      <c r="EKC192" s="148"/>
      <c r="EKD192" s="148"/>
      <c r="EKE192" s="148"/>
      <c r="EKF192" s="148"/>
      <c r="EKG192" s="148"/>
      <c r="EKH192" s="148"/>
      <c r="EKI192" s="148"/>
      <c r="EKJ192" s="148"/>
      <c r="EKK192" s="148"/>
      <c r="EKL192" s="148"/>
      <c r="EKM192" s="148"/>
      <c r="EKN192" s="148"/>
      <c r="EKO192" s="148"/>
      <c r="EKP192" s="148"/>
      <c r="EKQ192" s="148"/>
      <c r="EKR192" s="148"/>
      <c r="EKS192" s="148"/>
      <c r="EKT192" s="148"/>
      <c r="EKU192" s="148"/>
      <c r="EKV192" s="148"/>
      <c r="EKW192" s="148"/>
      <c r="EKX192" s="148"/>
      <c r="EKY192" s="148"/>
      <c r="EKZ192" s="148"/>
      <c r="ELA192" s="148"/>
      <c r="ELB192" s="148"/>
      <c r="ELC192" s="148"/>
      <c r="ELD192" s="148"/>
      <c r="ELE192" s="148"/>
      <c r="ELF192" s="148"/>
      <c r="ELG192" s="148"/>
      <c r="ELH192" s="148"/>
      <c r="ELI192" s="148"/>
      <c r="ELJ192" s="148"/>
      <c r="ELK192" s="148"/>
      <c r="ELL192" s="148"/>
      <c r="ELM192" s="148"/>
      <c r="ELN192" s="148"/>
      <c r="ELO192" s="148"/>
      <c r="ELP192" s="148"/>
      <c r="ELQ192" s="148"/>
      <c r="ELR192" s="148"/>
      <c r="ELS192" s="148"/>
      <c r="ELT192" s="148"/>
      <c r="ELU192" s="148"/>
      <c r="ELV192" s="148"/>
      <c r="ELW192" s="148"/>
      <c r="ELX192" s="148"/>
      <c r="ELY192" s="148"/>
      <c r="ELZ192" s="148"/>
      <c r="EMA192" s="148"/>
      <c r="EMB192" s="148"/>
      <c r="EMC192" s="148"/>
      <c r="EMD192" s="148"/>
      <c r="EME192" s="148"/>
      <c r="EMF192" s="148"/>
      <c r="EMG192" s="148"/>
      <c r="EMH192" s="148"/>
      <c r="EMI192" s="148"/>
      <c r="EMJ192" s="148"/>
      <c r="EMK192" s="148"/>
      <c r="EML192" s="148"/>
      <c r="EMM192" s="148"/>
      <c r="EMN192" s="148"/>
      <c r="EMO192" s="148"/>
      <c r="EMP192" s="148"/>
      <c r="EMQ192" s="148"/>
      <c r="EMR192" s="148"/>
      <c r="EMS192" s="148"/>
      <c r="EMT192" s="148"/>
      <c r="EMU192" s="148"/>
      <c r="EMV192" s="148"/>
      <c r="EMW192" s="148"/>
      <c r="EMX192" s="148"/>
      <c r="EMY192" s="148"/>
      <c r="EMZ192" s="148"/>
      <c r="ENA192" s="148"/>
      <c r="ENB192" s="148"/>
      <c r="ENC192" s="148"/>
      <c r="END192" s="148"/>
      <c r="ENE192" s="148"/>
      <c r="ENF192" s="148"/>
      <c r="ENG192" s="148"/>
      <c r="ENH192" s="148"/>
      <c r="ENI192" s="148"/>
      <c r="ENJ192" s="148"/>
      <c r="ENK192" s="148"/>
      <c r="ENL192" s="148"/>
      <c r="ENM192" s="148"/>
      <c r="ENN192" s="148"/>
      <c r="ENO192" s="148"/>
      <c r="ENP192" s="148"/>
      <c r="ENQ192" s="148"/>
      <c r="ENR192" s="148"/>
      <c r="ENS192" s="148"/>
      <c r="ENT192" s="148"/>
      <c r="ENU192" s="148"/>
      <c r="ENV192" s="148"/>
      <c r="ENW192" s="148"/>
      <c r="ENX192" s="148"/>
      <c r="ENY192" s="148"/>
      <c r="ENZ192" s="148"/>
      <c r="EOA192" s="148"/>
      <c r="EOB192" s="148"/>
      <c r="EOC192" s="148"/>
      <c r="EOD192" s="148"/>
      <c r="EOE192" s="148"/>
      <c r="EOF192" s="148"/>
      <c r="EOG192" s="148"/>
      <c r="EOH192" s="148"/>
      <c r="EOI192" s="148"/>
      <c r="EOJ192" s="148"/>
      <c r="EOK192" s="148"/>
      <c r="EOL192" s="148"/>
      <c r="EOM192" s="148"/>
      <c r="EON192" s="148"/>
      <c r="EOO192" s="148"/>
      <c r="EOP192" s="148"/>
      <c r="EOQ192" s="148"/>
      <c r="EOR192" s="148"/>
      <c r="EOS192" s="148"/>
      <c r="EOT192" s="148"/>
      <c r="EOU192" s="148"/>
      <c r="EOV192" s="148"/>
      <c r="EOW192" s="148"/>
      <c r="EOX192" s="148"/>
      <c r="EOY192" s="148"/>
      <c r="EOZ192" s="148"/>
      <c r="EPA192" s="148"/>
      <c r="EPB192" s="148"/>
      <c r="EPC192" s="148"/>
      <c r="EPD192" s="148"/>
      <c r="EPE192" s="148"/>
      <c r="EPF192" s="148"/>
      <c r="EPG192" s="148"/>
      <c r="EPH192" s="148"/>
      <c r="EPI192" s="148"/>
      <c r="EPJ192" s="148"/>
      <c r="EPK192" s="148"/>
      <c r="EPL192" s="148"/>
      <c r="EPM192" s="148"/>
      <c r="EPN192" s="148"/>
      <c r="EPO192" s="148"/>
      <c r="EPP192" s="148"/>
      <c r="EPQ192" s="148"/>
      <c r="EPR192" s="148"/>
      <c r="EPS192" s="148"/>
      <c r="EPT192" s="148"/>
      <c r="EPU192" s="148"/>
      <c r="EPV192" s="148"/>
      <c r="EPW192" s="148"/>
      <c r="EPX192" s="148"/>
      <c r="EPY192" s="148"/>
      <c r="EPZ192" s="148"/>
      <c r="EQA192" s="148"/>
      <c r="EQB192" s="148"/>
      <c r="EQC192" s="148"/>
      <c r="EQD192" s="148"/>
      <c r="EQE192" s="148"/>
      <c r="EQF192" s="148"/>
      <c r="EQG192" s="148"/>
      <c r="EQH192" s="148"/>
      <c r="EQI192" s="148"/>
      <c r="EQJ192" s="148"/>
      <c r="EQK192" s="148"/>
      <c r="EQL192" s="148"/>
      <c r="EQM192" s="148"/>
      <c r="EQN192" s="148"/>
      <c r="EQO192" s="148"/>
      <c r="EQP192" s="148"/>
      <c r="EQQ192" s="148"/>
      <c r="EQR192" s="148"/>
      <c r="EQS192" s="148"/>
      <c r="EQT192" s="148"/>
      <c r="EQU192" s="148"/>
      <c r="EQV192" s="148"/>
      <c r="EQW192" s="148"/>
      <c r="EQX192" s="148"/>
      <c r="EQY192" s="148"/>
      <c r="EQZ192" s="148"/>
      <c r="ERA192" s="148"/>
      <c r="ERB192" s="148"/>
      <c r="ERC192" s="148"/>
      <c r="ERD192" s="148"/>
      <c r="ERE192" s="148"/>
      <c r="ERF192" s="148"/>
      <c r="ERG192" s="148"/>
      <c r="ERH192" s="148"/>
      <c r="ERI192" s="148"/>
      <c r="ERJ192" s="148"/>
      <c r="ERK192" s="148"/>
      <c r="ERL192" s="148"/>
      <c r="ERM192" s="148"/>
      <c r="ERN192" s="148"/>
      <c r="ERO192" s="148"/>
      <c r="ERP192" s="148"/>
      <c r="ERQ192" s="148"/>
      <c r="ERR192" s="148"/>
      <c r="ERS192" s="148"/>
      <c r="ERT192" s="148"/>
      <c r="ERU192" s="148"/>
      <c r="ERV192" s="148"/>
      <c r="ERW192" s="148"/>
      <c r="ERX192" s="148"/>
      <c r="ERY192" s="148"/>
      <c r="ERZ192" s="148"/>
      <c r="ESA192" s="148"/>
      <c r="ESB192" s="148"/>
      <c r="ESC192" s="148"/>
      <c r="ESD192" s="148"/>
      <c r="ESE192" s="148"/>
      <c r="ESF192" s="148"/>
      <c r="ESG192" s="148"/>
      <c r="ESH192" s="148"/>
      <c r="ESI192" s="148"/>
      <c r="ESJ192" s="148"/>
      <c r="ESK192" s="148"/>
      <c r="ESL192" s="148"/>
      <c r="ESM192" s="148"/>
      <c r="ESN192" s="148"/>
      <c r="ESO192" s="148"/>
      <c r="ESP192" s="148"/>
      <c r="ESQ192" s="148"/>
      <c r="ESR192" s="148"/>
      <c r="ESS192" s="148"/>
      <c r="EST192" s="148"/>
      <c r="ESU192" s="148"/>
      <c r="ESV192" s="148"/>
      <c r="ESW192" s="148"/>
      <c r="ESX192" s="148"/>
      <c r="ESY192" s="148"/>
      <c r="ESZ192" s="148"/>
      <c r="ETA192" s="148"/>
      <c r="ETB192" s="148"/>
      <c r="ETC192" s="148"/>
      <c r="ETD192" s="148"/>
      <c r="ETE192" s="148"/>
      <c r="ETF192" s="148"/>
      <c r="ETG192" s="148"/>
      <c r="ETH192" s="148"/>
      <c r="ETI192" s="148"/>
      <c r="ETJ192" s="148"/>
      <c r="ETK192" s="148"/>
      <c r="ETL192" s="148"/>
      <c r="ETM192" s="148"/>
      <c r="ETN192" s="148"/>
      <c r="ETO192" s="148"/>
      <c r="ETP192" s="148"/>
      <c r="ETQ192" s="148"/>
      <c r="ETR192" s="148"/>
      <c r="ETS192" s="148"/>
      <c r="ETT192" s="148"/>
      <c r="ETU192" s="148"/>
      <c r="ETV192" s="148"/>
      <c r="ETW192" s="148"/>
      <c r="ETX192" s="148"/>
      <c r="ETY192" s="148"/>
      <c r="ETZ192" s="148"/>
      <c r="EUA192" s="148"/>
      <c r="EUB192" s="148"/>
      <c r="EUC192" s="148"/>
      <c r="EUD192" s="148"/>
      <c r="EUE192" s="148"/>
      <c r="EUF192" s="148"/>
      <c r="EUG192" s="148"/>
      <c r="EUH192" s="148"/>
      <c r="EUI192" s="148"/>
      <c r="EUJ192" s="148"/>
      <c r="EUK192" s="148"/>
      <c r="EUL192" s="148"/>
      <c r="EUM192" s="148"/>
      <c r="EUN192" s="148"/>
      <c r="EUO192" s="148"/>
      <c r="EUP192" s="148"/>
      <c r="EUQ192" s="148"/>
      <c r="EUR192" s="148"/>
      <c r="EUS192" s="148"/>
      <c r="EUT192" s="148"/>
      <c r="EUU192" s="148"/>
      <c r="EUV192" s="148"/>
      <c r="EUW192" s="148"/>
      <c r="EUX192" s="148"/>
      <c r="EUY192" s="148"/>
      <c r="EUZ192" s="148"/>
      <c r="EVA192" s="148"/>
      <c r="EVB192" s="148"/>
      <c r="EVC192" s="148"/>
      <c r="EVD192" s="148"/>
      <c r="EVE192" s="148"/>
      <c r="EVF192" s="148"/>
      <c r="EVG192" s="148"/>
      <c r="EVH192" s="148"/>
      <c r="EVI192" s="148"/>
      <c r="EVJ192" s="148"/>
      <c r="EVK192" s="148"/>
      <c r="EVL192" s="148"/>
      <c r="EVM192" s="148"/>
      <c r="EVN192" s="148"/>
      <c r="EVO192" s="148"/>
      <c r="EVP192" s="148"/>
      <c r="EVQ192" s="148"/>
      <c r="EVR192" s="148"/>
      <c r="EVS192" s="148"/>
      <c r="EVT192" s="148"/>
      <c r="EVU192" s="148"/>
      <c r="EVV192" s="148"/>
      <c r="EVW192" s="148"/>
      <c r="EVX192" s="148"/>
      <c r="EVY192" s="148"/>
      <c r="EVZ192" s="148"/>
      <c r="EWA192" s="148"/>
      <c r="EWB192" s="148"/>
      <c r="EWC192" s="148"/>
      <c r="EWD192" s="148"/>
      <c r="EWE192" s="148"/>
      <c r="EWF192" s="148"/>
      <c r="EWG192" s="148"/>
      <c r="EWH192" s="148"/>
      <c r="EWI192" s="148"/>
      <c r="EWJ192" s="148"/>
      <c r="EWK192" s="148"/>
      <c r="EWL192" s="148"/>
      <c r="EWM192" s="148"/>
      <c r="EWN192" s="148"/>
      <c r="EWO192" s="148"/>
      <c r="EWP192" s="148"/>
      <c r="EWQ192" s="148"/>
      <c r="EWR192" s="148"/>
      <c r="EWS192" s="148"/>
      <c r="EWT192" s="148"/>
      <c r="EWU192" s="148"/>
      <c r="EWV192" s="148"/>
      <c r="EWW192" s="148"/>
      <c r="EWX192" s="148"/>
      <c r="EWY192" s="148"/>
      <c r="EWZ192" s="148"/>
      <c r="EXA192" s="148"/>
      <c r="EXB192" s="148"/>
      <c r="EXC192" s="148"/>
      <c r="EXD192" s="148"/>
      <c r="EXE192" s="148"/>
      <c r="EXF192" s="148"/>
      <c r="EXG192" s="148"/>
      <c r="EXH192" s="148"/>
      <c r="EXI192" s="148"/>
      <c r="EXJ192" s="148"/>
      <c r="EXK192" s="148"/>
      <c r="EXL192" s="148"/>
      <c r="EXM192" s="148"/>
      <c r="EXN192" s="148"/>
      <c r="EXO192" s="148"/>
      <c r="EXP192" s="148"/>
      <c r="EXQ192" s="148"/>
      <c r="EXR192" s="148"/>
      <c r="EXS192" s="148"/>
      <c r="EXT192" s="148"/>
      <c r="EXU192" s="148"/>
      <c r="EXV192" s="148"/>
      <c r="EXW192" s="148"/>
      <c r="EXX192" s="148"/>
      <c r="EXY192" s="148"/>
      <c r="EXZ192" s="148"/>
      <c r="EYA192" s="148"/>
      <c r="EYB192" s="148"/>
      <c r="EYC192" s="148"/>
      <c r="EYD192" s="148"/>
      <c r="EYE192" s="148"/>
      <c r="EYF192" s="148"/>
      <c r="EYG192" s="148"/>
      <c r="EYH192" s="148"/>
      <c r="EYI192" s="148"/>
      <c r="EYJ192" s="148"/>
      <c r="EYK192" s="148"/>
      <c r="EYL192" s="148"/>
      <c r="EYM192" s="148"/>
      <c r="EYN192" s="148"/>
      <c r="EYO192" s="148"/>
      <c r="EYP192" s="148"/>
      <c r="EYQ192" s="148"/>
      <c r="EYR192" s="148"/>
      <c r="EYS192" s="148"/>
      <c r="EYT192" s="148"/>
      <c r="EYU192" s="148"/>
      <c r="EYV192" s="148"/>
      <c r="EYW192" s="148"/>
      <c r="EYX192" s="148"/>
      <c r="EYY192" s="148"/>
      <c r="EYZ192" s="148"/>
      <c r="EZA192" s="148"/>
      <c r="EZB192" s="148"/>
      <c r="EZC192" s="148"/>
      <c r="EZD192" s="148"/>
      <c r="EZE192" s="148"/>
      <c r="EZF192" s="148"/>
      <c r="EZG192" s="148"/>
      <c r="EZH192" s="148"/>
      <c r="EZI192" s="148"/>
      <c r="EZJ192" s="148"/>
      <c r="EZK192" s="148"/>
      <c r="EZL192" s="148"/>
      <c r="EZM192" s="148"/>
      <c r="EZN192" s="148"/>
      <c r="EZO192" s="148"/>
      <c r="EZP192" s="148"/>
      <c r="EZQ192" s="148"/>
      <c r="EZR192" s="148"/>
      <c r="EZS192" s="148"/>
      <c r="EZT192" s="148"/>
      <c r="EZU192" s="148"/>
      <c r="EZV192" s="148"/>
      <c r="EZW192" s="148"/>
      <c r="EZX192" s="148"/>
      <c r="EZY192" s="148"/>
      <c r="EZZ192" s="148"/>
      <c r="FAA192" s="148"/>
      <c r="FAB192" s="148"/>
      <c r="FAC192" s="148"/>
      <c r="FAD192" s="148"/>
      <c r="FAE192" s="148"/>
      <c r="FAF192" s="148"/>
      <c r="FAG192" s="148"/>
      <c r="FAH192" s="148"/>
      <c r="FAI192" s="148"/>
      <c r="FAJ192" s="148"/>
      <c r="FAK192" s="148"/>
      <c r="FAL192" s="148"/>
      <c r="FAM192" s="148"/>
      <c r="FAN192" s="148"/>
      <c r="FAO192" s="148"/>
      <c r="FAP192" s="148"/>
      <c r="FAQ192" s="148"/>
      <c r="FAR192" s="148"/>
      <c r="FAS192" s="148"/>
      <c r="FAT192" s="148"/>
      <c r="FAU192" s="148"/>
      <c r="FAV192" s="148"/>
      <c r="FAW192" s="148"/>
      <c r="FAX192" s="148"/>
      <c r="FAY192" s="148"/>
      <c r="FAZ192" s="148"/>
      <c r="FBA192" s="148"/>
      <c r="FBB192" s="148"/>
      <c r="FBC192" s="148"/>
      <c r="FBD192" s="148"/>
      <c r="FBE192" s="148"/>
      <c r="FBF192" s="148"/>
      <c r="FBG192" s="148"/>
      <c r="FBH192" s="148"/>
      <c r="FBI192" s="148"/>
      <c r="FBJ192" s="148"/>
      <c r="FBK192" s="148"/>
      <c r="FBL192" s="148"/>
      <c r="FBM192" s="148"/>
      <c r="FBN192" s="148"/>
      <c r="FBO192" s="148"/>
      <c r="FBP192" s="148"/>
      <c r="FBQ192" s="148"/>
      <c r="FBR192" s="148"/>
      <c r="FBS192" s="148"/>
      <c r="FBT192" s="148"/>
      <c r="FBU192" s="148"/>
      <c r="FBV192" s="148"/>
      <c r="FBW192" s="148"/>
      <c r="FBX192" s="148"/>
      <c r="FBY192" s="148"/>
      <c r="FBZ192" s="148"/>
      <c r="FCA192" s="148"/>
      <c r="FCB192" s="148"/>
      <c r="FCC192" s="148"/>
      <c r="FCD192" s="148"/>
      <c r="FCE192" s="148"/>
      <c r="FCF192" s="148"/>
      <c r="FCG192" s="148"/>
      <c r="FCH192" s="148"/>
      <c r="FCI192" s="148"/>
      <c r="FCJ192" s="148"/>
      <c r="FCK192" s="148"/>
      <c r="FCL192" s="148"/>
      <c r="FCM192" s="148"/>
      <c r="FCN192" s="148"/>
      <c r="FCO192" s="148"/>
      <c r="FCP192" s="148"/>
      <c r="FCQ192" s="148"/>
      <c r="FCR192" s="148"/>
      <c r="FCS192" s="148"/>
      <c r="FCT192" s="148"/>
      <c r="FCU192" s="148"/>
      <c r="FCV192" s="148"/>
      <c r="FCW192" s="148"/>
      <c r="FCX192" s="148"/>
      <c r="FCY192" s="148"/>
      <c r="FCZ192" s="148"/>
      <c r="FDA192" s="148"/>
      <c r="FDB192" s="148"/>
      <c r="FDC192" s="148"/>
      <c r="FDD192" s="148"/>
      <c r="FDE192" s="148"/>
      <c r="FDF192" s="148"/>
      <c r="FDG192" s="148"/>
      <c r="FDH192" s="148"/>
      <c r="FDI192" s="148"/>
      <c r="FDJ192" s="148"/>
      <c r="FDK192" s="148"/>
      <c r="FDL192" s="148"/>
      <c r="FDM192" s="148"/>
      <c r="FDN192" s="148"/>
      <c r="FDO192" s="148"/>
      <c r="FDP192" s="148"/>
      <c r="FDQ192" s="148"/>
      <c r="FDR192" s="148"/>
      <c r="FDS192" s="148"/>
      <c r="FDT192" s="148"/>
      <c r="FDU192" s="148"/>
      <c r="FDV192" s="148"/>
      <c r="FDW192" s="148"/>
      <c r="FDX192" s="148"/>
      <c r="FDY192" s="148"/>
      <c r="FDZ192" s="148"/>
      <c r="FEA192" s="148"/>
      <c r="FEB192" s="148"/>
      <c r="FEC192" s="148"/>
      <c r="FED192" s="148"/>
      <c r="FEE192" s="148"/>
      <c r="FEF192" s="148"/>
      <c r="FEG192" s="148"/>
      <c r="FEH192" s="148"/>
      <c r="FEI192" s="148"/>
      <c r="FEJ192" s="148"/>
      <c r="FEK192" s="148"/>
      <c r="FEL192" s="148"/>
      <c r="FEM192" s="148"/>
      <c r="FEN192" s="148"/>
      <c r="FEO192" s="148"/>
      <c r="FEP192" s="148"/>
      <c r="FEQ192" s="148"/>
      <c r="FER192" s="148"/>
      <c r="FES192" s="148"/>
      <c r="FET192" s="148"/>
      <c r="FEU192" s="148"/>
      <c r="FEV192" s="148"/>
      <c r="FEW192" s="148"/>
      <c r="FEX192" s="148"/>
      <c r="FEY192" s="148"/>
      <c r="FEZ192" s="148"/>
      <c r="FFA192" s="148"/>
      <c r="FFB192" s="148"/>
      <c r="FFC192" s="148"/>
      <c r="FFD192" s="148"/>
      <c r="FFE192" s="148"/>
      <c r="FFF192" s="148"/>
      <c r="FFG192" s="148"/>
      <c r="FFH192" s="148"/>
      <c r="FFI192" s="148"/>
      <c r="FFJ192" s="148"/>
      <c r="FFK192" s="148"/>
      <c r="FFL192" s="148"/>
      <c r="FFM192" s="148"/>
      <c r="FFN192" s="148"/>
      <c r="FFO192" s="148"/>
      <c r="FFP192" s="148"/>
      <c r="FFQ192" s="148"/>
      <c r="FFR192" s="148"/>
      <c r="FFS192" s="148"/>
      <c r="FFT192" s="148"/>
      <c r="FFU192" s="148"/>
      <c r="FFV192" s="148"/>
      <c r="FFW192" s="148"/>
      <c r="FFX192" s="148"/>
      <c r="FFY192" s="148"/>
      <c r="FFZ192" s="148"/>
      <c r="FGA192" s="148"/>
      <c r="FGB192" s="148"/>
      <c r="FGC192" s="148"/>
      <c r="FGD192" s="148"/>
      <c r="FGE192" s="148"/>
      <c r="FGF192" s="148"/>
      <c r="FGG192" s="148"/>
      <c r="FGH192" s="148"/>
      <c r="FGI192" s="148"/>
      <c r="FGJ192" s="148"/>
      <c r="FGK192" s="148"/>
      <c r="FGL192" s="148"/>
      <c r="FGM192" s="148"/>
      <c r="FGN192" s="148"/>
      <c r="FGO192" s="148"/>
      <c r="FGP192" s="148"/>
      <c r="FGQ192" s="148"/>
      <c r="FGR192" s="148"/>
      <c r="FGS192" s="148"/>
      <c r="FGT192" s="148"/>
      <c r="FGU192" s="148"/>
      <c r="FGV192" s="148"/>
      <c r="FGW192" s="148"/>
      <c r="FGX192" s="148"/>
      <c r="FGY192" s="148"/>
      <c r="FGZ192" s="148"/>
      <c r="FHA192" s="148"/>
      <c r="FHB192" s="148"/>
      <c r="FHC192" s="148"/>
      <c r="FHD192" s="148"/>
      <c r="FHE192" s="148"/>
      <c r="FHF192" s="148"/>
      <c r="FHG192" s="148"/>
      <c r="FHH192" s="148"/>
      <c r="FHI192" s="148"/>
      <c r="FHJ192" s="148"/>
      <c r="FHK192" s="148"/>
      <c r="FHL192" s="148"/>
      <c r="FHM192" s="148"/>
      <c r="FHN192" s="148"/>
      <c r="FHO192" s="148"/>
      <c r="FHP192" s="148"/>
      <c r="FHQ192" s="148"/>
      <c r="FHR192" s="148"/>
      <c r="FHS192" s="148"/>
      <c r="FHT192" s="148"/>
      <c r="FHU192" s="148"/>
      <c r="FHV192" s="148"/>
      <c r="FHW192" s="148"/>
      <c r="FHX192" s="148"/>
      <c r="FHY192" s="148"/>
      <c r="FHZ192" s="148"/>
      <c r="FIA192" s="148"/>
      <c r="FIB192" s="148"/>
      <c r="FIC192" s="148"/>
      <c r="FID192" s="148"/>
      <c r="FIE192" s="148"/>
      <c r="FIF192" s="148"/>
      <c r="FIG192" s="148"/>
      <c r="FIH192" s="148"/>
      <c r="FII192" s="148"/>
      <c r="FIJ192" s="148"/>
      <c r="FIK192" s="148"/>
      <c r="FIL192" s="148"/>
      <c r="FIM192" s="148"/>
      <c r="FIN192" s="148"/>
      <c r="FIO192" s="148"/>
      <c r="FIP192" s="148"/>
      <c r="FIQ192" s="148"/>
      <c r="FIR192" s="148"/>
      <c r="FIS192" s="148"/>
      <c r="FIT192" s="148"/>
      <c r="FIU192" s="148"/>
      <c r="FIV192" s="148"/>
      <c r="FIW192" s="148"/>
      <c r="FIX192" s="148"/>
      <c r="FIY192" s="148"/>
      <c r="FIZ192" s="148"/>
      <c r="FJA192" s="148"/>
      <c r="FJB192" s="148"/>
      <c r="FJC192" s="148"/>
      <c r="FJD192" s="148"/>
      <c r="FJE192" s="148"/>
      <c r="FJF192" s="148"/>
      <c r="FJG192" s="148"/>
      <c r="FJH192" s="148"/>
      <c r="FJI192" s="148"/>
      <c r="FJJ192" s="148"/>
      <c r="FJK192" s="148"/>
      <c r="FJL192" s="148"/>
      <c r="FJM192" s="148"/>
      <c r="FJN192" s="148"/>
      <c r="FJO192" s="148"/>
      <c r="FJP192" s="148"/>
      <c r="FJQ192" s="148"/>
      <c r="FJR192" s="148"/>
      <c r="FJS192" s="148"/>
      <c r="FJT192" s="148"/>
      <c r="FJU192" s="148"/>
      <c r="FJV192" s="148"/>
      <c r="FJW192" s="148"/>
      <c r="FJX192" s="148"/>
      <c r="FJY192" s="148"/>
      <c r="FJZ192" s="148"/>
      <c r="FKA192" s="148"/>
      <c r="FKB192" s="148"/>
      <c r="FKC192" s="148"/>
      <c r="FKD192" s="148"/>
      <c r="FKE192" s="148"/>
      <c r="FKF192" s="148"/>
      <c r="FKG192" s="148"/>
      <c r="FKH192" s="148"/>
      <c r="FKI192" s="148"/>
      <c r="FKJ192" s="148"/>
      <c r="FKK192" s="148"/>
      <c r="FKL192" s="148"/>
      <c r="FKM192" s="148"/>
      <c r="FKN192" s="148"/>
      <c r="FKO192" s="148"/>
      <c r="FKP192" s="148"/>
      <c r="FKQ192" s="148"/>
      <c r="FKR192" s="148"/>
      <c r="FKS192" s="148"/>
      <c r="FKT192" s="148"/>
      <c r="FKU192" s="148"/>
      <c r="FKV192" s="148"/>
      <c r="FKW192" s="148"/>
      <c r="FKX192" s="148"/>
      <c r="FKY192" s="148"/>
      <c r="FKZ192" s="148"/>
      <c r="FLA192" s="148"/>
      <c r="FLB192" s="148"/>
      <c r="FLC192" s="148"/>
      <c r="FLD192" s="148"/>
      <c r="FLE192" s="148"/>
      <c r="FLF192" s="148"/>
      <c r="FLG192" s="148"/>
      <c r="FLH192" s="148"/>
      <c r="FLI192" s="148"/>
      <c r="FLJ192" s="148"/>
      <c r="FLK192" s="148"/>
      <c r="FLL192" s="148"/>
      <c r="FLM192" s="148"/>
      <c r="FLN192" s="148"/>
      <c r="FLO192" s="148"/>
      <c r="FLP192" s="148"/>
      <c r="FLQ192" s="148"/>
      <c r="FLR192" s="148"/>
      <c r="FLS192" s="148"/>
      <c r="FLT192" s="148"/>
      <c r="FLU192" s="148"/>
      <c r="FLV192" s="148"/>
      <c r="FLW192" s="148"/>
      <c r="FLX192" s="148"/>
      <c r="FLY192" s="148"/>
      <c r="FLZ192" s="148"/>
      <c r="FMA192" s="148"/>
      <c r="FMB192" s="148"/>
      <c r="FMC192" s="148"/>
      <c r="FMD192" s="148"/>
      <c r="FME192" s="148"/>
      <c r="FMF192" s="148"/>
      <c r="FMG192" s="148"/>
      <c r="FMH192" s="148"/>
      <c r="FMI192" s="148"/>
      <c r="FMJ192" s="148"/>
      <c r="FMK192" s="148"/>
      <c r="FML192" s="148"/>
      <c r="FMM192" s="148"/>
      <c r="FMN192" s="148"/>
      <c r="FMO192" s="148"/>
      <c r="FMP192" s="148"/>
      <c r="FMQ192" s="148"/>
      <c r="FMR192" s="148"/>
      <c r="FMS192" s="148"/>
      <c r="FMT192" s="148"/>
      <c r="FMU192" s="148"/>
      <c r="FMV192" s="148"/>
      <c r="FMW192" s="148"/>
      <c r="FMX192" s="148"/>
      <c r="FMY192" s="148"/>
      <c r="FMZ192" s="148"/>
      <c r="FNA192" s="148"/>
      <c r="FNB192" s="148"/>
      <c r="FNC192" s="148"/>
      <c r="FND192" s="148"/>
      <c r="FNE192" s="148"/>
      <c r="FNF192" s="148"/>
      <c r="FNG192" s="148"/>
      <c r="FNH192" s="148"/>
      <c r="FNI192" s="148"/>
      <c r="FNJ192" s="148"/>
      <c r="FNK192" s="148"/>
      <c r="FNL192" s="148"/>
      <c r="FNM192" s="148"/>
      <c r="FNN192" s="148"/>
      <c r="FNO192" s="148"/>
      <c r="FNP192" s="148"/>
      <c r="FNQ192" s="148"/>
      <c r="FNR192" s="148"/>
      <c r="FNS192" s="148"/>
      <c r="FNT192" s="148"/>
      <c r="FNU192" s="148"/>
      <c r="FNV192" s="148"/>
      <c r="FNW192" s="148"/>
      <c r="FNX192" s="148"/>
      <c r="FNY192" s="148"/>
      <c r="FNZ192" s="148"/>
      <c r="FOA192" s="148"/>
      <c r="FOB192" s="148"/>
      <c r="FOC192" s="148"/>
      <c r="FOD192" s="148"/>
      <c r="FOE192" s="148"/>
      <c r="FOF192" s="148"/>
      <c r="FOG192" s="148"/>
      <c r="FOH192" s="148"/>
      <c r="FOI192" s="148"/>
      <c r="FOJ192" s="148"/>
      <c r="FOK192" s="148"/>
      <c r="FOL192" s="148"/>
      <c r="FOM192" s="148"/>
      <c r="FON192" s="148"/>
      <c r="FOO192" s="148"/>
      <c r="FOP192" s="148"/>
      <c r="FOQ192" s="148"/>
      <c r="FOR192" s="148"/>
      <c r="FOS192" s="148"/>
      <c r="FOT192" s="148"/>
      <c r="FOU192" s="148"/>
      <c r="FOV192" s="148"/>
      <c r="FOW192" s="148"/>
      <c r="FOX192" s="148"/>
      <c r="FOY192" s="148"/>
      <c r="FOZ192" s="148"/>
      <c r="FPA192" s="148"/>
      <c r="FPB192" s="148"/>
      <c r="FPC192" s="148"/>
      <c r="FPD192" s="148"/>
      <c r="FPE192" s="148"/>
      <c r="FPF192" s="148"/>
      <c r="FPG192" s="148"/>
      <c r="FPH192" s="148"/>
      <c r="FPI192" s="148"/>
      <c r="FPJ192" s="148"/>
      <c r="FPK192" s="148"/>
      <c r="FPL192" s="148"/>
      <c r="FPM192" s="148"/>
      <c r="FPN192" s="148"/>
      <c r="FPO192" s="148"/>
      <c r="FPP192" s="148"/>
      <c r="FPQ192" s="148"/>
      <c r="FPR192" s="148"/>
      <c r="FPS192" s="148"/>
      <c r="FPT192" s="148"/>
      <c r="FPU192" s="148"/>
      <c r="FPV192" s="148"/>
      <c r="FPW192" s="148"/>
      <c r="FPX192" s="148"/>
      <c r="FPY192" s="148"/>
      <c r="FPZ192" s="148"/>
      <c r="FQA192" s="148"/>
      <c r="FQB192" s="148"/>
      <c r="FQC192" s="148"/>
      <c r="FQD192" s="148"/>
      <c r="FQE192" s="148"/>
      <c r="FQF192" s="148"/>
      <c r="FQG192" s="148"/>
      <c r="FQH192" s="148"/>
      <c r="FQI192" s="148"/>
      <c r="FQJ192" s="148"/>
      <c r="FQK192" s="148"/>
      <c r="FQL192" s="148"/>
      <c r="FQM192" s="148"/>
      <c r="FQN192" s="148"/>
      <c r="FQO192" s="148"/>
      <c r="FQP192" s="148"/>
      <c r="FQQ192" s="148"/>
      <c r="FQR192" s="148"/>
      <c r="FQS192" s="148"/>
      <c r="FQT192" s="148"/>
      <c r="FQU192" s="148"/>
      <c r="FQV192" s="148"/>
      <c r="FQW192" s="148"/>
      <c r="FQX192" s="148"/>
      <c r="FQY192" s="148"/>
      <c r="FQZ192" s="148"/>
      <c r="FRA192" s="148"/>
      <c r="FRB192" s="148"/>
      <c r="FRC192" s="148"/>
      <c r="FRD192" s="148"/>
      <c r="FRE192" s="148"/>
      <c r="FRF192" s="148"/>
      <c r="FRG192" s="148"/>
      <c r="FRH192" s="148"/>
      <c r="FRI192" s="148"/>
      <c r="FRJ192" s="148"/>
      <c r="FRK192" s="148"/>
      <c r="FRL192" s="148"/>
      <c r="FRM192" s="148"/>
      <c r="FRN192" s="148"/>
      <c r="FRO192" s="148"/>
      <c r="FRP192" s="148"/>
      <c r="FRQ192" s="148"/>
      <c r="FRR192" s="148"/>
      <c r="FRS192" s="148"/>
      <c r="FRT192" s="148"/>
      <c r="FRU192" s="148"/>
      <c r="FRV192" s="148"/>
      <c r="FRW192" s="148"/>
      <c r="FRX192" s="148"/>
      <c r="FRY192" s="148"/>
      <c r="FRZ192" s="148"/>
      <c r="FSA192" s="148"/>
      <c r="FSB192" s="148"/>
      <c r="FSC192" s="148"/>
      <c r="FSD192" s="148"/>
      <c r="FSE192" s="148"/>
      <c r="FSF192" s="148"/>
      <c r="FSG192" s="148"/>
      <c r="FSH192" s="148"/>
      <c r="FSI192" s="148"/>
      <c r="FSJ192" s="148"/>
      <c r="FSK192" s="148"/>
      <c r="FSL192" s="148"/>
      <c r="FSM192" s="148"/>
      <c r="FSN192" s="148"/>
      <c r="FSO192" s="148"/>
      <c r="FSP192" s="148"/>
      <c r="FSQ192" s="148"/>
      <c r="FSR192" s="148"/>
      <c r="FSS192" s="148"/>
      <c r="FST192" s="148"/>
      <c r="FSU192" s="148"/>
      <c r="FSV192" s="148"/>
      <c r="FSW192" s="148"/>
      <c r="FSX192" s="148"/>
      <c r="FSY192" s="148"/>
      <c r="FSZ192" s="148"/>
      <c r="FTA192" s="148"/>
      <c r="FTB192" s="148"/>
      <c r="FTC192" s="148"/>
      <c r="FTD192" s="148"/>
      <c r="FTE192" s="148"/>
      <c r="FTF192" s="148"/>
      <c r="FTG192" s="148"/>
      <c r="FTH192" s="148"/>
      <c r="FTI192" s="148"/>
      <c r="FTJ192" s="148"/>
      <c r="FTK192" s="148"/>
      <c r="FTL192" s="148"/>
      <c r="FTM192" s="148"/>
      <c r="FTN192" s="148"/>
      <c r="FTO192" s="148"/>
      <c r="FTP192" s="148"/>
      <c r="FTQ192" s="148"/>
      <c r="FTR192" s="148"/>
      <c r="FTS192" s="148"/>
      <c r="FTT192" s="148"/>
      <c r="FTU192" s="148"/>
      <c r="FTV192" s="148"/>
      <c r="FTW192" s="148"/>
      <c r="FTX192" s="148"/>
      <c r="FTY192" s="148"/>
      <c r="FTZ192" s="148"/>
      <c r="FUA192" s="148"/>
      <c r="FUB192" s="148"/>
      <c r="FUC192" s="148"/>
      <c r="FUD192" s="148"/>
      <c r="FUE192" s="148"/>
      <c r="FUF192" s="148"/>
      <c r="FUG192" s="148"/>
      <c r="FUH192" s="148"/>
      <c r="FUI192" s="148"/>
      <c r="FUJ192" s="148"/>
      <c r="FUK192" s="148"/>
      <c r="FUL192" s="148"/>
      <c r="FUM192" s="148"/>
      <c r="FUN192" s="148"/>
      <c r="FUO192" s="148"/>
      <c r="FUP192" s="148"/>
      <c r="FUQ192" s="148"/>
      <c r="FUR192" s="148"/>
      <c r="FUS192" s="148"/>
      <c r="FUT192" s="148"/>
      <c r="FUU192" s="148"/>
      <c r="FUV192" s="148"/>
      <c r="FUW192" s="148"/>
      <c r="FUX192" s="148"/>
      <c r="FUY192" s="148"/>
      <c r="FUZ192" s="148"/>
      <c r="FVA192" s="148"/>
      <c r="FVB192" s="148"/>
      <c r="FVC192" s="148"/>
      <c r="FVD192" s="148"/>
      <c r="FVE192" s="148"/>
      <c r="FVF192" s="148"/>
      <c r="FVG192" s="148"/>
      <c r="FVH192" s="148"/>
      <c r="FVI192" s="148"/>
      <c r="FVJ192" s="148"/>
      <c r="FVK192" s="148"/>
      <c r="FVL192" s="148"/>
      <c r="FVM192" s="148"/>
      <c r="FVN192" s="148"/>
      <c r="FVO192" s="148"/>
      <c r="FVP192" s="148"/>
      <c r="FVQ192" s="148"/>
      <c r="FVR192" s="148"/>
      <c r="FVS192" s="148"/>
      <c r="FVT192" s="148"/>
      <c r="FVU192" s="148"/>
      <c r="FVV192" s="148"/>
      <c r="FVW192" s="148"/>
      <c r="FVX192" s="148"/>
      <c r="FVY192" s="148"/>
      <c r="FVZ192" s="148"/>
      <c r="FWA192" s="148"/>
      <c r="FWB192" s="148"/>
      <c r="FWC192" s="148"/>
      <c r="FWD192" s="148"/>
      <c r="FWE192" s="148"/>
      <c r="FWF192" s="148"/>
      <c r="FWG192" s="148"/>
      <c r="FWH192" s="148"/>
      <c r="FWI192" s="148"/>
      <c r="FWJ192" s="148"/>
      <c r="FWK192" s="148"/>
      <c r="FWL192" s="148"/>
      <c r="FWM192" s="148"/>
      <c r="FWN192" s="148"/>
      <c r="FWO192" s="148"/>
      <c r="FWP192" s="148"/>
      <c r="FWQ192" s="148"/>
      <c r="FWR192" s="148"/>
      <c r="FWS192" s="148"/>
      <c r="FWT192" s="148"/>
      <c r="FWU192" s="148"/>
      <c r="FWV192" s="148"/>
      <c r="FWW192" s="148"/>
      <c r="FWX192" s="148"/>
      <c r="FWY192" s="148"/>
      <c r="FWZ192" s="148"/>
      <c r="FXA192" s="148"/>
      <c r="FXB192" s="148"/>
      <c r="FXC192" s="148"/>
      <c r="FXD192" s="148"/>
      <c r="FXE192" s="148"/>
      <c r="FXF192" s="148"/>
      <c r="FXG192" s="148"/>
      <c r="FXH192" s="148"/>
      <c r="FXI192" s="148"/>
      <c r="FXJ192" s="148"/>
      <c r="FXK192" s="148"/>
      <c r="FXL192" s="148"/>
      <c r="FXM192" s="148"/>
      <c r="FXN192" s="148"/>
      <c r="FXO192" s="148"/>
      <c r="FXP192" s="148"/>
      <c r="FXQ192" s="148"/>
      <c r="FXR192" s="148"/>
      <c r="FXS192" s="148"/>
      <c r="FXT192" s="148"/>
      <c r="FXU192" s="148"/>
      <c r="FXV192" s="148"/>
      <c r="FXW192" s="148"/>
      <c r="FXX192" s="148"/>
      <c r="FXY192" s="148"/>
      <c r="FXZ192" s="148"/>
      <c r="FYA192" s="148"/>
      <c r="FYB192" s="148"/>
      <c r="FYC192" s="148"/>
      <c r="FYD192" s="148"/>
      <c r="FYE192" s="148"/>
      <c r="FYF192" s="148"/>
      <c r="FYG192" s="148"/>
      <c r="FYH192" s="148"/>
      <c r="FYI192" s="148"/>
      <c r="FYJ192" s="148"/>
      <c r="FYK192" s="148"/>
      <c r="FYL192" s="148"/>
      <c r="FYM192" s="148"/>
      <c r="FYN192" s="148"/>
      <c r="FYO192" s="148"/>
      <c r="FYP192" s="148"/>
      <c r="FYQ192" s="148"/>
      <c r="FYR192" s="148"/>
      <c r="FYS192" s="148"/>
      <c r="FYT192" s="148"/>
      <c r="FYU192" s="148"/>
      <c r="FYV192" s="148"/>
      <c r="FYW192" s="148"/>
      <c r="FYX192" s="148"/>
      <c r="FYY192" s="148"/>
      <c r="FYZ192" s="148"/>
      <c r="FZA192" s="148"/>
      <c r="FZB192" s="148"/>
      <c r="FZC192" s="148"/>
      <c r="FZD192" s="148"/>
      <c r="FZE192" s="148"/>
      <c r="FZF192" s="148"/>
      <c r="FZG192" s="148"/>
      <c r="FZH192" s="148"/>
      <c r="FZI192" s="148"/>
      <c r="FZJ192" s="148"/>
      <c r="FZK192" s="148"/>
      <c r="FZL192" s="148"/>
      <c r="FZM192" s="148"/>
      <c r="FZN192" s="148"/>
      <c r="FZO192" s="148"/>
      <c r="FZP192" s="148"/>
      <c r="FZQ192" s="148"/>
      <c r="FZR192" s="148"/>
      <c r="FZS192" s="148"/>
      <c r="FZT192" s="148"/>
      <c r="FZU192" s="148"/>
      <c r="FZV192" s="148"/>
      <c r="FZW192" s="148"/>
      <c r="FZX192" s="148"/>
      <c r="FZY192" s="148"/>
      <c r="FZZ192" s="148"/>
      <c r="GAA192" s="148"/>
      <c r="GAB192" s="148"/>
      <c r="GAC192" s="148"/>
      <c r="GAD192" s="148"/>
      <c r="GAE192" s="148"/>
      <c r="GAF192" s="148"/>
      <c r="GAG192" s="148"/>
      <c r="GAH192" s="148"/>
      <c r="GAI192" s="148"/>
      <c r="GAJ192" s="148"/>
      <c r="GAK192" s="148"/>
      <c r="GAL192" s="148"/>
      <c r="GAM192" s="148"/>
      <c r="GAN192" s="148"/>
      <c r="GAO192" s="148"/>
      <c r="GAP192" s="148"/>
      <c r="GAQ192" s="148"/>
      <c r="GAR192" s="148"/>
      <c r="GAS192" s="148"/>
      <c r="GAT192" s="148"/>
      <c r="GAU192" s="148"/>
      <c r="GAV192" s="148"/>
      <c r="GAW192" s="148"/>
      <c r="GAX192" s="148"/>
      <c r="GAY192" s="148"/>
      <c r="GAZ192" s="148"/>
      <c r="GBA192" s="148"/>
      <c r="GBB192" s="148"/>
      <c r="GBC192" s="148"/>
      <c r="GBD192" s="148"/>
      <c r="GBE192" s="148"/>
      <c r="GBF192" s="148"/>
      <c r="GBG192" s="148"/>
      <c r="GBH192" s="148"/>
      <c r="GBI192" s="148"/>
      <c r="GBJ192" s="148"/>
      <c r="GBK192" s="148"/>
      <c r="GBL192" s="148"/>
      <c r="GBM192" s="148"/>
      <c r="GBN192" s="148"/>
      <c r="GBO192" s="148"/>
      <c r="GBP192" s="148"/>
      <c r="GBQ192" s="148"/>
      <c r="GBR192" s="148"/>
      <c r="GBS192" s="148"/>
      <c r="GBT192" s="148"/>
      <c r="GBU192" s="148"/>
      <c r="GBV192" s="148"/>
      <c r="GBW192" s="148"/>
      <c r="GBX192" s="148"/>
      <c r="GBY192" s="148"/>
      <c r="GBZ192" s="148"/>
      <c r="GCA192" s="148"/>
      <c r="GCB192" s="148"/>
      <c r="GCC192" s="148"/>
      <c r="GCD192" s="148"/>
      <c r="GCE192" s="148"/>
      <c r="GCF192" s="148"/>
      <c r="GCG192" s="148"/>
      <c r="GCH192" s="148"/>
      <c r="GCI192" s="148"/>
      <c r="GCJ192" s="148"/>
      <c r="GCK192" s="148"/>
      <c r="GCL192" s="148"/>
      <c r="GCM192" s="148"/>
      <c r="GCN192" s="148"/>
      <c r="GCO192" s="148"/>
      <c r="GCP192" s="148"/>
      <c r="GCQ192" s="148"/>
      <c r="GCR192" s="148"/>
      <c r="GCS192" s="148"/>
      <c r="GCT192" s="148"/>
      <c r="GCU192" s="148"/>
      <c r="GCV192" s="148"/>
      <c r="GCW192" s="148"/>
      <c r="GCX192" s="148"/>
      <c r="GCY192" s="148"/>
      <c r="GCZ192" s="148"/>
      <c r="GDA192" s="148"/>
      <c r="GDB192" s="148"/>
      <c r="GDC192" s="148"/>
      <c r="GDD192" s="148"/>
      <c r="GDE192" s="148"/>
      <c r="GDF192" s="148"/>
      <c r="GDG192" s="148"/>
      <c r="GDH192" s="148"/>
      <c r="GDI192" s="148"/>
      <c r="GDJ192" s="148"/>
      <c r="GDK192" s="148"/>
      <c r="GDL192" s="148"/>
      <c r="GDM192" s="148"/>
      <c r="GDN192" s="148"/>
      <c r="GDO192" s="148"/>
      <c r="GDP192" s="148"/>
      <c r="GDQ192" s="148"/>
      <c r="GDR192" s="148"/>
      <c r="GDS192" s="148"/>
      <c r="GDT192" s="148"/>
      <c r="GDU192" s="148"/>
      <c r="GDV192" s="148"/>
      <c r="GDW192" s="148"/>
      <c r="GDX192" s="148"/>
      <c r="GDY192" s="148"/>
      <c r="GDZ192" s="148"/>
      <c r="GEA192" s="148"/>
      <c r="GEB192" s="148"/>
      <c r="GEC192" s="148"/>
      <c r="GED192" s="148"/>
      <c r="GEE192" s="148"/>
      <c r="GEF192" s="148"/>
      <c r="GEG192" s="148"/>
      <c r="GEH192" s="148"/>
      <c r="GEI192" s="148"/>
      <c r="GEJ192" s="148"/>
      <c r="GEK192" s="148"/>
      <c r="GEL192" s="148"/>
      <c r="GEM192" s="148"/>
      <c r="GEN192" s="148"/>
      <c r="GEO192" s="148"/>
      <c r="GEP192" s="148"/>
      <c r="GEQ192" s="148"/>
      <c r="GER192" s="148"/>
      <c r="GES192" s="148"/>
      <c r="GET192" s="148"/>
      <c r="GEU192" s="148"/>
      <c r="GEV192" s="148"/>
      <c r="GEW192" s="148"/>
      <c r="GEX192" s="148"/>
      <c r="GEY192" s="148"/>
      <c r="GEZ192" s="148"/>
      <c r="GFA192" s="148"/>
      <c r="GFB192" s="148"/>
      <c r="GFC192" s="148"/>
      <c r="GFD192" s="148"/>
      <c r="GFE192" s="148"/>
      <c r="GFF192" s="148"/>
      <c r="GFG192" s="148"/>
      <c r="GFH192" s="148"/>
      <c r="GFI192" s="148"/>
      <c r="GFJ192" s="148"/>
      <c r="GFK192" s="148"/>
      <c r="GFL192" s="148"/>
      <c r="GFM192" s="148"/>
      <c r="GFN192" s="148"/>
      <c r="GFO192" s="148"/>
      <c r="GFP192" s="148"/>
      <c r="GFQ192" s="148"/>
      <c r="GFR192" s="148"/>
      <c r="GFS192" s="148"/>
      <c r="GFT192" s="148"/>
      <c r="GFU192" s="148"/>
      <c r="GFV192" s="148"/>
      <c r="GFW192" s="148"/>
      <c r="GFX192" s="148"/>
      <c r="GFY192" s="148"/>
      <c r="GFZ192" s="148"/>
      <c r="GGA192" s="148"/>
      <c r="GGB192" s="148"/>
      <c r="GGC192" s="148"/>
      <c r="GGD192" s="148"/>
      <c r="GGE192" s="148"/>
      <c r="GGF192" s="148"/>
      <c r="GGG192" s="148"/>
      <c r="GGH192" s="148"/>
      <c r="GGI192" s="148"/>
      <c r="GGJ192" s="148"/>
      <c r="GGK192" s="148"/>
      <c r="GGL192" s="148"/>
      <c r="GGM192" s="148"/>
      <c r="GGN192" s="148"/>
      <c r="GGO192" s="148"/>
      <c r="GGP192" s="148"/>
      <c r="GGQ192" s="148"/>
      <c r="GGR192" s="148"/>
      <c r="GGS192" s="148"/>
      <c r="GGT192" s="148"/>
      <c r="GGU192" s="148"/>
      <c r="GGV192" s="148"/>
      <c r="GGW192" s="148"/>
      <c r="GGX192" s="148"/>
      <c r="GGY192" s="148"/>
      <c r="GGZ192" s="148"/>
      <c r="GHA192" s="148"/>
      <c r="GHB192" s="148"/>
      <c r="GHC192" s="148"/>
      <c r="GHD192" s="148"/>
      <c r="GHE192" s="148"/>
      <c r="GHF192" s="148"/>
      <c r="GHG192" s="148"/>
      <c r="GHH192" s="148"/>
      <c r="GHI192" s="148"/>
      <c r="GHJ192" s="148"/>
      <c r="GHK192" s="148"/>
      <c r="GHL192" s="148"/>
      <c r="GHM192" s="148"/>
      <c r="GHN192" s="148"/>
      <c r="GHO192" s="148"/>
      <c r="GHP192" s="148"/>
      <c r="GHQ192" s="148"/>
      <c r="GHR192" s="148"/>
      <c r="GHS192" s="148"/>
      <c r="GHT192" s="148"/>
      <c r="GHU192" s="148"/>
      <c r="GHV192" s="148"/>
      <c r="GHW192" s="148"/>
      <c r="GHX192" s="148"/>
      <c r="GHY192" s="148"/>
      <c r="GHZ192" s="148"/>
      <c r="GIA192" s="148"/>
      <c r="GIB192" s="148"/>
      <c r="GIC192" s="148"/>
      <c r="GID192" s="148"/>
      <c r="GIE192" s="148"/>
      <c r="GIF192" s="148"/>
      <c r="GIG192" s="148"/>
      <c r="GIH192" s="148"/>
      <c r="GII192" s="148"/>
      <c r="GIJ192" s="148"/>
      <c r="GIK192" s="148"/>
      <c r="GIL192" s="148"/>
      <c r="GIM192" s="148"/>
      <c r="GIN192" s="148"/>
      <c r="GIO192" s="148"/>
      <c r="GIP192" s="148"/>
      <c r="GIQ192" s="148"/>
      <c r="GIR192" s="148"/>
      <c r="GIS192" s="148"/>
      <c r="GIT192" s="148"/>
      <c r="GIU192" s="148"/>
      <c r="GIV192" s="148"/>
      <c r="GIW192" s="148"/>
      <c r="GIX192" s="148"/>
      <c r="GIY192" s="148"/>
      <c r="GIZ192" s="148"/>
      <c r="GJA192" s="148"/>
      <c r="GJB192" s="148"/>
      <c r="GJC192" s="148"/>
      <c r="GJD192" s="148"/>
      <c r="GJE192" s="148"/>
      <c r="GJF192" s="148"/>
      <c r="GJG192" s="148"/>
      <c r="GJH192" s="148"/>
      <c r="GJI192" s="148"/>
      <c r="GJJ192" s="148"/>
      <c r="GJK192" s="148"/>
      <c r="GJL192" s="148"/>
      <c r="GJM192" s="148"/>
      <c r="GJN192" s="148"/>
      <c r="GJO192" s="148"/>
      <c r="GJP192" s="148"/>
      <c r="GJQ192" s="148"/>
      <c r="GJR192" s="148"/>
      <c r="GJS192" s="148"/>
      <c r="GJT192" s="148"/>
      <c r="GJU192" s="148"/>
      <c r="GJV192" s="148"/>
      <c r="GJW192" s="148"/>
      <c r="GJX192" s="148"/>
      <c r="GJY192" s="148"/>
      <c r="GJZ192" s="148"/>
      <c r="GKA192" s="148"/>
      <c r="GKB192" s="148"/>
      <c r="GKC192" s="148"/>
      <c r="GKD192" s="148"/>
      <c r="GKE192" s="148"/>
      <c r="GKF192" s="148"/>
      <c r="GKG192" s="148"/>
      <c r="GKH192" s="148"/>
      <c r="GKI192" s="148"/>
      <c r="GKJ192" s="148"/>
      <c r="GKK192" s="148"/>
      <c r="GKL192" s="148"/>
      <c r="GKM192" s="148"/>
      <c r="GKN192" s="148"/>
      <c r="GKO192" s="148"/>
      <c r="GKP192" s="148"/>
      <c r="GKQ192" s="148"/>
      <c r="GKR192" s="148"/>
      <c r="GKS192" s="148"/>
      <c r="GKT192" s="148"/>
      <c r="GKU192" s="148"/>
      <c r="GKV192" s="148"/>
      <c r="GKW192" s="148"/>
      <c r="GKX192" s="148"/>
      <c r="GKY192" s="148"/>
      <c r="GKZ192" s="148"/>
      <c r="GLA192" s="148"/>
      <c r="GLB192" s="148"/>
      <c r="GLC192" s="148"/>
      <c r="GLD192" s="148"/>
      <c r="GLE192" s="148"/>
      <c r="GLF192" s="148"/>
      <c r="GLG192" s="148"/>
      <c r="GLH192" s="148"/>
      <c r="GLI192" s="148"/>
      <c r="GLJ192" s="148"/>
      <c r="GLK192" s="148"/>
      <c r="GLL192" s="148"/>
      <c r="GLM192" s="148"/>
      <c r="GLN192" s="148"/>
      <c r="GLO192" s="148"/>
      <c r="GLP192" s="148"/>
      <c r="GLQ192" s="148"/>
      <c r="GLR192" s="148"/>
      <c r="GLS192" s="148"/>
      <c r="GLT192" s="148"/>
      <c r="GLU192" s="148"/>
      <c r="GLV192" s="148"/>
      <c r="GLW192" s="148"/>
      <c r="GLX192" s="148"/>
      <c r="GLY192" s="148"/>
      <c r="GLZ192" s="148"/>
      <c r="GMA192" s="148"/>
      <c r="GMB192" s="148"/>
      <c r="GMC192" s="148"/>
      <c r="GMD192" s="148"/>
      <c r="GME192" s="148"/>
      <c r="GMF192" s="148"/>
      <c r="GMG192" s="148"/>
      <c r="GMH192" s="148"/>
      <c r="GMI192" s="148"/>
      <c r="GMJ192" s="148"/>
      <c r="GMK192" s="148"/>
      <c r="GML192" s="148"/>
      <c r="GMM192" s="148"/>
      <c r="GMN192" s="148"/>
      <c r="GMO192" s="148"/>
      <c r="GMP192" s="148"/>
      <c r="GMQ192" s="148"/>
      <c r="GMR192" s="148"/>
      <c r="GMS192" s="148"/>
      <c r="GMT192" s="148"/>
      <c r="GMU192" s="148"/>
      <c r="GMV192" s="148"/>
      <c r="GMW192" s="148"/>
      <c r="GMX192" s="148"/>
      <c r="GMY192" s="148"/>
      <c r="GMZ192" s="148"/>
      <c r="GNA192" s="148"/>
      <c r="GNB192" s="148"/>
      <c r="GNC192" s="148"/>
      <c r="GND192" s="148"/>
      <c r="GNE192" s="148"/>
      <c r="GNF192" s="148"/>
      <c r="GNG192" s="148"/>
      <c r="GNH192" s="148"/>
      <c r="GNI192" s="148"/>
      <c r="GNJ192" s="148"/>
      <c r="GNK192" s="148"/>
      <c r="GNL192" s="148"/>
      <c r="GNM192" s="148"/>
      <c r="GNN192" s="148"/>
      <c r="GNO192" s="148"/>
      <c r="GNP192" s="148"/>
      <c r="GNQ192" s="148"/>
      <c r="GNR192" s="148"/>
      <c r="GNS192" s="148"/>
      <c r="GNT192" s="148"/>
      <c r="GNU192" s="148"/>
      <c r="GNV192" s="148"/>
      <c r="GNW192" s="148"/>
      <c r="GNX192" s="148"/>
      <c r="GNY192" s="148"/>
      <c r="GNZ192" s="148"/>
      <c r="GOA192" s="148"/>
      <c r="GOB192" s="148"/>
      <c r="GOC192" s="148"/>
      <c r="GOD192" s="148"/>
      <c r="GOE192" s="148"/>
      <c r="GOF192" s="148"/>
      <c r="GOG192" s="148"/>
      <c r="GOH192" s="148"/>
      <c r="GOI192" s="148"/>
      <c r="GOJ192" s="148"/>
      <c r="GOK192" s="148"/>
      <c r="GOL192" s="148"/>
      <c r="GOM192" s="148"/>
      <c r="GON192" s="148"/>
      <c r="GOO192" s="148"/>
      <c r="GOP192" s="148"/>
      <c r="GOQ192" s="148"/>
      <c r="GOR192" s="148"/>
      <c r="GOS192" s="148"/>
      <c r="GOT192" s="148"/>
      <c r="GOU192" s="148"/>
      <c r="GOV192" s="148"/>
      <c r="GOW192" s="148"/>
      <c r="GOX192" s="148"/>
      <c r="GOY192" s="148"/>
      <c r="GOZ192" s="148"/>
      <c r="GPA192" s="148"/>
      <c r="GPB192" s="148"/>
      <c r="GPC192" s="148"/>
      <c r="GPD192" s="148"/>
      <c r="GPE192" s="148"/>
      <c r="GPF192" s="148"/>
      <c r="GPG192" s="148"/>
      <c r="GPH192" s="148"/>
      <c r="GPI192" s="148"/>
      <c r="GPJ192" s="148"/>
      <c r="GPK192" s="148"/>
      <c r="GPL192" s="148"/>
      <c r="GPM192" s="148"/>
      <c r="GPN192" s="148"/>
      <c r="GPO192" s="148"/>
      <c r="GPP192" s="148"/>
      <c r="GPQ192" s="148"/>
      <c r="GPR192" s="148"/>
      <c r="GPS192" s="148"/>
      <c r="GPT192" s="148"/>
      <c r="GPU192" s="148"/>
      <c r="GPV192" s="148"/>
      <c r="GPW192" s="148"/>
      <c r="GPX192" s="148"/>
      <c r="GPY192" s="148"/>
      <c r="GPZ192" s="148"/>
      <c r="GQA192" s="148"/>
      <c r="GQB192" s="148"/>
      <c r="GQC192" s="148"/>
      <c r="GQD192" s="148"/>
      <c r="GQE192" s="148"/>
      <c r="GQF192" s="148"/>
      <c r="GQG192" s="148"/>
      <c r="GQH192" s="148"/>
      <c r="GQI192" s="148"/>
      <c r="GQJ192" s="148"/>
      <c r="GQK192" s="148"/>
      <c r="GQL192" s="148"/>
      <c r="GQM192" s="148"/>
      <c r="GQN192" s="148"/>
      <c r="GQO192" s="148"/>
      <c r="GQP192" s="148"/>
      <c r="GQQ192" s="148"/>
      <c r="GQR192" s="148"/>
      <c r="GQS192" s="148"/>
      <c r="GQT192" s="148"/>
      <c r="GQU192" s="148"/>
      <c r="GQV192" s="148"/>
      <c r="GQW192" s="148"/>
      <c r="GQX192" s="148"/>
      <c r="GQY192" s="148"/>
      <c r="GQZ192" s="148"/>
      <c r="GRA192" s="148"/>
      <c r="GRB192" s="148"/>
      <c r="GRC192" s="148"/>
      <c r="GRD192" s="148"/>
      <c r="GRE192" s="148"/>
      <c r="GRF192" s="148"/>
      <c r="GRG192" s="148"/>
      <c r="GRH192" s="148"/>
      <c r="GRI192" s="148"/>
      <c r="GRJ192" s="148"/>
      <c r="GRK192" s="148"/>
      <c r="GRL192" s="148"/>
      <c r="GRM192" s="148"/>
      <c r="GRN192" s="148"/>
      <c r="GRO192" s="148"/>
      <c r="GRP192" s="148"/>
      <c r="GRQ192" s="148"/>
      <c r="GRR192" s="148"/>
      <c r="GRS192" s="148"/>
      <c r="GRT192" s="148"/>
      <c r="GRU192" s="148"/>
      <c r="GRV192" s="148"/>
      <c r="GRW192" s="148"/>
      <c r="GRX192" s="148"/>
      <c r="GRY192" s="148"/>
      <c r="GRZ192" s="148"/>
      <c r="GSA192" s="148"/>
      <c r="GSB192" s="148"/>
      <c r="GSC192" s="148"/>
      <c r="GSD192" s="148"/>
      <c r="GSE192" s="148"/>
      <c r="GSF192" s="148"/>
      <c r="GSG192" s="148"/>
      <c r="GSH192" s="148"/>
      <c r="GSI192" s="148"/>
      <c r="GSJ192" s="148"/>
      <c r="GSK192" s="148"/>
      <c r="GSL192" s="148"/>
      <c r="GSM192" s="148"/>
      <c r="GSN192" s="148"/>
      <c r="GSO192" s="148"/>
      <c r="GSP192" s="148"/>
      <c r="GSQ192" s="148"/>
      <c r="GSR192" s="148"/>
      <c r="GSS192" s="148"/>
      <c r="GST192" s="148"/>
      <c r="GSU192" s="148"/>
      <c r="GSV192" s="148"/>
      <c r="GSW192" s="148"/>
      <c r="GSX192" s="148"/>
      <c r="GSY192" s="148"/>
      <c r="GSZ192" s="148"/>
      <c r="GTA192" s="148"/>
      <c r="GTB192" s="148"/>
      <c r="GTC192" s="148"/>
      <c r="GTD192" s="148"/>
      <c r="GTE192" s="148"/>
      <c r="GTF192" s="148"/>
      <c r="GTG192" s="148"/>
      <c r="GTH192" s="148"/>
      <c r="GTI192" s="148"/>
      <c r="GTJ192" s="148"/>
      <c r="GTK192" s="148"/>
      <c r="GTL192" s="148"/>
      <c r="GTM192" s="148"/>
      <c r="GTN192" s="148"/>
      <c r="GTO192" s="148"/>
      <c r="GTP192" s="148"/>
      <c r="GTQ192" s="148"/>
      <c r="GTR192" s="148"/>
      <c r="GTS192" s="148"/>
      <c r="GTT192" s="148"/>
      <c r="GTU192" s="148"/>
      <c r="GTV192" s="148"/>
      <c r="GTW192" s="148"/>
      <c r="GTX192" s="148"/>
      <c r="GTY192" s="148"/>
      <c r="GTZ192" s="148"/>
      <c r="GUA192" s="148"/>
      <c r="GUB192" s="148"/>
      <c r="GUC192" s="148"/>
      <c r="GUD192" s="148"/>
      <c r="GUE192" s="148"/>
      <c r="GUF192" s="148"/>
      <c r="GUG192" s="148"/>
      <c r="GUH192" s="148"/>
      <c r="GUI192" s="148"/>
      <c r="GUJ192" s="148"/>
      <c r="GUK192" s="148"/>
      <c r="GUL192" s="148"/>
      <c r="GUM192" s="148"/>
      <c r="GUN192" s="148"/>
      <c r="GUO192" s="148"/>
      <c r="GUP192" s="148"/>
      <c r="GUQ192" s="148"/>
      <c r="GUR192" s="148"/>
      <c r="GUS192" s="148"/>
      <c r="GUT192" s="148"/>
      <c r="GUU192" s="148"/>
      <c r="GUV192" s="148"/>
      <c r="GUW192" s="148"/>
      <c r="GUX192" s="148"/>
      <c r="GUY192" s="148"/>
      <c r="GUZ192" s="148"/>
      <c r="GVA192" s="148"/>
      <c r="GVB192" s="148"/>
      <c r="GVC192" s="148"/>
      <c r="GVD192" s="148"/>
      <c r="GVE192" s="148"/>
      <c r="GVF192" s="148"/>
      <c r="GVG192" s="148"/>
      <c r="GVH192" s="148"/>
      <c r="GVI192" s="148"/>
      <c r="GVJ192" s="148"/>
      <c r="GVK192" s="148"/>
      <c r="GVL192" s="148"/>
      <c r="GVM192" s="148"/>
      <c r="GVN192" s="148"/>
      <c r="GVO192" s="148"/>
      <c r="GVP192" s="148"/>
      <c r="GVQ192" s="148"/>
      <c r="GVR192" s="148"/>
      <c r="GVS192" s="148"/>
      <c r="GVT192" s="148"/>
      <c r="GVU192" s="148"/>
      <c r="GVV192" s="148"/>
      <c r="GVW192" s="148"/>
      <c r="GVX192" s="148"/>
      <c r="GVY192" s="148"/>
      <c r="GVZ192" s="148"/>
      <c r="GWA192" s="148"/>
      <c r="GWB192" s="148"/>
      <c r="GWC192" s="148"/>
      <c r="GWD192" s="148"/>
      <c r="GWE192" s="148"/>
      <c r="GWF192" s="148"/>
      <c r="GWG192" s="148"/>
      <c r="GWH192" s="148"/>
      <c r="GWI192" s="148"/>
      <c r="GWJ192" s="148"/>
      <c r="GWK192" s="148"/>
      <c r="GWL192" s="148"/>
      <c r="GWM192" s="148"/>
      <c r="GWN192" s="148"/>
      <c r="GWO192" s="148"/>
      <c r="GWP192" s="148"/>
      <c r="GWQ192" s="148"/>
      <c r="GWR192" s="148"/>
      <c r="GWS192" s="148"/>
      <c r="GWT192" s="148"/>
      <c r="GWU192" s="148"/>
      <c r="GWV192" s="148"/>
      <c r="GWW192" s="148"/>
      <c r="GWX192" s="148"/>
      <c r="GWY192" s="148"/>
      <c r="GWZ192" s="148"/>
      <c r="GXA192" s="148"/>
      <c r="GXB192" s="148"/>
      <c r="GXC192" s="148"/>
      <c r="GXD192" s="148"/>
      <c r="GXE192" s="148"/>
      <c r="GXF192" s="148"/>
      <c r="GXG192" s="148"/>
      <c r="GXH192" s="148"/>
      <c r="GXI192" s="148"/>
      <c r="GXJ192" s="148"/>
      <c r="GXK192" s="148"/>
      <c r="GXL192" s="148"/>
      <c r="GXM192" s="148"/>
      <c r="GXN192" s="148"/>
      <c r="GXO192" s="148"/>
      <c r="GXP192" s="148"/>
      <c r="GXQ192" s="148"/>
      <c r="GXR192" s="148"/>
      <c r="GXS192" s="148"/>
      <c r="GXT192" s="148"/>
      <c r="GXU192" s="148"/>
      <c r="GXV192" s="148"/>
      <c r="GXW192" s="148"/>
      <c r="GXX192" s="148"/>
      <c r="GXY192" s="148"/>
      <c r="GXZ192" s="148"/>
      <c r="GYA192" s="148"/>
      <c r="GYB192" s="148"/>
      <c r="GYC192" s="148"/>
      <c r="GYD192" s="148"/>
      <c r="GYE192" s="148"/>
      <c r="GYF192" s="148"/>
      <c r="GYG192" s="148"/>
      <c r="GYH192" s="148"/>
      <c r="GYI192" s="148"/>
      <c r="GYJ192" s="148"/>
      <c r="GYK192" s="148"/>
      <c r="GYL192" s="148"/>
      <c r="GYM192" s="148"/>
      <c r="GYN192" s="148"/>
      <c r="GYO192" s="148"/>
      <c r="GYP192" s="148"/>
      <c r="GYQ192" s="148"/>
      <c r="GYR192" s="148"/>
      <c r="GYS192" s="148"/>
      <c r="GYT192" s="148"/>
      <c r="GYU192" s="148"/>
      <c r="GYV192" s="148"/>
      <c r="GYW192" s="148"/>
      <c r="GYX192" s="148"/>
      <c r="GYY192" s="148"/>
      <c r="GYZ192" s="148"/>
      <c r="GZA192" s="148"/>
      <c r="GZB192" s="148"/>
      <c r="GZC192" s="148"/>
      <c r="GZD192" s="148"/>
      <c r="GZE192" s="148"/>
      <c r="GZF192" s="148"/>
      <c r="GZG192" s="148"/>
      <c r="GZH192" s="148"/>
      <c r="GZI192" s="148"/>
      <c r="GZJ192" s="148"/>
      <c r="GZK192" s="148"/>
      <c r="GZL192" s="148"/>
      <c r="GZM192" s="148"/>
      <c r="GZN192" s="148"/>
      <c r="GZO192" s="148"/>
      <c r="GZP192" s="148"/>
      <c r="GZQ192" s="148"/>
      <c r="GZR192" s="148"/>
      <c r="GZS192" s="148"/>
      <c r="GZT192" s="148"/>
      <c r="GZU192" s="148"/>
      <c r="GZV192" s="148"/>
      <c r="GZW192" s="148"/>
      <c r="GZX192" s="148"/>
      <c r="GZY192" s="148"/>
      <c r="GZZ192" s="148"/>
      <c r="HAA192" s="148"/>
      <c r="HAB192" s="148"/>
      <c r="HAC192" s="148"/>
      <c r="HAD192" s="148"/>
      <c r="HAE192" s="148"/>
      <c r="HAF192" s="148"/>
      <c r="HAG192" s="148"/>
      <c r="HAH192" s="148"/>
      <c r="HAI192" s="148"/>
      <c r="HAJ192" s="148"/>
      <c r="HAK192" s="148"/>
      <c r="HAL192" s="148"/>
      <c r="HAM192" s="148"/>
      <c r="HAN192" s="148"/>
      <c r="HAO192" s="148"/>
      <c r="HAP192" s="148"/>
      <c r="HAQ192" s="148"/>
      <c r="HAR192" s="148"/>
      <c r="HAS192" s="148"/>
      <c r="HAT192" s="148"/>
      <c r="HAU192" s="148"/>
      <c r="HAV192" s="148"/>
      <c r="HAW192" s="148"/>
      <c r="HAX192" s="148"/>
      <c r="HAY192" s="148"/>
      <c r="HAZ192" s="148"/>
      <c r="HBA192" s="148"/>
      <c r="HBB192" s="148"/>
      <c r="HBC192" s="148"/>
      <c r="HBD192" s="148"/>
      <c r="HBE192" s="148"/>
      <c r="HBF192" s="148"/>
      <c r="HBG192" s="148"/>
      <c r="HBH192" s="148"/>
      <c r="HBI192" s="148"/>
      <c r="HBJ192" s="148"/>
      <c r="HBK192" s="148"/>
      <c r="HBL192" s="148"/>
      <c r="HBM192" s="148"/>
      <c r="HBN192" s="148"/>
      <c r="HBO192" s="148"/>
      <c r="HBP192" s="148"/>
      <c r="HBQ192" s="148"/>
      <c r="HBR192" s="148"/>
      <c r="HBS192" s="148"/>
      <c r="HBT192" s="148"/>
      <c r="HBU192" s="148"/>
      <c r="HBV192" s="148"/>
      <c r="HBW192" s="148"/>
      <c r="HBX192" s="148"/>
      <c r="HBY192" s="148"/>
      <c r="HBZ192" s="148"/>
      <c r="HCA192" s="148"/>
      <c r="HCB192" s="148"/>
      <c r="HCC192" s="148"/>
      <c r="HCD192" s="148"/>
      <c r="HCE192" s="148"/>
      <c r="HCF192" s="148"/>
      <c r="HCG192" s="148"/>
      <c r="HCH192" s="148"/>
      <c r="HCI192" s="148"/>
      <c r="HCJ192" s="148"/>
      <c r="HCK192" s="148"/>
      <c r="HCL192" s="148"/>
      <c r="HCM192" s="148"/>
      <c r="HCN192" s="148"/>
      <c r="HCO192" s="148"/>
      <c r="HCP192" s="148"/>
      <c r="HCQ192" s="148"/>
      <c r="HCR192" s="148"/>
      <c r="HCS192" s="148"/>
      <c r="HCT192" s="148"/>
      <c r="HCU192" s="148"/>
      <c r="HCV192" s="148"/>
      <c r="HCW192" s="148"/>
      <c r="HCX192" s="148"/>
      <c r="HCY192" s="148"/>
      <c r="HCZ192" s="148"/>
      <c r="HDA192" s="148"/>
      <c r="HDB192" s="148"/>
      <c r="HDC192" s="148"/>
      <c r="HDD192" s="148"/>
      <c r="HDE192" s="148"/>
      <c r="HDF192" s="148"/>
      <c r="HDG192" s="148"/>
      <c r="HDH192" s="148"/>
      <c r="HDI192" s="148"/>
      <c r="HDJ192" s="148"/>
      <c r="HDK192" s="148"/>
      <c r="HDL192" s="148"/>
      <c r="HDM192" s="148"/>
      <c r="HDN192" s="148"/>
      <c r="HDO192" s="148"/>
      <c r="HDP192" s="148"/>
      <c r="HDQ192" s="148"/>
      <c r="HDR192" s="148"/>
      <c r="HDS192" s="148"/>
      <c r="HDT192" s="148"/>
      <c r="HDU192" s="148"/>
      <c r="HDV192" s="148"/>
      <c r="HDW192" s="148"/>
      <c r="HDX192" s="148"/>
      <c r="HDY192" s="148"/>
      <c r="HDZ192" s="148"/>
      <c r="HEA192" s="148"/>
      <c r="HEB192" s="148"/>
      <c r="HEC192" s="148"/>
      <c r="HED192" s="148"/>
      <c r="HEE192" s="148"/>
      <c r="HEF192" s="148"/>
      <c r="HEG192" s="148"/>
      <c r="HEH192" s="148"/>
      <c r="HEI192" s="148"/>
      <c r="HEJ192" s="148"/>
      <c r="HEK192" s="148"/>
      <c r="HEL192" s="148"/>
      <c r="HEM192" s="148"/>
      <c r="HEN192" s="148"/>
      <c r="HEO192" s="148"/>
      <c r="HEP192" s="148"/>
      <c r="HEQ192" s="148"/>
      <c r="HER192" s="148"/>
      <c r="HES192" s="148"/>
      <c r="HET192" s="148"/>
      <c r="HEU192" s="148"/>
      <c r="HEV192" s="148"/>
      <c r="HEW192" s="148"/>
      <c r="HEX192" s="148"/>
      <c r="HEY192" s="148"/>
      <c r="HEZ192" s="148"/>
      <c r="HFA192" s="148"/>
      <c r="HFB192" s="148"/>
      <c r="HFC192" s="148"/>
      <c r="HFD192" s="148"/>
      <c r="HFE192" s="148"/>
      <c r="HFF192" s="148"/>
      <c r="HFG192" s="148"/>
      <c r="HFH192" s="148"/>
      <c r="HFI192" s="148"/>
      <c r="HFJ192" s="148"/>
      <c r="HFK192" s="148"/>
      <c r="HFL192" s="148"/>
      <c r="HFM192" s="148"/>
      <c r="HFN192" s="148"/>
      <c r="HFO192" s="148"/>
      <c r="HFP192" s="148"/>
      <c r="HFQ192" s="148"/>
      <c r="HFR192" s="148"/>
      <c r="HFS192" s="148"/>
      <c r="HFT192" s="148"/>
      <c r="HFU192" s="148"/>
      <c r="HFV192" s="148"/>
      <c r="HFW192" s="148"/>
      <c r="HFX192" s="148"/>
      <c r="HFY192" s="148"/>
      <c r="HFZ192" s="148"/>
      <c r="HGA192" s="148"/>
      <c r="HGB192" s="148"/>
      <c r="HGC192" s="148"/>
      <c r="HGD192" s="148"/>
      <c r="HGE192" s="148"/>
      <c r="HGF192" s="148"/>
      <c r="HGG192" s="148"/>
      <c r="HGH192" s="148"/>
      <c r="HGI192" s="148"/>
      <c r="HGJ192" s="148"/>
      <c r="HGK192" s="148"/>
      <c r="HGL192" s="148"/>
      <c r="HGM192" s="148"/>
      <c r="HGN192" s="148"/>
      <c r="HGO192" s="148"/>
      <c r="HGP192" s="148"/>
      <c r="HGQ192" s="148"/>
      <c r="HGR192" s="148"/>
      <c r="HGS192" s="148"/>
      <c r="HGT192" s="148"/>
      <c r="HGU192" s="148"/>
      <c r="HGV192" s="148"/>
      <c r="HGW192" s="148"/>
      <c r="HGX192" s="148"/>
      <c r="HGY192" s="148"/>
      <c r="HGZ192" s="148"/>
      <c r="HHA192" s="148"/>
      <c r="HHB192" s="148"/>
      <c r="HHC192" s="148"/>
      <c r="HHD192" s="148"/>
      <c r="HHE192" s="148"/>
      <c r="HHF192" s="148"/>
      <c r="HHG192" s="148"/>
      <c r="HHH192" s="148"/>
      <c r="HHI192" s="148"/>
      <c r="HHJ192" s="148"/>
      <c r="HHK192" s="148"/>
      <c r="HHL192" s="148"/>
      <c r="HHM192" s="148"/>
      <c r="HHN192" s="148"/>
      <c r="HHO192" s="148"/>
      <c r="HHP192" s="148"/>
      <c r="HHQ192" s="148"/>
      <c r="HHR192" s="148"/>
      <c r="HHS192" s="148"/>
      <c r="HHT192" s="148"/>
      <c r="HHU192" s="148"/>
      <c r="HHV192" s="148"/>
      <c r="HHW192" s="148"/>
      <c r="HHX192" s="148"/>
      <c r="HHY192" s="148"/>
      <c r="HHZ192" s="148"/>
      <c r="HIA192" s="148"/>
      <c r="HIB192" s="148"/>
      <c r="HIC192" s="148"/>
      <c r="HID192" s="148"/>
      <c r="HIE192" s="148"/>
      <c r="HIF192" s="148"/>
      <c r="HIG192" s="148"/>
      <c r="HIH192" s="148"/>
      <c r="HII192" s="148"/>
      <c r="HIJ192" s="148"/>
      <c r="HIK192" s="148"/>
      <c r="HIL192" s="148"/>
      <c r="HIM192" s="148"/>
      <c r="HIN192" s="148"/>
      <c r="HIO192" s="148"/>
      <c r="HIP192" s="148"/>
      <c r="HIQ192" s="148"/>
      <c r="HIR192" s="148"/>
      <c r="HIS192" s="148"/>
      <c r="HIT192" s="148"/>
      <c r="HIU192" s="148"/>
      <c r="HIV192" s="148"/>
      <c r="HIW192" s="148"/>
      <c r="HIX192" s="148"/>
      <c r="HIY192" s="148"/>
      <c r="HIZ192" s="148"/>
      <c r="HJA192" s="148"/>
      <c r="HJB192" s="148"/>
      <c r="HJC192" s="148"/>
      <c r="HJD192" s="148"/>
      <c r="HJE192" s="148"/>
      <c r="HJF192" s="148"/>
      <c r="HJG192" s="148"/>
      <c r="HJH192" s="148"/>
      <c r="HJI192" s="148"/>
      <c r="HJJ192" s="148"/>
      <c r="HJK192" s="148"/>
      <c r="HJL192" s="148"/>
      <c r="HJM192" s="148"/>
      <c r="HJN192" s="148"/>
      <c r="HJO192" s="148"/>
      <c r="HJP192" s="148"/>
      <c r="HJQ192" s="148"/>
      <c r="HJR192" s="148"/>
      <c r="HJS192" s="148"/>
      <c r="HJT192" s="148"/>
      <c r="HJU192" s="148"/>
      <c r="HJV192" s="148"/>
      <c r="HJW192" s="148"/>
      <c r="HJX192" s="148"/>
      <c r="HJY192" s="148"/>
      <c r="HJZ192" s="148"/>
      <c r="HKA192" s="148"/>
      <c r="HKB192" s="148"/>
      <c r="HKC192" s="148"/>
      <c r="HKD192" s="148"/>
      <c r="HKE192" s="148"/>
      <c r="HKF192" s="148"/>
      <c r="HKG192" s="148"/>
      <c r="HKH192" s="148"/>
      <c r="HKI192" s="148"/>
      <c r="HKJ192" s="148"/>
      <c r="HKK192" s="148"/>
      <c r="HKL192" s="148"/>
      <c r="HKM192" s="148"/>
      <c r="HKN192" s="148"/>
      <c r="HKO192" s="148"/>
      <c r="HKP192" s="148"/>
      <c r="HKQ192" s="148"/>
      <c r="HKR192" s="148"/>
      <c r="HKS192" s="148"/>
      <c r="HKT192" s="148"/>
      <c r="HKU192" s="148"/>
      <c r="HKV192" s="148"/>
      <c r="HKW192" s="148"/>
      <c r="HKX192" s="148"/>
      <c r="HKY192" s="148"/>
      <c r="HKZ192" s="148"/>
      <c r="HLA192" s="148"/>
      <c r="HLB192" s="148"/>
      <c r="HLC192" s="148"/>
      <c r="HLD192" s="148"/>
      <c r="HLE192" s="148"/>
      <c r="HLF192" s="148"/>
      <c r="HLG192" s="148"/>
      <c r="HLH192" s="148"/>
      <c r="HLI192" s="148"/>
      <c r="HLJ192" s="148"/>
      <c r="HLK192" s="148"/>
      <c r="HLL192" s="148"/>
      <c r="HLM192" s="148"/>
      <c r="HLN192" s="148"/>
      <c r="HLO192" s="148"/>
      <c r="HLP192" s="148"/>
      <c r="HLQ192" s="148"/>
      <c r="HLR192" s="148"/>
      <c r="HLS192" s="148"/>
      <c r="HLT192" s="148"/>
      <c r="HLU192" s="148"/>
      <c r="HLV192" s="148"/>
      <c r="HLW192" s="148"/>
      <c r="HLX192" s="148"/>
      <c r="HLY192" s="148"/>
      <c r="HLZ192" s="148"/>
      <c r="HMA192" s="148"/>
      <c r="HMB192" s="148"/>
      <c r="HMC192" s="148"/>
      <c r="HMD192" s="148"/>
      <c r="HME192" s="148"/>
      <c r="HMF192" s="148"/>
      <c r="HMG192" s="148"/>
      <c r="HMH192" s="148"/>
      <c r="HMI192" s="148"/>
      <c r="HMJ192" s="148"/>
      <c r="HMK192" s="148"/>
      <c r="HML192" s="148"/>
      <c r="HMM192" s="148"/>
      <c r="HMN192" s="148"/>
      <c r="HMO192" s="148"/>
      <c r="HMP192" s="148"/>
      <c r="HMQ192" s="148"/>
      <c r="HMR192" s="148"/>
      <c r="HMS192" s="148"/>
      <c r="HMT192" s="148"/>
      <c r="HMU192" s="148"/>
      <c r="HMV192" s="148"/>
      <c r="HMW192" s="148"/>
      <c r="HMX192" s="148"/>
      <c r="HMY192" s="148"/>
      <c r="HMZ192" s="148"/>
      <c r="HNA192" s="148"/>
      <c r="HNB192" s="148"/>
      <c r="HNC192" s="148"/>
      <c r="HND192" s="148"/>
      <c r="HNE192" s="148"/>
      <c r="HNF192" s="148"/>
      <c r="HNG192" s="148"/>
      <c r="HNH192" s="148"/>
      <c r="HNI192" s="148"/>
      <c r="HNJ192" s="148"/>
      <c r="HNK192" s="148"/>
      <c r="HNL192" s="148"/>
      <c r="HNM192" s="148"/>
      <c r="HNN192" s="148"/>
      <c r="HNO192" s="148"/>
      <c r="HNP192" s="148"/>
      <c r="HNQ192" s="148"/>
      <c r="HNR192" s="148"/>
      <c r="HNS192" s="148"/>
      <c r="HNT192" s="148"/>
      <c r="HNU192" s="148"/>
      <c r="HNV192" s="148"/>
      <c r="HNW192" s="148"/>
      <c r="HNX192" s="148"/>
      <c r="HNY192" s="148"/>
      <c r="HNZ192" s="148"/>
      <c r="HOA192" s="148"/>
      <c r="HOB192" s="148"/>
      <c r="HOC192" s="148"/>
      <c r="HOD192" s="148"/>
      <c r="HOE192" s="148"/>
      <c r="HOF192" s="148"/>
      <c r="HOG192" s="148"/>
      <c r="HOH192" s="148"/>
      <c r="HOI192" s="148"/>
      <c r="HOJ192" s="148"/>
      <c r="HOK192" s="148"/>
      <c r="HOL192" s="148"/>
      <c r="HOM192" s="148"/>
      <c r="HON192" s="148"/>
      <c r="HOO192" s="148"/>
      <c r="HOP192" s="148"/>
      <c r="HOQ192" s="148"/>
      <c r="HOR192" s="148"/>
      <c r="HOS192" s="148"/>
      <c r="HOT192" s="148"/>
      <c r="HOU192" s="148"/>
      <c r="HOV192" s="148"/>
      <c r="HOW192" s="148"/>
      <c r="HOX192" s="148"/>
      <c r="HOY192" s="148"/>
      <c r="HOZ192" s="148"/>
      <c r="HPA192" s="148"/>
      <c r="HPB192" s="148"/>
      <c r="HPC192" s="148"/>
      <c r="HPD192" s="148"/>
      <c r="HPE192" s="148"/>
      <c r="HPF192" s="148"/>
      <c r="HPG192" s="148"/>
      <c r="HPH192" s="148"/>
      <c r="HPI192" s="148"/>
      <c r="HPJ192" s="148"/>
      <c r="HPK192" s="148"/>
      <c r="HPL192" s="148"/>
      <c r="HPM192" s="148"/>
      <c r="HPN192" s="148"/>
      <c r="HPO192" s="148"/>
      <c r="HPP192" s="148"/>
      <c r="HPQ192" s="148"/>
      <c r="HPR192" s="148"/>
      <c r="HPS192" s="148"/>
      <c r="HPT192" s="148"/>
      <c r="HPU192" s="148"/>
      <c r="HPV192" s="148"/>
      <c r="HPW192" s="148"/>
      <c r="HPX192" s="148"/>
      <c r="HPY192" s="148"/>
      <c r="HPZ192" s="148"/>
      <c r="HQA192" s="148"/>
      <c r="HQB192" s="148"/>
      <c r="HQC192" s="148"/>
      <c r="HQD192" s="148"/>
      <c r="HQE192" s="148"/>
      <c r="HQF192" s="148"/>
      <c r="HQG192" s="148"/>
      <c r="HQH192" s="148"/>
      <c r="HQI192" s="148"/>
      <c r="HQJ192" s="148"/>
      <c r="HQK192" s="148"/>
      <c r="HQL192" s="148"/>
      <c r="HQM192" s="148"/>
      <c r="HQN192" s="148"/>
      <c r="HQO192" s="148"/>
      <c r="HQP192" s="148"/>
      <c r="HQQ192" s="148"/>
      <c r="HQR192" s="148"/>
      <c r="HQS192" s="148"/>
      <c r="HQT192" s="148"/>
      <c r="HQU192" s="148"/>
      <c r="HQV192" s="148"/>
      <c r="HQW192" s="148"/>
      <c r="HQX192" s="148"/>
      <c r="HQY192" s="148"/>
      <c r="HQZ192" s="148"/>
      <c r="HRA192" s="148"/>
      <c r="HRB192" s="148"/>
      <c r="HRC192" s="148"/>
      <c r="HRD192" s="148"/>
      <c r="HRE192" s="148"/>
      <c r="HRF192" s="148"/>
      <c r="HRG192" s="148"/>
      <c r="HRH192" s="148"/>
      <c r="HRI192" s="148"/>
      <c r="HRJ192" s="148"/>
      <c r="HRK192" s="148"/>
      <c r="HRL192" s="148"/>
      <c r="HRM192" s="148"/>
      <c r="HRN192" s="148"/>
      <c r="HRO192" s="148"/>
      <c r="HRP192" s="148"/>
      <c r="HRQ192" s="148"/>
      <c r="HRR192" s="148"/>
      <c r="HRS192" s="148"/>
      <c r="HRT192" s="148"/>
      <c r="HRU192" s="148"/>
      <c r="HRV192" s="148"/>
      <c r="HRW192" s="148"/>
      <c r="HRX192" s="148"/>
      <c r="HRY192" s="148"/>
      <c r="HRZ192" s="148"/>
      <c r="HSA192" s="148"/>
      <c r="HSB192" s="148"/>
      <c r="HSC192" s="148"/>
      <c r="HSD192" s="148"/>
      <c r="HSE192" s="148"/>
      <c r="HSF192" s="148"/>
      <c r="HSG192" s="148"/>
      <c r="HSH192" s="148"/>
      <c r="HSI192" s="148"/>
      <c r="HSJ192" s="148"/>
      <c r="HSK192" s="148"/>
      <c r="HSL192" s="148"/>
      <c r="HSM192" s="148"/>
      <c r="HSN192" s="148"/>
      <c r="HSO192" s="148"/>
      <c r="HSP192" s="148"/>
      <c r="HSQ192" s="148"/>
      <c r="HSR192" s="148"/>
      <c r="HSS192" s="148"/>
      <c r="HST192" s="148"/>
      <c r="HSU192" s="148"/>
      <c r="HSV192" s="148"/>
      <c r="HSW192" s="148"/>
      <c r="HSX192" s="148"/>
      <c r="HSY192" s="148"/>
      <c r="HSZ192" s="148"/>
      <c r="HTA192" s="148"/>
      <c r="HTB192" s="148"/>
      <c r="HTC192" s="148"/>
      <c r="HTD192" s="148"/>
      <c r="HTE192" s="148"/>
      <c r="HTF192" s="148"/>
      <c r="HTG192" s="148"/>
      <c r="HTH192" s="148"/>
      <c r="HTI192" s="148"/>
      <c r="HTJ192" s="148"/>
      <c r="HTK192" s="148"/>
      <c r="HTL192" s="148"/>
      <c r="HTM192" s="148"/>
      <c r="HTN192" s="148"/>
      <c r="HTO192" s="148"/>
      <c r="HTP192" s="148"/>
      <c r="HTQ192" s="148"/>
      <c r="HTR192" s="148"/>
      <c r="HTS192" s="148"/>
      <c r="HTT192" s="148"/>
      <c r="HTU192" s="148"/>
      <c r="HTV192" s="148"/>
      <c r="HTW192" s="148"/>
      <c r="HTX192" s="148"/>
      <c r="HTY192" s="148"/>
      <c r="HTZ192" s="148"/>
      <c r="HUA192" s="148"/>
      <c r="HUB192" s="148"/>
      <c r="HUC192" s="148"/>
      <c r="HUD192" s="148"/>
      <c r="HUE192" s="148"/>
      <c r="HUF192" s="148"/>
      <c r="HUG192" s="148"/>
      <c r="HUH192" s="148"/>
      <c r="HUI192" s="148"/>
      <c r="HUJ192" s="148"/>
      <c r="HUK192" s="148"/>
      <c r="HUL192" s="148"/>
      <c r="HUM192" s="148"/>
      <c r="HUN192" s="148"/>
      <c r="HUO192" s="148"/>
      <c r="HUP192" s="148"/>
      <c r="HUQ192" s="148"/>
      <c r="HUR192" s="148"/>
      <c r="HUS192" s="148"/>
      <c r="HUT192" s="148"/>
      <c r="HUU192" s="148"/>
      <c r="HUV192" s="148"/>
      <c r="HUW192" s="148"/>
      <c r="HUX192" s="148"/>
      <c r="HUY192" s="148"/>
      <c r="HUZ192" s="148"/>
      <c r="HVA192" s="148"/>
      <c r="HVB192" s="148"/>
      <c r="HVC192" s="148"/>
      <c r="HVD192" s="148"/>
      <c r="HVE192" s="148"/>
      <c r="HVF192" s="148"/>
      <c r="HVG192" s="148"/>
      <c r="HVH192" s="148"/>
      <c r="HVI192" s="148"/>
      <c r="HVJ192" s="148"/>
      <c r="HVK192" s="148"/>
      <c r="HVL192" s="148"/>
      <c r="HVM192" s="148"/>
      <c r="HVN192" s="148"/>
      <c r="HVO192" s="148"/>
      <c r="HVP192" s="148"/>
      <c r="HVQ192" s="148"/>
      <c r="HVR192" s="148"/>
      <c r="HVS192" s="148"/>
      <c r="HVT192" s="148"/>
      <c r="HVU192" s="148"/>
      <c r="HVV192" s="148"/>
      <c r="HVW192" s="148"/>
      <c r="HVX192" s="148"/>
      <c r="HVY192" s="148"/>
      <c r="HVZ192" s="148"/>
      <c r="HWA192" s="148"/>
      <c r="HWB192" s="148"/>
      <c r="HWC192" s="148"/>
      <c r="HWD192" s="148"/>
      <c r="HWE192" s="148"/>
      <c r="HWF192" s="148"/>
      <c r="HWG192" s="148"/>
      <c r="HWH192" s="148"/>
      <c r="HWI192" s="148"/>
      <c r="HWJ192" s="148"/>
      <c r="HWK192" s="148"/>
      <c r="HWL192" s="148"/>
      <c r="HWM192" s="148"/>
      <c r="HWN192" s="148"/>
      <c r="HWO192" s="148"/>
      <c r="HWP192" s="148"/>
      <c r="HWQ192" s="148"/>
      <c r="HWR192" s="148"/>
      <c r="HWS192" s="148"/>
      <c r="HWT192" s="148"/>
      <c r="HWU192" s="148"/>
      <c r="HWV192" s="148"/>
      <c r="HWW192" s="148"/>
      <c r="HWX192" s="148"/>
      <c r="HWY192" s="148"/>
      <c r="HWZ192" s="148"/>
      <c r="HXA192" s="148"/>
      <c r="HXB192" s="148"/>
      <c r="HXC192" s="148"/>
      <c r="HXD192" s="148"/>
      <c r="HXE192" s="148"/>
      <c r="HXF192" s="148"/>
      <c r="HXG192" s="148"/>
      <c r="HXH192" s="148"/>
      <c r="HXI192" s="148"/>
      <c r="HXJ192" s="148"/>
      <c r="HXK192" s="148"/>
      <c r="HXL192" s="148"/>
      <c r="HXM192" s="148"/>
      <c r="HXN192" s="148"/>
      <c r="HXO192" s="148"/>
      <c r="HXP192" s="148"/>
      <c r="HXQ192" s="148"/>
      <c r="HXR192" s="148"/>
      <c r="HXS192" s="148"/>
      <c r="HXT192" s="148"/>
      <c r="HXU192" s="148"/>
      <c r="HXV192" s="148"/>
      <c r="HXW192" s="148"/>
      <c r="HXX192" s="148"/>
      <c r="HXY192" s="148"/>
      <c r="HXZ192" s="148"/>
      <c r="HYA192" s="148"/>
      <c r="HYB192" s="148"/>
      <c r="HYC192" s="148"/>
      <c r="HYD192" s="148"/>
      <c r="HYE192" s="148"/>
      <c r="HYF192" s="148"/>
      <c r="HYG192" s="148"/>
      <c r="HYH192" s="148"/>
      <c r="HYI192" s="148"/>
      <c r="HYJ192" s="148"/>
      <c r="HYK192" s="148"/>
      <c r="HYL192" s="148"/>
      <c r="HYM192" s="148"/>
      <c r="HYN192" s="148"/>
      <c r="HYO192" s="148"/>
      <c r="HYP192" s="148"/>
      <c r="HYQ192" s="148"/>
      <c r="HYR192" s="148"/>
      <c r="HYS192" s="148"/>
      <c r="HYT192" s="148"/>
      <c r="HYU192" s="148"/>
      <c r="HYV192" s="148"/>
      <c r="HYW192" s="148"/>
      <c r="HYX192" s="148"/>
      <c r="HYY192" s="148"/>
      <c r="HYZ192" s="148"/>
      <c r="HZA192" s="148"/>
      <c r="HZB192" s="148"/>
      <c r="HZC192" s="148"/>
      <c r="HZD192" s="148"/>
      <c r="HZE192" s="148"/>
      <c r="HZF192" s="148"/>
      <c r="HZG192" s="148"/>
      <c r="HZH192" s="148"/>
      <c r="HZI192" s="148"/>
      <c r="HZJ192" s="148"/>
      <c r="HZK192" s="148"/>
      <c r="HZL192" s="148"/>
      <c r="HZM192" s="148"/>
      <c r="HZN192" s="148"/>
      <c r="HZO192" s="148"/>
      <c r="HZP192" s="148"/>
      <c r="HZQ192" s="148"/>
      <c r="HZR192" s="148"/>
      <c r="HZS192" s="148"/>
      <c r="HZT192" s="148"/>
      <c r="HZU192" s="148"/>
      <c r="HZV192" s="148"/>
      <c r="HZW192" s="148"/>
      <c r="HZX192" s="148"/>
      <c r="HZY192" s="148"/>
      <c r="HZZ192" s="148"/>
      <c r="IAA192" s="148"/>
      <c r="IAB192" s="148"/>
      <c r="IAC192" s="148"/>
      <c r="IAD192" s="148"/>
      <c r="IAE192" s="148"/>
      <c r="IAF192" s="148"/>
      <c r="IAG192" s="148"/>
      <c r="IAH192" s="148"/>
      <c r="IAI192" s="148"/>
      <c r="IAJ192" s="148"/>
      <c r="IAK192" s="148"/>
      <c r="IAL192" s="148"/>
      <c r="IAM192" s="148"/>
      <c r="IAN192" s="148"/>
      <c r="IAO192" s="148"/>
      <c r="IAP192" s="148"/>
      <c r="IAQ192" s="148"/>
      <c r="IAR192" s="148"/>
      <c r="IAS192" s="148"/>
      <c r="IAT192" s="148"/>
      <c r="IAU192" s="148"/>
      <c r="IAV192" s="148"/>
      <c r="IAW192" s="148"/>
      <c r="IAX192" s="148"/>
      <c r="IAY192" s="148"/>
      <c r="IAZ192" s="148"/>
      <c r="IBA192" s="148"/>
      <c r="IBB192" s="148"/>
      <c r="IBC192" s="148"/>
      <c r="IBD192" s="148"/>
      <c r="IBE192" s="148"/>
      <c r="IBF192" s="148"/>
      <c r="IBG192" s="148"/>
      <c r="IBH192" s="148"/>
      <c r="IBI192" s="148"/>
      <c r="IBJ192" s="148"/>
      <c r="IBK192" s="148"/>
      <c r="IBL192" s="148"/>
      <c r="IBM192" s="148"/>
      <c r="IBN192" s="148"/>
      <c r="IBO192" s="148"/>
      <c r="IBP192" s="148"/>
      <c r="IBQ192" s="148"/>
      <c r="IBR192" s="148"/>
      <c r="IBS192" s="148"/>
      <c r="IBT192" s="148"/>
      <c r="IBU192" s="148"/>
      <c r="IBV192" s="148"/>
      <c r="IBW192" s="148"/>
      <c r="IBX192" s="148"/>
      <c r="IBY192" s="148"/>
      <c r="IBZ192" s="148"/>
      <c r="ICA192" s="148"/>
      <c r="ICB192" s="148"/>
      <c r="ICC192" s="148"/>
      <c r="ICD192" s="148"/>
      <c r="ICE192" s="148"/>
      <c r="ICF192" s="148"/>
      <c r="ICG192" s="148"/>
      <c r="ICH192" s="148"/>
      <c r="ICI192" s="148"/>
      <c r="ICJ192" s="148"/>
      <c r="ICK192" s="148"/>
      <c r="ICL192" s="148"/>
      <c r="ICM192" s="148"/>
      <c r="ICN192" s="148"/>
      <c r="ICO192" s="148"/>
      <c r="ICP192" s="148"/>
      <c r="ICQ192" s="148"/>
      <c r="ICR192" s="148"/>
      <c r="ICS192" s="148"/>
      <c r="ICT192" s="148"/>
      <c r="ICU192" s="148"/>
      <c r="ICV192" s="148"/>
      <c r="ICW192" s="148"/>
      <c r="ICX192" s="148"/>
      <c r="ICY192" s="148"/>
      <c r="ICZ192" s="148"/>
      <c r="IDA192" s="148"/>
      <c r="IDB192" s="148"/>
      <c r="IDC192" s="148"/>
      <c r="IDD192" s="148"/>
      <c r="IDE192" s="148"/>
      <c r="IDF192" s="148"/>
      <c r="IDG192" s="148"/>
      <c r="IDH192" s="148"/>
      <c r="IDI192" s="148"/>
      <c r="IDJ192" s="148"/>
      <c r="IDK192" s="148"/>
      <c r="IDL192" s="148"/>
      <c r="IDM192" s="148"/>
      <c r="IDN192" s="148"/>
      <c r="IDO192" s="148"/>
      <c r="IDP192" s="148"/>
      <c r="IDQ192" s="148"/>
      <c r="IDR192" s="148"/>
      <c r="IDS192" s="148"/>
      <c r="IDT192" s="148"/>
      <c r="IDU192" s="148"/>
      <c r="IDV192" s="148"/>
      <c r="IDW192" s="148"/>
      <c r="IDX192" s="148"/>
      <c r="IDY192" s="148"/>
      <c r="IDZ192" s="148"/>
      <c r="IEA192" s="148"/>
      <c r="IEB192" s="148"/>
      <c r="IEC192" s="148"/>
      <c r="IED192" s="148"/>
      <c r="IEE192" s="148"/>
      <c r="IEF192" s="148"/>
      <c r="IEG192" s="148"/>
      <c r="IEH192" s="148"/>
      <c r="IEI192" s="148"/>
      <c r="IEJ192" s="148"/>
      <c r="IEK192" s="148"/>
      <c r="IEL192" s="148"/>
      <c r="IEM192" s="148"/>
      <c r="IEN192" s="148"/>
      <c r="IEO192" s="148"/>
      <c r="IEP192" s="148"/>
      <c r="IEQ192" s="148"/>
      <c r="IER192" s="148"/>
      <c r="IES192" s="148"/>
      <c r="IET192" s="148"/>
      <c r="IEU192" s="148"/>
      <c r="IEV192" s="148"/>
      <c r="IEW192" s="148"/>
      <c r="IEX192" s="148"/>
      <c r="IEY192" s="148"/>
      <c r="IEZ192" s="148"/>
      <c r="IFA192" s="148"/>
      <c r="IFB192" s="148"/>
      <c r="IFC192" s="148"/>
      <c r="IFD192" s="148"/>
      <c r="IFE192" s="148"/>
      <c r="IFF192" s="148"/>
      <c r="IFG192" s="148"/>
      <c r="IFH192" s="148"/>
      <c r="IFI192" s="148"/>
      <c r="IFJ192" s="148"/>
      <c r="IFK192" s="148"/>
      <c r="IFL192" s="148"/>
      <c r="IFM192" s="148"/>
      <c r="IFN192" s="148"/>
      <c r="IFO192" s="148"/>
      <c r="IFP192" s="148"/>
      <c r="IFQ192" s="148"/>
      <c r="IFR192" s="148"/>
      <c r="IFS192" s="148"/>
      <c r="IFT192" s="148"/>
      <c r="IFU192" s="148"/>
      <c r="IFV192" s="148"/>
      <c r="IFW192" s="148"/>
      <c r="IFX192" s="148"/>
      <c r="IFY192" s="148"/>
      <c r="IFZ192" s="148"/>
      <c r="IGA192" s="148"/>
      <c r="IGB192" s="148"/>
      <c r="IGC192" s="148"/>
      <c r="IGD192" s="148"/>
      <c r="IGE192" s="148"/>
      <c r="IGF192" s="148"/>
      <c r="IGG192" s="148"/>
      <c r="IGH192" s="148"/>
      <c r="IGI192" s="148"/>
      <c r="IGJ192" s="148"/>
      <c r="IGK192" s="148"/>
      <c r="IGL192" s="148"/>
      <c r="IGM192" s="148"/>
      <c r="IGN192" s="148"/>
      <c r="IGO192" s="148"/>
      <c r="IGP192" s="148"/>
      <c r="IGQ192" s="148"/>
      <c r="IGR192" s="148"/>
      <c r="IGS192" s="148"/>
      <c r="IGT192" s="148"/>
      <c r="IGU192" s="148"/>
      <c r="IGV192" s="148"/>
      <c r="IGW192" s="148"/>
      <c r="IGX192" s="148"/>
      <c r="IGY192" s="148"/>
      <c r="IGZ192" s="148"/>
      <c r="IHA192" s="148"/>
      <c r="IHB192" s="148"/>
      <c r="IHC192" s="148"/>
      <c r="IHD192" s="148"/>
      <c r="IHE192" s="148"/>
      <c r="IHF192" s="148"/>
      <c r="IHG192" s="148"/>
      <c r="IHH192" s="148"/>
      <c r="IHI192" s="148"/>
      <c r="IHJ192" s="148"/>
      <c r="IHK192" s="148"/>
      <c r="IHL192" s="148"/>
      <c r="IHM192" s="148"/>
      <c r="IHN192" s="148"/>
      <c r="IHO192" s="148"/>
      <c r="IHP192" s="148"/>
      <c r="IHQ192" s="148"/>
      <c r="IHR192" s="148"/>
      <c r="IHS192" s="148"/>
      <c r="IHT192" s="148"/>
      <c r="IHU192" s="148"/>
      <c r="IHV192" s="148"/>
      <c r="IHW192" s="148"/>
      <c r="IHX192" s="148"/>
      <c r="IHY192" s="148"/>
      <c r="IHZ192" s="148"/>
      <c r="IIA192" s="148"/>
      <c r="IIB192" s="148"/>
      <c r="IIC192" s="148"/>
      <c r="IID192" s="148"/>
      <c r="IIE192" s="148"/>
      <c r="IIF192" s="148"/>
      <c r="IIG192" s="148"/>
      <c r="IIH192" s="148"/>
      <c r="III192" s="148"/>
      <c r="IIJ192" s="148"/>
      <c r="IIK192" s="148"/>
      <c r="IIL192" s="148"/>
      <c r="IIM192" s="148"/>
      <c r="IIN192" s="148"/>
      <c r="IIO192" s="148"/>
      <c r="IIP192" s="148"/>
      <c r="IIQ192" s="148"/>
      <c r="IIR192" s="148"/>
      <c r="IIS192" s="148"/>
      <c r="IIT192" s="148"/>
      <c r="IIU192" s="148"/>
      <c r="IIV192" s="148"/>
      <c r="IIW192" s="148"/>
      <c r="IIX192" s="148"/>
      <c r="IIY192" s="148"/>
      <c r="IIZ192" s="148"/>
      <c r="IJA192" s="148"/>
      <c r="IJB192" s="148"/>
      <c r="IJC192" s="148"/>
      <c r="IJD192" s="148"/>
      <c r="IJE192" s="148"/>
      <c r="IJF192" s="148"/>
      <c r="IJG192" s="148"/>
      <c r="IJH192" s="148"/>
      <c r="IJI192" s="148"/>
      <c r="IJJ192" s="148"/>
      <c r="IJK192" s="148"/>
      <c r="IJL192" s="148"/>
      <c r="IJM192" s="148"/>
      <c r="IJN192" s="148"/>
      <c r="IJO192" s="148"/>
      <c r="IJP192" s="148"/>
      <c r="IJQ192" s="148"/>
      <c r="IJR192" s="148"/>
      <c r="IJS192" s="148"/>
      <c r="IJT192" s="148"/>
      <c r="IJU192" s="148"/>
      <c r="IJV192" s="148"/>
      <c r="IJW192" s="148"/>
      <c r="IJX192" s="148"/>
      <c r="IJY192" s="148"/>
      <c r="IJZ192" s="148"/>
      <c r="IKA192" s="148"/>
      <c r="IKB192" s="148"/>
      <c r="IKC192" s="148"/>
      <c r="IKD192" s="148"/>
      <c r="IKE192" s="148"/>
      <c r="IKF192" s="148"/>
      <c r="IKG192" s="148"/>
      <c r="IKH192" s="148"/>
      <c r="IKI192" s="148"/>
      <c r="IKJ192" s="148"/>
      <c r="IKK192" s="148"/>
      <c r="IKL192" s="148"/>
      <c r="IKM192" s="148"/>
      <c r="IKN192" s="148"/>
      <c r="IKO192" s="148"/>
      <c r="IKP192" s="148"/>
      <c r="IKQ192" s="148"/>
      <c r="IKR192" s="148"/>
      <c r="IKS192" s="148"/>
      <c r="IKT192" s="148"/>
      <c r="IKU192" s="148"/>
      <c r="IKV192" s="148"/>
      <c r="IKW192" s="148"/>
      <c r="IKX192" s="148"/>
      <c r="IKY192" s="148"/>
      <c r="IKZ192" s="148"/>
      <c r="ILA192" s="148"/>
      <c r="ILB192" s="148"/>
      <c r="ILC192" s="148"/>
      <c r="ILD192" s="148"/>
      <c r="ILE192" s="148"/>
      <c r="ILF192" s="148"/>
      <c r="ILG192" s="148"/>
      <c r="ILH192" s="148"/>
      <c r="ILI192" s="148"/>
      <c r="ILJ192" s="148"/>
      <c r="ILK192" s="148"/>
      <c r="ILL192" s="148"/>
      <c r="ILM192" s="148"/>
      <c r="ILN192" s="148"/>
      <c r="ILO192" s="148"/>
      <c r="ILP192" s="148"/>
      <c r="ILQ192" s="148"/>
      <c r="ILR192" s="148"/>
      <c r="ILS192" s="148"/>
      <c r="ILT192" s="148"/>
      <c r="ILU192" s="148"/>
      <c r="ILV192" s="148"/>
      <c r="ILW192" s="148"/>
      <c r="ILX192" s="148"/>
      <c r="ILY192" s="148"/>
      <c r="ILZ192" s="148"/>
      <c r="IMA192" s="148"/>
      <c r="IMB192" s="148"/>
      <c r="IMC192" s="148"/>
      <c r="IMD192" s="148"/>
      <c r="IME192" s="148"/>
      <c r="IMF192" s="148"/>
      <c r="IMG192" s="148"/>
      <c r="IMH192" s="148"/>
      <c r="IMI192" s="148"/>
      <c r="IMJ192" s="148"/>
      <c r="IMK192" s="148"/>
      <c r="IML192" s="148"/>
      <c r="IMM192" s="148"/>
      <c r="IMN192" s="148"/>
      <c r="IMO192" s="148"/>
      <c r="IMP192" s="148"/>
      <c r="IMQ192" s="148"/>
      <c r="IMR192" s="148"/>
      <c r="IMS192" s="148"/>
      <c r="IMT192" s="148"/>
      <c r="IMU192" s="148"/>
      <c r="IMV192" s="148"/>
      <c r="IMW192" s="148"/>
      <c r="IMX192" s="148"/>
      <c r="IMY192" s="148"/>
      <c r="IMZ192" s="148"/>
      <c r="INA192" s="148"/>
      <c r="INB192" s="148"/>
      <c r="INC192" s="148"/>
      <c r="IND192" s="148"/>
      <c r="INE192" s="148"/>
      <c r="INF192" s="148"/>
      <c r="ING192" s="148"/>
      <c r="INH192" s="148"/>
      <c r="INI192" s="148"/>
      <c r="INJ192" s="148"/>
      <c r="INK192" s="148"/>
      <c r="INL192" s="148"/>
      <c r="INM192" s="148"/>
      <c r="INN192" s="148"/>
      <c r="INO192" s="148"/>
      <c r="INP192" s="148"/>
      <c r="INQ192" s="148"/>
      <c r="INR192" s="148"/>
      <c r="INS192" s="148"/>
      <c r="INT192" s="148"/>
      <c r="INU192" s="148"/>
      <c r="INV192" s="148"/>
      <c r="INW192" s="148"/>
      <c r="INX192" s="148"/>
      <c r="INY192" s="148"/>
      <c r="INZ192" s="148"/>
      <c r="IOA192" s="148"/>
      <c r="IOB192" s="148"/>
      <c r="IOC192" s="148"/>
      <c r="IOD192" s="148"/>
      <c r="IOE192" s="148"/>
      <c r="IOF192" s="148"/>
      <c r="IOG192" s="148"/>
      <c r="IOH192" s="148"/>
      <c r="IOI192" s="148"/>
      <c r="IOJ192" s="148"/>
      <c r="IOK192" s="148"/>
      <c r="IOL192" s="148"/>
      <c r="IOM192" s="148"/>
      <c r="ION192" s="148"/>
      <c r="IOO192" s="148"/>
      <c r="IOP192" s="148"/>
      <c r="IOQ192" s="148"/>
      <c r="IOR192" s="148"/>
      <c r="IOS192" s="148"/>
      <c r="IOT192" s="148"/>
      <c r="IOU192" s="148"/>
      <c r="IOV192" s="148"/>
      <c r="IOW192" s="148"/>
      <c r="IOX192" s="148"/>
      <c r="IOY192" s="148"/>
      <c r="IOZ192" s="148"/>
      <c r="IPA192" s="148"/>
      <c r="IPB192" s="148"/>
      <c r="IPC192" s="148"/>
      <c r="IPD192" s="148"/>
      <c r="IPE192" s="148"/>
      <c r="IPF192" s="148"/>
      <c r="IPG192" s="148"/>
      <c r="IPH192" s="148"/>
      <c r="IPI192" s="148"/>
      <c r="IPJ192" s="148"/>
      <c r="IPK192" s="148"/>
      <c r="IPL192" s="148"/>
      <c r="IPM192" s="148"/>
      <c r="IPN192" s="148"/>
      <c r="IPO192" s="148"/>
      <c r="IPP192" s="148"/>
      <c r="IPQ192" s="148"/>
      <c r="IPR192" s="148"/>
      <c r="IPS192" s="148"/>
      <c r="IPT192" s="148"/>
      <c r="IPU192" s="148"/>
      <c r="IPV192" s="148"/>
      <c r="IPW192" s="148"/>
      <c r="IPX192" s="148"/>
      <c r="IPY192" s="148"/>
      <c r="IPZ192" s="148"/>
      <c r="IQA192" s="148"/>
      <c r="IQB192" s="148"/>
      <c r="IQC192" s="148"/>
      <c r="IQD192" s="148"/>
      <c r="IQE192" s="148"/>
      <c r="IQF192" s="148"/>
      <c r="IQG192" s="148"/>
      <c r="IQH192" s="148"/>
      <c r="IQI192" s="148"/>
      <c r="IQJ192" s="148"/>
      <c r="IQK192" s="148"/>
      <c r="IQL192" s="148"/>
      <c r="IQM192" s="148"/>
      <c r="IQN192" s="148"/>
      <c r="IQO192" s="148"/>
      <c r="IQP192" s="148"/>
      <c r="IQQ192" s="148"/>
      <c r="IQR192" s="148"/>
      <c r="IQS192" s="148"/>
      <c r="IQT192" s="148"/>
      <c r="IQU192" s="148"/>
      <c r="IQV192" s="148"/>
      <c r="IQW192" s="148"/>
      <c r="IQX192" s="148"/>
      <c r="IQY192" s="148"/>
      <c r="IQZ192" s="148"/>
      <c r="IRA192" s="148"/>
      <c r="IRB192" s="148"/>
      <c r="IRC192" s="148"/>
      <c r="IRD192" s="148"/>
      <c r="IRE192" s="148"/>
      <c r="IRF192" s="148"/>
      <c r="IRG192" s="148"/>
      <c r="IRH192" s="148"/>
      <c r="IRI192" s="148"/>
      <c r="IRJ192" s="148"/>
      <c r="IRK192" s="148"/>
      <c r="IRL192" s="148"/>
      <c r="IRM192" s="148"/>
      <c r="IRN192" s="148"/>
      <c r="IRO192" s="148"/>
      <c r="IRP192" s="148"/>
      <c r="IRQ192" s="148"/>
      <c r="IRR192" s="148"/>
      <c r="IRS192" s="148"/>
      <c r="IRT192" s="148"/>
      <c r="IRU192" s="148"/>
      <c r="IRV192" s="148"/>
      <c r="IRW192" s="148"/>
      <c r="IRX192" s="148"/>
      <c r="IRY192" s="148"/>
      <c r="IRZ192" s="148"/>
      <c r="ISA192" s="148"/>
      <c r="ISB192" s="148"/>
      <c r="ISC192" s="148"/>
      <c r="ISD192" s="148"/>
      <c r="ISE192" s="148"/>
      <c r="ISF192" s="148"/>
      <c r="ISG192" s="148"/>
      <c r="ISH192" s="148"/>
      <c r="ISI192" s="148"/>
      <c r="ISJ192" s="148"/>
      <c r="ISK192" s="148"/>
      <c r="ISL192" s="148"/>
      <c r="ISM192" s="148"/>
      <c r="ISN192" s="148"/>
      <c r="ISO192" s="148"/>
      <c r="ISP192" s="148"/>
      <c r="ISQ192" s="148"/>
      <c r="ISR192" s="148"/>
      <c r="ISS192" s="148"/>
      <c r="IST192" s="148"/>
      <c r="ISU192" s="148"/>
      <c r="ISV192" s="148"/>
      <c r="ISW192" s="148"/>
      <c r="ISX192" s="148"/>
      <c r="ISY192" s="148"/>
      <c r="ISZ192" s="148"/>
      <c r="ITA192" s="148"/>
      <c r="ITB192" s="148"/>
      <c r="ITC192" s="148"/>
      <c r="ITD192" s="148"/>
      <c r="ITE192" s="148"/>
      <c r="ITF192" s="148"/>
      <c r="ITG192" s="148"/>
      <c r="ITH192" s="148"/>
      <c r="ITI192" s="148"/>
      <c r="ITJ192" s="148"/>
      <c r="ITK192" s="148"/>
      <c r="ITL192" s="148"/>
      <c r="ITM192" s="148"/>
      <c r="ITN192" s="148"/>
      <c r="ITO192" s="148"/>
      <c r="ITP192" s="148"/>
      <c r="ITQ192" s="148"/>
      <c r="ITR192" s="148"/>
      <c r="ITS192" s="148"/>
      <c r="ITT192" s="148"/>
      <c r="ITU192" s="148"/>
      <c r="ITV192" s="148"/>
      <c r="ITW192" s="148"/>
      <c r="ITX192" s="148"/>
      <c r="ITY192" s="148"/>
      <c r="ITZ192" s="148"/>
      <c r="IUA192" s="148"/>
      <c r="IUB192" s="148"/>
      <c r="IUC192" s="148"/>
      <c r="IUD192" s="148"/>
      <c r="IUE192" s="148"/>
      <c r="IUF192" s="148"/>
      <c r="IUG192" s="148"/>
      <c r="IUH192" s="148"/>
      <c r="IUI192" s="148"/>
      <c r="IUJ192" s="148"/>
      <c r="IUK192" s="148"/>
      <c r="IUL192" s="148"/>
      <c r="IUM192" s="148"/>
      <c r="IUN192" s="148"/>
      <c r="IUO192" s="148"/>
      <c r="IUP192" s="148"/>
      <c r="IUQ192" s="148"/>
      <c r="IUR192" s="148"/>
      <c r="IUS192" s="148"/>
      <c r="IUT192" s="148"/>
      <c r="IUU192" s="148"/>
      <c r="IUV192" s="148"/>
      <c r="IUW192" s="148"/>
      <c r="IUX192" s="148"/>
      <c r="IUY192" s="148"/>
      <c r="IUZ192" s="148"/>
      <c r="IVA192" s="148"/>
      <c r="IVB192" s="148"/>
      <c r="IVC192" s="148"/>
      <c r="IVD192" s="148"/>
      <c r="IVE192" s="148"/>
      <c r="IVF192" s="148"/>
      <c r="IVG192" s="148"/>
      <c r="IVH192" s="148"/>
      <c r="IVI192" s="148"/>
      <c r="IVJ192" s="148"/>
      <c r="IVK192" s="148"/>
      <c r="IVL192" s="148"/>
      <c r="IVM192" s="148"/>
      <c r="IVN192" s="148"/>
      <c r="IVO192" s="148"/>
      <c r="IVP192" s="148"/>
      <c r="IVQ192" s="148"/>
      <c r="IVR192" s="148"/>
      <c r="IVS192" s="148"/>
      <c r="IVT192" s="148"/>
      <c r="IVU192" s="148"/>
      <c r="IVV192" s="148"/>
      <c r="IVW192" s="148"/>
      <c r="IVX192" s="148"/>
      <c r="IVY192" s="148"/>
      <c r="IVZ192" s="148"/>
      <c r="IWA192" s="148"/>
      <c r="IWB192" s="148"/>
      <c r="IWC192" s="148"/>
      <c r="IWD192" s="148"/>
      <c r="IWE192" s="148"/>
      <c r="IWF192" s="148"/>
      <c r="IWG192" s="148"/>
      <c r="IWH192" s="148"/>
      <c r="IWI192" s="148"/>
      <c r="IWJ192" s="148"/>
      <c r="IWK192" s="148"/>
      <c r="IWL192" s="148"/>
      <c r="IWM192" s="148"/>
      <c r="IWN192" s="148"/>
      <c r="IWO192" s="148"/>
      <c r="IWP192" s="148"/>
      <c r="IWQ192" s="148"/>
      <c r="IWR192" s="148"/>
      <c r="IWS192" s="148"/>
      <c r="IWT192" s="148"/>
      <c r="IWU192" s="148"/>
      <c r="IWV192" s="148"/>
      <c r="IWW192" s="148"/>
      <c r="IWX192" s="148"/>
      <c r="IWY192" s="148"/>
      <c r="IWZ192" s="148"/>
      <c r="IXA192" s="148"/>
      <c r="IXB192" s="148"/>
      <c r="IXC192" s="148"/>
      <c r="IXD192" s="148"/>
      <c r="IXE192" s="148"/>
      <c r="IXF192" s="148"/>
      <c r="IXG192" s="148"/>
      <c r="IXH192" s="148"/>
      <c r="IXI192" s="148"/>
      <c r="IXJ192" s="148"/>
      <c r="IXK192" s="148"/>
      <c r="IXL192" s="148"/>
      <c r="IXM192" s="148"/>
      <c r="IXN192" s="148"/>
      <c r="IXO192" s="148"/>
      <c r="IXP192" s="148"/>
      <c r="IXQ192" s="148"/>
      <c r="IXR192" s="148"/>
      <c r="IXS192" s="148"/>
      <c r="IXT192" s="148"/>
      <c r="IXU192" s="148"/>
      <c r="IXV192" s="148"/>
      <c r="IXW192" s="148"/>
      <c r="IXX192" s="148"/>
      <c r="IXY192" s="148"/>
      <c r="IXZ192" s="148"/>
      <c r="IYA192" s="148"/>
      <c r="IYB192" s="148"/>
      <c r="IYC192" s="148"/>
      <c r="IYD192" s="148"/>
      <c r="IYE192" s="148"/>
      <c r="IYF192" s="148"/>
      <c r="IYG192" s="148"/>
      <c r="IYH192" s="148"/>
      <c r="IYI192" s="148"/>
      <c r="IYJ192" s="148"/>
      <c r="IYK192" s="148"/>
      <c r="IYL192" s="148"/>
      <c r="IYM192" s="148"/>
      <c r="IYN192" s="148"/>
      <c r="IYO192" s="148"/>
      <c r="IYP192" s="148"/>
      <c r="IYQ192" s="148"/>
      <c r="IYR192" s="148"/>
      <c r="IYS192" s="148"/>
      <c r="IYT192" s="148"/>
      <c r="IYU192" s="148"/>
      <c r="IYV192" s="148"/>
      <c r="IYW192" s="148"/>
      <c r="IYX192" s="148"/>
      <c r="IYY192" s="148"/>
      <c r="IYZ192" s="148"/>
      <c r="IZA192" s="148"/>
      <c r="IZB192" s="148"/>
      <c r="IZC192" s="148"/>
      <c r="IZD192" s="148"/>
      <c r="IZE192" s="148"/>
      <c r="IZF192" s="148"/>
      <c r="IZG192" s="148"/>
      <c r="IZH192" s="148"/>
      <c r="IZI192" s="148"/>
      <c r="IZJ192" s="148"/>
      <c r="IZK192" s="148"/>
      <c r="IZL192" s="148"/>
      <c r="IZM192" s="148"/>
      <c r="IZN192" s="148"/>
      <c r="IZO192" s="148"/>
      <c r="IZP192" s="148"/>
      <c r="IZQ192" s="148"/>
      <c r="IZR192" s="148"/>
      <c r="IZS192" s="148"/>
      <c r="IZT192" s="148"/>
      <c r="IZU192" s="148"/>
      <c r="IZV192" s="148"/>
      <c r="IZW192" s="148"/>
      <c r="IZX192" s="148"/>
      <c r="IZY192" s="148"/>
      <c r="IZZ192" s="148"/>
      <c r="JAA192" s="148"/>
      <c r="JAB192" s="148"/>
      <c r="JAC192" s="148"/>
      <c r="JAD192" s="148"/>
      <c r="JAE192" s="148"/>
      <c r="JAF192" s="148"/>
      <c r="JAG192" s="148"/>
      <c r="JAH192" s="148"/>
      <c r="JAI192" s="148"/>
      <c r="JAJ192" s="148"/>
      <c r="JAK192" s="148"/>
      <c r="JAL192" s="148"/>
      <c r="JAM192" s="148"/>
      <c r="JAN192" s="148"/>
      <c r="JAO192" s="148"/>
      <c r="JAP192" s="148"/>
      <c r="JAQ192" s="148"/>
      <c r="JAR192" s="148"/>
      <c r="JAS192" s="148"/>
      <c r="JAT192" s="148"/>
      <c r="JAU192" s="148"/>
      <c r="JAV192" s="148"/>
      <c r="JAW192" s="148"/>
      <c r="JAX192" s="148"/>
      <c r="JAY192" s="148"/>
      <c r="JAZ192" s="148"/>
      <c r="JBA192" s="148"/>
      <c r="JBB192" s="148"/>
      <c r="JBC192" s="148"/>
      <c r="JBD192" s="148"/>
      <c r="JBE192" s="148"/>
      <c r="JBF192" s="148"/>
      <c r="JBG192" s="148"/>
      <c r="JBH192" s="148"/>
      <c r="JBI192" s="148"/>
      <c r="JBJ192" s="148"/>
      <c r="JBK192" s="148"/>
      <c r="JBL192" s="148"/>
      <c r="JBM192" s="148"/>
      <c r="JBN192" s="148"/>
      <c r="JBO192" s="148"/>
      <c r="JBP192" s="148"/>
      <c r="JBQ192" s="148"/>
      <c r="JBR192" s="148"/>
      <c r="JBS192" s="148"/>
      <c r="JBT192" s="148"/>
      <c r="JBU192" s="148"/>
      <c r="JBV192" s="148"/>
      <c r="JBW192" s="148"/>
      <c r="JBX192" s="148"/>
      <c r="JBY192" s="148"/>
      <c r="JBZ192" s="148"/>
      <c r="JCA192" s="148"/>
      <c r="JCB192" s="148"/>
      <c r="JCC192" s="148"/>
      <c r="JCD192" s="148"/>
      <c r="JCE192" s="148"/>
      <c r="JCF192" s="148"/>
      <c r="JCG192" s="148"/>
      <c r="JCH192" s="148"/>
      <c r="JCI192" s="148"/>
      <c r="JCJ192" s="148"/>
      <c r="JCK192" s="148"/>
      <c r="JCL192" s="148"/>
      <c r="JCM192" s="148"/>
      <c r="JCN192" s="148"/>
      <c r="JCO192" s="148"/>
      <c r="JCP192" s="148"/>
      <c r="JCQ192" s="148"/>
      <c r="JCR192" s="148"/>
      <c r="JCS192" s="148"/>
      <c r="JCT192" s="148"/>
      <c r="JCU192" s="148"/>
      <c r="JCV192" s="148"/>
      <c r="JCW192" s="148"/>
      <c r="JCX192" s="148"/>
      <c r="JCY192" s="148"/>
      <c r="JCZ192" s="148"/>
      <c r="JDA192" s="148"/>
      <c r="JDB192" s="148"/>
      <c r="JDC192" s="148"/>
      <c r="JDD192" s="148"/>
      <c r="JDE192" s="148"/>
      <c r="JDF192" s="148"/>
      <c r="JDG192" s="148"/>
      <c r="JDH192" s="148"/>
      <c r="JDI192" s="148"/>
      <c r="JDJ192" s="148"/>
      <c r="JDK192" s="148"/>
      <c r="JDL192" s="148"/>
      <c r="JDM192" s="148"/>
      <c r="JDN192" s="148"/>
      <c r="JDO192" s="148"/>
      <c r="JDP192" s="148"/>
      <c r="JDQ192" s="148"/>
      <c r="JDR192" s="148"/>
      <c r="JDS192" s="148"/>
      <c r="JDT192" s="148"/>
      <c r="JDU192" s="148"/>
      <c r="JDV192" s="148"/>
      <c r="JDW192" s="148"/>
      <c r="JDX192" s="148"/>
      <c r="JDY192" s="148"/>
      <c r="JDZ192" s="148"/>
      <c r="JEA192" s="148"/>
      <c r="JEB192" s="148"/>
      <c r="JEC192" s="148"/>
      <c r="JED192" s="148"/>
      <c r="JEE192" s="148"/>
      <c r="JEF192" s="148"/>
      <c r="JEG192" s="148"/>
      <c r="JEH192" s="148"/>
      <c r="JEI192" s="148"/>
      <c r="JEJ192" s="148"/>
      <c r="JEK192" s="148"/>
      <c r="JEL192" s="148"/>
      <c r="JEM192" s="148"/>
      <c r="JEN192" s="148"/>
      <c r="JEO192" s="148"/>
      <c r="JEP192" s="148"/>
      <c r="JEQ192" s="148"/>
      <c r="JER192" s="148"/>
      <c r="JES192" s="148"/>
      <c r="JET192" s="148"/>
      <c r="JEU192" s="148"/>
      <c r="JEV192" s="148"/>
      <c r="JEW192" s="148"/>
      <c r="JEX192" s="148"/>
      <c r="JEY192" s="148"/>
      <c r="JEZ192" s="148"/>
      <c r="JFA192" s="148"/>
      <c r="JFB192" s="148"/>
      <c r="JFC192" s="148"/>
      <c r="JFD192" s="148"/>
      <c r="JFE192" s="148"/>
      <c r="JFF192" s="148"/>
      <c r="JFG192" s="148"/>
      <c r="JFH192" s="148"/>
      <c r="JFI192" s="148"/>
      <c r="JFJ192" s="148"/>
      <c r="JFK192" s="148"/>
      <c r="JFL192" s="148"/>
      <c r="JFM192" s="148"/>
      <c r="JFN192" s="148"/>
      <c r="JFO192" s="148"/>
      <c r="JFP192" s="148"/>
      <c r="JFQ192" s="148"/>
      <c r="JFR192" s="148"/>
      <c r="JFS192" s="148"/>
      <c r="JFT192" s="148"/>
      <c r="JFU192" s="148"/>
      <c r="JFV192" s="148"/>
      <c r="JFW192" s="148"/>
      <c r="JFX192" s="148"/>
      <c r="JFY192" s="148"/>
      <c r="JFZ192" s="148"/>
      <c r="JGA192" s="148"/>
      <c r="JGB192" s="148"/>
      <c r="JGC192" s="148"/>
      <c r="JGD192" s="148"/>
      <c r="JGE192" s="148"/>
      <c r="JGF192" s="148"/>
      <c r="JGG192" s="148"/>
      <c r="JGH192" s="148"/>
      <c r="JGI192" s="148"/>
      <c r="JGJ192" s="148"/>
      <c r="JGK192" s="148"/>
      <c r="JGL192" s="148"/>
      <c r="JGM192" s="148"/>
      <c r="JGN192" s="148"/>
      <c r="JGO192" s="148"/>
      <c r="JGP192" s="148"/>
      <c r="JGQ192" s="148"/>
      <c r="JGR192" s="148"/>
      <c r="JGS192" s="148"/>
      <c r="JGT192" s="148"/>
      <c r="JGU192" s="148"/>
      <c r="JGV192" s="148"/>
      <c r="JGW192" s="148"/>
      <c r="JGX192" s="148"/>
      <c r="JGY192" s="148"/>
      <c r="JGZ192" s="148"/>
      <c r="JHA192" s="148"/>
      <c r="JHB192" s="148"/>
      <c r="JHC192" s="148"/>
      <c r="JHD192" s="148"/>
      <c r="JHE192" s="148"/>
      <c r="JHF192" s="148"/>
      <c r="JHG192" s="148"/>
      <c r="JHH192" s="148"/>
      <c r="JHI192" s="148"/>
      <c r="JHJ192" s="148"/>
      <c r="JHK192" s="148"/>
      <c r="JHL192" s="148"/>
      <c r="JHM192" s="148"/>
      <c r="JHN192" s="148"/>
      <c r="JHO192" s="148"/>
      <c r="JHP192" s="148"/>
      <c r="JHQ192" s="148"/>
      <c r="JHR192" s="148"/>
      <c r="JHS192" s="148"/>
      <c r="JHT192" s="148"/>
      <c r="JHU192" s="148"/>
      <c r="JHV192" s="148"/>
      <c r="JHW192" s="148"/>
      <c r="JHX192" s="148"/>
      <c r="JHY192" s="148"/>
      <c r="JHZ192" s="148"/>
      <c r="JIA192" s="148"/>
      <c r="JIB192" s="148"/>
      <c r="JIC192" s="148"/>
      <c r="JID192" s="148"/>
      <c r="JIE192" s="148"/>
      <c r="JIF192" s="148"/>
      <c r="JIG192" s="148"/>
      <c r="JIH192" s="148"/>
      <c r="JII192" s="148"/>
      <c r="JIJ192" s="148"/>
      <c r="JIK192" s="148"/>
      <c r="JIL192" s="148"/>
      <c r="JIM192" s="148"/>
      <c r="JIN192" s="148"/>
      <c r="JIO192" s="148"/>
      <c r="JIP192" s="148"/>
      <c r="JIQ192" s="148"/>
      <c r="JIR192" s="148"/>
      <c r="JIS192" s="148"/>
      <c r="JIT192" s="148"/>
      <c r="JIU192" s="148"/>
      <c r="JIV192" s="148"/>
      <c r="JIW192" s="148"/>
      <c r="JIX192" s="148"/>
      <c r="JIY192" s="148"/>
      <c r="JIZ192" s="148"/>
      <c r="JJA192" s="148"/>
      <c r="JJB192" s="148"/>
      <c r="JJC192" s="148"/>
      <c r="JJD192" s="148"/>
      <c r="JJE192" s="148"/>
      <c r="JJF192" s="148"/>
      <c r="JJG192" s="148"/>
      <c r="JJH192" s="148"/>
      <c r="JJI192" s="148"/>
      <c r="JJJ192" s="148"/>
      <c r="JJK192" s="148"/>
      <c r="JJL192" s="148"/>
      <c r="JJM192" s="148"/>
      <c r="JJN192" s="148"/>
      <c r="JJO192" s="148"/>
      <c r="JJP192" s="148"/>
      <c r="JJQ192" s="148"/>
      <c r="JJR192" s="148"/>
      <c r="JJS192" s="148"/>
      <c r="JJT192" s="148"/>
      <c r="JJU192" s="148"/>
      <c r="JJV192" s="148"/>
      <c r="JJW192" s="148"/>
      <c r="JJX192" s="148"/>
      <c r="JJY192" s="148"/>
      <c r="JJZ192" s="148"/>
      <c r="JKA192" s="148"/>
      <c r="JKB192" s="148"/>
      <c r="JKC192" s="148"/>
      <c r="JKD192" s="148"/>
      <c r="JKE192" s="148"/>
      <c r="JKF192" s="148"/>
      <c r="JKG192" s="148"/>
      <c r="JKH192" s="148"/>
      <c r="JKI192" s="148"/>
      <c r="JKJ192" s="148"/>
      <c r="JKK192" s="148"/>
      <c r="JKL192" s="148"/>
      <c r="JKM192" s="148"/>
      <c r="JKN192" s="148"/>
      <c r="JKO192" s="148"/>
      <c r="JKP192" s="148"/>
      <c r="JKQ192" s="148"/>
      <c r="JKR192" s="148"/>
      <c r="JKS192" s="148"/>
      <c r="JKT192" s="148"/>
      <c r="JKU192" s="148"/>
      <c r="JKV192" s="148"/>
      <c r="JKW192" s="148"/>
      <c r="JKX192" s="148"/>
      <c r="JKY192" s="148"/>
      <c r="JKZ192" s="148"/>
      <c r="JLA192" s="148"/>
      <c r="JLB192" s="148"/>
      <c r="JLC192" s="148"/>
      <c r="JLD192" s="148"/>
      <c r="JLE192" s="148"/>
      <c r="JLF192" s="148"/>
      <c r="JLG192" s="148"/>
      <c r="JLH192" s="148"/>
      <c r="JLI192" s="148"/>
      <c r="JLJ192" s="148"/>
      <c r="JLK192" s="148"/>
      <c r="JLL192" s="148"/>
      <c r="JLM192" s="148"/>
      <c r="JLN192" s="148"/>
      <c r="JLO192" s="148"/>
      <c r="JLP192" s="148"/>
      <c r="JLQ192" s="148"/>
      <c r="JLR192" s="148"/>
      <c r="JLS192" s="148"/>
      <c r="JLT192" s="148"/>
      <c r="JLU192" s="148"/>
      <c r="JLV192" s="148"/>
      <c r="JLW192" s="148"/>
      <c r="JLX192" s="148"/>
      <c r="JLY192" s="148"/>
      <c r="JLZ192" s="148"/>
      <c r="JMA192" s="148"/>
      <c r="JMB192" s="148"/>
      <c r="JMC192" s="148"/>
      <c r="JMD192" s="148"/>
      <c r="JME192" s="148"/>
      <c r="JMF192" s="148"/>
      <c r="JMG192" s="148"/>
      <c r="JMH192" s="148"/>
      <c r="JMI192" s="148"/>
      <c r="JMJ192" s="148"/>
      <c r="JMK192" s="148"/>
      <c r="JML192" s="148"/>
      <c r="JMM192" s="148"/>
      <c r="JMN192" s="148"/>
      <c r="JMO192" s="148"/>
      <c r="JMP192" s="148"/>
      <c r="JMQ192" s="148"/>
      <c r="JMR192" s="148"/>
      <c r="JMS192" s="148"/>
      <c r="JMT192" s="148"/>
      <c r="JMU192" s="148"/>
      <c r="JMV192" s="148"/>
      <c r="JMW192" s="148"/>
      <c r="JMX192" s="148"/>
      <c r="JMY192" s="148"/>
      <c r="JMZ192" s="148"/>
      <c r="JNA192" s="148"/>
      <c r="JNB192" s="148"/>
      <c r="JNC192" s="148"/>
      <c r="JND192" s="148"/>
      <c r="JNE192" s="148"/>
      <c r="JNF192" s="148"/>
      <c r="JNG192" s="148"/>
      <c r="JNH192" s="148"/>
      <c r="JNI192" s="148"/>
      <c r="JNJ192" s="148"/>
      <c r="JNK192" s="148"/>
      <c r="JNL192" s="148"/>
      <c r="JNM192" s="148"/>
      <c r="JNN192" s="148"/>
      <c r="JNO192" s="148"/>
      <c r="JNP192" s="148"/>
      <c r="JNQ192" s="148"/>
      <c r="JNR192" s="148"/>
      <c r="JNS192" s="148"/>
      <c r="JNT192" s="148"/>
      <c r="JNU192" s="148"/>
      <c r="JNV192" s="148"/>
      <c r="JNW192" s="148"/>
      <c r="JNX192" s="148"/>
      <c r="JNY192" s="148"/>
      <c r="JNZ192" s="148"/>
      <c r="JOA192" s="148"/>
      <c r="JOB192" s="148"/>
      <c r="JOC192" s="148"/>
      <c r="JOD192" s="148"/>
      <c r="JOE192" s="148"/>
      <c r="JOF192" s="148"/>
      <c r="JOG192" s="148"/>
      <c r="JOH192" s="148"/>
      <c r="JOI192" s="148"/>
      <c r="JOJ192" s="148"/>
      <c r="JOK192" s="148"/>
      <c r="JOL192" s="148"/>
      <c r="JOM192" s="148"/>
      <c r="JON192" s="148"/>
      <c r="JOO192" s="148"/>
      <c r="JOP192" s="148"/>
      <c r="JOQ192" s="148"/>
      <c r="JOR192" s="148"/>
      <c r="JOS192" s="148"/>
      <c r="JOT192" s="148"/>
      <c r="JOU192" s="148"/>
      <c r="JOV192" s="148"/>
      <c r="JOW192" s="148"/>
      <c r="JOX192" s="148"/>
      <c r="JOY192" s="148"/>
      <c r="JOZ192" s="148"/>
      <c r="JPA192" s="148"/>
      <c r="JPB192" s="148"/>
      <c r="JPC192" s="148"/>
      <c r="JPD192" s="148"/>
      <c r="JPE192" s="148"/>
      <c r="JPF192" s="148"/>
      <c r="JPG192" s="148"/>
      <c r="JPH192" s="148"/>
      <c r="JPI192" s="148"/>
      <c r="JPJ192" s="148"/>
      <c r="JPK192" s="148"/>
      <c r="JPL192" s="148"/>
      <c r="JPM192" s="148"/>
      <c r="JPN192" s="148"/>
      <c r="JPO192" s="148"/>
      <c r="JPP192" s="148"/>
      <c r="JPQ192" s="148"/>
      <c r="JPR192" s="148"/>
      <c r="JPS192" s="148"/>
      <c r="JPT192" s="148"/>
      <c r="JPU192" s="148"/>
      <c r="JPV192" s="148"/>
      <c r="JPW192" s="148"/>
      <c r="JPX192" s="148"/>
      <c r="JPY192" s="148"/>
      <c r="JPZ192" s="148"/>
      <c r="JQA192" s="148"/>
      <c r="JQB192" s="148"/>
      <c r="JQC192" s="148"/>
      <c r="JQD192" s="148"/>
      <c r="JQE192" s="148"/>
      <c r="JQF192" s="148"/>
      <c r="JQG192" s="148"/>
      <c r="JQH192" s="148"/>
      <c r="JQI192" s="148"/>
      <c r="JQJ192" s="148"/>
      <c r="JQK192" s="148"/>
      <c r="JQL192" s="148"/>
      <c r="JQM192" s="148"/>
      <c r="JQN192" s="148"/>
      <c r="JQO192" s="148"/>
      <c r="JQP192" s="148"/>
      <c r="JQQ192" s="148"/>
      <c r="JQR192" s="148"/>
      <c r="JQS192" s="148"/>
      <c r="JQT192" s="148"/>
      <c r="JQU192" s="148"/>
      <c r="JQV192" s="148"/>
      <c r="JQW192" s="148"/>
      <c r="JQX192" s="148"/>
      <c r="JQY192" s="148"/>
      <c r="JQZ192" s="148"/>
      <c r="JRA192" s="148"/>
      <c r="JRB192" s="148"/>
      <c r="JRC192" s="148"/>
      <c r="JRD192" s="148"/>
      <c r="JRE192" s="148"/>
      <c r="JRF192" s="148"/>
      <c r="JRG192" s="148"/>
      <c r="JRH192" s="148"/>
      <c r="JRI192" s="148"/>
      <c r="JRJ192" s="148"/>
      <c r="JRK192" s="148"/>
      <c r="JRL192" s="148"/>
      <c r="JRM192" s="148"/>
      <c r="JRN192" s="148"/>
      <c r="JRO192" s="148"/>
      <c r="JRP192" s="148"/>
      <c r="JRQ192" s="148"/>
      <c r="JRR192" s="148"/>
      <c r="JRS192" s="148"/>
      <c r="JRT192" s="148"/>
      <c r="JRU192" s="148"/>
      <c r="JRV192" s="148"/>
      <c r="JRW192" s="148"/>
      <c r="JRX192" s="148"/>
      <c r="JRY192" s="148"/>
      <c r="JRZ192" s="148"/>
      <c r="JSA192" s="148"/>
      <c r="JSB192" s="148"/>
      <c r="JSC192" s="148"/>
      <c r="JSD192" s="148"/>
      <c r="JSE192" s="148"/>
      <c r="JSF192" s="148"/>
      <c r="JSG192" s="148"/>
      <c r="JSH192" s="148"/>
      <c r="JSI192" s="148"/>
      <c r="JSJ192" s="148"/>
      <c r="JSK192" s="148"/>
      <c r="JSL192" s="148"/>
      <c r="JSM192" s="148"/>
      <c r="JSN192" s="148"/>
      <c r="JSO192" s="148"/>
      <c r="JSP192" s="148"/>
      <c r="JSQ192" s="148"/>
      <c r="JSR192" s="148"/>
      <c r="JSS192" s="148"/>
      <c r="JST192" s="148"/>
      <c r="JSU192" s="148"/>
      <c r="JSV192" s="148"/>
      <c r="JSW192" s="148"/>
      <c r="JSX192" s="148"/>
      <c r="JSY192" s="148"/>
      <c r="JSZ192" s="148"/>
      <c r="JTA192" s="148"/>
      <c r="JTB192" s="148"/>
      <c r="JTC192" s="148"/>
      <c r="JTD192" s="148"/>
      <c r="JTE192" s="148"/>
      <c r="JTF192" s="148"/>
      <c r="JTG192" s="148"/>
      <c r="JTH192" s="148"/>
      <c r="JTI192" s="148"/>
      <c r="JTJ192" s="148"/>
      <c r="JTK192" s="148"/>
      <c r="JTL192" s="148"/>
      <c r="JTM192" s="148"/>
      <c r="JTN192" s="148"/>
      <c r="JTO192" s="148"/>
      <c r="JTP192" s="148"/>
      <c r="JTQ192" s="148"/>
      <c r="JTR192" s="148"/>
      <c r="JTS192" s="148"/>
      <c r="JTT192" s="148"/>
      <c r="JTU192" s="148"/>
      <c r="JTV192" s="148"/>
      <c r="JTW192" s="148"/>
      <c r="JTX192" s="148"/>
      <c r="JTY192" s="148"/>
      <c r="JTZ192" s="148"/>
      <c r="JUA192" s="148"/>
      <c r="JUB192" s="148"/>
      <c r="JUC192" s="148"/>
      <c r="JUD192" s="148"/>
      <c r="JUE192" s="148"/>
      <c r="JUF192" s="148"/>
      <c r="JUG192" s="148"/>
      <c r="JUH192" s="148"/>
      <c r="JUI192" s="148"/>
      <c r="JUJ192" s="148"/>
      <c r="JUK192" s="148"/>
      <c r="JUL192" s="148"/>
      <c r="JUM192" s="148"/>
      <c r="JUN192" s="148"/>
      <c r="JUO192" s="148"/>
      <c r="JUP192" s="148"/>
      <c r="JUQ192" s="148"/>
      <c r="JUR192" s="148"/>
      <c r="JUS192" s="148"/>
      <c r="JUT192" s="148"/>
      <c r="JUU192" s="148"/>
      <c r="JUV192" s="148"/>
      <c r="JUW192" s="148"/>
      <c r="JUX192" s="148"/>
      <c r="JUY192" s="148"/>
      <c r="JUZ192" s="148"/>
      <c r="JVA192" s="148"/>
      <c r="JVB192" s="148"/>
      <c r="JVC192" s="148"/>
      <c r="JVD192" s="148"/>
      <c r="JVE192" s="148"/>
      <c r="JVF192" s="148"/>
      <c r="JVG192" s="148"/>
      <c r="JVH192" s="148"/>
      <c r="JVI192" s="148"/>
      <c r="JVJ192" s="148"/>
      <c r="JVK192" s="148"/>
      <c r="JVL192" s="148"/>
      <c r="JVM192" s="148"/>
      <c r="JVN192" s="148"/>
      <c r="JVO192" s="148"/>
      <c r="JVP192" s="148"/>
      <c r="JVQ192" s="148"/>
      <c r="JVR192" s="148"/>
      <c r="JVS192" s="148"/>
      <c r="JVT192" s="148"/>
      <c r="JVU192" s="148"/>
      <c r="JVV192" s="148"/>
      <c r="JVW192" s="148"/>
      <c r="JVX192" s="148"/>
      <c r="JVY192" s="148"/>
      <c r="JVZ192" s="148"/>
      <c r="JWA192" s="148"/>
      <c r="JWB192" s="148"/>
      <c r="JWC192" s="148"/>
      <c r="JWD192" s="148"/>
      <c r="JWE192" s="148"/>
      <c r="JWF192" s="148"/>
      <c r="JWG192" s="148"/>
      <c r="JWH192" s="148"/>
      <c r="JWI192" s="148"/>
      <c r="JWJ192" s="148"/>
      <c r="JWK192" s="148"/>
      <c r="JWL192" s="148"/>
      <c r="JWM192" s="148"/>
      <c r="JWN192" s="148"/>
      <c r="JWO192" s="148"/>
      <c r="JWP192" s="148"/>
      <c r="JWQ192" s="148"/>
      <c r="JWR192" s="148"/>
      <c r="JWS192" s="148"/>
      <c r="JWT192" s="148"/>
      <c r="JWU192" s="148"/>
      <c r="JWV192" s="148"/>
      <c r="JWW192" s="148"/>
      <c r="JWX192" s="148"/>
      <c r="JWY192" s="148"/>
      <c r="JWZ192" s="148"/>
      <c r="JXA192" s="148"/>
      <c r="JXB192" s="148"/>
      <c r="JXC192" s="148"/>
      <c r="JXD192" s="148"/>
      <c r="JXE192" s="148"/>
      <c r="JXF192" s="148"/>
      <c r="JXG192" s="148"/>
      <c r="JXH192" s="148"/>
      <c r="JXI192" s="148"/>
      <c r="JXJ192" s="148"/>
      <c r="JXK192" s="148"/>
      <c r="JXL192" s="148"/>
      <c r="JXM192" s="148"/>
      <c r="JXN192" s="148"/>
      <c r="JXO192" s="148"/>
      <c r="JXP192" s="148"/>
      <c r="JXQ192" s="148"/>
      <c r="JXR192" s="148"/>
      <c r="JXS192" s="148"/>
      <c r="JXT192" s="148"/>
      <c r="JXU192" s="148"/>
      <c r="JXV192" s="148"/>
      <c r="JXW192" s="148"/>
      <c r="JXX192" s="148"/>
      <c r="JXY192" s="148"/>
      <c r="JXZ192" s="148"/>
      <c r="JYA192" s="148"/>
      <c r="JYB192" s="148"/>
      <c r="JYC192" s="148"/>
      <c r="JYD192" s="148"/>
      <c r="JYE192" s="148"/>
      <c r="JYF192" s="148"/>
      <c r="JYG192" s="148"/>
      <c r="JYH192" s="148"/>
      <c r="JYI192" s="148"/>
      <c r="JYJ192" s="148"/>
      <c r="JYK192" s="148"/>
      <c r="JYL192" s="148"/>
      <c r="JYM192" s="148"/>
      <c r="JYN192" s="148"/>
      <c r="JYO192" s="148"/>
      <c r="JYP192" s="148"/>
      <c r="JYQ192" s="148"/>
      <c r="JYR192" s="148"/>
      <c r="JYS192" s="148"/>
      <c r="JYT192" s="148"/>
      <c r="JYU192" s="148"/>
      <c r="JYV192" s="148"/>
      <c r="JYW192" s="148"/>
      <c r="JYX192" s="148"/>
      <c r="JYY192" s="148"/>
      <c r="JYZ192" s="148"/>
      <c r="JZA192" s="148"/>
      <c r="JZB192" s="148"/>
      <c r="JZC192" s="148"/>
      <c r="JZD192" s="148"/>
      <c r="JZE192" s="148"/>
      <c r="JZF192" s="148"/>
      <c r="JZG192" s="148"/>
      <c r="JZH192" s="148"/>
      <c r="JZI192" s="148"/>
      <c r="JZJ192" s="148"/>
      <c r="JZK192" s="148"/>
      <c r="JZL192" s="148"/>
      <c r="JZM192" s="148"/>
      <c r="JZN192" s="148"/>
      <c r="JZO192" s="148"/>
      <c r="JZP192" s="148"/>
      <c r="JZQ192" s="148"/>
      <c r="JZR192" s="148"/>
      <c r="JZS192" s="148"/>
      <c r="JZT192" s="148"/>
      <c r="JZU192" s="148"/>
      <c r="JZV192" s="148"/>
      <c r="JZW192" s="148"/>
      <c r="JZX192" s="148"/>
      <c r="JZY192" s="148"/>
      <c r="JZZ192" s="148"/>
      <c r="KAA192" s="148"/>
      <c r="KAB192" s="148"/>
      <c r="KAC192" s="148"/>
      <c r="KAD192" s="148"/>
      <c r="KAE192" s="148"/>
      <c r="KAF192" s="148"/>
      <c r="KAG192" s="148"/>
      <c r="KAH192" s="148"/>
      <c r="KAI192" s="148"/>
      <c r="KAJ192" s="148"/>
      <c r="KAK192" s="148"/>
      <c r="KAL192" s="148"/>
      <c r="KAM192" s="148"/>
      <c r="KAN192" s="148"/>
      <c r="KAO192" s="148"/>
      <c r="KAP192" s="148"/>
      <c r="KAQ192" s="148"/>
      <c r="KAR192" s="148"/>
      <c r="KAS192" s="148"/>
      <c r="KAT192" s="148"/>
      <c r="KAU192" s="148"/>
      <c r="KAV192" s="148"/>
      <c r="KAW192" s="148"/>
      <c r="KAX192" s="148"/>
      <c r="KAY192" s="148"/>
      <c r="KAZ192" s="148"/>
      <c r="KBA192" s="148"/>
      <c r="KBB192" s="148"/>
      <c r="KBC192" s="148"/>
      <c r="KBD192" s="148"/>
      <c r="KBE192" s="148"/>
      <c r="KBF192" s="148"/>
      <c r="KBG192" s="148"/>
      <c r="KBH192" s="148"/>
      <c r="KBI192" s="148"/>
      <c r="KBJ192" s="148"/>
      <c r="KBK192" s="148"/>
      <c r="KBL192" s="148"/>
      <c r="KBM192" s="148"/>
      <c r="KBN192" s="148"/>
      <c r="KBO192" s="148"/>
      <c r="KBP192" s="148"/>
      <c r="KBQ192" s="148"/>
      <c r="KBR192" s="148"/>
      <c r="KBS192" s="148"/>
      <c r="KBT192" s="148"/>
      <c r="KBU192" s="148"/>
      <c r="KBV192" s="148"/>
      <c r="KBW192" s="148"/>
      <c r="KBX192" s="148"/>
      <c r="KBY192" s="148"/>
      <c r="KBZ192" s="148"/>
      <c r="KCA192" s="148"/>
      <c r="KCB192" s="148"/>
      <c r="KCC192" s="148"/>
      <c r="KCD192" s="148"/>
      <c r="KCE192" s="148"/>
      <c r="KCF192" s="148"/>
      <c r="KCG192" s="148"/>
      <c r="KCH192" s="148"/>
      <c r="KCI192" s="148"/>
      <c r="KCJ192" s="148"/>
      <c r="KCK192" s="148"/>
      <c r="KCL192" s="148"/>
      <c r="KCM192" s="148"/>
      <c r="KCN192" s="148"/>
      <c r="KCO192" s="148"/>
      <c r="KCP192" s="148"/>
      <c r="KCQ192" s="148"/>
      <c r="KCR192" s="148"/>
      <c r="KCS192" s="148"/>
      <c r="KCT192" s="148"/>
      <c r="KCU192" s="148"/>
      <c r="KCV192" s="148"/>
      <c r="KCW192" s="148"/>
      <c r="KCX192" s="148"/>
      <c r="KCY192" s="148"/>
      <c r="KCZ192" s="148"/>
      <c r="KDA192" s="148"/>
      <c r="KDB192" s="148"/>
      <c r="KDC192" s="148"/>
      <c r="KDD192" s="148"/>
      <c r="KDE192" s="148"/>
      <c r="KDF192" s="148"/>
      <c r="KDG192" s="148"/>
      <c r="KDH192" s="148"/>
      <c r="KDI192" s="148"/>
      <c r="KDJ192" s="148"/>
      <c r="KDK192" s="148"/>
      <c r="KDL192" s="148"/>
      <c r="KDM192" s="148"/>
      <c r="KDN192" s="148"/>
      <c r="KDO192" s="148"/>
      <c r="KDP192" s="148"/>
      <c r="KDQ192" s="148"/>
      <c r="KDR192" s="148"/>
      <c r="KDS192" s="148"/>
      <c r="KDT192" s="148"/>
      <c r="KDU192" s="148"/>
      <c r="KDV192" s="148"/>
      <c r="KDW192" s="148"/>
      <c r="KDX192" s="148"/>
      <c r="KDY192" s="148"/>
      <c r="KDZ192" s="148"/>
      <c r="KEA192" s="148"/>
      <c r="KEB192" s="148"/>
      <c r="KEC192" s="148"/>
      <c r="KED192" s="148"/>
      <c r="KEE192" s="148"/>
      <c r="KEF192" s="148"/>
      <c r="KEG192" s="148"/>
      <c r="KEH192" s="148"/>
      <c r="KEI192" s="148"/>
      <c r="KEJ192" s="148"/>
      <c r="KEK192" s="148"/>
      <c r="KEL192" s="148"/>
      <c r="KEM192" s="148"/>
      <c r="KEN192" s="148"/>
      <c r="KEO192" s="148"/>
      <c r="KEP192" s="148"/>
      <c r="KEQ192" s="148"/>
      <c r="KER192" s="148"/>
      <c r="KES192" s="148"/>
      <c r="KET192" s="148"/>
      <c r="KEU192" s="148"/>
      <c r="KEV192" s="148"/>
      <c r="KEW192" s="148"/>
      <c r="KEX192" s="148"/>
      <c r="KEY192" s="148"/>
      <c r="KEZ192" s="148"/>
      <c r="KFA192" s="148"/>
      <c r="KFB192" s="148"/>
      <c r="KFC192" s="148"/>
      <c r="KFD192" s="148"/>
      <c r="KFE192" s="148"/>
      <c r="KFF192" s="148"/>
      <c r="KFG192" s="148"/>
      <c r="KFH192" s="148"/>
      <c r="KFI192" s="148"/>
      <c r="KFJ192" s="148"/>
      <c r="KFK192" s="148"/>
      <c r="KFL192" s="148"/>
      <c r="KFM192" s="148"/>
      <c r="KFN192" s="148"/>
      <c r="KFO192" s="148"/>
      <c r="KFP192" s="148"/>
      <c r="KFQ192" s="148"/>
      <c r="KFR192" s="148"/>
      <c r="KFS192" s="148"/>
      <c r="KFT192" s="148"/>
      <c r="KFU192" s="148"/>
      <c r="KFV192" s="148"/>
      <c r="KFW192" s="148"/>
      <c r="KFX192" s="148"/>
      <c r="KFY192" s="148"/>
      <c r="KFZ192" s="148"/>
      <c r="KGA192" s="148"/>
      <c r="KGB192" s="148"/>
      <c r="KGC192" s="148"/>
      <c r="KGD192" s="148"/>
      <c r="KGE192" s="148"/>
      <c r="KGF192" s="148"/>
      <c r="KGG192" s="148"/>
      <c r="KGH192" s="148"/>
      <c r="KGI192" s="148"/>
      <c r="KGJ192" s="148"/>
      <c r="KGK192" s="148"/>
      <c r="KGL192" s="148"/>
      <c r="KGM192" s="148"/>
      <c r="KGN192" s="148"/>
      <c r="KGO192" s="148"/>
      <c r="KGP192" s="148"/>
      <c r="KGQ192" s="148"/>
      <c r="KGR192" s="148"/>
      <c r="KGS192" s="148"/>
      <c r="KGT192" s="148"/>
      <c r="KGU192" s="148"/>
      <c r="KGV192" s="148"/>
      <c r="KGW192" s="148"/>
      <c r="KGX192" s="148"/>
      <c r="KGY192" s="148"/>
      <c r="KGZ192" s="148"/>
      <c r="KHA192" s="148"/>
      <c r="KHB192" s="148"/>
      <c r="KHC192" s="148"/>
      <c r="KHD192" s="148"/>
      <c r="KHE192" s="148"/>
      <c r="KHF192" s="148"/>
      <c r="KHG192" s="148"/>
      <c r="KHH192" s="148"/>
      <c r="KHI192" s="148"/>
      <c r="KHJ192" s="148"/>
      <c r="KHK192" s="148"/>
      <c r="KHL192" s="148"/>
      <c r="KHM192" s="148"/>
      <c r="KHN192" s="148"/>
      <c r="KHO192" s="148"/>
      <c r="KHP192" s="148"/>
      <c r="KHQ192" s="148"/>
      <c r="KHR192" s="148"/>
      <c r="KHS192" s="148"/>
      <c r="KHT192" s="148"/>
      <c r="KHU192" s="148"/>
      <c r="KHV192" s="148"/>
      <c r="KHW192" s="148"/>
      <c r="KHX192" s="148"/>
      <c r="KHY192" s="148"/>
      <c r="KHZ192" s="148"/>
      <c r="KIA192" s="148"/>
      <c r="KIB192" s="148"/>
      <c r="KIC192" s="148"/>
      <c r="KID192" s="148"/>
      <c r="KIE192" s="148"/>
      <c r="KIF192" s="148"/>
      <c r="KIG192" s="148"/>
      <c r="KIH192" s="148"/>
      <c r="KII192" s="148"/>
      <c r="KIJ192" s="148"/>
      <c r="KIK192" s="148"/>
      <c r="KIL192" s="148"/>
      <c r="KIM192" s="148"/>
      <c r="KIN192" s="148"/>
      <c r="KIO192" s="148"/>
      <c r="KIP192" s="148"/>
      <c r="KIQ192" s="148"/>
      <c r="KIR192" s="148"/>
      <c r="KIS192" s="148"/>
      <c r="KIT192" s="148"/>
      <c r="KIU192" s="148"/>
      <c r="KIV192" s="148"/>
      <c r="KIW192" s="148"/>
      <c r="KIX192" s="148"/>
      <c r="KIY192" s="148"/>
      <c r="KIZ192" s="148"/>
      <c r="KJA192" s="148"/>
      <c r="KJB192" s="148"/>
      <c r="KJC192" s="148"/>
      <c r="KJD192" s="148"/>
      <c r="KJE192" s="148"/>
      <c r="KJF192" s="148"/>
      <c r="KJG192" s="148"/>
      <c r="KJH192" s="148"/>
      <c r="KJI192" s="148"/>
      <c r="KJJ192" s="148"/>
      <c r="KJK192" s="148"/>
      <c r="KJL192" s="148"/>
      <c r="KJM192" s="148"/>
      <c r="KJN192" s="148"/>
      <c r="KJO192" s="148"/>
      <c r="KJP192" s="148"/>
      <c r="KJQ192" s="148"/>
      <c r="KJR192" s="148"/>
      <c r="KJS192" s="148"/>
      <c r="KJT192" s="148"/>
      <c r="KJU192" s="148"/>
      <c r="KJV192" s="148"/>
      <c r="KJW192" s="148"/>
      <c r="KJX192" s="148"/>
      <c r="KJY192" s="148"/>
      <c r="KJZ192" s="148"/>
      <c r="KKA192" s="148"/>
      <c r="KKB192" s="148"/>
      <c r="KKC192" s="148"/>
      <c r="KKD192" s="148"/>
      <c r="KKE192" s="148"/>
      <c r="KKF192" s="148"/>
      <c r="KKG192" s="148"/>
      <c r="KKH192" s="148"/>
      <c r="KKI192" s="148"/>
      <c r="KKJ192" s="148"/>
      <c r="KKK192" s="148"/>
      <c r="KKL192" s="148"/>
      <c r="KKM192" s="148"/>
      <c r="KKN192" s="148"/>
      <c r="KKO192" s="148"/>
      <c r="KKP192" s="148"/>
      <c r="KKQ192" s="148"/>
      <c r="KKR192" s="148"/>
      <c r="KKS192" s="148"/>
      <c r="KKT192" s="148"/>
      <c r="KKU192" s="148"/>
      <c r="KKV192" s="148"/>
      <c r="KKW192" s="148"/>
      <c r="KKX192" s="148"/>
      <c r="KKY192" s="148"/>
      <c r="KKZ192" s="148"/>
      <c r="KLA192" s="148"/>
      <c r="KLB192" s="148"/>
      <c r="KLC192" s="148"/>
      <c r="KLD192" s="148"/>
      <c r="KLE192" s="148"/>
      <c r="KLF192" s="148"/>
      <c r="KLG192" s="148"/>
      <c r="KLH192" s="148"/>
      <c r="KLI192" s="148"/>
      <c r="KLJ192" s="148"/>
      <c r="KLK192" s="148"/>
      <c r="KLL192" s="148"/>
      <c r="KLM192" s="148"/>
      <c r="KLN192" s="148"/>
      <c r="KLO192" s="148"/>
      <c r="KLP192" s="148"/>
      <c r="KLQ192" s="148"/>
      <c r="KLR192" s="148"/>
      <c r="KLS192" s="148"/>
      <c r="KLT192" s="148"/>
      <c r="KLU192" s="148"/>
      <c r="KLV192" s="148"/>
      <c r="KLW192" s="148"/>
      <c r="KLX192" s="148"/>
      <c r="KLY192" s="148"/>
      <c r="KLZ192" s="148"/>
      <c r="KMA192" s="148"/>
      <c r="KMB192" s="148"/>
      <c r="KMC192" s="148"/>
      <c r="KMD192" s="148"/>
      <c r="KME192" s="148"/>
      <c r="KMF192" s="148"/>
      <c r="KMG192" s="148"/>
      <c r="KMH192" s="148"/>
      <c r="KMI192" s="148"/>
      <c r="KMJ192" s="148"/>
      <c r="KMK192" s="148"/>
      <c r="KML192" s="148"/>
      <c r="KMM192" s="148"/>
      <c r="KMN192" s="148"/>
      <c r="KMO192" s="148"/>
      <c r="KMP192" s="148"/>
      <c r="KMQ192" s="148"/>
      <c r="KMR192" s="148"/>
      <c r="KMS192" s="148"/>
      <c r="KMT192" s="148"/>
      <c r="KMU192" s="148"/>
      <c r="KMV192" s="148"/>
      <c r="KMW192" s="148"/>
      <c r="KMX192" s="148"/>
      <c r="KMY192" s="148"/>
      <c r="KMZ192" s="148"/>
      <c r="KNA192" s="148"/>
      <c r="KNB192" s="148"/>
      <c r="KNC192" s="148"/>
      <c r="KND192" s="148"/>
      <c r="KNE192" s="148"/>
      <c r="KNF192" s="148"/>
      <c r="KNG192" s="148"/>
      <c r="KNH192" s="148"/>
      <c r="KNI192" s="148"/>
      <c r="KNJ192" s="148"/>
      <c r="KNK192" s="148"/>
      <c r="KNL192" s="148"/>
      <c r="KNM192" s="148"/>
      <c r="KNN192" s="148"/>
      <c r="KNO192" s="148"/>
      <c r="KNP192" s="148"/>
      <c r="KNQ192" s="148"/>
      <c r="KNR192" s="148"/>
      <c r="KNS192" s="148"/>
      <c r="KNT192" s="148"/>
      <c r="KNU192" s="148"/>
      <c r="KNV192" s="148"/>
      <c r="KNW192" s="148"/>
      <c r="KNX192" s="148"/>
      <c r="KNY192" s="148"/>
      <c r="KNZ192" s="148"/>
      <c r="KOA192" s="148"/>
      <c r="KOB192" s="148"/>
      <c r="KOC192" s="148"/>
      <c r="KOD192" s="148"/>
      <c r="KOE192" s="148"/>
      <c r="KOF192" s="148"/>
      <c r="KOG192" s="148"/>
      <c r="KOH192" s="148"/>
      <c r="KOI192" s="148"/>
      <c r="KOJ192" s="148"/>
      <c r="KOK192" s="148"/>
      <c r="KOL192" s="148"/>
      <c r="KOM192" s="148"/>
      <c r="KON192" s="148"/>
      <c r="KOO192" s="148"/>
      <c r="KOP192" s="148"/>
      <c r="KOQ192" s="148"/>
      <c r="KOR192" s="148"/>
      <c r="KOS192" s="148"/>
      <c r="KOT192" s="148"/>
      <c r="KOU192" s="148"/>
      <c r="KOV192" s="148"/>
      <c r="KOW192" s="148"/>
      <c r="KOX192" s="148"/>
      <c r="KOY192" s="148"/>
      <c r="KOZ192" s="148"/>
      <c r="KPA192" s="148"/>
      <c r="KPB192" s="148"/>
      <c r="KPC192" s="148"/>
      <c r="KPD192" s="148"/>
      <c r="KPE192" s="148"/>
      <c r="KPF192" s="148"/>
      <c r="KPG192" s="148"/>
      <c r="KPH192" s="148"/>
      <c r="KPI192" s="148"/>
      <c r="KPJ192" s="148"/>
      <c r="KPK192" s="148"/>
      <c r="KPL192" s="148"/>
      <c r="KPM192" s="148"/>
      <c r="KPN192" s="148"/>
      <c r="KPO192" s="148"/>
      <c r="KPP192" s="148"/>
      <c r="KPQ192" s="148"/>
      <c r="KPR192" s="148"/>
      <c r="KPS192" s="148"/>
      <c r="KPT192" s="148"/>
      <c r="KPU192" s="148"/>
      <c r="KPV192" s="148"/>
      <c r="KPW192" s="148"/>
      <c r="KPX192" s="148"/>
      <c r="KPY192" s="148"/>
      <c r="KPZ192" s="148"/>
      <c r="KQA192" s="148"/>
      <c r="KQB192" s="148"/>
      <c r="KQC192" s="148"/>
      <c r="KQD192" s="148"/>
      <c r="KQE192" s="148"/>
      <c r="KQF192" s="148"/>
      <c r="KQG192" s="148"/>
      <c r="KQH192" s="148"/>
      <c r="KQI192" s="148"/>
      <c r="KQJ192" s="148"/>
      <c r="KQK192" s="148"/>
      <c r="KQL192" s="148"/>
      <c r="KQM192" s="148"/>
      <c r="KQN192" s="148"/>
      <c r="KQO192" s="148"/>
      <c r="KQP192" s="148"/>
      <c r="KQQ192" s="148"/>
      <c r="KQR192" s="148"/>
      <c r="KQS192" s="148"/>
      <c r="KQT192" s="148"/>
      <c r="KQU192" s="148"/>
      <c r="KQV192" s="148"/>
      <c r="KQW192" s="148"/>
      <c r="KQX192" s="148"/>
      <c r="KQY192" s="148"/>
      <c r="KQZ192" s="148"/>
      <c r="KRA192" s="148"/>
      <c r="KRB192" s="148"/>
      <c r="KRC192" s="148"/>
      <c r="KRD192" s="148"/>
      <c r="KRE192" s="148"/>
      <c r="KRF192" s="148"/>
      <c r="KRG192" s="148"/>
      <c r="KRH192" s="148"/>
      <c r="KRI192" s="148"/>
      <c r="KRJ192" s="148"/>
      <c r="KRK192" s="148"/>
      <c r="KRL192" s="148"/>
      <c r="KRM192" s="148"/>
      <c r="KRN192" s="148"/>
      <c r="KRO192" s="148"/>
      <c r="KRP192" s="148"/>
      <c r="KRQ192" s="148"/>
      <c r="KRR192" s="148"/>
      <c r="KRS192" s="148"/>
      <c r="KRT192" s="148"/>
      <c r="KRU192" s="148"/>
      <c r="KRV192" s="148"/>
      <c r="KRW192" s="148"/>
      <c r="KRX192" s="148"/>
      <c r="KRY192" s="148"/>
      <c r="KRZ192" s="148"/>
      <c r="KSA192" s="148"/>
      <c r="KSB192" s="148"/>
      <c r="KSC192" s="148"/>
      <c r="KSD192" s="148"/>
      <c r="KSE192" s="148"/>
      <c r="KSF192" s="148"/>
      <c r="KSG192" s="148"/>
      <c r="KSH192" s="148"/>
      <c r="KSI192" s="148"/>
      <c r="KSJ192" s="148"/>
      <c r="KSK192" s="148"/>
      <c r="KSL192" s="148"/>
      <c r="KSM192" s="148"/>
      <c r="KSN192" s="148"/>
      <c r="KSO192" s="148"/>
      <c r="KSP192" s="148"/>
      <c r="KSQ192" s="148"/>
      <c r="KSR192" s="148"/>
      <c r="KSS192" s="148"/>
      <c r="KST192" s="148"/>
      <c r="KSU192" s="148"/>
      <c r="KSV192" s="148"/>
      <c r="KSW192" s="148"/>
      <c r="KSX192" s="148"/>
      <c r="KSY192" s="148"/>
      <c r="KSZ192" s="148"/>
      <c r="KTA192" s="148"/>
      <c r="KTB192" s="148"/>
      <c r="KTC192" s="148"/>
      <c r="KTD192" s="148"/>
      <c r="KTE192" s="148"/>
      <c r="KTF192" s="148"/>
      <c r="KTG192" s="148"/>
      <c r="KTH192" s="148"/>
      <c r="KTI192" s="148"/>
      <c r="KTJ192" s="148"/>
      <c r="KTK192" s="148"/>
      <c r="KTL192" s="148"/>
      <c r="KTM192" s="148"/>
      <c r="KTN192" s="148"/>
      <c r="KTO192" s="148"/>
      <c r="KTP192" s="148"/>
      <c r="KTQ192" s="148"/>
      <c r="KTR192" s="148"/>
      <c r="KTS192" s="148"/>
      <c r="KTT192" s="148"/>
      <c r="KTU192" s="148"/>
      <c r="KTV192" s="148"/>
      <c r="KTW192" s="148"/>
      <c r="KTX192" s="148"/>
      <c r="KTY192" s="148"/>
      <c r="KTZ192" s="148"/>
      <c r="KUA192" s="148"/>
      <c r="KUB192" s="148"/>
      <c r="KUC192" s="148"/>
      <c r="KUD192" s="148"/>
      <c r="KUE192" s="148"/>
      <c r="KUF192" s="148"/>
      <c r="KUG192" s="148"/>
      <c r="KUH192" s="148"/>
      <c r="KUI192" s="148"/>
      <c r="KUJ192" s="148"/>
      <c r="KUK192" s="148"/>
      <c r="KUL192" s="148"/>
      <c r="KUM192" s="148"/>
      <c r="KUN192" s="148"/>
      <c r="KUO192" s="148"/>
      <c r="KUP192" s="148"/>
      <c r="KUQ192" s="148"/>
      <c r="KUR192" s="148"/>
      <c r="KUS192" s="148"/>
      <c r="KUT192" s="148"/>
      <c r="KUU192" s="148"/>
      <c r="KUV192" s="148"/>
      <c r="KUW192" s="148"/>
      <c r="KUX192" s="148"/>
      <c r="KUY192" s="148"/>
      <c r="KUZ192" s="148"/>
      <c r="KVA192" s="148"/>
      <c r="KVB192" s="148"/>
      <c r="KVC192" s="148"/>
      <c r="KVD192" s="148"/>
      <c r="KVE192" s="148"/>
      <c r="KVF192" s="148"/>
      <c r="KVG192" s="148"/>
      <c r="KVH192" s="148"/>
      <c r="KVI192" s="148"/>
      <c r="KVJ192" s="148"/>
      <c r="KVK192" s="148"/>
      <c r="KVL192" s="148"/>
      <c r="KVM192" s="148"/>
      <c r="KVN192" s="148"/>
      <c r="KVO192" s="148"/>
      <c r="KVP192" s="148"/>
      <c r="KVQ192" s="148"/>
      <c r="KVR192" s="148"/>
      <c r="KVS192" s="148"/>
      <c r="KVT192" s="148"/>
      <c r="KVU192" s="148"/>
      <c r="KVV192" s="148"/>
      <c r="KVW192" s="148"/>
      <c r="KVX192" s="148"/>
      <c r="KVY192" s="148"/>
      <c r="KVZ192" s="148"/>
      <c r="KWA192" s="148"/>
      <c r="KWB192" s="148"/>
      <c r="KWC192" s="148"/>
      <c r="KWD192" s="148"/>
      <c r="KWE192" s="148"/>
      <c r="KWF192" s="148"/>
      <c r="KWG192" s="148"/>
      <c r="KWH192" s="148"/>
      <c r="KWI192" s="148"/>
      <c r="KWJ192" s="148"/>
      <c r="KWK192" s="148"/>
      <c r="KWL192" s="148"/>
      <c r="KWM192" s="148"/>
      <c r="KWN192" s="148"/>
      <c r="KWO192" s="148"/>
      <c r="KWP192" s="148"/>
      <c r="KWQ192" s="148"/>
      <c r="KWR192" s="148"/>
      <c r="KWS192" s="148"/>
      <c r="KWT192" s="148"/>
      <c r="KWU192" s="148"/>
      <c r="KWV192" s="148"/>
      <c r="KWW192" s="148"/>
      <c r="KWX192" s="148"/>
      <c r="KWY192" s="148"/>
      <c r="KWZ192" s="148"/>
      <c r="KXA192" s="148"/>
      <c r="KXB192" s="148"/>
      <c r="KXC192" s="148"/>
      <c r="KXD192" s="148"/>
      <c r="KXE192" s="148"/>
      <c r="KXF192" s="148"/>
      <c r="KXG192" s="148"/>
      <c r="KXH192" s="148"/>
      <c r="KXI192" s="148"/>
      <c r="KXJ192" s="148"/>
      <c r="KXK192" s="148"/>
      <c r="KXL192" s="148"/>
      <c r="KXM192" s="148"/>
      <c r="KXN192" s="148"/>
      <c r="KXO192" s="148"/>
      <c r="KXP192" s="148"/>
      <c r="KXQ192" s="148"/>
      <c r="KXR192" s="148"/>
      <c r="KXS192" s="148"/>
      <c r="KXT192" s="148"/>
      <c r="KXU192" s="148"/>
      <c r="KXV192" s="148"/>
      <c r="KXW192" s="148"/>
      <c r="KXX192" s="148"/>
      <c r="KXY192" s="148"/>
      <c r="KXZ192" s="148"/>
      <c r="KYA192" s="148"/>
      <c r="KYB192" s="148"/>
      <c r="KYC192" s="148"/>
      <c r="KYD192" s="148"/>
      <c r="KYE192" s="148"/>
      <c r="KYF192" s="148"/>
      <c r="KYG192" s="148"/>
      <c r="KYH192" s="148"/>
      <c r="KYI192" s="148"/>
      <c r="KYJ192" s="148"/>
      <c r="KYK192" s="148"/>
      <c r="KYL192" s="148"/>
      <c r="KYM192" s="148"/>
      <c r="KYN192" s="148"/>
      <c r="KYO192" s="148"/>
      <c r="KYP192" s="148"/>
      <c r="KYQ192" s="148"/>
      <c r="KYR192" s="148"/>
      <c r="KYS192" s="148"/>
      <c r="KYT192" s="148"/>
      <c r="KYU192" s="148"/>
      <c r="KYV192" s="148"/>
      <c r="KYW192" s="148"/>
      <c r="KYX192" s="148"/>
      <c r="KYY192" s="148"/>
      <c r="KYZ192" s="148"/>
      <c r="KZA192" s="148"/>
      <c r="KZB192" s="148"/>
      <c r="KZC192" s="148"/>
      <c r="KZD192" s="148"/>
      <c r="KZE192" s="148"/>
      <c r="KZF192" s="148"/>
      <c r="KZG192" s="148"/>
      <c r="KZH192" s="148"/>
      <c r="KZI192" s="148"/>
      <c r="KZJ192" s="148"/>
      <c r="KZK192" s="148"/>
      <c r="KZL192" s="148"/>
      <c r="KZM192" s="148"/>
      <c r="KZN192" s="148"/>
      <c r="KZO192" s="148"/>
      <c r="KZP192" s="148"/>
      <c r="KZQ192" s="148"/>
      <c r="KZR192" s="148"/>
      <c r="KZS192" s="148"/>
      <c r="KZT192" s="148"/>
      <c r="KZU192" s="148"/>
      <c r="KZV192" s="148"/>
      <c r="KZW192" s="148"/>
      <c r="KZX192" s="148"/>
      <c r="KZY192" s="148"/>
      <c r="KZZ192" s="148"/>
      <c r="LAA192" s="148"/>
      <c r="LAB192" s="148"/>
      <c r="LAC192" s="148"/>
      <c r="LAD192" s="148"/>
      <c r="LAE192" s="148"/>
      <c r="LAF192" s="148"/>
      <c r="LAG192" s="148"/>
      <c r="LAH192" s="148"/>
      <c r="LAI192" s="148"/>
      <c r="LAJ192" s="148"/>
      <c r="LAK192" s="148"/>
      <c r="LAL192" s="148"/>
      <c r="LAM192" s="148"/>
      <c r="LAN192" s="148"/>
      <c r="LAO192" s="148"/>
      <c r="LAP192" s="148"/>
      <c r="LAQ192" s="148"/>
      <c r="LAR192" s="148"/>
      <c r="LAS192" s="148"/>
      <c r="LAT192" s="148"/>
      <c r="LAU192" s="148"/>
      <c r="LAV192" s="148"/>
      <c r="LAW192" s="148"/>
      <c r="LAX192" s="148"/>
      <c r="LAY192" s="148"/>
      <c r="LAZ192" s="148"/>
      <c r="LBA192" s="148"/>
      <c r="LBB192" s="148"/>
      <c r="LBC192" s="148"/>
      <c r="LBD192" s="148"/>
      <c r="LBE192" s="148"/>
      <c r="LBF192" s="148"/>
      <c r="LBG192" s="148"/>
      <c r="LBH192" s="148"/>
      <c r="LBI192" s="148"/>
      <c r="LBJ192" s="148"/>
      <c r="LBK192" s="148"/>
      <c r="LBL192" s="148"/>
      <c r="LBM192" s="148"/>
      <c r="LBN192" s="148"/>
      <c r="LBO192" s="148"/>
      <c r="LBP192" s="148"/>
      <c r="LBQ192" s="148"/>
      <c r="LBR192" s="148"/>
      <c r="LBS192" s="148"/>
      <c r="LBT192" s="148"/>
      <c r="LBU192" s="148"/>
      <c r="LBV192" s="148"/>
      <c r="LBW192" s="148"/>
      <c r="LBX192" s="148"/>
      <c r="LBY192" s="148"/>
      <c r="LBZ192" s="148"/>
      <c r="LCA192" s="148"/>
      <c r="LCB192" s="148"/>
      <c r="LCC192" s="148"/>
      <c r="LCD192" s="148"/>
      <c r="LCE192" s="148"/>
      <c r="LCF192" s="148"/>
      <c r="LCG192" s="148"/>
      <c r="LCH192" s="148"/>
      <c r="LCI192" s="148"/>
      <c r="LCJ192" s="148"/>
      <c r="LCK192" s="148"/>
      <c r="LCL192" s="148"/>
      <c r="LCM192" s="148"/>
      <c r="LCN192" s="148"/>
      <c r="LCO192" s="148"/>
      <c r="LCP192" s="148"/>
      <c r="LCQ192" s="148"/>
      <c r="LCR192" s="148"/>
      <c r="LCS192" s="148"/>
      <c r="LCT192" s="148"/>
      <c r="LCU192" s="148"/>
      <c r="LCV192" s="148"/>
      <c r="LCW192" s="148"/>
      <c r="LCX192" s="148"/>
      <c r="LCY192" s="148"/>
      <c r="LCZ192" s="148"/>
      <c r="LDA192" s="148"/>
      <c r="LDB192" s="148"/>
      <c r="LDC192" s="148"/>
      <c r="LDD192" s="148"/>
      <c r="LDE192" s="148"/>
      <c r="LDF192" s="148"/>
      <c r="LDG192" s="148"/>
      <c r="LDH192" s="148"/>
      <c r="LDI192" s="148"/>
      <c r="LDJ192" s="148"/>
      <c r="LDK192" s="148"/>
      <c r="LDL192" s="148"/>
      <c r="LDM192" s="148"/>
      <c r="LDN192" s="148"/>
      <c r="LDO192" s="148"/>
      <c r="LDP192" s="148"/>
      <c r="LDQ192" s="148"/>
      <c r="LDR192" s="148"/>
      <c r="LDS192" s="148"/>
      <c r="LDT192" s="148"/>
      <c r="LDU192" s="148"/>
      <c r="LDV192" s="148"/>
      <c r="LDW192" s="148"/>
      <c r="LDX192" s="148"/>
      <c r="LDY192" s="148"/>
      <c r="LDZ192" s="148"/>
      <c r="LEA192" s="148"/>
      <c r="LEB192" s="148"/>
      <c r="LEC192" s="148"/>
      <c r="LED192" s="148"/>
      <c r="LEE192" s="148"/>
      <c r="LEF192" s="148"/>
      <c r="LEG192" s="148"/>
      <c r="LEH192" s="148"/>
      <c r="LEI192" s="148"/>
      <c r="LEJ192" s="148"/>
      <c r="LEK192" s="148"/>
      <c r="LEL192" s="148"/>
      <c r="LEM192" s="148"/>
      <c r="LEN192" s="148"/>
      <c r="LEO192" s="148"/>
      <c r="LEP192" s="148"/>
      <c r="LEQ192" s="148"/>
      <c r="LER192" s="148"/>
      <c r="LES192" s="148"/>
      <c r="LET192" s="148"/>
      <c r="LEU192" s="148"/>
      <c r="LEV192" s="148"/>
      <c r="LEW192" s="148"/>
      <c r="LEX192" s="148"/>
      <c r="LEY192" s="148"/>
      <c r="LEZ192" s="148"/>
      <c r="LFA192" s="148"/>
      <c r="LFB192" s="148"/>
      <c r="LFC192" s="148"/>
      <c r="LFD192" s="148"/>
      <c r="LFE192" s="148"/>
      <c r="LFF192" s="148"/>
      <c r="LFG192" s="148"/>
      <c r="LFH192" s="148"/>
      <c r="LFI192" s="148"/>
      <c r="LFJ192" s="148"/>
      <c r="LFK192" s="148"/>
      <c r="LFL192" s="148"/>
      <c r="LFM192" s="148"/>
      <c r="LFN192" s="148"/>
      <c r="LFO192" s="148"/>
      <c r="LFP192" s="148"/>
      <c r="LFQ192" s="148"/>
      <c r="LFR192" s="148"/>
      <c r="LFS192" s="148"/>
      <c r="LFT192" s="148"/>
      <c r="LFU192" s="148"/>
      <c r="LFV192" s="148"/>
      <c r="LFW192" s="148"/>
      <c r="LFX192" s="148"/>
      <c r="LFY192" s="148"/>
      <c r="LFZ192" s="148"/>
      <c r="LGA192" s="148"/>
      <c r="LGB192" s="148"/>
      <c r="LGC192" s="148"/>
      <c r="LGD192" s="148"/>
      <c r="LGE192" s="148"/>
      <c r="LGF192" s="148"/>
      <c r="LGG192" s="148"/>
      <c r="LGH192" s="148"/>
      <c r="LGI192" s="148"/>
      <c r="LGJ192" s="148"/>
      <c r="LGK192" s="148"/>
      <c r="LGL192" s="148"/>
      <c r="LGM192" s="148"/>
      <c r="LGN192" s="148"/>
      <c r="LGO192" s="148"/>
      <c r="LGP192" s="148"/>
      <c r="LGQ192" s="148"/>
      <c r="LGR192" s="148"/>
      <c r="LGS192" s="148"/>
      <c r="LGT192" s="148"/>
      <c r="LGU192" s="148"/>
      <c r="LGV192" s="148"/>
      <c r="LGW192" s="148"/>
      <c r="LGX192" s="148"/>
      <c r="LGY192" s="148"/>
      <c r="LGZ192" s="148"/>
      <c r="LHA192" s="148"/>
      <c r="LHB192" s="148"/>
      <c r="LHC192" s="148"/>
      <c r="LHD192" s="148"/>
      <c r="LHE192" s="148"/>
      <c r="LHF192" s="148"/>
      <c r="LHG192" s="148"/>
      <c r="LHH192" s="148"/>
      <c r="LHI192" s="148"/>
      <c r="LHJ192" s="148"/>
      <c r="LHK192" s="148"/>
      <c r="LHL192" s="148"/>
      <c r="LHM192" s="148"/>
      <c r="LHN192" s="148"/>
      <c r="LHO192" s="148"/>
      <c r="LHP192" s="148"/>
      <c r="LHQ192" s="148"/>
      <c r="LHR192" s="148"/>
      <c r="LHS192" s="148"/>
      <c r="LHT192" s="148"/>
      <c r="LHU192" s="148"/>
      <c r="LHV192" s="148"/>
      <c r="LHW192" s="148"/>
      <c r="LHX192" s="148"/>
      <c r="LHY192" s="148"/>
      <c r="LHZ192" s="148"/>
      <c r="LIA192" s="148"/>
      <c r="LIB192" s="148"/>
      <c r="LIC192" s="148"/>
      <c r="LID192" s="148"/>
      <c r="LIE192" s="148"/>
      <c r="LIF192" s="148"/>
      <c r="LIG192" s="148"/>
      <c r="LIH192" s="148"/>
      <c r="LII192" s="148"/>
      <c r="LIJ192" s="148"/>
      <c r="LIK192" s="148"/>
      <c r="LIL192" s="148"/>
      <c r="LIM192" s="148"/>
      <c r="LIN192" s="148"/>
      <c r="LIO192" s="148"/>
      <c r="LIP192" s="148"/>
      <c r="LIQ192" s="148"/>
      <c r="LIR192" s="148"/>
      <c r="LIS192" s="148"/>
      <c r="LIT192" s="148"/>
      <c r="LIU192" s="148"/>
      <c r="LIV192" s="148"/>
      <c r="LIW192" s="148"/>
      <c r="LIX192" s="148"/>
      <c r="LIY192" s="148"/>
      <c r="LIZ192" s="148"/>
      <c r="LJA192" s="148"/>
      <c r="LJB192" s="148"/>
      <c r="LJC192" s="148"/>
      <c r="LJD192" s="148"/>
      <c r="LJE192" s="148"/>
      <c r="LJF192" s="148"/>
      <c r="LJG192" s="148"/>
      <c r="LJH192" s="148"/>
      <c r="LJI192" s="148"/>
      <c r="LJJ192" s="148"/>
      <c r="LJK192" s="148"/>
      <c r="LJL192" s="148"/>
      <c r="LJM192" s="148"/>
      <c r="LJN192" s="148"/>
      <c r="LJO192" s="148"/>
      <c r="LJP192" s="148"/>
      <c r="LJQ192" s="148"/>
      <c r="LJR192" s="148"/>
      <c r="LJS192" s="148"/>
      <c r="LJT192" s="148"/>
      <c r="LJU192" s="148"/>
      <c r="LJV192" s="148"/>
      <c r="LJW192" s="148"/>
      <c r="LJX192" s="148"/>
      <c r="LJY192" s="148"/>
      <c r="LJZ192" s="148"/>
      <c r="LKA192" s="148"/>
      <c r="LKB192" s="148"/>
      <c r="LKC192" s="148"/>
      <c r="LKD192" s="148"/>
      <c r="LKE192" s="148"/>
      <c r="LKF192" s="148"/>
      <c r="LKG192" s="148"/>
      <c r="LKH192" s="148"/>
      <c r="LKI192" s="148"/>
      <c r="LKJ192" s="148"/>
      <c r="LKK192" s="148"/>
      <c r="LKL192" s="148"/>
      <c r="LKM192" s="148"/>
      <c r="LKN192" s="148"/>
      <c r="LKO192" s="148"/>
      <c r="LKP192" s="148"/>
      <c r="LKQ192" s="148"/>
      <c r="LKR192" s="148"/>
      <c r="LKS192" s="148"/>
      <c r="LKT192" s="148"/>
      <c r="LKU192" s="148"/>
      <c r="LKV192" s="148"/>
      <c r="LKW192" s="148"/>
      <c r="LKX192" s="148"/>
      <c r="LKY192" s="148"/>
      <c r="LKZ192" s="148"/>
      <c r="LLA192" s="148"/>
      <c r="LLB192" s="148"/>
      <c r="LLC192" s="148"/>
      <c r="LLD192" s="148"/>
      <c r="LLE192" s="148"/>
      <c r="LLF192" s="148"/>
      <c r="LLG192" s="148"/>
      <c r="LLH192" s="148"/>
      <c r="LLI192" s="148"/>
      <c r="LLJ192" s="148"/>
      <c r="LLK192" s="148"/>
      <c r="LLL192" s="148"/>
      <c r="LLM192" s="148"/>
      <c r="LLN192" s="148"/>
      <c r="LLO192" s="148"/>
      <c r="LLP192" s="148"/>
      <c r="LLQ192" s="148"/>
      <c r="LLR192" s="148"/>
      <c r="LLS192" s="148"/>
      <c r="LLT192" s="148"/>
      <c r="LLU192" s="148"/>
      <c r="LLV192" s="148"/>
      <c r="LLW192" s="148"/>
      <c r="LLX192" s="148"/>
      <c r="LLY192" s="148"/>
      <c r="LLZ192" s="148"/>
      <c r="LMA192" s="148"/>
      <c r="LMB192" s="148"/>
      <c r="LMC192" s="148"/>
      <c r="LMD192" s="148"/>
      <c r="LME192" s="148"/>
      <c r="LMF192" s="148"/>
      <c r="LMG192" s="148"/>
      <c r="LMH192" s="148"/>
      <c r="LMI192" s="148"/>
      <c r="LMJ192" s="148"/>
      <c r="LMK192" s="148"/>
      <c r="LML192" s="148"/>
      <c r="LMM192" s="148"/>
      <c r="LMN192" s="148"/>
      <c r="LMO192" s="148"/>
      <c r="LMP192" s="148"/>
      <c r="LMQ192" s="148"/>
      <c r="LMR192" s="148"/>
      <c r="LMS192" s="148"/>
      <c r="LMT192" s="148"/>
      <c r="LMU192" s="148"/>
      <c r="LMV192" s="148"/>
      <c r="LMW192" s="148"/>
      <c r="LMX192" s="148"/>
      <c r="LMY192" s="148"/>
      <c r="LMZ192" s="148"/>
      <c r="LNA192" s="148"/>
      <c r="LNB192" s="148"/>
      <c r="LNC192" s="148"/>
      <c r="LND192" s="148"/>
      <c r="LNE192" s="148"/>
      <c r="LNF192" s="148"/>
      <c r="LNG192" s="148"/>
      <c r="LNH192" s="148"/>
      <c r="LNI192" s="148"/>
      <c r="LNJ192" s="148"/>
      <c r="LNK192" s="148"/>
      <c r="LNL192" s="148"/>
      <c r="LNM192" s="148"/>
      <c r="LNN192" s="148"/>
      <c r="LNO192" s="148"/>
      <c r="LNP192" s="148"/>
      <c r="LNQ192" s="148"/>
      <c r="LNR192" s="148"/>
      <c r="LNS192" s="148"/>
      <c r="LNT192" s="148"/>
      <c r="LNU192" s="148"/>
      <c r="LNV192" s="148"/>
      <c r="LNW192" s="148"/>
      <c r="LNX192" s="148"/>
      <c r="LNY192" s="148"/>
      <c r="LNZ192" s="148"/>
      <c r="LOA192" s="148"/>
      <c r="LOB192" s="148"/>
      <c r="LOC192" s="148"/>
      <c r="LOD192" s="148"/>
      <c r="LOE192" s="148"/>
      <c r="LOF192" s="148"/>
      <c r="LOG192" s="148"/>
      <c r="LOH192" s="148"/>
      <c r="LOI192" s="148"/>
      <c r="LOJ192" s="148"/>
      <c r="LOK192" s="148"/>
      <c r="LOL192" s="148"/>
      <c r="LOM192" s="148"/>
      <c r="LON192" s="148"/>
      <c r="LOO192" s="148"/>
      <c r="LOP192" s="148"/>
      <c r="LOQ192" s="148"/>
      <c r="LOR192" s="148"/>
      <c r="LOS192" s="148"/>
      <c r="LOT192" s="148"/>
      <c r="LOU192" s="148"/>
      <c r="LOV192" s="148"/>
      <c r="LOW192" s="148"/>
      <c r="LOX192" s="148"/>
      <c r="LOY192" s="148"/>
      <c r="LOZ192" s="148"/>
      <c r="LPA192" s="148"/>
      <c r="LPB192" s="148"/>
      <c r="LPC192" s="148"/>
      <c r="LPD192" s="148"/>
      <c r="LPE192" s="148"/>
      <c r="LPF192" s="148"/>
      <c r="LPG192" s="148"/>
      <c r="LPH192" s="148"/>
      <c r="LPI192" s="148"/>
      <c r="LPJ192" s="148"/>
      <c r="LPK192" s="148"/>
      <c r="LPL192" s="148"/>
      <c r="LPM192" s="148"/>
      <c r="LPN192" s="148"/>
      <c r="LPO192" s="148"/>
      <c r="LPP192" s="148"/>
      <c r="LPQ192" s="148"/>
      <c r="LPR192" s="148"/>
      <c r="LPS192" s="148"/>
      <c r="LPT192" s="148"/>
      <c r="LPU192" s="148"/>
      <c r="LPV192" s="148"/>
      <c r="LPW192" s="148"/>
      <c r="LPX192" s="148"/>
      <c r="LPY192" s="148"/>
      <c r="LPZ192" s="148"/>
      <c r="LQA192" s="148"/>
      <c r="LQB192" s="148"/>
      <c r="LQC192" s="148"/>
      <c r="LQD192" s="148"/>
      <c r="LQE192" s="148"/>
      <c r="LQF192" s="148"/>
      <c r="LQG192" s="148"/>
      <c r="LQH192" s="148"/>
      <c r="LQI192" s="148"/>
      <c r="LQJ192" s="148"/>
      <c r="LQK192" s="148"/>
      <c r="LQL192" s="148"/>
      <c r="LQM192" s="148"/>
      <c r="LQN192" s="148"/>
      <c r="LQO192" s="148"/>
      <c r="LQP192" s="148"/>
      <c r="LQQ192" s="148"/>
      <c r="LQR192" s="148"/>
      <c r="LQS192" s="148"/>
      <c r="LQT192" s="148"/>
      <c r="LQU192" s="148"/>
      <c r="LQV192" s="148"/>
      <c r="LQW192" s="148"/>
      <c r="LQX192" s="148"/>
      <c r="LQY192" s="148"/>
      <c r="LQZ192" s="148"/>
      <c r="LRA192" s="148"/>
      <c r="LRB192" s="148"/>
      <c r="LRC192" s="148"/>
      <c r="LRD192" s="148"/>
      <c r="LRE192" s="148"/>
      <c r="LRF192" s="148"/>
      <c r="LRG192" s="148"/>
      <c r="LRH192" s="148"/>
      <c r="LRI192" s="148"/>
      <c r="LRJ192" s="148"/>
      <c r="LRK192" s="148"/>
      <c r="LRL192" s="148"/>
      <c r="LRM192" s="148"/>
      <c r="LRN192" s="148"/>
      <c r="LRO192" s="148"/>
      <c r="LRP192" s="148"/>
      <c r="LRQ192" s="148"/>
      <c r="LRR192" s="148"/>
      <c r="LRS192" s="148"/>
      <c r="LRT192" s="148"/>
      <c r="LRU192" s="148"/>
      <c r="LRV192" s="148"/>
      <c r="LRW192" s="148"/>
      <c r="LRX192" s="148"/>
      <c r="LRY192" s="148"/>
      <c r="LRZ192" s="148"/>
      <c r="LSA192" s="148"/>
      <c r="LSB192" s="148"/>
      <c r="LSC192" s="148"/>
      <c r="LSD192" s="148"/>
      <c r="LSE192" s="148"/>
      <c r="LSF192" s="148"/>
      <c r="LSG192" s="148"/>
      <c r="LSH192" s="148"/>
      <c r="LSI192" s="148"/>
      <c r="LSJ192" s="148"/>
      <c r="LSK192" s="148"/>
      <c r="LSL192" s="148"/>
      <c r="LSM192" s="148"/>
      <c r="LSN192" s="148"/>
      <c r="LSO192" s="148"/>
      <c r="LSP192" s="148"/>
      <c r="LSQ192" s="148"/>
      <c r="LSR192" s="148"/>
      <c r="LSS192" s="148"/>
      <c r="LST192" s="148"/>
      <c r="LSU192" s="148"/>
      <c r="LSV192" s="148"/>
      <c r="LSW192" s="148"/>
      <c r="LSX192" s="148"/>
      <c r="LSY192" s="148"/>
      <c r="LSZ192" s="148"/>
      <c r="LTA192" s="148"/>
      <c r="LTB192" s="148"/>
      <c r="LTC192" s="148"/>
      <c r="LTD192" s="148"/>
      <c r="LTE192" s="148"/>
      <c r="LTF192" s="148"/>
      <c r="LTG192" s="148"/>
      <c r="LTH192" s="148"/>
      <c r="LTI192" s="148"/>
      <c r="LTJ192" s="148"/>
      <c r="LTK192" s="148"/>
      <c r="LTL192" s="148"/>
      <c r="LTM192" s="148"/>
      <c r="LTN192" s="148"/>
      <c r="LTO192" s="148"/>
      <c r="LTP192" s="148"/>
      <c r="LTQ192" s="148"/>
      <c r="LTR192" s="148"/>
      <c r="LTS192" s="148"/>
      <c r="LTT192" s="148"/>
      <c r="LTU192" s="148"/>
      <c r="LTV192" s="148"/>
      <c r="LTW192" s="148"/>
      <c r="LTX192" s="148"/>
      <c r="LTY192" s="148"/>
      <c r="LTZ192" s="148"/>
      <c r="LUA192" s="148"/>
      <c r="LUB192" s="148"/>
      <c r="LUC192" s="148"/>
      <c r="LUD192" s="148"/>
      <c r="LUE192" s="148"/>
      <c r="LUF192" s="148"/>
      <c r="LUG192" s="148"/>
      <c r="LUH192" s="148"/>
      <c r="LUI192" s="148"/>
      <c r="LUJ192" s="148"/>
      <c r="LUK192" s="148"/>
      <c r="LUL192" s="148"/>
      <c r="LUM192" s="148"/>
      <c r="LUN192" s="148"/>
      <c r="LUO192" s="148"/>
      <c r="LUP192" s="148"/>
      <c r="LUQ192" s="148"/>
      <c r="LUR192" s="148"/>
      <c r="LUS192" s="148"/>
      <c r="LUT192" s="148"/>
      <c r="LUU192" s="148"/>
      <c r="LUV192" s="148"/>
      <c r="LUW192" s="148"/>
      <c r="LUX192" s="148"/>
      <c r="LUY192" s="148"/>
      <c r="LUZ192" s="148"/>
      <c r="LVA192" s="148"/>
      <c r="LVB192" s="148"/>
      <c r="LVC192" s="148"/>
      <c r="LVD192" s="148"/>
      <c r="LVE192" s="148"/>
      <c r="LVF192" s="148"/>
      <c r="LVG192" s="148"/>
      <c r="LVH192" s="148"/>
      <c r="LVI192" s="148"/>
      <c r="LVJ192" s="148"/>
      <c r="LVK192" s="148"/>
      <c r="LVL192" s="148"/>
      <c r="LVM192" s="148"/>
      <c r="LVN192" s="148"/>
      <c r="LVO192" s="148"/>
      <c r="LVP192" s="148"/>
      <c r="LVQ192" s="148"/>
      <c r="LVR192" s="148"/>
      <c r="LVS192" s="148"/>
      <c r="LVT192" s="148"/>
      <c r="LVU192" s="148"/>
      <c r="LVV192" s="148"/>
      <c r="LVW192" s="148"/>
      <c r="LVX192" s="148"/>
      <c r="LVY192" s="148"/>
      <c r="LVZ192" s="148"/>
      <c r="LWA192" s="148"/>
      <c r="LWB192" s="148"/>
      <c r="LWC192" s="148"/>
      <c r="LWD192" s="148"/>
      <c r="LWE192" s="148"/>
      <c r="LWF192" s="148"/>
      <c r="LWG192" s="148"/>
      <c r="LWH192" s="148"/>
      <c r="LWI192" s="148"/>
      <c r="LWJ192" s="148"/>
      <c r="LWK192" s="148"/>
      <c r="LWL192" s="148"/>
      <c r="LWM192" s="148"/>
      <c r="LWN192" s="148"/>
      <c r="LWO192" s="148"/>
      <c r="LWP192" s="148"/>
      <c r="LWQ192" s="148"/>
      <c r="LWR192" s="148"/>
      <c r="LWS192" s="148"/>
      <c r="LWT192" s="148"/>
      <c r="LWU192" s="148"/>
      <c r="LWV192" s="148"/>
      <c r="LWW192" s="148"/>
      <c r="LWX192" s="148"/>
      <c r="LWY192" s="148"/>
      <c r="LWZ192" s="148"/>
      <c r="LXA192" s="148"/>
      <c r="LXB192" s="148"/>
      <c r="LXC192" s="148"/>
      <c r="LXD192" s="148"/>
      <c r="LXE192" s="148"/>
      <c r="LXF192" s="148"/>
      <c r="LXG192" s="148"/>
      <c r="LXH192" s="148"/>
      <c r="LXI192" s="148"/>
      <c r="LXJ192" s="148"/>
      <c r="LXK192" s="148"/>
      <c r="LXL192" s="148"/>
      <c r="LXM192" s="148"/>
      <c r="LXN192" s="148"/>
      <c r="LXO192" s="148"/>
      <c r="LXP192" s="148"/>
      <c r="LXQ192" s="148"/>
      <c r="LXR192" s="148"/>
      <c r="LXS192" s="148"/>
      <c r="LXT192" s="148"/>
      <c r="LXU192" s="148"/>
      <c r="LXV192" s="148"/>
      <c r="LXW192" s="148"/>
      <c r="LXX192" s="148"/>
      <c r="LXY192" s="148"/>
      <c r="LXZ192" s="148"/>
      <c r="LYA192" s="148"/>
      <c r="LYB192" s="148"/>
      <c r="LYC192" s="148"/>
      <c r="LYD192" s="148"/>
      <c r="LYE192" s="148"/>
      <c r="LYF192" s="148"/>
      <c r="LYG192" s="148"/>
      <c r="LYH192" s="148"/>
      <c r="LYI192" s="148"/>
      <c r="LYJ192" s="148"/>
      <c r="LYK192" s="148"/>
      <c r="LYL192" s="148"/>
      <c r="LYM192" s="148"/>
      <c r="LYN192" s="148"/>
      <c r="LYO192" s="148"/>
      <c r="LYP192" s="148"/>
      <c r="LYQ192" s="148"/>
      <c r="LYR192" s="148"/>
      <c r="LYS192" s="148"/>
      <c r="LYT192" s="148"/>
      <c r="LYU192" s="148"/>
      <c r="LYV192" s="148"/>
      <c r="LYW192" s="148"/>
      <c r="LYX192" s="148"/>
      <c r="LYY192" s="148"/>
      <c r="LYZ192" s="148"/>
      <c r="LZA192" s="148"/>
      <c r="LZB192" s="148"/>
      <c r="LZC192" s="148"/>
      <c r="LZD192" s="148"/>
      <c r="LZE192" s="148"/>
      <c r="LZF192" s="148"/>
      <c r="LZG192" s="148"/>
      <c r="LZH192" s="148"/>
      <c r="LZI192" s="148"/>
      <c r="LZJ192" s="148"/>
      <c r="LZK192" s="148"/>
      <c r="LZL192" s="148"/>
      <c r="LZM192" s="148"/>
      <c r="LZN192" s="148"/>
      <c r="LZO192" s="148"/>
      <c r="LZP192" s="148"/>
      <c r="LZQ192" s="148"/>
      <c r="LZR192" s="148"/>
      <c r="LZS192" s="148"/>
      <c r="LZT192" s="148"/>
      <c r="LZU192" s="148"/>
      <c r="LZV192" s="148"/>
      <c r="LZW192" s="148"/>
      <c r="LZX192" s="148"/>
      <c r="LZY192" s="148"/>
      <c r="LZZ192" s="148"/>
      <c r="MAA192" s="148"/>
      <c r="MAB192" s="148"/>
      <c r="MAC192" s="148"/>
      <c r="MAD192" s="148"/>
      <c r="MAE192" s="148"/>
      <c r="MAF192" s="148"/>
      <c r="MAG192" s="148"/>
      <c r="MAH192" s="148"/>
      <c r="MAI192" s="148"/>
      <c r="MAJ192" s="148"/>
      <c r="MAK192" s="148"/>
      <c r="MAL192" s="148"/>
      <c r="MAM192" s="148"/>
      <c r="MAN192" s="148"/>
      <c r="MAO192" s="148"/>
      <c r="MAP192" s="148"/>
      <c r="MAQ192" s="148"/>
      <c r="MAR192" s="148"/>
      <c r="MAS192" s="148"/>
      <c r="MAT192" s="148"/>
      <c r="MAU192" s="148"/>
      <c r="MAV192" s="148"/>
      <c r="MAW192" s="148"/>
      <c r="MAX192" s="148"/>
      <c r="MAY192" s="148"/>
      <c r="MAZ192" s="148"/>
      <c r="MBA192" s="148"/>
      <c r="MBB192" s="148"/>
      <c r="MBC192" s="148"/>
      <c r="MBD192" s="148"/>
      <c r="MBE192" s="148"/>
      <c r="MBF192" s="148"/>
      <c r="MBG192" s="148"/>
      <c r="MBH192" s="148"/>
      <c r="MBI192" s="148"/>
      <c r="MBJ192" s="148"/>
      <c r="MBK192" s="148"/>
      <c r="MBL192" s="148"/>
      <c r="MBM192" s="148"/>
      <c r="MBN192" s="148"/>
      <c r="MBO192" s="148"/>
      <c r="MBP192" s="148"/>
      <c r="MBQ192" s="148"/>
      <c r="MBR192" s="148"/>
      <c r="MBS192" s="148"/>
      <c r="MBT192" s="148"/>
      <c r="MBU192" s="148"/>
      <c r="MBV192" s="148"/>
      <c r="MBW192" s="148"/>
      <c r="MBX192" s="148"/>
      <c r="MBY192" s="148"/>
      <c r="MBZ192" s="148"/>
      <c r="MCA192" s="148"/>
      <c r="MCB192" s="148"/>
      <c r="MCC192" s="148"/>
      <c r="MCD192" s="148"/>
      <c r="MCE192" s="148"/>
      <c r="MCF192" s="148"/>
      <c r="MCG192" s="148"/>
      <c r="MCH192" s="148"/>
      <c r="MCI192" s="148"/>
      <c r="MCJ192" s="148"/>
      <c r="MCK192" s="148"/>
      <c r="MCL192" s="148"/>
      <c r="MCM192" s="148"/>
      <c r="MCN192" s="148"/>
      <c r="MCO192" s="148"/>
      <c r="MCP192" s="148"/>
      <c r="MCQ192" s="148"/>
      <c r="MCR192" s="148"/>
      <c r="MCS192" s="148"/>
      <c r="MCT192" s="148"/>
      <c r="MCU192" s="148"/>
      <c r="MCV192" s="148"/>
      <c r="MCW192" s="148"/>
      <c r="MCX192" s="148"/>
      <c r="MCY192" s="148"/>
      <c r="MCZ192" s="148"/>
      <c r="MDA192" s="148"/>
      <c r="MDB192" s="148"/>
      <c r="MDC192" s="148"/>
      <c r="MDD192" s="148"/>
      <c r="MDE192" s="148"/>
      <c r="MDF192" s="148"/>
      <c r="MDG192" s="148"/>
      <c r="MDH192" s="148"/>
      <c r="MDI192" s="148"/>
      <c r="MDJ192" s="148"/>
      <c r="MDK192" s="148"/>
      <c r="MDL192" s="148"/>
      <c r="MDM192" s="148"/>
      <c r="MDN192" s="148"/>
      <c r="MDO192" s="148"/>
      <c r="MDP192" s="148"/>
      <c r="MDQ192" s="148"/>
      <c r="MDR192" s="148"/>
      <c r="MDS192" s="148"/>
      <c r="MDT192" s="148"/>
      <c r="MDU192" s="148"/>
      <c r="MDV192" s="148"/>
      <c r="MDW192" s="148"/>
      <c r="MDX192" s="148"/>
      <c r="MDY192" s="148"/>
      <c r="MDZ192" s="148"/>
      <c r="MEA192" s="148"/>
      <c r="MEB192" s="148"/>
      <c r="MEC192" s="148"/>
      <c r="MED192" s="148"/>
      <c r="MEE192" s="148"/>
      <c r="MEF192" s="148"/>
      <c r="MEG192" s="148"/>
      <c r="MEH192" s="148"/>
      <c r="MEI192" s="148"/>
      <c r="MEJ192" s="148"/>
      <c r="MEK192" s="148"/>
      <c r="MEL192" s="148"/>
      <c r="MEM192" s="148"/>
      <c r="MEN192" s="148"/>
      <c r="MEO192" s="148"/>
      <c r="MEP192" s="148"/>
      <c r="MEQ192" s="148"/>
      <c r="MER192" s="148"/>
      <c r="MES192" s="148"/>
      <c r="MET192" s="148"/>
      <c r="MEU192" s="148"/>
      <c r="MEV192" s="148"/>
      <c r="MEW192" s="148"/>
      <c r="MEX192" s="148"/>
      <c r="MEY192" s="148"/>
      <c r="MEZ192" s="148"/>
      <c r="MFA192" s="148"/>
      <c r="MFB192" s="148"/>
      <c r="MFC192" s="148"/>
      <c r="MFD192" s="148"/>
      <c r="MFE192" s="148"/>
      <c r="MFF192" s="148"/>
      <c r="MFG192" s="148"/>
      <c r="MFH192" s="148"/>
      <c r="MFI192" s="148"/>
      <c r="MFJ192" s="148"/>
      <c r="MFK192" s="148"/>
      <c r="MFL192" s="148"/>
      <c r="MFM192" s="148"/>
      <c r="MFN192" s="148"/>
      <c r="MFO192" s="148"/>
      <c r="MFP192" s="148"/>
      <c r="MFQ192" s="148"/>
      <c r="MFR192" s="148"/>
      <c r="MFS192" s="148"/>
      <c r="MFT192" s="148"/>
      <c r="MFU192" s="148"/>
      <c r="MFV192" s="148"/>
      <c r="MFW192" s="148"/>
      <c r="MFX192" s="148"/>
      <c r="MFY192" s="148"/>
      <c r="MFZ192" s="148"/>
      <c r="MGA192" s="148"/>
      <c r="MGB192" s="148"/>
      <c r="MGC192" s="148"/>
      <c r="MGD192" s="148"/>
      <c r="MGE192" s="148"/>
      <c r="MGF192" s="148"/>
      <c r="MGG192" s="148"/>
      <c r="MGH192" s="148"/>
      <c r="MGI192" s="148"/>
      <c r="MGJ192" s="148"/>
      <c r="MGK192" s="148"/>
      <c r="MGL192" s="148"/>
      <c r="MGM192" s="148"/>
      <c r="MGN192" s="148"/>
      <c r="MGO192" s="148"/>
      <c r="MGP192" s="148"/>
      <c r="MGQ192" s="148"/>
      <c r="MGR192" s="148"/>
      <c r="MGS192" s="148"/>
      <c r="MGT192" s="148"/>
      <c r="MGU192" s="148"/>
      <c r="MGV192" s="148"/>
      <c r="MGW192" s="148"/>
      <c r="MGX192" s="148"/>
      <c r="MGY192" s="148"/>
      <c r="MGZ192" s="148"/>
      <c r="MHA192" s="148"/>
      <c r="MHB192" s="148"/>
      <c r="MHC192" s="148"/>
      <c r="MHD192" s="148"/>
      <c r="MHE192" s="148"/>
      <c r="MHF192" s="148"/>
      <c r="MHG192" s="148"/>
      <c r="MHH192" s="148"/>
      <c r="MHI192" s="148"/>
      <c r="MHJ192" s="148"/>
      <c r="MHK192" s="148"/>
      <c r="MHL192" s="148"/>
      <c r="MHM192" s="148"/>
      <c r="MHN192" s="148"/>
      <c r="MHO192" s="148"/>
      <c r="MHP192" s="148"/>
      <c r="MHQ192" s="148"/>
      <c r="MHR192" s="148"/>
      <c r="MHS192" s="148"/>
      <c r="MHT192" s="148"/>
      <c r="MHU192" s="148"/>
      <c r="MHV192" s="148"/>
      <c r="MHW192" s="148"/>
      <c r="MHX192" s="148"/>
      <c r="MHY192" s="148"/>
      <c r="MHZ192" s="148"/>
      <c r="MIA192" s="148"/>
      <c r="MIB192" s="148"/>
      <c r="MIC192" s="148"/>
      <c r="MID192" s="148"/>
      <c r="MIE192" s="148"/>
      <c r="MIF192" s="148"/>
      <c r="MIG192" s="148"/>
      <c r="MIH192" s="148"/>
      <c r="MII192" s="148"/>
      <c r="MIJ192" s="148"/>
      <c r="MIK192" s="148"/>
      <c r="MIL192" s="148"/>
      <c r="MIM192" s="148"/>
      <c r="MIN192" s="148"/>
      <c r="MIO192" s="148"/>
      <c r="MIP192" s="148"/>
      <c r="MIQ192" s="148"/>
      <c r="MIR192" s="148"/>
      <c r="MIS192" s="148"/>
      <c r="MIT192" s="148"/>
      <c r="MIU192" s="148"/>
      <c r="MIV192" s="148"/>
      <c r="MIW192" s="148"/>
      <c r="MIX192" s="148"/>
      <c r="MIY192" s="148"/>
      <c r="MIZ192" s="148"/>
      <c r="MJA192" s="148"/>
      <c r="MJB192" s="148"/>
      <c r="MJC192" s="148"/>
      <c r="MJD192" s="148"/>
      <c r="MJE192" s="148"/>
      <c r="MJF192" s="148"/>
      <c r="MJG192" s="148"/>
      <c r="MJH192" s="148"/>
      <c r="MJI192" s="148"/>
      <c r="MJJ192" s="148"/>
      <c r="MJK192" s="148"/>
      <c r="MJL192" s="148"/>
      <c r="MJM192" s="148"/>
      <c r="MJN192" s="148"/>
      <c r="MJO192" s="148"/>
      <c r="MJP192" s="148"/>
      <c r="MJQ192" s="148"/>
      <c r="MJR192" s="148"/>
      <c r="MJS192" s="148"/>
      <c r="MJT192" s="148"/>
      <c r="MJU192" s="148"/>
      <c r="MJV192" s="148"/>
      <c r="MJW192" s="148"/>
      <c r="MJX192" s="148"/>
      <c r="MJY192" s="148"/>
      <c r="MJZ192" s="148"/>
      <c r="MKA192" s="148"/>
      <c r="MKB192" s="148"/>
      <c r="MKC192" s="148"/>
      <c r="MKD192" s="148"/>
      <c r="MKE192" s="148"/>
      <c r="MKF192" s="148"/>
      <c r="MKG192" s="148"/>
      <c r="MKH192" s="148"/>
      <c r="MKI192" s="148"/>
      <c r="MKJ192" s="148"/>
      <c r="MKK192" s="148"/>
      <c r="MKL192" s="148"/>
      <c r="MKM192" s="148"/>
      <c r="MKN192" s="148"/>
      <c r="MKO192" s="148"/>
      <c r="MKP192" s="148"/>
      <c r="MKQ192" s="148"/>
      <c r="MKR192" s="148"/>
      <c r="MKS192" s="148"/>
      <c r="MKT192" s="148"/>
      <c r="MKU192" s="148"/>
      <c r="MKV192" s="148"/>
      <c r="MKW192" s="148"/>
      <c r="MKX192" s="148"/>
      <c r="MKY192" s="148"/>
      <c r="MKZ192" s="148"/>
      <c r="MLA192" s="148"/>
      <c r="MLB192" s="148"/>
      <c r="MLC192" s="148"/>
      <c r="MLD192" s="148"/>
      <c r="MLE192" s="148"/>
      <c r="MLF192" s="148"/>
      <c r="MLG192" s="148"/>
      <c r="MLH192" s="148"/>
      <c r="MLI192" s="148"/>
      <c r="MLJ192" s="148"/>
      <c r="MLK192" s="148"/>
      <c r="MLL192" s="148"/>
      <c r="MLM192" s="148"/>
      <c r="MLN192" s="148"/>
      <c r="MLO192" s="148"/>
      <c r="MLP192" s="148"/>
      <c r="MLQ192" s="148"/>
      <c r="MLR192" s="148"/>
      <c r="MLS192" s="148"/>
      <c r="MLT192" s="148"/>
      <c r="MLU192" s="148"/>
      <c r="MLV192" s="148"/>
      <c r="MLW192" s="148"/>
      <c r="MLX192" s="148"/>
      <c r="MLY192" s="148"/>
      <c r="MLZ192" s="148"/>
      <c r="MMA192" s="148"/>
      <c r="MMB192" s="148"/>
      <c r="MMC192" s="148"/>
      <c r="MMD192" s="148"/>
      <c r="MME192" s="148"/>
      <c r="MMF192" s="148"/>
      <c r="MMG192" s="148"/>
      <c r="MMH192" s="148"/>
      <c r="MMI192" s="148"/>
      <c r="MMJ192" s="148"/>
      <c r="MMK192" s="148"/>
      <c r="MML192" s="148"/>
      <c r="MMM192" s="148"/>
      <c r="MMN192" s="148"/>
      <c r="MMO192" s="148"/>
      <c r="MMP192" s="148"/>
      <c r="MMQ192" s="148"/>
      <c r="MMR192" s="148"/>
      <c r="MMS192" s="148"/>
      <c r="MMT192" s="148"/>
      <c r="MMU192" s="148"/>
      <c r="MMV192" s="148"/>
      <c r="MMW192" s="148"/>
      <c r="MMX192" s="148"/>
      <c r="MMY192" s="148"/>
      <c r="MMZ192" s="148"/>
      <c r="MNA192" s="148"/>
      <c r="MNB192" s="148"/>
      <c r="MNC192" s="148"/>
      <c r="MND192" s="148"/>
      <c r="MNE192" s="148"/>
      <c r="MNF192" s="148"/>
      <c r="MNG192" s="148"/>
      <c r="MNH192" s="148"/>
      <c r="MNI192" s="148"/>
      <c r="MNJ192" s="148"/>
      <c r="MNK192" s="148"/>
      <c r="MNL192" s="148"/>
      <c r="MNM192" s="148"/>
      <c r="MNN192" s="148"/>
      <c r="MNO192" s="148"/>
      <c r="MNP192" s="148"/>
      <c r="MNQ192" s="148"/>
      <c r="MNR192" s="148"/>
      <c r="MNS192" s="148"/>
      <c r="MNT192" s="148"/>
      <c r="MNU192" s="148"/>
      <c r="MNV192" s="148"/>
      <c r="MNW192" s="148"/>
      <c r="MNX192" s="148"/>
      <c r="MNY192" s="148"/>
      <c r="MNZ192" s="148"/>
      <c r="MOA192" s="148"/>
      <c r="MOB192" s="148"/>
      <c r="MOC192" s="148"/>
      <c r="MOD192" s="148"/>
      <c r="MOE192" s="148"/>
      <c r="MOF192" s="148"/>
      <c r="MOG192" s="148"/>
      <c r="MOH192" s="148"/>
      <c r="MOI192" s="148"/>
      <c r="MOJ192" s="148"/>
      <c r="MOK192" s="148"/>
      <c r="MOL192" s="148"/>
      <c r="MOM192" s="148"/>
      <c r="MON192" s="148"/>
      <c r="MOO192" s="148"/>
      <c r="MOP192" s="148"/>
      <c r="MOQ192" s="148"/>
      <c r="MOR192" s="148"/>
      <c r="MOS192" s="148"/>
      <c r="MOT192" s="148"/>
      <c r="MOU192" s="148"/>
      <c r="MOV192" s="148"/>
      <c r="MOW192" s="148"/>
      <c r="MOX192" s="148"/>
      <c r="MOY192" s="148"/>
      <c r="MOZ192" s="148"/>
      <c r="MPA192" s="148"/>
      <c r="MPB192" s="148"/>
      <c r="MPC192" s="148"/>
      <c r="MPD192" s="148"/>
      <c r="MPE192" s="148"/>
      <c r="MPF192" s="148"/>
      <c r="MPG192" s="148"/>
      <c r="MPH192" s="148"/>
      <c r="MPI192" s="148"/>
      <c r="MPJ192" s="148"/>
      <c r="MPK192" s="148"/>
      <c r="MPL192" s="148"/>
      <c r="MPM192" s="148"/>
      <c r="MPN192" s="148"/>
      <c r="MPO192" s="148"/>
      <c r="MPP192" s="148"/>
      <c r="MPQ192" s="148"/>
      <c r="MPR192" s="148"/>
      <c r="MPS192" s="148"/>
      <c r="MPT192" s="148"/>
      <c r="MPU192" s="148"/>
      <c r="MPV192" s="148"/>
      <c r="MPW192" s="148"/>
      <c r="MPX192" s="148"/>
      <c r="MPY192" s="148"/>
      <c r="MPZ192" s="148"/>
      <c r="MQA192" s="148"/>
      <c r="MQB192" s="148"/>
      <c r="MQC192" s="148"/>
      <c r="MQD192" s="148"/>
      <c r="MQE192" s="148"/>
      <c r="MQF192" s="148"/>
      <c r="MQG192" s="148"/>
      <c r="MQH192" s="148"/>
      <c r="MQI192" s="148"/>
      <c r="MQJ192" s="148"/>
      <c r="MQK192" s="148"/>
      <c r="MQL192" s="148"/>
      <c r="MQM192" s="148"/>
      <c r="MQN192" s="148"/>
      <c r="MQO192" s="148"/>
      <c r="MQP192" s="148"/>
      <c r="MQQ192" s="148"/>
      <c r="MQR192" s="148"/>
      <c r="MQS192" s="148"/>
      <c r="MQT192" s="148"/>
      <c r="MQU192" s="148"/>
      <c r="MQV192" s="148"/>
      <c r="MQW192" s="148"/>
      <c r="MQX192" s="148"/>
      <c r="MQY192" s="148"/>
      <c r="MQZ192" s="148"/>
      <c r="MRA192" s="148"/>
      <c r="MRB192" s="148"/>
      <c r="MRC192" s="148"/>
      <c r="MRD192" s="148"/>
      <c r="MRE192" s="148"/>
      <c r="MRF192" s="148"/>
      <c r="MRG192" s="148"/>
      <c r="MRH192" s="148"/>
      <c r="MRI192" s="148"/>
      <c r="MRJ192" s="148"/>
      <c r="MRK192" s="148"/>
      <c r="MRL192" s="148"/>
      <c r="MRM192" s="148"/>
      <c r="MRN192" s="148"/>
      <c r="MRO192" s="148"/>
      <c r="MRP192" s="148"/>
      <c r="MRQ192" s="148"/>
      <c r="MRR192" s="148"/>
      <c r="MRS192" s="148"/>
      <c r="MRT192" s="148"/>
      <c r="MRU192" s="148"/>
      <c r="MRV192" s="148"/>
      <c r="MRW192" s="148"/>
      <c r="MRX192" s="148"/>
      <c r="MRY192" s="148"/>
      <c r="MRZ192" s="148"/>
      <c r="MSA192" s="148"/>
      <c r="MSB192" s="148"/>
      <c r="MSC192" s="148"/>
      <c r="MSD192" s="148"/>
      <c r="MSE192" s="148"/>
      <c r="MSF192" s="148"/>
      <c r="MSG192" s="148"/>
      <c r="MSH192" s="148"/>
      <c r="MSI192" s="148"/>
      <c r="MSJ192" s="148"/>
      <c r="MSK192" s="148"/>
      <c r="MSL192" s="148"/>
      <c r="MSM192" s="148"/>
      <c r="MSN192" s="148"/>
      <c r="MSO192" s="148"/>
      <c r="MSP192" s="148"/>
      <c r="MSQ192" s="148"/>
      <c r="MSR192" s="148"/>
      <c r="MSS192" s="148"/>
      <c r="MST192" s="148"/>
      <c r="MSU192" s="148"/>
      <c r="MSV192" s="148"/>
      <c r="MSW192" s="148"/>
      <c r="MSX192" s="148"/>
      <c r="MSY192" s="148"/>
      <c r="MSZ192" s="148"/>
      <c r="MTA192" s="148"/>
      <c r="MTB192" s="148"/>
      <c r="MTC192" s="148"/>
      <c r="MTD192" s="148"/>
      <c r="MTE192" s="148"/>
      <c r="MTF192" s="148"/>
      <c r="MTG192" s="148"/>
      <c r="MTH192" s="148"/>
      <c r="MTI192" s="148"/>
      <c r="MTJ192" s="148"/>
      <c r="MTK192" s="148"/>
      <c r="MTL192" s="148"/>
      <c r="MTM192" s="148"/>
      <c r="MTN192" s="148"/>
      <c r="MTO192" s="148"/>
      <c r="MTP192" s="148"/>
      <c r="MTQ192" s="148"/>
      <c r="MTR192" s="148"/>
      <c r="MTS192" s="148"/>
      <c r="MTT192" s="148"/>
      <c r="MTU192" s="148"/>
      <c r="MTV192" s="148"/>
      <c r="MTW192" s="148"/>
      <c r="MTX192" s="148"/>
      <c r="MTY192" s="148"/>
      <c r="MTZ192" s="148"/>
      <c r="MUA192" s="148"/>
      <c r="MUB192" s="148"/>
      <c r="MUC192" s="148"/>
      <c r="MUD192" s="148"/>
      <c r="MUE192" s="148"/>
      <c r="MUF192" s="148"/>
      <c r="MUG192" s="148"/>
      <c r="MUH192" s="148"/>
      <c r="MUI192" s="148"/>
      <c r="MUJ192" s="148"/>
      <c r="MUK192" s="148"/>
      <c r="MUL192" s="148"/>
      <c r="MUM192" s="148"/>
      <c r="MUN192" s="148"/>
      <c r="MUO192" s="148"/>
      <c r="MUP192" s="148"/>
      <c r="MUQ192" s="148"/>
      <c r="MUR192" s="148"/>
      <c r="MUS192" s="148"/>
      <c r="MUT192" s="148"/>
      <c r="MUU192" s="148"/>
      <c r="MUV192" s="148"/>
      <c r="MUW192" s="148"/>
      <c r="MUX192" s="148"/>
      <c r="MUY192" s="148"/>
      <c r="MUZ192" s="148"/>
      <c r="MVA192" s="148"/>
      <c r="MVB192" s="148"/>
      <c r="MVC192" s="148"/>
      <c r="MVD192" s="148"/>
      <c r="MVE192" s="148"/>
      <c r="MVF192" s="148"/>
      <c r="MVG192" s="148"/>
      <c r="MVH192" s="148"/>
      <c r="MVI192" s="148"/>
      <c r="MVJ192" s="148"/>
      <c r="MVK192" s="148"/>
      <c r="MVL192" s="148"/>
      <c r="MVM192" s="148"/>
      <c r="MVN192" s="148"/>
      <c r="MVO192" s="148"/>
      <c r="MVP192" s="148"/>
      <c r="MVQ192" s="148"/>
      <c r="MVR192" s="148"/>
      <c r="MVS192" s="148"/>
      <c r="MVT192" s="148"/>
      <c r="MVU192" s="148"/>
      <c r="MVV192" s="148"/>
      <c r="MVW192" s="148"/>
      <c r="MVX192" s="148"/>
      <c r="MVY192" s="148"/>
      <c r="MVZ192" s="148"/>
      <c r="MWA192" s="148"/>
      <c r="MWB192" s="148"/>
      <c r="MWC192" s="148"/>
      <c r="MWD192" s="148"/>
      <c r="MWE192" s="148"/>
      <c r="MWF192" s="148"/>
      <c r="MWG192" s="148"/>
      <c r="MWH192" s="148"/>
      <c r="MWI192" s="148"/>
      <c r="MWJ192" s="148"/>
      <c r="MWK192" s="148"/>
      <c r="MWL192" s="148"/>
      <c r="MWM192" s="148"/>
      <c r="MWN192" s="148"/>
      <c r="MWO192" s="148"/>
      <c r="MWP192" s="148"/>
      <c r="MWQ192" s="148"/>
      <c r="MWR192" s="148"/>
      <c r="MWS192" s="148"/>
      <c r="MWT192" s="148"/>
      <c r="MWU192" s="148"/>
      <c r="MWV192" s="148"/>
      <c r="MWW192" s="148"/>
      <c r="MWX192" s="148"/>
      <c r="MWY192" s="148"/>
      <c r="MWZ192" s="148"/>
      <c r="MXA192" s="148"/>
      <c r="MXB192" s="148"/>
      <c r="MXC192" s="148"/>
      <c r="MXD192" s="148"/>
      <c r="MXE192" s="148"/>
      <c r="MXF192" s="148"/>
      <c r="MXG192" s="148"/>
      <c r="MXH192" s="148"/>
      <c r="MXI192" s="148"/>
      <c r="MXJ192" s="148"/>
      <c r="MXK192" s="148"/>
      <c r="MXL192" s="148"/>
      <c r="MXM192" s="148"/>
      <c r="MXN192" s="148"/>
      <c r="MXO192" s="148"/>
      <c r="MXP192" s="148"/>
      <c r="MXQ192" s="148"/>
      <c r="MXR192" s="148"/>
      <c r="MXS192" s="148"/>
      <c r="MXT192" s="148"/>
      <c r="MXU192" s="148"/>
      <c r="MXV192" s="148"/>
      <c r="MXW192" s="148"/>
      <c r="MXX192" s="148"/>
      <c r="MXY192" s="148"/>
      <c r="MXZ192" s="148"/>
      <c r="MYA192" s="148"/>
      <c r="MYB192" s="148"/>
      <c r="MYC192" s="148"/>
      <c r="MYD192" s="148"/>
      <c r="MYE192" s="148"/>
      <c r="MYF192" s="148"/>
      <c r="MYG192" s="148"/>
      <c r="MYH192" s="148"/>
      <c r="MYI192" s="148"/>
      <c r="MYJ192" s="148"/>
      <c r="MYK192" s="148"/>
      <c r="MYL192" s="148"/>
      <c r="MYM192" s="148"/>
      <c r="MYN192" s="148"/>
      <c r="MYO192" s="148"/>
      <c r="MYP192" s="148"/>
      <c r="MYQ192" s="148"/>
      <c r="MYR192" s="148"/>
      <c r="MYS192" s="148"/>
      <c r="MYT192" s="148"/>
      <c r="MYU192" s="148"/>
      <c r="MYV192" s="148"/>
      <c r="MYW192" s="148"/>
      <c r="MYX192" s="148"/>
      <c r="MYY192" s="148"/>
      <c r="MYZ192" s="148"/>
      <c r="MZA192" s="148"/>
      <c r="MZB192" s="148"/>
      <c r="MZC192" s="148"/>
      <c r="MZD192" s="148"/>
      <c r="MZE192" s="148"/>
      <c r="MZF192" s="148"/>
      <c r="MZG192" s="148"/>
      <c r="MZH192" s="148"/>
      <c r="MZI192" s="148"/>
      <c r="MZJ192" s="148"/>
      <c r="MZK192" s="148"/>
      <c r="MZL192" s="148"/>
      <c r="MZM192" s="148"/>
      <c r="MZN192" s="148"/>
      <c r="MZO192" s="148"/>
      <c r="MZP192" s="148"/>
      <c r="MZQ192" s="148"/>
      <c r="MZR192" s="148"/>
      <c r="MZS192" s="148"/>
      <c r="MZT192" s="148"/>
      <c r="MZU192" s="148"/>
      <c r="MZV192" s="148"/>
      <c r="MZW192" s="148"/>
      <c r="MZX192" s="148"/>
      <c r="MZY192" s="148"/>
      <c r="MZZ192" s="148"/>
      <c r="NAA192" s="148"/>
      <c r="NAB192" s="148"/>
      <c r="NAC192" s="148"/>
      <c r="NAD192" s="148"/>
      <c r="NAE192" s="148"/>
      <c r="NAF192" s="148"/>
      <c r="NAG192" s="148"/>
      <c r="NAH192" s="148"/>
      <c r="NAI192" s="148"/>
      <c r="NAJ192" s="148"/>
      <c r="NAK192" s="148"/>
      <c r="NAL192" s="148"/>
      <c r="NAM192" s="148"/>
      <c r="NAN192" s="148"/>
      <c r="NAO192" s="148"/>
      <c r="NAP192" s="148"/>
      <c r="NAQ192" s="148"/>
      <c r="NAR192" s="148"/>
      <c r="NAS192" s="148"/>
      <c r="NAT192" s="148"/>
      <c r="NAU192" s="148"/>
      <c r="NAV192" s="148"/>
      <c r="NAW192" s="148"/>
      <c r="NAX192" s="148"/>
      <c r="NAY192" s="148"/>
      <c r="NAZ192" s="148"/>
      <c r="NBA192" s="148"/>
      <c r="NBB192" s="148"/>
      <c r="NBC192" s="148"/>
      <c r="NBD192" s="148"/>
      <c r="NBE192" s="148"/>
      <c r="NBF192" s="148"/>
      <c r="NBG192" s="148"/>
      <c r="NBH192" s="148"/>
      <c r="NBI192" s="148"/>
      <c r="NBJ192" s="148"/>
      <c r="NBK192" s="148"/>
      <c r="NBL192" s="148"/>
      <c r="NBM192" s="148"/>
      <c r="NBN192" s="148"/>
      <c r="NBO192" s="148"/>
      <c r="NBP192" s="148"/>
      <c r="NBQ192" s="148"/>
      <c r="NBR192" s="148"/>
      <c r="NBS192" s="148"/>
      <c r="NBT192" s="148"/>
      <c r="NBU192" s="148"/>
      <c r="NBV192" s="148"/>
      <c r="NBW192" s="148"/>
      <c r="NBX192" s="148"/>
      <c r="NBY192" s="148"/>
      <c r="NBZ192" s="148"/>
      <c r="NCA192" s="148"/>
      <c r="NCB192" s="148"/>
      <c r="NCC192" s="148"/>
      <c r="NCD192" s="148"/>
      <c r="NCE192" s="148"/>
      <c r="NCF192" s="148"/>
      <c r="NCG192" s="148"/>
      <c r="NCH192" s="148"/>
      <c r="NCI192" s="148"/>
      <c r="NCJ192" s="148"/>
      <c r="NCK192" s="148"/>
      <c r="NCL192" s="148"/>
      <c r="NCM192" s="148"/>
      <c r="NCN192" s="148"/>
      <c r="NCO192" s="148"/>
      <c r="NCP192" s="148"/>
      <c r="NCQ192" s="148"/>
      <c r="NCR192" s="148"/>
      <c r="NCS192" s="148"/>
      <c r="NCT192" s="148"/>
      <c r="NCU192" s="148"/>
      <c r="NCV192" s="148"/>
      <c r="NCW192" s="148"/>
      <c r="NCX192" s="148"/>
      <c r="NCY192" s="148"/>
      <c r="NCZ192" s="148"/>
      <c r="NDA192" s="148"/>
      <c r="NDB192" s="148"/>
      <c r="NDC192" s="148"/>
      <c r="NDD192" s="148"/>
      <c r="NDE192" s="148"/>
      <c r="NDF192" s="148"/>
      <c r="NDG192" s="148"/>
      <c r="NDH192" s="148"/>
      <c r="NDI192" s="148"/>
      <c r="NDJ192" s="148"/>
      <c r="NDK192" s="148"/>
      <c r="NDL192" s="148"/>
      <c r="NDM192" s="148"/>
      <c r="NDN192" s="148"/>
      <c r="NDO192" s="148"/>
      <c r="NDP192" s="148"/>
      <c r="NDQ192" s="148"/>
      <c r="NDR192" s="148"/>
      <c r="NDS192" s="148"/>
      <c r="NDT192" s="148"/>
      <c r="NDU192" s="148"/>
      <c r="NDV192" s="148"/>
      <c r="NDW192" s="148"/>
      <c r="NDX192" s="148"/>
      <c r="NDY192" s="148"/>
      <c r="NDZ192" s="148"/>
      <c r="NEA192" s="148"/>
      <c r="NEB192" s="148"/>
      <c r="NEC192" s="148"/>
      <c r="NED192" s="148"/>
      <c r="NEE192" s="148"/>
      <c r="NEF192" s="148"/>
      <c r="NEG192" s="148"/>
      <c r="NEH192" s="148"/>
      <c r="NEI192" s="148"/>
      <c r="NEJ192" s="148"/>
      <c r="NEK192" s="148"/>
      <c r="NEL192" s="148"/>
      <c r="NEM192" s="148"/>
      <c r="NEN192" s="148"/>
      <c r="NEO192" s="148"/>
      <c r="NEP192" s="148"/>
      <c r="NEQ192" s="148"/>
      <c r="NER192" s="148"/>
      <c r="NES192" s="148"/>
      <c r="NET192" s="148"/>
      <c r="NEU192" s="148"/>
      <c r="NEV192" s="148"/>
      <c r="NEW192" s="148"/>
      <c r="NEX192" s="148"/>
      <c r="NEY192" s="148"/>
      <c r="NEZ192" s="148"/>
      <c r="NFA192" s="148"/>
      <c r="NFB192" s="148"/>
      <c r="NFC192" s="148"/>
      <c r="NFD192" s="148"/>
      <c r="NFE192" s="148"/>
      <c r="NFF192" s="148"/>
      <c r="NFG192" s="148"/>
      <c r="NFH192" s="148"/>
      <c r="NFI192" s="148"/>
      <c r="NFJ192" s="148"/>
      <c r="NFK192" s="148"/>
      <c r="NFL192" s="148"/>
      <c r="NFM192" s="148"/>
      <c r="NFN192" s="148"/>
      <c r="NFO192" s="148"/>
      <c r="NFP192" s="148"/>
      <c r="NFQ192" s="148"/>
      <c r="NFR192" s="148"/>
      <c r="NFS192" s="148"/>
      <c r="NFT192" s="148"/>
      <c r="NFU192" s="148"/>
      <c r="NFV192" s="148"/>
      <c r="NFW192" s="148"/>
      <c r="NFX192" s="148"/>
      <c r="NFY192" s="148"/>
      <c r="NFZ192" s="148"/>
      <c r="NGA192" s="148"/>
      <c r="NGB192" s="148"/>
      <c r="NGC192" s="148"/>
      <c r="NGD192" s="148"/>
      <c r="NGE192" s="148"/>
      <c r="NGF192" s="148"/>
      <c r="NGG192" s="148"/>
      <c r="NGH192" s="148"/>
      <c r="NGI192" s="148"/>
      <c r="NGJ192" s="148"/>
      <c r="NGK192" s="148"/>
      <c r="NGL192" s="148"/>
      <c r="NGM192" s="148"/>
      <c r="NGN192" s="148"/>
      <c r="NGO192" s="148"/>
      <c r="NGP192" s="148"/>
      <c r="NGQ192" s="148"/>
      <c r="NGR192" s="148"/>
      <c r="NGS192" s="148"/>
      <c r="NGT192" s="148"/>
      <c r="NGU192" s="148"/>
      <c r="NGV192" s="148"/>
      <c r="NGW192" s="148"/>
      <c r="NGX192" s="148"/>
      <c r="NGY192" s="148"/>
      <c r="NGZ192" s="148"/>
      <c r="NHA192" s="148"/>
      <c r="NHB192" s="148"/>
      <c r="NHC192" s="148"/>
      <c r="NHD192" s="148"/>
      <c r="NHE192" s="148"/>
      <c r="NHF192" s="148"/>
      <c r="NHG192" s="148"/>
      <c r="NHH192" s="148"/>
      <c r="NHI192" s="148"/>
      <c r="NHJ192" s="148"/>
      <c r="NHK192" s="148"/>
      <c r="NHL192" s="148"/>
      <c r="NHM192" s="148"/>
      <c r="NHN192" s="148"/>
      <c r="NHO192" s="148"/>
      <c r="NHP192" s="148"/>
      <c r="NHQ192" s="148"/>
      <c r="NHR192" s="148"/>
      <c r="NHS192" s="148"/>
      <c r="NHT192" s="148"/>
      <c r="NHU192" s="148"/>
      <c r="NHV192" s="148"/>
      <c r="NHW192" s="148"/>
      <c r="NHX192" s="148"/>
      <c r="NHY192" s="148"/>
      <c r="NHZ192" s="148"/>
      <c r="NIA192" s="148"/>
      <c r="NIB192" s="148"/>
      <c r="NIC192" s="148"/>
      <c r="NID192" s="148"/>
      <c r="NIE192" s="148"/>
      <c r="NIF192" s="148"/>
      <c r="NIG192" s="148"/>
      <c r="NIH192" s="148"/>
      <c r="NII192" s="148"/>
      <c r="NIJ192" s="148"/>
      <c r="NIK192" s="148"/>
      <c r="NIL192" s="148"/>
      <c r="NIM192" s="148"/>
      <c r="NIN192" s="148"/>
      <c r="NIO192" s="148"/>
      <c r="NIP192" s="148"/>
      <c r="NIQ192" s="148"/>
      <c r="NIR192" s="148"/>
      <c r="NIS192" s="148"/>
      <c r="NIT192" s="148"/>
      <c r="NIU192" s="148"/>
      <c r="NIV192" s="148"/>
      <c r="NIW192" s="148"/>
      <c r="NIX192" s="148"/>
      <c r="NIY192" s="148"/>
      <c r="NIZ192" s="148"/>
      <c r="NJA192" s="148"/>
      <c r="NJB192" s="148"/>
      <c r="NJC192" s="148"/>
      <c r="NJD192" s="148"/>
      <c r="NJE192" s="148"/>
      <c r="NJF192" s="148"/>
      <c r="NJG192" s="148"/>
      <c r="NJH192" s="148"/>
      <c r="NJI192" s="148"/>
      <c r="NJJ192" s="148"/>
      <c r="NJK192" s="148"/>
      <c r="NJL192" s="148"/>
      <c r="NJM192" s="148"/>
      <c r="NJN192" s="148"/>
      <c r="NJO192" s="148"/>
      <c r="NJP192" s="148"/>
      <c r="NJQ192" s="148"/>
      <c r="NJR192" s="148"/>
      <c r="NJS192" s="148"/>
      <c r="NJT192" s="148"/>
      <c r="NJU192" s="148"/>
      <c r="NJV192" s="148"/>
      <c r="NJW192" s="148"/>
      <c r="NJX192" s="148"/>
      <c r="NJY192" s="148"/>
      <c r="NJZ192" s="148"/>
      <c r="NKA192" s="148"/>
      <c r="NKB192" s="148"/>
      <c r="NKC192" s="148"/>
      <c r="NKD192" s="148"/>
      <c r="NKE192" s="148"/>
      <c r="NKF192" s="148"/>
      <c r="NKG192" s="148"/>
      <c r="NKH192" s="148"/>
      <c r="NKI192" s="148"/>
      <c r="NKJ192" s="148"/>
      <c r="NKK192" s="148"/>
      <c r="NKL192" s="148"/>
      <c r="NKM192" s="148"/>
      <c r="NKN192" s="148"/>
      <c r="NKO192" s="148"/>
      <c r="NKP192" s="148"/>
      <c r="NKQ192" s="148"/>
      <c r="NKR192" s="148"/>
      <c r="NKS192" s="148"/>
      <c r="NKT192" s="148"/>
      <c r="NKU192" s="148"/>
      <c r="NKV192" s="148"/>
      <c r="NKW192" s="148"/>
      <c r="NKX192" s="148"/>
      <c r="NKY192" s="148"/>
      <c r="NKZ192" s="148"/>
      <c r="NLA192" s="148"/>
      <c r="NLB192" s="148"/>
      <c r="NLC192" s="148"/>
      <c r="NLD192" s="148"/>
      <c r="NLE192" s="148"/>
      <c r="NLF192" s="148"/>
      <c r="NLG192" s="148"/>
      <c r="NLH192" s="148"/>
      <c r="NLI192" s="148"/>
      <c r="NLJ192" s="148"/>
      <c r="NLK192" s="148"/>
      <c r="NLL192" s="148"/>
      <c r="NLM192" s="148"/>
      <c r="NLN192" s="148"/>
      <c r="NLO192" s="148"/>
      <c r="NLP192" s="148"/>
      <c r="NLQ192" s="148"/>
      <c r="NLR192" s="148"/>
      <c r="NLS192" s="148"/>
      <c r="NLT192" s="148"/>
      <c r="NLU192" s="148"/>
      <c r="NLV192" s="148"/>
      <c r="NLW192" s="148"/>
      <c r="NLX192" s="148"/>
      <c r="NLY192" s="148"/>
      <c r="NLZ192" s="148"/>
      <c r="NMA192" s="148"/>
      <c r="NMB192" s="148"/>
      <c r="NMC192" s="148"/>
      <c r="NMD192" s="148"/>
      <c r="NME192" s="148"/>
      <c r="NMF192" s="148"/>
      <c r="NMG192" s="148"/>
      <c r="NMH192" s="148"/>
      <c r="NMI192" s="148"/>
      <c r="NMJ192" s="148"/>
      <c r="NMK192" s="148"/>
      <c r="NML192" s="148"/>
      <c r="NMM192" s="148"/>
      <c r="NMN192" s="148"/>
      <c r="NMO192" s="148"/>
      <c r="NMP192" s="148"/>
      <c r="NMQ192" s="148"/>
      <c r="NMR192" s="148"/>
      <c r="NMS192" s="148"/>
      <c r="NMT192" s="148"/>
      <c r="NMU192" s="148"/>
      <c r="NMV192" s="148"/>
      <c r="NMW192" s="148"/>
      <c r="NMX192" s="148"/>
      <c r="NMY192" s="148"/>
      <c r="NMZ192" s="148"/>
      <c r="NNA192" s="148"/>
      <c r="NNB192" s="148"/>
      <c r="NNC192" s="148"/>
      <c r="NND192" s="148"/>
      <c r="NNE192" s="148"/>
      <c r="NNF192" s="148"/>
      <c r="NNG192" s="148"/>
      <c r="NNH192" s="148"/>
      <c r="NNI192" s="148"/>
      <c r="NNJ192" s="148"/>
      <c r="NNK192" s="148"/>
      <c r="NNL192" s="148"/>
      <c r="NNM192" s="148"/>
      <c r="NNN192" s="148"/>
      <c r="NNO192" s="148"/>
      <c r="NNP192" s="148"/>
      <c r="NNQ192" s="148"/>
      <c r="NNR192" s="148"/>
      <c r="NNS192" s="148"/>
      <c r="NNT192" s="148"/>
      <c r="NNU192" s="148"/>
      <c r="NNV192" s="148"/>
      <c r="NNW192" s="148"/>
      <c r="NNX192" s="148"/>
      <c r="NNY192" s="148"/>
      <c r="NNZ192" s="148"/>
      <c r="NOA192" s="148"/>
      <c r="NOB192" s="148"/>
      <c r="NOC192" s="148"/>
      <c r="NOD192" s="148"/>
      <c r="NOE192" s="148"/>
      <c r="NOF192" s="148"/>
      <c r="NOG192" s="148"/>
      <c r="NOH192" s="148"/>
      <c r="NOI192" s="148"/>
      <c r="NOJ192" s="148"/>
      <c r="NOK192" s="148"/>
      <c r="NOL192" s="148"/>
      <c r="NOM192" s="148"/>
      <c r="NON192" s="148"/>
      <c r="NOO192" s="148"/>
      <c r="NOP192" s="148"/>
      <c r="NOQ192" s="148"/>
      <c r="NOR192" s="148"/>
      <c r="NOS192" s="148"/>
      <c r="NOT192" s="148"/>
      <c r="NOU192" s="148"/>
      <c r="NOV192" s="148"/>
      <c r="NOW192" s="148"/>
      <c r="NOX192" s="148"/>
      <c r="NOY192" s="148"/>
      <c r="NOZ192" s="148"/>
      <c r="NPA192" s="148"/>
      <c r="NPB192" s="148"/>
      <c r="NPC192" s="148"/>
      <c r="NPD192" s="148"/>
      <c r="NPE192" s="148"/>
      <c r="NPF192" s="148"/>
      <c r="NPG192" s="148"/>
      <c r="NPH192" s="148"/>
      <c r="NPI192" s="148"/>
      <c r="NPJ192" s="148"/>
      <c r="NPK192" s="148"/>
      <c r="NPL192" s="148"/>
      <c r="NPM192" s="148"/>
      <c r="NPN192" s="148"/>
      <c r="NPO192" s="148"/>
      <c r="NPP192" s="148"/>
      <c r="NPQ192" s="148"/>
      <c r="NPR192" s="148"/>
      <c r="NPS192" s="148"/>
      <c r="NPT192" s="148"/>
      <c r="NPU192" s="148"/>
      <c r="NPV192" s="148"/>
      <c r="NPW192" s="148"/>
      <c r="NPX192" s="148"/>
      <c r="NPY192" s="148"/>
      <c r="NPZ192" s="148"/>
      <c r="NQA192" s="148"/>
      <c r="NQB192" s="148"/>
      <c r="NQC192" s="148"/>
      <c r="NQD192" s="148"/>
      <c r="NQE192" s="148"/>
      <c r="NQF192" s="148"/>
      <c r="NQG192" s="148"/>
      <c r="NQH192" s="148"/>
      <c r="NQI192" s="148"/>
      <c r="NQJ192" s="148"/>
      <c r="NQK192" s="148"/>
      <c r="NQL192" s="148"/>
      <c r="NQM192" s="148"/>
      <c r="NQN192" s="148"/>
      <c r="NQO192" s="148"/>
      <c r="NQP192" s="148"/>
      <c r="NQQ192" s="148"/>
      <c r="NQR192" s="148"/>
      <c r="NQS192" s="148"/>
      <c r="NQT192" s="148"/>
      <c r="NQU192" s="148"/>
      <c r="NQV192" s="148"/>
      <c r="NQW192" s="148"/>
      <c r="NQX192" s="148"/>
      <c r="NQY192" s="148"/>
      <c r="NQZ192" s="148"/>
      <c r="NRA192" s="148"/>
      <c r="NRB192" s="148"/>
      <c r="NRC192" s="148"/>
      <c r="NRD192" s="148"/>
      <c r="NRE192" s="148"/>
      <c r="NRF192" s="148"/>
      <c r="NRG192" s="148"/>
      <c r="NRH192" s="148"/>
      <c r="NRI192" s="148"/>
      <c r="NRJ192" s="148"/>
      <c r="NRK192" s="148"/>
      <c r="NRL192" s="148"/>
      <c r="NRM192" s="148"/>
      <c r="NRN192" s="148"/>
      <c r="NRO192" s="148"/>
      <c r="NRP192" s="148"/>
      <c r="NRQ192" s="148"/>
      <c r="NRR192" s="148"/>
      <c r="NRS192" s="148"/>
      <c r="NRT192" s="148"/>
      <c r="NRU192" s="148"/>
      <c r="NRV192" s="148"/>
      <c r="NRW192" s="148"/>
      <c r="NRX192" s="148"/>
      <c r="NRY192" s="148"/>
      <c r="NRZ192" s="148"/>
      <c r="NSA192" s="148"/>
      <c r="NSB192" s="148"/>
      <c r="NSC192" s="148"/>
      <c r="NSD192" s="148"/>
      <c r="NSE192" s="148"/>
      <c r="NSF192" s="148"/>
      <c r="NSG192" s="148"/>
      <c r="NSH192" s="148"/>
      <c r="NSI192" s="148"/>
      <c r="NSJ192" s="148"/>
      <c r="NSK192" s="148"/>
      <c r="NSL192" s="148"/>
      <c r="NSM192" s="148"/>
      <c r="NSN192" s="148"/>
      <c r="NSO192" s="148"/>
      <c r="NSP192" s="148"/>
      <c r="NSQ192" s="148"/>
      <c r="NSR192" s="148"/>
      <c r="NSS192" s="148"/>
      <c r="NST192" s="148"/>
      <c r="NSU192" s="148"/>
      <c r="NSV192" s="148"/>
      <c r="NSW192" s="148"/>
      <c r="NSX192" s="148"/>
      <c r="NSY192" s="148"/>
      <c r="NSZ192" s="148"/>
      <c r="NTA192" s="148"/>
      <c r="NTB192" s="148"/>
      <c r="NTC192" s="148"/>
      <c r="NTD192" s="148"/>
      <c r="NTE192" s="148"/>
      <c r="NTF192" s="148"/>
      <c r="NTG192" s="148"/>
      <c r="NTH192" s="148"/>
      <c r="NTI192" s="148"/>
      <c r="NTJ192" s="148"/>
      <c r="NTK192" s="148"/>
      <c r="NTL192" s="148"/>
      <c r="NTM192" s="148"/>
      <c r="NTN192" s="148"/>
      <c r="NTO192" s="148"/>
      <c r="NTP192" s="148"/>
      <c r="NTQ192" s="148"/>
      <c r="NTR192" s="148"/>
      <c r="NTS192" s="148"/>
      <c r="NTT192" s="148"/>
      <c r="NTU192" s="148"/>
      <c r="NTV192" s="148"/>
      <c r="NTW192" s="148"/>
      <c r="NTX192" s="148"/>
      <c r="NTY192" s="148"/>
      <c r="NTZ192" s="148"/>
      <c r="NUA192" s="148"/>
      <c r="NUB192" s="148"/>
      <c r="NUC192" s="148"/>
      <c r="NUD192" s="148"/>
      <c r="NUE192" s="148"/>
      <c r="NUF192" s="148"/>
      <c r="NUG192" s="148"/>
      <c r="NUH192" s="148"/>
      <c r="NUI192" s="148"/>
      <c r="NUJ192" s="148"/>
      <c r="NUK192" s="148"/>
      <c r="NUL192" s="148"/>
      <c r="NUM192" s="148"/>
      <c r="NUN192" s="148"/>
      <c r="NUO192" s="148"/>
      <c r="NUP192" s="148"/>
      <c r="NUQ192" s="148"/>
      <c r="NUR192" s="148"/>
      <c r="NUS192" s="148"/>
      <c r="NUT192" s="148"/>
      <c r="NUU192" s="148"/>
      <c r="NUV192" s="148"/>
      <c r="NUW192" s="148"/>
      <c r="NUX192" s="148"/>
      <c r="NUY192" s="148"/>
      <c r="NUZ192" s="148"/>
      <c r="NVA192" s="148"/>
      <c r="NVB192" s="148"/>
      <c r="NVC192" s="148"/>
      <c r="NVD192" s="148"/>
      <c r="NVE192" s="148"/>
      <c r="NVF192" s="148"/>
      <c r="NVG192" s="148"/>
      <c r="NVH192" s="148"/>
      <c r="NVI192" s="148"/>
      <c r="NVJ192" s="148"/>
      <c r="NVK192" s="148"/>
      <c r="NVL192" s="148"/>
      <c r="NVM192" s="148"/>
      <c r="NVN192" s="148"/>
      <c r="NVO192" s="148"/>
      <c r="NVP192" s="148"/>
      <c r="NVQ192" s="148"/>
      <c r="NVR192" s="148"/>
      <c r="NVS192" s="148"/>
      <c r="NVT192" s="148"/>
      <c r="NVU192" s="148"/>
      <c r="NVV192" s="148"/>
      <c r="NVW192" s="148"/>
      <c r="NVX192" s="148"/>
      <c r="NVY192" s="148"/>
      <c r="NVZ192" s="148"/>
      <c r="NWA192" s="148"/>
      <c r="NWB192" s="148"/>
      <c r="NWC192" s="148"/>
      <c r="NWD192" s="148"/>
      <c r="NWE192" s="148"/>
      <c r="NWF192" s="148"/>
      <c r="NWG192" s="148"/>
      <c r="NWH192" s="148"/>
      <c r="NWI192" s="148"/>
      <c r="NWJ192" s="148"/>
      <c r="NWK192" s="148"/>
      <c r="NWL192" s="148"/>
      <c r="NWM192" s="148"/>
      <c r="NWN192" s="148"/>
      <c r="NWO192" s="148"/>
      <c r="NWP192" s="148"/>
      <c r="NWQ192" s="148"/>
      <c r="NWR192" s="148"/>
      <c r="NWS192" s="148"/>
      <c r="NWT192" s="148"/>
      <c r="NWU192" s="148"/>
      <c r="NWV192" s="148"/>
      <c r="NWW192" s="148"/>
      <c r="NWX192" s="148"/>
      <c r="NWY192" s="148"/>
      <c r="NWZ192" s="148"/>
      <c r="NXA192" s="148"/>
      <c r="NXB192" s="148"/>
      <c r="NXC192" s="148"/>
      <c r="NXD192" s="148"/>
      <c r="NXE192" s="148"/>
      <c r="NXF192" s="148"/>
      <c r="NXG192" s="148"/>
      <c r="NXH192" s="148"/>
      <c r="NXI192" s="148"/>
      <c r="NXJ192" s="148"/>
      <c r="NXK192" s="148"/>
      <c r="NXL192" s="148"/>
      <c r="NXM192" s="148"/>
      <c r="NXN192" s="148"/>
      <c r="NXO192" s="148"/>
      <c r="NXP192" s="148"/>
      <c r="NXQ192" s="148"/>
      <c r="NXR192" s="148"/>
      <c r="NXS192" s="148"/>
      <c r="NXT192" s="148"/>
      <c r="NXU192" s="148"/>
      <c r="NXV192" s="148"/>
      <c r="NXW192" s="148"/>
      <c r="NXX192" s="148"/>
      <c r="NXY192" s="148"/>
      <c r="NXZ192" s="148"/>
      <c r="NYA192" s="148"/>
      <c r="NYB192" s="148"/>
      <c r="NYC192" s="148"/>
      <c r="NYD192" s="148"/>
      <c r="NYE192" s="148"/>
      <c r="NYF192" s="148"/>
      <c r="NYG192" s="148"/>
      <c r="NYH192" s="148"/>
      <c r="NYI192" s="148"/>
      <c r="NYJ192" s="148"/>
      <c r="NYK192" s="148"/>
      <c r="NYL192" s="148"/>
      <c r="NYM192" s="148"/>
      <c r="NYN192" s="148"/>
      <c r="NYO192" s="148"/>
      <c r="NYP192" s="148"/>
      <c r="NYQ192" s="148"/>
      <c r="NYR192" s="148"/>
      <c r="NYS192" s="148"/>
      <c r="NYT192" s="148"/>
      <c r="NYU192" s="148"/>
      <c r="NYV192" s="148"/>
      <c r="NYW192" s="148"/>
      <c r="NYX192" s="148"/>
      <c r="NYY192" s="148"/>
      <c r="NYZ192" s="148"/>
      <c r="NZA192" s="148"/>
      <c r="NZB192" s="148"/>
      <c r="NZC192" s="148"/>
      <c r="NZD192" s="148"/>
      <c r="NZE192" s="148"/>
      <c r="NZF192" s="148"/>
      <c r="NZG192" s="148"/>
      <c r="NZH192" s="148"/>
      <c r="NZI192" s="148"/>
      <c r="NZJ192" s="148"/>
      <c r="NZK192" s="148"/>
      <c r="NZL192" s="148"/>
      <c r="NZM192" s="148"/>
      <c r="NZN192" s="148"/>
      <c r="NZO192" s="148"/>
      <c r="NZP192" s="148"/>
      <c r="NZQ192" s="148"/>
      <c r="NZR192" s="148"/>
      <c r="NZS192" s="148"/>
      <c r="NZT192" s="148"/>
      <c r="NZU192" s="148"/>
      <c r="NZV192" s="148"/>
      <c r="NZW192" s="148"/>
      <c r="NZX192" s="148"/>
      <c r="NZY192" s="148"/>
      <c r="NZZ192" s="148"/>
      <c r="OAA192" s="148"/>
      <c r="OAB192" s="148"/>
      <c r="OAC192" s="148"/>
      <c r="OAD192" s="148"/>
      <c r="OAE192" s="148"/>
      <c r="OAF192" s="148"/>
      <c r="OAG192" s="148"/>
      <c r="OAH192" s="148"/>
      <c r="OAI192" s="148"/>
      <c r="OAJ192" s="148"/>
      <c r="OAK192" s="148"/>
      <c r="OAL192" s="148"/>
      <c r="OAM192" s="148"/>
      <c r="OAN192" s="148"/>
      <c r="OAO192" s="148"/>
      <c r="OAP192" s="148"/>
      <c r="OAQ192" s="148"/>
      <c r="OAR192" s="148"/>
      <c r="OAS192" s="148"/>
      <c r="OAT192" s="148"/>
      <c r="OAU192" s="148"/>
      <c r="OAV192" s="148"/>
      <c r="OAW192" s="148"/>
      <c r="OAX192" s="148"/>
      <c r="OAY192" s="148"/>
      <c r="OAZ192" s="148"/>
      <c r="OBA192" s="148"/>
      <c r="OBB192" s="148"/>
      <c r="OBC192" s="148"/>
      <c r="OBD192" s="148"/>
      <c r="OBE192" s="148"/>
      <c r="OBF192" s="148"/>
      <c r="OBG192" s="148"/>
      <c r="OBH192" s="148"/>
      <c r="OBI192" s="148"/>
      <c r="OBJ192" s="148"/>
      <c r="OBK192" s="148"/>
      <c r="OBL192" s="148"/>
      <c r="OBM192" s="148"/>
      <c r="OBN192" s="148"/>
      <c r="OBO192" s="148"/>
      <c r="OBP192" s="148"/>
      <c r="OBQ192" s="148"/>
      <c r="OBR192" s="148"/>
      <c r="OBS192" s="148"/>
      <c r="OBT192" s="148"/>
      <c r="OBU192" s="148"/>
      <c r="OBV192" s="148"/>
      <c r="OBW192" s="148"/>
      <c r="OBX192" s="148"/>
      <c r="OBY192" s="148"/>
      <c r="OBZ192" s="148"/>
      <c r="OCA192" s="148"/>
      <c r="OCB192" s="148"/>
      <c r="OCC192" s="148"/>
      <c r="OCD192" s="148"/>
      <c r="OCE192" s="148"/>
      <c r="OCF192" s="148"/>
      <c r="OCG192" s="148"/>
      <c r="OCH192" s="148"/>
      <c r="OCI192" s="148"/>
      <c r="OCJ192" s="148"/>
      <c r="OCK192" s="148"/>
      <c r="OCL192" s="148"/>
      <c r="OCM192" s="148"/>
      <c r="OCN192" s="148"/>
      <c r="OCO192" s="148"/>
      <c r="OCP192" s="148"/>
      <c r="OCQ192" s="148"/>
      <c r="OCR192" s="148"/>
      <c r="OCS192" s="148"/>
      <c r="OCT192" s="148"/>
      <c r="OCU192" s="148"/>
      <c r="OCV192" s="148"/>
      <c r="OCW192" s="148"/>
      <c r="OCX192" s="148"/>
      <c r="OCY192" s="148"/>
      <c r="OCZ192" s="148"/>
      <c r="ODA192" s="148"/>
      <c r="ODB192" s="148"/>
      <c r="ODC192" s="148"/>
      <c r="ODD192" s="148"/>
      <c r="ODE192" s="148"/>
      <c r="ODF192" s="148"/>
      <c r="ODG192" s="148"/>
      <c r="ODH192" s="148"/>
      <c r="ODI192" s="148"/>
      <c r="ODJ192" s="148"/>
      <c r="ODK192" s="148"/>
      <c r="ODL192" s="148"/>
      <c r="ODM192" s="148"/>
      <c r="ODN192" s="148"/>
      <c r="ODO192" s="148"/>
      <c r="ODP192" s="148"/>
      <c r="ODQ192" s="148"/>
      <c r="ODR192" s="148"/>
      <c r="ODS192" s="148"/>
      <c r="ODT192" s="148"/>
      <c r="ODU192" s="148"/>
      <c r="ODV192" s="148"/>
      <c r="ODW192" s="148"/>
      <c r="ODX192" s="148"/>
      <c r="ODY192" s="148"/>
      <c r="ODZ192" s="148"/>
      <c r="OEA192" s="148"/>
      <c r="OEB192" s="148"/>
      <c r="OEC192" s="148"/>
      <c r="OED192" s="148"/>
      <c r="OEE192" s="148"/>
      <c r="OEF192" s="148"/>
      <c r="OEG192" s="148"/>
      <c r="OEH192" s="148"/>
      <c r="OEI192" s="148"/>
      <c r="OEJ192" s="148"/>
      <c r="OEK192" s="148"/>
      <c r="OEL192" s="148"/>
      <c r="OEM192" s="148"/>
      <c r="OEN192" s="148"/>
      <c r="OEO192" s="148"/>
      <c r="OEP192" s="148"/>
      <c r="OEQ192" s="148"/>
      <c r="OER192" s="148"/>
      <c r="OES192" s="148"/>
      <c r="OET192" s="148"/>
      <c r="OEU192" s="148"/>
      <c r="OEV192" s="148"/>
      <c r="OEW192" s="148"/>
      <c r="OEX192" s="148"/>
      <c r="OEY192" s="148"/>
      <c r="OEZ192" s="148"/>
      <c r="OFA192" s="148"/>
      <c r="OFB192" s="148"/>
      <c r="OFC192" s="148"/>
      <c r="OFD192" s="148"/>
      <c r="OFE192" s="148"/>
      <c r="OFF192" s="148"/>
      <c r="OFG192" s="148"/>
      <c r="OFH192" s="148"/>
      <c r="OFI192" s="148"/>
      <c r="OFJ192" s="148"/>
      <c r="OFK192" s="148"/>
      <c r="OFL192" s="148"/>
      <c r="OFM192" s="148"/>
      <c r="OFN192" s="148"/>
      <c r="OFO192" s="148"/>
      <c r="OFP192" s="148"/>
      <c r="OFQ192" s="148"/>
      <c r="OFR192" s="148"/>
      <c r="OFS192" s="148"/>
      <c r="OFT192" s="148"/>
      <c r="OFU192" s="148"/>
      <c r="OFV192" s="148"/>
      <c r="OFW192" s="148"/>
      <c r="OFX192" s="148"/>
      <c r="OFY192" s="148"/>
      <c r="OFZ192" s="148"/>
      <c r="OGA192" s="148"/>
      <c r="OGB192" s="148"/>
      <c r="OGC192" s="148"/>
      <c r="OGD192" s="148"/>
      <c r="OGE192" s="148"/>
      <c r="OGF192" s="148"/>
      <c r="OGG192" s="148"/>
      <c r="OGH192" s="148"/>
      <c r="OGI192" s="148"/>
      <c r="OGJ192" s="148"/>
      <c r="OGK192" s="148"/>
      <c r="OGL192" s="148"/>
      <c r="OGM192" s="148"/>
      <c r="OGN192" s="148"/>
      <c r="OGO192" s="148"/>
      <c r="OGP192" s="148"/>
      <c r="OGQ192" s="148"/>
      <c r="OGR192" s="148"/>
      <c r="OGS192" s="148"/>
      <c r="OGT192" s="148"/>
      <c r="OGU192" s="148"/>
      <c r="OGV192" s="148"/>
      <c r="OGW192" s="148"/>
      <c r="OGX192" s="148"/>
      <c r="OGY192" s="148"/>
      <c r="OGZ192" s="148"/>
      <c r="OHA192" s="148"/>
      <c r="OHB192" s="148"/>
      <c r="OHC192" s="148"/>
      <c r="OHD192" s="148"/>
      <c r="OHE192" s="148"/>
      <c r="OHF192" s="148"/>
      <c r="OHG192" s="148"/>
      <c r="OHH192" s="148"/>
      <c r="OHI192" s="148"/>
      <c r="OHJ192" s="148"/>
      <c r="OHK192" s="148"/>
      <c r="OHL192" s="148"/>
      <c r="OHM192" s="148"/>
      <c r="OHN192" s="148"/>
      <c r="OHO192" s="148"/>
      <c r="OHP192" s="148"/>
      <c r="OHQ192" s="148"/>
      <c r="OHR192" s="148"/>
      <c r="OHS192" s="148"/>
      <c r="OHT192" s="148"/>
      <c r="OHU192" s="148"/>
      <c r="OHV192" s="148"/>
      <c r="OHW192" s="148"/>
      <c r="OHX192" s="148"/>
      <c r="OHY192" s="148"/>
      <c r="OHZ192" s="148"/>
      <c r="OIA192" s="148"/>
      <c r="OIB192" s="148"/>
      <c r="OIC192" s="148"/>
      <c r="OID192" s="148"/>
      <c r="OIE192" s="148"/>
      <c r="OIF192" s="148"/>
      <c r="OIG192" s="148"/>
      <c r="OIH192" s="148"/>
      <c r="OII192" s="148"/>
      <c r="OIJ192" s="148"/>
      <c r="OIK192" s="148"/>
      <c r="OIL192" s="148"/>
      <c r="OIM192" s="148"/>
      <c r="OIN192" s="148"/>
      <c r="OIO192" s="148"/>
      <c r="OIP192" s="148"/>
      <c r="OIQ192" s="148"/>
      <c r="OIR192" s="148"/>
      <c r="OIS192" s="148"/>
      <c r="OIT192" s="148"/>
      <c r="OIU192" s="148"/>
      <c r="OIV192" s="148"/>
      <c r="OIW192" s="148"/>
      <c r="OIX192" s="148"/>
      <c r="OIY192" s="148"/>
      <c r="OIZ192" s="148"/>
      <c r="OJA192" s="148"/>
      <c r="OJB192" s="148"/>
      <c r="OJC192" s="148"/>
      <c r="OJD192" s="148"/>
      <c r="OJE192" s="148"/>
      <c r="OJF192" s="148"/>
      <c r="OJG192" s="148"/>
      <c r="OJH192" s="148"/>
      <c r="OJI192" s="148"/>
      <c r="OJJ192" s="148"/>
      <c r="OJK192" s="148"/>
      <c r="OJL192" s="148"/>
      <c r="OJM192" s="148"/>
      <c r="OJN192" s="148"/>
      <c r="OJO192" s="148"/>
      <c r="OJP192" s="148"/>
      <c r="OJQ192" s="148"/>
      <c r="OJR192" s="148"/>
      <c r="OJS192" s="148"/>
      <c r="OJT192" s="148"/>
      <c r="OJU192" s="148"/>
      <c r="OJV192" s="148"/>
      <c r="OJW192" s="148"/>
      <c r="OJX192" s="148"/>
      <c r="OJY192" s="148"/>
      <c r="OJZ192" s="148"/>
      <c r="OKA192" s="148"/>
      <c r="OKB192" s="148"/>
      <c r="OKC192" s="148"/>
      <c r="OKD192" s="148"/>
      <c r="OKE192" s="148"/>
      <c r="OKF192" s="148"/>
      <c r="OKG192" s="148"/>
      <c r="OKH192" s="148"/>
      <c r="OKI192" s="148"/>
      <c r="OKJ192" s="148"/>
      <c r="OKK192" s="148"/>
      <c r="OKL192" s="148"/>
      <c r="OKM192" s="148"/>
      <c r="OKN192" s="148"/>
      <c r="OKO192" s="148"/>
      <c r="OKP192" s="148"/>
      <c r="OKQ192" s="148"/>
      <c r="OKR192" s="148"/>
      <c r="OKS192" s="148"/>
      <c r="OKT192" s="148"/>
      <c r="OKU192" s="148"/>
      <c r="OKV192" s="148"/>
      <c r="OKW192" s="148"/>
      <c r="OKX192" s="148"/>
      <c r="OKY192" s="148"/>
      <c r="OKZ192" s="148"/>
      <c r="OLA192" s="148"/>
      <c r="OLB192" s="148"/>
      <c r="OLC192" s="148"/>
      <c r="OLD192" s="148"/>
      <c r="OLE192" s="148"/>
      <c r="OLF192" s="148"/>
      <c r="OLG192" s="148"/>
      <c r="OLH192" s="148"/>
      <c r="OLI192" s="148"/>
      <c r="OLJ192" s="148"/>
      <c r="OLK192" s="148"/>
      <c r="OLL192" s="148"/>
      <c r="OLM192" s="148"/>
      <c r="OLN192" s="148"/>
      <c r="OLO192" s="148"/>
      <c r="OLP192" s="148"/>
      <c r="OLQ192" s="148"/>
      <c r="OLR192" s="148"/>
      <c r="OLS192" s="148"/>
      <c r="OLT192" s="148"/>
      <c r="OLU192" s="148"/>
      <c r="OLV192" s="148"/>
      <c r="OLW192" s="148"/>
      <c r="OLX192" s="148"/>
      <c r="OLY192" s="148"/>
      <c r="OLZ192" s="148"/>
      <c r="OMA192" s="148"/>
      <c r="OMB192" s="148"/>
      <c r="OMC192" s="148"/>
      <c r="OMD192" s="148"/>
      <c r="OME192" s="148"/>
      <c r="OMF192" s="148"/>
      <c r="OMG192" s="148"/>
      <c r="OMH192" s="148"/>
      <c r="OMI192" s="148"/>
      <c r="OMJ192" s="148"/>
      <c r="OMK192" s="148"/>
      <c r="OML192" s="148"/>
      <c r="OMM192" s="148"/>
      <c r="OMN192" s="148"/>
      <c r="OMO192" s="148"/>
      <c r="OMP192" s="148"/>
      <c r="OMQ192" s="148"/>
      <c r="OMR192" s="148"/>
      <c r="OMS192" s="148"/>
      <c r="OMT192" s="148"/>
      <c r="OMU192" s="148"/>
      <c r="OMV192" s="148"/>
      <c r="OMW192" s="148"/>
      <c r="OMX192" s="148"/>
      <c r="OMY192" s="148"/>
      <c r="OMZ192" s="148"/>
      <c r="ONA192" s="148"/>
      <c r="ONB192" s="148"/>
      <c r="ONC192" s="148"/>
      <c r="OND192" s="148"/>
      <c r="ONE192" s="148"/>
      <c r="ONF192" s="148"/>
      <c r="ONG192" s="148"/>
      <c r="ONH192" s="148"/>
      <c r="ONI192" s="148"/>
      <c r="ONJ192" s="148"/>
      <c r="ONK192" s="148"/>
      <c r="ONL192" s="148"/>
      <c r="ONM192" s="148"/>
      <c r="ONN192" s="148"/>
      <c r="ONO192" s="148"/>
      <c r="ONP192" s="148"/>
      <c r="ONQ192" s="148"/>
      <c r="ONR192" s="148"/>
      <c r="ONS192" s="148"/>
      <c r="ONT192" s="148"/>
      <c r="ONU192" s="148"/>
      <c r="ONV192" s="148"/>
      <c r="ONW192" s="148"/>
      <c r="ONX192" s="148"/>
      <c r="ONY192" s="148"/>
      <c r="ONZ192" s="148"/>
      <c r="OOA192" s="148"/>
      <c r="OOB192" s="148"/>
      <c r="OOC192" s="148"/>
      <c r="OOD192" s="148"/>
      <c r="OOE192" s="148"/>
      <c r="OOF192" s="148"/>
      <c r="OOG192" s="148"/>
      <c r="OOH192" s="148"/>
      <c r="OOI192" s="148"/>
      <c r="OOJ192" s="148"/>
      <c r="OOK192" s="148"/>
      <c r="OOL192" s="148"/>
      <c r="OOM192" s="148"/>
      <c r="OON192" s="148"/>
      <c r="OOO192" s="148"/>
      <c r="OOP192" s="148"/>
      <c r="OOQ192" s="148"/>
      <c r="OOR192" s="148"/>
      <c r="OOS192" s="148"/>
      <c r="OOT192" s="148"/>
      <c r="OOU192" s="148"/>
      <c r="OOV192" s="148"/>
      <c r="OOW192" s="148"/>
      <c r="OOX192" s="148"/>
      <c r="OOY192" s="148"/>
      <c r="OOZ192" s="148"/>
      <c r="OPA192" s="148"/>
      <c r="OPB192" s="148"/>
      <c r="OPC192" s="148"/>
      <c r="OPD192" s="148"/>
      <c r="OPE192" s="148"/>
      <c r="OPF192" s="148"/>
      <c r="OPG192" s="148"/>
      <c r="OPH192" s="148"/>
      <c r="OPI192" s="148"/>
      <c r="OPJ192" s="148"/>
      <c r="OPK192" s="148"/>
      <c r="OPL192" s="148"/>
      <c r="OPM192" s="148"/>
      <c r="OPN192" s="148"/>
      <c r="OPO192" s="148"/>
      <c r="OPP192" s="148"/>
      <c r="OPQ192" s="148"/>
      <c r="OPR192" s="148"/>
      <c r="OPS192" s="148"/>
      <c r="OPT192" s="148"/>
      <c r="OPU192" s="148"/>
      <c r="OPV192" s="148"/>
      <c r="OPW192" s="148"/>
      <c r="OPX192" s="148"/>
      <c r="OPY192" s="148"/>
      <c r="OPZ192" s="148"/>
      <c r="OQA192" s="148"/>
      <c r="OQB192" s="148"/>
      <c r="OQC192" s="148"/>
      <c r="OQD192" s="148"/>
      <c r="OQE192" s="148"/>
      <c r="OQF192" s="148"/>
      <c r="OQG192" s="148"/>
      <c r="OQH192" s="148"/>
      <c r="OQI192" s="148"/>
      <c r="OQJ192" s="148"/>
      <c r="OQK192" s="148"/>
      <c r="OQL192" s="148"/>
      <c r="OQM192" s="148"/>
      <c r="OQN192" s="148"/>
      <c r="OQO192" s="148"/>
      <c r="OQP192" s="148"/>
      <c r="OQQ192" s="148"/>
      <c r="OQR192" s="148"/>
      <c r="OQS192" s="148"/>
      <c r="OQT192" s="148"/>
      <c r="OQU192" s="148"/>
      <c r="OQV192" s="148"/>
      <c r="OQW192" s="148"/>
      <c r="OQX192" s="148"/>
      <c r="OQY192" s="148"/>
      <c r="OQZ192" s="148"/>
      <c r="ORA192" s="148"/>
      <c r="ORB192" s="148"/>
      <c r="ORC192" s="148"/>
      <c r="ORD192" s="148"/>
      <c r="ORE192" s="148"/>
      <c r="ORF192" s="148"/>
      <c r="ORG192" s="148"/>
      <c r="ORH192" s="148"/>
      <c r="ORI192" s="148"/>
      <c r="ORJ192" s="148"/>
      <c r="ORK192" s="148"/>
      <c r="ORL192" s="148"/>
      <c r="ORM192" s="148"/>
      <c r="ORN192" s="148"/>
      <c r="ORO192" s="148"/>
      <c r="ORP192" s="148"/>
      <c r="ORQ192" s="148"/>
      <c r="ORR192" s="148"/>
      <c r="ORS192" s="148"/>
      <c r="ORT192" s="148"/>
      <c r="ORU192" s="148"/>
      <c r="ORV192" s="148"/>
      <c r="ORW192" s="148"/>
      <c r="ORX192" s="148"/>
      <c r="ORY192" s="148"/>
      <c r="ORZ192" s="148"/>
      <c r="OSA192" s="148"/>
      <c r="OSB192" s="148"/>
      <c r="OSC192" s="148"/>
      <c r="OSD192" s="148"/>
      <c r="OSE192" s="148"/>
      <c r="OSF192" s="148"/>
      <c r="OSG192" s="148"/>
      <c r="OSH192" s="148"/>
      <c r="OSI192" s="148"/>
      <c r="OSJ192" s="148"/>
      <c r="OSK192" s="148"/>
      <c r="OSL192" s="148"/>
      <c r="OSM192" s="148"/>
      <c r="OSN192" s="148"/>
      <c r="OSO192" s="148"/>
      <c r="OSP192" s="148"/>
      <c r="OSQ192" s="148"/>
      <c r="OSR192" s="148"/>
      <c r="OSS192" s="148"/>
      <c r="OST192" s="148"/>
      <c r="OSU192" s="148"/>
      <c r="OSV192" s="148"/>
      <c r="OSW192" s="148"/>
      <c r="OSX192" s="148"/>
      <c r="OSY192" s="148"/>
      <c r="OSZ192" s="148"/>
      <c r="OTA192" s="148"/>
      <c r="OTB192" s="148"/>
      <c r="OTC192" s="148"/>
      <c r="OTD192" s="148"/>
      <c r="OTE192" s="148"/>
      <c r="OTF192" s="148"/>
      <c r="OTG192" s="148"/>
      <c r="OTH192" s="148"/>
      <c r="OTI192" s="148"/>
      <c r="OTJ192" s="148"/>
      <c r="OTK192" s="148"/>
      <c r="OTL192" s="148"/>
      <c r="OTM192" s="148"/>
      <c r="OTN192" s="148"/>
      <c r="OTO192" s="148"/>
      <c r="OTP192" s="148"/>
      <c r="OTQ192" s="148"/>
      <c r="OTR192" s="148"/>
      <c r="OTS192" s="148"/>
      <c r="OTT192" s="148"/>
      <c r="OTU192" s="148"/>
      <c r="OTV192" s="148"/>
      <c r="OTW192" s="148"/>
      <c r="OTX192" s="148"/>
      <c r="OTY192" s="148"/>
      <c r="OTZ192" s="148"/>
      <c r="OUA192" s="148"/>
      <c r="OUB192" s="148"/>
      <c r="OUC192" s="148"/>
      <c r="OUD192" s="148"/>
      <c r="OUE192" s="148"/>
      <c r="OUF192" s="148"/>
      <c r="OUG192" s="148"/>
      <c r="OUH192" s="148"/>
      <c r="OUI192" s="148"/>
      <c r="OUJ192" s="148"/>
      <c r="OUK192" s="148"/>
      <c r="OUL192" s="148"/>
      <c r="OUM192" s="148"/>
      <c r="OUN192" s="148"/>
      <c r="OUO192" s="148"/>
      <c r="OUP192" s="148"/>
      <c r="OUQ192" s="148"/>
      <c r="OUR192" s="148"/>
      <c r="OUS192" s="148"/>
      <c r="OUT192" s="148"/>
      <c r="OUU192" s="148"/>
      <c r="OUV192" s="148"/>
      <c r="OUW192" s="148"/>
      <c r="OUX192" s="148"/>
      <c r="OUY192" s="148"/>
      <c r="OUZ192" s="148"/>
      <c r="OVA192" s="148"/>
      <c r="OVB192" s="148"/>
      <c r="OVC192" s="148"/>
      <c r="OVD192" s="148"/>
      <c r="OVE192" s="148"/>
      <c r="OVF192" s="148"/>
      <c r="OVG192" s="148"/>
      <c r="OVH192" s="148"/>
      <c r="OVI192" s="148"/>
      <c r="OVJ192" s="148"/>
      <c r="OVK192" s="148"/>
      <c r="OVL192" s="148"/>
      <c r="OVM192" s="148"/>
      <c r="OVN192" s="148"/>
      <c r="OVO192" s="148"/>
      <c r="OVP192" s="148"/>
      <c r="OVQ192" s="148"/>
      <c r="OVR192" s="148"/>
      <c r="OVS192" s="148"/>
      <c r="OVT192" s="148"/>
      <c r="OVU192" s="148"/>
      <c r="OVV192" s="148"/>
      <c r="OVW192" s="148"/>
      <c r="OVX192" s="148"/>
      <c r="OVY192" s="148"/>
      <c r="OVZ192" s="148"/>
      <c r="OWA192" s="148"/>
      <c r="OWB192" s="148"/>
      <c r="OWC192" s="148"/>
      <c r="OWD192" s="148"/>
      <c r="OWE192" s="148"/>
      <c r="OWF192" s="148"/>
      <c r="OWG192" s="148"/>
      <c r="OWH192" s="148"/>
      <c r="OWI192" s="148"/>
      <c r="OWJ192" s="148"/>
      <c r="OWK192" s="148"/>
      <c r="OWL192" s="148"/>
      <c r="OWM192" s="148"/>
      <c r="OWN192" s="148"/>
      <c r="OWO192" s="148"/>
      <c r="OWP192" s="148"/>
      <c r="OWQ192" s="148"/>
      <c r="OWR192" s="148"/>
      <c r="OWS192" s="148"/>
      <c r="OWT192" s="148"/>
      <c r="OWU192" s="148"/>
      <c r="OWV192" s="148"/>
      <c r="OWW192" s="148"/>
      <c r="OWX192" s="148"/>
      <c r="OWY192" s="148"/>
      <c r="OWZ192" s="148"/>
      <c r="OXA192" s="148"/>
      <c r="OXB192" s="148"/>
      <c r="OXC192" s="148"/>
      <c r="OXD192" s="148"/>
      <c r="OXE192" s="148"/>
      <c r="OXF192" s="148"/>
      <c r="OXG192" s="148"/>
      <c r="OXH192" s="148"/>
      <c r="OXI192" s="148"/>
      <c r="OXJ192" s="148"/>
      <c r="OXK192" s="148"/>
      <c r="OXL192" s="148"/>
      <c r="OXM192" s="148"/>
      <c r="OXN192" s="148"/>
      <c r="OXO192" s="148"/>
      <c r="OXP192" s="148"/>
      <c r="OXQ192" s="148"/>
      <c r="OXR192" s="148"/>
      <c r="OXS192" s="148"/>
      <c r="OXT192" s="148"/>
      <c r="OXU192" s="148"/>
      <c r="OXV192" s="148"/>
      <c r="OXW192" s="148"/>
      <c r="OXX192" s="148"/>
      <c r="OXY192" s="148"/>
      <c r="OXZ192" s="148"/>
      <c r="OYA192" s="148"/>
      <c r="OYB192" s="148"/>
      <c r="OYC192" s="148"/>
      <c r="OYD192" s="148"/>
      <c r="OYE192" s="148"/>
      <c r="OYF192" s="148"/>
      <c r="OYG192" s="148"/>
      <c r="OYH192" s="148"/>
      <c r="OYI192" s="148"/>
      <c r="OYJ192" s="148"/>
      <c r="OYK192" s="148"/>
      <c r="OYL192" s="148"/>
      <c r="OYM192" s="148"/>
      <c r="OYN192" s="148"/>
      <c r="OYO192" s="148"/>
      <c r="OYP192" s="148"/>
      <c r="OYQ192" s="148"/>
      <c r="OYR192" s="148"/>
      <c r="OYS192" s="148"/>
      <c r="OYT192" s="148"/>
      <c r="OYU192" s="148"/>
      <c r="OYV192" s="148"/>
      <c r="OYW192" s="148"/>
      <c r="OYX192" s="148"/>
      <c r="OYY192" s="148"/>
      <c r="OYZ192" s="148"/>
      <c r="OZA192" s="148"/>
      <c r="OZB192" s="148"/>
      <c r="OZC192" s="148"/>
      <c r="OZD192" s="148"/>
      <c r="OZE192" s="148"/>
      <c r="OZF192" s="148"/>
      <c r="OZG192" s="148"/>
      <c r="OZH192" s="148"/>
      <c r="OZI192" s="148"/>
      <c r="OZJ192" s="148"/>
      <c r="OZK192" s="148"/>
      <c r="OZL192" s="148"/>
      <c r="OZM192" s="148"/>
      <c r="OZN192" s="148"/>
      <c r="OZO192" s="148"/>
      <c r="OZP192" s="148"/>
      <c r="OZQ192" s="148"/>
      <c r="OZR192" s="148"/>
      <c r="OZS192" s="148"/>
      <c r="OZT192" s="148"/>
      <c r="OZU192" s="148"/>
      <c r="OZV192" s="148"/>
      <c r="OZW192" s="148"/>
      <c r="OZX192" s="148"/>
      <c r="OZY192" s="148"/>
      <c r="OZZ192" s="148"/>
      <c r="PAA192" s="148"/>
      <c r="PAB192" s="148"/>
      <c r="PAC192" s="148"/>
      <c r="PAD192" s="148"/>
      <c r="PAE192" s="148"/>
      <c r="PAF192" s="148"/>
      <c r="PAG192" s="148"/>
      <c r="PAH192" s="148"/>
      <c r="PAI192" s="148"/>
      <c r="PAJ192" s="148"/>
      <c r="PAK192" s="148"/>
      <c r="PAL192" s="148"/>
      <c r="PAM192" s="148"/>
      <c r="PAN192" s="148"/>
      <c r="PAO192" s="148"/>
      <c r="PAP192" s="148"/>
      <c r="PAQ192" s="148"/>
      <c r="PAR192" s="148"/>
      <c r="PAS192" s="148"/>
      <c r="PAT192" s="148"/>
      <c r="PAU192" s="148"/>
      <c r="PAV192" s="148"/>
      <c r="PAW192" s="148"/>
      <c r="PAX192" s="148"/>
      <c r="PAY192" s="148"/>
      <c r="PAZ192" s="148"/>
      <c r="PBA192" s="148"/>
      <c r="PBB192" s="148"/>
      <c r="PBC192" s="148"/>
      <c r="PBD192" s="148"/>
      <c r="PBE192" s="148"/>
      <c r="PBF192" s="148"/>
      <c r="PBG192" s="148"/>
      <c r="PBH192" s="148"/>
      <c r="PBI192" s="148"/>
      <c r="PBJ192" s="148"/>
      <c r="PBK192" s="148"/>
      <c r="PBL192" s="148"/>
      <c r="PBM192" s="148"/>
      <c r="PBN192" s="148"/>
      <c r="PBO192" s="148"/>
      <c r="PBP192" s="148"/>
      <c r="PBQ192" s="148"/>
      <c r="PBR192" s="148"/>
      <c r="PBS192" s="148"/>
      <c r="PBT192" s="148"/>
      <c r="PBU192" s="148"/>
      <c r="PBV192" s="148"/>
      <c r="PBW192" s="148"/>
      <c r="PBX192" s="148"/>
      <c r="PBY192" s="148"/>
      <c r="PBZ192" s="148"/>
      <c r="PCA192" s="148"/>
      <c r="PCB192" s="148"/>
      <c r="PCC192" s="148"/>
      <c r="PCD192" s="148"/>
      <c r="PCE192" s="148"/>
      <c r="PCF192" s="148"/>
      <c r="PCG192" s="148"/>
      <c r="PCH192" s="148"/>
      <c r="PCI192" s="148"/>
      <c r="PCJ192" s="148"/>
      <c r="PCK192" s="148"/>
      <c r="PCL192" s="148"/>
      <c r="PCM192" s="148"/>
      <c r="PCN192" s="148"/>
      <c r="PCO192" s="148"/>
      <c r="PCP192" s="148"/>
      <c r="PCQ192" s="148"/>
      <c r="PCR192" s="148"/>
      <c r="PCS192" s="148"/>
      <c r="PCT192" s="148"/>
      <c r="PCU192" s="148"/>
      <c r="PCV192" s="148"/>
      <c r="PCW192" s="148"/>
      <c r="PCX192" s="148"/>
      <c r="PCY192" s="148"/>
      <c r="PCZ192" s="148"/>
      <c r="PDA192" s="148"/>
      <c r="PDB192" s="148"/>
      <c r="PDC192" s="148"/>
      <c r="PDD192" s="148"/>
      <c r="PDE192" s="148"/>
      <c r="PDF192" s="148"/>
      <c r="PDG192" s="148"/>
      <c r="PDH192" s="148"/>
      <c r="PDI192" s="148"/>
      <c r="PDJ192" s="148"/>
      <c r="PDK192" s="148"/>
      <c r="PDL192" s="148"/>
      <c r="PDM192" s="148"/>
      <c r="PDN192" s="148"/>
      <c r="PDO192" s="148"/>
      <c r="PDP192" s="148"/>
      <c r="PDQ192" s="148"/>
      <c r="PDR192" s="148"/>
      <c r="PDS192" s="148"/>
      <c r="PDT192" s="148"/>
      <c r="PDU192" s="148"/>
      <c r="PDV192" s="148"/>
      <c r="PDW192" s="148"/>
      <c r="PDX192" s="148"/>
      <c r="PDY192" s="148"/>
      <c r="PDZ192" s="148"/>
      <c r="PEA192" s="148"/>
      <c r="PEB192" s="148"/>
      <c r="PEC192" s="148"/>
      <c r="PED192" s="148"/>
      <c r="PEE192" s="148"/>
      <c r="PEF192" s="148"/>
      <c r="PEG192" s="148"/>
      <c r="PEH192" s="148"/>
      <c r="PEI192" s="148"/>
      <c r="PEJ192" s="148"/>
      <c r="PEK192" s="148"/>
      <c r="PEL192" s="148"/>
      <c r="PEM192" s="148"/>
      <c r="PEN192" s="148"/>
      <c r="PEO192" s="148"/>
      <c r="PEP192" s="148"/>
      <c r="PEQ192" s="148"/>
      <c r="PER192" s="148"/>
      <c r="PES192" s="148"/>
      <c r="PET192" s="148"/>
      <c r="PEU192" s="148"/>
      <c r="PEV192" s="148"/>
      <c r="PEW192" s="148"/>
      <c r="PEX192" s="148"/>
      <c r="PEY192" s="148"/>
      <c r="PEZ192" s="148"/>
      <c r="PFA192" s="148"/>
      <c r="PFB192" s="148"/>
      <c r="PFC192" s="148"/>
      <c r="PFD192" s="148"/>
      <c r="PFE192" s="148"/>
      <c r="PFF192" s="148"/>
      <c r="PFG192" s="148"/>
      <c r="PFH192" s="148"/>
      <c r="PFI192" s="148"/>
      <c r="PFJ192" s="148"/>
      <c r="PFK192" s="148"/>
      <c r="PFL192" s="148"/>
      <c r="PFM192" s="148"/>
      <c r="PFN192" s="148"/>
      <c r="PFO192" s="148"/>
      <c r="PFP192" s="148"/>
      <c r="PFQ192" s="148"/>
      <c r="PFR192" s="148"/>
      <c r="PFS192" s="148"/>
      <c r="PFT192" s="148"/>
      <c r="PFU192" s="148"/>
      <c r="PFV192" s="148"/>
      <c r="PFW192" s="148"/>
      <c r="PFX192" s="148"/>
      <c r="PFY192" s="148"/>
      <c r="PFZ192" s="148"/>
      <c r="PGA192" s="148"/>
      <c r="PGB192" s="148"/>
      <c r="PGC192" s="148"/>
      <c r="PGD192" s="148"/>
      <c r="PGE192" s="148"/>
      <c r="PGF192" s="148"/>
      <c r="PGG192" s="148"/>
      <c r="PGH192" s="148"/>
      <c r="PGI192" s="148"/>
      <c r="PGJ192" s="148"/>
      <c r="PGK192" s="148"/>
      <c r="PGL192" s="148"/>
      <c r="PGM192" s="148"/>
      <c r="PGN192" s="148"/>
      <c r="PGO192" s="148"/>
      <c r="PGP192" s="148"/>
      <c r="PGQ192" s="148"/>
      <c r="PGR192" s="148"/>
      <c r="PGS192" s="148"/>
      <c r="PGT192" s="148"/>
      <c r="PGU192" s="148"/>
      <c r="PGV192" s="148"/>
      <c r="PGW192" s="148"/>
      <c r="PGX192" s="148"/>
      <c r="PGY192" s="148"/>
      <c r="PGZ192" s="148"/>
      <c r="PHA192" s="148"/>
      <c r="PHB192" s="148"/>
      <c r="PHC192" s="148"/>
      <c r="PHD192" s="148"/>
      <c r="PHE192" s="148"/>
      <c r="PHF192" s="148"/>
      <c r="PHG192" s="148"/>
      <c r="PHH192" s="148"/>
      <c r="PHI192" s="148"/>
      <c r="PHJ192" s="148"/>
      <c r="PHK192" s="148"/>
      <c r="PHL192" s="148"/>
      <c r="PHM192" s="148"/>
      <c r="PHN192" s="148"/>
      <c r="PHO192" s="148"/>
      <c r="PHP192" s="148"/>
      <c r="PHQ192" s="148"/>
      <c r="PHR192" s="148"/>
      <c r="PHS192" s="148"/>
      <c r="PHT192" s="148"/>
      <c r="PHU192" s="148"/>
      <c r="PHV192" s="148"/>
      <c r="PHW192" s="148"/>
      <c r="PHX192" s="148"/>
      <c r="PHY192" s="148"/>
      <c r="PHZ192" s="148"/>
      <c r="PIA192" s="148"/>
      <c r="PIB192" s="148"/>
      <c r="PIC192" s="148"/>
      <c r="PID192" s="148"/>
      <c r="PIE192" s="148"/>
      <c r="PIF192" s="148"/>
      <c r="PIG192" s="148"/>
      <c r="PIH192" s="148"/>
      <c r="PII192" s="148"/>
      <c r="PIJ192" s="148"/>
      <c r="PIK192" s="148"/>
      <c r="PIL192" s="148"/>
      <c r="PIM192" s="148"/>
      <c r="PIN192" s="148"/>
      <c r="PIO192" s="148"/>
      <c r="PIP192" s="148"/>
      <c r="PIQ192" s="148"/>
      <c r="PIR192" s="148"/>
      <c r="PIS192" s="148"/>
      <c r="PIT192" s="148"/>
      <c r="PIU192" s="148"/>
      <c r="PIV192" s="148"/>
      <c r="PIW192" s="148"/>
      <c r="PIX192" s="148"/>
      <c r="PIY192" s="148"/>
      <c r="PIZ192" s="148"/>
      <c r="PJA192" s="148"/>
      <c r="PJB192" s="148"/>
      <c r="PJC192" s="148"/>
      <c r="PJD192" s="148"/>
      <c r="PJE192" s="148"/>
      <c r="PJF192" s="148"/>
      <c r="PJG192" s="148"/>
      <c r="PJH192" s="148"/>
      <c r="PJI192" s="148"/>
      <c r="PJJ192" s="148"/>
      <c r="PJK192" s="148"/>
      <c r="PJL192" s="148"/>
      <c r="PJM192" s="148"/>
      <c r="PJN192" s="148"/>
      <c r="PJO192" s="148"/>
      <c r="PJP192" s="148"/>
      <c r="PJQ192" s="148"/>
      <c r="PJR192" s="148"/>
      <c r="PJS192" s="148"/>
      <c r="PJT192" s="148"/>
      <c r="PJU192" s="148"/>
      <c r="PJV192" s="148"/>
      <c r="PJW192" s="148"/>
      <c r="PJX192" s="148"/>
      <c r="PJY192" s="148"/>
      <c r="PJZ192" s="148"/>
      <c r="PKA192" s="148"/>
      <c r="PKB192" s="148"/>
      <c r="PKC192" s="148"/>
      <c r="PKD192" s="148"/>
      <c r="PKE192" s="148"/>
      <c r="PKF192" s="148"/>
      <c r="PKG192" s="148"/>
      <c r="PKH192" s="148"/>
      <c r="PKI192" s="148"/>
      <c r="PKJ192" s="148"/>
      <c r="PKK192" s="148"/>
      <c r="PKL192" s="148"/>
      <c r="PKM192" s="148"/>
      <c r="PKN192" s="148"/>
      <c r="PKO192" s="148"/>
      <c r="PKP192" s="148"/>
      <c r="PKQ192" s="148"/>
      <c r="PKR192" s="148"/>
      <c r="PKS192" s="148"/>
      <c r="PKT192" s="148"/>
      <c r="PKU192" s="148"/>
      <c r="PKV192" s="148"/>
      <c r="PKW192" s="148"/>
      <c r="PKX192" s="148"/>
      <c r="PKY192" s="148"/>
      <c r="PKZ192" s="148"/>
      <c r="PLA192" s="148"/>
      <c r="PLB192" s="148"/>
      <c r="PLC192" s="148"/>
      <c r="PLD192" s="148"/>
      <c r="PLE192" s="148"/>
      <c r="PLF192" s="148"/>
      <c r="PLG192" s="148"/>
      <c r="PLH192" s="148"/>
      <c r="PLI192" s="148"/>
      <c r="PLJ192" s="148"/>
      <c r="PLK192" s="148"/>
      <c r="PLL192" s="148"/>
      <c r="PLM192" s="148"/>
      <c r="PLN192" s="148"/>
      <c r="PLO192" s="148"/>
      <c r="PLP192" s="148"/>
      <c r="PLQ192" s="148"/>
      <c r="PLR192" s="148"/>
      <c r="PLS192" s="148"/>
      <c r="PLT192" s="148"/>
      <c r="PLU192" s="148"/>
      <c r="PLV192" s="148"/>
      <c r="PLW192" s="148"/>
      <c r="PLX192" s="148"/>
      <c r="PLY192" s="148"/>
      <c r="PLZ192" s="148"/>
      <c r="PMA192" s="148"/>
      <c r="PMB192" s="148"/>
      <c r="PMC192" s="148"/>
      <c r="PMD192" s="148"/>
      <c r="PME192" s="148"/>
      <c r="PMF192" s="148"/>
      <c r="PMG192" s="148"/>
      <c r="PMH192" s="148"/>
      <c r="PMI192" s="148"/>
      <c r="PMJ192" s="148"/>
      <c r="PMK192" s="148"/>
      <c r="PML192" s="148"/>
      <c r="PMM192" s="148"/>
      <c r="PMN192" s="148"/>
      <c r="PMO192" s="148"/>
      <c r="PMP192" s="148"/>
      <c r="PMQ192" s="148"/>
      <c r="PMR192" s="148"/>
      <c r="PMS192" s="148"/>
      <c r="PMT192" s="148"/>
      <c r="PMU192" s="148"/>
      <c r="PMV192" s="148"/>
      <c r="PMW192" s="148"/>
      <c r="PMX192" s="148"/>
      <c r="PMY192" s="148"/>
      <c r="PMZ192" s="148"/>
      <c r="PNA192" s="148"/>
      <c r="PNB192" s="148"/>
      <c r="PNC192" s="148"/>
      <c r="PND192" s="148"/>
      <c r="PNE192" s="148"/>
      <c r="PNF192" s="148"/>
      <c r="PNG192" s="148"/>
      <c r="PNH192" s="148"/>
      <c r="PNI192" s="148"/>
      <c r="PNJ192" s="148"/>
      <c r="PNK192" s="148"/>
      <c r="PNL192" s="148"/>
      <c r="PNM192" s="148"/>
      <c r="PNN192" s="148"/>
      <c r="PNO192" s="148"/>
      <c r="PNP192" s="148"/>
      <c r="PNQ192" s="148"/>
      <c r="PNR192" s="148"/>
      <c r="PNS192" s="148"/>
      <c r="PNT192" s="148"/>
      <c r="PNU192" s="148"/>
      <c r="PNV192" s="148"/>
      <c r="PNW192" s="148"/>
      <c r="PNX192" s="148"/>
      <c r="PNY192" s="148"/>
      <c r="PNZ192" s="148"/>
      <c r="POA192" s="148"/>
      <c r="POB192" s="148"/>
      <c r="POC192" s="148"/>
      <c r="POD192" s="148"/>
      <c r="POE192" s="148"/>
      <c r="POF192" s="148"/>
      <c r="POG192" s="148"/>
      <c r="POH192" s="148"/>
      <c r="POI192" s="148"/>
      <c r="POJ192" s="148"/>
      <c r="POK192" s="148"/>
      <c r="POL192" s="148"/>
      <c r="POM192" s="148"/>
      <c r="PON192" s="148"/>
      <c r="POO192" s="148"/>
      <c r="POP192" s="148"/>
      <c r="POQ192" s="148"/>
      <c r="POR192" s="148"/>
      <c r="POS192" s="148"/>
      <c r="POT192" s="148"/>
      <c r="POU192" s="148"/>
      <c r="POV192" s="148"/>
      <c r="POW192" s="148"/>
      <c r="POX192" s="148"/>
      <c r="POY192" s="148"/>
      <c r="POZ192" s="148"/>
      <c r="PPA192" s="148"/>
      <c r="PPB192" s="148"/>
      <c r="PPC192" s="148"/>
      <c r="PPD192" s="148"/>
      <c r="PPE192" s="148"/>
      <c r="PPF192" s="148"/>
      <c r="PPG192" s="148"/>
      <c r="PPH192" s="148"/>
      <c r="PPI192" s="148"/>
      <c r="PPJ192" s="148"/>
      <c r="PPK192" s="148"/>
      <c r="PPL192" s="148"/>
      <c r="PPM192" s="148"/>
      <c r="PPN192" s="148"/>
      <c r="PPO192" s="148"/>
      <c r="PPP192" s="148"/>
      <c r="PPQ192" s="148"/>
      <c r="PPR192" s="148"/>
      <c r="PPS192" s="148"/>
      <c r="PPT192" s="148"/>
      <c r="PPU192" s="148"/>
      <c r="PPV192" s="148"/>
      <c r="PPW192" s="148"/>
      <c r="PPX192" s="148"/>
      <c r="PPY192" s="148"/>
      <c r="PPZ192" s="148"/>
      <c r="PQA192" s="148"/>
      <c r="PQB192" s="148"/>
      <c r="PQC192" s="148"/>
      <c r="PQD192" s="148"/>
      <c r="PQE192" s="148"/>
      <c r="PQF192" s="148"/>
      <c r="PQG192" s="148"/>
      <c r="PQH192" s="148"/>
      <c r="PQI192" s="148"/>
      <c r="PQJ192" s="148"/>
      <c r="PQK192" s="148"/>
      <c r="PQL192" s="148"/>
      <c r="PQM192" s="148"/>
      <c r="PQN192" s="148"/>
      <c r="PQO192" s="148"/>
      <c r="PQP192" s="148"/>
      <c r="PQQ192" s="148"/>
      <c r="PQR192" s="148"/>
      <c r="PQS192" s="148"/>
      <c r="PQT192" s="148"/>
      <c r="PQU192" s="148"/>
      <c r="PQV192" s="148"/>
      <c r="PQW192" s="148"/>
      <c r="PQX192" s="148"/>
      <c r="PQY192" s="148"/>
      <c r="PQZ192" s="148"/>
      <c r="PRA192" s="148"/>
      <c r="PRB192" s="148"/>
      <c r="PRC192" s="148"/>
      <c r="PRD192" s="148"/>
      <c r="PRE192" s="148"/>
      <c r="PRF192" s="148"/>
      <c r="PRG192" s="148"/>
      <c r="PRH192" s="148"/>
      <c r="PRI192" s="148"/>
      <c r="PRJ192" s="148"/>
      <c r="PRK192" s="148"/>
      <c r="PRL192" s="148"/>
      <c r="PRM192" s="148"/>
      <c r="PRN192" s="148"/>
      <c r="PRO192" s="148"/>
      <c r="PRP192" s="148"/>
      <c r="PRQ192" s="148"/>
      <c r="PRR192" s="148"/>
      <c r="PRS192" s="148"/>
      <c r="PRT192" s="148"/>
      <c r="PRU192" s="148"/>
      <c r="PRV192" s="148"/>
      <c r="PRW192" s="148"/>
      <c r="PRX192" s="148"/>
      <c r="PRY192" s="148"/>
      <c r="PRZ192" s="148"/>
      <c r="PSA192" s="148"/>
      <c r="PSB192" s="148"/>
      <c r="PSC192" s="148"/>
      <c r="PSD192" s="148"/>
      <c r="PSE192" s="148"/>
      <c r="PSF192" s="148"/>
      <c r="PSG192" s="148"/>
      <c r="PSH192" s="148"/>
      <c r="PSI192" s="148"/>
      <c r="PSJ192" s="148"/>
      <c r="PSK192" s="148"/>
      <c r="PSL192" s="148"/>
      <c r="PSM192" s="148"/>
      <c r="PSN192" s="148"/>
      <c r="PSO192" s="148"/>
      <c r="PSP192" s="148"/>
      <c r="PSQ192" s="148"/>
      <c r="PSR192" s="148"/>
      <c r="PSS192" s="148"/>
      <c r="PST192" s="148"/>
      <c r="PSU192" s="148"/>
      <c r="PSV192" s="148"/>
      <c r="PSW192" s="148"/>
      <c r="PSX192" s="148"/>
      <c r="PSY192" s="148"/>
      <c r="PSZ192" s="148"/>
      <c r="PTA192" s="148"/>
      <c r="PTB192" s="148"/>
      <c r="PTC192" s="148"/>
      <c r="PTD192" s="148"/>
      <c r="PTE192" s="148"/>
      <c r="PTF192" s="148"/>
      <c r="PTG192" s="148"/>
      <c r="PTH192" s="148"/>
      <c r="PTI192" s="148"/>
      <c r="PTJ192" s="148"/>
      <c r="PTK192" s="148"/>
      <c r="PTL192" s="148"/>
      <c r="PTM192" s="148"/>
      <c r="PTN192" s="148"/>
      <c r="PTO192" s="148"/>
      <c r="PTP192" s="148"/>
      <c r="PTQ192" s="148"/>
      <c r="PTR192" s="148"/>
      <c r="PTS192" s="148"/>
      <c r="PTT192" s="148"/>
      <c r="PTU192" s="148"/>
      <c r="PTV192" s="148"/>
      <c r="PTW192" s="148"/>
      <c r="PTX192" s="148"/>
      <c r="PTY192" s="148"/>
      <c r="PTZ192" s="148"/>
      <c r="PUA192" s="148"/>
      <c r="PUB192" s="148"/>
      <c r="PUC192" s="148"/>
      <c r="PUD192" s="148"/>
      <c r="PUE192" s="148"/>
      <c r="PUF192" s="148"/>
      <c r="PUG192" s="148"/>
      <c r="PUH192" s="148"/>
      <c r="PUI192" s="148"/>
      <c r="PUJ192" s="148"/>
      <c r="PUK192" s="148"/>
      <c r="PUL192" s="148"/>
      <c r="PUM192" s="148"/>
      <c r="PUN192" s="148"/>
      <c r="PUO192" s="148"/>
      <c r="PUP192" s="148"/>
      <c r="PUQ192" s="148"/>
      <c r="PUR192" s="148"/>
      <c r="PUS192" s="148"/>
      <c r="PUT192" s="148"/>
      <c r="PUU192" s="148"/>
      <c r="PUV192" s="148"/>
      <c r="PUW192" s="148"/>
      <c r="PUX192" s="148"/>
      <c r="PUY192" s="148"/>
      <c r="PUZ192" s="148"/>
      <c r="PVA192" s="148"/>
      <c r="PVB192" s="148"/>
      <c r="PVC192" s="148"/>
      <c r="PVD192" s="148"/>
      <c r="PVE192" s="148"/>
      <c r="PVF192" s="148"/>
      <c r="PVG192" s="148"/>
      <c r="PVH192" s="148"/>
      <c r="PVI192" s="148"/>
      <c r="PVJ192" s="148"/>
      <c r="PVK192" s="148"/>
      <c r="PVL192" s="148"/>
      <c r="PVM192" s="148"/>
      <c r="PVN192" s="148"/>
      <c r="PVO192" s="148"/>
      <c r="PVP192" s="148"/>
      <c r="PVQ192" s="148"/>
      <c r="PVR192" s="148"/>
      <c r="PVS192" s="148"/>
      <c r="PVT192" s="148"/>
      <c r="PVU192" s="148"/>
      <c r="PVV192" s="148"/>
      <c r="PVW192" s="148"/>
      <c r="PVX192" s="148"/>
      <c r="PVY192" s="148"/>
      <c r="PVZ192" s="148"/>
      <c r="PWA192" s="148"/>
      <c r="PWB192" s="148"/>
      <c r="PWC192" s="148"/>
      <c r="PWD192" s="148"/>
      <c r="PWE192" s="148"/>
      <c r="PWF192" s="148"/>
      <c r="PWG192" s="148"/>
      <c r="PWH192" s="148"/>
      <c r="PWI192" s="148"/>
      <c r="PWJ192" s="148"/>
      <c r="PWK192" s="148"/>
      <c r="PWL192" s="148"/>
      <c r="PWM192" s="148"/>
      <c r="PWN192" s="148"/>
      <c r="PWO192" s="148"/>
      <c r="PWP192" s="148"/>
      <c r="PWQ192" s="148"/>
      <c r="PWR192" s="148"/>
      <c r="PWS192" s="148"/>
      <c r="PWT192" s="148"/>
      <c r="PWU192" s="148"/>
      <c r="PWV192" s="148"/>
      <c r="PWW192" s="148"/>
      <c r="PWX192" s="148"/>
      <c r="PWY192" s="148"/>
      <c r="PWZ192" s="148"/>
      <c r="PXA192" s="148"/>
      <c r="PXB192" s="148"/>
      <c r="PXC192" s="148"/>
      <c r="PXD192" s="148"/>
      <c r="PXE192" s="148"/>
      <c r="PXF192" s="148"/>
      <c r="PXG192" s="148"/>
      <c r="PXH192" s="148"/>
      <c r="PXI192" s="148"/>
      <c r="PXJ192" s="148"/>
      <c r="PXK192" s="148"/>
      <c r="PXL192" s="148"/>
      <c r="PXM192" s="148"/>
      <c r="PXN192" s="148"/>
      <c r="PXO192" s="148"/>
      <c r="PXP192" s="148"/>
      <c r="PXQ192" s="148"/>
      <c r="PXR192" s="148"/>
      <c r="PXS192" s="148"/>
      <c r="PXT192" s="148"/>
      <c r="PXU192" s="148"/>
      <c r="PXV192" s="148"/>
      <c r="PXW192" s="148"/>
      <c r="PXX192" s="148"/>
      <c r="PXY192" s="148"/>
      <c r="PXZ192" s="148"/>
      <c r="PYA192" s="148"/>
      <c r="PYB192" s="148"/>
      <c r="PYC192" s="148"/>
      <c r="PYD192" s="148"/>
      <c r="PYE192" s="148"/>
      <c r="PYF192" s="148"/>
      <c r="PYG192" s="148"/>
      <c r="PYH192" s="148"/>
      <c r="PYI192" s="148"/>
      <c r="PYJ192" s="148"/>
      <c r="PYK192" s="148"/>
      <c r="PYL192" s="148"/>
      <c r="PYM192" s="148"/>
      <c r="PYN192" s="148"/>
      <c r="PYO192" s="148"/>
      <c r="PYP192" s="148"/>
      <c r="PYQ192" s="148"/>
      <c r="PYR192" s="148"/>
      <c r="PYS192" s="148"/>
      <c r="PYT192" s="148"/>
      <c r="PYU192" s="148"/>
      <c r="PYV192" s="148"/>
      <c r="PYW192" s="148"/>
      <c r="PYX192" s="148"/>
      <c r="PYY192" s="148"/>
      <c r="PYZ192" s="148"/>
      <c r="PZA192" s="148"/>
      <c r="PZB192" s="148"/>
      <c r="PZC192" s="148"/>
      <c r="PZD192" s="148"/>
      <c r="PZE192" s="148"/>
      <c r="PZF192" s="148"/>
      <c r="PZG192" s="148"/>
      <c r="PZH192" s="148"/>
      <c r="PZI192" s="148"/>
      <c r="PZJ192" s="148"/>
      <c r="PZK192" s="148"/>
      <c r="PZL192" s="148"/>
      <c r="PZM192" s="148"/>
      <c r="PZN192" s="148"/>
      <c r="PZO192" s="148"/>
      <c r="PZP192" s="148"/>
      <c r="PZQ192" s="148"/>
      <c r="PZR192" s="148"/>
      <c r="PZS192" s="148"/>
      <c r="PZT192" s="148"/>
      <c r="PZU192" s="148"/>
      <c r="PZV192" s="148"/>
      <c r="PZW192" s="148"/>
      <c r="PZX192" s="148"/>
      <c r="PZY192" s="148"/>
      <c r="PZZ192" s="148"/>
      <c r="QAA192" s="148"/>
      <c r="QAB192" s="148"/>
      <c r="QAC192" s="148"/>
      <c r="QAD192" s="148"/>
      <c r="QAE192" s="148"/>
      <c r="QAF192" s="148"/>
      <c r="QAG192" s="148"/>
      <c r="QAH192" s="148"/>
      <c r="QAI192" s="148"/>
      <c r="QAJ192" s="148"/>
      <c r="QAK192" s="148"/>
      <c r="QAL192" s="148"/>
      <c r="QAM192" s="148"/>
      <c r="QAN192" s="148"/>
      <c r="QAO192" s="148"/>
      <c r="QAP192" s="148"/>
      <c r="QAQ192" s="148"/>
      <c r="QAR192" s="148"/>
      <c r="QAS192" s="148"/>
      <c r="QAT192" s="148"/>
      <c r="QAU192" s="148"/>
      <c r="QAV192" s="148"/>
      <c r="QAW192" s="148"/>
      <c r="QAX192" s="148"/>
      <c r="QAY192" s="148"/>
      <c r="QAZ192" s="148"/>
      <c r="QBA192" s="148"/>
      <c r="QBB192" s="148"/>
      <c r="QBC192" s="148"/>
      <c r="QBD192" s="148"/>
      <c r="QBE192" s="148"/>
      <c r="QBF192" s="148"/>
      <c r="QBG192" s="148"/>
      <c r="QBH192" s="148"/>
      <c r="QBI192" s="148"/>
      <c r="QBJ192" s="148"/>
      <c r="QBK192" s="148"/>
      <c r="QBL192" s="148"/>
      <c r="QBM192" s="148"/>
      <c r="QBN192" s="148"/>
      <c r="QBO192" s="148"/>
      <c r="QBP192" s="148"/>
      <c r="QBQ192" s="148"/>
      <c r="QBR192" s="148"/>
      <c r="QBS192" s="148"/>
      <c r="QBT192" s="148"/>
      <c r="QBU192" s="148"/>
      <c r="QBV192" s="148"/>
      <c r="QBW192" s="148"/>
      <c r="QBX192" s="148"/>
      <c r="QBY192" s="148"/>
      <c r="QBZ192" s="148"/>
      <c r="QCA192" s="148"/>
      <c r="QCB192" s="148"/>
      <c r="QCC192" s="148"/>
      <c r="QCD192" s="148"/>
      <c r="QCE192" s="148"/>
      <c r="QCF192" s="148"/>
      <c r="QCG192" s="148"/>
      <c r="QCH192" s="148"/>
      <c r="QCI192" s="148"/>
      <c r="QCJ192" s="148"/>
      <c r="QCK192" s="148"/>
      <c r="QCL192" s="148"/>
      <c r="QCM192" s="148"/>
      <c r="QCN192" s="148"/>
      <c r="QCO192" s="148"/>
      <c r="QCP192" s="148"/>
      <c r="QCQ192" s="148"/>
      <c r="QCR192" s="148"/>
      <c r="QCS192" s="148"/>
      <c r="QCT192" s="148"/>
      <c r="QCU192" s="148"/>
      <c r="QCV192" s="148"/>
      <c r="QCW192" s="148"/>
      <c r="QCX192" s="148"/>
      <c r="QCY192" s="148"/>
      <c r="QCZ192" s="148"/>
      <c r="QDA192" s="148"/>
      <c r="QDB192" s="148"/>
      <c r="QDC192" s="148"/>
      <c r="QDD192" s="148"/>
      <c r="QDE192" s="148"/>
      <c r="QDF192" s="148"/>
      <c r="QDG192" s="148"/>
      <c r="QDH192" s="148"/>
      <c r="QDI192" s="148"/>
      <c r="QDJ192" s="148"/>
      <c r="QDK192" s="148"/>
      <c r="QDL192" s="148"/>
      <c r="QDM192" s="148"/>
      <c r="QDN192" s="148"/>
      <c r="QDO192" s="148"/>
      <c r="QDP192" s="148"/>
      <c r="QDQ192" s="148"/>
      <c r="QDR192" s="148"/>
      <c r="QDS192" s="148"/>
      <c r="QDT192" s="148"/>
      <c r="QDU192" s="148"/>
      <c r="QDV192" s="148"/>
      <c r="QDW192" s="148"/>
      <c r="QDX192" s="148"/>
      <c r="QDY192" s="148"/>
      <c r="QDZ192" s="148"/>
      <c r="QEA192" s="148"/>
      <c r="QEB192" s="148"/>
      <c r="QEC192" s="148"/>
      <c r="QED192" s="148"/>
      <c r="QEE192" s="148"/>
      <c r="QEF192" s="148"/>
      <c r="QEG192" s="148"/>
      <c r="QEH192" s="148"/>
      <c r="QEI192" s="148"/>
      <c r="QEJ192" s="148"/>
      <c r="QEK192" s="148"/>
      <c r="QEL192" s="148"/>
      <c r="QEM192" s="148"/>
      <c r="QEN192" s="148"/>
      <c r="QEO192" s="148"/>
      <c r="QEP192" s="148"/>
      <c r="QEQ192" s="148"/>
      <c r="QER192" s="148"/>
      <c r="QES192" s="148"/>
      <c r="QET192" s="148"/>
      <c r="QEU192" s="148"/>
      <c r="QEV192" s="148"/>
      <c r="QEW192" s="148"/>
      <c r="QEX192" s="148"/>
      <c r="QEY192" s="148"/>
      <c r="QEZ192" s="148"/>
      <c r="QFA192" s="148"/>
      <c r="QFB192" s="148"/>
      <c r="QFC192" s="148"/>
      <c r="QFD192" s="148"/>
      <c r="QFE192" s="148"/>
      <c r="QFF192" s="148"/>
      <c r="QFG192" s="148"/>
      <c r="QFH192" s="148"/>
      <c r="QFI192" s="148"/>
      <c r="QFJ192" s="148"/>
      <c r="QFK192" s="148"/>
      <c r="QFL192" s="148"/>
      <c r="QFM192" s="148"/>
      <c r="QFN192" s="148"/>
      <c r="QFO192" s="148"/>
      <c r="QFP192" s="148"/>
      <c r="QFQ192" s="148"/>
      <c r="QFR192" s="148"/>
      <c r="QFS192" s="148"/>
      <c r="QFT192" s="148"/>
      <c r="QFU192" s="148"/>
      <c r="QFV192" s="148"/>
      <c r="QFW192" s="148"/>
      <c r="QFX192" s="148"/>
      <c r="QFY192" s="148"/>
      <c r="QFZ192" s="148"/>
      <c r="QGA192" s="148"/>
      <c r="QGB192" s="148"/>
      <c r="QGC192" s="148"/>
      <c r="QGD192" s="148"/>
      <c r="QGE192" s="148"/>
      <c r="QGF192" s="148"/>
      <c r="QGG192" s="148"/>
      <c r="QGH192" s="148"/>
      <c r="QGI192" s="148"/>
      <c r="QGJ192" s="148"/>
      <c r="QGK192" s="148"/>
      <c r="QGL192" s="148"/>
      <c r="QGM192" s="148"/>
      <c r="QGN192" s="148"/>
      <c r="QGO192" s="148"/>
      <c r="QGP192" s="148"/>
      <c r="QGQ192" s="148"/>
      <c r="QGR192" s="148"/>
      <c r="QGS192" s="148"/>
      <c r="QGT192" s="148"/>
      <c r="QGU192" s="148"/>
      <c r="QGV192" s="148"/>
      <c r="QGW192" s="148"/>
      <c r="QGX192" s="148"/>
      <c r="QGY192" s="148"/>
      <c r="QGZ192" s="148"/>
      <c r="QHA192" s="148"/>
      <c r="QHB192" s="148"/>
      <c r="QHC192" s="148"/>
      <c r="QHD192" s="148"/>
      <c r="QHE192" s="148"/>
      <c r="QHF192" s="148"/>
      <c r="QHG192" s="148"/>
      <c r="QHH192" s="148"/>
      <c r="QHI192" s="148"/>
      <c r="QHJ192" s="148"/>
      <c r="QHK192" s="148"/>
      <c r="QHL192" s="148"/>
      <c r="QHM192" s="148"/>
      <c r="QHN192" s="148"/>
      <c r="QHO192" s="148"/>
      <c r="QHP192" s="148"/>
      <c r="QHQ192" s="148"/>
      <c r="QHR192" s="148"/>
      <c r="QHS192" s="148"/>
      <c r="QHT192" s="148"/>
      <c r="QHU192" s="148"/>
      <c r="QHV192" s="148"/>
      <c r="QHW192" s="148"/>
      <c r="QHX192" s="148"/>
      <c r="QHY192" s="148"/>
      <c r="QHZ192" s="148"/>
      <c r="QIA192" s="148"/>
      <c r="QIB192" s="148"/>
      <c r="QIC192" s="148"/>
      <c r="QID192" s="148"/>
      <c r="QIE192" s="148"/>
      <c r="QIF192" s="148"/>
      <c r="QIG192" s="148"/>
      <c r="QIH192" s="148"/>
      <c r="QII192" s="148"/>
      <c r="QIJ192" s="148"/>
      <c r="QIK192" s="148"/>
      <c r="QIL192" s="148"/>
      <c r="QIM192" s="148"/>
      <c r="QIN192" s="148"/>
      <c r="QIO192" s="148"/>
      <c r="QIP192" s="148"/>
      <c r="QIQ192" s="148"/>
      <c r="QIR192" s="148"/>
      <c r="QIS192" s="148"/>
      <c r="QIT192" s="148"/>
      <c r="QIU192" s="148"/>
      <c r="QIV192" s="148"/>
      <c r="QIW192" s="148"/>
      <c r="QIX192" s="148"/>
      <c r="QIY192" s="148"/>
      <c r="QIZ192" s="148"/>
      <c r="QJA192" s="148"/>
      <c r="QJB192" s="148"/>
      <c r="QJC192" s="148"/>
      <c r="QJD192" s="148"/>
      <c r="QJE192" s="148"/>
      <c r="QJF192" s="148"/>
      <c r="QJG192" s="148"/>
      <c r="QJH192" s="148"/>
      <c r="QJI192" s="148"/>
      <c r="QJJ192" s="148"/>
      <c r="QJK192" s="148"/>
      <c r="QJL192" s="148"/>
      <c r="QJM192" s="148"/>
      <c r="QJN192" s="148"/>
      <c r="QJO192" s="148"/>
      <c r="QJP192" s="148"/>
      <c r="QJQ192" s="148"/>
      <c r="QJR192" s="148"/>
      <c r="QJS192" s="148"/>
      <c r="QJT192" s="148"/>
      <c r="QJU192" s="148"/>
      <c r="QJV192" s="148"/>
      <c r="QJW192" s="148"/>
      <c r="QJX192" s="148"/>
      <c r="QJY192" s="148"/>
      <c r="QJZ192" s="148"/>
      <c r="QKA192" s="148"/>
      <c r="QKB192" s="148"/>
      <c r="QKC192" s="148"/>
      <c r="QKD192" s="148"/>
      <c r="QKE192" s="148"/>
      <c r="QKF192" s="148"/>
      <c r="QKG192" s="148"/>
      <c r="QKH192" s="148"/>
      <c r="QKI192" s="148"/>
      <c r="QKJ192" s="148"/>
      <c r="QKK192" s="148"/>
      <c r="QKL192" s="148"/>
      <c r="QKM192" s="148"/>
      <c r="QKN192" s="148"/>
      <c r="QKO192" s="148"/>
      <c r="QKP192" s="148"/>
      <c r="QKQ192" s="148"/>
      <c r="QKR192" s="148"/>
      <c r="QKS192" s="148"/>
      <c r="QKT192" s="148"/>
      <c r="QKU192" s="148"/>
      <c r="QKV192" s="148"/>
      <c r="QKW192" s="148"/>
      <c r="QKX192" s="148"/>
      <c r="QKY192" s="148"/>
      <c r="QKZ192" s="148"/>
      <c r="QLA192" s="148"/>
      <c r="QLB192" s="148"/>
      <c r="QLC192" s="148"/>
      <c r="QLD192" s="148"/>
      <c r="QLE192" s="148"/>
      <c r="QLF192" s="148"/>
      <c r="QLG192" s="148"/>
      <c r="QLH192" s="148"/>
      <c r="QLI192" s="148"/>
      <c r="QLJ192" s="148"/>
      <c r="QLK192" s="148"/>
      <c r="QLL192" s="148"/>
      <c r="QLM192" s="148"/>
      <c r="QLN192" s="148"/>
      <c r="QLO192" s="148"/>
      <c r="QLP192" s="148"/>
      <c r="QLQ192" s="148"/>
      <c r="QLR192" s="148"/>
      <c r="QLS192" s="148"/>
      <c r="QLT192" s="148"/>
      <c r="QLU192" s="148"/>
      <c r="QLV192" s="148"/>
      <c r="QLW192" s="148"/>
      <c r="QLX192" s="148"/>
      <c r="QLY192" s="148"/>
      <c r="QLZ192" s="148"/>
      <c r="QMA192" s="148"/>
      <c r="QMB192" s="148"/>
      <c r="QMC192" s="148"/>
      <c r="QMD192" s="148"/>
      <c r="QME192" s="148"/>
      <c r="QMF192" s="148"/>
      <c r="QMG192" s="148"/>
      <c r="QMH192" s="148"/>
      <c r="QMI192" s="148"/>
      <c r="QMJ192" s="148"/>
      <c r="QMK192" s="148"/>
      <c r="QML192" s="148"/>
      <c r="QMM192" s="148"/>
      <c r="QMN192" s="148"/>
      <c r="QMO192" s="148"/>
      <c r="QMP192" s="148"/>
      <c r="QMQ192" s="148"/>
      <c r="QMR192" s="148"/>
      <c r="QMS192" s="148"/>
      <c r="QMT192" s="148"/>
      <c r="QMU192" s="148"/>
      <c r="QMV192" s="148"/>
      <c r="QMW192" s="148"/>
      <c r="QMX192" s="148"/>
      <c r="QMY192" s="148"/>
      <c r="QMZ192" s="148"/>
      <c r="QNA192" s="148"/>
      <c r="QNB192" s="148"/>
      <c r="QNC192" s="148"/>
      <c r="QND192" s="148"/>
      <c r="QNE192" s="148"/>
      <c r="QNF192" s="148"/>
      <c r="QNG192" s="148"/>
      <c r="QNH192" s="148"/>
      <c r="QNI192" s="148"/>
      <c r="QNJ192" s="148"/>
      <c r="QNK192" s="148"/>
      <c r="QNL192" s="148"/>
      <c r="QNM192" s="148"/>
      <c r="QNN192" s="148"/>
      <c r="QNO192" s="148"/>
      <c r="QNP192" s="148"/>
      <c r="QNQ192" s="148"/>
      <c r="QNR192" s="148"/>
      <c r="QNS192" s="148"/>
      <c r="QNT192" s="148"/>
      <c r="QNU192" s="148"/>
      <c r="QNV192" s="148"/>
      <c r="QNW192" s="148"/>
      <c r="QNX192" s="148"/>
      <c r="QNY192" s="148"/>
      <c r="QNZ192" s="148"/>
      <c r="QOA192" s="148"/>
      <c r="QOB192" s="148"/>
      <c r="QOC192" s="148"/>
      <c r="QOD192" s="148"/>
      <c r="QOE192" s="148"/>
      <c r="QOF192" s="148"/>
      <c r="QOG192" s="148"/>
      <c r="QOH192" s="148"/>
      <c r="QOI192" s="148"/>
      <c r="QOJ192" s="148"/>
      <c r="QOK192" s="148"/>
      <c r="QOL192" s="148"/>
      <c r="QOM192" s="148"/>
      <c r="QON192" s="148"/>
      <c r="QOO192" s="148"/>
      <c r="QOP192" s="148"/>
      <c r="QOQ192" s="148"/>
      <c r="QOR192" s="148"/>
      <c r="QOS192" s="148"/>
      <c r="QOT192" s="148"/>
      <c r="QOU192" s="148"/>
      <c r="QOV192" s="148"/>
      <c r="QOW192" s="148"/>
      <c r="QOX192" s="148"/>
      <c r="QOY192" s="148"/>
      <c r="QOZ192" s="148"/>
      <c r="QPA192" s="148"/>
      <c r="QPB192" s="148"/>
      <c r="QPC192" s="148"/>
      <c r="QPD192" s="148"/>
      <c r="QPE192" s="148"/>
      <c r="QPF192" s="148"/>
      <c r="QPG192" s="148"/>
      <c r="QPH192" s="148"/>
      <c r="QPI192" s="148"/>
      <c r="QPJ192" s="148"/>
      <c r="QPK192" s="148"/>
      <c r="QPL192" s="148"/>
      <c r="QPM192" s="148"/>
      <c r="QPN192" s="148"/>
      <c r="QPO192" s="148"/>
      <c r="QPP192" s="148"/>
      <c r="QPQ192" s="148"/>
      <c r="QPR192" s="148"/>
      <c r="QPS192" s="148"/>
      <c r="QPT192" s="148"/>
      <c r="QPU192" s="148"/>
      <c r="QPV192" s="148"/>
      <c r="QPW192" s="148"/>
      <c r="QPX192" s="148"/>
      <c r="QPY192" s="148"/>
      <c r="QPZ192" s="148"/>
      <c r="QQA192" s="148"/>
      <c r="QQB192" s="148"/>
      <c r="QQC192" s="148"/>
      <c r="QQD192" s="148"/>
      <c r="QQE192" s="148"/>
      <c r="QQF192" s="148"/>
      <c r="QQG192" s="148"/>
      <c r="QQH192" s="148"/>
      <c r="QQI192" s="148"/>
      <c r="QQJ192" s="148"/>
      <c r="QQK192" s="148"/>
      <c r="QQL192" s="148"/>
      <c r="QQM192" s="148"/>
      <c r="QQN192" s="148"/>
      <c r="QQO192" s="148"/>
      <c r="QQP192" s="148"/>
      <c r="QQQ192" s="148"/>
      <c r="QQR192" s="148"/>
      <c r="QQS192" s="148"/>
      <c r="QQT192" s="148"/>
      <c r="QQU192" s="148"/>
      <c r="QQV192" s="148"/>
      <c r="QQW192" s="148"/>
      <c r="QQX192" s="148"/>
      <c r="QQY192" s="148"/>
      <c r="QQZ192" s="148"/>
      <c r="QRA192" s="148"/>
      <c r="QRB192" s="148"/>
      <c r="QRC192" s="148"/>
      <c r="QRD192" s="148"/>
      <c r="QRE192" s="148"/>
      <c r="QRF192" s="148"/>
      <c r="QRG192" s="148"/>
      <c r="QRH192" s="148"/>
      <c r="QRI192" s="148"/>
      <c r="QRJ192" s="148"/>
      <c r="QRK192" s="148"/>
      <c r="QRL192" s="148"/>
      <c r="QRM192" s="148"/>
      <c r="QRN192" s="148"/>
      <c r="QRO192" s="148"/>
      <c r="QRP192" s="148"/>
      <c r="QRQ192" s="148"/>
      <c r="QRR192" s="148"/>
      <c r="QRS192" s="148"/>
      <c r="QRT192" s="148"/>
      <c r="QRU192" s="148"/>
      <c r="QRV192" s="148"/>
      <c r="QRW192" s="148"/>
      <c r="QRX192" s="148"/>
      <c r="QRY192" s="148"/>
      <c r="QRZ192" s="148"/>
      <c r="QSA192" s="148"/>
      <c r="QSB192" s="148"/>
      <c r="QSC192" s="148"/>
      <c r="QSD192" s="148"/>
      <c r="QSE192" s="148"/>
      <c r="QSF192" s="148"/>
      <c r="QSG192" s="148"/>
      <c r="QSH192" s="148"/>
      <c r="QSI192" s="148"/>
      <c r="QSJ192" s="148"/>
      <c r="QSK192" s="148"/>
      <c r="QSL192" s="148"/>
      <c r="QSM192" s="148"/>
      <c r="QSN192" s="148"/>
      <c r="QSO192" s="148"/>
      <c r="QSP192" s="148"/>
      <c r="QSQ192" s="148"/>
      <c r="QSR192" s="148"/>
      <c r="QSS192" s="148"/>
      <c r="QST192" s="148"/>
      <c r="QSU192" s="148"/>
      <c r="QSV192" s="148"/>
      <c r="QSW192" s="148"/>
      <c r="QSX192" s="148"/>
      <c r="QSY192" s="148"/>
      <c r="QSZ192" s="148"/>
      <c r="QTA192" s="148"/>
      <c r="QTB192" s="148"/>
      <c r="QTC192" s="148"/>
      <c r="QTD192" s="148"/>
      <c r="QTE192" s="148"/>
      <c r="QTF192" s="148"/>
      <c r="QTG192" s="148"/>
      <c r="QTH192" s="148"/>
      <c r="QTI192" s="148"/>
      <c r="QTJ192" s="148"/>
      <c r="QTK192" s="148"/>
      <c r="QTL192" s="148"/>
      <c r="QTM192" s="148"/>
      <c r="QTN192" s="148"/>
      <c r="QTO192" s="148"/>
      <c r="QTP192" s="148"/>
      <c r="QTQ192" s="148"/>
      <c r="QTR192" s="148"/>
      <c r="QTS192" s="148"/>
      <c r="QTT192" s="148"/>
      <c r="QTU192" s="148"/>
      <c r="QTV192" s="148"/>
      <c r="QTW192" s="148"/>
      <c r="QTX192" s="148"/>
      <c r="QTY192" s="148"/>
      <c r="QTZ192" s="148"/>
      <c r="QUA192" s="148"/>
      <c r="QUB192" s="148"/>
      <c r="QUC192" s="148"/>
      <c r="QUD192" s="148"/>
      <c r="QUE192" s="148"/>
      <c r="QUF192" s="148"/>
      <c r="QUG192" s="148"/>
      <c r="QUH192" s="148"/>
      <c r="QUI192" s="148"/>
      <c r="QUJ192" s="148"/>
      <c r="QUK192" s="148"/>
      <c r="QUL192" s="148"/>
      <c r="QUM192" s="148"/>
      <c r="QUN192" s="148"/>
      <c r="QUO192" s="148"/>
      <c r="QUP192" s="148"/>
      <c r="QUQ192" s="148"/>
      <c r="QUR192" s="148"/>
      <c r="QUS192" s="148"/>
      <c r="QUT192" s="148"/>
      <c r="QUU192" s="148"/>
      <c r="QUV192" s="148"/>
      <c r="QUW192" s="148"/>
      <c r="QUX192" s="148"/>
      <c r="QUY192" s="148"/>
      <c r="QUZ192" s="148"/>
      <c r="QVA192" s="148"/>
      <c r="QVB192" s="148"/>
      <c r="QVC192" s="148"/>
      <c r="QVD192" s="148"/>
      <c r="QVE192" s="148"/>
      <c r="QVF192" s="148"/>
      <c r="QVG192" s="148"/>
      <c r="QVH192" s="148"/>
      <c r="QVI192" s="148"/>
      <c r="QVJ192" s="148"/>
      <c r="QVK192" s="148"/>
      <c r="QVL192" s="148"/>
      <c r="QVM192" s="148"/>
      <c r="QVN192" s="148"/>
      <c r="QVO192" s="148"/>
      <c r="QVP192" s="148"/>
      <c r="QVQ192" s="148"/>
      <c r="QVR192" s="148"/>
      <c r="QVS192" s="148"/>
      <c r="QVT192" s="148"/>
      <c r="QVU192" s="148"/>
      <c r="QVV192" s="148"/>
      <c r="QVW192" s="148"/>
      <c r="QVX192" s="148"/>
      <c r="QVY192" s="148"/>
      <c r="QVZ192" s="148"/>
      <c r="QWA192" s="148"/>
      <c r="QWB192" s="148"/>
      <c r="QWC192" s="148"/>
      <c r="QWD192" s="148"/>
      <c r="QWE192" s="148"/>
      <c r="QWF192" s="148"/>
      <c r="QWG192" s="148"/>
      <c r="QWH192" s="148"/>
      <c r="QWI192" s="148"/>
      <c r="QWJ192" s="148"/>
      <c r="QWK192" s="148"/>
      <c r="QWL192" s="148"/>
      <c r="QWM192" s="148"/>
      <c r="QWN192" s="148"/>
      <c r="QWO192" s="148"/>
      <c r="QWP192" s="148"/>
      <c r="QWQ192" s="148"/>
      <c r="QWR192" s="148"/>
      <c r="QWS192" s="148"/>
      <c r="QWT192" s="148"/>
      <c r="QWU192" s="148"/>
      <c r="QWV192" s="148"/>
      <c r="QWW192" s="148"/>
      <c r="QWX192" s="148"/>
      <c r="QWY192" s="148"/>
      <c r="QWZ192" s="148"/>
      <c r="QXA192" s="148"/>
      <c r="QXB192" s="148"/>
      <c r="QXC192" s="148"/>
      <c r="QXD192" s="148"/>
      <c r="QXE192" s="148"/>
      <c r="QXF192" s="148"/>
      <c r="QXG192" s="148"/>
      <c r="QXH192" s="148"/>
      <c r="QXI192" s="148"/>
      <c r="QXJ192" s="148"/>
      <c r="QXK192" s="148"/>
      <c r="QXL192" s="148"/>
      <c r="QXM192" s="148"/>
      <c r="QXN192" s="148"/>
      <c r="QXO192" s="148"/>
      <c r="QXP192" s="148"/>
      <c r="QXQ192" s="148"/>
      <c r="QXR192" s="148"/>
      <c r="QXS192" s="148"/>
      <c r="QXT192" s="148"/>
      <c r="QXU192" s="148"/>
      <c r="QXV192" s="148"/>
      <c r="QXW192" s="148"/>
      <c r="QXX192" s="148"/>
      <c r="QXY192" s="148"/>
      <c r="QXZ192" s="148"/>
      <c r="QYA192" s="148"/>
      <c r="QYB192" s="148"/>
      <c r="QYC192" s="148"/>
      <c r="QYD192" s="148"/>
      <c r="QYE192" s="148"/>
      <c r="QYF192" s="148"/>
      <c r="QYG192" s="148"/>
      <c r="QYH192" s="148"/>
      <c r="QYI192" s="148"/>
      <c r="QYJ192" s="148"/>
      <c r="QYK192" s="148"/>
      <c r="QYL192" s="148"/>
      <c r="QYM192" s="148"/>
      <c r="QYN192" s="148"/>
      <c r="QYO192" s="148"/>
      <c r="QYP192" s="148"/>
      <c r="QYQ192" s="148"/>
      <c r="QYR192" s="148"/>
      <c r="QYS192" s="148"/>
      <c r="QYT192" s="148"/>
      <c r="QYU192" s="148"/>
      <c r="QYV192" s="148"/>
      <c r="QYW192" s="148"/>
      <c r="QYX192" s="148"/>
      <c r="QYY192" s="148"/>
      <c r="QYZ192" s="148"/>
      <c r="QZA192" s="148"/>
      <c r="QZB192" s="148"/>
      <c r="QZC192" s="148"/>
      <c r="QZD192" s="148"/>
      <c r="QZE192" s="148"/>
      <c r="QZF192" s="148"/>
      <c r="QZG192" s="148"/>
      <c r="QZH192" s="148"/>
      <c r="QZI192" s="148"/>
      <c r="QZJ192" s="148"/>
      <c r="QZK192" s="148"/>
      <c r="QZL192" s="148"/>
      <c r="QZM192" s="148"/>
      <c r="QZN192" s="148"/>
      <c r="QZO192" s="148"/>
      <c r="QZP192" s="148"/>
      <c r="QZQ192" s="148"/>
      <c r="QZR192" s="148"/>
      <c r="QZS192" s="148"/>
      <c r="QZT192" s="148"/>
      <c r="QZU192" s="148"/>
      <c r="QZV192" s="148"/>
      <c r="QZW192" s="148"/>
      <c r="QZX192" s="148"/>
      <c r="QZY192" s="148"/>
      <c r="QZZ192" s="148"/>
      <c r="RAA192" s="148"/>
      <c r="RAB192" s="148"/>
      <c r="RAC192" s="148"/>
      <c r="RAD192" s="148"/>
      <c r="RAE192" s="148"/>
      <c r="RAF192" s="148"/>
      <c r="RAG192" s="148"/>
      <c r="RAH192" s="148"/>
      <c r="RAI192" s="148"/>
      <c r="RAJ192" s="148"/>
      <c r="RAK192" s="148"/>
      <c r="RAL192" s="148"/>
      <c r="RAM192" s="148"/>
      <c r="RAN192" s="148"/>
      <c r="RAO192" s="148"/>
      <c r="RAP192" s="148"/>
      <c r="RAQ192" s="148"/>
      <c r="RAR192" s="148"/>
      <c r="RAS192" s="148"/>
      <c r="RAT192" s="148"/>
      <c r="RAU192" s="148"/>
      <c r="RAV192" s="148"/>
      <c r="RAW192" s="148"/>
      <c r="RAX192" s="148"/>
      <c r="RAY192" s="148"/>
      <c r="RAZ192" s="148"/>
      <c r="RBA192" s="148"/>
      <c r="RBB192" s="148"/>
      <c r="RBC192" s="148"/>
      <c r="RBD192" s="148"/>
      <c r="RBE192" s="148"/>
      <c r="RBF192" s="148"/>
      <c r="RBG192" s="148"/>
      <c r="RBH192" s="148"/>
      <c r="RBI192" s="148"/>
      <c r="RBJ192" s="148"/>
      <c r="RBK192" s="148"/>
      <c r="RBL192" s="148"/>
      <c r="RBM192" s="148"/>
      <c r="RBN192" s="148"/>
      <c r="RBO192" s="148"/>
      <c r="RBP192" s="148"/>
      <c r="RBQ192" s="148"/>
      <c r="RBR192" s="148"/>
      <c r="RBS192" s="148"/>
      <c r="RBT192" s="148"/>
      <c r="RBU192" s="148"/>
      <c r="RBV192" s="148"/>
      <c r="RBW192" s="148"/>
      <c r="RBX192" s="148"/>
      <c r="RBY192" s="148"/>
      <c r="RBZ192" s="148"/>
      <c r="RCA192" s="148"/>
      <c r="RCB192" s="148"/>
      <c r="RCC192" s="148"/>
      <c r="RCD192" s="148"/>
      <c r="RCE192" s="148"/>
      <c r="RCF192" s="148"/>
      <c r="RCG192" s="148"/>
      <c r="RCH192" s="148"/>
      <c r="RCI192" s="148"/>
      <c r="RCJ192" s="148"/>
      <c r="RCK192" s="148"/>
      <c r="RCL192" s="148"/>
      <c r="RCM192" s="148"/>
      <c r="RCN192" s="148"/>
      <c r="RCO192" s="148"/>
      <c r="RCP192" s="148"/>
      <c r="RCQ192" s="148"/>
      <c r="RCR192" s="148"/>
      <c r="RCS192" s="148"/>
      <c r="RCT192" s="148"/>
      <c r="RCU192" s="148"/>
      <c r="RCV192" s="148"/>
      <c r="RCW192" s="148"/>
      <c r="RCX192" s="148"/>
      <c r="RCY192" s="148"/>
      <c r="RCZ192" s="148"/>
      <c r="RDA192" s="148"/>
      <c r="RDB192" s="148"/>
      <c r="RDC192" s="148"/>
      <c r="RDD192" s="148"/>
      <c r="RDE192" s="148"/>
      <c r="RDF192" s="148"/>
      <c r="RDG192" s="148"/>
      <c r="RDH192" s="148"/>
      <c r="RDI192" s="148"/>
      <c r="RDJ192" s="148"/>
      <c r="RDK192" s="148"/>
      <c r="RDL192" s="148"/>
      <c r="RDM192" s="148"/>
      <c r="RDN192" s="148"/>
      <c r="RDO192" s="148"/>
      <c r="RDP192" s="148"/>
      <c r="RDQ192" s="148"/>
      <c r="RDR192" s="148"/>
      <c r="RDS192" s="148"/>
      <c r="RDT192" s="148"/>
      <c r="RDU192" s="148"/>
      <c r="RDV192" s="148"/>
      <c r="RDW192" s="148"/>
      <c r="RDX192" s="148"/>
      <c r="RDY192" s="148"/>
      <c r="RDZ192" s="148"/>
      <c r="REA192" s="148"/>
      <c r="REB192" s="148"/>
      <c r="REC192" s="148"/>
      <c r="RED192" s="148"/>
      <c r="REE192" s="148"/>
      <c r="REF192" s="148"/>
      <c r="REG192" s="148"/>
      <c r="REH192" s="148"/>
      <c r="REI192" s="148"/>
      <c r="REJ192" s="148"/>
      <c r="REK192" s="148"/>
      <c r="REL192" s="148"/>
      <c r="REM192" s="148"/>
      <c r="REN192" s="148"/>
      <c r="REO192" s="148"/>
      <c r="REP192" s="148"/>
      <c r="REQ192" s="148"/>
      <c r="RER192" s="148"/>
      <c r="RES192" s="148"/>
      <c r="RET192" s="148"/>
      <c r="REU192" s="148"/>
      <c r="REV192" s="148"/>
      <c r="REW192" s="148"/>
      <c r="REX192" s="148"/>
      <c r="REY192" s="148"/>
      <c r="REZ192" s="148"/>
      <c r="RFA192" s="148"/>
      <c r="RFB192" s="148"/>
      <c r="RFC192" s="148"/>
      <c r="RFD192" s="148"/>
      <c r="RFE192" s="148"/>
      <c r="RFF192" s="148"/>
      <c r="RFG192" s="148"/>
      <c r="RFH192" s="148"/>
      <c r="RFI192" s="148"/>
      <c r="RFJ192" s="148"/>
      <c r="RFK192" s="148"/>
      <c r="RFL192" s="148"/>
      <c r="RFM192" s="148"/>
      <c r="RFN192" s="148"/>
      <c r="RFO192" s="148"/>
      <c r="RFP192" s="148"/>
      <c r="RFQ192" s="148"/>
      <c r="RFR192" s="148"/>
      <c r="RFS192" s="148"/>
      <c r="RFT192" s="148"/>
      <c r="RFU192" s="148"/>
      <c r="RFV192" s="148"/>
      <c r="RFW192" s="148"/>
      <c r="RFX192" s="148"/>
      <c r="RFY192" s="148"/>
      <c r="RFZ192" s="148"/>
      <c r="RGA192" s="148"/>
      <c r="RGB192" s="148"/>
      <c r="RGC192" s="148"/>
      <c r="RGD192" s="148"/>
      <c r="RGE192" s="148"/>
      <c r="RGF192" s="148"/>
      <c r="RGG192" s="148"/>
      <c r="RGH192" s="148"/>
      <c r="RGI192" s="148"/>
      <c r="RGJ192" s="148"/>
      <c r="RGK192" s="148"/>
      <c r="RGL192" s="148"/>
      <c r="RGM192" s="148"/>
      <c r="RGN192" s="148"/>
      <c r="RGO192" s="148"/>
      <c r="RGP192" s="148"/>
      <c r="RGQ192" s="148"/>
      <c r="RGR192" s="148"/>
      <c r="RGS192" s="148"/>
      <c r="RGT192" s="148"/>
      <c r="RGU192" s="148"/>
      <c r="RGV192" s="148"/>
      <c r="RGW192" s="148"/>
      <c r="RGX192" s="148"/>
      <c r="RGY192" s="148"/>
      <c r="RGZ192" s="148"/>
      <c r="RHA192" s="148"/>
      <c r="RHB192" s="148"/>
      <c r="RHC192" s="148"/>
      <c r="RHD192" s="148"/>
      <c r="RHE192" s="148"/>
      <c r="RHF192" s="148"/>
      <c r="RHG192" s="148"/>
      <c r="RHH192" s="148"/>
      <c r="RHI192" s="148"/>
      <c r="RHJ192" s="148"/>
      <c r="RHK192" s="148"/>
      <c r="RHL192" s="148"/>
      <c r="RHM192" s="148"/>
      <c r="RHN192" s="148"/>
      <c r="RHO192" s="148"/>
      <c r="RHP192" s="148"/>
      <c r="RHQ192" s="148"/>
      <c r="RHR192" s="148"/>
      <c r="RHS192" s="148"/>
      <c r="RHT192" s="148"/>
      <c r="RHU192" s="148"/>
      <c r="RHV192" s="148"/>
      <c r="RHW192" s="148"/>
      <c r="RHX192" s="148"/>
      <c r="RHY192" s="148"/>
      <c r="RHZ192" s="148"/>
      <c r="RIA192" s="148"/>
      <c r="RIB192" s="148"/>
      <c r="RIC192" s="148"/>
      <c r="RID192" s="148"/>
      <c r="RIE192" s="148"/>
      <c r="RIF192" s="148"/>
      <c r="RIG192" s="148"/>
      <c r="RIH192" s="148"/>
      <c r="RII192" s="148"/>
      <c r="RIJ192" s="148"/>
      <c r="RIK192" s="148"/>
      <c r="RIL192" s="148"/>
      <c r="RIM192" s="148"/>
      <c r="RIN192" s="148"/>
      <c r="RIO192" s="148"/>
      <c r="RIP192" s="148"/>
      <c r="RIQ192" s="148"/>
      <c r="RIR192" s="148"/>
      <c r="RIS192" s="148"/>
      <c r="RIT192" s="148"/>
      <c r="RIU192" s="148"/>
      <c r="RIV192" s="148"/>
      <c r="RIW192" s="148"/>
      <c r="RIX192" s="148"/>
      <c r="RIY192" s="148"/>
      <c r="RIZ192" s="148"/>
      <c r="RJA192" s="148"/>
      <c r="RJB192" s="148"/>
      <c r="RJC192" s="148"/>
      <c r="RJD192" s="148"/>
      <c r="RJE192" s="148"/>
      <c r="RJF192" s="148"/>
      <c r="RJG192" s="148"/>
      <c r="RJH192" s="148"/>
      <c r="RJI192" s="148"/>
      <c r="RJJ192" s="148"/>
      <c r="RJK192" s="148"/>
      <c r="RJL192" s="148"/>
      <c r="RJM192" s="148"/>
      <c r="RJN192" s="148"/>
      <c r="RJO192" s="148"/>
      <c r="RJP192" s="148"/>
      <c r="RJQ192" s="148"/>
      <c r="RJR192" s="148"/>
      <c r="RJS192" s="148"/>
      <c r="RJT192" s="148"/>
      <c r="RJU192" s="148"/>
      <c r="RJV192" s="148"/>
      <c r="RJW192" s="148"/>
      <c r="RJX192" s="148"/>
      <c r="RJY192" s="148"/>
      <c r="RJZ192" s="148"/>
      <c r="RKA192" s="148"/>
      <c r="RKB192" s="148"/>
      <c r="RKC192" s="148"/>
      <c r="RKD192" s="148"/>
      <c r="RKE192" s="148"/>
      <c r="RKF192" s="148"/>
      <c r="RKG192" s="148"/>
      <c r="RKH192" s="148"/>
      <c r="RKI192" s="148"/>
      <c r="RKJ192" s="148"/>
      <c r="RKK192" s="148"/>
      <c r="RKL192" s="148"/>
      <c r="RKM192" s="148"/>
      <c r="RKN192" s="148"/>
      <c r="RKO192" s="148"/>
      <c r="RKP192" s="148"/>
      <c r="RKQ192" s="148"/>
      <c r="RKR192" s="148"/>
      <c r="RKS192" s="148"/>
      <c r="RKT192" s="148"/>
      <c r="RKU192" s="148"/>
      <c r="RKV192" s="148"/>
      <c r="RKW192" s="148"/>
      <c r="RKX192" s="148"/>
      <c r="RKY192" s="148"/>
      <c r="RKZ192" s="148"/>
      <c r="RLA192" s="148"/>
      <c r="RLB192" s="148"/>
      <c r="RLC192" s="148"/>
      <c r="RLD192" s="148"/>
      <c r="RLE192" s="148"/>
      <c r="RLF192" s="148"/>
      <c r="RLG192" s="148"/>
      <c r="RLH192" s="148"/>
      <c r="RLI192" s="148"/>
      <c r="RLJ192" s="148"/>
      <c r="RLK192" s="148"/>
      <c r="RLL192" s="148"/>
      <c r="RLM192" s="148"/>
      <c r="RLN192" s="148"/>
      <c r="RLO192" s="148"/>
      <c r="RLP192" s="148"/>
      <c r="RLQ192" s="148"/>
      <c r="RLR192" s="148"/>
      <c r="RLS192" s="148"/>
      <c r="RLT192" s="148"/>
      <c r="RLU192" s="148"/>
      <c r="RLV192" s="148"/>
      <c r="RLW192" s="148"/>
      <c r="RLX192" s="148"/>
      <c r="RLY192" s="148"/>
      <c r="RLZ192" s="148"/>
      <c r="RMA192" s="148"/>
      <c r="RMB192" s="148"/>
      <c r="RMC192" s="148"/>
      <c r="RMD192" s="148"/>
      <c r="RME192" s="148"/>
      <c r="RMF192" s="148"/>
      <c r="RMG192" s="148"/>
      <c r="RMH192" s="148"/>
      <c r="RMI192" s="148"/>
      <c r="RMJ192" s="148"/>
      <c r="RMK192" s="148"/>
      <c r="RML192" s="148"/>
      <c r="RMM192" s="148"/>
      <c r="RMN192" s="148"/>
      <c r="RMO192" s="148"/>
      <c r="RMP192" s="148"/>
      <c r="RMQ192" s="148"/>
      <c r="RMR192" s="148"/>
      <c r="RMS192" s="148"/>
      <c r="RMT192" s="148"/>
      <c r="RMU192" s="148"/>
      <c r="RMV192" s="148"/>
      <c r="RMW192" s="148"/>
      <c r="RMX192" s="148"/>
      <c r="RMY192" s="148"/>
      <c r="RMZ192" s="148"/>
      <c r="RNA192" s="148"/>
      <c r="RNB192" s="148"/>
      <c r="RNC192" s="148"/>
      <c r="RND192" s="148"/>
      <c r="RNE192" s="148"/>
      <c r="RNF192" s="148"/>
      <c r="RNG192" s="148"/>
      <c r="RNH192" s="148"/>
      <c r="RNI192" s="148"/>
      <c r="RNJ192" s="148"/>
      <c r="RNK192" s="148"/>
      <c r="RNL192" s="148"/>
      <c r="RNM192" s="148"/>
      <c r="RNN192" s="148"/>
      <c r="RNO192" s="148"/>
      <c r="RNP192" s="148"/>
      <c r="RNQ192" s="148"/>
      <c r="RNR192" s="148"/>
      <c r="RNS192" s="148"/>
      <c r="RNT192" s="148"/>
      <c r="RNU192" s="148"/>
      <c r="RNV192" s="148"/>
      <c r="RNW192" s="148"/>
      <c r="RNX192" s="148"/>
      <c r="RNY192" s="148"/>
      <c r="RNZ192" s="148"/>
      <c r="ROA192" s="148"/>
      <c r="ROB192" s="148"/>
      <c r="ROC192" s="148"/>
      <c r="ROD192" s="148"/>
      <c r="ROE192" s="148"/>
      <c r="ROF192" s="148"/>
      <c r="ROG192" s="148"/>
      <c r="ROH192" s="148"/>
      <c r="ROI192" s="148"/>
      <c r="ROJ192" s="148"/>
      <c r="ROK192" s="148"/>
      <c r="ROL192" s="148"/>
      <c r="ROM192" s="148"/>
      <c r="RON192" s="148"/>
      <c r="ROO192" s="148"/>
      <c r="ROP192" s="148"/>
      <c r="ROQ192" s="148"/>
      <c r="ROR192" s="148"/>
      <c r="ROS192" s="148"/>
      <c r="ROT192" s="148"/>
      <c r="ROU192" s="148"/>
      <c r="ROV192" s="148"/>
      <c r="ROW192" s="148"/>
      <c r="ROX192" s="148"/>
      <c r="ROY192" s="148"/>
      <c r="ROZ192" s="148"/>
      <c r="RPA192" s="148"/>
      <c r="RPB192" s="148"/>
      <c r="RPC192" s="148"/>
      <c r="RPD192" s="148"/>
      <c r="RPE192" s="148"/>
      <c r="RPF192" s="148"/>
      <c r="RPG192" s="148"/>
      <c r="RPH192" s="148"/>
      <c r="RPI192" s="148"/>
      <c r="RPJ192" s="148"/>
      <c r="RPK192" s="148"/>
      <c r="RPL192" s="148"/>
      <c r="RPM192" s="148"/>
      <c r="RPN192" s="148"/>
      <c r="RPO192" s="148"/>
      <c r="RPP192" s="148"/>
      <c r="RPQ192" s="148"/>
      <c r="RPR192" s="148"/>
      <c r="RPS192" s="148"/>
      <c r="RPT192" s="148"/>
      <c r="RPU192" s="148"/>
      <c r="RPV192" s="148"/>
      <c r="RPW192" s="148"/>
      <c r="RPX192" s="148"/>
      <c r="RPY192" s="148"/>
      <c r="RPZ192" s="148"/>
      <c r="RQA192" s="148"/>
      <c r="RQB192" s="148"/>
      <c r="RQC192" s="148"/>
      <c r="RQD192" s="148"/>
      <c r="RQE192" s="148"/>
      <c r="RQF192" s="148"/>
      <c r="RQG192" s="148"/>
      <c r="RQH192" s="148"/>
      <c r="RQI192" s="148"/>
      <c r="RQJ192" s="148"/>
      <c r="RQK192" s="148"/>
      <c r="RQL192" s="148"/>
      <c r="RQM192" s="148"/>
      <c r="RQN192" s="148"/>
      <c r="RQO192" s="148"/>
      <c r="RQP192" s="148"/>
      <c r="RQQ192" s="148"/>
      <c r="RQR192" s="148"/>
      <c r="RQS192" s="148"/>
      <c r="RQT192" s="148"/>
      <c r="RQU192" s="148"/>
      <c r="RQV192" s="148"/>
      <c r="RQW192" s="148"/>
      <c r="RQX192" s="148"/>
      <c r="RQY192" s="148"/>
      <c r="RQZ192" s="148"/>
      <c r="RRA192" s="148"/>
      <c r="RRB192" s="148"/>
      <c r="RRC192" s="148"/>
      <c r="RRD192" s="148"/>
      <c r="RRE192" s="148"/>
      <c r="RRF192" s="148"/>
      <c r="RRG192" s="148"/>
      <c r="RRH192" s="148"/>
      <c r="RRI192" s="148"/>
      <c r="RRJ192" s="148"/>
      <c r="RRK192" s="148"/>
      <c r="RRL192" s="148"/>
      <c r="RRM192" s="148"/>
      <c r="RRN192" s="148"/>
      <c r="RRO192" s="148"/>
      <c r="RRP192" s="148"/>
      <c r="RRQ192" s="148"/>
      <c r="RRR192" s="148"/>
      <c r="RRS192" s="148"/>
      <c r="RRT192" s="148"/>
      <c r="RRU192" s="148"/>
      <c r="RRV192" s="148"/>
      <c r="RRW192" s="148"/>
      <c r="RRX192" s="148"/>
      <c r="RRY192" s="148"/>
      <c r="RRZ192" s="148"/>
      <c r="RSA192" s="148"/>
      <c r="RSB192" s="148"/>
      <c r="RSC192" s="148"/>
      <c r="RSD192" s="148"/>
      <c r="RSE192" s="148"/>
      <c r="RSF192" s="148"/>
      <c r="RSG192" s="148"/>
      <c r="RSH192" s="148"/>
      <c r="RSI192" s="148"/>
      <c r="RSJ192" s="148"/>
      <c r="RSK192" s="148"/>
      <c r="RSL192" s="148"/>
      <c r="RSM192" s="148"/>
      <c r="RSN192" s="148"/>
      <c r="RSO192" s="148"/>
      <c r="RSP192" s="148"/>
      <c r="RSQ192" s="148"/>
      <c r="RSR192" s="148"/>
      <c r="RSS192" s="148"/>
      <c r="RST192" s="148"/>
      <c r="RSU192" s="148"/>
      <c r="RSV192" s="148"/>
      <c r="RSW192" s="148"/>
      <c r="RSX192" s="148"/>
      <c r="RSY192" s="148"/>
      <c r="RSZ192" s="148"/>
      <c r="RTA192" s="148"/>
      <c r="RTB192" s="148"/>
      <c r="RTC192" s="148"/>
      <c r="RTD192" s="148"/>
      <c r="RTE192" s="148"/>
      <c r="RTF192" s="148"/>
      <c r="RTG192" s="148"/>
      <c r="RTH192" s="148"/>
      <c r="RTI192" s="148"/>
      <c r="RTJ192" s="148"/>
      <c r="RTK192" s="148"/>
      <c r="RTL192" s="148"/>
      <c r="RTM192" s="148"/>
      <c r="RTN192" s="148"/>
      <c r="RTO192" s="148"/>
      <c r="RTP192" s="148"/>
      <c r="RTQ192" s="148"/>
      <c r="RTR192" s="148"/>
      <c r="RTS192" s="148"/>
      <c r="RTT192" s="148"/>
      <c r="RTU192" s="148"/>
      <c r="RTV192" s="148"/>
      <c r="RTW192" s="148"/>
      <c r="RTX192" s="148"/>
      <c r="RTY192" s="148"/>
      <c r="RTZ192" s="148"/>
      <c r="RUA192" s="148"/>
      <c r="RUB192" s="148"/>
      <c r="RUC192" s="148"/>
      <c r="RUD192" s="148"/>
      <c r="RUE192" s="148"/>
      <c r="RUF192" s="148"/>
      <c r="RUG192" s="148"/>
      <c r="RUH192" s="148"/>
      <c r="RUI192" s="148"/>
      <c r="RUJ192" s="148"/>
      <c r="RUK192" s="148"/>
      <c r="RUL192" s="148"/>
      <c r="RUM192" s="148"/>
      <c r="RUN192" s="148"/>
      <c r="RUO192" s="148"/>
      <c r="RUP192" s="148"/>
      <c r="RUQ192" s="148"/>
      <c r="RUR192" s="148"/>
      <c r="RUS192" s="148"/>
      <c r="RUT192" s="148"/>
      <c r="RUU192" s="148"/>
      <c r="RUV192" s="148"/>
      <c r="RUW192" s="148"/>
      <c r="RUX192" s="148"/>
      <c r="RUY192" s="148"/>
      <c r="RUZ192" s="148"/>
      <c r="RVA192" s="148"/>
      <c r="RVB192" s="148"/>
      <c r="RVC192" s="148"/>
      <c r="RVD192" s="148"/>
      <c r="RVE192" s="148"/>
      <c r="RVF192" s="148"/>
      <c r="RVG192" s="148"/>
      <c r="RVH192" s="148"/>
      <c r="RVI192" s="148"/>
      <c r="RVJ192" s="148"/>
      <c r="RVK192" s="148"/>
      <c r="RVL192" s="148"/>
      <c r="RVM192" s="148"/>
      <c r="RVN192" s="148"/>
      <c r="RVO192" s="148"/>
      <c r="RVP192" s="148"/>
      <c r="RVQ192" s="148"/>
      <c r="RVR192" s="148"/>
      <c r="RVS192" s="148"/>
      <c r="RVT192" s="148"/>
      <c r="RVU192" s="148"/>
      <c r="RVV192" s="148"/>
      <c r="RVW192" s="148"/>
      <c r="RVX192" s="148"/>
      <c r="RVY192" s="148"/>
      <c r="RVZ192" s="148"/>
      <c r="RWA192" s="148"/>
      <c r="RWB192" s="148"/>
      <c r="RWC192" s="148"/>
      <c r="RWD192" s="148"/>
      <c r="RWE192" s="148"/>
      <c r="RWF192" s="148"/>
      <c r="RWG192" s="148"/>
      <c r="RWH192" s="148"/>
      <c r="RWI192" s="148"/>
      <c r="RWJ192" s="148"/>
      <c r="RWK192" s="148"/>
      <c r="RWL192" s="148"/>
      <c r="RWM192" s="148"/>
      <c r="RWN192" s="148"/>
      <c r="RWO192" s="148"/>
      <c r="RWP192" s="148"/>
      <c r="RWQ192" s="148"/>
      <c r="RWR192" s="148"/>
      <c r="RWS192" s="148"/>
      <c r="RWT192" s="148"/>
      <c r="RWU192" s="148"/>
      <c r="RWV192" s="148"/>
      <c r="RWW192" s="148"/>
      <c r="RWX192" s="148"/>
      <c r="RWY192" s="148"/>
      <c r="RWZ192" s="148"/>
      <c r="RXA192" s="148"/>
      <c r="RXB192" s="148"/>
      <c r="RXC192" s="148"/>
      <c r="RXD192" s="148"/>
      <c r="RXE192" s="148"/>
      <c r="RXF192" s="148"/>
      <c r="RXG192" s="148"/>
      <c r="RXH192" s="148"/>
      <c r="RXI192" s="148"/>
      <c r="RXJ192" s="148"/>
      <c r="RXK192" s="148"/>
      <c r="RXL192" s="148"/>
      <c r="RXM192" s="148"/>
      <c r="RXN192" s="148"/>
      <c r="RXO192" s="148"/>
      <c r="RXP192" s="148"/>
      <c r="RXQ192" s="148"/>
      <c r="RXR192" s="148"/>
      <c r="RXS192" s="148"/>
      <c r="RXT192" s="148"/>
      <c r="RXU192" s="148"/>
      <c r="RXV192" s="148"/>
      <c r="RXW192" s="148"/>
      <c r="RXX192" s="148"/>
      <c r="RXY192" s="148"/>
      <c r="RXZ192" s="148"/>
      <c r="RYA192" s="148"/>
      <c r="RYB192" s="148"/>
      <c r="RYC192" s="148"/>
      <c r="RYD192" s="148"/>
      <c r="RYE192" s="148"/>
      <c r="RYF192" s="148"/>
      <c r="RYG192" s="148"/>
      <c r="RYH192" s="148"/>
      <c r="RYI192" s="148"/>
      <c r="RYJ192" s="148"/>
      <c r="RYK192" s="148"/>
      <c r="RYL192" s="148"/>
      <c r="RYM192" s="148"/>
      <c r="RYN192" s="148"/>
      <c r="RYO192" s="148"/>
      <c r="RYP192" s="148"/>
      <c r="RYQ192" s="148"/>
      <c r="RYR192" s="148"/>
      <c r="RYS192" s="148"/>
      <c r="RYT192" s="148"/>
      <c r="RYU192" s="148"/>
      <c r="RYV192" s="148"/>
      <c r="RYW192" s="148"/>
      <c r="RYX192" s="148"/>
      <c r="RYY192" s="148"/>
      <c r="RYZ192" s="148"/>
      <c r="RZA192" s="148"/>
      <c r="RZB192" s="148"/>
      <c r="RZC192" s="148"/>
      <c r="RZD192" s="148"/>
      <c r="RZE192" s="148"/>
      <c r="RZF192" s="148"/>
      <c r="RZG192" s="148"/>
      <c r="RZH192" s="148"/>
      <c r="RZI192" s="148"/>
      <c r="RZJ192" s="148"/>
      <c r="RZK192" s="148"/>
      <c r="RZL192" s="148"/>
      <c r="RZM192" s="148"/>
      <c r="RZN192" s="148"/>
      <c r="RZO192" s="148"/>
      <c r="RZP192" s="148"/>
      <c r="RZQ192" s="148"/>
      <c r="RZR192" s="148"/>
      <c r="RZS192" s="148"/>
      <c r="RZT192" s="148"/>
      <c r="RZU192" s="148"/>
      <c r="RZV192" s="148"/>
      <c r="RZW192" s="148"/>
      <c r="RZX192" s="148"/>
      <c r="RZY192" s="148"/>
      <c r="RZZ192" s="148"/>
      <c r="SAA192" s="148"/>
      <c r="SAB192" s="148"/>
      <c r="SAC192" s="148"/>
      <c r="SAD192" s="148"/>
      <c r="SAE192" s="148"/>
      <c r="SAF192" s="148"/>
      <c r="SAG192" s="148"/>
      <c r="SAH192" s="148"/>
      <c r="SAI192" s="148"/>
      <c r="SAJ192" s="148"/>
      <c r="SAK192" s="148"/>
      <c r="SAL192" s="148"/>
      <c r="SAM192" s="148"/>
      <c r="SAN192" s="148"/>
      <c r="SAO192" s="148"/>
      <c r="SAP192" s="148"/>
      <c r="SAQ192" s="148"/>
      <c r="SAR192" s="148"/>
      <c r="SAS192" s="148"/>
      <c r="SAT192" s="148"/>
      <c r="SAU192" s="148"/>
      <c r="SAV192" s="148"/>
      <c r="SAW192" s="148"/>
      <c r="SAX192" s="148"/>
      <c r="SAY192" s="148"/>
      <c r="SAZ192" s="148"/>
      <c r="SBA192" s="148"/>
      <c r="SBB192" s="148"/>
      <c r="SBC192" s="148"/>
      <c r="SBD192" s="148"/>
      <c r="SBE192" s="148"/>
      <c r="SBF192" s="148"/>
      <c r="SBG192" s="148"/>
      <c r="SBH192" s="148"/>
      <c r="SBI192" s="148"/>
      <c r="SBJ192" s="148"/>
      <c r="SBK192" s="148"/>
      <c r="SBL192" s="148"/>
      <c r="SBM192" s="148"/>
      <c r="SBN192" s="148"/>
      <c r="SBO192" s="148"/>
      <c r="SBP192" s="148"/>
      <c r="SBQ192" s="148"/>
      <c r="SBR192" s="148"/>
      <c r="SBS192" s="148"/>
      <c r="SBT192" s="148"/>
      <c r="SBU192" s="148"/>
      <c r="SBV192" s="148"/>
      <c r="SBW192" s="148"/>
      <c r="SBX192" s="148"/>
      <c r="SBY192" s="148"/>
      <c r="SBZ192" s="148"/>
      <c r="SCA192" s="148"/>
      <c r="SCB192" s="148"/>
      <c r="SCC192" s="148"/>
      <c r="SCD192" s="148"/>
      <c r="SCE192" s="148"/>
      <c r="SCF192" s="148"/>
      <c r="SCG192" s="148"/>
      <c r="SCH192" s="148"/>
      <c r="SCI192" s="148"/>
      <c r="SCJ192" s="148"/>
      <c r="SCK192" s="148"/>
      <c r="SCL192" s="148"/>
      <c r="SCM192" s="148"/>
      <c r="SCN192" s="148"/>
      <c r="SCO192" s="148"/>
      <c r="SCP192" s="148"/>
      <c r="SCQ192" s="148"/>
      <c r="SCR192" s="148"/>
      <c r="SCS192" s="148"/>
      <c r="SCT192" s="148"/>
      <c r="SCU192" s="148"/>
      <c r="SCV192" s="148"/>
      <c r="SCW192" s="148"/>
      <c r="SCX192" s="148"/>
      <c r="SCY192" s="148"/>
      <c r="SCZ192" s="148"/>
      <c r="SDA192" s="148"/>
      <c r="SDB192" s="148"/>
      <c r="SDC192" s="148"/>
      <c r="SDD192" s="148"/>
      <c r="SDE192" s="148"/>
      <c r="SDF192" s="148"/>
      <c r="SDG192" s="148"/>
      <c r="SDH192" s="148"/>
      <c r="SDI192" s="148"/>
      <c r="SDJ192" s="148"/>
      <c r="SDK192" s="148"/>
      <c r="SDL192" s="148"/>
      <c r="SDM192" s="148"/>
      <c r="SDN192" s="148"/>
      <c r="SDO192" s="148"/>
      <c r="SDP192" s="148"/>
      <c r="SDQ192" s="148"/>
      <c r="SDR192" s="148"/>
      <c r="SDS192" s="148"/>
      <c r="SDT192" s="148"/>
      <c r="SDU192" s="148"/>
      <c r="SDV192" s="148"/>
      <c r="SDW192" s="148"/>
      <c r="SDX192" s="148"/>
      <c r="SDY192" s="148"/>
      <c r="SDZ192" s="148"/>
      <c r="SEA192" s="148"/>
      <c r="SEB192" s="148"/>
      <c r="SEC192" s="148"/>
      <c r="SED192" s="148"/>
      <c r="SEE192" s="148"/>
      <c r="SEF192" s="148"/>
      <c r="SEG192" s="148"/>
      <c r="SEH192" s="148"/>
      <c r="SEI192" s="148"/>
      <c r="SEJ192" s="148"/>
      <c r="SEK192" s="148"/>
      <c r="SEL192" s="148"/>
      <c r="SEM192" s="148"/>
      <c r="SEN192" s="148"/>
      <c r="SEO192" s="148"/>
      <c r="SEP192" s="148"/>
      <c r="SEQ192" s="148"/>
      <c r="SER192" s="148"/>
      <c r="SES192" s="148"/>
      <c r="SET192" s="148"/>
      <c r="SEU192" s="148"/>
      <c r="SEV192" s="148"/>
      <c r="SEW192" s="148"/>
      <c r="SEX192" s="148"/>
      <c r="SEY192" s="148"/>
      <c r="SEZ192" s="148"/>
      <c r="SFA192" s="148"/>
      <c r="SFB192" s="148"/>
      <c r="SFC192" s="148"/>
      <c r="SFD192" s="148"/>
      <c r="SFE192" s="148"/>
      <c r="SFF192" s="148"/>
      <c r="SFG192" s="148"/>
      <c r="SFH192" s="148"/>
      <c r="SFI192" s="148"/>
      <c r="SFJ192" s="148"/>
      <c r="SFK192" s="148"/>
      <c r="SFL192" s="148"/>
      <c r="SFM192" s="148"/>
      <c r="SFN192" s="148"/>
      <c r="SFO192" s="148"/>
      <c r="SFP192" s="148"/>
      <c r="SFQ192" s="148"/>
      <c r="SFR192" s="148"/>
      <c r="SFS192" s="148"/>
      <c r="SFT192" s="148"/>
      <c r="SFU192" s="148"/>
      <c r="SFV192" s="148"/>
      <c r="SFW192" s="148"/>
      <c r="SFX192" s="148"/>
      <c r="SFY192" s="148"/>
      <c r="SFZ192" s="148"/>
      <c r="SGA192" s="148"/>
      <c r="SGB192" s="148"/>
      <c r="SGC192" s="148"/>
      <c r="SGD192" s="148"/>
      <c r="SGE192" s="148"/>
      <c r="SGF192" s="148"/>
      <c r="SGG192" s="148"/>
      <c r="SGH192" s="148"/>
      <c r="SGI192" s="148"/>
      <c r="SGJ192" s="148"/>
      <c r="SGK192" s="148"/>
      <c r="SGL192" s="148"/>
      <c r="SGM192" s="148"/>
      <c r="SGN192" s="148"/>
      <c r="SGO192" s="148"/>
      <c r="SGP192" s="148"/>
      <c r="SGQ192" s="148"/>
      <c r="SGR192" s="148"/>
      <c r="SGS192" s="148"/>
      <c r="SGT192" s="148"/>
      <c r="SGU192" s="148"/>
      <c r="SGV192" s="148"/>
      <c r="SGW192" s="148"/>
      <c r="SGX192" s="148"/>
      <c r="SGY192" s="148"/>
      <c r="SGZ192" s="148"/>
      <c r="SHA192" s="148"/>
      <c r="SHB192" s="148"/>
      <c r="SHC192" s="148"/>
      <c r="SHD192" s="148"/>
      <c r="SHE192" s="148"/>
      <c r="SHF192" s="148"/>
      <c r="SHG192" s="148"/>
      <c r="SHH192" s="148"/>
      <c r="SHI192" s="148"/>
      <c r="SHJ192" s="148"/>
      <c r="SHK192" s="148"/>
      <c r="SHL192" s="148"/>
      <c r="SHM192" s="148"/>
      <c r="SHN192" s="148"/>
      <c r="SHO192" s="148"/>
      <c r="SHP192" s="148"/>
      <c r="SHQ192" s="148"/>
      <c r="SHR192" s="148"/>
      <c r="SHS192" s="148"/>
      <c r="SHT192" s="148"/>
      <c r="SHU192" s="148"/>
      <c r="SHV192" s="148"/>
      <c r="SHW192" s="148"/>
      <c r="SHX192" s="148"/>
      <c r="SHY192" s="148"/>
      <c r="SHZ192" s="148"/>
      <c r="SIA192" s="148"/>
      <c r="SIB192" s="148"/>
      <c r="SIC192" s="148"/>
      <c r="SID192" s="148"/>
      <c r="SIE192" s="148"/>
      <c r="SIF192" s="148"/>
      <c r="SIG192" s="148"/>
      <c r="SIH192" s="148"/>
      <c r="SII192" s="148"/>
      <c r="SIJ192" s="148"/>
      <c r="SIK192" s="148"/>
      <c r="SIL192" s="148"/>
      <c r="SIM192" s="148"/>
      <c r="SIN192" s="148"/>
      <c r="SIO192" s="148"/>
      <c r="SIP192" s="148"/>
      <c r="SIQ192" s="148"/>
      <c r="SIR192" s="148"/>
      <c r="SIS192" s="148"/>
      <c r="SIT192" s="148"/>
      <c r="SIU192" s="148"/>
      <c r="SIV192" s="148"/>
      <c r="SIW192" s="148"/>
      <c r="SIX192" s="148"/>
      <c r="SIY192" s="148"/>
      <c r="SIZ192" s="148"/>
      <c r="SJA192" s="148"/>
      <c r="SJB192" s="148"/>
      <c r="SJC192" s="148"/>
      <c r="SJD192" s="148"/>
      <c r="SJE192" s="148"/>
      <c r="SJF192" s="148"/>
      <c r="SJG192" s="148"/>
      <c r="SJH192" s="148"/>
      <c r="SJI192" s="148"/>
      <c r="SJJ192" s="148"/>
      <c r="SJK192" s="148"/>
      <c r="SJL192" s="148"/>
      <c r="SJM192" s="148"/>
      <c r="SJN192" s="148"/>
      <c r="SJO192" s="148"/>
      <c r="SJP192" s="148"/>
      <c r="SJQ192" s="148"/>
      <c r="SJR192" s="148"/>
      <c r="SJS192" s="148"/>
      <c r="SJT192" s="148"/>
      <c r="SJU192" s="148"/>
      <c r="SJV192" s="148"/>
      <c r="SJW192" s="148"/>
      <c r="SJX192" s="148"/>
      <c r="SJY192" s="148"/>
      <c r="SJZ192" s="148"/>
      <c r="SKA192" s="148"/>
      <c r="SKB192" s="148"/>
      <c r="SKC192" s="148"/>
      <c r="SKD192" s="148"/>
      <c r="SKE192" s="148"/>
      <c r="SKF192" s="148"/>
      <c r="SKG192" s="148"/>
      <c r="SKH192" s="148"/>
      <c r="SKI192" s="148"/>
      <c r="SKJ192" s="148"/>
      <c r="SKK192" s="148"/>
      <c r="SKL192" s="148"/>
      <c r="SKM192" s="148"/>
      <c r="SKN192" s="148"/>
      <c r="SKO192" s="148"/>
      <c r="SKP192" s="148"/>
      <c r="SKQ192" s="148"/>
      <c r="SKR192" s="148"/>
      <c r="SKS192" s="148"/>
      <c r="SKT192" s="148"/>
      <c r="SKU192" s="148"/>
      <c r="SKV192" s="148"/>
      <c r="SKW192" s="148"/>
      <c r="SKX192" s="148"/>
      <c r="SKY192" s="148"/>
      <c r="SKZ192" s="148"/>
      <c r="SLA192" s="148"/>
      <c r="SLB192" s="148"/>
      <c r="SLC192" s="148"/>
      <c r="SLD192" s="148"/>
      <c r="SLE192" s="148"/>
      <c r="SLF192" s="148"/>
      <c r="SLG192" s="148"/>
      <c r="SLH192" s="148"/>
      <c r="SLI192" s="148"/>
      <c r="SLJ192" s="148"/>
      <c r="SLK192" s="148"/>
      <c r="SLL192" s="148"/>
      <c r="SLM192" s="148"/>
      <c r="SLN192" s="148"/>
      <c r="SLO192" s="148"/>
      <c r="SLP192" s="148"/>
      <c r="SLQ192" s="148"/>
      <c r="SLR192" s="148"/>
      <c r="SLS192" s="148"/>
      <c r="SLT192" s="148"/>
      <c r="SLU192" s="148"/>
      <c r="SLV192" s="148"/>
      <c r="SLW192" s="148"/>
      <c r="SLX192" s="148"/>
      <c r="SLY192" s="148"/>
      <c r="SLZ192" s="148"/>
      <c r="SMA192" s="148"/>
      <c r="SMB192" s="148"/>
      <c r="SMC192" s="148"/>
      <c r="SMD192" s="148"/>
      <c r="SME192" s="148"/>
      <c r="SMF192" s="148"/>
      <c r="SMG192" s="148"/>
      <c r="SMH192" s="148"/>
      <c r="SMI192" s="148"/>
      <c r="SMJ192" s="148"/>
      <c r="SMK192" s="148"/>
      <c r="SML192" s="148"/>
      <c r="SMM192" s="148"/>
      <c r="SMN192" s="148"/>
      <c r="SMO192" s="148"/>
      <c r="SMP192" s="148"/>
      <c r="SMQ192" s="148"/>
      <c r="SMR192" s="148"/>
      <c r="SMS192" s="148"/>
      <c r="SMT192" s="148"/>
      <c r="SMU192" s="148"/>
      <c r="SMV192" s="148"/>
      <c r="SMW192" s="148"/>
      <c r="SMX192" s="148"/>
      <c r="SMY192" s="148"/>
      <c r="SMZ192" s="148"/>
      <c r="SNA192" s="148"/>
      <c r="SNB192" s="148"/>
      <c r="SNC192" s="148"/>
      <c r="SND192" s="148"/>
      <c r="SNE192" s="148"/>
      <c r="SNF192" s="148"/>
      <c r="SNG192" s="148"/>
      <c r="SNH192" s="148"/>
      <c r="SNI192" s="148"/>
      <c r="SNJ192" s="148"/>
      <c r="SNK192" s="148"/>
      <c r="SNL192" s="148"/>
      <c r="SNM192" s="148"/>
      <c r="SNN192" s="148"/>
      <c r="SNO192" s="148"/>
      <c r="SNP192" s="148"/>
      <c r="SNQ192" s="148"/>
      <c r="SNR192" s="148"/>
      <c r="SNS192" s="148"/>
      <c r="SNT192" s="148"/>
      <c r="SNU192" s="148"/>
      <c r="SNV192" s="148"/>
      <c r="SNW192" s="148"/>
      <c r="SNX192" s="148"/>
      <c r="SNY192" s="148"/>
      <c r="SNZ192" s="148"/>
      <c r="SOA192" s="148"/>
      <c r="SOB192" s="148"/>
      <c r="SOC192" s="148"/>
      <c r="SOD192" s="148"/>
      <c r="SOE192" s="148"/>
      <c r="SOF192" s="148"/>
      <c r="SOG192" s="148"/>
      <c r="SOH192" s="148"/>
      <c r="SOI192" s="148"/>
      <c r="SOJ192" s="148"/>
      <c r="SOK192" s="148"/>
      <c r="SOL192" s="148"/>
      <c r="SOM192" s="148"/>
      <c r="SON192" s="148"/>
      <c r="SOO192" s="148"/>
      <c r="SOP192" s="148"/>
      <c r="SOQ192" s="148"/>
      <c r="SOR192" s="148"/>
      <c r="SOS192" s="148"/>
      <c r="SOT192" s="148"/>
      <c r="SOU192" s="148"/>
      <c r="SOV192" s="148"/>
      <c r="SOW192" s="148"/>
      <c r="SOX192" s="148"/>
      <c r="SOY192" s="148"/>
      <c r="SOZ192" s="148"/>
      <c r="SPA192" s="148"/>
      <c r="SPB192" s="148"/>
      <c r="SPC192" s="148"/>
      <c r="SPD192" s="148"/>
      <c r="SPE192" s="148"/>
      <c r="SPF192" s="148"/>
      <c r="SPG192" s="148"/>
      <c r="SPH192" s="148"/>
      <c r="SPI192" s="148"/>
      <c r="SPJ192" s="148"/>
      <c r="SPK192" s="148"/>
      <c r="SPL192" s="148"/>
      <c r="SPM192" s="148"/>
      <c r="SPN192" s="148"/>
      <c r="SPO192" s="148"/>
      <c r="SPP192" s="148"/>
      <c r="SPQ192" s="148"/>
      <c r="SPR192" s="148"/>
      <c r="SPS192" s="148"/>
      <c r="SPT192" s="148"/>
      <c r="SPU192" s="148"/>
      <c r="SPV192" s="148"/>
      <c r="SPW192" s="148"/>
      <c r="SPX192" s="148"/>
      <c r="SPY192" s="148"/>
      <c r="SPZ192" s="148"/>
      <c r="SQA192" s="148"/>
      <c r="SQB192" s="148"/>
      <c r="SQC192" s="148"/>
      <c r="SQD192" s="148"/>
      <c r="SQE192" s="148"/>
      <c r="SQF192" s="148"/>
      <c r="SQG192" s="148"/>
      <c r="SQH192" s="148"/>
      <c r="SQI192" s="148"/>
      <c r="SQJ192" s="148"/>
      <c r="SQK192" s="148"/>
      <c r="SQL192" s="148"/>
      <c r="SQM192" s="148"/>
      <c r="SQN192" s="148"/>
      <c r="SQO192" s="148"/>
      <c r="SQP192" s="148"/>
      <c r="SQQ192" s="148"/>
      <c r="SQR192" s="148"/>
      <c r="SQS192" s="148"/>
      <c r="SQT192" s="148"/>
      <c r="SQU192" s="148"/>
      <c r="SQV192" s="148"/>
      <c r="SQW192" s="148"/>
      <c r="SQX192" s="148"/>
      <c r="SQY192" s="148"/>
      <c r="SQZ192" s="148"/>
      <c r="SRA192" s="148"/>
      <c r="SRB192" s="148"/>
      <c r="SRC192" s="148"/>
      <c r="SRD192" s="148"/>
      <c r="SRE192" s="148"/>
      <c r="SRF192" s="148"/>
      <c r="SRG192" s="148"/>
      <c r="SRH192" s="148"/>
      <c r="SRI192" s="148"/>
      <c r="SRJ192" s="148"/>
      <c r="SRK192" s="148"/>
      <c r="SRL192" s="148"/>
      <c r="SRM192" s="148"/>
      <c r="SRN192" s="148"/>
      <c r="SRO192" s="148"/>
      <c r="SRP192" s="148"/>
      <c r="SRQ192" s="148"/>
      <c r="SRR192" s="148"/>
      <c r="SRS192" s="148"/>
      <c r="SRT192" s="148"/>
      <c r="SRU192" s="148"/>
      <c r="SRV192" s="148"/>
      <c r="SRW192" s="148"/>
      <c r="SRX192" s="148"/>
      <c r="SRY192" s="148"/>
      <c r="SRZ192" s="148"/>
      <c r="SSA192" s="148"/>
      <c r="SSB192" s="148"/>
      <c r="SSC192" s="148"/>
      <c r="SSD192" s="148"/>
      <c r="SSE192" s="148"/>
      <c r="SSF192" s="148"/>
      <c r="SSG192" s="148"/>
      <c r="SSH192" s="148"/>
      <c r="SSI192" s="148"/>
      <c r="SSJ192" s="148"/>
      <c r="SSK192" s="148"/>
      <c r="SSL192" s="148"/>
      <c r="SSM192" s="148"/>
      <c r="SSN192" s="148"/>
      <c r="SSO192" s="148"/>
      <c r="SSP192" s="148"/>
      <c r="SSQ192" s="148"/>
      <c r="SSR192" s="148"/>
      <c r="SSS192" s="148"/>
      <c r="SST192" s="148"/>
      <c r="SSU192" s="148"/>
      <c r="SSV192" s="148"/>
      <c r="SSW192" s="148"/>
      <c r="SSX192" s="148"/>
      <c r="SSY192" s="148"/>
      <c r="SSZ192" s="148"/>
      <c r="STA192" s="148"/>
      <c r="STB192" s="148"/>
      <c r="STC192" s="148"/>
      <c r="STD192" s="148"/>
      <c r="STE192" s="148"/>
      <c r="STF192" s="148"/>
      <c r="STG192" s="148"/>
      <c r="STH192" s="148"/>
      <c r="STI192" s="148"/>
      <c r="STJ192" s="148"/>
      <c r="STK192" s="148"/>
      <c r="STL192" s="148"/>
      <c r="STM192" s="148"/>
      <c r="STN192" s="148"/>
      <c r="STO192" s="148"/>
      <c r="STP192" s="148"/>
      <c r="STQ192" s="148"/>
      <c r="STR192" s="148"/>
      <c r="STS192" s="148"/>
      <c r="STT192" s="148"/>
      <c r="STU192" s="148"/>
      <c r="STV192" s="148"/>
      <c r="STW192" s="148"/>
      <c r="STX192" s="148"/>
      <c r="STY192" s="148"/>
      <c r="STZ192" s="148"/>
      <c r="SUA192" s="148"/>
      <c r="SUB192" s="148"/>
      <c r="SUC192" s="148"/>
      <c r="SUD192" s="148"/>
      <c r="SUE192" s="148"/>
      <c r="SUF192" s="148"/>
      <c r="SUG192" s="148"/>
      <c r="SUH192" s="148"/>
      <c r="SUI192" s="148"/>
      <c r="SUJ192" s="148"/>
      <c r="SUK192" s="148"/>
      <c r="SUL192" s="148"/>
      <c r="SUM192" s="148"/>
      <c r="SUN192" s="148"/>
      <c r="SUO192" s="148"/>
      <c r="SUP192" s="148"/>
      <c r="SUQ192" s="148"/>
      <c r="SUR192" s="148"/>
      <c r="SUS192" s="148"/>
      <c r="SUT192" s="148"/>
      <c r="SUU192" s="148"/>
      <c r="SUV192" s="148"/>
      <c r="SUW192" s="148"/>
      <c r="SUX192" s="148"/>
      <c r="SUY192" s="148"/>
      <c r="SUZ192" s="148"/>
      <c r="SVA192" s="148"/>
      <c r="SVB192" s="148"/>
      <c r="SVC192" s="148"/>
      <c r="SVD192" s="148"/>
      <c r="SVE192" s="148"/>
      <c r="SVF192" s="148"/>
      <c r="SVG192" s="148"/>
      <c r="SVH192" s="148"/>
      <c r="SVI192" s="148"/>
      <c r="SVJ192" s="148"/>
      <c r="SVK192" s="148"/>
      <c r="SVL192" s="148"/>
      <c r="SVM192" s="148"/>
      <c r="SVN192" s="148"/>
      <c r="SVO192" s="148"/>
      <c r="SVP192" s="148"/>
      <c r="SVQ192" s="148"/>
      <c r="SVR192" s="148"/>
      <c r="SVS192" s="148"/>
      <c r="SVT192" s="148"/>
      <c r="SVU192" s="148"/>
      <c r="SVV192" s="148"/>
      <c r="SVW192" s="148"/>
      <c r="SVX192" s="148"/>
      <c r="SVY192" s="148"/>
      <c r="SVZ192" s="148"/>
      <c r="SWA192" s="148"/>
      <c r="SWB192" s="148"/>
      <c r="SWC192" s="148"/>
      <c r="SWD192" s="148"/>
      <c r="SWE192" s="148"/>
      <c r="SWF192" s="148"/>
      <c r="SWG192" s="148"/>
      <c r="SWH192" s="148"/>
      <c r="SWI192" s="148"/>
      <c r="SWJ192" s="148"/>
      <c r="SWK192" s="148"/>
      <c r="SWL192" s="148"/>
      <c r="SWM192" s="148"/>
      <c r="SWN192" s="148"/>
      <c r="SWO192" s="148"/>
      <c r="SWP192" s="148"/>
      <c r="SWQ192" s="148"/>
      <c r="SWR192" s="148"/>
      <c r="SWS192" s="148"/>
      <c r="SWT192" s="148"/>
      <c r="SWU192" s="148"/>
      <c r="SWV192" s="148"/>
      <c r="SWW192" s="148"/>
      <c r="SWX192" s="148"/>
      <c r="SWY192" s="148"/>
      <c r="SWZ192" s="148"/>
      <c r="SXA192" s="148"/>
      <c r="SXB192" s="148"/>
      <c r="SXC192" s="148"/>
      <c r="SXD192" s="148"/>
      <c r="SXE192" s="148"/>
      <c r="SXF192" s="148"/>
      <c r="SXG192" s="148"/>
      <c r="SXH192" s="148"/>
      <c r="SXI192" s="148"/>
      <c r="SXJ192" s="148"/>
      <c r="SXK192" s="148"/>
      <c r="SXL192" s="148"/>
      <c r="SXM192" s="148"/>
      <c r="SXN192" s="148"/>
      <c r="SXO192" s="148"/>
      <c r="SXP192" s="148"/>
      <c r="SXQ192" s="148"/>
      <c r="SXR192" s="148"/>
      <c r="SXS192" s="148"/>
      <c r="SXT192" s="148"/>
      <c r="SXU192" s="148"/>
      <c r="SXV192" s="148"/>
      <c r="SXW192" s="148"/>
      <c r="SXX192" s="148"/>
      <c r="SXY192" s="148"/>
      <c r="SXZ192" s="148"/>
      <c r="SYA192" s="148"/>
      <c r="SYB192" s="148"/>
      <c r="SYC192" s="148"/>
      <c r="SYD192" s="148"/>
      <c r="SYE192" s="148"/>
      <c r="SYF192" s="148"/>
      <c r="SYG192" s="148"/>
      <c r="SYH192" s="148"/>
      <c r="SYI192" s="148"/>
      <c r="SYJ192" s="148"/>
      <c r="SYK192" s="148"/>
      <c r="SYL192" s="148"/>
      <c r="SYM192" s="148"/>
      <c r="SYN192" s="148"/>
      <c r="SYO192" s="148"/>
      <c r="SYP192" s="148"/>
      <c r="SYQ192" s="148"/>
      <c r="SYR192" s="148"/>
      <c r="SYS192" s="148"/>
      <c r="SYT192" s="148"/>
      <c r="SYU192" s="148"/>
      <c r="SYV192" s="148"/>
      <c r="SYW192" s="148"/>
      <c r="SYX192" s="148"/>
      <c r="SYY192" s="148"/>
      <c r="SYZ192" s="148"/>
      <c r="SZA192" s="148"/>
      <c r="SZB192" s="148"/>
      <c r="SZC192" s="148"/>
      <c r="SZD192" s="148"/>
      <c r="SZE192" s="148"/>
      <c r="SZF192" s="148"/>
      <c r="SZG192" s="148"/>
      <c r="SZH192" s="148"/>
      <c r="SZI192" s="148"/>
      <c r="SZJ192" s="148"/>
      <c r="SZK192" s="148"/>
      <c r="SZL192" s="148"/>
      <c r="SZM192" s="148"/>
      <c r="SZN192" s="148"/>
      <c r="SZO192" s="148"/>
      <c r="SZP192" s="148"/>
      <c r="SZQ192" s="148"/>
      <c r="SZR192" s="148"/>
      <c r="SZS192" s="148"/>
      <c r="SZT192" s="148"/>
      <c r="SZU192" s="148"/>
      <c r="SZV192" s="148"/>
      <c r="SZW192" s="148"/>
      <c r="SZX192" s="148"/>
      <c r="SZY192" s="148"/>
      <c r="SZZ192" s="148"/>
      <c r="TAA192" s="148"/>
      <c r="TAB192" s="148"/>
      <c r="TAC192" s="148"/>
      <c r="TAD192" s="148"/>
      <c r="TAE192" s="148"/>
      <c r="TAF192" s="148"/>
      <c r="TAG192" s="148"/>
      <c r="TAH192" s="148"/>
      <c r="TAI192" s="148"/>
      <c r="TAJ192" s="148"/>
      <c r="TAK192" s="148"/>
      <c r="TAL192" s="148"/>
      <c r="TAM192" s="148"/>
      <c r="TAN192" s="148"/>
      <c r="TAO192" s="148"/>
      <c r="TAP192" s="148"/>
      <c r="TAQ192" s="148"/>
      <c r="TAR192" s="148"/>
      <c r="TAS192" s="148"/>
      <c r="TAT192" s="148"/>
      <c r="TAU192" s="148"/>
      <c r="TAV192" s="148"/>
      <c r="TAW192" s="148"/>
      <c r="TAX192" s="148"/>
      <c r="TAY192" s="148"/>
      <c r="TAZ192" s="148"/>
      <c r="TBA192" s="148"/>
      <c r="TBB192" s="148"/>
      <c r="TBC192" s="148"/>
      <c r="TBD192" s="148"/>
      <c r="TBE192" s="148"/>
      <c r="TBF192" s="148"/>
      <c r="TBG192" s="148"/>
      <c r="TBH192" s="148"/>
      <c r="TBI192" s="148"/>
      <c r="TBJ192" s="148"/>
      <c r="TBK192" s="148"/>
      <c r="TBL192" s="148"/>
      <c r="TBM192" s="148"/>
      <c r="TBN192" s="148"/>
      <c r="TBO192" s="148"/>
      <c r="TBP192" s="148"/>
      <c r="TBQ192" s="148"/>
      <c r="TBR192" s="148"/>
      <c r="TBS192" s="148"/>
      <c r="TBT192" s="148"/>
      <c r="TBU192" s="148"/>
      <c r="TBV192" s="148"/>
      <c r="TBW192" s="148"/>
      <c r="TBX192" s="148"/>
      <c r="TBY192" s="148"/>
      <c r="TBZ192" s="148"/>
      <c r="TCA192" s="148"/>
      <c r="TCB192" s="148"/>
      <c r="TCC192" s="148"/>
      <c r="TCD192" s="148"/>
      <c r="TCE192" s="148"/>
      <c r="TCF192" s="148"/>
      <c r="TCG192" s="148"/>
      <c r="TCH192" s="148"/>
      <c r="TCI192" s="148"/>
      <c r="TCJ192" s="148"/>
      <c r="TCK192" s="148"/>
      <c r="TCL192" s="148"/>
      <c r="TCM192" s="148"/>
      <c r="TCN192" s="148"/>
      <c r="TCO192" s="148"/>
      <c r="TCP192" s="148"/>
      <c r="TCQ192" s="148"/>
      <c r="TCR192" s="148"/>
      <c r="TCS192" s="148"/>
      <c r="TCT192" s="148"/>
      <c r="TCU192" s="148"/>
      <c r="TCV192" s="148"/>
      <c r="TCW192" s="148"/>
      <c r="TCX192" s="148"/>
      <c r="TCY192" s="148"/>
      <c r="TCZ192" s="148"/>
      <c r="TDA192" s="148"/>
      <c r="TDB192" s="148"/>
      <c r="TDC192" s="148"/>
      <c r="TDD192" s="148"/>
      <c r="TDE192" s="148"/>
      <c r="TDF192" s="148"/>
      <c r="TDG192" s="148"/>
      <c r="TDH192" s="148"/>
      <c r="TDI192" s="148"/>
      <c r="TDJ192" s="148"/>
      <c r="TDK192" s="148"/>
      <c r="TDL192" s="148"/>
      <c r="TDM192" s="148"/>
      <c r="TDN192" s="148"/>
      <c r="TDO192" s="148"/>
      <c r="TDP192" s="148"/>
      <c r="TDQ192" s="148"/>
      <c r="TDR192" s="148"/>
      <c r="TDS192" s="148"/>
      <c r="TDT192" s="148"/>
      <c r="TDU192" s="148"/>
      <c r="TDV192" s="148"/>
      <c r="TDW192" s="148"/>
      <c r="TDX192" s="148"/>
      <c r="TDY192" s="148"/>
      <c r="TDZ192" s="148"/>
      <c r="TEA192" s="148"/>
      <c r="TEB192" s="148"/>
      <c r="TEC192" s="148"/>
      <c r="TED192" s="148"/>
      <c r="TEE192" s="148"/>
      <c r="TEF192" s="148"/>
      <c r="TEG192" s="148"/>
      <c r="TEH192" s="148"/>
      <c r="TEI192" s="148"/>
      <c r="TEJ192" s="148"/>
      <c r="TEK192" s="148"/>
      <c r="TEL192" s="148"/>
      <c r="TEM192" s="148"/>
      <c r="TEN192" s="148"/>
      <c r="TEO192" s="148"/>
      <c r="TEP192" s="148"/>
      <c r="TEQ192" s="148"/>
      <c r="TER192" s="148"/>
      <c r="TES192" s="148"/>
      <c r="TET192" s="148"/>
      <c r="TEU192" s="148"/>
      <c r="TEV192" s="148"/>
      <c r="TEW192" s="148"/>
      <c r="TEX192" s="148"/>
      <c r="TEY192" s="148"/>
      <c r="TEZ192" s="148"/>
      <c r="TFA192" s="148"/>
      <c r="TFB192" s="148"/>
      <c r="TFC192" s="148"/>
      <c r="TFD192" s="148"/>
      <c r="TFE192" s="148"/>
      <c r="TFF192" s="148"/>
      <c r="TFG192" s="148"/>
      <c r="TFH192" s="148"/>
      <c r="TFI192" s="148"/>
      <c r="TFJ192" s="148"/>
      <c r="TFK192" s="148"/>
      <c r="TFL192" s="148"/>
      <c r="TFM192" s="148"/>
      <c r="TFN192" s="148"/>
      <c r="TFO192" s="148"/>
      <c r="TFP192" s="148"/>
      <c r="TFQ192" s="148"/>
      <c r="TFR192" s="148"/>
      <c r="TFS192" s="148"/>
      <c r="TFT192" s="148"/>
      <c r="TFU192" s="148"/>
      <c r="TFV192" s="148"/>
      <c r="TFW192" s="148"/>
      <c r="TFX192" s="148"/>
      <c r="TFY192" s="148"/>
      <c r="TFZ192" s="148"/>
      <c r="TGA192" s="148"/>
      <c r="TGB192" s="148"/>
      <c r="TGC192" s="148"/>
      <c r="TGD192" s="148"/>
      <c r="TGE192" s="148"/>
      <c r="TGF192" s="148"/>
      <c r="TGG192" s="148"/>
      <c r="TGH192" s="148"/>
      <c r="TGI192" s="148"/>
      <c r="TGJ192" s="148"/>
      <c r="TGK192" s="148"/>
      <c r="TGL192" s="148"/>
      <c r="TGM192" s="148"/>
      <c r="TGN192" s="148"/>
      <c r="TGO192" s="148"/>
      <c r="TGP192" s="148"/>
      <c r="TGQ192" s="148"/>
      <c r="TGR192" s="148"/>
      <c r="TGS192" s="148"/>
      <c r="TGT192" s="148"/>
      <c r="TGU192" s="148"/>
      <c r="TGV192" s="148"/>
      <c r="TGW192" s="148"/>
      <c r="TGX192" s="148"/>
      <c r="TGY192" s="148"/>
      <c r="TGZ192" s="148"/>
      <c r="THA192" s="148"/>
      <c r="THB192" s="148"/>
      <c r="THC192" s="148"/>
      <c r="THD192" s="148"/>
      <c r="THE192" s="148"/>
      <c r="THF192" s="148"/>
      <c r="THG192" s="148"/>
      <c r="THH192" s="148"/>
      <c r="THI192" s="148"/>
      <c r="THJ192" s="148"/>
      <c r="THK192" s="148"/>
      <c r="THL192" s="148"/>
      <c r="THM192" s="148"/>
      <c r="THN192" s="148"/>
      <c r="THO192" s="148"/>
      <c r="THP192" s="148"/>
      <c r="THQ192" s="148"/>
      <c r="THR192" s="148"/>
      <c r="THS192" s="148"/>
      <c r="THT192" s="148"/>
      <c r="THU192" s="148"/>
      <c r="THV192" s="148"/>
      <c r="THW192" s="148"/>
      <c r="THX192" s="148"/>
      <c r="THY192" s="148"/>
      <c r="THZ192" s="148"/>
      <c r="TIA192" s="148"/>
      <c r="TIB192" s="148"/>
      <c r="TIC192" s="148"/>
      <c r="TID192" s="148"/>
      <c r="TIE192" s="148"/>
      <c r="TIF192" s="148"/>
      <c r="TIG192" s="148"/>
      <c r="TIH192" s="148"/>
      <c r="TII192" s="148"/>
      <c r="TIJ192" s="148"/>
      <c r="TIK192" s="148"/>
      <c r="TIL192" s="148"/>
      <c r="TIM192" s="148"/>
      <c r="TIN192" s="148"/>
      <c r="TIO192" s="148"/>
      <c r="TIP192" s="148"/>
      <c r="TIQ192" s="148"/>
      <c r="TIR192" s="148"/>
      <c r="TIS192" s="148"/>
      <c r="TIT192" s="148"/>
      <c r="TIU192" s="148"/>
      <c r="TIV192" s="148"/>
      <c r="TIW192" s="148"/>
      <c r="TIX192" s="148"/>
      <c r="TIY192" s="148"/>
      <c r="TIZ192" s="148"/>
      <c r="TJA192" s="148"/>
      <c r="TJB192" s="148"/>
      <c r="TJC192" s="148"/>
      <c r="TJD192" s="148"/>
      <c r="TJE192" s="148"/>
      <c r="TJF192" s="148"/>
      <c r="TJG192" s="148"/>
      <c r="TJH192" s="148"/>
      <c r="TJI192" s="148"/>
      <c r="TJJ192" s="148"/>
      <c r="TJK192" s="148"/>
      <c r="TJL192" s="148"/>
      <c r="TJM192" s="148"/>
      <c r="TJN192" s="148"/>
      <c r="TJO192" s="148"/>
      <c r="TJP192" s="148"/>
      <c r="TJQ192" s="148"/>
      <c r="TJR192" s="148"/>
      <c r="TJS192" s="148"/>
      <c r="TJT192" s="148"/>
      <c r="TJU192" s="148"/>
      <c r="TJV192" s="148"/>
      <c r="TJW192" s="148"/>
      <c r="TJX192" s="148"/>
      <c r="TJY192" s="148"/>
      <c r="TJZ192" s="148"/>
      <c r="TKA192" s="148"/>
      <c r="TKB192" s="148"/>
      <c r="TKC192" s="148"/>
      <c r="TKD192" s="148"/>
      <c r="TKE192" s="148"/>
      <c r="TKF192" s="148"/>
      <c r="TKG192" s="148"/>
      <c r="TKH192" s="148"/>
      <c r="TKI192" s="148"/>
      <c r="TKJ192" s="148"/>
      <c r="TKK192" s="148"/>
      <c r="TKL192" s="148"/>
      <c r="TKM192" s="148"/>
      <c r="TKN192" s="148"/>
      <c r="TKO192" s="148"/>
      <c r="TKP192" s="148"/>
      <c r="TKQ192" s="148"/>
      <c r="TKR192" s="148"/>
      <c r="TKS192" s="148"/>
      <c r="TKT192" s="148"/>
      <c r="TKU192" s="148"/>
      <c r="TKV192" s="148"/>
      <c r="TKW192" s="148"/>
      <c r="TKX192" s="148"/>
      <c r="TKY192" s="148"/>
      <c r="TKZ192" s="148"/>
      <c r="TLA192" s="148"/>
      <c r="TLB192" s="148"/>
      <c r="TLC192" s="148"/>
      <c r="TLD192" s="148"/>
      <c r="TLE192" s="148"/>
      <c r="TLF192" s="148"/>
      <c r="TLG192" s="148"/>
      <c r="TLH192" s="148"/>
      <c r="TLI192" s="148"/>
      <c r="TLJ192" s="148"/>
      <c r="TLK192" s="148"/>
      <c r="TLL192" s="148"/>
      <c r="TLM192" s="148"/>
      <c r="TLN192" s="148"/>
      <c r="TLO192" s="148"/>
      <c r="TLP192" s="148"/>
      <c r="TLQ192" s="148"/>
      <c r="TLR192" s="148"/>
      <c r="TLS192" s="148"/>
      <c r="TLT192" s="148"/>
      <c r="TLU192" s="148"/>
      <c r="TLV192" s="148"/>
      <c r="TLW192" s="148"/>
      <c r="TLX192" s="148"/>
      <c r="TLY192" s="148"/>
      <c r="TLZ192" s="148"/>
      <c r="TMA192" s="148"/>
      <c r="TMB192" s="148"/>
      <c r="TMC192" s="148"/>
      <c r="TMD192" s="148"/>
      <c r="TME192" s="148"/>
      <c r="TMF192" s="148"/>
      <c r="TMG192" s="148"/>
      <c r="TMH192" s="148"/>
      <c r="TMI192" s="148"/>
      <c r="TMJ192" s="148"/>
      <c r="TMK192" s="148"/>
      <c r="TML192" s="148"/>
      <c r="TMM192" s="148"/>
      <c r="TMN192" s="148"/>
      <c r="TMO192" s="148"/>
      <c r="TMP192" s="148"/>
      <c r="TMQ192" s="148"/>
      <c r="TMR192" s="148"/>
      <c r="TMS192" s="148"/>
      <c r="TMT192" s="148"/>
      <c r="TMU192" s="148"/>
      <c r="TMV192" s="148"/>
      <c r="TMW192" s="148"/>
      <c r="TMX192" s="148"/>
      <c r="TMY192" s="148"/>
      <c r="TMZ192" s="148"/>
      <c r="TNA192" s="148"/>
      <c r="TNB192" s="148"/>
      <c r="TNC192" s="148"/>
      <c r="TND192" s="148"/>
      <c r="TNE192" s="148"/>
      <c r="TNF192" s="148"/>
      <c r="TNG192" s="148"/>
      <c r="TNH192" s="148"/>
      <c r="TNI192" s="148"/>
      <c r="TNJ192" s="148"/>
      <c r="TNK192" s="148"/>
      <c r="TNL192" s="148"/>
      <c r="TNM192" s="148"/>
      <c r="TNN192" s="148"/>
      <c r="TNO192" s="148"/>
      <c r="TNP192" s="148"/>
      <c r="TNQ192" s="148"/>
      <c r="TNR192" s="148"/>
      <c r="TNS192" s="148"/>
      <c r="TNT192" s="148"/>
      <c r="TNU192" s="148"/>
      <c r="TNV192" s="148"/>
      <c r="TNW192" s="148"/>
      <c r="TNX192" s="148"/>
      <c r="TNY192" s="148"/>
      <c r="TNZ192" s="148"/>
      <c r="TOA192" s="148"/>
      <c r="TOB192" s="148"/>
      <c r="TOC192" s="148"/>
      <c r="TOD192" s="148"/>
      <c r="TOE192" s="148"/>
      <c r="TOF192" s="148"/>
      <c r="TOG192" s="148"/>
      <c r="TOH192" s="148"/>
      <c r="TOI192" s="148"/>
      <c r="TOJ192" s="148"/>
      <c r="TOK192" s="148"/>
      <c r="TOL192" s="148"/>
      <c r="TOM192" s="148"/>
      <c r="TON192" s="148"/>
      <c r="TOO192" s="148"/>
      <c r="TOP192" s="148"/>
      <c r="TOQ192" s="148"/>
      <c r="TOR192" s="148"/>
      <c r="TOS192" s="148"/>
      <c r="TOT192" s="148"/>
      <c r="TOU192" s="148"/>
      <c r="TOV192" s="148"/>
      <c r="TOW192" s="148"/>
      <c r="TOX192" s="148"/>
      <c r="TOY192" s="148"/>
      <c r="TOZ192" s="148"/>
      <c r="TPA192" s="148"/>
      <c r="TPB192" s="148"/>
      <c r="TPC192" s="148"/>
      <c r="TPD192" s="148"/>
      <c r="TPE192" s="148"/>
      <c r="TPF192" s="148"/>
      <c r="TPG192" s="148"/>
      <c r="TPH192" s="148"/>
      <c r="TPI192" s="148"/>
      <c r="TPJ192" s="148"/>
      <c r="TPK192" s="148"/>
      <c r="TPL192" s="148"/>
      <c r="TPM192" s="148"/>
      <c r="TPN192" s="148"/>
      <c r="TPO192" s="148"/>
      <c r="TPP192" s="148"/>
      <c r="TPQ192" s="148"/>
      <c r="TPR192" s="148"/>
      <c r="TPS192" s="148"/>
      <c r="TPT192" s="148"/>
      <c r="TPU192" s="148"/>
      <c r="TPV192" s="148"/>
      <c r="TPW192" s="148"/>
      <c r="TPX192" s="148"/>
      <c r="TPY192" s="148"/>
      <c r="TPZ192" s="148"/>
      <c r="TQA192" s="148"/>
      <c r="TQB192" s="148"/>
      <c r="TQC192" s="148"/>
      <c r="TQD192" s="148"/>
      <c r="TQE192" s="148"/>
      <c r="TQF192" s="148"/>
      <c r="TQG192" s="148"/>
      <c r="TQH192" s="148"/>
      <c r="TQI192" s="148"/>
      <c r="TQJ192" s="148"/>
      <c r="TQK192" s="148"/>
      <c r="TQL192" s="148"/>
      <c r="TQM192" s="148"/>
      <c r="TQN192" s="148"/>
      <c r="TQO192" s="148"/>
      <c r="TQP192" s="148"/>
      <c r="TQQ192" s="148"/>
      <c r="TQR192" s="148"/>
      <c r="TQS192" s="148"/>
      <c r="TQT192" s="148"/>
      <c r="TQU192" s="148"/>
      <c r="TQV192" s="148"/>
      <c r="TQW192" s="148"/>
      <c r="TQX192" s="148"/>
      <c r="TQY192" s="148"/>
      <c r="TQZ192" s="148"/>
      <c r="TRA192" s="148"/>
      <c r="TRB192" s="148"/>
      <c r="TRC192" s="148"/>
      <c r="TRD192" s="148"/>
      <c r="TRE192" s="148"/>
      <c r="TRF192" s="148"/>
      <c r="TRG192" s="148"/>
      <c r="TRH192" s="148"/>
      <c r="TRI192" s="148"/>
      <c r="TRJ192" s="148"/>
      <c r="TRK192" s="148"/>
      <c r="TRL192" s="148"/>
      <c r="TRM192" s="148"/>
      <c r="TRN192" s="148"/>
      <c r="TRO192" s="148"/>
      <c r="TRP192" s="148"/>
      <c r="TRQ192" s="148"/>
      <c r="TRR192" s="148"/>
      <c r="TRS192" s="148"/>
      <c r="TRT192" s="148"/>
      <c r="TRU192" s="148"/>
      <c r="TRV192" s="148"/>
      <c r="TRW192" s="148"/>
      <c r="TRX192" s="148"/>
      <c r="TRY192" s="148"/>
      <c r="TRZ192" s="148"/>
      <c r="TSA192" s="148"/>
      <c r="TSB192" s="148"/>
      <c r="TSC192" s="148"/>
      <c r="TSD192" s="148"/>
      <c r="TSE192" s="148"/>
      <c r="TSF192" s="148"/>
      <c r="TSG192" s="148"/>
      <c r="TSH192" s="148"/>
      <c r="TSI192" s="148"/>
      <c r="TSJ192" s="148"/>
      <c r="TSK192" s="148"/>
      <c r="TSL192" s="148"/>
      <c r="TSM192" s="148"/>
      <c r="TSN192" s="148"/>
      <c r="TSO192" s="148"/>
      <c r="TSP192" s="148"/>
      <c r="TSQ192" s="148"/>
      <c r="TSR192" s="148"/>
      <c r="TSS192" s="148"/>
      <c r="TST192" s="148"/>
      <c r="TSU192" s="148"/>
      <c r="TSV192" s="148"/>
      <c r="TSW192" s="148"/>
      <c r="TSX192" s="148"/>
      <c r="TSY192" s="148"/>
      <c r="TSZ192" s="148"/>
      <c r="TTA192" s="148"/>
      <c r="TTB192" s="148"/>
      <c r="TTC192" s="148"/>
      <c r="TTD192" s="148"/>
      <c r="TTE192" s="148"/>
      <c r="TTF192" s="148"/>
      <c r="TTG192" s="148"/>
      <c r="TTH192" s="148"/>
      <c r="TTI192" s="148"/>
      <c r="TTJ192" s="148"/>
      <c r="TTK192" s="148"/>
      <c r="TTL192" s="148"/>
      <c r="TTM192" s="148"/>
      <c r="TTN192" s="148"/>
      <c r="TTO192" s="148"/>
      <c r="TTP192" s="148"/>
      <c r="TTQ192" s="148"/>
      <c r="TTR192" s="148"/>
      <c r="TTS192" s="148"/>
      <c r="TTT192" s="148"/>
      <c r="TTU192" s="148"/>
      <c r="TTV192" s="148"/>
      <c r="TTW192" s="148"/>
      <c r="TTX192" s="148"/>
      <c r="TTY192" s="148"/>
      <c r="TTZ192" s="148"/>
      <c r="TUA192" s="148"/>
      <c r="TUB192" s="148"/>
      <c r="TUC192" s="148"/>
      <c r="TUD192" s="148"/>
      <c r="TUE192" s="148"/>
      <c r="TUF192" s="148"/>
      <c r="TUG192" s="148"/>
      <c r="TUH192" s="148"/>
      <c r="TUI192" s="148"/>
      <c r="TUJ192" s="148"/>
      <c r="TUK192" s="148"/>
      <c r="TUL192" s="148"/>
      <c r="TUM192" s="148"/>
      <c r="TUN192" s="148"/>
      <c r="TUO192" s="148"/>
      <c r="TUP192" s="148"/>
      <c r="TUQ192" s="148"/>
      <c r="TUR192" s="148"/>
      <c r="TUS192" s="148"/>
      <c r="TUT192" s="148"/>
      <c r="TUU192" s="148"/>
      <c r="TUV192" s="148"/>
      <c r="TUW192" s="148"/>
      <c r="TUX192" s="148"/>
      <c r="TUY192" s="148"/>
      <c r="TUZ192" s="148"/>
      <c r="TVA192" s="148"/>
      <c r="TVB192" s="148"/>
      <c r="TVC192" s="148"/>
      <c r="TVD192" s="148"/>
      <c r="TVE192" s="148"/>
      <c r="TVF192" s="148"/>
      <c r="TVG192" s="148"/>
      <c r="TVH192" s="148"/>
      <c r="TVI192" s="148"/>
      <c r="TVJ192" s="148"/>
      <c r="TVK192" s="148"/>
      <c r="TVL192" s="148"/>
      <c r="TVM192" s="148"/>
      <c r="TVN192" s="148"/>
      <c r="TVO192" s="148"/>
      <c r="TVP192" s="148"/>
      <c r="TVQ192" s="148"/>
      <c r="TVR192" s="148"/>
      <c r="TVS192" s="148"/>
      <c r="TVT192" s="148"/>
      <c r="TVU192" s="148"/>
      <c r="TVV192" s="148"/>
      <c r="TVW192" s="148"/>
      <c r="TVX192" s="148"/>
      <c r="TVY192" s="148"/>
      <c r="TVZ192" s="148"/>
      <c r="TWA192" s="148"/>
      <c r="TWB192" s="148"/>
      <c r="TWC192" s="148"/>
      <c r="TWD192" s="148"/>
      <c r="TWE192" s="148"/>
      <c r="TWF192" s="148"/>
      <c r="TWG192" s="148"/>
      <c r="TWH192" s="148"/>
      <c r="TWI192" s="148"/>
      <c r="TWJ192" s="148"/>
      <c r="TWK192" s="148"/>
      <c r="TWL192" s="148"/>
      <c r="TWM192" s="148"/>
      <c r="TWN192" s="148"/>
      <c r="TWO192" s="148"/>
      <c r="TWP192" s="148"/>
      <c r="TWQ192" s="148"/>
      <c r="TWR192" s="148"/>
      <c r="TWS192" s="148"/>
      <c r="TWT192" s="148"/>
      <c r="TWU192" s="148"/>
      <c r="TWV192" s="148"/>
      <c r="TWW192" s="148"/>
      <c r="TWX192" s="148"/>
      <c r="TWY192" s="148"/>
      <c r="TWZ192" s="148"/>
      <c r="TXA192" s="148"/>
      <c r="TXB192" s="148"/>
      <c r="TXC192" s="148"/>
      <c r="TXD192" s="148"/>
      <c r="TXE192" s="148"/>
      <c r="TXF192" s="148"/>
      <c r="TXG192" s="148"/>
      <c r="TXH192" s="148"/>
      <c r="TXI192" s="148"/>
      <c r="TXJ192" s="148"/>
      <c r="TXK192" s="148"/>
      <c r="TXL192" s="148"/>
      <c r="TXM192" s="148"/>
      <c r="TXN192" s="148"/>
      <c r="TXO192" s="148"/>
      <c r="TXP192" s="148"/>
      <c r="TXQ192" s="148"/>
      <c r="TXR192" s="148"/>
      <c r="TXS192" s="148"/>
      <c r="TXT192" s="148"/>
      <c r="TXU192" s="148"/>
      <c r="TXV192" s="148"/>
      <c r="TXW192" s="148"/>
      <c r="TXX192" s="148"/>
      <c r="TXY192" s="148"/>
      <c r="TXZ192" s="148"/>
      <c r="TYA192" s="148"/>
      <c r="TYB192" s="148"/>
      <c r="TYC192" s="148"/>
      <c r="TYD192" s="148"/>
      <c r="TYE192" s="148"/>
      <c r="TYF192" s="148"/>
      <c r="TYG192" s="148"/>
      <c r="TYH192" s="148"/>
      <c r="TYI192" s="148"/>
      <c r="TYJ192" s="148"/>
      <c r="TYK192" s="148"/>
      <c r="TYL192" s="148"/>
      <c r="TYM192" s="148"/>
      <c r="TYN192" s="148"/>
      <c r="TYO192" s="148"/>
      <c r="TYP192" s="148"/>
      <c r="TYQ192" s="148"/>
      <c r="TYR192" s="148"/>
      <c r="TYS192" s="148"/>
      <c r="TYT192" s="148"/>
      <c r="TYU192" s="148"/>
      <c r="TYV192" s="148"/>
      <c r="TYW192" s="148"/>
      <c r="TYX192" s="148"/>
      <c r="TYY192" s="148"/>
      <c r="TYZ192" s="148"/>
      <c r="TZA192" s="148"/>
      <c r="TZB192" s="148"/>
      <c r="TZC192" s="148"/>
      <c r="TZD192" s="148"/>
      <c r="TZE192" s="148"/>
      <c r="TZF192" s="148"/>
      <c r="TZG192" s="148"/>
      <c r="TZH192" s="148"/>
      <c r="TZI192" s="148"/>
      <c r="TZJ192" s="148"/>
      <c r="TZK192" s="148"/>
      <c r="TZL192" s="148"/>
      <c r="TZM192" s="148"/>
      <c r="TZN192" s="148"/>
      <c r="TZO192" s="148"/>
      <c r="TZP192" s="148"/>
      <c r="TZQ192" s="148"/>
      <c r="TZR192" s="148"/>
      <c r="TZS192" s="148"/>
      <c r="TZT192" s="148"/>
      <c r="TZU192" s="148"/>
      <c r="TZV192" s="148"/>
      <c r="TZW192" s="148"/>
      <c r="TZX192" s="148"/>
      <c r="TZY192" s="148"/>
      <c r="TZZ192" s="148"/>
      <c r="UAA192" s="148"/>
      <c r="UAB192" s="148"/>
      <c r="UAC192" s="148"/>
      <c r="UAD192" s="148"/>
      <c r="UAE192" s="148"/>
      <c r="UAF192" s="148"/>
      <c r="UAG192" s="148"/>
      <c r="UAH192" s="148"/>
      <c r="UAI192" s="148"/>
      <c r="UAJ192" s="148"/>
      <c r="UAK192" s="148"/>
      <c r="UAL192" s="148"/>
      <c r="UAM192" s="148"/>
      <c r="UAN192" s="148"/>
      <c r="UAO192" s="148"/>
      <c r="UAP192" s="148"/>
      <c r="UAQ192" s="148"/>
      <c r="UAR192" s="148"/>
      <c r="UAS192" s="148"/>
      <c r="UAT192" s="148"/>
      <c r="UAU192" s="148"/>
      <c r="UAV192" s="148"/>
      <c r="UAW192" s="148"/>
      <c r="UAX192" s="148"/>
      <c r="UAY192" s="148"/>
      <c r="UAZ192" s="148"/>
      <c r="UBA192" s="148"/>
      <c r="UBB192" s="148"/>
      <c r="UBC192" s="148"/>
      <c r="UBD192" s="148"/>
      <c r="UBE192" s="148"/>
      <c r="UBF192" s="148"/>
      <c r="UBG192" s="148"/>
      <c r="UBH192" s="148"/>
      <c r="UBI192" s="148"/>
      <c r="UBJ192" s="148"/>
      <c r="UBK192" s="148"/>
      <c r="UBL192" s="148"/>
      <c r="UBM192" s="148"/>
      <c r="UBN192" s="148"/>
      <c r="UBO192" s="148"/>
      <c r="UBP192" s="148"/>
      <c r="UBQ192" s="148"/>
      <c r="UBR192" s="148"/>
      <c r="UBS192" s="148"/>
      <c r="UBT192" s="148"/>
      <c r="UBU192" s="148"/>
      <c r="UBV192" s="148"/>
      <c r="UBW192" s="148"/>
      <c r="UBX192" s="148"/>
      <c r="UBY192" s="148"/>
      <c r="UBZ192" s="148"/>
      <c r="UCA192" s="148"/>
      <c r="UCB192" s="148"/>
      <c r="UCC192" s="148"/>
      <c r="UCD192" s="148"/>
      <c r="UCE192" s="148"/>
      <c r="UCF192" s="148"/>
      <c r="UCG192" s="148"/>
      <c r="UCH192" s="148"/>
      <c r="UCI192" s="148"/>
      <c r="UCJ192" s="148"/>
      <c r="UCK192" s="148"/>
      <c r="UCL192" s="148"/>
      <c r="UCM192" s="148"/>
      <c r="UCN192" s="148"/>
      <c r="UCO192" s="148"/>
      <c r="UCP192" s="148"/>
      <c r="UCQ192" s="148"/>
      <c r="UCR192" s="148"/>
      <c r="UCS192" s="148"/>
      <c r="UCT192" s="148"/>
      <c r="UCU192" s="148"/>
      <c r="UCV192" s="148"/>
      <c r="UCW192" s="148"/>
      <c r="UCX192" s="148"/>
      <c r="UCY192" s="148"/>
      <c r="UCZ192" s="148"/>
      <c r="UDA192" s="148"/>
      <c r="UDB192" s="148"/>
      <c r="UDC192" s="148"/>
      <c r="UDD192" s="148"/>
      <c r="UDE192" s="148"/>
      <c r="UDF192" s="148"/>
      <c r="UDG192" s="148"/>
      <c r="UDH192" s="148"/>
      <c r="UDI192" s="148"/>
      <c r="UDJ192" s="148"/>
      <c r="UDK192" s="148"/>
      <c r="UDL192" s="148"/>
      <c r="UDM192" s="148"/>
      <c r="UDN192" s="148"/>
      <c r="UDO192" s="148"/>
      <c r="UDP192" s="148"/>
      <c r="UDQ192" s="148"/>
      <c r="UDR192" s="148"/>
      <c r="UDS192" s="148"/>
      <c r="UDT192" s="148"/>
      <c r="UDU192" s="148"/>
      <c r="UDV192" s="148"/>
      <c r="UDW192" s="148"/>
      <c r="UDX192" s="148"/>
      <c r="UDY192" s="148"/>
      <c r="UDZ192" s="148"/>
      <c r="UEA192" s="148"/>
      <c r="UEB192" s="148"/>
      <c r="UEC192" s="148"/>
      <c r="UED192" s="148"/>
      <c r="UEE192" s="148"/>
      <c r="UEF192" s="148"/>
      <c r="UEG192" s="148"/>
      <c r="UEH192" s="148"/>
      <c r="UEI192" s="148"/>
      <c r="UEJ192" s="148"/>
      <c r="UEK192" s="148"/>
      <c r="UEL192" s="148"/>
      <c r="UEM192" s="148"/>
      <c r="UEN192" s="148"/>
      <c r="UEO192" s="148"/>
      <c r="UEP192" s="148"/>
      <c r="UEQ192" s="148"/>
      <c r="UER192" s="148"/>
      <c r="UES192" s="148"/>
      <c r="UET192" s="148"/>
      <c r="UEU192" s="148"/>
      <c r="UEV192" s="148"/>
      <c r="UEW192" s="148"/>
      <c r="UEX192" s="148"/>
      <c r="UEY192" s="148"/>
      <c r="UEZ192" s="148"/>
      <c r="UFA192" s="148"/>
      <c r="UFB192" s="148"/>
      <c r="UFC192" s="148"/>
      <c r="UFD192" s="148"/>
      <c r="UFE192" s="148"/>
      <c r="UFF192" s="148"/>
      <c r="UFG192" s="148"/>
      <c r="UFH192" s="148"/>
      <c r="UFI192" s="148"/>
      <c r="UFJ192" s="148"/>
      <c r="UFK192" s="148"/>
      <c r="UFL192" s="148"/>
      <c r="UFM192" s="148"/>
      <c r="UFN192" s="148"/>
      <c r="UFO192" s="148"/>
      <c r="UFP192" s="148"/>
      <c r="UFQ192" s="148"/>
      <c r="UFR192" s="148"/>
      <c r="UFS192" s="148"/>
      <c r="UFT192" s="148"/>
      <c r="UFU192" s="148"/>
      <c r="UFV192" s="148"/>
      <c r="UFW192" s="148"/>
      <c r="UFX192" s="148"/>
      <c r="UFY192" s="148"/>
      <c r="UFZ192" s="148"/>
      <c r="UGA192" s="148"/>
      <c r="UGB192" s="148"/>
      <c r="UGC192" s="148"/>
      <c r="UGD192" s="148"/>
      <c r="UGE192" s="148"/>
      <c r="UGF192" s="148"/>
      <c r="UGG192" s="148"/>
      <c r="UGH192" s="148"/>
      <c r="UGI192" s="148"/>
      <c r="UGJ192" s="148"/>
      <c r="UGK192" s="148"/>
      <c r="UGL192" s="148"/>
      <c r="UGM192" s="148"/>
      <c r="UGN192" s="148"/>
      <c r="UGO192" s="148"/>
      <c r="UGP192" s="148"/>
      <c r="UGQ192" s="148"/>
      <c r="UGR192" s="148"/>
      <c r="UGS192" s="148"/>
      <c r="UGT192" s="148"/>
      <c r="UGU192" s="148"/>
      <c r="UGV192" s="148"/>
      <c r="UGW192" s="148"/>
      <c r="UGX192" s="148"/>
      <c r="UGY192" s="148"/>
      <c r="UGZ192" s="148"/>
      <c r="UHA192" s="148"/>
      <c r="UHB192" s="148"/>
      <c r="UHC192" s="148"/>
      <c r="UHD192" s="148"/>
      <c r="UHE192" s="148"/>
      <c r="UHF192" s="148"/>
      <c r="UHG192" s="148"/>
      <c r="UHH192" s="148"/>
      <c r="UHI192" s="148"/>
      <c r="UHJ192" s="148"/>
      <c r="UHK192" s="148"/>
      <c r="UHL192" s="148"/>
      <c r="UHM192" s="148"/>
      <c r="UHN192" s="148"/>
      <c r="UHO192" s="148"/>
      <c r="UHP192" s="148"/>
      <c r="UHQ192" s="148"/>
      <c r="UHR192" s="148"/>
      <c r="UHS192" s="148"/>
      <c r="UHT192" s="148"/>
      <c r="UHU192" s="148"/>
      <c r="UHV192" s="148"/>
      <c r="UHW192" s="148"/>
      <c r="UHX192" s="148"/>
      <c r="UHY192" s="148"/>
      <c r="UHZ192" s="148"/>
      <c r="UIA192" s="148"/>
      <c r="UIB192" s="148"/>
      <c r="UIC192" s="148"/>
      <c r="UID192" s="148"/>
      <c r="UIE192" s="148"/>
      <c r="UIF192" s="148"/>
      <c r="UIG192" s="148"/>
      <c r="UIH192" s="148"/>
      <c r="UII192" s="148"/>
      <c r="UIJ192" s="148"/>
      <c r="UIK192" s="148"/>
      <c r="UIL192" s="148"/>
      <c r="UIM192" s="148"/>
      <c r="UIN192" s="148"/>
      <c r="UIO192" s="148"/>
      <c r="UIP192" s="148"/>
      <c r="UIQ192" s="148"/>
      <c r="UIR192" s="148"/>
      <c r="UIS192" s="148"/>
      <c r="UIT192" s="148"/>
      <c r="UIU192" s="148"/>
      <c r="UIV192" s="148"/>
      <c r="UIW192" s="148"/>
      <c r="UIX192" s="148"/>
      <c r="UIY192" s="148"/>
      <c r="UIZ192" s="148"/>
      <c r="UJA192" s="148"/>
      <c r="UJB192" s="148"/>
      <c r="UJC192" s="148"/>
      <c r="UJD192" s="148"/>
      <c r="UJE192" s="148"/>
      <c r="UJF192" s="148"/>
      <c r="UJG192" s="148"/>
      <c r="UJH192" s="148"/>
      <c r="UJI192" s="148"/>
      <c r="UJJ192" s="148"/>
      <c r="UJK192" s="148"/>
      <c r="UJL192" s="148"/>
      <c r="UJM192" s="148"/>
      <c r="UJN192" s="148"/>
      <c r="UJO192" s="148"/>
      <c r="UJP192" s="148"/>
      <c r="UJQ192" s="148"/>
      <c r="UJR192" s="148"/>
      <c r="UJS192" s="148"/>
      <c r="UJT192" s="148"/>
      <c r="UJU192" s="148"/>
      <c r="UJV192" s="148"/>
      <c r="UJW192" s="148"/>
      <c r="UJX192" s="148"/>
      <c r="UJY192" s="148"/>
      <c r="UJZ192" s="148"/>
      <c r="UKA192" s="148"/>
      <c r="UKB192" s="148"/>
      <c r="UKC192" s="148"/>
      <c r="UKD192" s="148"/>
      <c r="UKE192" s="148"/>
      <c r="UKF192" s="148"/>
      <c r="UKG192" s="148"/>
      <c r="UKH192" s="148"/>
      <c r="UKI192" s="148"/>
      <c r="UKJ192" s="148"/>
      <c r="UKK192" s="148"/>
      <c r="UKL192" s="148"/>
      <c r="UKM192" s="148"/>
      <c r="UKN192" s="148"/>
      <c r="UKO192" s="148"/>
      <c r="UKP192" s="148"/>
      <c r="UKQ192" s="148"/>
      <c r="UKR192" s="148"/>
      <c r="UKS192" s="148"/>
      <c r="UKT192" s="148"/>
      <c r="UKU192" s="148"/>
      <c r="UKV192" s="148"/>
      <c r="UKW192" s="148"/>
      <c r="UKX192" s="148"/>
      <c r="UKY192" s="148"/>
      <c r="UKZ192" s="148"/>
      <c r="ULA192" s="148"/>
      <c r="ULB192" s="148"/>
      <c r="ULC192" s="148"/>
      <c r="ULD192" s="148"/>
      <c r="ULE192" s="148"/>
      <c r="ULF192" s="148"/>
      <c r="ULG192" s="148"/>
      <c r="ULH192" s="148"/>
      <c r="ULI192" s="148"/>
      <c r="ULJ192" s="148"/>
      <c r="ULK192" s="148"/>
      <c r="ULL192" s="148"/>
      <c r="ULM192" s="148"/>
      <c r="ULN192" s="148"/>
      <c r="ULO192" s="148"/>
      <c r="ULP192" s="148"/>
      <c r="ULQ192" s="148"/>
      <c r="ULR192" s="148"/>
      <c r="ULS192" s="148"/>
      <c r="ULT192" s="148"/>
      <c r="ULU192" s="148"/>
      <c r="ULV192" s="148"/>
      <c r="ULW192" s="148"/>
      <c r="ULX192" s="148"/>
      <c r="ULY192" s="148"/>
      <c r="ULZ192" s="148"/>
      <c r="UMA192" s="148"/>
      <c r="UMB192" s="148"/>
      <c r="UMC192" s="148"/>
      <c r="UMD192" s="148"/>
      <c r="UME192" s="148"/>
      <c r="UMF192" s="148"/>
      <c r="UMG192" s="148"/>
      <c r="UMH192" s="148"/>
      <c r="UMI192" s="148"/>
      <c r="UMJ192" s="148"/>
      <c r="UMK192" s="148"/>
      <c r="UML192" s="148"/>
      <c r="UMM192" s="148"/>
      <c r="UMN192" s="148"/>
      <c r="UMO192" s="148"/>
      <c r="UMP192" s="148"/>
      <c r="UMQ192" s="148"/>
      <c r="UMR192" s="148"/>
      <c r="UMS192" s="148"/>
      <c r="UMT192" s="148"/>
      <c r="UMU192" s="148"/>
      <c r="UMV192" s="148"/>
      <c r="UMW192" s="148"/>
      <c r="UMX192" s="148"/>
      <c r="UMY192" s="148"/>
      <c r="UMZ192" s="148"/>
      <c r="UNA192" s="148"/>
      <c r="UNB192" s="148"/>
      <c r="UNC192" s="148"/>
      <c r="UND192" s="148"/>
      <c r="UNE192" s="148"/>
      <c r="UNF192" s="148"/>
      <c r="UNG192" s="148"/>
      <c r="UNH192" s="148"/>
      <c r="UNI192" s="148"/>
      <c r="UNJ192" s="148"/>
      <c r="UNK192" s="148"/>
      <c r="UNL192" s="148"/>
      <c r="UNM192" s="148"/>
      <c r="UNN192" s="148"/>
      <c r="UNO192" s="148"/>
      <c r="UNP192" s="148"/>
      <c r="UNQ192" s="148"/>
      <c r="UNR192" s="148"/>
      <c r="UNS192" s="148"/>
      <c r="UNT192" s="148"/>
      <c r="UNU192" s="148"/>
      <c r="UNV192" s="148"/>
      <c r="UNW192" s="148"/>
      <c r="UNX192" s="148"/>
      <c r="UNY192" s="148"/>
      <c r="UNZ192" s="148"/>
      <c r="UOA192" s="148"/>
      <c r="UOB192" s="148"/>
      <c r="UOC192" s="148"/>
      <c r="UOD192" s="148"/>
      <c r="UOE192" s="148"/>
      <c r="UOF192" s="148"/>
      <c r="UOG192" s="148"/>
      <c r="UOH192" s="148"/>
      <c r="UOI192" s="148"/>
      <c r="UOJ192" s="148"/>
      <c r="UOK192" s="148"/>
      <c r="UOL192" s="148"/>
      <c r="UOM192" s="148"/>
      <c r="UON192" s="148"/>
      <c r="UOO192" s="148"/>
      <c r="UOP192" s="148"/>
      <c r="UOQ192" s="148"/>
      <c r="UOR192" s="148"/>
      <c r="UOS192" s="148"/>
      <c r="UOT192" s="148"/>
      <c r="UOU192" s="148"/>
      <c r="UOV192" s="148"/>
      <c r="UOW192" s="148"/>
      <c r="UOX192" s="148"/>
      <c r="UOY192" s="148"/>
      <c r="UOZ192" s="148"/>
      <c r="UPA192" s="148"/>
      <c r="UPB192" s="148"/>
      <c r="UPC192" s="148"/>
      <c r="UPD192" s="148"/>
      <c r="UPE192" s="148"/>
      <c r="UPF192" s="148"/>
      <c r="UPG192" s="148"/>
      <c r="UPH192" s="148"/>
      <c r="UPI192" s="148"/>
      <c r="UPJ192" s="148"/>
      <c r="UPK192" s="148"/>
      <c r="UPL192" s="148"/>
      <c r="UPM192" s="148"/>
      <c r="UPN192" s="148"/>
      <c r="UPO192" s="148"/>
      <c r="UPP192" s="148"/>
      <c r="UPQ192" s="148"/>
      <c r="UPR192" s="148"/>
      <c r="UPS192" s="148"/>
      <c r="UPT192" s="148"/>
      <c r="UPU192" s="148"/>
      <c r="UPV192" s="148"/>
      <c r="UPW192" s="148"/>
      <c r="UPX192" s="148"/>
      <c r="UPY192" s="148"/>
      <c r="UPZ192" s="148"/>
      <c r="UQA192" s="148"/>
      <c r="UQB192" s="148"/>
      <c r="UQC192" s="148"/>
      <c r="UQD192" s="148"/>
      <c r="UQE192" s="148"/>
      <c r="UQF192" s="148"/>
      <c r="UQG192" s="148"/>
      <c r="UQH192" s="148"/>
      <c r="UQI192" s="148"/>
      <c r="UQJ192" s="148"/>
      <c r="UQK192" s="148"/>
      <c r="UQL192" s="148"/>
      <c r="UQM192" s="148"/>
      <c r="UQN192" s="148"/>
      <c r="UQO192" s="148"/>
      <c r="UQP192" s="148"/>
      <c r="UQQ192" s="148"/>
      <c r="UQR192" s="148"/>
      <c r="UQS192" s="148"/>
      <c r="UQT192" s="148"/>
      <c r="UQU192" s="148"/>
      <c r="UQV192" s="148"/>
      <c r="UQW192" s="148"/>
      <c r="UQX192" s="148"/>
      <c r="UQY192" s="148"/>
      <c r="UQZ192" s="148"/>
      <c r="URA192" s="148"/>
      <c r="URB192" s="148"/>
      <c r="URC192" s="148"/>
      <c r="URD192" s="148"/>
      <c r="URE192" s="148"/>
      <c r="URF192" s="148"/>
      <c r="URG192" s="148"/>
      <c r="URH192" s="148"/>
      <c r="URI192" s="148"/>
      <c r="URJ192" s="148"/>
      <c r="URK192" s="148"/>
      <c r="URL192" s="148"/>
      <c r="URM192" s="148"/>
      <c r="URN192" s="148"/>
      <c r="URO192" s="148"/>
      <c r="URP192" s="148"/>
      <c r="URQ192" s="148"/>
      <c r="URR192" s="148"/>
      <c r="URS192" s="148"/>
      <c r="URT192" s="148"/>
      <c r="URU192" s="148"/>
      <c r="URV192" s="148"/>
      <c r="URW192" s="148"/>
      <c r="URX192" s="148"/>
      <c r="URY192" s="148"/>
      <c r="URZ192" s="148"/>
      <c r="USA192" s="148"/>
      <c r="USB192" s="148"/>
      <c r="USC192" s="148"/>
      <c r="USD192" s="148"/>
      <c r="USE192" s="148"/>
      <c r="USF192" s="148"/>
      <c r="USG192" s="148"/>
      <c r="USH192" s="148"/>
      <c r="USI192" s="148"/>
      <c r="USJ192" s="148"/>
      <c r="USK192" s="148"/>
      <c r="USL192" s="148"/>
      <c r="USM192" s="148"/>
      <c r="USN192" s="148"/>
      <c r="USO192" s="148"/>
      <c r="USP192" s="148"/>
      <c r="USQ192" s="148"/>
      <c r="USR192" s="148"/>
      <c r="USS192" s="148"/>
      <c r="UST192" s="148"/>
      <c r="USU192" s="148"/>
      <c r="USV192" s="148"/>
      <c r="USW192" s="148"/>
      <c r="USX192" s="148"/>
      <c r="USY192" s="148"/>
      <c r="USZ192" s="148"/>
      <c r="UTA192" s="148"/>
      <c r="UTB192" s="148"/>
      <c r="UTC192" s="148"/>
      <c r="UTD192" s="148"/>
      <c r="UTE192" s="148"/>
      <c r="UTF192" s="148"/>
      <c r="UTG192" s="148"/>
      <c r="UTH192" s="148"/>
      <c r="UTI192" s="148"/>
      <c r="UTJ192" s="148"/>
      <c r="UTK192" s="148"/>
      <c r="UTL192" s="148"/>
      <c r="UTM192" s="148"/>
      <c r="UTN192" s="148"/>
      <c r="UTO192" s="148"/>
      <c r="UTP192" s="148"/>
      <c r="UTQ192" s="148"/>
      <c r="UTR192" s="148"/>
      <c r="UTS192" s="148"/>
      <c r="UTT192" s="148"/>
      <c r="UTU192" s="148"/>
      <c r="UTV192" s="148"/>
      <c r="UTW192" s="148"/>
      <c r="UTX192" s="148"/>
      <c r="UTY192" s="148"/>
      <c r="UTZ192" s="148"/>
      <c r="UUA192" s="148"/>
      <c r="UUB192" s="148"/>
      <c r="UUC192" s="148"/>
      <c r="UUD192" s="148"/>
      <c r="UUE192" s="148"/>
      <c r="UUF192" s="148"/>
      <c r="UUG192" s="148"/>
      <c r="UUH192" s="148"/>
      <c r="UUI192" s="148"/>
      <c r="UUJ192" s="148"/>
      <c r="UUK192" s="148"/>
      <c r="UUL192" s="148"/>
      <c r="UUM192" s="148"/>
      <c r="UUN192" s="148"/>
      <c r="UUO192" s="148"/>
      <c r="UUP192" s="148"/>
      <c r="UUQ192" s="148"/>
      <c r="UUR192" s="148"/>
      <c r="UUS192" s="148"/>
      <c r="UUT192" s="148"/>
      <c r="UUU192" s="148"/>
      <c r="UUV192" s="148"/>
      <c r="UUW192" s="148"/>
      <c r="UUX192" s="148"/>
      <c r="UUY192" s="148"/>
      <c r="UUZ192" s="148"/>
      <c r="UVA192" s="148"/>
      <c r="UVB192" s="148"/>
      <c r="UVC192" s="148"/>
      <c r="UVD192" s="148"/>
      <c r="UVE192" s="148"/>
      <c r="UVF192" s="148"/>
      <c r="UVG192" s="148"/>
      <c r="UVH192" s="148"/>
      <c r="UVI192" s="148"/>
      <c r="UVJ192" s="148"/>
      <c r="UVK192" s="148"/>
      <c r="UVL192" s="148"/>
      <c r="UVM192" s="148"/>
      <c r="UVN192" s="148"/>
      <c r="UVO192" s="148"/>
      <c r="UVP192" s="148"/>
      <c r="UVQ192" s="148"/>
      <c r="UVR192" s="148"/>
      <c r="UVS192" s="148"/>
      <c r="UVT192" s="148"/>
      <c r="UVU192" s="148"/>
      <c r="UVV192" s="148"/>
      <c r="UVW192" s="148"/>
      <c r="UVX192" s="148"/>
      <c r="UVY192" s="148"/>
      <c r="UVZ192" s="148"/>
      <c r="UWA192" s="148"/>
      <c r="UWB192" s="148"/>
      <c r="UWC192" s="148"/>
      <c r="UWD192" s="148"/>
      <c r="UWE192" s="148"/>
      <c r="UWF192" s="148"/>
      <c r="UWG192" s="148"/>
      <c r="UWH192" s="148"/>
      <c r="UWI192" s="148"/>
      <c r="UWJ192" s="148"/>
      <c r="UWK192" s="148"/>
      <c r="UWL192" s="148"/>
      <c r="UWM192" s="148"/>
      <c r="UWN192" s="148"/>
      <c r="UWO192" s="148"/>
      <c r="UWP192" s="148"/>
      <c r="UWQ192" s="148"/>
      <c r="UWR192" s="148"/>
      <c r="UWS192" s="148"/>
      <c r="UWT192" s="148"/>
      <c r="UWU192" s="148"/>
      <c r="UWV192" s="148"/>
      <c r="UWW192" s="148"/>
      <c r="UWX192" s="148"/>
      <c r="UWY192" s="148"/>
      <c r="UWZ192" s="148"/>
      <c r="UXA192" s="148"/>
      <c r="UXB192" s="148"/>
      <c r="UXC192" s="148"/>
      <c r="UXD192" s="148"/>
      <c r="UXE192" s="148"/>
      <c r="UXF192" s="148"/>
      <c r="UXG192" s="148"/>
      <c r="UXH192" s="148"/>
      <c r="UXI192" s="148"/>
      <c r="UXJ192" s="148"/>
      <c r="UXK192" s="148"/>
      <c r="UXL192" s="148"/>
      <c r="UXM192" s="148"/>
      <c r="UXN192" s="148"/>
      <c r="UXO192" s="148"/>
      <c r="UXP192" s="148"/>
      <c r="UXQ192" s="148"/>
      <c r="UXR192" s="148"/>
      <c r="UXS192" s="148"/>
      <c r="UXT192" s="148"/>
      <c r="UXU192" s="148"/>
      <c r="UXV192" s="148"/>
      <c r="UXW192" s="148"/>
      <c r="UXX192" s="148"/>
      <c r="UXY192" s="148"/>
      <c r="UXZ192" s="148"/>
      <c r="UYA192" s="148"/>
      <c r="UYB192" s="148"/>
      <c r="UYC192" s="148"/>
      <c r="UYD192" s="148"/>
      <c r="UYE192" s="148"/>
      <c r="UYF192" s="148"/>
      <c r="UYG192" s="148"/>
      <c r="UYH192" s="148"/>
      <c r="UYI192" s="148"/>
      <c r="UYJ192" s="148"/>
      <c r="UYK192" s="148"/>
      <c r="UYL192" s="148"/>
      <c r="UYM192" s="148"/>
      <c r="UYN192" s="148"/>
      <c r="UYO192" s="148"/>
      <c r="UYP192" s="148"/>
      <c r="UYQ192" s="148"/>
      <c r="UYR192" s="148"/>
      <c r="UYS192" s="148"/>
      <c r="UYT192" s="148"/>
      <c r="UYU192" s="148"/>
      <c r="UYV192" s="148"/>
      <c r="UYW192" s="148"/>
      <c r="UYX192" s="148"/>
      <c r="UYY192" s="148"/>
      <c r="UYZ192" s="148"/>
      <c r="UZA192" s="148"/>
      <c r="UZB192" s="148"/>
      <c r="UZC192" s="148"/>
      <c r="UZD192" s="148"/>
      <c r="UZE192" s="148"/>
      <c r="UZF192" s="148"/>
      <c r="UZG192" s="148"/>
      <c r="UZH192" s="148"/>
      <c r="UZI192" s="148"/>
      <c r="UZJ192" s="148"/>
      <c r="UZK192" s="148"/>
      <c r="UZL192" s="148"/>
      <c r="UZM192" s="148"/>
      <c r="UZN192" s="148"/>
      <c r="UZO192" s="148"/>
      <c r="UZP192" s="148"/>
      <c r="UZQ192" s="148"/>
      <c r="UZR192" s="148"/>
      <c r="UZS192" s="148"/>
      <c r="UZT192" s="148"/>
      <c r="UZU192" s="148"/>
      <c r="UZV192" s="148"/>
      <c r="UZW192" s="148"/>
      <c r="UZX192" s="148"/>
      <c r="UZY192" s="148"/>
      <c r="UZZ192" s="148"/>
      <c r="VAA192" s="148"/>
      <c r="VAB192" s="148"/>
      <c r="VAC192" s="148"/>
      <c r="VAD192" s="148"/>
      <c r="VAE192" s="148"/>
      <c r="VAF192" s="148"/>
      <c r="VAG192" s="148"/>
      <c r="VAH192" s="148"/>
      <c r="VAI192" s="148"/>
      <c r="VAJ192" s="148"/>
      <c r="VAK192" s="148"/>
      <c r="VAL192" s="148"/>
      <c r="VAM192" s="148"/>
      <c r="VAN192" s="148"/>
      <c r="VAO192" s="148"/>
      <c r="VAP192" s="148"/>
      <c r="VAQ192" s="148"/>
      <c r="VAR192" s="148"/>
      <c r="VAS192" s="148"/>
      <c r="VAT192" s="148"/>
      <c r="VAU192" s="148"/>
      <c r="VAV192" s="148"/>
      <c r="VAW192" s="148"/>
      <c r="VAX192" s="148"/>
      <c r="VAY192" s="148"/>
      <c r="VAZ192" s="148"/>
      <c r="VBA192" s="148"/>
      <c r="VBB192" s="148"/>
      <c r="VBC192" s="148"/>
      <c r="VBD192" s="148"/>
      <c r="VBE192" s="148"/>
      <c r="VBF192" s="148"/>
      <c r="VBG192" s="148"/>
      <c r="VBH192" s="148"/>
      <c r="VBI192" s="148"/>
      <c r="VBJ192" s="148"/>
      <c r="VBK192" s="148"/>
      <c r="VBL192" s="148"/>
      <c r="VBM192" s="148"/>
      <c r="VBN192" s="148"/>
      <c r="VBO192" s="148"/>
      <c r="VBP192" s="148"/>
      <c r="VBQ192" s="148"/>
      <c r="VBR192" s="148"/>
      <c r="VBS192" s="148"/>
      <c r="VBT192" s="148"/>
      <c r="VBU192" s="148"/>
      <c r="VBV192" s="148"/>
      <c r="VBW192" s="148"/>
      <c r="VBX192" s="148"/>
      <c r="VBY192" s="148"/>
      <c r="VBZ192" s="148"/>
      <c r="VCA192" s="148"/>
      <c r="VCB192" s="148"/>
      <c r="VCC192" s="148"/>
      <c r="VCD192" s="148"/>
      <c r="VCE192" s="148"/>
      <c r="VCF192" s="148"/>
      <c r="VCG192" s="148"/>
      <c r="VCH192" s="148"/>
      <c r="VCI192" s="148"/>
      <c r="VCJ192" s="148"/>
      <c r="VCK192" s="148"/>
      <c r="VCL192" s="148"/>
      <c r="VCM192" s="148"/>
      <c r="VCN192" s="148"/>
      <c r="VCO192" s="148"/>
      <c r="VCP192" s="148"/>
      <c r="VCQ192" s="148"/>
      <c r="VCR192" s="148"/>
      <c r="VCS192" s="148"/>
      <c r="VCT192" s="148"/>
      <c r="VCU192" s="148"/>
      <c r="VCV192" s="148"/>
      <c r="VCW192" s="148"/>
      <c r="VCX192" s="148"/>
      <c r="VCY192" s="148"/>
      <c r="VCZ192" s="148"/>
      <c r="VDA192" s="148"/>
      <c r="VDB192" s="148"/>
      <c r="VDC192" s="148"/>
      <c r="VDD192" s="148"/>
      <c r="VDE192" s="148"/>
      <c r="VDF192" s="148"/>
      <c r="VDG192" s="148"/>
      <c r="VDH192" s="148"/>
      <c r="VDI192" s="148"/>
      <c r="VDJ192" s="148"/>
      <c r="VDK192" s="148"/>
      <c r="VDL192" s="148"/>
      <c r="VDM192" s="148"/>
      <c r="VDN192" s="148"/>
      <c r="VDO192" s="148"/>
      <c r="VDP192" s="148"/>
      <c r="VDQ192" s="148"/>
      <c r="VDR192" s="148"/>
      <c r="VDS192" s="148"/>
      <c r="VDT192" s="148"/>
      <c r="VDU192" s="148"/>
      <c r="VDV192" s="148"/>
      <c r="VDW192" s="148"/>
      <c r="VDX192" s="148"/>
      <c r="VDY192" s="148"/>
      <c r="VDZ192" s="148"/>
      <c r="VEA192" s="148"/>
      <c r="VEB192" s="148"/>
      <c r="VEC192" s="148"/>
      <c r="VED192" s="148"/>
      <c r="VEE192" s="148"/>
      <c r="VEF192" s="148"/>
      <c r="VEG192" s="148"/>
      <c r="VEH192" s="148"/>
      <c r="VEI192" s="148"/>
      <c r="VEJ192" s="148"/>
      <c r="VEK192" s="148"/>
      <c r="VEL192" s="148"/>
      <c r="VEM192" s="148"/>
      <c r="VEN192" s="148"/>
      <c r="VEO192" s="148"/>
      <c r="VEP192" s="148"/>
      <c r="VEQ192" s="148"/>
      <c r="VER192" s="148"/>
      <c r="VES192" s="148"/>
      <c r="VET192" s="148"/>
      <c r="VEU192" s="148"/>
      <c r="VEV192" s="148"/>
      <c r="VEW192" s="148"/>
      <c r="VEX192" s="148"/>
      <c r="VEY192" s="148"/>
      <c r="VEZ192" s="148"/>
      <c r="VFA192" s="148"/>
      <c r="VFB192" s="148"/>
      <c r="VFC192" s="148"/>
      <c r="VFD192" s="148"/>
      <c r="VFE192" s="148"/>
      <c r="VFF192" s="148"/>
      <c r="VFG192" s="148"/>
      <c r="VFH192" s="148"/>
      <c r="VFI192" s="148"/>
      <c r="VFJ192" s="148"/>
      <c r="VFK192" s="148"/>
      <c r="VFL192" s="148"/>
      <c r="VFM192" s="148"/>
      <c r="VFN192" s="148"/>
      <c r="VFO192" s="148"/>
      <c r="VFP192" s="148"/>
      <c r="VFQ192" s="148"/>
      <c r="VFR192" s="148"/>
      <c r="VFS192" s="148"/>
      <c r="VFT192" s="148"/>
      <c r="VFU192" s="148"/>
      <c r="VFV192" s="148"/>
      <c r="VFW192" s="148"/>
      <c r="VFX192" s="148"/>
      <c r="VFY192" s="148"/>
      <c r="VFZ192" s="148"/>
      <c r="VGA192" s="148"/>
      <c r="VGB192" s="148"/>
      <c r="VGC192" s="148"/>
      <c r="VGD192" s="148"/>
      <c r="VGE192" s="148"/>
      <c r="VGF192" s="148"/>
      <c r="VGG192" s="148"/>
      <c r="VGH192" s="148"/>
      <c r="VGI192" s="148"/>
      <c r="VGJ192" s="148"/>
      <c r="VGK192" s="148"/>
      <c r="VGL192" s="148"/>
      <c r="VGM192" s="148"/>
      <c r="VGN192" s="148"/>
      <c r="VGO192" s="148"/>
      <c r="VGP192" s="148"/>
      <c r="VGQ192" s="148"/>
      <c r="VGR192" s="148"/>
      <c r="VGS192" s="148"/>
      <c r="VGT192" s="148"/>
      <c r="VGU192" s="148"/>
      <c r="VGV192" s="148"/>
      <c r="VGW192" s="148"/>
      <c r="VGX192" s="148"/>
      <c r="VGY192" s="148"/>
      <c r="VGZ192" s="148"/>
      <c r="VHA192" s="148"/>
      <c r="VHB192" s="148"/>
      <c r="VHC192" s="148"/>
      <c r="VHD192" s="148"/>
      <c r="VHE192" s="148"/>
      <c r="VHF192" s="148"/>
      <c r="VHG192" s="148"/>
      <c r="VHH192" s="148"/>
      <c r="VHI192" s="148"/>
      <c r="VHJ192" s="148"/>
      <c r="VHK192" s="148"/>
      <c r="VHL192" s="148"/>
      <c r="VHM192" s="148"/>
      <c r="VHN192" s="148"/>
      <c r="VHO192" s="148"/>
      <c r="VHP192" s="148"/>
      <c r="VHQ192" s="148"/>
      <c r="VHR192" s="148"/>
      <c r="VHS192" s="148"/>
      <c r="VHT192" s="148"/>
      <c r="VHU192" s="148"/>
      <c r="VHV192" s="148"/>
      <c r="VHW192" s="148"/>
      <c r="VHX192" s="148"/>
      <c r="VHY192" s="148"/>
      <c r="VHZ192" s="148"/>
      <c r="VIA192" s="148"/>
      <c r="VIB192" s="148"/>
      <c r="VIC192" s="148"/>
      <c r="VID192" s="148"/>
      <c r="VIE192" s="148"/>
      <c r="VIF192" s="148"/>
      <c r="VIG192" s="148"/>
      <c r="VIH192" s="148"/>
      <c r="VII192" s="148"/>
      <c r="VIJ192" s="148"/>
      <c r="VIK192" s="148"/>
      <c r="VIL192" s="148"/>
      <c r="VIM192" s="148"/>
      <c r="VIN192" s="148"/>
      <c r="VIO192" s="148"/>
      <c r="VIP192" s="148"/>
      <c r="VIQ192" s="148"/>
      <c r="VIR192" s="148"/>
      <c r="VIS192" s="148"/>
      <c r="VIT192" s="148"/>
      <c r="VIU192" s="148"/>
      <c r="VIV192" s="148"/>
      <c r="VIW192" s="148"/>
      <c r="VIX192" s="148"/>
      <c r="VIY192" s="148"/>
      <c r="VIZ192" s="148"/>
      <c r="VJA192" s="148"/>
      <c r="VJB192" s="148"/>
      <c r="VJC192" s="148"/>
      <c r="VJD192" s="148"/>
      <c r="VJE192" s="148"/>
      <c r="VJF192" s="148"/>
      <c r="VJG192" s="148"/>
      <c r="VJH192" s="148"/>
      <c r="VJI192" s="148"/>
      <c r="VJJ192" s="148"/>
      <c r="VJK192" s="148"/>
      <c r="VJL192" s="148"/>
      <c r="VJM192" s="148"/>
      <c r="VJN192" s="148"/>
      <c r="VJO192" s="148"/>
      <c r="VJP192" s="148"/>
      <c r="VJQ192" s="148"/>
      <c r="VJR192" s="148"/>
      <c r="VJS192" s="148"/>
      <c r="VJT192" s="148"/>
      <c r="VJU192" s="148"/>
      <c r="VJV192" s="148"/>
      <c r="VJW192" s="148"/>
      <c r="VJX192" s="148"/>
      <c r="VJY192" s="148"/>
      <c r="VJZ192" s="148"/>
      <c r="VKA192" s="148"/>
      <c r="VKB192" s="148"/>
      <c r="VKC192" s="148"/>
      <c r="VKD192" s="148"/>
      <c r="VKE192" s="148"/>
      <c r="VKF192" s="148"/>
      <c r="VKG192" s="148"/>
      <c r="VKH192" s="148"/>
      <c r="VKI192" s="148"/>
      <c r="VKJ192" s="148"/>
      <c r="VKK192" s="148"/>
      <c r="VKL192" s="148"/>
      <c r="VKM192" s="148"/>
      <c r="VKN192" s="148"/>
      <c r="VKO192" s="148"/>
      <c r="VKP192" s="148"/>
      <c r="VKQ192" s="148"/>
      <c r="VKR192" s="148"/>
      <c r="VKS192" s="148"/>
      <c r="VKT192" s="148"/>
      <c r="VKU192" s="148"/>
      <c r="VKV192" s="148"/>
      <c r="VKW192" s="148"/>
      <c r="VKX192" s="148"/>
      <c r="VKY192" s="148"/>
      <c r="VKZ192" s="148"/>
      <c r="VLA192" s="148"/>
      <c r="VLB192" s="148"/>
      <c r="VLC192" s="148"/>
      <c r="VLD192" s="148"/>
      <c r="VLE192" s="148"/>
      <c r="VLF192" s="148"/>
      <c r="VLG192" s="148"/>
      <c r="VLH192" s="148"/>
      <c r="VLI192" s="148"/>
      <c r="VLJ192" s="148"/>
      <c r="VLK192" s="148"/>
      <c r="VLL192" s="148"/>
      <c r="VLM192" s="148"/>
      <c r="VLN192" s="148"/>
      <c r="VLO192" s="148"/>
      <c r="VLP192" s="148"/>
      <c r="VLQ192" s="148"/>
      <c r="VLR192" s="148"/>
      <c r="VLS192" s="148"/>
      <c r="VLT192" s="148"/>
      <c r="VLU192" s="148"/>
      <c r="VLV192" s="148"/>
      <c r="VLW192" s="148"/>
      <c r="VLX192" s="148"/>
      <c r="VLY192" s="148"/>
      <c r="VLZ192" s="148"/>
      <c r="VMA192" s="148"/>
      <c r="VMB192" s="148"/>
      <c r="VMC192" s="148"/>
      <c r="VMD192" s="148"/>
      <c r="VME192" s="148"/>
      <c r="VMF192" s="148"/>
      <c r="VMG192" s="148"/>
      <c r="VMH192" s="148"/>
      <c r="VMI192" s="148"/>
      <c r="VMJ192" s="148"/>
      <c r="VMK192" s="148"/>
      <c r="VML192" s="148"/>
      <c r="VMM192" s="148"/>
      <c r="VMN192" s="148"/>
      <c r="VMO192" s="148"/>
      <c r="VMP192" s="148"/>
      <c r="VMQ192" s="148"/>
      <c r="VMR192" s="148"/>
      <c r="VMS192" s="148"/>
      <c r="VMT192" s="148"/>
      <c r="VMU192" s="148"/>
      <c r="VMV192" s="148"/>
      <c r="VMW192" s="148"/>
      <c r="VMX192" s="148"/>
      <c r="VMY192" s="148"/>
      <c r="VMZ192" s="148"/>
      <c r="VNA192" s="148"/>
      <c r="VNB192" s="148"/>
      <c r="VNC192" s="148"/>
      <c r="VND192" s="148"/>
      <c r="VNE192" s="148"/>
      <c r="VNF192" s="148"/>
      <c r="VNG192" s="148"/>
      <c r="VNH192" s="148"/>
      <c r="VNI192" s="148"/>
      <c r="VNJ192" s="148"/>
      <c r="VNK192" s="148"/>
      <c r="VNL192" s="148"/>
      <c r="VNM192" s="148"/>
      <c r="VNN192" s="148"/>
      <c r="VNO192" s="148"/>
      <c r="VNP192" s="148"/>
      <c r="VNQ192" s="148"/>
      <c r="VNR192" s="148"/>
      <c r="VNS192" s="148"/>
      <c r="VNT192" s="148"/>
      <c r="VNU192" s="148"/>
      <c r="VNV192" s="148"/>
      <c r="VNW192" s="148"/>
      <c r="VNX192" s="148"/>
      <c r="VNY192" s="148"/>
      <c r="VNZ192" s="148"/>
      <c r="VOA192" s="148"/>
      <c r="VOB192" s="148"/>
      <c r="VOC192" s="148"/>
      <c r="VOD192" s="148"/>
      <c r="VOE192" s="148"/>
      <c r="VOF192" s="148"/>
      <c r="VOG192" s="148"/>
      <c r="VOH192" s="148"/>
      <c r="VOI192" s="148"/>
      <c r="VOJ192" s="148"/>
      <c r="VOK192" s="148"/>
      <c r="VOL192" s="148"/>
      <c r="VOM192" s="148"/>
      <c r="VON192" s="148"/>
      <c r="VOO192" s="148"/>
      <c r="VOP192" s="148"/>
      <c r="VOQ192" s="148"/>
      <c r="VOR192" s="148"/>
      <c r="VOS192" s="148"/>
      <c r="VOT192" s="148"/>
      <c r="VOU192" s="148"/>
      <c r="VOV192" s="148"/>
      <c r="VOW192" s="148"/>
      <c r="VOX192" s="148"/>
      <c r="VOY192" s="148"/>
      <c r="VOZ192" s="148"/>
      <c r="VPA192" s="148"/>
      <c r="VPB192" s="148"/>
      <c r="VPC192" s="148"/>
      <c r="VPD192" s="148"/>
      <c r="VPE192" s="148"/>
      <c r="VPF192" s="148"/>
      <c r="VPG192" s="148"/>
      <c r="VPH192" s="148"/>
      <c r="VPI192" s="148"/>
      <c r="VPJ192" s="148"/>
      <c r="VPK192" s="148"/>
      <c r="VPL192" s="148"/>
      <c r="VPM192" s="148"/>
      <c r="VPN192" s="148"/>
      <c r="VPO192" s="148"/>
      <c r="VPP192" s="148"/>
      <c r="VPQ192" s="148"/>
      <c r="VPR192" s="148"/>
      <c r="VPS192" s="148"/>
      <c r="VPT192" s="148"/>
      <c r="VPU192" s="148"/>
      <c r="VPV192" s="148"/>
      <c r="VPW192" s="148"/>
      <c r="VPX192" s="148"/>
      <c r="VPY192" s="148"/>
      <c r="VPZ192" s="148"/>
      <c r="VQA192" s="148"/>
      <c r="VQB192" s="148"/>
      <c r="VQC192" s="148"/>
      <c r="VQD192" s="148"/>
      <c r="VQE192" s="148"/>
      <c r="VQF192" s="148"/>
      <c r="VQG192" s="148"/>
      <c r="VQH192" s="148"/>
      <c r="VQI192" s="148"/>
      <c r="VQJ192" s="148"/>
      <c r="VQK192" s="148"/>
      <c r="VQL192" s="148"/>
      <c r="VQM192" s="148"/>
      <c r="VQN192" s="148"/>
      <c r="VQO192" s="148"/>
      <c r="VQP192" s="148"/>
      <c r="VQQ192" s="148"/>
      <c r="VQR192" s="148"/>
      <c r="VQS192" s="148"/>
      <c r="VQT192" s="148"/>
      <c r="VQU192" s="148"/>
      <c r="VQV192" s="148"/>
      <c r="VQW192" s="148"/>
      <c r="VQX192" s="148"/>
      <c r="VQY192" s="148"/>
      <c r="VQZ192" s="148"/>
      <c r="VRA192" s="148"/>
      <c r="VRB192" s="148"/>
      <c r="VRC192" s="148"/>
      <c r="VRD192" s="148"/>
      <c r="VRE192" s="148"/>
      <c r="VRF192" s="148"/>
      <c r="VRG192" s="148"/>
      <c r="VRH192" s="148"/>
      <c r="VRI192" s="148"/>
      <c r="VRJ192" s="148"/>
      <c r="VRK192" s="148"/>
      <c r="VRL192" s="148"/>
      <c r="VRM192" s="148"/>
      <c r="VRN192" s="148"/>
      <c r="VRO192" s="148"/>
      <c r="VRP192" s="148"/>
      <c r="VRQ192" s="148"/>
      <c r="VRR192" s="148"/>
      <c r="VRS192" s="148"/>
      <c r="VRT192" s="148"/>
      <c r="VRU192" s="148"/>
      <c r="VRV192" s="148"/>
      <c r="VRW192" s="148"/>
      <c r="VRX192" s="148"/>
      <c r="VRY192" s="148"/>
      <c r="VRZ192" s="148"/>
      <c r="VSA192" s="148"/>
      <c r="VSB192" s="148"/>
      <c r="VSC192" s="148"/>
      <c r="VSD192" s="148"/>
      <c r="VSE192" s="148"/>
      <c r="VSF192" s="148"/>
      <c r="VSG192" s="148"/>
      <c r="VSH192" s="148"/>
      <c r="VSI192" s="148"/>
      <c r="VSJ192" s="148"/>
      <c r="VSK192" s="148"/>
      <c r="VSL192" s="148"/>
      <c r="VSM192" s="148"/>
      <c r="VSN192" s="148"/>
      <c r="VSO192" s="148"/>
      <c r="VSP192" s="148"/>
      <c r="VSQ192" s="148"/>
      <c r="VSR192" s="148"/>
      <c r="VSS192" s="148"/>
      <c r="VST192" s="148"/>
      <c r="VSU192" s="148"/>
      <c r="VSV192" s="148"/>
      <c r="VSW192" s="148"/>
      <c r="VSX192" s="148"/>
      <c r="VSY192" s="148"/>
      <c r="VSZ192" s="148"/>
      <c r="VTA192" s="148"/>
      <c r="VTB192" s="148"/>
      <c r="VTC192" s="148"/>
      <c r="VTD192" s="148"/>
      <c r="VTE192" s="148"/>
      <c r="VTF192" s="148"/>
      <c r="VTG192" s="148"/>
      <c r="VTH192" s="148"/>
      <c r="VTI192" s="148"/>
      <c r="VTJ192" s="148"/>
      <c r="VTK192" s="148"/>
      <c r="VTL192" s="148"/>
      <c r="VTM192" s="148"/>
      <c r="VTN192" s="148"/>
      <c r="VTO192" s="148"/>
      <c r="VTP192" s="148"/>
      <c r="VTQ192" s="148"/>
      <c r="VTR192" s="148"/>
      <c r="VTS192" s="148"/>
      <c r="VTT192" s="148"/>
      <c r="VTU192" s="148"/>
      <c r="VTV192" s="148"/>
      <c r="VTW192" s="148"/>
      <c r="VTX192" s="148"/>
      <c r="VTY192" s="148"/>
      <c r="VTZ192" s="148"/>
      <c r="VUA192" s="148"/>
      <c r="VUB192" s="148"/>
      <c r="VUC192" s="148"/>
      <c r="VUD192" s="148"/>
      <c r="VUE192" s="148"/>
      <c r="VUF192" s="148"/>
      <c r="VUG192" s="148"/>
      <c r="VUH192" s="148"/>
      <c r="VUI192" s="148"/>
      <c r="VUJ192" s="148"/>
      <c r="VUK192" s="148"/>
      <c r="VUL192" s="148"/>
      <c r="VUM192" s="148"/>
      <c r="VUN192" s="148"/>
      <c r="VUO192" s="148"/>
      <c r="VUP192" s="148"/>
      <c r="VUQ192" s="148"/>
      <c r="VUR192" s="148"/>
      <c r="VUS192" s="148"/>
      <c r="VUT192" s="148"/>
      <c r="VUU192" s="148"/>
      <c r="VUV192" s="148"/>
      <c r="VUW192" s="148"/>
      <c r="VUX192" s="148"/>
      <c r="VUY192" s="148"/>
      <c r="VUZ192" s="148"/>
      <c r="VVA192" s="148"/>
      <c r="VVB192" s="148"/>
      <c r="VVC192" s="148"/>
      <c r="VVD192" s="148"/>
      <c r="VVE192" s="148"/>
      <c r="VVF192" s="148"/>
      <c r="VVG192" s="148"/>
      <c r="VVH192" s="148"/>
      <c r="VVI192" s="148"/>
      <c r="VVJ192" s="148"/>
      <c r="VVK192" s="148"/>
      <c r="VVL192" s="148"/>
      <c r="VVM192" s="148"/>
      <c r="VVN192" s="148"/>
      <c r="VVO192" s="148"/>
      <c r="VVP192" s="148"/>
      <c r="VVQ192" s="148"/>
      <c r="VVR192" s="148"/>
      <c r="VVS192" s="148"/>
      <c r="VVT192" s="148"/>
      <c r="VVU192" s="148"/>
      <c r="VVV192" s="148"/>
      <c r="VVW192" s="148"/>
      <c r="VVX192" s="148"/>
      <c r="VVY192" s="148"/>
      <c r="VVZ192" s="148"/>
      <c r="VWA192" s="148"/>
      <c r="VWB192" s="148"/>
      <c r="VWC192" s="148"/>
      <c r="VWD192" s="148"/>
      <c r="VWE192" s="148"/>
      <c r="VWF192" s="148"/>
      <c r="VWG192" s="148"/>
      <c r="VWH192" s="148"/>
      <c r="VWI192" s="148"/>
      <c r="VWJ192" s="148"/>
      <c r="VWK192" s="148"/>
      <c r="VWL192" s="148"/>
      <c r="VWM192" s="148"/>
      <c r="VWN192" s="148"/>
      <c r="VWO192" s="148"/>
      <c r="VWP192" s="148"/>
      <c r="VWQ192" s="148"/>
      <c r="VWR192" s="148"/>
      <c r="VWS192" s="148"/>
      <c r="VWT192" s="148"/>
      <c r="VWU192" s="148"/>
      <c r="VWV192" s="148"/>
      <c r="VWW192" s="148"/>
      <c r="VWX192" s="148"/>
      <c r="VWY192" s="148"/>
      <c r="VWZ192" s="148"/>
      <c r="VXA192" s="148"/>
      <c r="VXB192" s="148"/>
      <c r="VXC192" s="148"/>
      <c r="VXD192" s="148"/>
      <c r="VXE192" s="148"/>
      <c r="VXF192" s="148"/>
      <c r="VXG192" s="148"/>
      <c r="VXH192" s="148"/>
      <c r="VXI192" s="148"/>
      <c r="VXJ192" s="148"/>
      <c r="VXK192" s="148"/>
      <c r="VXL192" s="148"/>
      <c r="VXM192" s="148"/>
      <c r="VXN192" s="148"/>
      <c r="VXO192" s="148"/>
      <c r="VXP192" s="148"/>
      <c r="VXQ192" s="148"/>
      <c r="VXR192" s="148"/>
      <c r="VXS192" s="148"/>
      <c r="VXT192" s="148"/>
      <c r="VXU192" s="148"/>
      <c r="VXV192" s="148"/>
      <c r="VXW192" s="148"/>
      <c r="VXX192" s="148"/>
      <c r="VXY192" s="148"/>
      <c r="VXZ192" s="148"/>
      <c r="VYA192" s="148"/>
      <c r="VYB192" s="148"/>
      <c r="VYC192" s="148"/>
      <c r="VYD192" s="148"/>
      <c r="VYE192" s="148"/>
      <c r="VYF192" s="148"/>
      <c r="VYG192" s="148"/>
      <c r="VYH192" s="148"/>
      <c r="VYI192" s="148"/>
      <c r="VYJ192" s="148"/>
      <c r="VYK192" s="148"/>
      <c r="VYL192" s="148"/>
      <c r="VYM192" s="148"/>
      <c r="VYN192" s="148"/>
      <c r="VYO192" s="148"/>
      <c r="VYP192" s="148"/>
      <c r="VYQ192" s="148"/>
      <c r="VYR192" s="148"/>
      <c r="VYS192" s="148"/>
      <c r="VYT192" s="148"/>
      <c r="VYU192" s="148"/>
      <c r="VYV192" s="148"/>
      <c r="VYW192" s="148"/>
      <c r="VYX192" s="148"/>
      <c r="VYY192" s="148"/>
      <c r="VYZ192" s="148"/>
      <c r="VZA192" s="148"/>
      <c r="VZB192" s="148"/>
      <c r="VZC192" s="148"/>
      <c r="VZD192" s="148"/>
      <c r="VZE192" s="148"/>
      <c r="VZF192" s="148"/>
      <c r="VZG192" s="148"/>
      <c r="VZH192" s="148"/>
      <c r="VZI192" s="148"/>
      <c r="VZJ192" s="148"/>
      <c r="VZK192" s="148"/>
      <c r="VZL192" s="148"/>
      <c r="VZM192" s="148"/>
      <c r="VZN192" s="148"/>
      <c r="VZO192" s="148"/>
      <c r="VZP192" s="148"/>
      <c r="VZQ192" s="148"/>
      <c r="VZR192" s="148"/>
      <c r="VZS192" s="148"/>
      <c r="VZT192" s="148"/>
      <c r="VZU192" s="148"/>
      <c r="VZV192" s="148"/>
      <c r="VZW192" s="148"/>
      <c r="VZX192" s="148"/>
      <c r="VZY192" s="148"/>
      <c r="VZZ192" s="148"/>
      <c r="WAA192" s="148"/>
      <c r="WAB192" s="148"/>
      <c r="WAC192" s="148"/>
      <c r="WAD192" s="148"/>
      <c r="WAE192" s="148"/>
      <c r="WAF192" s="148"/>
      <c r="WAG192" s="148"/>
      <c r="WAH192" s="148"/>
      <c r="WAI192" s="148"/>
      <c r="WAJ192" s="148"/>
      <c r="WAK192" s="148"/>
      <c r="WAL192" s="148"/>
      <c r="WAM192" s="148"/>
      <c r="WAN192" s="148"/>
      <c r="WAO192" s="148"/>
      <c r="WAP192" s="148"/>
      <c r="WAQ192" s="148"/>
      <c r="WAR192" s="148"/>
      <c r="WAS192" s="148"/>
      <c r="WAT192" s="148"/>
      <c r="WAU192" s="148"/>
      <c r="WAV192" s="148"/>
      <c r="WAW192" s="148"/>
      <c r="WAX192" s="148"/>
      <c r="WAY192" s="148"/>
      <c r="WAZ192" s="148"/>
      <c r="WBA192" s="148"/>
      <c r="WBB192" s="148"/>
      <c r="WBC192" s="148"/>
      <c r="WBD192" s="148"/>
      <c r="WBE192" s="148"/>
      <c r="WBF192" s="148"/>
      <c r="WBG192" s="148"/>
      <c r="WBH192" s="148"/>
      <c r="WBI192" s="148"/>
      <c r="WBJ192" s="148"/>
      <c r="WBK192" s="148"/>
      <c r="WBL192" s="148"/>
      <c r="WBM192" s="148"/>
      <c r="WBN192" s="148"/>
      <c r="WBO192" s="148"/>
      <c r="WBP192" s="148"/>
      <c r="WBQ192" s="148"/>
      <c r="WBR192" s="148"/>
      <c r="WBS192" s="148"/>
      <c r="WBT192" s="148"/>
      <c r="WBU192" s="148"/>
      <c r="WBV192" s="148"/>
      <c r="WBW192" s="148"/>
      <c r="WBX192" s="148"/>
      <c r="WBY192" s="148"/>
      <c r="WBZ192" s="148"/>
      <c r="WCA192" s="148"/>
      <c r="WCB192" s="148"/>
      <c r="WCC192" s="148"/>
      <c r="WCD192" s="148"/>
      <c r="WCE192" s="148"/>
      <c r="WCF192" s="148"/>
      <c r="WCG192" s="148"/>
      <c r="WCH192" s="148"/>
      <c r="WCI192" s="148"/>
      <c r="WCJ192" s="148"/>
      <c r="WCK192" s="148"/>
      <c r="WCL192" s="148"/>
      <c r="WCM192" s="148"/>
      <c r="WCN192" s="148"/>
      <c r="WCO192" s="148"/>
      <c r="WCP192" s="148"/>
      <c r="WCQ192" s="148"/>
      <c r="WCR192" s="148"/>
      <c r="WCS192" s="148"/>
      <c r="WCT192" s="148"/>
      <c r="WCU192" s="148"/>
      <c r="WCV192" s="148"/>
      <c r="WCW192" s="148"/>
      <c r="WCX192" s="148"/>
      <c r="WCY192" s="148"/>
      <c r="WCZ192" s="148"/>
      <c r="WDA192" s="148"/>
      <c r="WDB192" s="148"/>
      <c r="WDC192" s="148"/>
      <c r="WDD192" s="148"/>
      <c r="WDE192" s="148"/>
      <c r="WDF192" s="148"/>
      <c r="WDG192" s="148"/>
      <c r="WDH192" s="148"/>
      <c r="WDI192" s="148"/>
      <c r="WDJ192" s="148"/>
      <c r="WDK192" s="148"/>
      <c r="WDL192" s="148"/>
      <c r="WDM192" s="148"/>
      <c r="WDN192" s="148"/>
      <c r="WDO192" s="148"/>
      <c r="WDP192" s="148"/>
      <c r="WDQ192" s="148"/>
      <c r="WDR192" s="148"/>
      <c r="WDS192" s="148"/>
      <c r="WDT192" s="148"/>
      <c r="WDU192" s="148"/>
      <c r="WDV192" s="148"/>
      <c r="WDW192" s="148"/>
      <c r="WDX192" s="148"/>
      <c r="WDY192" s="148"/>
      <c r="WDZ192" s="148"/>
      <c r="WEA192" s="148"/>
      <c r="WEB192" s="148"/>
      <c r="WEC192" s="148"/>
      <c r="WED192" s="148"/>
      <c r="WEE192" s="148"/>
      <c r="WEF192" s="148"/>
      <c r="WEG192" s="148"/>
      <c r="WEH192" s="148"/>
      <c r="WEI192" s="148"/>
      <c r="WEJ192" s="148"/>
      <c r="WEK192" s="148"/>
      <c r="WEL192" s="148"/>
      <c r="WEM192" s="148"/>
      <c r="WEN192" s="148"/>
      <c r="WEO192" s="148"/>
      <c r="WEP192" s="148"/>
      <c r="WEQ192" s="148"/>
      <c r="WER192" s="148"/>
      <c r="WES192" s="148"/>
      <c r="WET192" s="148"/>
      <c r="WEU192" s="148"/>
      <c r="WEV192" s="148"/>
      <c r="WEW192" s="148"/>
      <c r="WEX192" s="148"/>
      <c r="WEY192" s="148"/>
      <c r="WEZ192" s="148"/>
      <c r="WFA192" s="148"/>
      <c r="WFB192" s="148"/>
      <c r="WFC192" s="148"/>
      <c r="WFD192" s="148"/>
      <c r="WFE192" s="148"/>
      <c r="WFF192" s="148"/>
      <c r="WFG192" s="148"/>
      <c r="WFH192" s="148"/>
      <c r="WFI192" s="148"/>
      <c r="WFJ192" s="148"/>
      <c r="WFK192" s="148"/>
      <c r="WFL192" s="148"/>
      <c r="WFM192" s="148"/>
      <c r="WFN192" s="148"/>
      <c r="WFO192" s="148"/>
      <c r="WFP192" s="148"/>
      <c r="WFQ192" s="148"/>
      <c r="WFR192" s="148"/>
      <c r="WFS192" s="148"/>
      <c r="WFT192" s="148"/>
      <c r="WFU192" s="148"/>
      <c r="WFV192" s="148"/>
      <c r="WFW192" s="148"/>
      <c r="WFX192" s="148"/>
      <c r="WFY192" s="148"/>
      <c r="WFZ192" s="148"/>
      <c r="WGA192" s="148"/>
      <c r="WGB192" s="148"/>
      <c r="WGC192" s="148"/>
      <c r="WGD192" s="148"/>
      <c r="WGE192" s="148"/>
      <c r="WGF192" s="148"/>
      <c r="WGG192" s="148"/>
      <c r="WGH192" s="148"/>
      <c r="WGI192" s="148"/>
      <c r="WGJ192" s="148"/>
      <c r="WGK192" s="148"/>
      <c r="WGL192" s="148"/>
      <c r="WGM192" s="148"/>
      <c r="WGN192" s="148"/>
      <c r="WGO192" s="148"/>
      <c r="WGP192" s="148"/>
      <c r="WGQ192" s="148"/>
      <c r="WGR192" s="148"/>
      <c r="WGS192" s="148"/>
      <c r="WGT192" s="148"/>
      <c r="WGU192" s="148"/>
      <c r="WGV192" s="148"/>
      <c r="WGW192" s="148"/>
      <c r="WGX192" s="148"/>
      <c r="WGY192" s="148"/>
      <c r="WGZ192" s="148"/>
      <c r="WHA192" s="148"/>
      <c r="WHB192" s="148"/>
      <c r="WHC192" s="148"/>
      <c r="WHD192" s="148"/>
      <c r="WHE192" s="148"/>
      <c r="WHF192" s="148"/>
      <c r="WHG192" s="148"/>
      <c r="WHH192" s="148"/>
      <c r="WHI192" s="148"/>
      <c r="WHJ192" s="148"/>
      <c r="WHK192" s="148"/>
      <c r="WHL192" s="148"/>
      <c r="WHM192" s="148"/>
      <c r="WHN192" s="148"/>
      <c r="WHO192" s="148"/>
      <c r="WHP192" s="148"/>
      <c r="WHQ192" s="148"/>
      <c r="WHR192" s="148"/>
      <c r="WHS192" s="148"/>
      <c r="WHT192" s="148"/>
      <c r="WHU192" s="148"/>
      <c r="WHV192" s="148"/>
      <c r="WHW192" s="148"/>
      <c r="WHX192" s="148"/>
      <c r="WHY192" s="148"/>
      <c r="WHZ192" s="148"/>
      <c r="WIA192" s="148"/>
      <c r="WIB192" s="148"/>
      <c r="WIC192" s="148"/>
      <c r="WID192" s="148"/>
      <c r="WIE192" s="148"/>
      <c r="WIF192" s="148"/>
      <c r="WIG192" s="148"/>
      <c r="WIH192" s="148"/>
      <c r="WII192" s="148"/>
      <c r="WIJ192" s="148"/>
      <c r="WIK192" s="148"/>
      <c r="WIL192" s="148"/>
      <c r="WIM192" s="148"/>
      <c r="WIN192" s="148"/>
      <c r="WIO192" s="148"/>
      <c r="WIP192" s="148"/>
      <c r="WIQ192" s="148"/>
      <c r="WIR192" s="148"/>
      <c r="WIS192" s="148"/>
      <c r="WIT192" s="148"/>
      <c r="WIU192" s="148"/>
      <c r="WIV192" s="148"/>
      <c r="WIW192" s="148"/>
      <c r="WIX192" s="148"/>
      <c r="WIY192" s="148"/>
      <c r="WIZ192" s="148"/>
      <c r="WJA192" s="148"/>
      <c r="WJB192" s="148"/>
      <c r="WJC192" s="148"/>
      <c r="WJD192" s="148"/>
      <c r="WJE192" s="148"/>
      <c r="WJF192" s="148"/>
      <c r="WJG192" s="148"/>
      <c r="WJH192" s="148"/>
      <c r="WJI192" s="148"/>
      <c r="WJJ192" s="148"/>
      <c r="WJK192" s="148"/>
      <c r="WJL192" s="148"/>
      <c r="WJM192" s="148"/>
      <c r="WJN192" s="148"/>
      <c r="WJO192" s="148"/>
      <c r="WJP192" s="148"/>
      <c r="WJQ192" s="148"/>
      <c r="WJR192" s="148"/>
      <c r="WJS192" s="148"/>
      <c r="WJT192" s="148"/>
      <c r="WJU192" s="148"/>
      <c r="WJV192" s="148"/>
      <c r="WJW192" s="148"/>
      <c r="WJX192" s="148"/>
      <c r="WJY192" s="148"/>
      <c r="WJZ192" s="148"/>
      <c r="WKA192" s="148"/>
      <c r="WKB192" s="148"/>
      <c r="WKC192" s="148"/>
      <c r="WKD192" s="148"/>
      <c r="WKE192" s="148"/>
      <c r="WKF192" s="148"/>
      <c r="WKG192" s="148"/>
      <c r="WKH192" s="148"/>
      <c r="WKI192" s="148"/>
      <c r="WKJ192" s="148"/>
      <c r="WKK192" s="148"/>
      <c r="WKL192" s="148"/>
      <c r="WKM192" s="148"/>
      <c r="WKN192" s="148"/>
      <c r="WKO192" s="148"/>
      <c r="WKP192" s="148"/>
      <c r="WKQ192" s="148"/>
      <c r="WKR192" s="148"/>
      <c r="WKS192" s="148"/>
      <c r="WKT192" s="148"/>
      <c r="WKU192" s="148"/>
      <c r="WKV192" s="148"/>
      <c r="WKW192" s="148"/>
      <c r="WKX192" s="148"/>
      <c r="WKY192" s="148"/>
      <c r="WKZ192" s="148"/>
      <c r="WLA192" s="148"/>
      <c r="WLB192" s="148"/>
      <c r="WLC192" s="148"/>
      <c r="WLD192" s="148"/>
      <c r="WLE192" s="148"/>
      <c r="WLF192" s="148"/>
      <c r="WLG192" s="148"/>
      <c r="WLH192" s="148"/>
      <c r="WLI192" s="148"/>
      <c r="WLJ192" s="148"/>
      <c r="WLK192" s="148"/>
      <c r="WLL192" s="148"/>
      <c r="WLM192" s="148"/>
      <c r="WLN192" s="148"/>
      <c r="WLO192" s="148"/>
      <c r="WLP192" s="148"/>
      <c r="WLQ192" s="148"/>
      <c r="WLR192" s="148"/>
      <c r="WLS192" s="148"/>
      <c r="WLT192" s="148"/>
      <c r="WLU192" s="148"/>
      <c r="WLV192" s="148"/>
      <c r="WLW192" s="148"/>
      <c r="WLX192" s="148"/>
      <c r="WLY192" s="148"/>
      <c r="WLZ192" s="148"/>
      <c r="WMA192" s="148"/>
      <c r="WMB192" s="148"/>
      <c r="WMC192" s="148"/>
      <c r="WMD192" s="148"/>
      <c r="WME192" s="148"/>
      <c r="WMF192" s="148"/>
      <c r="WMG192" s="148"/>
      <c r="WMH192" s="148"/>
      <c r="WMI192" s="148"/>
      <c r="WMJ192" s="148"/>
      <c r="WMK192" s="148"/>
      <c r="WML192" s="148"/>
      <c r="WMM192" s="148"/>
      <c r="WMN192" s="148"/>
      <c r="WMO192" s="148"/>
      <c r="WMP192" s="148"/>
      <c r="WMQ192" s="148"/>
      <c r="WMR192" s="148"/>
      <c r="WMS192" s="148"/>
      <c r="WMT192" s="148"/>
      <c r="WMU192" s="148"/>
      <c r="WMV192" s="148"/>
      <c r="WMW192" s="148"/>
      <c r="WMX192" s="148"/>
      <c r="WMY192" s="148"/>
      <c r="WMZ192" s="148"/>
      <c r="WNA192" s="148"/>
      <c r="WNB192" s="148"/>
      <c r="WNC192" s="148"/>
      <c r="WND192" s="148"/>
      <c r="WNE192" s="148"/>
      <c r="WNF192" s="148"/>
      <c r="WNG192" s="148"/>
      <c r="WNH192" s="148"/>
      <c r="WNI192" s="148"/>
      <c r="WNJ192" s="148"/>
      <c r="WNK192" s="148"/>
      <c r="WNL192" s="148"/>
      <c r="WNM192" s="148"/>
      <c r="WNN192" s="148"/>
      <c r="WNO192" s="148"/>
      <c r="WNP192" s="148"/>
      <c r="WNQ192" s="148"/>
      <c r="WNR192" s="148"/>
      <c r="WNS192" s="148"/>
      <c r="WNT192" s="148"/>
      <c r="WNU192" s="148"/>
      <c r="WNV192" s="148"/>
      <c r="WNW192" s="148"/>
      <c r="WNX192" s="148"/>
      <c r="WNY192" s="148"/>
      <c r="WNZ192" s="148"/>
      <c r="WOA192" s="148"/>
      <c r="WOB192" s="148"/>
      <c r="WOC192" s="148"/>
      <c r="WOD192" s="148"/>
      <c r="WOE192" s="148"/>
      <c r="WOF192" s="148"/>
      <c r="WOG192" s="148"/>
      <c r="WOH192" s="148"/>
      <c r="WOI192" s="148"/>
      <c r="WOJ192" s="148"/>
      <c r="WOK192" s="148"/>
      <c r="WOL192" s="148"/>
      <c r="WOM192" s="148"/>
      <c r="WON192" s="148"/>
      <c r="WOO192" s="148"/>
      <c r="WOP192" s="148"/>
      <c r="WOQ192" s="148"/>
      <c r="WOR192" s="148"/>
      <c r="WOS192" s="148"/>
      <c r="WOT192" s="148"/>
      <c r="WOU192" s="148"/>
      <c r="WOV192" s="148"/>
      <c r="WOW192" s="148"/>
      <c r="WOX192" s="148"/>
      <c r="WOY192" s="148"/>
      <c r="WOZ192" s="148"/>
      <c r="WPA192" s="148"/>
      <c r="WPB192" s="148"/>
      <c r="WPC192" s="148"/>
      <c r="WPD192" s="148"/>
      <c r="WPE192" s="148"/>
      <c r="WPF192" s="148"/>
      <c r="WPG192" s="148"/>
      <c r="WPH192" s="148"/>
      <c r="WPI192" s="148"/>
      <c r="WPJ192" s="148"/>
      <c r="WPK192" s="148"/>
      <c r="WPL192" s="148"/>
      <c r="WPM192" s="148"/>
      <c r="WPN192" s="148"/>
      <c r="WPO192" s="148"/>
      <c r="WPP192" s="148"/>
      <c r="WPQ192" s="148"/>
      <c r="WPR192" s="148"/>
      <c r="WPS192" s="148"/>
      <c r="WPT192" s="148"/>
      <c r="WPU192" s="148"/>
      <c r="WPV192" s="148"/>
      <c r="WPW192" s="148"/>
      <c r="WPX192" s="148"/>
      <c r="WPY192" s="148"/>
      <c r="WPZ192" s="148"/>
      <c r="WQA192" s="148"/>
      <c r="WQB192" s="148"/>
      <c r="WQC192" s="148"/>
      <c r="WQD192" s="148"/>
      <c r="WQE192" s="148"/>
      <c r="WQF192" s="148"/>
      <c r="WQG192" s="148"/>
      <c r="WQH192" s="148"/>
      <c r="WQI192" s="148"/>
      <c r="WQJ192" s="148"/>
      <c r="WQK192" s="148"/>
      <c r="WQL192" s="148"/>
      <c r="WQM192" s="148"/>
      <c r="WQN192" s="148"/>
      <c r="WQO192" s="148"/>
      <c r="WQP192" s="148"/>
      <c r="WQQ192" s="148"/>
      <c r="WQR192" s="148"/>
      <c r="WQS192" s="148"/>
      <c r="WQT192" s="148"/>
      <c r="WQU192" s="148"/>
      <c r="WQV192" s="148"/>
      <c r="WQW192" s="148"/>
      <c r="WQX192" s="148"/>
      <c r="WQY192" s="148"/>
      <c r="WQZ192" s="148"/>
      <c r="WRA192" s="148"/>
      <c r="WRB192" s="148"/>
      <c r="WRC192" s="148"/>
      <c r="WRD192" s="148"/>
      <c r="WRE192" s="148"/>
      <c r="WRF192" s="148"/>
      <c r="WRG192" s="148"/>
      <c r="WRH192" s="148"/>
      <c r="WRI192" s="148"/>
      <c r="WRJ192" s="148"/>
      <c r="WRK192" s="148"/>
      <c r="WRL192" s="148"/>
      <c r="WRM192" s="148"/>
      <c r="WRN192" s="148"/>
      <c r="WRO192" s="148"/>
      <c r="WRP192" s="148"/>
      <c r="WRQ192" s="148"/>
      <c r="WRR192" s="148"/>
      <c r="WRS192" s="148"/>
      <c r="WRT192" s="148"/>
      <c r="WRU192" s="148"/>
      <c r="WRV192" s="148"/>
      <c r="WRW192" s="148"/>
      <c r="WRX192" s="148"/>
      <c r="WRY192" s="148"/>
      <c r="WRZ192" s="148"/>
      <c r="WSA192" s="148"/>
      <c r="WSB192" s="148"/>
      <c r="WSC192" s="148"/>
      <c r="WSD192" s="148"/>
      <c r="WSE192" s="148"/>
      <c r="WSF192" s="148"/>
      <c r="WSG192" s="148"/>
      <c r="WSH192" s="148"/>
      <c r="WSI192" s="148"/>
      <c r="WSJ192" s="148"/>
      <c r="WSK192" s="148"/>
      <c r="WSL192" s="148"/>
      <c r="WSM192" s="148"/>
      <c r="WSN192" s="148"/>
      <c r="WSO192" s="148"/>
      <c r="WSP192" s="148"/>
      <c r="WSQ192" s="148"/>
      <c r="WSR192" s="148"/>
      <c r="WSS192" s="148"/>
      <c r="WST192" s="148"/>
      <c r="WSU192" s="148"/>
      <c r="WSV192" s="148"/>
      <c r="WSW192" s="148"/>
      <c r="WSX192" s="148"/>
      <c r="WSY192" s="148"/>
      <c r="WSZ192" s="148"/>
      <c r="WTA192" s="148"/>
      <c r="WTB192" s="148"/>
      <c r="WTC192" s="148"/>
      <c r="WTD192" s="148"/>
      <c r="WTE192" s="148"/>
      <c r="WTF192" s="148"/>
      <c r="WTG192" s="148"/>
      <c r="WTH192" s="148"/>
      <c r="WTI192" s="148"/>
      <c r="WTJ192" s="148"/>
      <c r="WTK192" s="148"/>
      <c r="WTL192" s="148"/>
      <c r="WTM192" s="148"/>
      <c r="WTN192" s="148"/>
      <c r="WTO192" s="148"/>
      <c r="WTP192" s="148"/>
      <c r="WTQ192" s="148"/>
      <c r="WTR192" s="148"/>
      <c r="WTS192" s="148"/>
      <c r="WTT192" s="148"/>
      <c r="WTU192" s="148"/>
      <c r="WTV192" s="148"/>
      <c r="WTW192" s="148"/>
      <c r="WTX192" s="148"/>
      <c r="WTY192" s="148"/>
      <c r="WTZ192" s="148"/>
      <c r="WUA192" s="148"/>
      <c r="WUB192" s="148"/>
      <c r="WUC192" s="148"/>
      <c r="WUD192" s="148"/>
      <c r="WUE192" s="148"/>
      <c r="WUF192" s="148"/>
      <c r="WUG192" s="148"/>
      <c r="WUH192" s="148"/>
      <c r="WUI192" s="148"/>
      <c r="WUJ192" s="148"/>
      <c r="WUK192" s="148"/>
      <c r="WUL192" s="148"/>
      <c r="WUM192" s="148"/>
      <c r="WUN192" s="148"/>
      <c r="WUO192" s="148"/>
      <c r="WUP192" s="148"/>
      <c r="WUQ192" s="148"/>
      <c r="WUR192" s="148"/>
      <c r="WUS192" s="148"/>
      <c r="WUT192" s="148"/>
      <c r="WUU192" s="148"/>
      <c r="WUV192" s="148"/>
      <c r="WUW192" s="148"/>
      <c r="WUX192" s="148"/>
      <c r="WUY192" s="148"/>
      <c r="WUZ192" s="148"/>
      <c r="WVA192" s="148"/>
      <c r="WVB192" s="148"/>
      <c r="WVC192" s="148"/>
      <c r="WVD192" s="148"/>
      <c r="WVE192" s="148"/>
      <c r="WVF192" s="148"/>
      <c r="WVG192" s="148"/>
      <c r="WVH192" s="148"/>
      <c r="WVI192" s="148"/>
      <c r="WVJ192" s="148"/>
      <c r="WVK192" s="148"/>
      <c r="WVL192" s="148"/>
      <c r="WVM192" s="148"/>
      <c r="WVN192" s="148"/>
      <c r="WVO192" s="148"/>
      <c r="WVP192" s="148"/>
      <c r="WVQ192" s="148"/>
      <c r="WVR192" s="148"/>
      <c r="WVS192" s="148"/>
      <c r="WVT192" s="148"/>
      <c r="WVU192" s="148"/>
      <c r="WVV192" s="148"/>
      <c r="WVW192" s="148"/>
      <c r="WVX192" s="148"/>
      <c r="WVY192" s="148"/>
      <c r="WVZ192" s="148"/>
      <c r="WWA192" s="148"/>
      <c r="WWB192" s="148"/>
      <c r="WWC192" s="148"/>
      <c r="WWD192" s="148"/>
      <c r="WWE192" s="148"/>
      <c r="WWF192" s="148"/>
      <c r="WWG192" s="148"/>
      <c r="WWH192" s="148"/>
      <c r="WWI192" s="148"/>
      <c r="WWJ192" s="148"/>
      <c r="WWK192" s="148"/>
      <c r="WWL192" s="148"/>
      <c r="WWM192" s="148"/>
      <c r="WWN192" s="148"/>
      <c r="WWO192" s="148"/>
      <c r="WWP192" s="148"/>
      <c r="WWQ192" s="148"/>
      <c r="WWR192" s="148"/>
      <c r="WWS192" s="148"/>
      <c r="WWT192" s="148"/>
      <c r="WWU192" s="148"/>
      <c r="WWV192" s="148"/>
      <c r="WWW192" s="148"/>
      <c r="WWX192" s="148"/>
      <c r="WWY192" s="148"/>
      <c r="WWZ192" s="148"/>
      <c r="WXA192" s="148"/>
      <c r="WXB192" s="148"/>
      <c r="WXC192" s="148"/>
      <c r="WXD192" s="148"/>
      <c r="WXE192" s="148"/>
      <c r="WXF192" s="148"/>
      <c r="WXG192" s="148"/>
      <c r="WXH192" s="148"/>
      <c r="WXI192" s="148"/>
      <c r="WXJ192" s="148"/>
      <c r="WXK192" s="148"/>
      <c r="WXL192" s="148"/>
      <c r="WXM192" s="148"/>
      <c r="WXN192" s="148"/>
      <c r="WXO192" s="148"/>
      <c r="WXP192" s="148"/>
      <c r="WXQ192" s="148"/>
      <c r="WXR192" s="148"/>
      <c r="WXS192" s="148"/>
      <c r="WXT192" s="148"/>
      <c r="WXU192" s="148"/>
      <c r="WXV192" s="148"/>
      <c r="WXW192" s="148"/>
      <c r="WXX192" s="148"/>
      <c r="WXY192" s="148"/>
      <c r="WXZ192" s="148"/>
      <c r="WYA192" s="148"/>
      <c r="WYB192" s="148"/>
      <c r="WYC192" s="148"/>
      <c r="WYD192" s="148"/>
      <c r="WYE192" s="148"/>
      <c r="WYF192" s="148"/>
      <c r="WYG192" s="148"/>
      <c r="WYH192" s="148"/>
      <c r="WYI192" s="148"/>
      <c r="WYJ192" s="148"/>
      <c r="WYK192" s="148"/>
      <c r="WYL192" s="148"/>
      <c r="WYM192" s="148"/>
      <c r="WYN192" s="148"/>
      <c r="WYO192" s="148"/>
      <c r="WYP192" s="148"/>
      <c r="WYQ192" s="148"/>
      <c r="WYR192" s="148"/>
      <c r="WYS192" s="148"/>
      <c r="WYT192" s="148"/>
      <c r="WYU192" s="148"/>
      <c r="WYV192" s="148"/>
      <c r="WYW192" s="148"/>
      <c r="WYX192" s="148"/>
      <c r="WYY192" s="148"/>
      <c r="WYZ192" s="148"/>
      <c r="WZA192" s="148"/>
      <c r="WZB192" s="148"/>
      <c r="WZC192" s="148"/>
      <c r="WZD192" s="148"/>
      <c r="WZE192" s="148"/>
      <c r="WZF192" s="148"/>
      <c r="WZG192" s="148"/>
      <c r="WZH192" s="148"/>
      <c r="WZI192" s="148"/>
      <c r="WZJ192" s="148"/>
      <c r="WZK192" s="148"/>
      <c r="WZL192" s="148"/>
      <c r="WZM192" s="148"/>
      <c r="WZN192" s="148"/>
      <c r="WZO192" s="148"/>
      <c r="WZP192" s="148"/>
      <c r="WZQ192" s="148"/>
      <c r="WZR192" s="148"/>
      <c r="WZS192" s="148"/>
      <c r="WZT192" s="148"/>
      <c r="WZU192" s="148"/>
      <c r="WZV192" s="148"/>
      <c r="WZW192" s="148"/>
      <c r="WZX192" s="148"/>
      <c r="WZY192" s="148"/>
      <c r="WZZ192" s="148"/>
      <c r="XAA192" s="148"/>
      <c r="XAB192" s="148"/>
      <c r="XAC192" s="148"/>
      <c r="XAD192" s="148"/>
      <c r="XAE192" s="148"/>
      <c r="XAF192" s="148"/>
      <c r="XAG192" s="148"/>
      <c r="XAH192" s="148"/>
      <c r="XAI192" s="148"/>
      <c r="XAJ192" s="148"/>
      <c r="XAK192" s="148"/>
      <c r="XAL192" s="148"/>
      <c r="XAM192" s="148"/>
      <c r="XAN192" s="148"/>
      <c r="XAO192" s="148"/>
      <c r="XAP192" s="148"/>
      <c r="XAQ192" s="148"/>
      <c r="XAR192" s="148"/>
      <c r="XAS192" s="148"/>
      <c r="XAT192" s="148"/>
      <c r="XAU192" s="148"/>
      <c r="XAV192" s="148"/>
      <c r="XAW192" s="148"/>
      <c r="XAX192" s="148"/>
      <c r="XAY192" s="148"/>
      <c r="XAZ192" s="148"/>
      <c r="XBA192" s="148"/>
      <c r="XBB192" s="148"/>
      <c r="XBC192" s="148"/>
      <c r="XBD192" s="148"/>
      <c r="XBE192" s="148"/>
      <c r="XBF192" s="148"/>
      <c r="XBG192" s="148"/>
      <c r="XBH192" s="148"/>
      <c r="XBI192" s="148"/>
      <c r="XBJ192" s="148"/>
      <c r="XBK192" s="148"/>
      <c r="XBL192" s="148"/>
      <c r="XBM192" s="148"/>
      <c r="XBN192" s="148"/>
      <c r="XBO192" s="148"/>
      <c r="XBP192" s="148"/>
      <c r="XBQ192" s="148"/>
      <c r="XBR192" s="148"/>
      <c r="XBS192" s="148"/>
      <c r="XBT192" s="148"/>
      <c r="XBU192" s="148"/>
      <c r="XBV192" s="148"/>
      <c r="XBW192" s="148"/>
      <c r="XBX192" s="148"/>
      <c r="XBY192" s="148"/>
      <c r="XBZ192" s="148"/>
      <c r="XCA192" s="148"/>
      <c r="XCB192" s="148"/>
      <c r="XCC192" s="148"/>
      <c r="XCD192" s="148"/>
      <c r="XCE192" s="148"/>
      <c r="XCF192" s="148"/>
      <c r="XCG192" s="148"/>
      <c r="XCH192" s="148"/>
      <c r="XCI192" s="148"/>
      <c r="XCJ192" s="148"/>
      <c r="XCK192" s="148"/>
      <c r="XCL192" s="148"/>
      <c r="XCM192" s="148"/>
      <c r="XCN192" s="148"/>
      <c r="XCO192" s="148"/>
      <c r="XCP192" s="148"/>
      <c r="XCQ192" s="148"/>
      <c r="XCR192" s="148"/>
      <c r="XCS192" s="148"/>
      <c r="XCT192" s="148"/>
      <c r="XCU192" s="148"/>
      <c r="XCV192" s="148"/>
      <c r="XCW192" s="148"/>
      <c r="XCX192" s="148"/>
      <c r="XCY192" s="148"/>
      <c r="XCZ192" s="148"/>
      <c r="XDA192" s="148"/>
      <c r="XDB192" s="148"/>
      <c r="XDC192" s="148"/>
      <c r="XDD192" s="148"/>
      <c r="XDE192" s="148"/>
      <c r="XDF192" s="148"/>
      <c r="XDG192" s="148"/>
      <c r="XDH192" s="148"/>
      <c r="XDI192" s="148"/>
      <c r="XDJ192" s="148"/>
      <c r="XDK192" s="148"/>
      <c r="XDL192" s="148"/>
      <c r="XDM192" s="148"/>
      <c r="XDN192" s="148"/>
      <c r="XDO192" s="148"/>
      <c r="XDP192" s="148"/>
      <c r="XDQ192" s="148"/>
      <c r="XDR192" s="148"/>
      <c r="XDS192" s="148"/>
      <c r="XDT192" s="148"/>
      <c r="XDU192" s="148"/>
      <c r="XDV192" s="148"/>
      <c r="XDW192" s="148"/>
      <c r="XDX192" s="148"/>
      <c r="XDY192" s="148"/>
      <c r="XDZ192" s="148"/>
      <c r="XEA192" s="148"/>
      <c r="XEB192" s="148"/>
      <c r="XEC192" s="148"/>
      <c r="XED192" s="148"/>
      <c r="XEE192" s="148"/>
      <c r="XEF192" s="148"/>
      <c r="XEG192" s="148"/>
      <c r="XEH192" s="148"/>
      <c r="XEI192" s="148"/>
      <c r="XEJ192" s="148"/>
      <c r="XEK192" s="148"/>
      <c r="XEL192" s="148"/>
      <c r="XEM192" s="148"/>
      <c r="XEN192" s="148"/>
      <c r="XEO192" s="148"/>
      <c r="XEP192" s="148"/>
      <c r="XEQ192" s="148"/>
      <c r="XER192" s="148"/>
      <c r="XES192" s="148"/>
      <c r="XET192" s="148"/>
      <c r="XEU192" s="148"/>
      <c r="XEV192" s="148"/>
      <c r="XEW192" s="148"/>
      <c r="XEX192" s="148"/>
      <c r="XEY192" s="148"/>
      <c r="XEZ192" s="148"/>
      <c r="XFA192" s="148"/>
      <c r="XFB192" s="148"/>
      <c r="XFC192" s="148"/>
      <c r="XFD192" s="148"/>
    </row>
    <row r="193" spans="1:16384">
      <c r="A193" s="148"/>
      <c r="B193" s="141"/>
      <c r="C193" s="148"/>
      <c r="D193" s="148"/>
      <c r="E193" s="150"/>
      <c r="F193" s="150"/>
      <c r="G193" s="150"/>
      <c r="H193" s="150"/>
      <c r="I193" s="150"/>
      <c r="J193" s="150"/>
      <c r="K193" s="150"/>
      <c r="L193" s="150"/>
      <c r="M193" s="150"/>
      <c r="N193" s="150"/>
      <c r="O193" s="150"/>
      <c r="P193" s="150"/>
      <c r="Q193" s="150"/>
      <c r="R193" s="150"/>
      <c r="S193" s="150"/>
      <c r="T193" s="150"/>
      <c r="U193" s="150"/>
      <c r="V193" s="150"/>
      <c r="W193" s="150"/>
      <c r="X193" s="150"/>
      <c r="Y193" s="150"/>
      <c r="Z193" s="150"/>
      <c r="AA193" s="150"/>
      <c r="AB193" s="150"/>
      <c r="AC193" s="150"/>
      <c r="AD193" s="150"/>
      <c r="AE193" s="150"/>
      <c r="AF193" s="150"/>
      <c r="AG193" s="150"/>
      <c r="AH193" s="150"/>
      <c r="AI193" s="150"/>
      <c r="AJ193" s="150"/>
      <c r="AK193" s="150"/>
      <c r="AL193" s="150"/>
      <c r="AM193" s="150"/>
      <c r="AN193" s="150"/>
      <c r="AO193" s="150"/>
      <c r="AP193" s="150"/>
      <c r="AQ193" s="150"/>
      <c r="AR193" s="150"/>
      <c r="AS193" s="150"/>
      <c r="AT193" s="150"/>
      <c r="AU193" s="150"/>
      <c r="AV193" s="150"/>
      <c r="AW193" s="150"/>
      <c r="AX193" s="150"/>
      <c r="AY193" s="150"/>
      <c r="AZ193" s="150"/>
      <c r="BA193" s="150"/>
      <c r="BB193" s="150"/>
      <c r="BC193" s="150"/>
      <c r="BD193" s="150"/>
      <c r="BE193" s="150"/>
      <c r="BF193" s="150"/>
      <c r="BG193" s="150"/>
      <c r="BH193" s="150"/>
      <c r="BI193" s="150"/>
      <c r="BJ193" s="150"/>
      <c r="BK193" s="150"/>
      <c r="BL193" s="150"/>
      <c r="BM193" s="150"/>
      <c r="BN193" s="150"/>
      <c r="BO193" s="150"/>
      <c r="BP193" s="148"/>
      <c r="BQ193" s="148"/>
      <c r="BR193" s="148"/>
      <c r="BS193" s="148"/>
      <c r="BT193" s="148"/>
      <c r="BU193" s="148"/>
      <c r="BV193" s="148"/>
      <c r="BW193" s="148"/>
      <c r="BX193" s="148"/>
      <c r="BY193" s="148"/>
      <c r="BZ193" s="148"/>
      <c r="CA193" s="148"/>
      <c r="CB193" s="148"/>
      <c r="CC193" s="148"/>
      <c r="CD193" s="148"/>
      <c r="CE193" s="148"/>
      <c r="CF193" s="148"/>
      <c r="CG193" s="148"/>
      <c r="CH193" s="148"/>
      <c r="CI193" s="148"/>
      <c r="CJ193" s="148"/>
      <c r="CK193" s="148"/>
      <c r="CL193" s="148"/>
      <c r="CM193" s="148"/>
      <c r="CN193" s="148"/>
      <c r="CO193" s="148"/>
      <c r="CP193" s="148"/>
      <c r="CQ193" s="148"/>
      <c r="CR193" s="148"/>
      <c r="CS193" s="148"/>
      <c r="CT193" s="148"/>
      <c r="CU193" s="148"/>
      <c r="CV193" s="148"/>
      <c r="CW193" s="148"/>
      <c r="CX193" s="148"/>
      <c r="CY193" s="148"/>
      <c r="CZ193" s="148"/>
      <c r="DA193" s="148"/>
      <c r="DB193" s="148"/>
      <c r="DC193" s="148"/>
      <c r="DD193" s="148"/>
      <c r="DE193" s="148"/>
      <c r="DF193" s="148"/>
      <c r="DG193" s="148"/>
      <c r="DH193" s="148"/>
      <c r="DI193" s="148"/>
      <c r="DJ193" s="148"/>
      <c r="DK193" s="148"/>
      <c r="DL193" s="148"/>
      <c r="DM193" s="148"/>
      <c r="DN193" s="148"/>
      <c r="DO193" s="148"/>
      <c r="DP193" s="148"/>
      <c r="DQ193" s="148"/>
      <c r="DR193" s="148"/>
      <c r="DS193" s="148"/>
      <c r="DT193" s="148"/>
      <c r="DU193" s="148"/>
      <c r="DV193" s="148"/>
      <c r="DW193" s="148"/>
      <c r="DX193" s="148"/>
      <c r="DY193" s="148"/>
      <c r="DZ193" s="148"/>
      <c r="EA193" s="148"/>
      <c r="EB193" s="148"/>
      <c r="EC193" s="148"/>
      <c r="ED193" s="148"/>
      <c r="EE193" s="148"/>
      <c r="EF193" s="148"/>
      <c r="EG193" s="148"/>
      <c r="EH193" s="148"/>
      <c r="EI193" s="148"/>
      <c r="EJ193" s="148"/>
      <c r="EK193" s="148"/>
      <c r="EL193" s="148"/>
      <c r="EM193" s="148"/>
      <c r="EN193" s="148"/>
      <c r="EO193" s="148"/>
      <c r="EP193" s="148"/>
      <c r="EQ193" s="148"/>
      <c r="ER193" s="148"/>
      <c r="ES193" s="148"/>
      <c r="ET193" s="148"/>
      <c r="EU193" s="148"/>
      <c r="EV193" s="148"/>
      <c r="EW193" s="148"/>
      <c r="EX193" s="148"/>
      <c r="EY193" s="148"/>
      <c r="EZ193" s="148"/>
      <c r="FA193" s="148"/>
      <c r="FB193" s="148"/>
      <c r="FC193" s="148"/>
      <c r="FD193" s="148"/>
      <c r="FE193" s="148"/>
      <c r="FF193" s="148"/>
      <c r="FG193" s="148"/>
      <c r="FH193" s="148"/>
      <c r="FI193" s="148"/>
      <c r="FJ193" s="148"/>
      <c r="FK193" s="148"/>
      <c r="FL193" s="148"/>
      <c r="FM193" s="148"/>
      <c r="FN193" s="148"/>
      <c r="FO193" s="148"/>
      <c r="FP193" s="148"/>
      <c r="FQ193" s="148"/>
      <c r="FR193" s="148"/>
      <c r="FS193" s="148"/>
      <c r="FT193" s="148"/>
      <c r="FU193" s="148"/>
      <c r="FV193" s="148"/>
      <c r="FW193" s="148"/>
      <c r="FX193" s="148"/>
      <c r="FY193" s="148"/>
      <c r="FZ193" s="148"/>
      <c r="GA193" s="148"/>
      <c r="GB193" s="148"/>
      <c r="GC193" s="148"/>
      <c r="GD193" s="148"/>
      <c r="GE193" s="148"/>
      <c r="GF193" s="148"/>
      <c r="GG193" s="148"/>
      <c r="GH193" s="148"/>
      <c r="GI193" s="148"/>
      <c r="GJ193" s="148"/>
      <c r="GK193" s="148"/>
      <c r="GL193" s="148"/>
      <c r="GM193" s="148"/>
      <c r="GN193" s="148"/>
      <c r="GO193" s="148"/>
      <c r="GP193" s="148"/>
      <c r="GQ193" s="148"/>
      <c r="GR193" s="148"/>
      <c r="GS193" s="148"/>
      <c r="GT193" s="148"/>
      <c r="GU193" s="148"/>
      <c r="GV193" s="148"/>
      <c r="GW193" s="148"/>
      <c r="GX193" s="148"/>
      <c r="GY193" s="148"/>
      <c r="GZ193" s="148"/>
      <c r="HA193" s="148"/>
      <c r="HB193" s="148"/>
      <c r="HC193" s="148"/>
      <c r="HD193" s="148"/>
      <c r="HE193" s="148"/>
      <c r="HF193" s="148"/>
      <c r="HG193" s="148"/>
      <c r="HH193" s="148"/>
      <c r="HI193" s="148"/>
      <c r="HJ193" s="148"/>
      <c r="HK193" s="148"/>
      <c r="HL193" s="148"/>
      <c r="HM193" s="148"/>
      <c r="HN193" s="148"/>
      <c r="HO193" s="148"/>
      <c r="HP193" s="148"/>
      <c r="HQ193" s="148"/>
      <c r="HR193" s="148"/>
      <c r="HS193" s="148"/>
      <c r="HT193" s="148"/>
      <c r="HU193" s="148"/>
      <c r="HV193" s="148"/>
      <c r="HW193" s="148"/>
      <c r="HX193" s="148"/>
      <c r="HY193" s="148"/>
      <c r="HZ193" s="148"/>
      <c r="IA193" s="148"/>
      <c r="IB193" s="148"/>
      <c r="IC193" s="148"/>
      <c r="ID193" s="148"/>
      <c r="IE193" s="148"/>
      <c r="IF193" s="148"/>
      <c r="IG193" s="148"/>
      <c r="IH193" s="148"/>
      <c r="II193" s="148"/>
      <c r="IJ193" s="148"/>
      <c r="IK193" s="148"/>
      <c r="IL193" s="148"/>
      <c r="IM193" s="148"/>
      <c r="IN193" s="148"/>
      <c r="IO193" s="148"/>
      <c r="IP193" s="148"/>
      <c r="IQ193" s="148"/>
      <c r="IR193" s="148"/>
      <c r="IS193" s="148"/>
      <c r="IT193" s="148"/>
      <c r="IU193" s="148"/>
      <c r="IV193" s="148"/>
      <c r="IW193" s="148"/>
      <c r="IX193" s="148"/>
      <c r="IY193" s="148"/>
      <c r="IZ193" s="148"/>
      <c r="JA193" s="148"/>
      <c r="JB193" s="148"/>
      <c r="JC193" s="148"/>
      <c r="JD193" s="148"/>
      <c r="JE193" s="148"/>
      <c r="JF193" s="148"/>
      <c r="JG193" s="148"/>
      <c r="JH193" s="148"/>
      <c r="JI193" s="148"/>
      <c r="JJ193" s="148"/>
      <c r="JK193" s="148"/>
      <c r="JL193" s="148"/>
      <c r="JM193" s="148"/>
      <c r="JN193" s="148"/>
      <c r="JO193" s="148"/>
      <c r="JP193" s="148"/>
      <c r="JQ193" s="148"/>
      <c r="JR193" s="148"/>
      <c r="JS193" s="148"/>
      <c r="JT193" s="148"/>
      <c r="JU193" s="148"/>
      <c r="JV193" s="148"/>
      <c r="JW193" s="148"/>
      <c r="JX193" s="148"/>
      <c r="JY193" s="148"/>
      <c r="JZ193" s="148"/>
      <c r="KA193" s="148"/>
      <c r="KB193" s="148"/>
      <c r="KC193" s="148"/>
      <c r="KD193" s="148"/>
      <c r="KE193" s="148"/>
      <c r="KF193" s="148"/>
      <c r="KG193" s="148"/>
      <c r="KH193" s="148"/>
      <c r="KI193" s="148"/>
      <c r="KJ193" s="148"/>
      <c r="KK193" s="148"/>
      <c r="KL193" s="148"/>
      <c r="KM193" s="148"/>
      <c r="KN193" s="148"/>
      <c r="KO193" s="148"/>
      <c r="KP193" s="148"/>
      <c r="KQ193" s="148"/>
      <c r="KR193" s="148"/>
      <c r="KS193" s="148"/>
      <c r="KT193" s="148"/>
      <c r="KU193" s="148"/>
      <c r="KV193" s="148"/>
      <c r="KW193" s="148"/>
      <c r="KX193" s="148"/>
      <c r="KY193" s="148"/>
      <c r="KZ193" s="148"/>
      <c r="LA193" s="148"/>
      <c r="LB193" s="148"/>
      <c r="LC193" s="148"/>
      <c r="LD193" s="148"/>
      <c r="LE193" s="148"/>
      <c r="LF193" s="148"/>
      <c r="LG193" s="148"/>
      <c r="LH193" s="148"/>
      <c r="LI193" s="148"/>
      <c r="LJ193" s="148"/>
      <c r="LK193" s="148"/>
      <c r="LL193" s="148"/>
      <c r="LM193" s="148"/>
      <c r="LN193" s="148"/>
      <c r="LO193" s="148"/>
      <c r="LP193" s="148"/>
      <c r="LQ193" s="148"/>
      <c r="LR193" s="148"/>
      <c r="LS193" s="148"/>
      <c r="LT193" s="148"/>
      <c r="LU193" s="148"/>
      <c r="LV193" s="148"/>
      <c r="LW193" s="148"/>
      <c r="LX193" s="148"/>
      <c r="LY193" s="148"/>
      <c r="LZ193" s="148"/>
      <c r="MA193" s="148"/>
      <c r="MB193" s="148"/>
      <c r="MC193" s="148"/>
      <c r="MD193" s="148"/>
      <c r="ME193" s="148"/>
      <c r="MF193" s="148"/>
      <c r="MG193" s="148"/>
      <c r="MH193" s="148"/>
      <c r="MI193" s="148"/>
      <c r="MJ193" s="148"/>
      <c r="MK193" s="148"/>
      <c r="ML193" s="148"/>
      <c r="MM193" s="148"/>
      <c r="MN193" s="148"/>
      <c r="MO193" s="148"/>
      <c r="MP193" s="148"/>
      <c r="MQ193" s="148"/>
      <c r="MR193" s="148"/>
      <c r="MS193" s="148"/>
      <c r="MT193" s="148"/>
      <c r="MU193" s="148"/>
      <c r="MV193" s="148"/>
      <c r="MW193" s="148"/>
      <c r="MX193" s="148"/>
      <c r="MY193" s="148"/>
      <c r="MZ193" s="148"/>
      <c r="NA193" s="148"/>
      <c r="NB193" s="148"/>
      <c r="NC193" s="148"/>
      <c r="ND193" s="148"/>
      <c r="NE193" s="148"/>
      <c r="NF193" s="148"/>
      <c r="NG193" s="148"/>
      <c r="NH193" s="148"/>
      <c r="NI193" s="148"/>
      <c r="NJ193" s="148"/>
      <c r="NK193" s="148"/>
      <c r="NL193" s="148"/>
      <c r="NM193" s="148"/>
      <c r="NN193" s="148"/>
      <c r="NO193" s="148"/>
      <c r="NP193" s="148"/>
      <c r="NQ193" s="148"/>
      <c r="NR193" s="148"/>
      <c r="NS193" s="148"/>
      <c r="NT193" s="148"/>
      <c r="NU193" s="148"/>
      <c r="NV193" s="148"/>
      <c r="NW193" s="148"/>
      <c r="NX193" s="148"/>
      <c r="NY193" s="148"/>
      <c r="NZ193" s="148"/>
      <c r="OA193" s="148"/>
      <c r="OB193" s="148"/>
      <c r="OC193" s="148"/>
      <c r="OD193" s="148"/>
      <c r="OE193" s="148"/>
      <c r="OF193" s="148"/>
      <c r="OG193" s="148"/>
      <c r="OH193" s="148"/>
      <c r="OI193" s="148"/>
      <c r="OJ193" s="148"/>
      <c r="OK193" s="148"/>
      <c r="OL193" s="148"/>
      <c r="OM193" s="148"/>
      <c r="ON193" s="148"/>
      <c r="OO193" s="148"/>
      <c r="OP193" s="148"/>
      <c r="OQ193" s="148"/>
      <c r="OR193" s="148"/>
      <c r="OS193" s="148"/>
      <c r="OT193" s="148"/>
      <c r="OU193" s="148"/>
      <c r="OV193" s="148"/>
      <c r="OW193" s="148"/>
      <c r="OX193" s="148"/>
      <c r="OY193" s="148"/>
      <c r="OZ193" s="148"/>
      <c r="PA193" s="148"/>
      <c r="PB193" s="148"/>
      <c r="PC193" s="148"/>
      <c r="PD193" s="148"/>
      <c r="PE193" s="148"/>
      <c r="PF193" s="148"/>
      <c r="PG193" s="148"/>
      <c r="PH193" s="148"/>
      <c r="PI193" s="148"/>
      <c r="PJ193" s="148"/>
      <c r="PK193" s="148"/>
      <c r="PL193" s="148"/>
      <c r="PM193" s="148"/>
      <c r="PN193" s="148"/>
      <c r="PO193" s="148"/>
      <c r="PP193" s="148"/>
      <c r="PQ193" s="148"/>
      <c r="PR193" s="148"/>
      <c r="PS193" s="148"/>
      <c r="PT193" s="148"/>
      <c r="PU193" s="148"/>
      <c r="PV193" s="148"/>
      <c r="PW193" s="148"/>
      <c r="PX193" s="148"/>
      <c r="PY193" s="148"/>
      <c r="PZ193" s="148"/>
      <c r="QA193" s="148"/>
      <c r="QB193" s="148"/>
      <c r="QC193" s="148"/>
      <c r="QD193" s="148"/>
      <c r="QE193" s="148"/>
      <c r="QF193" s="148"/>
      <c r="QG193" s="148"/>
      <c r="QH193" s="148"/>
      <c r="QI193" s="148"/>
      <c r="QJ193" s="148"/>
      <c r="QK193" s="148"/>
      <c r="QL193" s="148"/>
      <c r="QM193" s="148"/>
      <c r="QN193" s="148"/>
      <c r="QO193" s="148"/>
      <c r="QP193" s="148"/>
      <c r="QQ193" s="148"/>
      <c r="QR193" s="148"/>
      <c r="QS193" s="148"/>
      <c r="QT193" s="148"/>
      <c r="QU193" s="148"/>
      <c r="QV193" s="148"/>
      <c r="QW193" s="148"/>
      <c r="QX193" s="148"/>
      <c r="QY193" s="148"/>
      <c r="QZ193" s="148"/>
      <c r="RA193" s="148"/>
      <c r="RB193" s="148"/>
      <c r="RC193" s="148"/>
      <c r="RD193" s="148"/>
      <c r="RE193" s="148"/>
      <c r="RF193" s="148"/>
      <c r="RG193" s="148"/>
      <c r="RH193" s="148"/>
      <c r="RI193" s="148"/>
      <c r="RJ193" s="148"/>
      <c r="RK193" s="148"/>
      <c r="RL193" s="148"/>
      <c r="RM193" s="148"/>
      <c r="RN193" s="148"/>
      <c r="RO193" s="148"/>
      <c r="RP193" s="148"/>
      <c r="RQ193" s="148"/>
      <c r="RR193" s="148"/>
      <c r="RS193" s="148"/>
      <c r="RT193" s="148"/>
      <c r="RU193" s="148"/>
      <c r="RV193" s="148"/>
      <c r="RW193" s="148"/>
      <c r="RX193" s="148"/>
      <c r="RY193" s="148"/>
      <c r="RZ193" s="148"/>
      <c r="SA193" s="148"/>
      <c r="SB193" s="148"/>
      <c r="SC193" s="148"/>
      <c r="SD193" s="148"/>
      <c r="SE193" s="148"/>
      <c r="SF193" s="148"/>
      <c r="SG193" s="148"/>
      <c r="SH193" s="148"/>
      <c r="SI193" s="148"/>
      <c r="SJ193" s="148"/>
      <c r="SK193" s="148"/>
      <c r="SL193" s="148"/>
      <c r="SM193" s="148"/>
      <c r="SN193" s="148"/>
      <c r="SO193" s="148"/>
      <c r="SP193" s="148"/>
      <c r="SQ193" s="148"/>
      <c r="SR193" s="148"/>
      <c r="SS193" s="148"/>
      <c r="ST193" s="148"/>
      <c r="SU193" s="148"/>
      <c r="SV193" s="148"/>
      <c r="SW193" s="148"/>
      <c r="SX193" s="148"/>
      <c r="SY193" s="148"/>
      <c r="SZ193" s="148"/>
      <c r="TA193" s="148"/>
      <c r="TB193" s="148"/>
      <c r="TC193" s="148"/>
      <c r="TD193" s="148"/>
      <c r="TE193" s="148"/>
      <c r="TF193" s="148"/>
      <c r="TG193" s="148"/>
      <c r="TH193" s="148"/>
      <c r="TI193" s="148"/>
      <c r="TJ193" s="148"/>
      <c r="TK193" s="148"/>
      <c r="TL193" s="148"/>
      <c r="TM193" s="148"/>
      <c r="TN193" s="148"/>
      <c r="TO193" s="148"/>
      <c r="TP193" s="148"/>
      <c r="TQ193" s="148"/>
      <c r="TR193" s="148"/>
      <c r="TS193" s="148"/>
      <c r="TT193" s="148"/>
      <c r="TU193" s="148"/>
      <c r="TV193" s="148"/>
      <c r="TW193" s="148"/>
      <c r="TX193" s="148"/>
      <c r="TY193" s="148"/>
      <c r="TZ193" s="148"/>
      <c r="UA193" s="148"/>
      <c r="UB193" s="148"/>
      <c r="UC193" s="148"/>
      <c r="UD193" s="148"/>
      <c r="UE193" s="148"/>
      <c r="UF193" s="148"/>
      <c r="UG193" s="148"/>
      <c r="UH193" s="148"/>
      <c r="UI193" s="148"/>
      <c r="UJ193" s="148"/>
      <c r="UK193" s="148"/>
      <c r="UL193" s="148"/>
      <c r="UM193" s="148"/>
      <c r="UN193" s="148"/>
      <c r="UO193" s="148"/>
      <c r="UP193" s="148"/>
      <c r="UQ193" s="148"/>
      <c r="UR193" s="148"/>
      <c r="US193" s="148"/>
      <c r="UT193" s="148"/>
      <c r="UU193" s="148"/>
      <c r="UV193" s="148"/>
      <c r="UW193" s="148"/>
      <c r="UX193" s="148"/>
      <c r="UY193" s="148"/>
      <c r="UZ193" s="148"/>
      <c r="VA193" s="148"/>
      <c r="VB193" s="148"/>
      <c r="VC193" s="148"/>
      <c r="VD193" s="148"/>
      <c r="VE193" s="148"/>
      <c r="VF193" s="148"/>
      <c r="VG193" s="148"/>
      <c r="VH193" s="148"/>
      <c r="VI193" s="148"/>
      <c r="VJ193" s="148"/>
      <c r="VK193" s="148"/>
      <c r="VL193" s="148"/>
      <c r="VM193" s="148"/>
      <c r="VN193" s="148"/>
      <c r="VO193" s="148"/>
      <c r="VP193" s="148"/>
      <c r="VQ193" s="148"/>
      <c r="VR193" s="148"/>
      <c r="VS193" s="148"/>
      <c r="VT193" s="148"/>
      <c r="VU193" s="148"/>
      <c r="VV193" s="148"/>
      <c r="VW193" s="148"/>
      <c r="VX193" s="148"/>
      <c r="VY193" s="148"/>
      <c r="VZ193" s="148"/>
      <c r="WA193" s="148"/>
      <c r="WB193" s="148"/>
      <c r="WC193" s="148"/>
      <c r="WD193" s="148"/>
      <c r="WE193" s="148"/>
      <c r="WF193" s="148"/>
      <c r="WG193" s="148"/>
      <c r="WH193" s="148"/>
      <c r="WI193" s="148"/>
      <c r="WJ193" s="148"/>
      <c r="WK193" s="148"/>
      <c r="WL193" s="148"/>
      <c r="WM193" s="148"/>
      <c r="WN193" s="148"/>
      <c r="WO193" s="148"/>
      <c r="WP193" s="148"/>
      <c r="WQ193" s="148"/>
      <c r="WR193" s="148"/>
      <c r="WS193" s="148"/>
      <c r="WT193" s="148"/>
      <c r="WU193" s="148"/>
      <c r="WV193" s="148"/>
      <c r="WW193" s="148"/>
      <c r="WX193" s="148"/>
      <c r="WY193" s="148"/>
      <c r="WZ193" s="148"/>
      <c r="XA193" s="148"/>
      <c r="XB193" s="148"/>
      <c r="XC193" s="148"/>
      <c r="XD193" s="148"/>
      <c r="XE193" s="148"/>
      <c r="XF193" s="148"/>
      <c r="XG193" s="148"/>
      <c r="XH193" s="148"/>
      <c r="XI193" s="148"/>
      <c r="XJ193" s="148"/>
      <c r="XK193" s="148"/>
      <c r="XL193" s="148"/>
      <c r="XM193" s="148"/>
      <c r="XN193" s="148"/>
      <c r="XO193" s="148"/>
      <c r="XP193" s="148"/>
      <c r="XQ193" s="148"/>
      <c r="XR193" s="148"/>
      <c r="XS193" s="148"/>
      <c r="XT193" s="148"/>
      <c r="XU193" s="148"/>
      <c r="XV193" s="148"/>
      <c r="XW193" s="148"/>
      <c r="XX193" s="148"/>
      <c r="XY193" s="148"/>
      <c r="XZ193" s="148"/>
      <c r="YA193" s="148"/>
      <c r="YB193" s="148"/>
      <c r="YC193" s="148"/>
      <c r="YD193" s="148"/>
      <c r="YE193" s="148"/>
      <c r="YF193" s="148"/>
      <c r="YG193" s="148"/>
      <c r="YH193" s="148"/>
      <c r="YI193" s="148"/>
      <c r="YJ193" s="148"/>
      <c r="YK193" s="148"/>
      <c r="YL193" s="148"/>
      <c r="YM193" s="148"/>
      <c r="YN193" s="148"/>
      <c r="YO193" s="148"/>
      <c r="YP193" s="148"/>
      <c r="YQ193" s="148"/>
      <c r="YR193" s="148"/>
      <c r="YS193" s="148"/>
      <c r="YT193" s="148"/>
      <c r="YU193" s="148"/>
      <c r="YV193" s="148"/>
      <c r="YW193" s="148"/>
      <c r="YX193" s="148"/>
      <c r="YY193" s="148"/>
      <c r="YZ193" s="148"/>
      <c r="ZA193" s="148"/>
      <c r="ZB193" s="148"/>
      <c r="ZC193" s="148"/>
      <c r="ZD193" s="148"/>
      <c r="ZE193" s="148"/>
      <c r="ZF193" s="148"/>
      <c r="ZG193" s="148"/>
      <c r="ZH193" s="148"/>
      <c r="ZI193" s="148"/>
      <c r="ZJ193" s="148"/>
      <c r="ZK193" s="148"/>
      <c r="ZL193" s="148"/>
      <c r="ZM193" s="148"/>
      <c r="ZN193" s="148"/>
      <c r="ZO193" s="148"/>
      <c r="ZP193" s="148"/>
      <c r="ZQ193" s="148"/>
      <c r="ZR193" s="148"/>
      <c r="ZS193" s="148"/>
      <c r="ZT193" s="148"/>
      <c r="ZU193" s="148"/>
      <c r="ZV193" s="148"/>
      <c r="ZW193" s="148"/>
      <c r="ZX193" s="148"/>
      <c r="ZY193" s="148"/>
      <c r="ZZ193" s="148"/>
      <c r="AAA193" s="148"/>
      <c r="AAB193" s="148"/>
      <c r="AAC193" s="148"/>
      <c r="AAD193" s="148"/>
      <c r="AAE193" s="148"/>
      <c r="AAF193" s="148"/>
      <c r="AAG193" s="148"/>
      <c r="AAH193" s="148"/>
      <c r="AAI193" s="148"/>
      <c r="AAJ193" s="148"/>
      <c r="AAK193" s="148"/>
      <c r="AAL193" s="148"/>
      <c r="AAM193" s="148"/>
      <c r="AAN193" s="148"/>
      <c r="AAO193" s="148"/>
      <c r="AAP193" s="148"/>
      <c r="AAQ193" s="148"/>
      <c r="AAR193" s="148"/>
      <c r="AAS193" s="148"/>
      <c r="AAT193" s="148"/>
      <c r="AAU193" s="148"/>
      <c r="AAV193" s="148"/>
      <c r="AAW193" s="148"/>
      <c r="AAX193" s="148"/>
      <c r="AAY193" s="148"/>
      <c r="AAZ193" s="148"/>
      <c r="ABA193" s="148"/>
      <c r="ABB193" s="148"/>
      <c r="ABC193" s="148"/>
      <c r="ABD193" s="148"/>
      <c r="ABE193" s="148"/>
      <c r="ABF193" s="148"/>
      <c r="ABG193" s="148"/>
      <c r="ABH193" s="148"/>
      <c r="ABI193" s="148"/>
      <c r="ABJ193" s="148"/>
      <c r="ABK193" s="148"/>
      <c r="ABL193" s="148"/>
      <c r="ABM193" s="148"/>
      <c r="ABN193" s="148"/>
      <c r="ABO193" s="148"/>
      <c r="ABP193" s="148"/>
      <c r="ABQ193" s="148"/>
      <c r="ABR193" s="148"/>
      <c r="ABS193" s="148"/>
      <c r="ABT193" s="148"/>
      <c r="ABU193" s="148"/>
      <c r="ABV193" s="148"/>
      <c r="ABW193" s="148"/>
      <c r="ABX193" s="148"/>
      <c r="ABY193" s="148"/>
      <c r="ABZ193" s="148"/>
      <c r="ACA193" s="148"/>
      <c r="ACB193" s="148"/>
      <c r="ACC193" s="148"/>
      <c r="ACD193" s="148"/>
      <c r="ACE193" s="148"/>
      <c r="ACF193" s="148"/>
      <c r="ACG193" s="148"/>
      <c r="ACH193" s="148"/>
      <c r="ACI193" s="148"/>
      <c r="ACJ193" s="148"/>
      <c r="ACK193" s="148"/>
      <c r="ACL193" s="148"/>
      <c r="ACM193" s="148"/>
      <c r="ACN193" s="148"/>
      <c r="ACO193" s="148"/>
      <c r="ACP193" s="148"/>
      <c r="ACQ193" s="148"/>
      <c r="ACR193" s="148"/>
      <c r="ACS193" s="148"/>
      <c r="ACT193" s="148"/>
      <c r="ACU193" s="148"/>
      <c r="ACV193" s="148"/>
      <c r="ACW193" s="148"/>
      <c r="ACX193" s="148"/>
      <c r="ACY193" s="148"/>
      <c r="ACZ193" s="148"/>
      <c r="ADA193" s="148"/>
      <c r="ADB193" s="148"/>
      <c r="ADC193" s="148"/>
      <c r="ADD193" s="148"/>
      <c r="ADE193" s="148"/>
      <c r="ADF193" s="148"/>
      <c r="ADG193" s="148"/>
      <c r="ADH193" s="148"/>
      <c r="ADI193" s="148"/>
      <c r="ADJ193" s="148"/>
      <c r="ADK193" s="148"/>
      <c r="ADL193" s="148"/>
      <c r="ADM193" s="148"/>
      <c r="ADN193" s="148"/>
      <c r="ADO193" s="148"/>
      <c r="ADP193" s="148"/>
      <c r="ADQ193" s="148"/>
      <c r="ADR193" s="148"/>
      <c r="ADS193" s="148"/>
      <c r="ADT193" s="148"/>
      <c r="ADU193" s="148"/>
      <c r="ADV193" s="148"/>
      <c r="ADW193" s="148"/>
      <c r="ADX193" s="148"/>
      <c r="ADY193" s="148"/>
      <c r="ADZ193" s="148"/>
      <c r="AEA193" s="148"/>
      <c r="AEB193" s="148"/>
      <c r="AEC193" s="148"/>
      <c r="AED193" s="148"/>
      <c r="AEE193" s="148"/>
      <c r="AEF193" s="148"/>
      <c r="AEG193" s="148"/>
      <c r="AEH193" s="148"/>
      <c r="AEI193" s="148"/>
      <c r="AEJ193" s="148"/>
      <c r="AEK193" s="148"/>
      <c r="AEL193" s="148"/>
      <c r="AEM193" s="148"/>
      <c r="AEN193" s="148"/>
      <c r="AEO193" s="148"/>
      <c r="AEP193" s="148"/>
      <c r="AEQ193" s="148"/>
      <c r="AER193" s="148"/>
      <c r="AES193" s="148"/>
      <c r="AET193" s="148"/>
      <c r="AEU193" s="148"/>
      <c r="AEV193" s="148"/>
      <c r="AEW193" s="148"/>
      <c r="AEX193" s="148"/>
      <c r="AEY193" s="148"/>
      <c r="AEZ193" s="148"/>
      <c r="AFA193" s="148"/>
      <c r="AFB193" s="148"/>
      <c r="AFC193" s="148"/>
      <c r="AFD193" s="148"/>
      <c r="AFE193" s="148"/>
      <c r="AFF193" s="148"/>
      <c r="AFG193" s="148"/>
      <c r="AFH193" s="148"/>
      <c r="AFI193" s="148"/>
      <c r="AFJ193" s="148"/>
      <c r="AFK193" s="148"/>
      <c r="AFL193" s="148"/>
      <c r="AFM193" s="148"/>
      <c r="AFN193" s="148"/>
      <c r="AFO193" s="148"/>
      <c r="AFP193" s="148"/>
      <c r="AFQ193" s="148"/>
      <c r="AFR193" s="148"/>
      <c r="AFS193" s="148"/>
      <c r="AFT193" s="148"/>
      <c r="AFU193" s="148"/>
      <c r="AFV193" s="148"/>
      <c r="AFW193" s="148"/>
      <c r="AFX193" s="148"/>
      <c r="AFY193" s="148"/>
      <c r="AFZ193" s="148"/>
      <c r="AGA193" s="148"/>
      <c r="AGB193" s="148"/>
      <c r="AGC193" s="148"/>
      <c r="AGD193" s="148"/>
      <c r="AGE193" s="148"/>
      <c r="AGF193" s="148"/>
      <c r="AGG193" s="148"/>
      <c r="AGH193" s="148"/>
      <c r="AGI193" s="148"/>
      <c r="AGJ193" s="148"/>
      <c r="AGK193" s="148"/>
      <c r="AGL193" s="148"/>
      <c r="AGM193" s="148"/>
      <c r="AGN193" s="148"/>
      <c r="AGO193" s="148"/>
      <c r="AGP193" s="148"/>
      <c r="AGQ193" s="148"/>
      <c r="AGR193" s="148"/>
      <c r="AGS193" s="148"/>
      <c r="AGT193" s="148"/>
      <c r="AGU193" s="148"/>
      <c r="AGV193" s="148"/>
      <c r="AGW193" s="148"/>
      <c r="AGX193" s="148"/>
      <c r="AGY193" s="148"/>
      <c r="AGZ193" s="148"/>
      <c r="AHA193" s="148"/>
      <c r="AHB193" s="148"/>
      <c r="AHC193" s="148"/>
      <c r="AHD193" s="148"/>
      <c r="AHE193" s="148"/>
      <c r="AHF193" s="148"/>
      <c r="AHG193" s="148"/>
      <c r="AHH193" s="148"/>
      <c r="AHI193" s="148"/>
      <c r="AHJ193" s="148"/>
      <c r="AHK193" s="148"/>
      <c r="AHL193" s="148"/>
      <c r="AHM193" s="148"/>
      <c r="AHN193" s="148"/>
      <c r="AHO193" s="148"/>
      <c r="AHP193" s="148"/>
      <c r="AHQ193" s="148"/>
      <c r="AHR193" s="148"/>
      <c r="AHS193" s="148"/>
      <c r="AHT193" s="148"/>
      <c r="AHU193" s="148"/>
      <c r="AHV193" s="148"/>
      <c r="AHW193" s="148"/>
      <c r="AHX193" s="148"/>
      <c r="AHY193" s="148"/>
      <c r="AHZ193" s="148"/>
      <c r="AIA193" s="148"/>
      <c r="AIB193" s="148"/>
      <c r="AIC193" s="148"/>
      <c r="AID193" s="148"/>
      <c r="AIE193" s="148"/>
      <c r="AIF193" s="148"/>
      <c r="AIG193" s="148"/>
      <c r="AIH193" s="148"/>
      <c r="AII193" s="148"/>
      <c r="AIJ193" s="148"/>
      <c r="AIK193" s="148"/>
      <c r="AIL193" s="148"/>
      <c r="AIM193" s="148"/>
      <c r="AIN193" s="148"/>
      <c r="AIO193" s="148"/>
      <c r="AIP193" s="148"/>
      <c r="AIQ193" s="148"/>
      <c r="AIR193" s="148"/>
      <c r="AIS193" s="148"/>
      <c r="AIT193" s="148"/>
      <c r="AIU193" s="148"/>
      <c r="AIV193" s="148"/>
      <c r="AIW193" s="148"/>
      <c r="AIX193" s="148"/>
      <c r="AIY193" s="148"/>
      <c r="AIZ193" s="148"/>
      <c r="AJA193" s="148"/>
      <c r="AJB193" s="148"/>
      <c r="AJC193" s="148"/>
      <c r="AJD193" s="148"/>
      <c r="AJE193" s="148"/>
      <c r="AJF193" s="148"/>
      <c r="AJG193" s="148"/>
      <c r="AJH193" s="148"/>
      <c r="AJI193" s="148"/>
      <c r="AJJ193" s="148"/>
      <c r="AJK193" s="148"/>
      <c r="AJL193" s="148"/>
      <c r="AJM193" s="148"/>
      <c r="AJN193" s="148"/>
      <c r="AJO193" s="148"/>
      <c r="AJP193" s="148"/>
      <c r="AJQ193" s="148"/>
      <c r="AJR193" s="148"/>
      <c r="AJS193" s="148"/>
      <c r="AJT193" s="148"/>
      <c r="AJU193" s="148"/>
      <c r="AJV193" s="148"/>
      <c r="AJW193" s="148"/>
      <c r="AJX193" s="148"/>
      <c r="AJY193" s="148"/>
      <c r="AJZ193" s="148"/>
      <c r="AKA193" s="148"/>
      <c r="AKB193" s="148"/>
      <c r="AKC193" s="148"/>
      <c r="AKD193" s="148"/>
      <c r="AKE193" s="148"/>
      <c r="AKF193" s="148"/>
      <c r="AKG193" s="148"/>
      <c r="AKH193" s="148"/>
      <c r="AKI193" s="148"/>
      <c r="AKJ193" s="148"/>
      <c r="AKK193" s="148"/>
      <c r="AKL193" s="148"/>
      <c r="AKM193" s="148"/>
      <c r="AKN193" s="148"/>
      <c r="AKO193" s="148"/>
      <c r="AKP193" s="148"/>
      <c r="AKQ193" s="148"/>
      <c r="AKR193" s="148"/>
      <c r="AKS193" s="148"/>
      <c r="AKT193" s="148"/>
      <c r="AKU193" s="148"/>
      <c r="AKV193" s="148"/>
      <c r="AKW193" s="148"/>
      <c r="AKX193" s="148"/>
      <c r="AKY193" s="148"/>
      <c r="AKZ193" s="148"/>
      <c r="ALA193" s="148"/>
      <c r="ALB193" s="148"/>
      <c r="ALC193" s="148"/>
      <c r="ALD193" s="148"/>
      <c r="ALE193" s="148"/>
      <c r="ALF193" s="148"/>
      <c r="ALG193" s="148"/>
      <c r="ALH193" s="148"/>
      <c r="ALI193" s="148"/>
      <c r="ALJ193" s="148"/>
      <c r="ALK193" s="148"/>
      <c r="ALL193" s="148"/>
      <c r="ALM193" s="148"/>
      <c r="ALN193" s="148"/>
      <c r="ALO193" s="148"/>
      <c r="ALP193" s="148"/>
      <c r="ALQ193" s="148"/>
      <c r="ALR193" s="148"/>
      <c r="ALS193" s="148"/>
      <c r="ALT193" s="148"/>
      <c r="ALU193" s="148"/>
      <c r="ALV193" s="148"/>
      <c r="ALW193" s="148"/>
      <c r="ALX193" s="148"/>
      <c r="ALY193" s="148"/>
      <c r="ALZ193" s="148"/>
      <c r="AMA193" s="148"/>
      <c r="AMB193" s="148"/>
      <c r="AMC193" s="148"/>
      <c r="AMD193" s="148"/>
      <c r="AME193" s="148"/>
      <c r="AMF193" s="148"/>
      <c r="AMG193" s="148"/>
      <c r="AMH193" s="148"/>
      <c r="AMI193" s="148"/>
      <c r="AMJ193" s="148"/>
      <c r="AMK193" s="148"/>
      <c r="AML193" s="148"/>
      <c r="AMM193" s="148"/>
      <c r="AMN193" s="148"/>
      <c r="AMO193" s="148"/>
      <c r="AMP193" s="148"/>
      <c r="AMQ193" s="148"/>
      <c r="AMR193" s="148"/>
      <c r="AMS193" s="148"/>
      <c r="AMT193" s="148"/>
      <c r="AMU193" s="148"/>
      <c r="AMV193" s="148"/>
      <c r="AMW193" s="148"/>
      <c r="AMX193" s="148"/>
      <c r="AMY193" s="148"/>
      <c r="AMZ193" s="148"/>
      <c r="ANA193" s="148"/>
      <c r="ANB193" s="148"/>
      <c r="ANC193" s="148"/>
      <c r="AND193" s="148"/>
      <c r="ANE193" s="148"/>
      <c r="ANF193" s="148"/>
      <c r="ANG193" s="148"/>
      <c r="ANH193" s="148"/>
      <c r="ANI193" s="148"/>
      <c r="ANJ193" s="148"/>
      <c r="ANK193" s="148"/>
      <c r="ANL193" s="148"/>
      <c r="ANM193" s="148"/>
      <c r="ANN193" s="148"/>
      <c r="ANO193" s="148"/>
      <c r="ANP193" s="148"/>
      <c r="ANQ193" s="148"/>
      <c r="ANR193" s="148"/>
      <c r="ANS193" s="148"/>
      <c r="ANT193" s="148"/>
      <c r="ANU193" s="148"/>
      <c r="ANV193" s="148"/>
      <c r="ANW193" s="148"/>
      <c r="ANX193" s="148"/>
      <c r="ANY193" s="148"/>
      <c r="ANZ193" s="148"/>
      <c r="AOA193" s="148"/>
      <c r="AOB193" s="148"/>
      <c r="AOC193" s="148"/>
      <c r="AOD193" s="148"/>
      <c r="AOE193" s="148"/>
      <c r="AOF193" s="148"/>
      <c r="AOG193" s="148"/>
      <c r="AOH193" s="148"/>
      <c r="AOI193" s="148"/>
      <c r="AOJ193" s="148"/>
      <c r="AOK193" s="148"/>
      <c r="AOL193" s="148"/>
      <c r="AOM193" s="148"/>
      <c r="AON193" s="148"/>
      <c r="AOO193" s="148"/>
      <c r="AOP193" s="148"/>
      <c r="AOQ193" s="148"/>
      <c r="AOR193" s="148"/>
      <c r="AOS193" s="148"/>
      <c r="AOT193" s="148"/>
      <c r="AOU193" s="148"/>
      <c r="AOV193" s="148"/>
      <c r="AOW193" s="148"/>
      <c r="AOX193" s="148"/>
      <c r="AOY193" s="148"/>
      <c r="AOZ193" s="148"/>
      <c r="APA193" s="148"/>
      <c r="APB193" s="148"/>
      <c r="APC193" s="148"/>
      <c r="APD193" s="148"/>
      <c r="APE193" s="148"/>
      <c r="APF193" s="148"/>
      <c r="APG193" s="148"/>
      <c r="APH193" s="148"/>
      <c r="API193" s="148"/>
      <c r="APJ193" s="148"/>
      <c r="APK193" s="148"/>
      <c r="APL193" s="148"/>
      <c r="APM193" s="148"/>
      <c r="APN193" s="148"/>
      <c r="APO193" s="148"/>
      <c r="APP193" s="148"/>
      <c r="APQ193" s="148"/>
      <c r="APR193" s="148"/>
      <c r="APS193" s="148"/>
      <c r="APT193" s="148"/>
      <c r="APU193" s="148"/>
      <c r="APV193" s="148"/>
      <c r="APW193" s="148"/>
      <c r="APX193" s="148"/>
      <c r="APY193" s="148"/>
      <c r="APZ193" s="148"/>
      <c r="AQA193" s="148"/>
      <c r="AQB193" s="148"/>
      <c r="AQC193" s="148"/>
      <c r="AQD193" s="148"/>
      <c r="AQE193" s="148"/>
      <c r="AQF193" s="148"/>
      <c r="AQG193" s="148"/>
      <c r="AQH193" s="148"/>
      <c r="AQI193" s="148"/>
      <c r="AQJ193" s="148"/>
      <c r="AQK193" s="148"/>
      <c r="AQL193" s="148"/>
      <c r="AQM193" s="148"/>
      <c r="AQN193" s="148"/>
      <c r="AQO193" s="148"/>
      <c r="AQP193" s="148"/>
      <c r="AQQ193" s="148"/>
      <c r="AQR193" s="148"/>
      <c r="AQS193" s="148"/>
      <c r="AQT193" s="148"/>
      <c r="AQU193" s="148"/>
      <c r="AQV193" s="148"/>
      <c r="AQW193" s="148"/>
      <c r="AQX193" s="148"/>
      <c r="AQY193" s="148"/>
      <c r="AQZ193" s="148"/>
      <c r="ARA193" s="148"/>
      <c r="ARB193" s="148"/>
      <c r="ARC193" s="148"/>
      <c r="ARD193" s="148"/>
      <c r="ARE193" s="148"/>
      <c r="ARF193" s="148"/>
      <c r="ARG193" s="148"/>
      <c r="ARH193" s="148"/>
      <c r="ARI193" s="148"/>
      <c r="ARJ193" s="148"/>
      <c r="ARK193" s="148"/>
      <c r="ARL193" s="148"/>
      <c r="ARM193" s="148"/>
      <c r="ARN193" s="148"/>
      <c r="ARO193" s="148"/>
      <c r="ARP193" s="148"/>
      <c r="ARQ193" s="148"/>
      <c r="ARR193" s="148"/>
      <c r="ARS193" s="148"/>
      <c r="ART193" s="148"/>
      <c r="ARU193" s="148"/>
      <c r="ARV193" s="148"/>
      <c r="ARW193" s="148"/>
      <c r="ARX193" s="148"/>
      <c r="ARY193" s="148"/>
      <c r="ARZ193" s="148"/>
      <c r="ASA193" s="148"/>
      <c r="ASB193" s="148"/>
      <c r="ASC193" s="148"/>
      <c r="ASD193" s="148"/>
      <c r="ASE193" s="148"/>
      <c r="ASF193" s="148"/>
      <c r="ASG193" s="148"/>
      <c r="ASH193" s="148"/>
      <c r="ASI193" s="148"/>
      <c r="ASJ193" s="148"/>
      <c r="ASK193" s="148"/>
      <c r="ASL193" s="148"/>
      <c r="ASM193" s="148"/>
      <c r="ASN193" s="148"/>
      <c r="ASO193" s="148"/>
      <c r="ASP193" s="148"/>
      <c r="ASQ193" s="148"/>
      <c r="ASR193" s="148"/>
      <c r="ASS193" s="148"/>
      <c r="AST193" s="148"/>
      <c r="ASU193" s="148"/>
      <c r="ASV193" s="148"/>
      <c r="ASW193" s="148"/>
      <c r="ASX193" s="148"/>
      <c r="ASY193" s="148"/>
      <c r="ASZ193" s="148"/>
      <c r="ATA193" s="148"/>
      <c r="ATB193" s="148"/>
      <c r="ATC193" s="148"/>
      <c r="ATD193" s="148"/>
      <c r="ATE193" s="148"/>
      <c r="ATF193" s="148"/>
      <c r="ATG193" s="148"/>
      <c r="ATH193" s="148"/>
      <c r="ATI193" s="148"/>
      <c r="ATJ193" s="148"/>
      <c r="ATK193" s="148"/>
      <c r="ATL193" s="148"/>
      <c r="ATM193" s="148"/>
      <c r="ATN193" s="148"/>
      <c r="ATO193" s="148"/>
      <c r="ATP193" s="148"/>
      <c r="ATQ193" s="148"/>
      <c r="ATR193" s="148"/>
      <c r="ATS193" s="148"/>
      <c r="ATT193" s="148"/>
      <c r="ATU193" s="148"/>
      <c r="ATV193" s="148"/>
      <c r="ATW193" s="148"/>
      <c r="ATX193" s="148"/>
      <c r="ATY193" s="148"/>
      <c r="ATZ193" s="148"/>
      <c r="AUA193" s="148"/>
      <c r="AUB193" s="148"/>
      <c r="AUC193" s="148"/>
      <c r="AUD193" s="148"/>
      <c r="AUE193" s="148"/>
      <c r="AUF193" s="148"/>
      <c r="AUG193" s="148"/>
      <c r="AUH193" s="148"/>
      <c r="AUI193" s="148"/>
      <c r="AUJ193" s="148"/>
      <c r="AUK193" s="148"/>
      <c r="AUL193" s="148"/>
      <c r="AUM193" s="148"/>
      <c r="AUN193" s="148"/>
      <c r="AUO193" s="148"/>
      <c r="AUP193" s="148"/>
      <c r="AUQ193" s="148"/>
      <c r="AUR193" s="148"/>
      <c r="AUS193" s="148"/>
      <c r="AUT193" s="148"/>
      <c r="AUU193" s="148"/>
      <c r="AUV193" s="148"/>
      <c r="AUW193" s="148"/>
      <c r="AUX193" s="148"/>
      <c r="AUY193" s="148"/>
      <c r="AUZ193" s="148"/>
      <c r="AVA193" s="148"/>
      <c r="AVB193" s="148"/>
      <c r="AVC193" s="148"/>
      <c r="AVD193" s="148"/>
      <c r="AVE193" s="148"/>
      <c r="AVF193" s="148"/>
      <c r="AVG193" s="148"/>
      <c r="AVH193" s="148"/>
      <c r="AVI193" s="148"/>
      <c r="AVJ193" s="148"/>
      <c r="AVK193" s="148"/>
      <c r="AVL193" s="148"/>
      <c r="AVM193" s="148"/>
      <c r="AVN193" s="148"/>
      <c r="AVO193" s="148"/>
      <c r="AVP193" s="148"/>
      <c r="AVQ193" s="148"/>
      <c r="AVR193" s="148"/>
      <c r="AVS193" s="148"/>
      <c r="AVT193" s="148"/>
      <c r="AVU193" s="148"/>
      <c r="AVV193" s="148"/>
      <c r="AVW193" s="148"/>
      <c r="AVX193" s="148"/>
      <c r="AVY193" s="148"/>
      <c r="AVZ193" s="148"/>
      <c r="AWA193" s="148"/>
      <c r="AWB193" s="148"/>
      <c r="AWC193" s="148"/>
      <c r="AWD193" s="148"/>
      <c r="AWE193" s="148"/>
      <c r="AWF193" s="148"/>
      <c r="AWG193" s="148"/>
      <c r="AWH193" s="148"/>
      <c r="AWI193" s="148"/>
      <c r="AWJ193" s="148"/>
      <c r="AWK193" s="148"/>
      <c r="AWL193" s="148"/>
      <c r="AWM193" s="148"/>
      <c r="AWN193" s="148"/>
      <c r="AWO193" s="148"/>
      <c r="AWP193" s="148"/>
      <c r="AWQ193" s="148"/>
      <c r="AWR193" s="148"/>
      <c r="AWS193" s="148"/>
      <c r="AWT193" s="148"/>
      <c r="AWU193" s="148"/>
      <c r="AWV193" s="148"/>
      <c r="AWW193" s="148"/>
      <c r="AWX193" s="148"/>
      <c r="AWY193" s="148"/>
      <c r="AWZ193" s="148"/>
      <c r="AXA193" s="148"/>
      <c r="AXB193" s="148"/>
      <c r="AXC193" s="148"/>
      <c r="AXD193" s="148"/>
      <c r="AXE193" s="148"/>
      <c r="AXF193" s="148"/>
      <c r="AXG193" s="148"/>
      <c r="AXH193" s="148"/>
      <c r="AXI193" s="148"/>
      <c r="AXJ193" s="148"/>
      <c r="AXK193" s="148"/>
      <c r="AXL193" s="148"/>
      <c r="AXM193" s="148"/>
      <c r="AXN193" s="148"/>
      <c r="AXO193" s="148"/>
      <c r="AXP193" s="148"/>
      <c r="AXQ193" s="148"/>
      <c r="AXR193" s="148"/>
      <c r="AXS193" s="148"/>
      <c r="AXT193" s="148"/>
      <c r="AXU193" s="148"/>
      <c r="AXV193" s="148"/>
      <c r="AXW193" s="148"/>
      <c r="AXX193" s="148"/>
      <c r="AXY193" s="148"/>
      <c r="AXZ193" s="148"/>
      <c r="AYA193" s="148"/>
      <c r="AYB193" s="148"/>
      <c r="AYC193" s="148"/>
      <c r="AYD193" s="148"/>
      <c r="AYE193" s="148"/>
      <c r="AYF193" s="148"/>
      <c r="AYG193" s="148"/>
      <c r="AYH193" s="148"/>
      <c r="AYI193" s="148"/>
      <c r="AYJ193" s="148"/>
      <c r="AYK193" s="148"/>
      <c r="AYL193" s="148"/>
      <c r="AYM193" s="148"/>
      <c r="AYN193" s="148"/>
      <c r="AYO193" s="148"/>
      <c r="AYP193" s="148"/>
      <c r="AYQ193" s="148"/>
      <c r="AYR193" s="148"/>
      <c r="AYS193" s="148"/>
      <c r="AYT193" s="148"/>
      <c r="AYU193" s="148"/>
      <c r="AYV193" s="148"/>
      <c r="AYW193" s="148"/>
      <c r="AYX193" s="148"/>
      <c r="AYY193" s="148"/>
      <c r="AYZ193" s="148"/>
      <c r="AZA193" s="148"/>
      <c r="AZB193" s="148"/>
      <c r="AZC193" s="148"/>
      <c r="AZD193" s="148"/>
      <c r="AZE193" s="148"/>
      <c r="AZF193" s="148"/>
      <c r="AZG193" s="148"/>
      <c r="AZH193" s="148"/>
      <c r="AZI193" s="148"/>
      <c r="AZJ193" s="148"/>
      <c r="AZK193" s="148"/>
      <c r="AZL193" s="148"/>
      <c r="AZM193" s="148"/>
      <c r="AZN193" s="148"/>
      <c r="AZO193" s="148"/>
      <c r="AZP193" s="148"/>
      <c r="AZQ193" s="148"/>
      <c r="AZR193" s="148"/>
      <c r="AZS193" s="148"/>
      <c r="AZT193" s="148"/>
      <c r="AZU193" s="148"/>
      <c r="AZV193" s="148"/>
      <c r="AZW193" s="148"/>
      <c r="AZX193" s="148"/>
      <c r="AZY193" s="148"/>
      <c r="AZZ193" s="148"/>
      <c r="BAA193" s="148"/>
      <c r="BAB193" s="148"/>
      <c r="BAC193" s="148"/>
      <c r="BAD193" s="148"/>
      <c r="BAE193" s="148"/>
      <c r="BAF193" s="148"/>
      <c r="BAG193" s="148"/>
      <c r="BAH193" s="148"/>
      <c r="BAI193" s="148"/>
      <c r="BAJ193" s="148"/>
      <c r="BAK193" s="148"/>
      <c r="BAL193" s="148"/>
      <c r="BAM193" s="148"/>
      <c r="BAN193" s="148"/>
      <c r="BAO193" s="148"/>
      <c r="BAP193" s="148"/>
      <c r="BAQ193" s="148"/>
      <c r="BAR193" s="148"/>
      <c r="BAS193" s="148"/>
      <c r="BAT193" s="148"/>
      <c r="BAU193" s="148"/>
      <c r="BAV193" s="148"/>
      <c r="BAW193" s="148"/>
      <c r="BAX193" s="148"/>
      <c r="BAY193" s="148"/>
      <c r="BAZ193" s="148"/>
      <c r="BBA193" s="148"/>
      <c r="BBB193" s="148"/>
      <c r="BBC193" s="148"/>
      <c r="BBD193" s="148"/>
      <c r="BBE193" s="148"/>
      <c r="BBF193" s="148"/>
      <c r="BBG193" s="148"/>
      <c r="BBH193" s="148"/>
      <c r="BBI193" s="148"/>
      <c r="BBJ193" s="148"/>
      <c r="BBK193" s="148"/>
      <c r="BBL193" s="148"/>
      <c r="BBM193" s="148"/>
      <c r="BBN193" s="148"/>
      <c r="BBO193" s="148"/>
      <c r="BBP193" s="148"/>
      <c r="BBQ193" s="148"/>
      <c r="BBR193" s="148"/>
      <c r="BBS193" s="148"/>
      <c r="BBT193" s="148"/>
      <c r="BBU193" s="148"/>
      <c r="BBV193" s="148"/>
      <c r="BBW193" s="148"/>
      <c r="BBX193" s="148"/>
      <c r="BBY193" s="148"/>
      <c r="BBZ193" s="148"/>
      <c r="BCA193" s="148"/>
      <c r="BCB193" s="148"/>
      <c r="BCC193" s="148"/>
      <c r="BCD193" s="148"/>
      <c r="BCE193" s="148"/>
      <c r="BCF193" s="148"/>
      <c r="BCG193" s="148"/>
      <c r="BCH193" s="148"/>
      <c r="BCI193" s="148"/>
      <c r="BCJ193" s="148"/>
      <c r="BCK193" s="148"/>
      <c r="BCL193" s="148"/>
      <c r="BCM193" s="148"/>
      <c r="BCN193" s="148"/>
      <c r="BCO193" s="148"/>
      <c r="BCP193" s="148"/>
      <c r="BCQ193" s="148"/>
      <c r="BCR193" s="148"/>
      <c r="BCS193" s="148"/>
      <c r="BCT193" s="148"/>
      <c r="BCU193" s="148"/>
      <c r="BCV193" s="148"/>
      <c r="BCW193" s="148"/>
      <c r="BCX193" s="148"/>
      <c r="BCY193" s="148"/>
      <c r="BCZ193" s="148"/>
      <c r="BDA193" s="148"/>
      <c r="BDB193" s="148"/>
      <c r="BDC193" s="148"/>
      <c r="BDD193" s="148"/>
      <c r="BDE193" s="148"/>
      <c r="BDF193" s="148"/>
      <c r="BDG193" s="148"/>
      <c r="BDH193" s="148"/>
      <c r="BDI193" s="148"/>
      <c r="BDJ193" s="148"/>
      <c r="BDK193" s="148"/>
      <c r="BDL193" s="148"/>
      <c r="BDM193" s="148"/>
      <c r="BDN193" s="148"/>
      <c r="BDO193" s="148"/>
      <c r="BDP193" s="148"/>
      <c r="BDQ193" s="148"/>
      <c r="BDR193" s="148"/>
      <c r="BDS193" s="148"/>
      <c r="BDT193" s="148"/>
      <c r="BDU193" s="148"/>
      <c r="BDV193" s="148"/>
      <c r="BDW193" s="148"/>
      <c r="BDX193" s="148"/>
      <c r="BDY193" s="148"/>
      <c r="BDZ193" s="148"/>
      <c r="BEA193" s="148"/>
      <c r="BEB193" s="148"/>
      <c r="BEC193" s="148"/>
      <c r="BED193" s="148"/>
      <c r="BEE193" s="148"/>
      <c r="BEF193" s="148"/>
      <c r="BEG193" s="148"/>
      <c r="BEH193" s="148"/>
      <c r="BEI193" s="148"/>
      <c r="BEJ193" s="148"/>
      <c r="BEK193" s="148"/>
      <c r="BEL193" s="148"/>
      <c r="BEM193" s="148"/>
      <c r="BEN193" s="148"/>
      <c r="BEO193" s="148"/>
      <c r="BEP193" s="148"/>
      <c r="BEQ193" s="148"/>
      <c r="BER193" s="148"/>
      <c r="BES193" s="148"/>
      <c r="BET193" s="148"/>
      <c r="BEU193" s="148"/>
      <c r="BEV193" s="148"/>
      <c r="BEW193" s="148"/>
      <c r="BEX193" s="148"/>
      <c r="BEY193" s="148"/>
      <c r="BEZ193" s="148"/>
      <c r="BFA193" s="148"/>
      <c r="BFB193" s="148"/>
      <c r="BFC193" s="148"/>
      <c r="BFD193" s="148"/>
      <c r="BFE193" s="148"/>
      <c r="BFF193" s="148"/>
      <c r="BFG193" s="148"/>
      <c r="BFH193" s="148"/>
      <c r="BFI193" s="148"/>
      <c r="BFJ193" s="148"/>
      <c r="BFK193" s="148"/>
      <c r="BFL193" s="148"/>
      <c r="BFM193" s="148"/>
      <c r="BFN193" s="148"/>
      <c r="BFO193" s="148"/>
      <c r="BFP193" s="148"/>
      <c r="BFQ193" s="148"/>
      <c r="BFR193" s="148"/>
      <c r="BFS193" s="148"/>
      <c r="BFT193" s="148"/>
      <c r="BFU193" s="148"/>
      <c r="BFV193" s="148"/>
      <c r="BFW193" s="148"/>
      <c r="BFX193" s="148"/>
      <c r="BFY193" s="148"/>
      <c r="BFZ193" s="148"/>
      <c r="BGA193" s="148"/>
      <c r="BGB193" s="148"/>
      <c r="BGC193" s="148"/>
      <c r="BGD193" s="148"/>
      <c r="BGE193" s="148"/>
      <c r="BGF193" s="148"/>
      <c r="BGG193" s="148"/>
      <c r="BGH193" s="148"/>
      <c r="BGI193" s="148"/>
      <c r="BGJ193" s="148"/>
      <c r="BGK193" s="148"/>
      <c r="BGL193" s="148"/>
      <c r="BGM193" s="148"/>
      <c r="BGN193" s="148"/>
      <c r="BGO193" s="148"/>
      <c r="BGP193" s="148"/>
      <c r="BGQ193" s="148"/>
      <c r="BGR193" s="148"/>
      <c r="BGS193" s="148"/>
      <c r="BGT193" s="148"/>
      <c r="BGU193" s="148"/>
      <c r="BGV193" s="148"/>
      <c r="BGW193" s="148"/>
      <c r="BGX193" s="148"/>
      <c r="BGY193" s="148"/>
      <c r="BGZ193" s="148"/>
      <c r="BHA193" s="148"/>
      <c r="BHB193" s="148"/>
      <c r="BHC193" s="148"/>
      <c r="BHD193" s="148"/>
      <c r="BHE193" s="148"/>
      <c r="BHF193" s="148"/>
      <c r="BHG193" s="148"/>
      <c r="BHH193" s="148"/>
      <c r="BHI193" s="148"/>
      <c r="BHJ193" s="148"/>
      <c r="BHK193" s="148"/>
      <c r="BHL193" s="148"/>
      <c r="BHM193" s="148"/>
      <c r="BHN193" s="148"/>
      <c r="BHO193" s="148"/>
      <c r="BHP193" s="148"/>
      <c r="BHQ193" s="148"/>
      <c r="BHR193" s="148"/>
      <c r="BHS193" s="148"/>
      <c r="BHT193" s="148"/>
      <c r="BHU193" s="148"/>
      <c r="BHV193" s="148"/>
      <c r="BHW193" s="148"/>
      <c r="BHX193" s="148"/>
      <c r="BHY193" s="148"/>
      <c r="BHZ193" s="148"/>
      <c r="BIA193" s="148"/>
      <c r="BIB193" s="148"/>
      <c r="BIC193" s="148"/>
      <c r="BID193" s="148"/>
      <c r="BIE193" s="148"/>
      <c r="BIF193" s="148"/>
      <c r="BIG193" s="148"/>
      <c r="BIH193" s="148"/>
      <c r="BII193" s="148"/>
      <c r="BIJ193" s="148"/>
      <c r="BIK193" s="148"/>
      <c r="BIL193" s="148"/>
      <c r="BIM193" s="148"/>
      <c r="BIN193" s="148"/>
      <c r="BIO193" s="148"/>
      <c r="BIP193" s="148"/>
      <c r="BIQ193" s="148"/>
      <c r="BIR193" s="148"/>
      <c r="BIS193" s="148"/>
      <c r="BIT193" s="148"/>
      <c r="BIU193" s="148"/>
      <c r="BIV193" s="148"/>
      <c r="BIW193" s="148"/>
      <c r="BIX193" s="148"/>
      <c r="BIY193" s="148"/>
      <c r="BIZ193" s="148"/>
      <c r="BJA193" s="148"/>
      <c r="BJB193" s="148"/>
      <c r="BJC193" s="148"/>
      <c r="BJD193" s="148"/>
      <c r="BJE193" s="148"/>
      <c r="BJF193" s="148"/>
      <c r="BJG193" s="148"/>
      <c r="BJH193" s="148"/>
      <c r="BJI193" s="148"/>
      <c r="BJJ193" s="148"/>
      <c r="BJK193" s="148"/>
      <c r="BJL193" s="148"/>
      <c r="BJM193" s="148"/>
      <c r="BJN193" s="148"/>
      <c r="BJO193" s="148"/>
      <c r="BJP193" s="148"/>
      <c r="BJQ193" s="148"/>
      <c r="BJR193" s="148"/>
      <c r="BJS193" s="148"/>
      <c r="BJT193" s="148"/>
      <c r="BJU193" s="148"/>
      <c r="BJV193" s="148"/>
      <c r="BJW193" s="148"/>
      <c r="BJX193" s="148"/>
      <c r="BJY193" s="148"/>
      <c r="BJZ193" s="148"/>
      <c r="BKA193" s="148"/>
      <c r="BKB193" s="148"/>
      <c r="BKC193" s="148"/>
      <c r="BKD193" s="148"/>
      <c r="BKE193" s="148"/>
      <c r="BKF193" s="148"/>
      <c r="BKG193" s="148"/>
      <c r="BKH193" s="148"/>
      <c r="BKI193" s="148"/>
      <c r="BKJ193" s="148"/>
      <c r="BKK193" s="148"/>
      <c r="BKL193" s="148"/>
      <c r="BKM193" s="148"/>
      <c r="BKN193" s="148"/>
      <c r="BKO193" s="148"/>
      <c r="BKP193" s="148"/>
      <c r="BKQ193" s="148"/>
      <c r="BKR193" s="148"/>
      <c r="BKS193" s="148"/>
      <c r="BKT193" s="148"/>
      <c r="BKU193" s="148"/>
      <c r="BKV193" s="148"/>
      <c r="BKW193" s="148"/>
      <c r="BKX193" s="148"/>
      <c r="BKY193" s="148"/>
      <c r="BKZ193" s="148"/>
      <c r="BLA193" s="148"/>
      <c r="BLB193" s="148"/>
      <c r="BLC193" s="148"/>
      <c r="BLD193" s="148"/>
      <c r="BLE193" s="148"/>
      <c r="BLF193" s="148"/>
      <c r="BLG193" s="148"/>
      <c r="BLH193" s="148"/>
      <c r="BLI193" s="148"/>
      <c r="BLJ193" s="148"/>
      <c r="BLK193" s="148"/>
      <c r="BLL193" s="148"/>
      <c r="BLM193" s="148"/>
      <c r="BLN193" s="148"/>
      <c r="BLO193" s="148"/>
      <c r="BLP193" s="148"/>
      <c r="BLQ193" s="148"/>
      <c r="BLR193" s="148"/>
      <c r="BLS193" s="148"/>
      <c r="BLT193" s="148"/>
      <c r="BLU193" s="148"/>
      <c r="BLV193" s="148"/>
      <c r="BLW193" s="148"/>
      <c r="BLX193" s="148"/>
      <c r="BLY193" s="148"/>
      <c r="BLZ193" s="148"/>
      <c r="BMA193" s="148"/>
      <c r="BMB193" s="148"/>
      <c r="BMC193" s="148"/>
      <c r="BMD193" s="148"/>
      <c r="BME193" s="148"/>
      <c r="BMF193" s="148"/>
      <c r="BMG193" s="148"/>
      <c r="BMH193" s="148"/>
      <c r="BMI193" s="148"/>
      <c r="BMJ193" s="148"/>
      <c r="BMK193" s="148"/>
      <c r="BML193" s="148"/>
      <c r="BMM193" s="148"/>
      <c r="BMN193" s="148"/>
      <c r="BMO193" s="148"/>
      <c r="BMP193" s="148"/>
      <c r="BMQ193" s="148"/>
      <c r="BMR193" s="148"/>
      <c r="BMS193" s="148"/>
      <c r="BMT193" s="148"/>
      <c r="BMU193" s="148"/>
      <c r="BMV193" s="148"/>
      <c r="BMW193" s="148"/>
      <c r="BMX193" s="148"/>
      <c r="BMY193" s="148"/>
      <c r="BMZ193" s="148"/>
      <c r="BNA193" s="148"/>
      <c r="BNB193" s="148"/>
      <c r="BNC193" s="148"/>
      <c r="BND193" s="148"/>
      <c r="BNE193" s="148"/>
      <c r="BNF193" s="148"/>
      <c r="BNG193" s="148"/>
      <c r="BNH193" s="148"/>
      <c r="BNI193" s="148"/>
      <c r="BNJ193" s="148"/>
      <c r="BNK193" s="148"/>
      <c r="BNL193" s="148"/>
      <c r="BNM193" s="148"/>
      <c r="BNN193" s="148"/>
      <c r="BNO193" s="148"/>
      <c r="BNP193" s="148"/>
      <c r="BNQ193" s="148"/>
      <c r="BNR193" s="148"/>
      <c r="BNS193" s="148"/>
      <c r="BNT193" s="148"/>
      <c r="BNU193" s="148"/>
      <c r="BNV193" s="148"/>
      <c r="BNW193" s="148"/>
      <c r="BNX193" s="148"/>
      <c r="BNY193" s="148"/>
      <c r="BNZ193" s="148"/>
      <c r="BOA193" s="148"/>
      <c r="BOB193" s="148"/>
      <c r="BOC193" s="148"/>
      <c r="BOD193" s="148"/>
      <c r="BOE193" s="148"/>
      <c r="BOF193" s="148"/>
      <c r="BOG193" s="148"/>
      <c r="BOH193" s="148"/>
      <c r="BOI193" s="148"/>
      <c r="BOJ193" s="148"/>
      <c r="BOK193" s="148"/>
      <c r="BOL193" s="148"/>
      <c r="BOM193" s="148"/>
      <c r="BON193" s="148"/>
      <c r="BOO193" s="148"/>
      <c r="BOP193" s="148"/>
      <c r="BOQ193" s="148"/>
      <c r="BOR193" s="148"/>
      <c r="BOS193" s="148"/>
      <c r="BOT193" s="148"/>
      <c r="BOU193" s="148"/>
      <c r="BOV193" s="148"/>
      <c r="BOW193" s="148"/>
      <c r="BOX193" s="148"/>
      <c r="BOY193" s="148"/>
      <c r="BOZ193" s="148"/>
      <c r="BPA193" s="148"/>
      <c r="BPB193" s="148"/>
      <c r="BPC193" s="148"/>
      <c r="BPD193" s="148"/>
      <c r="BPE193" s="148"/>
      <c r="BPF193" s="148"/>
      <c r="BPG193" s="148"/>
      <c r="BPH193" s="148"/>
      <c r="BPI193" s="148"/>
      <c r="BPJ193" s="148"/>
      <c r="BPK193" s="148"/>
      <c r="BPL193" s="148"/>
      <c r="BPM193" s="148"/>
      <c r="BPN193" s="148"/>
      <c r="BPO193" s="148"/>
      <c r="BPP193" s="148"/>
      <c r="BPQ193" s="148"/>
      <c r="BPR193" s="148"/>
      <c r="BPS193" s="148"/>
      <c r="BPT193" s="148"/>
      <c r="BPU193" s="148"/>
      <c r="BPV193" s="148"/>
      <c r="BPW193" s="148"/>
      <c r="BPX193" s="148"/>
      <c r="BPY193" s="148"/>
      <c r="BPZ193" s="148"/>
      <c r="BQA193" s="148"/>
      <c r="BQB193" s="148"/>
      <c r="BQC193" s="148"/>
      <c r="BQD193" s="148"/>
      <c r="BQE193" s="148"/>
      <c r="BQF193" s="148"/>
      <c r="BQG193" s="148"/>
      <c r="BQH193" s="148"/>
      <c r="BQI193" s="148"/>
      <c r="BQJ193" s="148"/>
      <c r="BQK193" s="148"/>
      <c r="BQL193" s="148"/>
      <c r="BQM193" s="148"/>
      <c r="BQN193" s="148"/>
      <c r="BQO193" s="148"/>
      <c r="BQP193" s="148"/>
      <c r="BQQ193" s="148"/>
      <c r="BQR193" s="148"/>
      <c r="BQS193" s="148"/>
      <c r="BQT193" s="148"/>
      <c r="BQU193" s="148"/>
      <c r="BQV193" s="148"/>
      <c r="BQW193" s="148"/>
      <c r="BQX193" s="148"/>
      <c r="BQY193" s="148"/>
      <c r="BQZ193" s="148"/>
      <c r="BRA193" s="148"/>
      <c r="BRB193" s="148"/>
      <c r="BRC193" s="148"/>
      <c r="BRD193" s="148"/>
      <c r="BRE193" s="148"/>
      <c r="BRF193" s="148"/>
      <c r="BRG193" s="148"/>
      <c r="BRH193" s="148"/>
      <c r="BRI193" s="148"/>
      <c r="BRJ193" s="148"/>
      <c r="BRK193" s="148"/>
      <c r="BRL193" s="148"/>
      <c r="BRM193" s="148"/>
      <c r="BRN193" s="148"/>
      <c r="BRO193" s="148"/>
      <c r="BRP193" s="148"/>
      <c r="BRQ193" s="148"/>
      <c r="BRR193" s="148"/>
      <c r="BRS193" s="148"/>
      <c r="BRT193" s="148"/>
      <c r="BRU193" s="148"/>
      <c r="BRV193" s="148"/>
      <c r="BRW193" s="148"/>
      <c r="BRX193" s="148"/>
      <c r="BRY193" s="148"/>
      <c r="BRZ193" s="148"/>
      <c r="BSA193" s="148"/>
      <c r="BSB193" s="148"/>
      <c r="BSC193" s="148"/>
      <c r="BSD193" s="148"/>
      <c r="BSE193" s="148"/>
      <c r="BSF193" s="148"/>
      <c r="BSG193" s="148"/>
      <c r="BSH193" s="148"/>
      <c r="BSI193" s="148"/>
      <c r="BSJ193" s="148"/>
      <c r="BSK193" s="148"/>
      <c r="BSL193" s="148"/>
      <c r="BSM193" s="148"/>
      <c r="BSN193" s="148"/>
      <c r="BSO193" s="148"/>
      <c r="BSP193" s="148"/>
      <c r="BSQ193" s="148"/>
      <c r="BSR193" s="148"/>
      <c r="BSS193" s="148"/>
      <c r="BST193" s="148"/>
      <c r="BSU193" s="148"/>
      <c r="BSV193" s="148"/>
      <c r="BSW193" s="148"/>
      <c r="BSX193" s="148"/>
      <c r="BSY193" s="148"/>
      <c r="BSZ193" s="148"/>
      <c r="BTA193" s="148"/>
      <c r="BTB193" s="148"/>
      <c r="BTC193" s="148"/>
      <c r="BTD193" s="148"/>
      <c r="BTE193" s="148"/>
      <c r="BTF193" s="148"/>
      <c r="BTG193" s="148"/>
      <c r="BTH193" s="148"/>
      <c r="BTI193" s="148"/>
      <c r="BTJ193" s="148"/>
      <c r="BTK193" s="148"/>
      <c r="BTL193" s="148"/>
      <c r="BTM193" s="148"/>
      <c r="BTN193" s="148"/>
      <c r="BTO193" s="148"/>
      <c r="BTP193" s="148"/>
      <c r="BTQ193" s="148"/>
      <c r="BTR193" s="148"/>
      <c r="BTS193" s="148"/>
      <c r="BTT193" s="148"/>
      <c r="BTU193" s="148"/>
      <c r="BTV193" s="148"/>
      <c r="BTW193" s="148"/>
      <c r="BTX193" s="148"/>
      <c r="BTY193" s="148"/>
      <c r="BTZ193" s="148"/>
      <c r="BUA193" s="148"/>
      <c r="BUB193" s="148"/>
      <c r="BUC193" s="148"/>
      <c r="BUD193" s="148"/>
      <c r="BUE193" s="148"/>
      <c r="BUF193" s="148"/>
      <c r="BUG193" s="148"/>
      <c r="BUH193" s="148"/>
      <c r="BUI193" s="148"/>
      <c r="BUJ193" s="148"/>
      <c r="BUK193" s="148"/>
      <c r="BUL193" s="148"/>
      <c r="BUM193" s="148"/>
      <c r="BUN193" s="148"/>
      <c r="BUO193" s="148"/>
      <c r="BUP193" s="148"/>
      <c r="BUQ193" s="148"/>
      <c r="BUR193" s="148"/>
      <c r="BUS193" s="148"/>
      <c r="BUT193" s="148"/>
      <c r="BUU193" s="148"/>
      <c r="BUV193" s="148"/>
      <c r="BUW193" s="148"/>
      <c r="BUX193" s="148"/>
      <c r="BUY193" s="148"/>
      <c r="BUZ193" s="148"/>
      <c r="BVA193" s="148"/>
      <c r="BVB193" s="148"/>
      <c r="BVC193" s="148"/>
      <c r="BVD193" s="148"/>
      <c r="BVE193" s="148"/>
      <c r="BVF193" s="148"/>
      <c r="BVG193" s="148"/>
      <c r="BVH193" s="148"/>
      <c r="BVI193" s="148"/>
      <c r="BVJ193" s="148"/>
      <c r="BVK193" s="148"/>
      <c r="BVL193" s="148"/>
      <c r="BVM193" s="148"/>
      <c r="BVN193" s="148"/>
      <c r="BVO193" s="148"/>
      <c r="BVP193" s="148"/>
      <c r="BVQ193" s="148"/>
      <c r="BVR193" s="148"/>
      <c r="BVS193" s="148"/>
      <c r="BVT193" s="148"/>
      <c r="BVU193" s="148"/>
      <c r="BVV193" s="148"/>
      <c r="BVW193" s="148"/>
      <c r="BVX193" s="148"/>
      <c r="BVY193" s="148"/>
      <c r="BVZ193" s="148"/>
      <c r="BWA193" s="148"/>
      <c r="BWB193" s="148"/>
      <c r="BWC193" s="148"/>
      <c r="BWD193" s="148"/>
      <c r="BWE193" s="148"/>
      <c r="BWF193" s="148"/>
      <c r="BWG193" s="148"/>
      <c r="BWH193" s="148"/>
      <c r="BWI193" s="148"/>
      <c r="BWJ193" s="148"/>
      <c r="BWK193" s="148"/>
      <c r="BWL193" s="148"/>
      <c r="BWM193" s="148"/>
      <c r="BWN193" s="148"/>
      <c r="BWO193" s="148"/>
      <c r="BWP193" s="148"/>
      <c r="BWQ193" s="148"/>
      <c r="BWR193" s="148"/>
      <c r="BWS193" s="148"/>
      <c r="BWT193" s="148"/>
      <c r="BWU193" s="148"/>
      <c r="BWV193" s="148"/>
      <c r="BWW193" s="148"/>
      <c r="BWX193" s="148"/>
      <c r="BWY193" s="148"/>
      <c r="BWZ193" s="148"/>
      <c r="BXA193" s="148"/>
      <c r="BXB193" s="148"/>
      <c r="BXC193" s="148"/>
      <c r="BXD193" s="148"/>
      <c r="BXE193" s="148"/>
      <c r="BXF193" s="148"/>
      <c r="BXG193" s="148"/>
      <c r="BXH193" s="148"/>
      <c r="BXI193" s="148"/>
      <c r="BXJ193" s="148"/>
      <c r="BXK193" s="148"/>
      <c r="BXL193" s="148"/>
      <c r="BXM193" s="148"/>
      <c r="BXN193" s="148"/>
      <c r="BXO193" s="148"/>
      <c r="BXP193" s="148"/>
      <c r="BXQ193" s="148"/>
      <c r="BXR193" s="148"/>
      <c r="BXS193" s="148"/>
      <c r="BXT193" s="148"/>
      <c r="BXU193" s="148"/>
      <c r="BXV193" s="148"/>
      <c r="BXW193" s="148"/>
      <c r="BXX193" s="148"/>
      <c r="BXY193" s="148"/>
      <c r="BXZ193" s="148"/>
      <c r="BYA193" s="148"/>
      <c r="BYB193" s="148"/>
      <c r="BYC193" s="148"/>
      <c r="BYD193" s="148"/>
      <c r="BYE193" s="148"/>
      <c r="BYF193" s="148"/>
      <c r="BYG193" s="148"/>
      <c r="BYH193" s="148"/>
      <c r="BYI193" s="148"/>
      <c r="BYJ193" s="148"/>
      <c r="BYK193" s="148"/>
      <c r="BYL193" s="148"/>
      <c r="BYM193" s="148"/>
      <c r="BYN193" s="148"/>
      <c r="BYO193" s="148"/>
      <c r="BYP193" s="148"/>
      <c r="BYQ193" s="148"/>
      <c r="BYR193" s="148"/>
      <c r="BYS193" s="148"/>
      <c r="BYT193" s="148"/>
      <c r="BYU193" s="148"/>
      <c r="BYV193" s="148"/>
      <c r="BYW193" s="148"/>
      <c r="BYX193" s="148"/>
      <c r="BYY193" s="148"/>
      <c r="BYZ193" s="148"/>
      <c r="BZA193" s="148"/>
      <c r="BZB193" s="148"/>
      <c r="BZC193" s="148"/>
      <c r="BZD193" s="148"/>
      <c r="BZE193" s="148"/>
      <c r="BZF193" s="148"/>
      <c r="BZG193" s="148"/>
      <c r="BZH193" s="148"/>
      <c r="BZI193" s="148"/>
      <c r="BZJ193" s="148"/>
      <c r="BZK193" s="148"/>
      <c r="BZL193" s="148"/>
      <c r="BZM193" s="148"/>
      <c r="BZN193" s="148"/>
      <c r="BZO193" s="148"/>
      <c r="BZP193" s="148"/>
      <c r="BZQ193" s="148"/>
      <c r="BZR193" s="148"/>
      <c r="BZS193" s="148"/>
      <c r="BZT193" s="148"/>
      <c r="BZU193" s="148"/>
      <c r="BZV193" s="148"/>
      <c r="BZW193" s="148"/>
      <c r="BZX193" s="148"/>
      <c r="BZY193" s="148"/>
      <c r="BZZ193" s="148"/>
      <c r="CAA193" s="148"/>
      <c r="CAB193" s="148"/>
      <c r="CAC193" s="148"/>
      <c r="CAD193" s="148"/>
      <c r="CAE193" s="148"/>
      <c r="CAF193" s="148"/>
      <c r="CAG193" s="148"/>
      <c r="CAH193" s="148"/>
      <c r="CAI193" s="148"/>
      <c r="CAJ193" s="148"/>
      <c r="CAK193" s="148"/>
      <c r="CAL193" s="148"/>
      <c r="CAM193" s="148"/>
      <c r="CAN193" s="148"/>
      <c r="CAO193" s="148"/>
      <c r="CAP193" s="148"/>
      <c r="CAQ193" s="148"/>
      <c r="CAR193" s="148"/>
      <c r="CAS193" s="148"/>
      <c r="CAT193" s="148"/>
      <c r="CAU193" s="148"/>
      <c r="CAV193" s="148"/>
      <c r="CAW193" s="148"/>
      <c r="CAX193" s="148"/>
      <c r="CAY193" s="148"/>
      <c r="CAZ193" s="148"/>
      <c r="CBA193" s="148"/>
      <c r="CBB193" s="148"/>
      <c r="CBC193" s="148"/>
      <c r="CBD193" s="148"/>
      <c r="CBE193" s="148"/>
      <c r="CBF193" s="148"/>
      <c r="CBG193" s="148"/>
      <c r="CBH193" s="148"/>
      <c r="CBI193" s="148"/>
      <c r="CBJ193" s="148"/>
      <c r="CBK193" s="148"/>
      <c r="CBL193" s="148"/>
      <c r="CBM193" s="148"/>
      <c r="CBN193" s="148"/>
      <c r="CBO193" s="148"/>
      <c r="CBP193" s="148"/>
      <c r="CBQ193" s="148"/>
      <c r="CBR193" s="148"/>
      <c r="CBS193" s="148"/>
      <c r="CBT193" s="148"/>
      <c r="CBU193" s="148"/>
      <c r="CBV193" s="148"/>
      <c r="CBW193" s="148"/>
      <c r="CBX193" s="148"/>
      <c r="CBY193" s="148"/>
      <c r="CBZ193" s="148"/>
      <c r="CCA193" s="148"/>
      <c r="CCB193" s="148"/>
      <c r="CCC193" s="148"/>
      <c r="CCD193" s="148"/>
      <c r="CCE193" s="148"/>
      <c r="CCF193" s="148"/>
      <c r="CCG193" s="148"/>
      <c r="CCH193" s="148"/>
      <c r="CCI193" s="148"/>
      <c r="CCJ193" s="148"/>
      <c r="CCK193" s="148"/>
      <c r="CCL193" s="148"/>
      <c r="CCM193" s="148"/>
      <c r="CCN193" s="148"/>
      <c r="CCO193" s="148"/>
      <c r="CCP193" s="148"/>
      <c r="CCQ193" s="148"/>
      <c r="CCR193" s="148"/>
      <c r="CCS193" s="148"/>
      <c r="CCT193" s="148"/>
      <c r="CCU193" s="148"/>
      <c r="CCV193" s="148"/>
      <c r="CCW193" s="148"/>
      <c r="CCX193" s="148"/>
      <c r="CCY193" s="148"/>
      <c r="CCZ193" s="148"/>
      <c r="CDA193" s="148"/>
      <c r="CDB193" s="148"/>
      <c r="CDC193" s="148"/>
      <c r="CDD193" s="148"/>
      <c r="CDE193" s="148"/>
      <c r="CDF193" s="148"/>
      <c r="CDG193" s="148"/>
      <c r="CDH193" s="148"/>
      <c r="CDI193" s="148"/>
      <c r="CDJ193" s="148"/>
      <c r="CDK193" s="148"/>
      <c r="CDL193" s="148"/>
      <c r="CDM193" s="148"/>
      <c r="CDN193" s="148"/>
      <c r="CDO193" s="148"/>
      <c r="CDP193" s="148"/>
      <c r="CDQ193" s="148"/>
      <c r="CDR193" s="148"/>
      <c r="CDS193" s="148"/>
      <c r="CDT193" s="148"/>
      <c r="CDU193" s="148"/>
      <c r="CDV193" s="148"/>
      <c r="CDW193" s="148"/>
      <c r="CDX193" s="148"/>
      <c r="CDY193" s="148"/>
      <c r="CDZ193" s="148"/>
      <c r="CEA193" s="148"/>
      <c r="CEB193" s="148"/>
      <c r="CEC193" s="148"/>
      <c r="CED193" s="148"/>
      <c r="CEE193" s="148"/>
      <c r="CEF193" s="148"/>
      <c r="CEG193" s="148"/>
      <c r="CEH193" s="148"/>
      <c r="CEI193" s="148"/>
      <c r="CEJ193" s="148"/>
      <c r="CEK193" s="148"/>
      <c r="CEL193" s="148"/>
      <c r="CEM193" s="148"/>
      <c r="CEN193" s="148"/>
      <c r="CEO193" s="148"/>
      <c r="CEP193" s="148"/>
      <c r="CEQ193" s="148"/>
      <c r="CER193" s="148"/>
      <c r="CES193" s="148"/>
      <c r="CET193" s="148"/>
      <c r="CEU193" s="148"/>
      <c r="CEV193" s="148"/>
      <c r="CEW193" s="148"/>
      <c r="CEX193" s="148"/>
      <c r="CEY193" s="148"/>
      <c r="CEZ193" s="148"/>
      <c r="CFA193" s="148"/>
      <c r="CFB193" s="148"/>
      <c r="CFC193" s="148"/>
      <c r="CFD193" s="148"/>
      <c r="CFE193" s="148"/>
      <c r="CFF193" s="148"/>
      <c r="CFG193" s="148"/>
      <c r="CFH193" s="148"/>
      <c r="CFI193" s="148"/>
      <c r="CFJ193" s="148"/>
      <c r="CFK193" s="148"/>
      <c r="CFL193" s="148"/>
      <c r="CFM193" s="148"/>
      <c r="CFN193" s="148"/>
      <c r="CFO193" s="148"/>
      <c r="CFP193" s="148"/>
      <c r="CFQ193" s="148"/>
      <c r="CFR193" s="148"/>
      <c r="CFS193" s="148"/>
      <c r="CFT193" s="148"/>
      <c r="CFU193" s="148"/>
      <c r="CFV193" s="148"/>
      <c r="CFW193" s="148"/>
      <c r="CFX193" s="148"/>
      <c r="CFY193" s="148"/>
      <c r="CFZ193" s="148"/>
      <c r="CGA193" s="148"/>
      <c r="CGB193" s="148"/>
      <c r="CGC193" s="148"/>
      <c r="CGD193" s="148"/>
      <c r="CGE193" s="148"/>
      <c r="CGF193" s="148"/>
      <c r="CGG193" s="148"/>
      <c r="CGH193" s="148"/>
      <c r="CGI193" s="148"/>
      <c r="CGJ193" s="148"/>
      <c r="CGK193" s="148"/>
      <c r="CGL193" s="148"/>
      <c r="CGM193" s="148"/>
      <c r="CGN193" s="148"/>
      <c r="CGO193" s="148"/>
      <c r="CGP193" s="148"/>
      <c r="CGQ193" s="148"/>
      <c r="CGR193" s="148"/>
      <c r="CGS193" s="148"/>
      <c r="CGT193" s="148"/>
      <c r="CGU193" s="148"/>
      <c r="CGV193" s="148"/>
      <c r="CGW193" s="148"/>
      <c r="CGX193" s="148"/>
      <c r="CGY193" s="148"/>
      <c r="CGZ193" s="148"/>
      <c r="CHA193" s="148"/>
      <c r="CHB193" s="148"/>
      <c r="CHC193" s="148"/>
      <c r="CHD193" s="148"/>
      <c r="CHE193" s="148"/>
      <c r="CHF193" s="148"/>
      <c r="CHG193" s="148"/>
      <c r="CHH193" s="148"/>
      <c r="CHI193" s="148"/>
      <c r="CHJ193" s="148"/>
      <c r="CHK193" s="148"/>
      <c r="CHL193" s="148"/>
      <c r="CHM193" s="148"/>
      <c r="CHN193" s="148"/>
      <c r="CHO193" s="148"/>
      <c r="CHP193" s="148"/>
      <c r="CHQ193" s="148"/>
      <c r="CHR193" s="148"/>
      <c r="CHS193" s="148"/>
      <c r="CHT193" s="148"/>
      <c r="CHU193" s="148"/>
      <c r="CHV193" s="148"/>
      <c r="CHW193" s="148"/>
      <c r="CHX193" s="148"/>
      <c r="CHY193" s="148"/>
      <c r="CHZ193" s="148"/>
      <c r="CIA193" s="148"/>
      <c r="CIB193" s="148"/>
      <c r="CIC193" s="148"/>
      <c r="CID193" s="148"/>
      <c r="CIE193" s="148"/>
      <c r="CIF193" s="148"/>
      <c r="CIG193" s="148"/>
      <c r="CIH193" s="148"/>
      <c r="CII193" s="148"/>
      <c r="CIJ193" s="148"/>
      <c r="CIK193" s="148"/>
      <c r="CIL193" s="148"/>
      <c r="CIM193" s="148"/>
      <c r="CIN193" s="148"/>
      <c r="CIO193" s="148"/>
      <c r="CIP193" s="148"/>
      <c r="CIQ193" s="148"/>
      <c r="CIR193" s="148"/>
      <c r="CIS193" s="148"/>
      <c r="CIT193" s="148"/>
      <c r="CIU193" s="148"/>
      <c r="CIV193" s="148"/>
      <c r="CIW193" s="148"/>
      <c r="CIX193" s="148"/>
      <c r="CIY193" s="148"/>
      <c r="CIZ193" s="148"/>
      <c r="CJA193" s="148"/>
      <c r="CJB193" s="148"/>
      <c r="CJC193" s="148"/>
      <c r="CJD193" s="148"/>
      <c r="CJE193" s="148"/>
      <c r="CJF193" s="148"/>
      <c r="CJG193" s="148"/>
      <c r="CJH193" s="148"/>
      <c r="CJI193" s="148"/>
      <c r="CJJ193" s="148"/>
      <c r="CJK193" s="148"/>
      <c r="CJL193" s="148"/>
      <c r="CJM193" s="148"/>
      <c r="CJN193" s="148"/>
      <c r="CJO193" s="148"/>
      <c r="CJP193" s="148"/>
      <c r="CJQ193" s="148"/>
      <c r="CJR193" s="148"/>
      <c r="CJS193" s="148"/>
      <c r="CJT193" s="148"/>
      <c r="CJU193" s="148"/>
      <c r="CJV193" s="148"/>
      <c r="CJW193" s="148"/>
      <c r="CJX193" s="148"/>
      <c r="CJY193" s="148"/>
      <c r="CJZ193" s="148"/>
      <c r="CKA193" s="148"/>
      <c r="CKB193" s="148"/>
      <c r="CKC193" s="148"/>
      <c r="CKD193" s="148"/>
      <c r="CKE193" s="148"/>
      <c r="CKF193" s="148"/>
      <c r="CKG193" s="148"/>
      <c r="CKH193" s="148"/>
      <c r="CKI193" s="148"/>
      <c r="CKJ193" s="148"/>
      <c r="CKK193" s="148"/>
      <c r="CKL193" s="148"/>
      <c r="CKM193" s="148"/>
      <c r="CKN193" s="148"/>
      <c r="CKO193" s="148"/>
      <c r="CKP193" s="148"/>
      <c r="CKQ193" s="148"/>
      <c r="CKR193" s="148"/>
      <c r="CKS193" s="148"/>
      <c r="CKT193" s="148"/>
      <c r="CKU193" s="148"/>
      <c r="CKV193" s="148"/>
      <c r="CKW193" s="148"/>
      <c r="CKX193" s="148"/>
      <c r="CKY193" s="148"/>
      <c r="CKZ193" s="148"/>
      <c r="CLA193" s="148"/>
      <c r="CLB193" s="148"/>
      <c r="CLC193" s="148"/>
      <c r="CLD193" s="148"/>
      <c r="CLE193" s="148"/>
      <c r="CLF193" s="148"/>
      <c r="CLG193" s="148"/>
      <c r="CLH193" s="148"/>
      <c r="CLI193" s="148"/>
      <c r="CLJ193" s="148"/>
      <c r="CLK193" s="148"/>
      <c r="CLL193" s="148"/>
      <c r="CLM193" s="148"/>
      <c r="CLN193" s="148"/>
      <c r="CLO193" s="148"/>
      <c r="CLP193" s="148"/>
      <c r="CLQ193" s="148"/>
      <c r="CLR193" s="148"/>
      <c r="CLS193" s="148"/>
      <c r="CLT193" s="148"/>
      <c r="CLU193" s="148"/>
      <c r="CLV193" s="148"/>
      <c r="CLW193" s="148"/>
      <c r="CLX193" s="148"/>
      <c r="CLY193" s="148"/>
      <c r="CLZ193" s="148"/>
      <c r="CMA193" s="148"/>
      <c r="CMB193" s="148"/>
      <c r="CMC193" s="148"/>
      <c r="CMD193" s="148"/>
      <c r="CME193" s="148"/>
      <c r="CMF193" s="148"/>
      <c r="CMG193" s="148"/>
      <c r="CMH193" s="148"/>
      <c r="CMI193" s="148"/>
      <c r="CMJ193" s="148"/>
      <c r="CMK193" s="148"/>
      <c r="CML193" s="148"/>
      <c r="CMM193" s="148"/>
      <c r="CMN193" s="148"/>
      <c r="CMO193" s="148"/>
      <c r="CMP193" s="148"/>
      <c r="CMQ193" s="148"/>
      <c r="CMR193" s="148"/>
      <c r="CMS193" s="148"/>
      <c r="CMT193" s="148"/>
      <c r="CMU193" s="148"/>
      <c r="CMV193" s="148"/>
      <c r="CMW193" s="148"/>
      <c r="CMX193" s="148"/>
      <c r="CMY193" s="148"/>
      <c r="CMZ193" s="148"/>
      <c r="CNA193" s="148"/>
      <c r="CNB193" s="148"/>
      <c r="CNC193" s="148"/>
      <c r="CND193" s="148"/>
      <c r="CNE193" s="148"/>
      <c r="CNF193" s="148"/>
      <c r="CNG193" s="148"/>
      <c r="CNH193" s="148"/>
      <c r="CNI193" s="148"/>
      <c r="CNJ193" s="148"/>
      <c r="CNK193" s="148"/>
      <c r="CNL193" s="148"/>
      <c r="CNM193" s="148"/>
      <c r="CNN193" s="148"/>
      <c r="CNO193" s="148"/>
      <c r="CNP193" s="148"/>
      <c r="CNQ193" s="148"/>
      <c r="CNR193" s="148"/>
      <c r="CNS193" s="148"/>
      <c r="CNT193" s="148"/>
      <c r="CNU193" s="148"/>
      <c r="CNV193" s="148"/>
      <c r="CNW193" s="148"/>
      <c r="CNX193" s="148"/>
      <c r="CNY193" s="148"/>
      <c r="CNZ193" s="148"/>
      <c r="COA193" s="148"/>
      <c r="COB193" s="148"/>
      <c r="COC193" s="148"/>
      <c r="COD193" s="148"/>
      <c r="COE193" s="148"/>
      <c r="COF193" s="148"/>
      <c r="COG193" s="148"/>
      <c r="COH193" s="148"/>
      <c r="COI193" s="148"/>
      <c r="COJ193" s="148"/>
      <c r="COK193" s="148"/>
      <c r="COL193" s="148"/>
      <c r="COM193" s="148"/>
      <c r="CON193" s="148"/>
      <c r="COO193" s="148"/>
      <c r="COP193" s="148"/>
      <c r="COQ193" s="148"/>
      <c r="COR193" s="148"/>
      <c r="COS193" s="148"/>
      <c r="COT193" s="148"/>
      <c r="COU193" s="148"/>
      <c r="COV193" s="148"/>
      <c r="COW193" s="148"/>
      <c r="COX193" s="148"/>
      <c r="COY193" s="148"/>
      <c r="COZ193" s="148"/>
      <c r="CPA193" s="148"/>
      <c r="CPB193" s="148"/>
      <c r="CPC193" s="148"/>
      <c r="CPD193" s="148"/>
      <c r="CPE193" s="148"/>
      <c r="CPF193" s="148"/>
      <c r="CPG193" s="148"/>
      <c r="CPH193" s="148"/>
      <c r="CPI193" s="148"/>
      <c r="CPJ193" s="148"/>
      <c r="CPK193" s="148"/>
      <c r="CPL193" s="148"/>
      <c r="CPM193" s="148"/>
      <c r="CPN193" s="148"/>
      <c r="CPO193" s="148"/>
      <c r="CPP193" s="148"/>
      <c r="CPQ193" s="148"/>
      <c r="CPR193" s="148"/>
      <c r="CPS193" s="148"/>
      <c r="CPT193" s="148"/>
      <c r="CPU193" s="148"/>
      <c r="CPV193" s="148"/>
      <c r="CPW193" s="148"/>
      <c r="CPX193" s="148"/>
      <c r="CPY193" s="148"/>
      <c r="CPZ193" s="148"/>
      <c r="CQA193" s="148"/>
      <c r="CQB193" s="148"/>
      <c r="CQC193" s="148"/>
      <c r="CQD193" s="148"/>
      <c r="CQE193" s="148"/>
      <c r="CQF193" s="148"/>
      <c r="CQG193" s="148"/>
      <c r="CQH193" s="148"/>
      <c r="CQI193" s="148"/>
      <c r="CQJ193" s="148"/>
      <c r="CQK193" s="148"/>
      <c r="CQL193" s="148"/>
      <c r="CQM193" s="148"/>
      <c r="CQN193" s="148"/>
      <c r="CQO193" s="148"/>
      <c r="CQP193" s="148"/>
      <c r="CQQ193" s="148"/>
      <c r="CQR193" s="148"/>
      <c r="CQS193" s="148"/>
      <c r="CQT193" s="148"/>
      <c r="CQU193" s="148"/>
      <c r="CQV193" s="148"/>
      <c r="CQW193" s="148"/>
      <c r="CQX193" s="148"/>
      <c r="CQY193" s="148"/>
      <c r="CQZ193" s="148"/>
      <c r="CRA193" s="148"/>
      <c r="CRB193" s="148"/>
      <c r="CRC193" s="148"/>
      <c r="CRD193" s="148"/>
      <c r="CRE193" s="148"/>
      <c r="CRF193" s="148"/>
      <c r="CRG193" s="148"/>
      <c r="CRH193" s="148"/>
      <c r="CRI193" s="148"/>
      <c r="CRJ193" s="148"/>
      <c r="CRK193" s="148"/>
      <c r="CRL193" s="148"/>
      <c r="CRM193" s="148"/>
      <c r="CRN193" s="148"/>
      <c r="CRO193" s="148"/>
      <c r="CRP193" s="148"/>
      <c r="CRQ193" s="148"/>
      <c r="CRR193" s="148"/>
      <c r="CRS193" s="148"/>
      <c r="CRT193" s="148"/>
      <c r="CRU193" s="148"/>
      <c r="CRV193" s="148"/>
      <c r="CRW193" s="148"/>
      <c r="CRX193" s="148"/>
      <c r="CRY193" s="148"/>
      <c r="CRZ193" s="148"/>
      <c r="CSA193" s="148"/>
      <c r="CSB193" s="148"/>
      <c r="CSC193" s="148"/>
      <c r="CSD193" s="148"/>
      <c r="CSE193" s="148"/>
      <c r="CSF193" s="148"/>
      <c r="CSG193" s="148"/>
      <c r="CSH193" s="148"/>
      <c r="CSI193" s="148"/>
      <c r="CSJ193" s="148"/>
      <c r="CSK193" s="148"/>
      <c r="CSL193" s="148"/>
      <c r="CSM193" s="148"/>
      <c r="CSN193" s="148"/>
      <c r="CSO193" s="148"/>
      <c r="CSP193" s="148"/>
      <c r="CSQ193" s="148"/>
      <c r="CSR193" s="148"/>
      <c r="CSS193" s="148"/>
      <c r="CST193" s="148"/>
      <c r="CSU193" s="148"/>
      <c r="CSV193" s="148"/>
      <c r="CSW193" s="148"/>
      <c r="CSX193" s="148"/>
      <c r="CSY193" s="148"/>
      <c r="CSZ193" s="148"/>
      <c r="CTA193" s="148"/>
      <c r="CTB193" s="148"/>
      <c r="CTC193" s="148"/>
      <c r="CTD193" s="148"/>
      <c r="CTE193" s="148"/>
      <c r="CTF193" s="148"/>
      <c r="CTG193" s="148"/>
      <c r="CTH193" s="148"/>
      <c r="CTI193" s="148"/>
      <c r="CTJ193" s="148"/>
      <c r="CTK193" s="148"/>
      <c r="CTL193" s="148"/>
      <c r="CTM193" s="148"/>
      <c r="CTN193" s="148"/>
      <c r="CTO193" s="148"/>
      <c r="CTP193" s="148"/>
      <c r="CTQ193" s="148"/>
      <c r="CTR193" s="148"/>
      <c r="CTS193" s="148"/>
      <c r="CTT193" s="148"/>
      <c r="CTU193" s="148"/>
      <c r="CTV193" s="148"/>
      <c r="CTW193" s="148"/>
      <c r="CTX193" s="148"/>
      <c r="CTY193" s="148"/>
      <c r="CTZ193" s="148"/>
      <c r="CUA193" s="148"/>
      <c r="CUB193" s="148"/>
      <c r="CUC193" s="148"/>
      <c r="CUD193" s="148"/>
      <c r="CUE193" s="148"/>
      <c r="CUF193" s="148"/>
      <c r="CUG193" s="148"/>
      <c r="CUH193" s="148"/>
      <c r="CUI193" s="148"/>
      <c r="CUJ193" s="148"/>
      <c r="CUK193" s="148"/>
      <c r="CUL193" s="148"/>
      <c r="CUM193" s="148"/>
      <c r="CUN193" s="148"/>
      <c r="CUO193" s="148"/>
      <c r="CUP193" s="148"/>
      <c r="CUQ193" s="148"/>
      <c r="CUR193" s="148"/>
      <c r="CUS193" s="148"/>
      <c r="CUT193" s="148"/>
      <c r="CUU193" s="148"/>
      <c r="CUV193" s="148"/>
      <c r="CUW193" s="148"/>
      <c r="CUX193" s="148"/>
      <c r="CUY193" s="148"/>
      <c r="CUZ193" s="148"/>
      <c r="CVA193" s="148"/>
      <c r="CVB193" s="148"/>
      <c r="CVC193" s="148"/>
      <c r="CVD193" s="148"/>
      <c r="CVE193" s="148"/>
      <c r="CVF193" s="148"/>
      <c r="CVG193" s="148"/>
      <c r="CVH193" s="148"/>
      <c r="CVI193" s="148"/>
      <c r="CVJ193" s="148"/>
      <c r="CVK193" s="148"/>
      <c r="CVL193" s="148"/>
      <c r="CVM193" s="148"/>
      <c r="CVN193" s="148"/>
      <c r="CVO193" s="148"/>
      <c r="CVP193" s="148"/>
      <c r="CVQ193" s="148"/>
      <c r="CVR193" s="148"/>
      <c r="CVS193" s="148"/>
      <c r="CVT193" s="148"/>
      <c r="CVU193" s="148"/>
      <c r="CVV193" s="148"/>
      <c r="CVW193" s="148"/>
      <c r="CVX193" s="148"/>
      <c r="CVY193" s="148"/>
      <c r="CVZ193" s="148"/>
      <c r="CWA193" s="148"/>
      <c r="CWB193" s="148"/>
      <c r="CWC193" s="148"/>
      <c r="CWD193" s="148"/>
      <c r="CWE193" s="148"/>
      <c r="CWF193" s="148"/>
      <c r="CWG193" s="148"/>
      <c r="CWH193" s="148"/>
      <c r="CWI193" s="148"/>
      <c r="CWJ193" s="148"/>
      <c r="CWK193" s="148"/>
      <c r="CWL193" s="148"/>
      <c r="CWM193" s="148"/>
      <c r="CWN193" s="148"/>
      <c r="CWO193" s="148"/>
      <c r="CWP193" s="148"/>
      <c r="CWQ193" s="148"/>
      <c r="CWR193" s="148"/>
      <c r="CWS193" s="148"/>
      <c r="CWT193" s="148"/>
      <c r="CWU193" s="148"/>
      <c r="CWV193" s="148"/>
      <c r="CWW193" s="148"/>
      <c r="CWX193" s="148"/>
      <c r="CWY193" s="148"/>
      <c r="CWZ193" s="148"/>
      <c r="CXA193" s="148"/>
      <c r="CXB193" s="148"/>
      <c r="CXC193" s="148"/>
      <c r="CXD193" s="148"/>
      <c r="CXE193" s="148"/>
      <c r="CXF193" s="148"/>
      <c r="CXG193" s="148"/>
      <c r="CXH193" s="148"/>
      <c r="CXI193" s="148"/>
      <c r="CXJ193" s="148"/>
      <c r="CXK193" s="148"/>
      <c r="CXL193" s="148"/>
      <c r="CXM193" s="148"/>
      <c r="CXN193" s="148"/>
      <c r="CXO193" s="148"/>
      <c r="CXP193" s="148"/>
      <c r="CXQ193" s="148"/>
      <c r="CXR193" s="148"/>
      <c r="CXS193" s="148"/>
      <c r="CXT193" s="148"/>
      <c r="CXU193" s="148"/>
      <c r="CXV193" s="148"/>
      <c r="CXW193" s="148"/>
      <c r="CXX193" s="148"/>
      <c r="CXY193" s="148"/>
      <c r="CXZ193" s="148"/>
      <c r="CYA193" s="148"/>
      <c r="CYB193" s="148"/>
      <c r="CYC193" s="148"/>
      <c r="CYD193" s="148"/>
      <c r="CYE193" s="148"/>
      <c r="CYF193" s="148"/>
      <c r="CYG193" s="148"/>
      <c r="CYH193" s="148"/>
      <c r="CYI193" s="148"/>
      <c r="CYJ193" s="148"/>
      <c r="CYK193" s="148"/>
      <c r="CYL193" s="148"/>
      <c r="CYM193" s="148"/>
      <c r="CYN193" s="148"/>
      <c r="CYO193" s="148"/>
      <c r="CYP193" s="148"/>
      <c r="CYQ193" s="148"/>
      <c r="CYR193" s="148"/>
      <c r="CYS193" s="148"/>
      <c r="CYT193" s="148"/>
      <c r="CYU193" s="148"/>
      <c r="CYV193" s="148"/>
      <c r="CYW193" s="148"/>
      <c r="CYX193" s="148"/>
      <c r="CYY193" s="148"/>
      <c r="CYZ193" s="148"/>
      <c r="CZA193" s="148"/>
      <c r="CZB193" s="148"/>
      <c r="CZC193" s="148"/>
      <c r="CZD193" s="148"/>
      <c r="CZE193" s="148"/>
      <c r="CZF193" s="148"/>
      <c r="CZG193" s="148"/>
      <c r="CZH193" s="148"/>
      <c r="CZI193" s="148"/>
      <c r="CZJ193" s="148"/>
      <c r="CZK193" s="148"/>
      <c r="CZL193" s="148"/>
      <c r="CZM193" s="148"/>
      <c r="CZN193" s="148"/>
      <c r="CZO193" s="148"/>
      <c r="CZP193" s="148"/>
      <c r="CZQ193" s="148"/>
      <c r="CZR193" s="148"/>
      <c r="CZS193" s="148"/>
      <c r="CZT193" s="148"/>
      <c r="CZU193" s="148"/>
      <c r="CZV193" s="148"/>
      <c r="CZW193" s="148"/>
      <c r="CZX193" s="148"/>
      <c r="CZY193" s="148"/>
      <c r="CZZ193" s="148"/>
      <c r="DAA193" s="148"/>
      <c r="DAB193" s="148"/>
      <c r="DAC193" s="148"/>
      <c r="DAD193" s="148"/>
      <c r="DAE193" s="148"/>
      <c r="DAF193" s="148"/>
      <c r="DAG193" s="148"/>
      <c r="DAH193" s="148"/>
      <c r="DAI193" s="148"/>
      <c r="DAJ193" s="148"/>
      <c r="DAK193" s="148"/>
      <c r="DAL193" s="148"/>
      <c r="DAM193" s="148"/>
      <c r="DAN193" s="148"/>
      <c r="DAO193" s="148"/>
      <c r="DAP193" s="148"/>
      <c r="DAQ193" s="148"/>
      <c r="DAR193" s="148"/>
      <c r="DAS193" s="148"/>
      <c r="DAT193" s="148"/>
      <c r="DAU193" s="148"/>
      <c r="DAV193" s="148"/>
      <c r="DAW193" s="148"/>
      <c r="DAX193" s="148"/>
      <c r="DAY193" s="148"/>
      <c r="DAZ193" s="148"/>
      <c r="DBA193" s="148"/>
      <c r="DBB193" s="148"/>
      <c r="DBC193" s="148"/>
      <c r="DBD193" s="148"/>
      <c r="DBE193" s="148"/>
      <c r="DBF193" s="148"/>
      <c r="DBG193" s="148"/>
      <c r="DBH193" s="148"/>
      <c r="DBI193" s="148"/>
      <c r="DBJ193" s="148"/>
      <c r="DBK193" s="148"/>
      <c r="DBL193" s="148"/>
      <c r="DBM193" s="148"/>
      <c r="DBN193" s="148"/>
      <c r="DBO193" s="148"/>
      <c r="DBP193" s="148"/>
      <c r="DBQ193" s="148"/>
      <c r="DBR193" s="148"/>
      <c r="DBS193" s="148"/>
      <c r="DBT193" s="148"/>
      <c r="DBU193" s="148"/>
      <c r="DBV193" s="148"/>
      <c r="DBW193" s="148"/>
      <c r="DBX193" s="148"/>
      <c r="DBY193" s="148"/>
      <c r="DBZ193" s="148"/>
      <c r="DCA193" s="148"/>
      <c r="DCB193" s="148"/>
      <c r="DCC193" s="148"/>
      <c r="DCD193" s="148"/>
      <c r="DCE193" s="148"/>
      <c r="DCF193" s="148"/>
      <c r="DCG193" s="148"/>
      <c r="DCH193" s="148"/>
      <c r="DCI193" s="148"/>
      <c r="DCJ193" s="148"/>
      <c r="DCK193" s="148"/>
      <c r="DCL193" s="148"/>
      <c r="DCM193" s="148"/>
      <c r="DCN193" s="148"/>
      <c r="DCO193" s="148"/>
      <c r="DCP193" s="148"/>
      <c r="DCQ193" s="148"/>
      <c r="DCR193" s="148"/>
      <c r="DCS193" s="148"/>
      <c r="DCT193" s="148"/>
      <c r="DCU193" s="148"/>
      <c r="DCV193" s="148"/>
      <c r="DCW193" s="148"/>
      <c r="DCX193" s="148"/>
      <c r="DCY193" s="148"/>
      <c r="DCZ193" s="148"/>
      <c r="DDA193" s="148"/>
      <c r="DDB193" s="148"/>
      <c r="DDC193" s="148"/>
      <c r="DDD193" s="148"/>
      <c r="DDE193" s="148"/>
      <c r="DDF193" s="148"/>
      <c r="DDG193" s="148"/>
      <c r="DDH193" s="148"/>
      <c r="DDI193" s="148"/>
      <c r="DDJ193" s="148"/>
      <c r="DDK193" s="148"/>
      <c r="DDL193" s="148"/>
      <c r="DDM193" s="148"/>
      <c r="DDN193" s="148"/>
      <c r="DDO193" s="148"/>
      <c r="DDP193" s="148"/>
      <c r="DDQ193" s="148"/>
      <c r="DDR193" s="148"/>
      <c r="DDS193" s="148"/>
      <c r="DDT193" s="148"/>
      <c r="DDU193" s="148"/>
      <c r="DDV193" s="148"/>
      <c r="DDW193" s="148"/>
      <c r="DDX193" s="148"/>
      <c r="DDY193" s="148"/>
      <c r="DDZ193" s="148"/>
      <c r="DEA193" s="148"/>
      <c r="DEB193" s="148"/>
      <c r="DEC193" s="148"/>
      <c r="DED193" s="148"/>
      <c r="DEE193" s="148"/>
      <c r="DEF193" s="148"/>
      <c r="DEG193" s="148"/>
      <c r="DEH193" s="148"/>
      <c r="DEI193" s="148"/>
      <c r="DEJ193" s="148"/>
      <c r="DEK193" s="148"/>
      <c r="DEL193" s="148"/>
      <c r="DEM193" s="148"/>
      <c r="DEN193" s="148"/>
      <c r="DEO193" s="148"/>
      <c r="DEP193" s="148"/>
      <c r="DEQ193" s="148"/>
      <c r="DER193" s="148"/>
      <c r="DES193" s="148"/>
      <c r="DET193" s="148"/>
      <c r="DEU193" s="148"/>
      <c r="DEV193" s="148"/>
      <c r="DEW193" s="148"/>
      <c r="DEX193" s="148"/>
      <c r="DEY193" s="148"/>
      <c r="DEZ193" s="148"/>
      <c r="DFA193" s="148"/>
      <c r="DFB193" s="148"/>
      <c r="DFC193" s="148"/>
      <c r="DFD193" s="148"/>
      <c r="DFE193" s="148"/>
      <c r="DFF193" s="148"/>
      <c r="DFG193" s="148"/>
      <c r="DFH193" s="148"/>
      <c r="DFI193" s="148"/>
      <c r="DFJ193" s="148"/>
      <c r="DFK193" s="148"/>
      <c r="DFL193" s="148"/>
      <c r="DFM193" s="148"/>
      <c r="DFN193" s="148"/>
      <c r="DFO193" s="148"/>
      <c r="DFP193" s="148"/>
      <c r="DFQ193" s="148"/>
      <c r="DFR193" s="148"/>
      <c r="DFS193" s="148"/>
      <c r="DFT193" s="148"/>
      <c r="DFU193" s="148"/>
      <c r="DFV193" s="148"/>
      <c r="DFW193" s="148"/>
      <c r="DFX193" s="148"/>
      <c r="DFY193" s="148"/>
      <c r="DFZ193" s="148"/>
      <c r="DGA193" s="148"/>
      <c r="DGB193" s="148"/>
      <c r="DGC193" s="148"/>
      <c r="DGD193" s="148"/>
      <c r="DGE193" s="148"/>
      <c r="DGF193" s="148"/>
      <c r="DGG193" s="148"/>
      <c r="DGH193" s="148"/>
      <c r="DGI193" s="148"/>
      <c r="DGJ193" s="148"/>
      <c r="DGK193" s="148"/>
      <c r="DGL193" s="148"/>
      <c r="DGM193" s="148"/>
      <c r="DGN193" s="148"/>
      <c r="DGO193" s="148"/>
      <c r="DGP193" s="148"/>
      <c r="DGQ193" s="148"/>
      <c r="DGR193" s="148"/>
      <c r="DGS193" s="148"/>
      <c r="DGT193" s="148"/>
      <c r="DGU193" s="148"/>
      <c r="DGV193" s="148"/>
      <c r="DGW193" s="148"/>
      <c r="DGX193" s="148"/>
      <c r="DGY193" s="148"/>
      <c r="DGZ193" s="148"/>
      <c r="DHA193" s="148"/>
      <c r="DHB193" s="148"/>
      <c r="DHC193" s="148"/>
      <c r="DHD193" s="148"/>
      <c r="DHE193" s="148"/>
      <c r="DHF193" s="148"/>
      <c r="DHG193" s="148"/>
      <c r="DHH193" s="148"/>
      <c r="DHI193" s="148"/>
      <c r="DHJ193" s="148"/>
      <c r="DHK193" s="148"/>
      <c r="DHL193" s="148"/>
      <c r="DHM193" s="148"/>
      <c r="DHN193" s="148"/>
      <c r="DHO193" s="148"/>
      <c r="DHP193" s="148"/>
      <c r="DHQ193" s="148"/>
      <c r="DHR193" s="148"/>
      <c r="DHS193" s="148"/>
      <c r="DHT193" s="148"/>
      <c r="DHU193" s="148"/>
      <c r="DHV193" s="148"/>
      <c r="DHW193" s="148"/>
      <c r="DHX193" s="148"/>
      <c r="DHY193" s="148"/>
      <c r="DHZ193" s="148"/>
      <c r="DIA193" s="148"/>
      <c r="DIB193" s="148"/>
      <c r="DIC193" s="148"/>
      <c r="DID193" s="148"/>
      <c r="DIE193" s="148"/>
      <c r="DIF193" s="148"/>
      <c r="DIG193" s="148"/>
      <c r="DIH193" s="148"/>
      <c r="DII193" s="148"/>
      <c r="DIJ193" s="148"/>
      <c r="DIK193" s="148"/>
      <c r="DIL193" s="148"/>
      <c r="DIM193" s="148"/>
      <c r="DIN193" s="148"/>
      <c r="DIO193" s="148"/>
      <c r="DIP193" s="148"/>
      <c r="DIQ193" s="148"/>
      <c r="DIR193" s="148"/>
      <c r="DIS193" s="148"/>
      <c r="DIT193" s="148"/>
      <c r="DIU193" s="148"/>
      <c r="DIV193" s="148"/>
      <c r="DIW193" s="148"/>
      <c r="DIX193" s="148"/>
      <c r="DIY193" s="148"/>
      <c r="DIZ193" s="148"/>
      <c r="DJA193" s="148"/>
      <c r="DJB193" s="148"/>
      <c r="DJC193" s="148"/>
      <c r="DJD193" s="148"/>
      <c r="DJE193" s="148"/>
      <c r="DJF193" s="148"/>
      <c r="DJG193" s="148"/>
      <c r="DJH193" s="148"/>
      <c r="DJI193" s="148"/>
      <c r="DJJ193" s="148"/>
      <c r="DJK193" s="148"/>
      <c r="DJL193" s="148"/>
      <c r="DJM193" s="148"/>
      <c r="DJN193" s="148"/>
      <c r="DJO193" s="148"/>
      <c r="DJP193" s="148"/>
      <c r="DJQ193" s="148"/>
      <c r="DJR193" s="148"/>
      <c r="DJS193" s="148"/>
      <c r="DJT193" s="148"/>
      <c r="DJU193" s="148"/>
      <c r="DJV193" s="148"/>
      <c r="DJW193" s="148"/>
      <c r="DJX193" s="148"/>
      <c r="DJY193" s="148"/>
      <c r="DJZ193" s="148"/>
      <c r="DKA193" s="148"/>
      <c r="DKB193" s="148"/>
      <c r="DKC193" s="148"/>
      <c r="DKD193" s="148"/>
      <c r="DKE193" s="148"/>
      <c r="DKF193" s="148"/>
      <c r="DKG193" s="148"/>
      <c r="DKH193" s="148"/>
      <c r="DKI193" s="148"/>
      <c r="DKJ193" s="148"/>
      <c r="DKK193" s="148"/>
      <c r="DKL193" s="148"/>
      <c r="DKM193" s="148"/>
      <c r="DKN193" s="148"/>
      <c r="DKO193" s="148"/>
      <c r="DKP193" s="148"/>
      <c r="DKQ193" s="148"/>
      <c r="DKR193" s="148"/>
      <c r="DKS193" s="148"/>
      <c r="DKT193" s="148"/>
      <c r="DKU193" s="148"/>
      <c r="DKV193" s="148"/>
      <c r="DKW193" s="148"/>
      <c r="DKX193" s="148"/>
      <c r="DKY193" s="148"/>
      <c r="DKZ193" s="148"/>
      <c r="DLA193" s="148"/>
      <c r="DLB193" s="148"/>
      <c r="DLC193" s="148"/>
      <c r="DLD193" s="148"/>
      <c r="DLE193" s="148"/>
      <c r="DLF193" s="148"/>
      <c r="DLG193" s="148"/>
      <c r="DLH193" s="148"/>
      <c r="DLI193" s="148"/>
      <c r="DLJ193" s="148"/>
      <c r="DLK193" s="148"/>
      <c r="DLL193" s="148"/>
      <c r="DLM193" s="148"/>
      <c r="DLN193" s="148"/>
      <c r="DLO193" s="148"/>
      <c r="DLP193" s="148"/>
      <c r="DLQ193" s="148"/>
      <c r="DLR193" s="148"/>
      <c r="DLS193" s="148"/>
      <c r="DLT193" s="148"/>
      <c r="DLU193" s="148"/>
      <c r="DLV193" s="148"/>
      <c r="DLW193" s="148"/>
      <c r="DLX193" s="148"/>
      <c r="DLY193" s="148"/>
      <c r="DLZ193" s="148"/>
      <c r="DMA193" s="148"/>
      <c r="DMB193" s="148"/>
      <c r="DMC193" s="148"/>
      <c r="DMD193" s="148"/>
      <c r="DME193" s="148"/>
      <c r="DMF193" s="148"/>
      <c r="DMG193" s="148"/>
      <c r="DMH193" s="148"/>
      <c r="DMI193" s="148"/>
      <c r="DMJ193" s="148"/>
      <c r="DMK193" s="148"/>
      <c r="DML193" s="148"/>
      <c r="DMM193" s="148"/>
      <c r="DMN193" s="148"/>
      <c r="DMO193" s="148"/>
      <c r="DMP193" s="148"/>
      <c r="DMQ193" s="148"/>
      <c r="DMR193" s="148"/>
      <c r="DMS193" s="148"/>
      <c r="DMT193" s="148"/>
      <c r="DMU193" s="148"/>
      <c r="DMV193" s="148"/>
      <c r="DMW193" s="148"/>
      <c r="DMX193" s="148"/>
      <c r="DMY193" s="148"/>
      <c r="DMZ193" s="148"/>
      <c r="DNA193" s="148"/>
      <c r="DNB193" s="148"/>
      <c r="DNC193" s="148"/>
      <c r="DND193" s="148"/>
      <c r="DNE193" s="148"/>
      <c r="DNF193" s="148"/>
      <c r="DNG193" s="148"/>
      <c r="DNH193" s="148"/>
      <c r="DNI193" s="148"/>
      <c r="DNJ193" s="148"/>
      <c r="DNK193" s="148"/>
      <c r="DNL193" s="148"/>
      <c r="DNM193" s="148"/>
      <c r="DNN193" s="148"/>
      <c r="DNO193" s="148"/>
      <c r="DNP193" s="148"/>
      <c r="DNQ193" s="148"/>
      <c r="DNR193" s="148"/>
      <c r="DNS193" s="148"/>
      <c r="DNT193" s="148"/>
      <c r="DNU193" s="148"/>
      <c r="DNV193" s="148"/>
      <c r="DNW193" s="148"/>
      <c r="DNX193" s="148"/>
      <c r="DNY193" s="148"/>
      <c r="DNZ193" s="148"/>
      <c r="DOA193" s="148"/>
      <c r="DOB193" s="148"/>
      <c r="DOC193" s="148"/>
      <c r="DOD193" s="148"/>
      <c r="DOE193" s="148"/>
      <c r="DOF193" s="148"/>
      <c r="DOG193" s="148"/>
      <c r="DOH193" s="148"/>
      <c r="DOI193" s="148"/>
      <c r="DOJ193" s="148"/>
      <c r="DOK193" s="148"/>
      <c r="DOL193" s="148"/>
      <c r="DOM193" s="148"/>
      <c r="DON193" s="148"/>
      <c r="DOO193" s="148"/>
      <c r="DOP193" s="148"/>
      <c r="DOQ193" s="148"/>
      <c r="DOR193" s="148"/>
      <c r="DOS193" s="148"/>
      <c r="DOT193" s="148"/>
      <c r="DOU193" s="148"/>
      <c r="DOV193" s="148"/>
      <c r="DOW193" s="148"/>
      <c r="DOX193" s="148"/>
      <c r="DOY193" s="148"/>
      <c r="DOZ193" s="148"/>
      <c r="DPA193" s="148"/>
      <c r="DPB193" s="148"/>
      <c r="DPC193" s="148"/>
      <c r="DPD193" s="148"/>
      <c r="DPE193" s="148"/>
      <c r="DPF193" s="148"/>
      <c r="DPG193" s="148"/>
      <c r="DPH193" s="148"/>
      <c r="DPI193" s="148"/>
      <c r="DPJ193" s="148"/>
      <c r="DPK193" s="148"/>
      <c r="DPL193" s="148"/>
      <c r="DPM193" s="148"/>
      <c r="DPN193" s="148"/>
      <c r="DPO193" s="148"/>
      <c r="DPP193" s="148"/>
      <c r="DPQ193" s="148"/>
      <c r="DPR193" s="148"/>
      <c r="DPS193" s="148"/>
      <c r="DPT193" s="148"/>
      <c r="DPU193" s="148"/>
      <c r="DPV193" s="148"/>
      <c r="DPW193" s="148"/>
      <c r="DPX193" s="148"/>
      <c r="DPY193" s="148"/>
      <c r="DPZ193" s="148"/>
      <c r="DQA193" s="148"/>
      <c r="DQB193" s="148"/>
      <c r="DQC193" s="148"/>
      <c r="DQD193" s="148"/>
      <c r="DQE193" s="148"/>
      <c r="DQF193" s="148"/>
      <c r="DQG193" s="148"/>
      <c r="DQH193" s="148"/>
      <c r="DQI193" s="148"/>
      <c r="DQJ193" s="148"/>
      <c r="DQK193" s="148"/>
      <c r="DQL193" s="148"/>
      <c r="DQM193" s="148"/>
      <c r="DQN193" s="148"/>
      <c r="DQO193" s="148"/>
      <c r="DQP193" s="148"/>
      <c r="DQQ193" s="148"/>
      <c r="DQR193" s="148"/>
      <c r="DQS193" s="148"/>
      <c r="DQT193" s="148"/>
      <c r="DQU193" s="148"/>
      <c r="DQV193" s="148"/>
      <c r="DQW193" s="148"/>
      <c r="DQX193" s="148"/>
      <c r="DQY193" s="148"/>
      <c r="DQZ193" s="148"/>
      <c r="DRA193" s="148"/>
      <c r="DRB193" s="148"/>
      <c r="DRC193" s="148"/>
      <c r="DRD193" s="148"/>
      <c r="DRE193" s="148"/>
      <c r="DRF193" s="148"/>
      <c r="DRG193" s="148"/>
      <c r="DRH193" s="148"/>
      <c r="DRI193" s="148"/>
      <c r="DRJ193" s="148"/>
      <c r="DRK193" s="148"/>
      <c r="DRL193" s="148"/>
      <c r="DRM193" s="148"/>
      <c r="DRN193" s="148"/>
      <c r="DRO193" s="148"/>
      <c r="DRP193" s="148"/>
      <c r="DRQ193" s="148"/>
      <c r="DRR193" s="148"/>
      <c r="DRS193" s="148"/>
      <c r="DRT193" s="148"/>
      <c r="DRU193" s="148"/>
      <c r="DRV193" s="148"/>
      <c r="DRW193" s="148"/>
      <c r="DRX193" s="148"/>
      <c r="DRY193" s="148"/>
      <c r="DRZ193" s="148"/>
      <c r="DSA193" s="148"/>
      <c r="DSB193" s="148"/>
      <c r="DSC193" s="148"/>
      <c r="DSD193" s="148"/>
      <c r="DSE193" s="148"/>
      <c r="DSF193" s="148"/>
      <c r="DSG193" s="148"/>
      <c r="DSH193" s="148"/>
      <c r="DSI193" s="148"/>
      <c r="DSJ193" s="148"/>
      <c r="DSK193" s="148"/>
      <c r="DSL193" s="148"/>
      <c r="DSM193" s="148"/>
      <c r="DSN193" s="148"/>
      <c r="DSO193" s="148"/>
      <c r="DSP193" s="148"/>
      <c r="DSQ193" s="148"/>
      <c r="DSR193" s="148"/>
      <c r="DSS193" s="148"/>
      <c r="DST193" s="148"/>
      <c r="DSU193" s="148"/>
      <c r="DSV193" s="148"/>
      <c r="DSW193" s="148"/>
      <c r="DSX193" s="148"/>
      <c r="DSY193" s="148"/>
      <c r="DSZ193" s="148"/>
      <c r="DTA193" s="148"/>
      <c r="DTB193" s="148"/>
      <c r="DTC193" s="148"/>
      <c r="DTD193" s="148"/>
      <c r="DTE193" s="148"/>
      <c r="DTF193" s="148"/>
      <c r="DTG193" s="148"/>
      <c r="DTH193" s="148"/>
      <c r="DTI193" s="148"/>
      <c r="DTJ193" s="148"/>
      <c r="DTK193" s="148"/>
      <c r="DTL193" s="148"/>
      <c r="DTM193" s="148"/>
      <c r="DTN193" s="148"/>
      <c r="DTO193" s="148"/>
      <c r="DTP193" s="148"/>
      <c r="DTQ193" s="148"/>
      <c r="DTR193" s="148"/>
      <c r="DTS193" s="148"/>
      <c r="DTT193" s="148"/>
      <c r="DTU193" s="148"/>
      <c r="DTV193" s="148"/>
      <c r="DTW193" s="148"/>
      <c r="DTX193" s="148"/>
      <c r="DTY193" s="148"/>
      <c r="DTZ193" s="148"/>
      <c r="DUA193" s="148"/>
      <c r="DUB193" s="148"/>
      <c r="DUC193" s="148"/>
      <c r="DUD193" s="148"/>
      <c r="DUE193" s="148"/>
      <c r="DUF193" s="148"/>
      <c r="DUG193" s="148"/>
      <c r="DUH193" s="148"/>
      <c r="DUI193" s="148"/>
      <c r="DUJ193" s="148"/>
      <c r="DUK193" s="148"/>
      <c r="DUL193" s="148"/>
      <c r="DUM193" s="148"/>
      <c r="DUN193" s="148"/>
      <c r="DUO193" s="148"/>
      <c r="DUP193" s="148"/>
      <c r="DUQ193" s="148"/>
      <c r="DUR193" s="148"/>
      <c r="DUS193" s="148"/>
      <c r="DUT193" s="148"/>
      <c r="DUU193" s="148"/>
      <c r="DUV193" s="148"/>
      <c r="DUW193" s="148"/>
      <c r="DUX193" s="148"/>
      <c r="DUY193" s="148"/>
      <c r="DUZ193" s="148"/>
      <c r="DVA193" s="148"/>
      <c r="DVB193" s="148"/>
      <c r="DVC193" s="148"/>
      <c r="DVD193" s="148"/>
      <c r="DVE193" s="148"/>
      <c r="DVF193" s="148"/>
      <c r="DVG193" s="148"/>
      <c r="DVH193" s="148"/>
      <c r="DVI193" s="148"/>
      <c r="DVJ193" s="148"/>
      <c r="DVK193" s="148"/>
      <c r="DVL193" s="148"/>
      <c r="DVM193" s="148"/>
      <c r="DVN193" s="148"/>
      <c r="DVO193" s="148"/>
      <c r="DVP193" s="148"/>
      <c r="DVQ193" s="148"/>
      <c r="DVR193" s="148"/>
      <c r="DVS193" s="148"/>
      <c r="DVT193" s="148"/>
      <c r="DVU193" s="148"/>
      <c r="DVV193" s="148"/>
      <c r="DVW193" s="148"/>
      <c r="DVX193" s="148"/>
      <c r="DVY193" s="148"/>
      <c r="DVZ193" s="148"/>
      <c r="DWA193" s="148"/>
      <c r="DWB193" s="148"/>
      <c r="DWC193" s="148"/>
      <c r="DWD193" s="148"/>
      <c r="DWE193" s="148"/>
      <c r="DWF193" s="148"/>
      <c r="DWG193" s="148"/>
      <c r="DWH193" s="148"/>
      <c r="DWI193" s="148"/>
      <c r="DWJ193" s="148"/>
      <c r="DWK193" s="148"/>
      <c r="DWL193" s="148"/>
      <c r="DWM193" s="148"/>
      <c r="DWN193" s="148"/>
      <c r="DWO193" s="148"/>
      <c r="DWP193" s="148"/>
      <c r="DWQ193" s="148"/>
      <c r="DWR193" s="148"/>
      <c r="DWS193" s="148"/>
      <c r="DWT193" s="148"/>
      <c r="DWU193" s="148"/>
      <c r="DWV193" s="148"/>
      <c r="DWW193" s="148"/>
      <c r="DWX193" s="148"/>
      <c r="DWY193" s="148"/>
      <c r="DWZ193" s="148"/>
      <c r="DXA193" s="148"/>
      <c r="DXB193" s="148"/>
      <c r="DXC193" s="148"/>
      <c r="DXD193" s="148"/>
      <c r="DXE193" s="148"/>
      <c r="DXF193" s="148"/>
      <c r="DXG193" s="148"/>
      <c r="DXH193" s="148"/>
      <c r="DXI193" s="148"/>
      <c r="DXJ193" s="148"/>
      <c r="DXK193" s="148"/>
      <c r="DXL193" s="148"/>
      <c r="DXM193" s="148"/>
      <c r="DXN193" s="148"/>
      <c r="DXO193" s="148"/>
      <c r="DXP193" s="148"/>
      <c r="DXQ193" s="148"/>
      <c r="DXR193" s="148"/>
      <c r="DXS193" s="148"/>
      <c r="DXT193" s="148"/>
      <c r="DXU193" s="148"/>
      <c r="DXV193" s="148"/>
      <c r="DXW193" s="148"/>
      <c r="DXX193" s="148"/>
      <c r="DXY193" s="148"/>
      <c r="DXZ193" s="148"/>
      <c r="DYA193" s="148"/>
      <c r="DYB193" s="148"/>
      <c r="DYC193" s="148"/>
      <c r="DYD193" s="148"/>
      <c r="DYE193" s="148"/>
      <c r="DYF193" s="148"/>
      <c r="DYG193" s="148"/>
      <c r="DYH193" s="148"/>
      <c r="DYI193" s="148"/>
      <c r="DYJ193" s="148"/>
      <c r="DYK193" s="148"/>
      <c r="DYL193" s="148"/>
      <c r="DYM193" s="148"/>
      <c r="DYN193" s="148"/>
      <c r="DYO193" s="148"/>
      <c r="DYP193" s="148"/>
      <c r="DYQ193" s="148"/>
      <c r="DYR193" s="148"/>
      <c r="DYS193" s="148"/>
      <c r="DYT193" s="148"/>
      <c r="DYU193" s="148"/>
      <c r="DYV193" s="148"/>
      <c r="DYW193" s="148"/>
      <c r="DYX193" s="148"/>
      <c r="DYY193" s="148"/>
      <c r="DYZ193" s="148"/>
      <c r="DZA193" s="148"/>
      <c r="DZB193" s="148"/>
      <c r="DZC193" s="148"/>
      <c r="DZD193" s="148"/>
      <c r="DZE193" s="148"/>
      <c r="DZF193" s="148"/>
      <c r="DZG193" s="148"/>
      <c r="DZH193" s="148"/>
      <c r="DZI193" s="148"/>
      <c r="DZJ193" s="148"/>
      <c r="DZK193" s="148"/>
      <c r="DZL193" s="148"/>
      <c r="DZM193" s="148"/>
      <c r="DZN193" s="148"/>
      <c r="DZO193" s="148"/>
      <c r="DZP193" s="148"/>
      <c r="DZQ193" s="148"/>
      <c r="DZR193" s="148"/>
      <c r="DZS193" s="148"/>
      <c r="DZT193" s="148"/>
      <c r="DZU193" s="148"/>
      <c r="DZV193" s="148"/>
      <c r="DZW193" s="148"/>
      <c r="DZX193" s="148"/>
      <c r="DZY193" s="148"/>
      <c r="DZZ193" s="148"/>
      <c r="EAA193" s="148"/>
      <c r="EAB193" s="148"/>
      <c r="EAC193" s="148"/>
      <c r="EAD193" s="148"/>
      <c r="EAE193" s="148"/>
      <c r="EAF193" s="148"/>
      <c r="EAG193" s="148"/>
      <c r="EAH193" s="148"/>
      <c r="EAI193" s="148"/>
      <c r="EAJ193" s="148"/>
      <c r="EAK193" s="148"/>
      <c r="EAL193" s="148"/>
      <c r="EAM193" s="148"/>
      <c r="EAN193" s="148"/>
      <c r="EAO193" s="148"/>
      <c r="EAP193" s="148"/>
      <c r="EAQ193" s="148"/>
      <c r="EAR193" s="148"/>
      <c r="EAS193" s="148"/>
      <c r="EAT193" s="148"/>
      <c r="EAU193" s="148"/>
      <c r="EAV193" s="148"/>
      <c r="EAW193" s="148"/>
      <c r="EAX193" s="148"/>
      <c r="EAY193" s="148"/>
      <c r="EAZ193" s="148"/>
      <c r="EBA193" s="148"/>
      <c r="EBB193" s="148"/>
      <c r="EBC193" s="148"/>
      <c r="EBD193" s="148"/>
      <c r="EBE193" s="148"/>
      <c r="EBF193" s="148"/>
      <c r="EBG193" s="148"/>
      <c r="EBH193" s="148"/>
      <c r="EBI193" s="148"/>
      <c r="EBJ193" s="148"/>
      <c r="EBK193" s="148"/>
      <c r="EBL193" s="148"/>
      <c r="EBM193" s="148"/>
      <c r="EBN193" s="148"/>
      <c r="EBO193" s="148"/>
      <c r="EBP193" s="148"/>
      <c r="EBQ193" s="148"/>
      <c r="EBR193" s="148"/>
      <c r="EBS193" s="148"/>
      <c r="EBT193" s="148"/>
      <c r="EBU193" s="148"/>
      <c r="EBV193" s="148"/>
      <c r="EBW193" s="148"/>
      <c r="EBX193" s="148"/>
      <c r="EBY193" s="148"/>
      <c r="EBZ193" s="148"/>
      <c r="ECA193" s="148"/>
      <c r="ECB193" s="148"/>
      <c r="ECC193" s="148"/>
      <c r="ECD193" s="148"/>
      <c r="ECE193" s="148"/>
      <c r="ECF193" s="148"/>
      <c r="ECG193" s="148"/>
      <c r="ECH193" s="148"/>
      <c r="ECI193" s="148"/>
      <c r="ECJ193" s="148"/>
      <c r="ECK193" s="148"/>
      <c r="ECL193" s="148"/>
      <c r="ECM193" s="148"/>
      <c r="ECN193" s="148"/>
      <c r="ECO193" s="148"/>
      <c r="ECP193" s="148"/>
      <c r="ECQ193" s="148"/>
      <c r="ECR193" s="148"/>
      <c r="ECS193" s="148"/>
      <c r="ECT193" s="148"/>
      <c r="ECU193" s="148"/>
      <c r="ECV193" s="148"/>
      <c r="ECW193" s="148"/>
      <c r="ECX193" s="148"/>
      <c r="ECY193" s="148"/>
      <c r="ECZ193" s="148"/>
      <c r="EDA193" s="148"/>
      <c r="EDB193" s="148"/>
      <c r="EDC193" s="148"/>
      <c r="EDD193" s="148"/>
      <c r="EDE193" s="148"/>
      <c r="EDF193" s="148"/>
      <c r="EDG193" s="148"/>
      <c r="EDH193" s="148"/>
      <c r="EDI193" s="148"/>
      <c r="EDJ193" s="148"/>
      <c r="EDK193" s="148"/>
      <c r="EDL193" s="148"/>
      <c r="EDM193" s="148"/>
      <c r="EDN193" s="148"/>
      <c r="EDO193" s="148"/>
      <c r="EDP193" s="148"/>
      <c r="EDQ193" s="148"/>
      <c r="EDR193" s="148"/>
      <c r="EDS193" s="148"/>
      <c r="EDT193" s="148"/>
      <c r="EDU193" s="148"/>
      <c r="EDV193" s="148"/>
      <c r="EDW193" s="148"/>
      <c r="EDX193" s="148"/>
      <c r="EDY193" s="148"/>
      <c r="EDZ193" s="148"/>
      <c r="EEA193" s="148"/>
      <c r="EEB193" s="148"/>
      <c r="EEC193" s="148"/>
      <c r="EED193" s="148"/>
      <c r="EEE193" s="148"/>
      <c r="EEF193" s="148"/>
      <c r="EEG193" s="148"/>
      <c r="EEH193" s="148"/>
      <c r="EEI193" s="148"/>
      <c r="EEJ193" s="148"/>
      <c r="EEK193" s="148"/>
      <c r="EEL193" s="148"/>
      <c r="EEM193" s="148"/>
      <c r="EEN193" s="148"/>
      <c r="EEO193" s="148"/>
      <c r="EEP193" s="148"/>
      <c r="EEQ193" s="148"/>
      <c r="EER193" s="148"/>
      <c r="EES193" s="148"/>
      <c r="EET193" s="148"/>
      <c r="EEU193" s="148"/>
      <c r="EEV193" s="148"/>
      <c r="EEW193" s="148"/>
      <c r="EEX193" s="148"/>
      <c r="EEY193" s="148"/>
      <c r="EEZ193" s="148"/>
      <c r="EFA193" s="148"/>
      <c r="EFB193" s="148"/>
      <c r="EFC193" s="148"/>
      <c r="EFD193" s="148"/>
      <c r="EFE193" s="148"/>
      <c r="EFF193" s="148"/>
      <c r="EFG193" s="148"/>
      <c r="EFH193" s="148"/>
      <c r="EFI193" s="148"/>
      <c r="EFJ193" s="148"/>
      <c r="EFK193" s="148"/>
      <c r="EFL193" s="148"/>
      <c r="EFM193" s="148"/>
      <c r="EFN193" s="148"/>
      <c r="EFO193" s="148"/>
      <c r="EFP193" s="148"/>
      <c r="EFQ193" s="148"/>
      <c r="EFR193" s="148"/>
      <c r="EFS193" s="148"/>
      <c r="EFT193" s="148"/>
      <c r="EFU193" s="148"/>
      <c r="EFV193" s="148"/>
      <c r="EFW193" s="148"/>
      <c r="EFX193" s="148"/>
      <c r="EFY193" s="148"/>
      <c r="EFZ193" s="148"/>
      <c r="EGA193" s="148"/>
      <c r="EGB193" s="148"/>
      <c r="EGC193" s="148"/>
      <c r="EGD193" s="148"/>
      <c r="EGE193" s="148"/>
      <c r="EGF193" s="148"/>
      <c r="EGG193" s="148"/>
      <c r="EGH193" s="148"/>
      <c r="EGI193" s="148"/>
      <c r="EGJ193" s="148"/>
      <c r="EGK193" s="148"/>
      <c r="EGL193" s="148"/>
      <c r="EGM193" s="148"/>
      <c r="EGN193" s="148"/>
      <c r="EGO193" s="148"/>
      <c r="EGP193" s="148"/>
      <c r="EGQ193" s="148"/>
      <c r="EGR193" s="148"/>
      <c r="EGS193" s="148"/>
      <c r="EGT193" s="148"/>
      <c r="EGU193" s="148"/>
      <c r="EGV193" s="148"/>
      <c r="EGW193" s="148"/>
      <c r="EGX193" s="148"/>
      <c r="EGY193" s="148"/>
      <c r="EGZ193" s="148"/>
      <c r="EHA193" s="148"/>
      <c r="EHB193" s="148"/>
      <c r="EHC193" s="148"/>
      <c r="EHD193" s="148"/>
      <c r="EHE193" s="148"/>
      <c r="EHF193" s="148"/>
      <c r="EHG193" s="148"/>
      <c r="EHH193" s="148"/>
      <c r="EHI193" s="148"/>
      <c r="EHJ193" s="148"/>
      <c r="EHK193" s="148"/>
      <c r="EHL193" s="148"/>
      <c r="EHM193" s="148"/>
      <c r="EHN193" s="148"/>
      <c r="EHO193" s="148"/>
      <c r="EHP193" s="148"/>
      <c r="EHQ193" s="148"/>
      <c r="EHR193" s="148"/>
      <c r="EHS193" s="148"/>
      <c r="EHT193" s="148"/>
      <c r="EHU193" s="148"/>
      <c r="EHV193" s="148"/>
      <c r="EHW193" s="148"/>
      <c r="EHX193" s="148"/>
      <c r="EHY193" s="148"/>
      <c r="EHZ193" s="148"/>
      <c r="EIA193" s="148"/>
      <c r="EIB193" s="148"/>
      <c r="EIC193" s="148"/>
      <c r="EID193" s="148"/>
      <c r="EIE193" s="148"/>
      <c r="EIF193" s="148"/>
      <c r="EIG193" s="148"/>
      <c r="EIH193" s="148"/>
      <c r="EII193" s="148"/>
      <c r="EIJ193" s="148"/>
      <c r="EIK193" s="148"/>
      <c r="EIL193" s="148"/>
      <c r="EIM193" s="148"/>
      <c r="EIN193" s="148"/>
      <c r="EIO193" s="148"/>
      <c r="EIP193" s="148"/>
      <c r="EIQ193" s="148"/>
      <c r="EIR193" s="148"/>
      <c r="EIS193" s="148"/>
      <c r="EIT193" s="148"/>
      <c r="EIU193" s="148"/>
      <c r="EIV193" s="148"/>
      <c r="EIW193" s="148"/>
      <c r="EIX193" s="148"/>
      <c r="EIY193" s="148"/>
      <c r="EIZ193" s="148"/>
      <c r="EJA193" s="148"/>
      <c r="EJB193" s="148"/>
      <c r="EJC193" s="148"/>
      <c r="EJD193" s="148"/>
      <c r="EJE193" s="148"/>
      <c r="EJF193" s="148"/>
      <c r="EJG193" s="148"/>
      <c r="EJH193" s="148"/>
      <c r="EJI193" s="148"/>
      <c r="EJJ193" s="148"/>
      <c r="EJK193" s="148"/>
      <c r="EJL193" s="148"/>
      <c r="EJM193" s="148"/>
      <c r="EJN193" s="148"/>
      <c r="EJO193" s="148"/>
      <c r="EJP193" s="148"/>
      <c r="EJQ193" s="148"/>
      <c r="EJR193" s="148"/>
      <c r="EJS193" s="148"/>
      <c r="EJT193" s="148"/>
      <c r="EJU193" s="148"/>
      <c r="EJV193" s="148"/>
      <c r="EJW193" s="148"/>
      <c r="EJX193" s="148"/>
      <c r="EJY193" s="148"/>
      <c r="EJZ193" s="148"/>
      <c r="EKA193" s="148"/>
      <c r="EKB193" s="148"/>
      <c r="EKC193" s="148"/>
      <c r="EKD193" s="148"/>
      <c r="EKE193" s="148"/>
      <c r="EKF193" s="148"/>
      <c r="EKG193" s="148"/>
      <c r="EKH193" s="148"/>
      <c r="EKI193" s="148"/>
      <c r="EKJ193" s="148"/>
      <c r="EKK193" s="148"/>
      <c r="EKL193" s="148"/>
      <c r="EKM193" s="148"/>
      <c r="EKN193" s="148"/>
      <c r="EKO193" s="148"/>
      <c r="EKP193" s="148"/>
      <c r="EKQ193" s="148"/>
      <c r="EKR193" s="148"/>
      <c r="EKS193" s="148"/>
      <c r="EKT193" s="148"/>
      <c r="EKU193" s="148"/>
      <c r="EKV193" s="148"/>
      <c r="EKW193" s="148"/>
      <c r="EKX193" s="148"/>
      <c r="EKY193" s="148"/>
      <c r="EKZ193" s="148"/>
      <c r="ELA193" s="148"/>
      <c r="ELB193" s="148"/>
      <c r="ELC193" s="148"/>
      <c r="ELD193" s="148"/>
      <c r="ELE193" s="148"/>
      <c r="ELF193" s="148"/>
      <c r="ELG193" s="148"/>
      <c r="ELH193" s="148"/>
      <c r="ELI193" s="148"/>
      <c r="ELJ193" s="148"/>
      <c r="ELK193" s="148"/>
      <c r="ELL193" s="148"/>
      <c r="ELM193" s="148"/>
      <c r="ELN193" s="148"/>
      <c r="ELO193" s="148"/>
      <c r="ELP193" s="148"/>
      <c r="ELQ193" s="148"/>
      <c r="ELR193" s="148"/>
      <c r="ELS193" s="148"/>
      <c r="ELT193" s="148"/>
      <c r="ELU193" s="148"/>
      <c r="ELV193" s="148"/>
      <c r="ELW193" s="148"/>
      <c r="ELX193" s="148"/>
      <c r="ELY193" s="148"/>
      <c r="ELZ193" s="148"/>
      <c r="EMA193" s="148"/>
      <c r="EMB193" s="148"/>
      <c r="EMC193" s="148"/>
      <c r="EMD193" s="148"/>
      <c r="EME193" s="148"/>
      <c r="EMF193" s="148"/>
      <c r="EMG193" s="148"/>
      <c r="EMH193" s="148"/>
      <c r="EMI193" s="148"/>
      <c r="EMJ193" s="148"/>
      <c r="EMK193" s="148"/>
      <c r="EML193" s="148"/>
      <c r="EMM193" s="148"/>
      <c r="EMN193" s="148"/>
      <c r="EMO193" s="148"/>
      <c r="EMP193" s="148"/>
      <c r="EMQ193" s="148"/>
      <c r="EMR193" s="148"/>
      <c r="EMS193" s="148"/>
      <c r="EMT193" s="148"/>
      <c r="EMU193" s="148"/>
      <c r="EMV193" s="148"/>
      <c r="EMW193" s="148"/>
      <c r="EMX193" s="148"/>
      <c r="EMY193" s="148"/>
      <c r="EMZ193" s="148"/>
      <c r="ENA193" s="148"/>
      <c r="ENB193" s="148"/>
      <c r="ENC193" s="148"/>
      <c r="END193" s="148"/>
      <c r="ENE193" s="148"/>
      <c r="ENF193" s="148"/>
      <c r="ENG193" s="148"/>
      <c r="ENH193" s="148"/>
      <c r="ENI193" s="148"/>
      <c r="ENJ193" s="148"/>
      <c r="ENK193" s="148"/>
      <c r="ENL193" s="148"/>
      <c r="ENM193" s="148"/>
      <c r="ENN193" s="148"/>
      <c r="ENO193" s="148"/>
      <c r="ENP193" s="148"/>
      <c r="ENQ193" s="148"/>
      <c r="ENR193" s="148"/>
      <c r="ENS193" s="148"/>
      <c r="ENT193" s="148"/>
      <c r="ENU193" s="148"/>
      <c r="ENV193" s="148"/>
      <c r="ENW193" s="148"/>
      <c r="ENX193" s="148"/>
      <c r="ENY193" s="148"/>
      <c r="ENZ193" s="148"/>
      <c r="EOA193" s="148"/>
      <c r="EOB193" s="148"/>
      <c r="EOC193" s="148"/>
      <c r="EOD193" s="148"/>
      <c r="EOE193" s="148"/>
      <c r="EOF193" s="148"/>
      <c r="EOG193" s="148"/>
      <c r="EOH193" s="148"/>
      <c r="EOI193" s="148"/>
      <c r="EOJ193" s="148"/>
      <c r="EOK193" s="148"/>
      <c r="EOL193" s="148"/>
      <c r="EOM193" s="148"/>
      <c r="EON193" s="148"/>
      <c r="EOO193" s="148"/>
      <c r="EOP193" s="148"/>
      <c r="EOQ193" s="148"/>
      <c r="EOR193" s="148"/>
      <c r="EOS193" s="148"/>
      <c r="EOT193" s="148"/>
      <c r="EOU193" s="148"/>
      <c r="EOV193" s="148"/>
      <c r="EOW193" s="148"/>
      <c r="EOX193" s="148"/>
      <c r="EOY193" s="148"/>
      <c r="EOZ193" s="148"/>
      <c r="EPA193" s="148"/>
      <c r="EPB193" s="148"/>
      <c r="EPC193" s="148"/>
      <c r="EPD193" s="148"/>
      <c r="EPE193" s="148"/>
      <c r="EPF193" s="148"/>
      <c r="EPG193" s="148"/>
      <c r="EPH193" s="148"/>
      <c r="EPI193" s="148"/>
      <c r="EPJ193" s="148"/>
      <c r="EPK193" s="148"/>
      <c r="EPL193" s="148"/>
      <c r="EPM193" s="148"/>
      <c r="EPN193" s="148"/>
      <c r="EPO193" s="148"/>
      <c r="EPP193" s="148"/>
      <c r="EPQ193" s="148"/>
      <c r="EPR193" s="148"/>
      <c r="EPS193" s="148"/>
      <c r="EPT193" s="148"/>
      <c r="EPU193" s="148"/>
      <c r="EPV193" s="148"/>
      <c r="EPW193" s="148"/>
      <c r="EPX193" s="148"/>
      <c r="EPY193" s="148"/>
      <c r="EPZ193" s="148"/>
      <c r="EQA193" s="148"/>
      <c r="EQB193" s="148"/>
      <c r="EQC193" s="148"/>
      <c r="EQD193" s="148"/>
      <c r="EQE193" s="148"/>
      <c r="EQF193" s="148"/>
      <c r="EQG193" s="148"/>
      <c r="EQH193" s="148"/>
      <c r="EQI193" s="148"/>
      <c r="EQJ193" s="148"/>
      <c r="EQK193" s="148"/>
      <c r="EQL193" s="148"/>
      <c r="EQM193" s="148"/>
      <c r="EQN193" s="148"/>
      <c r="EQO193" s="148"/>
      <c r="EQP193" s="148"/>
      <c r="EQQ193" s="148"/>
      <c r="EQR193" s="148"/>
      <c r="EQS193" s="148"/>
      <c r="EQT193" s="148"/>
      <c r="EQU193" s="148"/>
      <c r="EQV193" s="148"/>
      <c r="EQW193" s="148"/>
      <c r="EQX193" s="148"/>
      <c r="EQY193" s="148"/>
      <c r="EQZ193" s="148"/>
      <c r="ERA193" s="148"/>
      <c r="ERB193" s="148"/>
      <c r="ERC193" s="148"/>
      <c r="ERD193" s="148"/>
      <c r="ERE193" s="148"/>
      <c r="ERF193" s="148"/>
      <c r="ERG193" s="148"/>
      <c r="ERH193" s="148"/>
      <c r="ERI193" s="148"/>
      <c r="ERJ193" s="148"/>
      <c r="ERK193" s="148"/>
      <c r="ERL193" s="148"/>
      <c r="ERM193" s="148"/>
      <c r="ERN193" s="148"/>
      <c r="ERO193" s="148"/>
      <c r="ERP193" s="148"/>
      <c r="ERQ193" s="148"/>
      <c r="ERR193" s="148"/>
      <c r="ERS193" s="148"/>
      <c r="ERT193" s="148"/>
      <c r="ERU193" s="148"/>
      <c r="ERV193" s="148"/>
      <c r="ERW193" s="148"/>
      <c r="ERX193" s="148"/>
      <c r="ERY193" s="148"/>
      <c r="ERZ193" s="148"/>
      <c r="ESA193" s="148"/>
      <c r="ESB193" s="148"/>
      <c r="ESC193" s="148"/>
      <c r="ESD193" s="148"/>
      <c r="ESE193" s="148"/>
      <c r="ESF193" s="148"/>
      <c r="ESG193" s="148"/>
      <c r="ESH193" s="148"/>
      <c r="ESI193" s="148"/>
      <c r="ESJ193" s="148"/>
      <c r="ESK193" s="148"/>
      <c r="ESL193" s="148"/>
      <c r="ESM193" s="148"/>
      <c r="ESN193" s="148"/>
      <c r="ESO193" s="148"/>
      <c r="ESP193" s="148"/>
      <c r="ESQ193" s="148"/>
      <c r="ESR193" s="148"/>
      <c r="ESS193" s="148"/>
      <c r="EST193" s="148"/>
      <c r="ESU193" s="148"/>
      <c r="ESV193" s="148"/>
      <c r="ESW193" s="148"/>
      <c r="ESX193" s="148"/>
      <c r="ESY193" s="148"/>
      <c r="ESZ193" s="148"/>
      <c r="ETA193" s="148"/>
      <c r="ETB193" s="148"/>
      <c r="ETC193" s="148"/>
      <c r="ETD193" s="148"/>
      <c r="ETE193" s="148"/>
      <c r="ETF193" s="148"/>
      <c r="ETG193" s="148"/>
      <c r="ETH193" s="148"/>
      <c r="ETI193" s="148"/>
      <c r="ETJ193" s="148"/>
      <c r="ETK193" s="148"/>
      <c r="ETL193" s="148"/>
      <c r="ETM193" s="148"/>
      <c r="ETN193" s="148"/>
      <c r="ETO193" s="148"/>
      <c r="ETP193" s="148"/>
      <c r="ETQ193" s="148"/>
      <c r="ETR193" s="148"/>
      <c r="ETS193" s="148"/>
      <c r="ETT193" s="148"/>
      <c r="ETU193" s="148"/>
      <c r="ETV193" s="148"/>
      <c r="ETW193" s="148"/>
      <c r="ETX193" s="148"/>
      <c r="ETY193" s="148"/>
      <c r="ETZ193" s="148"/>
      <c r="EUA193" s="148"/>
      <c r="EUB193" s="148"/>
      <c r="EUC193" s="148"/>
      <c r="EUD193" s="148"/>
      <c r="EUE193" s="148"/>
      <c r="EUF193" s="148"/>
      <c r="EUG193" s="148"/>
      <c r="EUH193" s="148"/>
      <c r="EUI193" s="148"/>
      <c r="EUJ193" s="148"/>
      <c r="EUK193" s="148"/>
      <c r="EUL193" s="148"/>
      <c r="EUM193" s="148"/>
      <c r="EUN193" s="148"/>
      <c r="EUO193" s="148"/>
      <c r="EUP193" s="148"/>
      <c r="EUQ193" s="148"/>
      <c r="EUR193" s="148"/>
      <c r="EUS193" s="148"/>
      <c r="EUT193" s="148"/>
      <c r="EUU193" s="148"/>
      <c r="EUV193" s="148"/>
      <c r="EUW193" s="148"/>
      <c r="EUX193" s="148"/>
      <c r="EUY193" s="148"/>
      <c r="EUZ193" s="148"/>
      <c r="EVA193" s="148"/>
      <c r="EVB193" s="148"/>
      <c r="EVC193" s="148"/>
      <c r="EVD193" s="148"/>
      <c r="EVE193" s="148"/>
      <c r="EVF193" s="148"/>
      <c r="EVG193" s="148"/>
      <c r="EVH193" s="148"/>
      <c r="EVI193" s="148"/>
      <c r="EVJ193" s="148"/>
      <c r="EVK193" s="148"/>
      <c r="EVL193" s="148"/>
      <c r="EVM193" s="148"/>
      <c r="EVN193" s="148"/>
      <c r="EVO193" s="148"/>
      <c r="EVP193" s="148"/>
      <c r="EVQ193" s="148"/>
      <c r="EVR193" s="148"/>
      <c r="EVS193" s="148"/>
      <c r="EVT193" s="148"/>
      <c r="EVU193" s="148"/>
      <c r="EVV193" s="148"/>
      <c r="EVW193" s="148"/>
      <c r="EVX193" s="148"/>
      <c r="EVY193" s="148"/>
      <c r="EVZ193" s="148"/>
      <c r="EWA193" s="148"/>
      <c r="EWB193" s="148"/>
      <c r="EWC193" s="148"/>
      <c r="EWD193" s="148"/>
      <c r="EWE193" s="148"/>
      <c r="EWF193" s="148"/>
      <c r="EWG193" s="148"/>
      <c r="EWH193" s="148"/>
      <c r="EWI193" s="148"/>
      <c r="EWJ193" s="148"/>
      <c r="EWK193" s="148"/>
      <c r="EWL193" s="148"/>
      <c r="EWM193" s="148"/>
      <c r="EWN193" s="148"/>
      <c r="EWO193" s="148"/>
      <c r="EWP193" s="148"/>
      <c r="EWQ193" s="148"/>
      <c r="EWR193" s="148"/>
      <c r="EWS193" s="148"/>
      <c r="EWT193" s="148"/>
      <c r="EWU193" s="148"/>
      <c r="EWV193" s="148"/>
      <c r="EWW193" s="148"/>
      <c r="EWX193" s="148"/>
      <c r="EWY193" s="148"/>
      <c r="EWZ193" s="148"/>
      <c r="EXA193" s="148"/>
      <c r="EXB193" s="148"/>
      <c r="EXC193" s="148"/>
      <c r="EXD193" s="148"/>
      <c r="EXE193" s="148"/>
      <c r="EXF193" s="148"/>
      <c r="EXG193" s="148"/>
      <c r="EXH193" s="148"/>
      <c r="EXI193" s="148"/>
      <c r="EXJ193" s="148"/>
      <c r="EXK193" s="148"/>
      <c r="EXL193" s="148"/>
      <c r="EXM193" s="148"/>
      <c r="EXN193" s="148"/>
      <c r="EXO193" s="148"/>
      <c r="EXP193" s="148"/>
      <c r="EXQ193" s="148"/>
      <c r="EXR193" s="148"/>
      <c r="EXS193" s="148"/>
      <c r="EXT193" s="148"/>
      <c r="EXU193" s="148"/>
      <c r="EXV193" s="148"/>
      <c r="EXW193" s="148"/>
      <c r="EXX193" s="148"/>
      <c r="EXY193" s="148"/>
      <c r="EXZ193" s="148"/>
      <c r="EYA193" s="148"/>
      <c r="EYB193" s="148"/>
      <c r="EYC193" s="148"/>
      <c r="EYD193" s="148"/>
      <c r="EYE193" s="148"/>
      <c r="EYF193" s="148"/>
      <c r="EYG193" s="148"/>
      <c r="EYH193" s="148"/>
      <c r="EYI193" s="148"/>
      <c r="EYJ193" s="148"/>
      <c r="EYK193" s="148"/>
      <c r="EYL193" s="148"/>
      <c r="EYM193" s="148"/>
      <c r="EYN193" s="148"/>
      <c r="EYO193" s="148"/>
      <c r="EYP193" s="148"/>
      <c r="EYQ193" s="148"/>
      <c r="EYR193" s="148"/>
      <c r="EYS193" s="148"/>
      <c r="EYT193" s="148"/>
      <c r="EYU193" s="148"/>
      <c r="EYV193" s="148"/>
      <c r="EYW193" s="148"/>
      <c r="EYX193" s="148"/>
      <c r="EYY193" s="148"/>
      <c r="EYZ193" s="148"/>
      <c r="EZA193" s="148"/>
      <c r="EZB193" s="148"/>
      <c r="EZC193" s="148"/>
      <c r="EZD193" s="148"/>
      <c r="EZE193" s="148"/>
      <c r="EZF193" s="148"/>
      <c r="EZG193" s="148"/>
      <c r="EZH193" s="148"/>
      <c r="EZI193" s="148"/>
      <c r="EZJ193" s="148"/>
      <c r="EZK193" s="148"/>
      <c r="EZL193" s="148"/>
      <c r="EZM193" s="148"/>
      <c r="EZN193" s="148"/>
      <c r="EZO193" s="148"/>
      <c r="EZP193" s="148"/>
      <c r="EZQ193" s="148"/>
      <c r="EZR193" s="148"/>
      <c r="EZS193" s="148"/>
      <c r="EZT193" s="148"/>
      <c r="EZU193" s="148"/>
      <c r="EZV193" s="148"/>
      <c r="EZW193" s="148"/>
      <c r="EZX193" s="148"/>
      <c r="EZY193" s="148"/>
      <c r="EZZ193" s="148"/>
      <c r="FAA193" s="148"/>
      <c r="FAB193" s="148"/>
      <c r="FAC193" s="148"/>
      <c r="FAD193" s="148"/>
      <c r="FAE193" s="148"/>
      <c r="FAF193" s="148"/>
      <c r="FAG193" s="148"/>
      <c r="FAH193" s="148"/>
      <c r="FAI193" s="148"/>
      <c r="FAJ193" s="148"/>
      <c r="FAK193" s="148"/>
      <c r="FAL193" s="148"/>
      <c r="FAM193" s="148"/>
      <c r="FAN193" s="148"/>
      <c r="FAO193" s="148"/>
      <c r="FAP193" s="148"/>
      <c r="FAQ193" s="148"/>
      <c r="FAR193" s="148"/>
      <c r="FAS193" s="148"/>
      <c r="FAT193" s="148"/>
      <c r="FAU193" s="148"/>
      <c r="FAV193" s="148"/>
      <c r="FAW193" s="148"/>
      <c r="FAX193" s="148"/>
      <c r="FAY193" s="148"/>
      <c r="FAZ193" s="148"/>
      <c r="FBA193" s="148"/>
      <c r="FBB193" s="148"/>
      <c r="FBC193" s="148"/>
      <c r="FBD193" s="148"/>
      <c r="FBE193" s="148"/>
      <c r="FBF193" s="148"/>
      <c r="FBG193" s="148"/>
      <c r="FBH193" s="148"/>
      <c r="FBI193" s="148"/>
      <c r="FBJ193" s="148"/>
      <c r="FBK193" s="148"/>
      <c r="FBL193" s="148"/>
      <c r="FBM193" s="148"/>
      <c r="FBN193" s="148"/>
      <c r="FBO193" s="148"/>
      <c r="FBP193" s="148"/>
      <c r="FBQ193" s="148"/>
      <c r="FBR193" s="148"/>
      <c r="FBS193" s="148"/>
      <c r="FBT193" s="148"/>
      <c r="FBU193" s="148"/>
      <c r="FBV193" s="148"/>
      <c r="FBW193" s="148"/>
      <c r="FBX193" s="148"/>
      <c r="FBY193" s="148"/>
      <c r="FBZ193" s="148"/>
      <c r="FCA193" s="148"/>
      <c r="FCB193" s="148"/>
      <c r="FCC193" s="148"/>
      <c r="FCD193" s="148"/>
      <c r="FCE193" s="148"/>
      <c r="FCF193" s="148"/>
      <c r="FCG193" s="148"/>
      <c r="FCH193" s="148"/>
      <c r="FCI193" s="148"/>
      <c r="FCJ193" s="148"/>
      <c r="FCK193" s="148"/>
      <c r="FCL193" s="148"/>
      <c r="FCM193" s="148"/>
      <c r="FCN193" s="148"/>
      <c r="FCO193" s="148"/>
      <c r="FCP193" s="148"/>
      <c r="FCQ193" s="148"/>
      <c r="FCR193" s="148"/>
      <c r="FCS193" s="148"/>
      <c r="FCT193" s="148"/>
      <c r="FCU193" s="148"/>
      <c r="FCV193" s="148"/>
      <c r="FCW193" s="148"/>
      <c r="FCX193" s="148"/>
      <c r="FCY193" s="148"/>
      <c r="FCZ193" s="148"/>
      <c r="FDA193" s="148"/>
      <c r="FDB193" s="148"/>
      <c r="FDC193" s="148"/>
      <c r="FDD193" s="148"/>
      <c r="FDE193" s="148"/>
      <c r="FDF193" s="148"/>
      <c r="FDG193" s="148"/>
      <c r="FDH193" s="148"/>
      <c r="FDI193" s="148"/>
      <c r="FDJ193" s="148"/>
      <c r="FDK193" s="148"/>
      <c r="FDL193" s="148"/>
      <c r="FDM193" s="148"/>
      <c r="FDN193" s="148"/>
      <c r="FDO193" s="148"/>
      <c r="FDP193" s="148"/>
      <c r="FDQ193" s="148"/>
      <c r="FDR193" s="148"/>
      <c r="FDS193" s="148"/>
      <c r="FDT193" s="148"/>
      <c r="FDU193" s="148"/>
      <c r="FDV193" s="148"/>
      <c r="FDW193" s="148"/>
      <c r="FDX193" s="148"/>
      <c r="FDY193" s="148"/>
      <c r="FDZ193" s="148"/>
      <c r="FEA193" s="148"/>
      <c r="FEB193" s="148"/>
      <c r="FEC193" s="148"/>
      <c r="FED193" s="148"/>
      <c r="FEE193" s="148"/>
      <c r="FEF193" s="148"/>
      <c r="FEG193" s="148"/>
      <c r="FEH193" s="148"/>
      <c r="FEI193" s="148"/>
      <c r="FEJ193" s="148"/>
      <c r="FEK193" s="148"/>
      <c r="FEL193" s="148"/>
      <c r="FEM193" s="148"/>
      <c r="FEN193" s="148"/>
      <c r="FEO193" s="148"/>
      <c r="FEP193" s="148"/>
      <c r="FEQ193" s="148"/>
      <c r="FER193" s="148"/>
      <c r="FES193" s="148"/>
      <c r="FET193" s="148"/>
      <c r="FEU193" s="148"/>
      <c r="FEV193" s="148"/>
      <c r="FEW193" s="148"/>
      <c r="FEX193" s="148"/>
      <c r="FEY193" s="148"/>
      <c r="FEZ193" s="148"/>
      <c r="FFA193" s="148"/>
      <c r="FFB193" s="148"/>
      <c r="FFC193" s="148"/>
      <c r="FFD193" s="148"/>
      <c r="FFE193" s="148"/>
      <c r="FFF193" s="148"/>
      <c r="FFG193" s="148"/>
      <c r="FFH193" s="148"/>
      <c r="FFI193" s="148"/>
      <c r="FFJ193" s="148"/>
      <c r="FFK193" s="148"/>
      <c r="FFL193" s="148"/>
      <c r="FFM193" s="148"/>
      <c r="FFN193" s="148"/>
      <c r="FFO193" s="148"/>
      <c r="FFP193" s="148"/>
      <c r="FFQ193" s="148"/>
      <c r="FFR193" s="148"/>
      <c r="FFS193" s="148"/>
      <c r="FFT193" s="148"/>
      <c r="FFU193" s="148"/>
      <c r="FFV193" s="148"/>
      <c r="FFW193" s="148"/>
      <c r="FFX193" s="148"/>
      <c r="FFY193" s="148"/>
      <c r="FFZ193" s="148"/>
      <c r="FGA193" s="148"/>
      <c r="FGB193" s="148"/>
      <c r="FGC193" s="148"/>
      <c r="FGD193" s="148"/>
      <c r="FGE193" s="148"/>
      <c r="FGF193" s="148"/>
      <c r="FGG193" s="148"/>
      <c r="FGH193" s="148"/>
      <c r="FGI193" s="148"/>
      <c r="FGJ193" s="148"/>
      <c r="FGK193" s="148"/>
      <c r="FGL193" s="148"/>
      <c r="FGM193" s="148"/>
      <c r="FGN193" s="148"/>
      <c r="FGO193" s="148"/>
      <c r="FGP193" s="148"/>
      <c r="FGQ193" s="148"/>
      <c r="FGR193" s="148"/>
      <c r="FGS193" s="148"/>
      <c r="FGT193" s="148"/>
      <c r="FGU193" s="148"/>
      <c r="FGV193" s="148"/>
      <c r="FGW193" s="148"/>
      <c r="FGX193" s="148"/>
      <c r="FGY193" s="148"/>
      <c r="FGZ193" s="148"/>
      <c r="FHA193" s="148"/>
      <c r="FHB193" s="148"/>
      <c r="FHC193" s="148"/>
      <c r="FHD193" s="148"/>
      <c r="FHE193" s="148"/>
      <c r="FHF193" s="148"/>
      <c r="FHG193" s="148"/>
      <c r="FHH193" s="148"/>
      <c r="FHI193" s="148"/>
      <c r="FHJ193" s="148"/>
      <c r="FHK193" s="148"/>
      <c r="FHL193" s="148"/>
      <c r="FHM193" s="148"/>
      <c r="FHN193" s="148"/>
      <c r="FHO193" s="148"/>
      <c r="FHP193" s="148"/>
      <c r="FHQ193" s="148"/>
      <c r="FHR193" s="148"/>
      <c r="FHS193" s="148"/>
      <c r="FHT193" s="148"/>
      <c r="FHU193" s="148"/>
      <c r="FHV193" s="148"/>
      <c r="FHW193" s="148"/>
      <c r="FHX193" s="148"/>
      <c r="FHY193" s="148"/>
      <c r="FHZ193" s="148"/>
      <c r="FIA193" s="148"/>
      <c r="FIB193" s="148"/>
      <c r="FIC193" s="148"/>
      <c r="FID193" s="148"/>
      <c r="FIE193" s="148"/>
      <c r="FIF193" s="148"/>
      <c r="FIG193" s="148"/>
      <c r="FIH193" s="148"/>
      <c r="FII193" s="148"/>
      <c r="FIJ193" s="148"/>
      <c r="FIK193" s="148"/>
      <c r="FIL193" s="148"/>
      <c r="FIM193" s="148"/>
      <c r="FIN193" s="148"/>
      <c r="FIO193" s="148"/>
      <c r="FIP193" s="148"/>
      <c r="FIQ193" s="148"/>
      <c r="FIR193" s="148"/>
      <c r="FIS193" s="148"/>
      <c r="FIT193" s="148"/>
      <c r="FIU193" s="148"/>
      <c r="FIV193" s="148"/>
      <c r="FIW193" s="148"/>
      <c r="FIX193" s="148"/>
      <c r="FIY193" s="148"/>
      <c r="FIZ193" s="148"/>
      <c r="FJA193" s="148"/>
      <c r="FJB193" s="148"/>
      <c r="FJC193" s="148"/>
      <c r="FJD193" s="148"/>
      <c r="FJE193" s="148"/>
      <c r="FJF193" s="148"/>
      <c r="FJG193" s="148"/>
      <c r="FJH193" s="148"/>
      <c r="FJI193" s="148"/>
      <c r="FJJ193" s="148"/>
      <c r="FJK193" s="148"/>
      <c r="FJL193" s="148"/>
      <c r="FJM193" s="148"/>
      <c r="FJN193" s="148"/>
      <c r="FJO193" s="148"/>
      <c r="FJP193" s="148"/>
      <c r="FJQ193" s="148"/>
      <c r="FJR193" s="148"/>
      <c r="FJS193" s="148"/>
      <c r="FJT193" s="148"/>
      <c r="FJU193" s="148"/>
      <c r="FJV193" s="148"/>
      <c r="FJW193" s="148"/>
      <c r="FJX193" s="148"/>
      <c r="FJY193" s="148"/>
      <c r="FJZ193" s="148"/>
      <c r="FKA193" s="148"/>
      <c r="FKB193" s="148"/>
      <c r="FKC193" s="148"/>
      <c r="FKD193" s="148"/>
      <c r="FKE193" s="148"/>
      <c r="FKF193" s="148"/>
      <c r="FKG193" s="148"/>
      <c r="FKH193" s="148"/>
      <c r="FKI193" s="148"/>
      <c r="FKJ193" s="148"/>
      <c r="FKK193" s="148"/>
      <c r="FKL193" s="148"/>
      <c r="FKM193" s="148"/>
      <c r="FKN193" s="148"/>
      <c r="FKO193" s="148"/>
      <c r="FKP193" s="148"/>
      <c r="FKQ193" s="148"/>
      <c r="FKR193" s="148"/>
      <c r="FKS193" s="148"/>
      <c r="FKT193" s="148"/>
      <c r="FKU193" s="148"/>
      <c r="FKV193" s="148"/>
      <c r="FKW193" s="148"/>
      <c r="FKX193" s="148"/>
      <c r="FKY193" s="148"/>
      <c r="FKZ193" s="148"/>
      <c r="FLA193" s="148"/>
      <c r="FLB193" s="148"/>
      <c r="FLC193" s="148"/>
      <c r="FLD193" s="148"/>
      <c r="FLE193" s="148"/>
      <c r="FLF193" s="148"/>
      <c r="FLG193" s="148"/>
      <c r="FLH193" s="148"/>
      <c r="FLI193" s="148"/>
      <c r="FLJ193" s="148"/>
      <c r="FLK193" s="148"/>
      <c r="FLL193" s="148"/>
      <c r="FLM193" s="148"/>
      <c r="FLN193" s="148"/>
      <c r="FLO193" s="148"/>
      <c r="FLP193" s="148"/>
      <c r="FLQ193" s="148"/>
      <c r="FLR193" s="148"/>
      <c r="FLS193" s="148"/>
      <c r="FLT193" s="148"/>
      <c r="FLU193" s="148"/>
      <c r="FLV193" s="148"/>
      <c r="FLW193" s="148"/>
      <c r="FLX193" s="148"/>
      <c r="FLY193" s="148"/>
      <c r="FLZ193" s="148"/>
      <c r="FMA193" s="148"/>
      <c r="FMB193" s="148"/>
      <c r="FMC193" s="148"/>
      <c r="FMD193" s="148"/>
      <c r="FME193" s="148"/>
      <c r="FMF193" s="148"/>
      <c r="FMG193" s="148"/>
      <c r="FMH193" s="148"/>
      <c r="FMI193" s="148"/>
      <c r="FMJ193" s="148"/>
      <c r="FMK193" s="148"/>
      <c r="FML193" s="148"/>
      <c r="FMM193" s="148"/>
      <c r="FMN193" s="148"/>
      <c r="FMO193" s="148"/>
      <c r="FMP193" s="148"/>
      <c r="FMQ193" s="148"/>
      <c r="FMR193" s="148"/>
      <c r="FMS193" s="148"/>
      <c r="FMT193" s="148"/>
      <c r="FMU193" s="148"/>
      <c r="FMV193" s="148"/>
      <c r="FMW193" s="148"/>
      <c r="FMX193" s="148"/>
      <c r="FMY193" s="148"/>
      <c r="FMZ193" s="148"/>
      <c r="FNA193" s="148"/>
      <c r="FNB193" s="148"/>
      <c r="FNC193" s="148"/>
      <c r="FND193" s="148"/>
      <c r="FNE193" s="148"/>
      <c r="FNF193" s="148"/>
      <c r="FNG193" s="148"/>
      <c r="FNH193" s="148"/>
      <c r="FNI193" s="148"/>
      <c r="FNJ193" s="148"/>
      <c r="FNK193" s="148"/>
      <c r="FNL193" s="148"/>
      <c r="FNM193" s="148"/>
      <c r="FNN193" s="148"/>
      <c r="FNO193" s="148"/>
      <c r="FNP193" s="148"/>
      <c r="FNQ193" s="148"/>
      <c r="FNR193" s="148"/>
      <c r="FNS193" s="148"/>
      <c r="FNT193" s="148"/>
      <c r="FNU193" s="148"/>
      <c r="FNV193" s="148"/>
      <c r="FNW193" s="148"/>
      <c r="FNX193" s="148"/>
      <c r="FNY193" s="148"/>
      <c r="FNZ193" s="148"/>
      <c r="FOA193" s="148"/>
      <c r="FOB193" s="148"/>
      <c r="FOC193" s="148"/>
      <c r="FOD193" s="148"/>
      <c r="FOE193" s="148"/>
      <c r="FOF193" s="148"/>
      <c r="FOG193" s="148"/>
      <c r="FOH193" s="148"/>
      <c r="FOI193" s="148"/>
      <c r="FOJ193" s="148"/>
      <c r="FOK193" s="148"/>
      <c r="FOL193" s="148"/>
      <c r="FOM193" s="148"/>
      <c r="FON193" s="148"/>
      <c r="FOO193" s="148"/>
      <c r="FOP193" s="148"/>
      <c r="FOQ193" s="148"/>
      <c r="FOR193" s="148"/>
      <c r="FOS193" s="148"/>
      <c r="FOT193" s="148"/>
      <c r="FOU193" s="148"/>
      <c r="FOV193" s="148"/>
      <c r="FOW193" s="148"/>
      <c r="FOX193" s="148"/>
      <c r="FOY193" s="148"/>
      <c r="FOZ193" s="148"/>
      <c r="FPA193" s="148"/>
      <c r="FPB193" s="148"/>
      <c r="FPC193" s="148"/>
      <c r="FPD193" s="148"/>
      <c r="FPE193" s="148"/>
      <c r="FPF193" s="148"/>
      <c r="FPG193" s="148"/>
      <c r="FPH193" s="148"/>
      <c r="FPI193" s="148"/>
      <c r="FPJ193" s="148"/>
      <c r="FPK193" s="148"/>
      <c r="FPL193" s="148"/>
      <c r="FPM193" s="148"/>
      <c r="FPN193" s="148"/>
      <c r="FPO193" s="148"/>
      <c r="FPP193" s="148"/>
      <c r="FPQ193" s="148"/>
      <c r="FPR193" s="148"/>
      <c r="FPS193" s="148"/>
      <c r="FPT193" s="148"/>
      <c r="FPU193" s="148"/>
      <c r="FPV193" s="148"/>
      <c r="FPW193" s="148"/>
      <c r="FPX193" s="148"/>
      <c r="FPY193" s="148"/>
      <c r="FPZ193" s="148"/>
      <c r="FQA193" s="148"/>
      <c r="FQB193" s="148"/>
      <c r="FQC193" s="148"/>
      <c r="FQD193" s="148"/>
      <c r="FQE193" s="148"/>
      <c r="FQF193" s="148"/>
      <c r="FQG193" s="148"/>
      <c r="FQH193" s="148"/>
      <c r="FQI193" s="148"/>
      <c r="FQJ193" s="148"/>
      <c r="FQK193" s="148"/>
      <c r="FQL193" s="148"/>
      <c r="FQM193" s="148"/>
      <c r="FQN193" s="148"/>
      <c r="FQO193" s="148"/>
      <c r="FQP193" s="148"/>
      <c r="FQQ193" s="148"/>
      <c r="FQR193" s="148"/>
      <c r="FQS193" s="148"/>
      <c r="FQT193" s="148"/>
      <c r="FQU193" s="148"/>
      <c r="FQV193" s="148"/>
      <c r="FQW193" s="148"/>
      <c r="FQX193" s="148"/>
      <c r="FQY193" s="148"/>
      <c r="FQZ193" s="148"/>
      <c r="FRA193" s="148"/>
      <c r="FRB193" s="148"/>
      <c r="FRC193" s="148"/>
      <c r="FRD193" s="148"/>
      <c r="FRE193" s="148"/>
      <c r="FRF193" s="148"/>
      <c r="FRG193" s="148"/>
      <c r="FRH193" s="148"/>
      <c r="FRI193" s="148"/>
      <c r="FRJ193" s="148"/>
      <c r="FRK193" s="148"/>
      <c r="FRL193" s="148"/>
      <c r="FRM193" s="148"/>
      <c r="FRN193" s="148"/>
      <c r="FRO193" s="148"/>
      <c r="FRP193" s="148"/>
      <c r="FRQ193" s="148"/>
      <c r="FRR193" s="148"/>
      <c r="FRS193" s="148"/>
      <c r="FRT193" s="148"/>
      <c r="FRU193" s="148"/>
      <c r="FRV193" s="148"/>
      <c r="FRW193" s="148"/>
      <c r="FRX193" s="148"/>
      <c r="FRY193" s="148"/>
      <c r="FRZ193" s="148"/>
      <c r="FSA193" s="148"/>
      <c r="FSB193" s="148"/>
      <c r="FSC193" s="148"/>
      <c r="FSD193" s="148"/>
      <c r="FSE193" s="148"/>
      <c r="FSF193" s="148"/>
      <c r="FSG193" s="148"/>
      <c r="FSH193" s="148"/>
      <c r="FSI193" s="148"/>
      <c r="FSJ193" s="148"/>
      <c r="FSK193" s="148"/>
      <c r="FSL193" s="148"/>
      <c r="FSM193" s="148"/>
      <c r="FSN193" s="148"/>
      <c r="FSO193" s="148"/>
      <c r="FSP193" s="148"/>
      <c r="FSQ193" s="148"/>
      <c r="FSR193" s="148"/>
      <c r="FSS193" s="148"/>
      <c r="FST193" s="148"/>
      <c r="FSU193" s="148"/>
      <c r="FSV193" s="148"/>
      <c r="FSW193" s="148"/>
      <c r="FSX193" s="148"/>
      <c r="FSY193" s="148"/>
      <c r="FSZ193" s="148"/>
      <c r="FTA193" s="148"/>
      <c r="FTB193" s="148"/>
      <c r="FTC193" s="148"/>
      <c r="FTD193" s="148"/>
      <c r="FTE193" s="148"/>
      <c r="FTF193" s="148"/>
      <c r="FTG193" s="148"/>
      <c r="FTH193" s="148"/>
      <c r="FTI193" s="148"/>
      <c r="FTJ193" s="148"/>
      <c r="FTK193" s="148"/>
      <c r="FTL193" s="148"/>
      <c r="FTM193" s="148"/>
      <c r="FTN193" s="148"/>
      <c r="FTO193" s="148"/>
      <c r="FTP193" s="148"/>
      <c r="FTQ193" s="148"/>
      <c r="FTR193" s="148"/>
      <c r="FTS193" s="148"/>
      <c r="FTT193" s="148"/>
      <c r="FTU193" s="148"/>
      <c r="FTV193" s="148"/>
      <c r="FTW193" s="148"/>
      <c r="FTX193" s="148"/>
      <c r="FTY193" s="148"/>
      <c r="FTZ193" s="148"/>
      <c r="FUA193" s="148"/>
      <c r="FUB193" s="148"/>
      <c r="FUC193" s="148"/>
      <c r="FUD193" s="148"/>
      <c r="FUE193" s="148"/>
      <c r="FUF193" s="148"/>
      <c r="FUG193" s="148"/>
      <c r="FUH193" s="148"/>
      <c r="FUI193" s="148"/>
      <c r="FUJ193" s="148"/>
      <c r="FUK193" s="148"/>
      <c r="FUL193" s="148"/>
      <c r="FUM193" s="148"/>
      <c r="FUN193" s="148"/>
      <c r="FUO193" s="148"/>
      <c r="FUP193" s="148"/>
      <c r="FUQ193" s="148"/>
      <c r="FUR193" s="148"/>
      <c r="FUS193" s="148"/>
      <c r="FUT193" s="148"/>
      <c r="FUU193" s="148"/>
      <c r="FUV193" s="148"/>
      <c r="FUW193" s="148"/>
      <c r="FUX193" s="148"/>
      <c r="FUY193" s="148"/>
      <c r="FUZ193" s="148"/>
      <c r="FVA193" s="148"/>
      <c r="FVB193" s="148"/>
      <c r="FVC193" s="148"/>
      <c r="FVD193" s="148"/>
      <c r="FVE193" s="148"/>
      <c r="FVF193" s="148"/>
      <c r="FVG193" s="148"/>
      <c r="FVH193" s="148"/>
      <c r="FVI193" s="148"/>
      <c r="FVJ193" s="148"/>
      <c r="FVK193" s="148"/>
      <c r="FVL193" s="148"/>
      <c r="FVM193" s="148"/>
      <c r="FVN193" s="148"/>
      <c r="FVO193" s="148"/>
      <c r="FVP193" s="148"/>
      <c r="FVQ193" s="148"/>
      <c r="FVR193" s="148"/>
      <c r="FVS193" s="148"/>
      <c r="FVT193" s="148"/>
      <c r="FVU193" s="148"/>
      <c r="FVV193" s="148"/>
      <c r="FVW193" s="148"/>
      <c r="FVX193" s="148"/>
      <c r="FVY193" s="148"/>
      <c r="FVZ193" s="148"/>
      <c r="FWA193" s="148"/>
      <c r="FWB193" s="148"/>
      <c r="FWC193" s="148"/>
      <c r="FWD193" s="148"/>
      <c r="FWE193" s="148"/>
      <c r="FWF193" s="148"/>
      <c r="FWG193" s="148"/>
      <c r="FWH193" s="148"/>
      <c r="FWI193" s="148"/>
      <c r="FWJ193" s="148"/>
      <c r="FWK193" s="148"/>
      <c r="FWL193" s="148"/>
      <c r="FWM193" s="148"/>
      <c r="FWN193" s="148"/>
      <c r="FWO193" s="148"/>
      <c r="FWP193" s="148"/>
      <c r="FWQ193" s="148"/>
      <c r="FWR193" s="148"/>
      <c r="FWS193" s="148"/>
      <c r="FWT193" s="148"/>
      <c r="FWU193" s="148"/>
      <c r="FWV193" s="148"/>
      <c r="FWW193" s="148"/>
      <c r="FWX193" s="148"/>
      <c r="FWY193" s="148"/>
      <c r="FWZ193" s="148"/>
      <c r="FXA193" s="148"/>
      <c r="FXB193" s="148"/>
      <c r="FXC193" s="148"/>
      <c r="FXD193" s="148"/>
      <c r="FXE193" s="148"/>
      <c r="FXF193" s="148"/>
      <c r="FXG193" s="148"/>
      <c r="FXH193" s="148"/>
      <c r="FXI193" s="148"/>
      <c r="FXJ193" s="148"/>
      <c r="FXK193" s="148"/>
      <c r="FXL193" s="148"/>
      <c r="FXM193" s="148"/>
      <c r="FXN193" s="148"/>
      <c r="FXO193" s="148"/>
      <c r="FXP193" s="148"/>
      <c r="FXQ193" s="148"/>
      <c r="FXR193" s="148"/>
      <c r="FXS193" s="148"/>
      <c r="FXT193" s="148"/>
      <c r="FXU193" s="148"/>
      <c r="FXV193" s="148"/>
      <c r="FXW193" s="148"/>
      <c r="FXX193" s="148"/>
      <c r="FXY193" s="148"/>
      <c r="FXZ193" s="148"/>
      <c r="FYA193" s="148"/>
      <c r="FYB193" s="148"/>
      <c r="FYC193" s="148"/>
      <c r="FYD193" s="148"/>
      <c r="FYE193" s="148"/>
      <c r="FYF193" s="148"/>
      <c r="FYG193" s="148"/>
      <c r="FYH193" s="148"/>
      <c r="FYI193" s="148"/>
      <c r="FYJ193" s="148"/>
      <c r="FYK193" s="148"/>
      <c r="FYL193" s="148"/>
      <c r="FYM193" s="148"/>
      <c r="FYN193" s="148"/>
      <c r="FYO193" s="148"/>
      <c r="FYP193" s="148"/>
      <c r="FYQ193" s="148"/>
      <c r="FYR193" s="148"/>
      <c r="FYS193" s="148"/>
      <c r="FYT193" s="148"/>
      <c r="FYU193" s="148"/>
      <c r="FYV193" s="148"/>
      <c r="FYW193" s="148"/>
      <c r="FYX193" s="148"/>
      <c r="FYY193" s="148"/>
      <c r="FYZ193" s="148"/>
      <c r="FZA193" s="148"/>
      <c r="FZB193" s="148"/>
      <c r="FZC193" s="148"/>
      <c r="FZD193" s="148"/>
      <c r="FZE193" s="148"/>
      <c r="FZF193" s="148"/>
      <c r="FZG193" s="148"/>
      <c r="FZH193" s="148"/>
      <c r="FZI193" s="148"/>
      <c r="FZJ193" s="148"/>
      <c r="FZK193" s="148"/>
      <c r="FZL193" s="148"/>
      <c r="FZM193" s="148"/>
      <c r="FZN193" s="148"/>
      <c r="FZO193" s="148"/>
      <c r="FZP193" s="148"/>
      <c r="FZQ193" s="148"/>
      <c r="FZR193" s="148"/>
      <c r="FZS193" s="148"/>
      <c r="FZT193" s="148"/>
      <c r="FZU193" s="148"/>
      <c r="FZV193" s="148"/>
      <c r="FZW193" s="148"/>
      <c r="FZX193" s="148"/>
      <c r="FZY193" s="148"/>
      <c r="FZZ193" s="148"/>
      <c r="GAA193" s="148"/>
      <c r="GAB193" s="148"/>
      <c r="GAC193" s="148"/>
      <c r="GAD193" s="148"/>
      <c r="GAE193" s="148"/>
      <c r="GAF193" s="148"/>
      <c r="GAG193" s="148"/>
      <c r="GAH193" s="148"/>
      <c r="GAI193" s="148"/>
      <c r="GAJ193" s="148"/>
      <c r="GAK193" s="148"/>
      <c r="GAL193" s="148"/>
      <c r="GAM193" s="148"/>
      <c r="GAN193" s="148"/>
      <c r="GAO193" s="148"/>
      <c r="GAP193" s="148"/>
      <c r="GAQ193" s="148"/>
      <c r="GAR193" s="148"/>
      <c r="GAS193" s="148"/>
      <c r="GAT193" s="148"/>
      <c r="GAU193" s="148"/>
      <c r="GAV193" s="148"/>
      <c r="GAW193" s="148"/>
      <c r="GAX193" s="148"/>
      <c r="GAY193" s="148"/>
      <c r="GAZ193" s="148"/>
      <c r="GBA193" s="148"/>
      <c r="GBB193" s="148"/>
      <c r="GBC193" s="148"/>
      <c r="GBD193" s="148"/>
      <c r="GBE193" s="148"/>
      <c r="GBF193" s="148"/>
      <c r="GBG193" s="148"/>
      <c r="GBH193" s="148"/>
      <c r="GBI193" s="148"/>
      <c r="GBJ193" s="148"/>
      <c r="GBK193" s="148"/>
      <c r="GBL193" s="148"/>
      <c r="GBM193" s="148"/>
      <c r="GBN193" s="148"/>
      <c r="GBO193" s="148"/>
      <c r="GBP193" s="148"/>
      <c r="GBQ193" s="148"/>
      <c r="GBR193" s="148"/>
      <c r="GBS193" s="148"/>
      <c r="GBT193" s="148"/>
      <c r="GBU193" s="148"/>
      <c r="GBV193" s="148"/>
      <c r="GBW193" s="148"/>
      <c r="GBX193" s="148"/>
      <c r="GBY193" s="148"/>
      <c r="GBZ193" s="148"/>
      <c r="GCA193" s="148"/>
      <c r="GCB193" s="148"/>
      <c r="GCC193" s="148"/>
      <c r="GCD193" s="148"/>
      <c r="GCE193" s="148"/>
      <c r="GCF193" s="148"/>
      <c r="GCG193" s="148"/>
      <c r="GCH193" s="148"/>
      <c r="GCI193" s="148"/>
      <c r="GCJ193" s="148"/>
      <c r="GCK193" s="148"/>
      <c r="GCL193" s="148"/>
      <c r="GCM193" s="148"/>
      <c r="GCN193" s="148"/>
      <c r="GCO193" s="148"/>
      <c r="GCP193" s="148"/>
      <c r="GCQ193" s="148"/>
      <c r="GCR193" s="148"/>
      <c r="GCS193" s="148"/>
      <c r="GCT193" s="148"/>
      <c r="GCU193" s="148"/>
      <c r="GCV193" s="148"/>
      <c r="GCW193" s="148"/>
      <c r="GCX193" s="148"/>
      <c r="GCY193" s="148"/>
      <c r="GCZ193" s="148"/>
      <c r="GDA193" s="148"/>
      <c r="GDB193" s="148"/>
      <c r="GDC193" s="148"/>
      <c r="GDD193" s="148"/>
      <c r="GDE193" s="148"/>
      <c r="GDF193" s="148"/>
      <c r="GDG193" s="148"/>
      <c r="GDH193" s="148"/>
      <c r="GDI193" s="148"/>
      <c r="GDJ193" s="148"/>
      <c r="GDK193" s="148"/>
      <c r="GDL193" s="148"/>
      <c r="GDM193" s="148"/>
      <c r="GDN193" s="148"/>
      <c r="GDO193" s="148"/>
      <c r="GDP193" s="148"/>
      <c r="GDQ193" s="148"/>
      <c r="GDR193" s="148"/>
      <c r="GDS193" s="148"/>
      <c r="GDT193" s="148"/>
      <c r="GDU193" s="148"/>
      <c r="GDV193" s="148"/>
      <c r="GDW193" s="148"/>
      <c r="GDX193" s="148"/>
      <c r="GDY193" s="148"/>
      <c r="GDZ193" s="148"/>
      <c r="GEA193" s="148"/>
      <c r="GEB193" s="148"/>
      <c r="GEC193" s="148"/>
      <c r="GED193" s="148"/>
      <c r="GEE193" s="148"/>
      <c r="GEF193" s="148"/>
      <c r="GEG193" s="148"/>
      <c r="GEH193" s="148"/>
      <c r="GEI193" s="148"/>
      <c r="GEJ193" s="148"/>
      <c r="GEK193" s="148"/>
      <c r="GEL193" s="148"/>
      <c r="GEM193" s="148"/>
      <c r="GEN193" s="148"/>
      <c r="GEO193" s="148"/>
      <c r="GEP193" s="148"/>
      <c r="GEQ193" s="148"/>
      <c r="GER193" s="148"/>
      <c r="GES193" s="148"/>
      <c r="GET193" s="148"/>
      <c r="GEU193" s="148"/>
      <c r="GEV193" s="148"/>
      <c r="GEW193" s="148"/>
      <c r="GEX193" s="148"/>
      <c r="GEY193" s="148"/>
      <c r="GEZ193" s="148"/>
      <c r="GFA193" s="148"/>
      <c r="GFB193" s="148"/>
      <c r="GFC193" s="148"/>
      <c r="GFD193" s="148"/>
      <c r="GFE193" s="148"/>
      <c r="GFF193" s="148"/>
      <c r="GFG193" s="148"/>
      <c r="GFH193" s="148"/>
      <c r="GFI193" s="148"/>
      <c r="GFJ193" s="148"/>
      <c r="GFK193" s="148"/>
      <c r="GFL193" s="148"/>
      <c r="GFM193" s="148"/>
      <c r="GFN193" s="148"/>
      <c r="GFO193" s="148"/>
      <c r="GFP193" s="148"/>
      <c r="GFQ193" s="148"/>
      <c r="GFR193" s="148"/>
      <c r="GFS193" s="148"/>
      <c r="GFT193" s="148"/>
      <c r="GFU193" s="148"/>
      <c r="GFV193" s="148"/>
      <c r="GFW193" s="148"/>
      <c r="GFX193" s="148"/>
      <c r="GFY193" s="148"/>
      <c r="GFZ193" s="148"/>
      <c r="GGA193" s="148"/>
      <c r="GGB193" s="148"/>
      <c r="GGC193" s="148"/>
      <c r="GGD193" s="148"/>
      <c r="GGE193" s="148"/>
      <c r="GGF193" s="148"/>
      <c r="GGG193" s="148"/>
      <c r="GGH193" s="148"/>
      <c r="GGI193" s="148"/>
      <c r="GGJ193" s="148"/>
      <c r="GGK193" s="148"/>
      <c r="GGL193" s="148"/>
      <c r="GGM193" s="148"/>
      <c r="GGN193" s="148"/>
      <c r="GGO193" s="148"/>
      <c r="GGP193" s="148"/>
      <c r="GGQ193" s="148"/>
      <c r="GGR193" s="148"/>
      <c r="GGS193" s="148"/>
      <c r="GGT193" s="148"/>
      <c r="GGU193" s="148"/>
      <c r="GGV193" s="148"/>
      <c r="GGW193" s="148"/>
      <c r="GGX193" s="148"/>
      <c r="GGY193" s="148"/>
      <c r="GGZ193" s="148"/>
      <c r="GHA193" s="148"/>
      <c r="GHB193" s="148"/>
      <c r="GHC193" s="148"/>
      <c r="GHD193" s="148"/>
      <c r="GHE193" s="148"/>
      <c r="GHF193" s="148"/>
      <c r="GHG193" s="148"/>
      <c r="GHH193" s="148"/>
      <c r="GHI193" s="148"/>
      <c r="GHJ193" s="148"/>
      <c r="GHK193" s="148"/>
      <c r="GHL193" s="148"/>
      <c r="GHM193" s="148"/>
      <c r="GHN193" s="148"/>
      <c r="GHO193" s="148"/>
      <c r="GHP193" s="148"/>
      <c r="GHQ193" s="148"/>
      <c r="GHR193" s="148"/>
      <c r="GHS193" s="148"/>
      <c r="GHT193" s="148"/>
      <c r="GHU193" s="148"/>
      <c r="GHV193" s="148"/>
      <c r="GHW193" s="148"/>
      <c r="GHX193" s="148"/>
      <c r="GHY193" s="148"/>
      <c r="GHZ193" s="148"/>
      <c r="GIA193" s="148"/>
      <c r="GIB193" s="148"/>
      <c r="GIC193" s="148"/>
      <c r="GID193" s="148"/>
      <c r="GIE193" s="148"/>
      <c r="GIF193" s="148"/>
      <c r="GIG193" s="148"/>
      <c r="GIH193" s="148"/>
      <c r="GII193" s="148"/>
      <c r="GIJ193" s="148"/>
      <c r="GIK193" s="148"/>
      <c r="GIL193" s="148"/>
      <c r="GIM193" s="148"/>
      <c r="GIN193" s="148"/>
      <c r="GIO193" s="148"/>
      <c r="GIP193" s="148"/>
      <c r="GIQ193" s="148"/>
      <c r="GIR193" s="148"/>
      <c r="GIS193" s="148"/>
      <c r="GIT193" s="148"/>
      <c r="GIU193" s="148"/>
      <c r="GIV193" s="148"/>
      <c r="GIW193" s="148"/>
      <c r="GIX193" s="148"/>
      <c r="GIY193" s="148"/>
      <c r="GIZ193" s="148"/>
      <c r="GJA193" s="148"/>
      <c r="GJB193" s="148"/>
      <c r="GJC193" s="148"/>
      <c r="GJD193" s="148"/>
      <c r="GJE193" s="148"/>
      <c r="GJF193" s="148"/>
      <c r="GJG193" s="148"/>
      <c r="GJH193" s="148"/>
      <c r="GJI193" s="148"/>
      <c r="GJJ193" s="148"/>
      <c r="GJK193" s="148"/>
      <c r="GJL193" s="148"/>
      <c r="GJM193" s="148"/>
      <c r="GJN193" s="148"/>
      <c r="GJO193" s="148"/>
      <c r="GJP193" s="148"/>
      <c r="GJQ193" s="148"/>
      <c r="GJR193" s="148"/>
      <c r="GJS193" s="148"/>
      <c r="GJT193" s="148"/>
      <c r="GJU193" s="148"/>
      <c r="GJV193" s="148"/>
      <c r="GJW193" s="148"/>
      <c r="GJX193" s="148"/>
      <c r="GJY193" s="148"/>
      <c r="GJZ193" s="148"/>
      <c r="GKA193" s="148"/>
      <c r="GKB193" s="148"/>
      <c r="GKC193" s="148"/>
      <c r="GKD193" s="148"/>
      <c r="GKE193" s="148"/>
      <c r="GKF193" s="148"/>
      <c r="GKG193" s="148"/>
      <c r="GKH193" s="148"/>
      <c r="GKI193" s="148"/>
      <c r="GKJ193" s="148"/>
      <c r="GKK193" s="148"/>
      <c r="GKL193" s="148"/>
      <c r="GKM193" s="148"/>
      <c r="GKN193" s="148"/>
      <c r="GKO193" s="148"/>
      <c r="GKP193" s="148"/>
      <c r="GKQ193" s="148"/>
      <c r="GKR193" s="148"/>
      <c r="GKS193" s="148"/>
      <c r="GKT193" s="148"/>
      <c r="GKU193" s="148"/>
      <c r="GKV193" s="148"/>
      <c r="GKW193" s="148"/>
      <c r="GKX193" s="148"/>
      <c r="GKY193" s="148"/>
      <c r="GKZ193" s="148"/>
      <c r="GLA193" s="148"/>
      <c r="GLB193" s="148"/>
      <c r="GLC193" s="148"/>
      <c r="GLD193" s="148"/>
      <c r="GLE193" s="148"/>
      <c r="GLF193" s="148"/>
      <c r="GLG193" s="148"/>
      <c r="GLH193" s="148"/>
      <c r="GLI193" s="148"/>
      <c r="GLJ193" s="148"/>
      <c r="GLK193" s="148"/>
      <c r="GLL193" s="148"/>
      <c r="GLM193" s="148"/>
      <c r="GLN193" s="148"/>
      <c r="GLO193" s="148"/>
      <c r="GLP193" s="148"/>
      <c r="GLQ193" s="148"/>
      <c r="GLR193" s="148"/>
      <c r="GLS193" s="148"/>
      <c r="GLT193" s="148"/>
      <c r="GLU193" s="148"/>
      <c r="GLV193" s="148"/>
      <c r="GLW193" s="148"/>
      <c r="GLX193" s="148"/>
      <c r="GLY193" s="148"/>
      <c r="GLZ193" s="148"/>
      <c r="GMA193" s="148"/>
      <c r="GMB193" s="148"/>
      <c r="GMC193" s="148"/>
      <c r="GMD193" s="148"/>
      <c r="GME193" s="148"/>
      <c r="GMF193" s="148"/>
      <c r="GMG193" s="148"/>
      <c r="GMH193" s="148"/>
      <c r="GMI193" s="148"/>
      <c r="GMJ193" s="148"/>
      <c r="GMK193" s="148"/>
      <c r="GML193" s="148"/>
      <c r="GMM193" s="148"/>
      <c r="GMN193" s="148"/>
      <c r="GMO193" s="148"/>
      <c r="GMP193" s="148"/>
      <c r="GMQ193" s="148"/>
      <c r="GMR193" s="148"/>
      <c r="GMS193" s="148"/>
      <c r="GMT193" s="148"/>
      <c r="GMU193" s="148"/>
      <c r="GMV193" s="148"/>
      <c r="GMW193" s="148"/>
      <c r="GMX193" s="148"/>
      <c r="GMY193" s="148"/>
      <c r="GMZ193" s="148"/>
      <c r="GNA193" s="148"/>
      <c r="GNB193" s="148"/>
      <c r="GNC193" s="148"/>
      <c r="GND193" s="148"/>
      <c r="GNE193" s="148"/>
      <c r="GNF193" s="148"/>
      <c r="GNG193" s="148"/>
      <c r="GNH193" s="148"/>
      <c r="GNI193" s="148"/>
      <c r="GNJ193" s="148"/>
      <c r="GNK193" s="148"/>
      <c r="GNL193" s="148"/>
      <c r="GNM193" s="148"/>
      <c r="GNN193" s="148"/>
      <c r="GNO193" s="148"/>
      <c r="GNP193" s="148"/>
      <c r="GNQ193" s="148"/>
      <c r="GNR193" s="148"/>
      <c r="GNS193" s="148"/>
      <c r="GNT193" s="148"/>
      <c r="GNU193" s="148"/>
      <c r="GNV193" s="148"/>
      <c r="GNW193" s="148"/>
      <c r="GNX193" s="148"/>
      <c r="GNY193" s="148"/>
      <c r="GNZ193" s="148"/>
      <c r="GOA193" s="148"/>
      <c r="GOB193" s="148"/>
      <c r="GOC193" s="148"/>
      <c r="GOD193" s="148"/>
      <c r="GOE193" s="148"/>
      <c r="GOF193" s="148"/>
      <c r="GOG193" s="148"/>
      <c r="GOH193" s="148"/>
      <c r="GOI193" s="148"/>
      <c r="GOJ193" s="148"/>
      <c r="GOK193" s="148"/>
      <c r="GOL193" s="148"/>
      <c r="GOM193" s="148"/>
      <c r="GON193" s="148"/>
      <c r="GOO193" s="148"/>
      <c r="GOP193" s="148"/>
      <c r="GOQ193" s="148"/>
      <c r="GOR193" s="148"/>
      <c r="GOS193" s="148"/>
      <c r="GOT193" s="148"/>
      <c r="GOU193" s="148"/>
      <c r="GOV193" s="148"/>
      <c r="GOW193" s="148"/>
      <c r="GOX193" s="148"/>
      <c r="GOY193" s="148"/>
      <c r="GOZ193" s="148"/>
      <c r="GPA193" s="148"/>
      <c r="GPB193" s="148"/>
      <c r="GPC193" s="148"/>
      <c r="GPD193" s="148"/>
      <c r="GPE193" s="148"/>
      <c r="GPF193" s="148"/>
      <c r="GPG193" s="148"/>
      <c r="GPH193" s="148"/>
      <c r="GPI193" s="148"/>
      <c r="GPJ193" s="148"/>
      <c r="GPK193" s="148"/>
      <c r="GPL193" s="148"/>
      <c r="GPM193" s="148"/>
      <c r="GPN193" s="148"/>
      <c r="GPO193" s="148"/>
      <c r="GPP193" s="148"/>
      <c r="GPQ193" s="148"/>
      <c r="GPR193" s="148"/>
      <c r="GPS193" s="148"/>
      <c r="GPT193" s="148"/>
      <c r="GPU193" s="148"/>
      <c r="GPV193" s="148"/>
      <c r="GPW193" s="148"/>
      <c r="GPX193" s="148"/>
      <c r="GPY193" s="148"/>
      <c r="GPZ193" s="148"/>
      <c r="GQA193" s="148"/>
      <c r="GQB193" s="148"/>
      <c r="GQC193" s="148"/>
      <c r="GQD193" s="148"/>
      <c r="GQE193" s="148"/>
      <c r="GQF193" s="148"/>
      <c r="GQG193" s="148"/>
      <c r="GQH193" s="148"/>
      <c r="GQI193" s="148"/>
      <c r="GQJ193" s="148"/>
      <c r="GQK193" s="148"/>
      <c r="GQL193" s="148"/>
      <c r="GQM193" s="148"/>
      <c r="GQN193" s="148"/>
      <c r="GQO193" s="148"/>
      <c r="GQP193" s="148"/>
      <c r="GQQ193" s="148"/>
      <c r="GQR193" s="148"/>
      <c r="GQS193" s="148"/>
      <c r="GQT193" s="148"/>
      <c r="GQU193" s="148"/>
      <c r="GQV193" s="148"/>
      <c r="GQW193" s="148"/>
      <c r="GQX193" s="148"/>
      <c r="GQY193" s="148"/>
      <c r="GQZ193" s="148"/>
      <c r="GRA193" s="148"/>
      <c r="GRB193" s="148"/>
      <c r="GRC193" s="148"/>
      <c r="GRD193" s="148"/>
      <c r="GRE193" s="148"/>
      <c r="GRF193" s="148"/>
      <c r="GRG193" s="148"/>
      <c r="GRH193" s="148"/>
      <c r="GRI193" s="148"/>
      <c r="GRJ193" s="148"/>
      <c r="GRK193" s="148"/>
      <c r="GRL193" s="148"/>
      <c r="GRM193" s="148"/>
      <c r="GRN193" s="148"/>
      <c r="GRO193" s="148"/>
      <c r="GRP193" s="148"/>
      <c r="GRQ193" s="148"/>
      <c r="GRR193" s="148"/>
      <c r="GRS193" s="148"/>
      <c r="GRT193" s="148"/>
      <c r="GRU193" s="148"/>
      <c r="GRV193" s="148"/>
      <c r="GRW193" s="148"/>
      <c r="GRX193" s="148"/>
      <c r="GRY193" s="148"/>
      <c r="GRZ193" s="148"/>
      <c r="GSA193" s="148"/>
      <c r="GSB193" s="148"/>
      <c r="GSC193" s="148"/>
      <c r="GSD193" s="148"/>
      <c r="GSE193" s="148"/>
      <c r="GSF193" s="148"/>
      <c r="GSG193" s="148"/>
      <c r="GSH193" s="148"/>
      <c r="GSI193" s="148"/>
      <c r="GSJ193" s="148"/>
      <c r="GSK193" s="148"/>
      <c r="GSL193" s="148"/>
      <c r="GSM193" s="148"/>
      <c r="GSN193" s="148"/>
      <c r="GSO193" s="148"/>
      <c r="GSP193" s="148"/>
      <c r="GSQ193" s="148"/>
      <c r="GSR193" s="148"/>
      <c r="GSS193" s="148"/>
      <c r="GST193" s="148"/>
      <c r="GSU193" s="148"/>
      <c r="GSV193" s="148"/>
      <c r="GSW193" s="148"/>
      <c r="GSX193" s="148"/>
      <c r="GSY193" s="148"/>
      <c r="GSZ193" s="148"/>
      <c r="GTA193" s="148"/>
      <c r="GTB193" s="148"/>
      <c r="GTC193" s="148"/>
      <c r="GTD193" s="148"/>
      <c r="GTE193" s="148"/>
      <c r="GTF193" s="148"/>
      <c r="GTG193" s="148"/>
      <c r="GTH193" s="148"/>
      <c r="GTI193" s="148"/>
      <c r="GTJ193" s="148"/>
      <c r="GTK193" s="148"/>
      <c r="GTL193" s="148"/>
      <c r="GTM193" s="148"/>
      <c r="GTN193" s="148"/>
      <c r="GTO193" s="148"/>
      <c r="GTP193" s="148"/>
      <c r="GTQ193" s="148"/>
      <c r="GTR193" s="148"/>
      <c r="GTS193" s="148"/>
      <c r="GTT193" s="148"/>
      <c r="GTU193" s="148"/>
      <c r="GTV193" s="148"/>
      <c r="GTW193" s="148"/>
      <c r="GTX193" s="148"/>
      <c r="GTY193" s="148"/>
      <c r="GTZ193" s="148"/>
      <c r="GUA193" s="148"/>
      <c r="GUB193" s="148"/>
      <c r="GUC193" s="148"/>
      <c r="GUD193" s="148"/>
      <c r="GUE193" s="148"/>
      <c r="GUF193" s="148"/>
      <c r="GUG193" s="148"/>
      <c r="GUH193" s="148"/>
      <c r="GUI193" s="148"/>
      <c r="GUJ193" s="148"/>
      <c r="GUK193" s="148"/>
      <c r="GUL193" s="148"/>
      <c r="GUM193" s="148"/>
      <c r="GUN193" s="148"/>
      <c r="GUO193" s="148"/>
      <c r="GUP193" s="148"/>
      <c r="GUQ193" s="148"/>
      <c r="GUR193" s="148"/>
      <c r="GUS193" s="148"/>
      <c r="GUT193" s="148"/>
      <c r="GUU193" s="148"/>
      <c r="GUV193" s="148"/>
      <c r="GUW193" s="148"/>
      <c r="GUX193" s="148"/>
      <c r="GUY193" s="148"/>
      <c r="GUZ193" s="148"/>
      <c r="GVA193" s="148"/>
      <c r="GVB193" s="148"/>
      <c r="GVC193" s="148"/>
      <c r="GVD193" s="148"/>
      <c r="GVE193" s="148"/>
      <c r="GVF193" s="148"/>
      <c r="GVG193" s="148"/>
      <c r="GVH193" s="148"/>
      <c r="GVI193" s="148"/>
      <c r="GVJ193" s="148"/>
      <c r="GVK193" s="148"/>
      <c r="GVL193" s="148"/>
      <c r="GVM193" s="148"/>
      <c r="GVN193" s="148"/>
      <c r="GVO193" s="148"/>
      <c r="GVP193" s="148"/>
      <c r="GVQ193" s="148"/>
      <c r="GVR193" s="148"/>
      <c r="GVS193" s="148"/>
      <c r="GVT193" s="148"/>
      <c r="GVU193" s="148"/>
      <c r="GVV193" s="148"/>
      <c r="GVW193" s="148"/>
      <c r="GVX193" s="148"/>
      <c r="GVY193" s="148"/>
      <c r="GVZ193" s="148"/>
      <c r="GWA193" s="148"/>
      <c r="GWB193" s="148"/>
      <c r="GWC193" s="148"/>
      <c r="GWD193" s="148"/>
      <c r="GWE193" s="148"/>
      <c r="GWF193" s="148"/>
      <c r="GWG193" s="148"/>
      <c r="GWH193" s="148"/>
      <c r="GWI193" s="148"/>
      <c r="GWJ193" s="148"/>
      <c r="GWK193" s="148"/>
      <c r="GWL193" s="148"/>
      <c r="GWM193" s="148"/>
      <c r="GWN193" s="148"/>
      <c r="GWO193" s="148"/>
      <c r="GWP193" s="148"/>
      <c r="GWQ193" s="148"/>
      <c r="GWR193" s="148"/>
      <c r="GWS193" s="148"/>
      <c r="GWT193" s="148"/>
      <c r="GWU193" s="148"/>
      <c r="GWV193" s="148"/>
      <c r="GWW193" s="148"/>
      <c r="GWX193" s="148"/>
      <c r="GWY193" s="148"/>
      <c r="GWZ193" s="148"/>
      <c r="GXA193" s="148"/>
      <c r="GXB193" s="148"/>
      <c r="GXC193" s="148"/>
      <c r="GXD193" s="148"/>
      <c r="GXE193" s="148"/>
      <c r="GXF193" s="148"/>
      <c r="GXG193" s="148"/>
      <c r="GXH193" s="148"/>
      <c r="GXI193" s="148"/>
      <c r="GXJ193" s="148"/>
      <c r="GXK193" s="148"/>
      <c r="GXL193" s="148"/>
      <c r="GXM193" s="148"/>
      <c r="GXN193" s="148"/>
      <c r="GXO193" s="148"/>
      <c r="GXP193" s="148"/>
      <c r="GXQ193" s="148"/>
      <c r="GXR193" s="148"/>
      <c r="GXS193" s="148"/>
      <c r="GXT193" s="148"/>
      <c r="GXU193" s="148"/>
      <c r="GXV193" s="148"/>
      <c r="GXW193" s="148"/>
      <c r="GXX193" s="148"/>
      <c r="GXY193" s="148"/>
      <c r="GXZ193" s="148"/>
      <c r="GYA193" s="148"/>
      <c r="GYB193" s="148"/>
      <c r="GYC193" s="148"/>
      <c r="GYD193" s="148"/>
      <c r="GYE193" s="148"/>
      <c r="GYF193" s="148"/>
      <c r="GYG193" s="148"/>
      <c r="GYH193" s="148"/>
      <c r="GYI193" s="148"/>
      <c r="GYJ193" s="148"/>
      <c r="GYK193" s="148"/>
      <c r="GYL193" s="148"/>
      <c r="GYM193" s="148"/>
      <c r="GYN193" s="148"/>
      <c r="GYO193" s="148"/>
      <c r="GYP193" s="148"/>
      <c r="GYQ193" s="148"/>
      <c r="GYR193" s="148"/>
      <c r="GYS193" s="148"/>
      <c r="GYT193" s="148"/>
      <c r="GYU193" s="148"/>
      <c r="GYV193" s="148"/>
      <c r="GYW193" s="148"/>
      <c r="GYX193" s="148"/>
      <c r="GYY193" s="148"/>
      <c r="GYZ193" s="148"/>
      <c r="GZA193" s="148"/>
      <c r="GZB193" s="148"/>
      <c r="GZC193" s="148"/>
      <c r="GZD193" s="148"/>
      <c r="GZE193" s="148"/>
      <c r="GZF193" s="148"/>
      <c r="GZG193" s="148"/>
      <c r="GZH193" s="148"/>
      <c r="GZI193" s="148"/>
      <c r="GZJ193" s="148"/>
      <c r="GZK193" s="148"/>
      <c r="GZL193" s="148"/>
      <c r="GZM193" s="148"/>
      <c r="GZN193" s="148"/>
      <c r="GZO193" s="148"/>
      <c r="GZP193" s="148"/>
      <c r="GZQ193" s="148"/>
      <c r="GZR193" s="148"/>
      <c r="GZS193" s="148"/>
      <c r="GZT193" s="148"/>
      <c r="GZU193" s="148"/>
      <c r="GZV193" s="148"/>
      <c r="GZW193" s="148"/>
      <c r="GZX193" s="148"/>
      <c r="GZY193" s="148"/>
      <c r="GZZ193" s="148"/>
      <c r="HAA193" s="148"/>
      <c r="HAB193" s="148"/>
      <c r="HAC193" s="148"/>
      <c r="HAD193" s="148"/>
      <c r="HAE193" s="148"/>
      <c r="HAF193" s="148"/>
      <c r="HAG193" s="148"/>
      <c r="HAH193" s="148"/>
      <c r="HAI193" s="148"/>
      <c r="HAJ193" s="148"/>
      <c r="HAK193" s="148"/>
      <c r="HAL193" s="148"/>
      <c r="HAM193" s="148"/>
      <c r="HAN193" s="148"/>
      <c r="HAO193" s="148"/>
      <c r="HAP193" s="148"/>
      <c r="HAQ193" s="148"/>
      <c r="HAR193" s="148"/>
      <c r="HAS193" s="148"/>
      <c r="HAT193" s="148"/>
      <c r="HAU193" s="148"/>
      <c r="HAV193" s="148"/>
      <c r="HAW193" s="148"/>
      <c r="HAX193" s="148"/>
      <c r="HAY193" s="148"/>
      <c r="HAZ193" s="148"/>
      <c r="HBA193" s="148"/>
      <c r="HBB193" s="148"/>
      <c r="HBC193" s="148"/>
      <c r="HBD193" s="148"/>
      <c r="HBE193" s="148"/>
      <c r="HBF193" s="148"/>
      <c r="HBG193" s="148"/>
      <c r="HBH193" s="148"/>
      <c r="HBI193" s="148"/>
      <c r="HBJ193" s="148"/>
      <c r="HBK193" s="148"/>
      <c r="HBL193" s="148"/>
      <c r="HBM193" s="148"/>
      <c r="HBN193" s="148"/>
      <c r="HBO193" s="148"/>
      <c r="HBP193" s="148"/>
      <c r="HBQ193" s="148"/>
      <c r="HBR193" s="148"/>
      <c r="HBS193" s="148"/>
      <c r="HBT193" s="148"/>
      <c r="HBU193" s="148"/>
      <c r="HBV193" s="148"/>
      <c r="HBW193" s="148"/>
      <c r="HBX193" s="148"/>
      <c r="HBY193" s="148"/>
      <c r="HBZ193" s="148"/>
      <c r="HCA193" s="148"/>
      <c r="HCB193" s="148"/>
      <c r="HCC193" s="148"/>
      <c r="HCD193" s="148"/>
      <c r="HCE193" s="148"/>
      <c r="HCF193" s="148"/>
      <c r="HCG193" s="148"/>
      <c r="HCH193" s="148"/>
      <c r="HCI193" s="148"/>
      <c r="HCJ193" s="148"/>
      <c r="HCK193" s="148"/>
      <c r="HCL193" s="148"/>
      <c r="HCM193" s="148"/>
      <c r="HCN193" s="148"/>
      <c r="HCO193" s="148"/>
      <c r="HCP193" s="148"/>
      <c r="HCQ193" s="148"/>
      <c r="HCR193" s="148"/>
      <c r="HCS193" s="148"/>
      <c r="HCT193" s="148"/>
      <c r="HCU193" s="148"/>
      <c r="HCV193" s="148"/>
      <c r="HCW193" s="148"/>
      <c r="HCX193" s="148"/>
      <c r="HCY193" s="148"/>
      <c r="HCZ193" s="148"/>
      <c r="HDA193" s="148"/>
      <c r="HDB193" s="148"/>
      <c r="HDC193" s="148"/>
      <c r="HDD193" s="148"/>
      <c r="HDE193" s="148"/>
      <c r="HDF193" s="148"/>
      <c r="HDG193" s="148"/>
      <c r="HDH193" s="148"/>
      <c r="HDI193" s="148"/>
      <c r="HDJ193" s="148"/>
      <c r="HDK193" s="148"/>
      <c r="HDL193" s="148"/>
      <c r="HDM193" s="148"/>
      <c r="HDN193" s="148"/>
      <c r="HDO193" s="148"/>
      <c r="HDP193" s="148"/>
      <c r="HDQ193" s="148"/>
      <c r="HDR193" s="148"/>
      <c r="HDS193" s="148"/>
      <c r="HDT193" s="148"/>
      <c r="HDU193" s="148"/>
      <c r="HDV193" s="148"/>
      <c r="HDW193" s="148"/>
      <c r="HDX193" s="148"/>
      <c r="HDY193" s="148"/>
      <c r="HDZ193" s="148"/>
      <c r="HEA193" s="148"/>
      <c r="HEB193" s="148"/>
      <c r="HEC193" s="148"/>
      <c r="HED193" s="148"/>
      <c r="HEE193" s="148"/>
      <c r="HEF193" s="148"/>
      <c r="HEG193" s="148"/>
      <c r="HEH193" s="148"/>
      <c r="HEI193" s="148"/>
      <c r="HEJ193" s="148"/>
      <c r="HEK193" s="148"/>
      <c r="HEL193" s="148"/>
      <c r="HEM193" s="148"/>
      <c r="HEN193" s="148"/>
      <c r="HEO193" s="148"/>
      <c r="HEP193" s="148"/>
      <c r="HEQ193" s="148"/>
      <c r="HER193" s="148"/>
      <c r="HES193" s="148"/>
      <c r="HET193" s="148"/>
      <c r="HEU193" s="148"/>
      <c r="HEV193" s="148"/>
      <c r="HEW193" s="148"/>
      <c r="HEX193" s="148"/>
      <c r="HEY193" s="148"/>
      <c r="HEZ193" s="148"/>
      <c r="HFA193" s="148"/>
      <c r="HFB193" s="148"/>
      <c r="HFC193" s="148"/>
      <c r="HFD193" s="148"/>
      <c r="HFE193" s="148"/>
      <c r="HFF193" s="148"/>
      <c r="HFG193" s="148"/>
      <c r="HFH193" s="148"/>
      <c r="HFI193" s="148"/>
      <c r="HFJ193" s="148"/>
      <c r="HFK193" s="148"/>
      <c r="HFL193" s="148"/>
      <c r="HFM193" s="148"/>
      <c r="HFN193" s="148"/>
      <c r="HFO193" s="148"/>
      <c r="HFP193" s="148"/>
      <c r="HFQ193" s="148"/>
      <c r="HFR193" s="148"/>
      <c r="HFS193" s="148"/>
      <c r="HFT193" s="148"/>
      <c r="HFU193" s="148"/>
      <c r="HFV193" s="148"/>
      <c r="HFW193" s="148"/>
      <c r="HFX193" s="148"/>
      <c r="HFY193" s="148"/>
      <c r="HFZ193" s="148"/>
      <c r="HGA193" s="148"/>
      <c r="HGB193" s="148"/>
      <c r="HGC193" s="148"/>
      <c r="HGD193" s="148"/>
      <c r="HGE193" s="148"/>
      <c r="HGF193" s="148"/>
      <c r="HGG193" s="148"/>
      <c r="HGH193" s="148"/>
      <c r="HGI193" s="148"/>
      <c r="HGJ193" s="148"/>
      <c r="HGK193" s="148"/>
      <c r="HGL193" s="148"/>
      <c r="HGM193" s="148"/>
      <c r="HGN193" s="148"/>
      <c r="HGO193" s="148"/>
      <c r="HGP193" s="148"/>
      <c r="HGQ193" s="148"/>
      <c r="HGR193" s="148"/>
      <c r="HGS193" s="148"/>
      <c r="HGT193" s="148"/>
      <c r="HGU193" s="148"/>
      <c r="HGV193" s="148"/>
      <c r="HGW193" s="148"/>
      <c r="HGX193" s="148"/>
      <c r="HGY193" s="148"/>
      <c r="HGZ193" s="148"/>
      <c r="HHA193" s="148"/>
      <c r="HHB193" s="148"/>
      <c r="HHC193" s="148"/>
      <c r="HHD193" s="148"/>
      <c r="HHE193" s="148"/>
      <c r="HHF193" s="148"/>
      <c r="HHG193" s="148"/>
      <c r="HHH193" s="148"/>
      <c r="HHI193" s="148"/>
      <c r="HHJ193" s="148"/>
      <c r="HHK193" s="148"/>
      <c r="HHL193" s="148"/>
      <c r="HHM193" s="148"/>
      <c r="HHN193" s="148"/>
      <c r="HHO193" s="148"/>
      <c r="HHP193" s="148"/>
      <c r="HHQ193" s="148"/>
      <c r="HHR193" s="148"/>
      <c r="HHS193" s="148"/>
      <c r="HHT193" s="148"/>
      <c r="HHU193" s="148"/>
      <c r="HHV193" s="148"/>
      <c r="HHW193" s="148"/>
      <c r="HHX193" s="148"/>
      <c r="HHY193" s="148"/>
      <c r="HHZ193" s="148"/>
      <c r="HIA193" s="148"/>
      <c r="HIB193" s="148"/>
      <c r="HIC193" s="148"/>
      <c r="HID193" s="148"/>
      <c r="HIE193" s="148"/>
      <c r="HIF193" s="148"/>
      <c r="HIG193" s="148"/>
      <c r="HIH193" s="148"/>
      <c r="HII193" s="148"/>
      <c r="HIJ193" s="148"/>
      <c r="HIK193" s="148"/>
      <c r="HIL193" s="148"/>
      <c r="HIM193" s="148"/>
      <c r="HIN193" s="148"/>
      <c r="HIO193" s="148"/>
      <c r="HIP193" s="148"/>
      <c r="HIQ193" s="148"/>
      <c r="HIR193" s="148"/>
      <c r="HIS193" s="148"/>
      <c r="HIT193" s="148"/>
      <c r="HIU193" s="148"/>
      <c r="HIV193" s="148"/>
      <c r="HIW193" s="148"/>
      <c r="HIX193" s="148"/>
      <c r="HIY193" s="148"/>
      <c r="HIZ193" s="148"/>
      <c r="HJA193" s="148"/>
      <c r="HJB193" s="148"/>
      <c r="HJC193" s="148"/>
      <c r="HJD193" s="148"/>
      <c r="HJE193" s="148"/>
      <c r="HJF193" s="148"/>
      <c r="HJG193" s="148"/>
      <c r="HJH193" s="148"/>
      <c r="HJI193" s="148"/>
      <c r="HJJ193" s="148"/>
      <c r="HJK193" s="148"/>
      <c r="HJL193" s="148"/>
      <c r="HJM193" s="148"/>
      <c r="HJN193" s="148"/>
      <c r="HJO193" s="148"/>
      <c r="HJP193" s="148"/>
      <c r="HJQ193" s="148"/>
      <c r="HJR193" s="148"/>
      <c r="HJS193" s="148"/>
      <c r="HJT193" s="148"/>
      <c r="HJU193" s="148"/>
      <c r="HJV193" s="148"/>
      <c r="HJW193" s="148"/>
      <c r="HJX193" s="148"/>
      <c r="HJY193" s="148"/>
      <c r="HJZ193" s="148"/>
      <c r="HKA193" s="148"/>
      <c r="HKB193" s="148"/>
      <c r="HKC193" s="148"/>
      <c r="HKD193" s="148"/>
      <c r="HKE193" s="148"/>
      <c r="HKF193" s="148"/>
      <c r="HKG193" s="148"/>
      <c r="HKH193" s="148"/>
      <c r="HKI193" s="148"/>
      <c r="HKJ193" s="148"/>
      <c r="HKK193" s="148"/>
      <c r="HKL193" s="148"/>
      <c r="HKM193" s="148"/>
      <c r="HKN193" s="148"/>
      <c r="HKO193" s="148"/>
      <c r="HKP193" s="148"/>
      <c r="HKQ193" s="148"/>
      <c r="HKR193" s="148"/>
      <c r="HKS193" s="148"/>
      <c r="HKT193" s="148"/>
      <c r="HKU193" s="148"/>
      <c r="HKV193" s="148"/>
      <c r="HKW193" s="148"/>
      <c r="HKX193" s="148"/>
      <c r="HKY193" s="148"/>
      <c r="HKZ193" s="148"/>
      <c r="HLA193" s="148"/>
      <c r="HLB193" s="148"/>
      <c r="HLC193" s="148"/>
      <c r="HLD193" s="148"/>
      <c r="HLE193" s="148"/>
      <c r="HLF193" s="148"/>
      <c r="HLG193" s="148"/>
      <c r="HLH193" s="148"/>
      <c r="HLI193" s="148"/>
      <c r="HLJ193" s="148"/>
      <c r="HLK193" s="148"/>
      <c r="HLL193" s="148"/>
      <c r="HLM193" s="148"/>
      <c r="HLN193" s="148"/>
      <c r="HLO193" s="148"/>
      <c r="HLP193" s="148"/>
      <c r="HLQ193" s="148"/>
      <c r="HLR193" s="148"/>
      <c r="HLS193" s="148"/>
      <c r="HLT193" s="148"/>
      <c r="HLU193" s="148"/>
      <c r="HLV193" s="148"/>
      <c r="HLW193" s="148"/>
      <c r="HLX193" s="148"/>
      <c r="HLY193" s="148"/>
      <c r="HLZ193" s="148"/>
      <c r="HMA193" s="148"/>
      <c r="HMB193" s="148"/>
      <c r="HMC193" s="148"/>
      <c r="HMD193" s="148"/>
      <c r="HME193" s="148"/>
      <c r="HMF193" s="148"/>
      <c r="HMG193" s="148"/>
      <c r="HMH193" s="148"/>
      <c r="HMI193" s="148"/>
      <c r="HMJ193" s="148"/>
      <c r="HMK193" s="148"/>
      <c r="HML193" s="148"/>
      <c r="HMM193" s="148"/>
      <c r="HMN193" s="148"/>
      <c r="HMO193" s="148"/>
      <c r="HMP193" s="148"/>
      <c r="HMQ193" s="148"/>
      <c r="HMR193" s="148"/>
      <c r="HMS193" s="148"/>
      <c r="HMT193" s="148"/>
      <c r="HMU193" s="148"/>
      <c r="HMV193" s="148"/>
      <c r="HMW193" s="148"/>
      <c r="HMX193" s="148"/>
      <c r="HMY193" s="148"/>
      <c r="HMZ193" s="148"/>
      <c r="HNA193" s="148"/>
      <c r="HNB193" s="148"/>
      <c r="HNC193" s="148"/>
      <c r="HND193" s="148"/>
      <c r="HNE193" s="148"/>
      <c r="HNF193" s="148"/>
      <c r="HNG193" s="148"/>
      <c r="HNH193" s="148"/>
      <c r="HNI193" s="148"/>
      <c r="HNJ193" s="148"/>
      <c r="HNK193" s="148"/>
      <c r="HNL193" s="148"/>
      <c r="HNM193" s="148"/>
      <c r="HNN193" s="148"/>
      <c r="HNO193" s="148"/>
      <c r="HNP193" s="148"/>
      <c r="HNQ193" s="148"/>
      <c r="HNR193" s="148"/>
      <c r="HNS193" s="148"/>
      <c r="HNT193" s="148"/>
      <c r="HNU193" s="148"/>
      <c r="HNV193" s="148"/>
      <c r="HNW193" s="148"/>
      <c r="HNX193" s="148"/>
      <c r="HNY193" s="148"/>
      <c r="HNZ193" s="148"/>
      <c r="HOA193" s="148"/>
      <c r="HOB193" s="148"/>
      <c r="HOC193" s="148"/>
      <c r="HOD193" s="148"/>
      <c r="HOE193" s="148"/>
      <c r="HOF193" s="148"/>
      <c r="HOG193" s="148"/>
      <c r="HOH193" s="148"/>
      <c r="HOI193" s="148"/>
      <c r="HOJ193" s="148"/>
      <c r="HOK193" s="148"/>
      <c r="HOL193" s="148"/>
      <c r="HOM193" s="148"/>
      <c r="HON193" s="148"/>
      <c r="HOO193" s="148"/>
      <c r="HOP193" s="148"/>
      <c r="HOQ193" s="148"/>
      <c r="HOR193" s="148"/>
      <c r="HOS193" s="148"/>
      <c r="HOT193" s="148"/>
      <c r="HOU193" s="148"/>
      <c r="HOV193" s="148"/>
      <c r="HOW193" s="148"/>
      <c r="HOX193" s="148"/>
      <c r="HOY193" s="148"/>
      <c r="HOZ193" s="148"/>
      <c r="HPA193" s="148"/>
      <c r="HPB193" s="148"/>
      <c r="HPC193" s="148"/>
      <c r="HPD193" s="148"/>
      <c r="HPE193" s="148"/>
      <c r="HPF193" s="148"/>
      <c r="HPG193" s="148"/>
      <c r="HPH193" s="148"/>
      <c r="HPI193" s="148"/>
      <c r="HPJ193" s="148"/>
      <c r="HPK193" s="148"/>
      <c r="HPL193" s="148"/>
      <c r="HPM193" s="148"/>
      <c r="HPN193" s="148"/>
      <c r="HPO193" s="148"/>
      <c r="HPP193" s="148"/>
      <c r="HPQ193" s="148"/>
      <c r="HPR193" s="148"/>
      <c r="HPS193" s="148"/>
      <c r="HPT193" s="148"/>
      <c r="HPU193" s="148"/>
      <c r="HPV193" s="148"/>
      <c r="HPW193" s="148"/>
      <c r="HPX193" s="148"/>
      <c r="HPY193" s="148"/>
      <c r="HPZ193" s="148"/>
      <c r="HQA193" s="148"/>
      <c r="HQB193" s="148"/>
      <c r="HQC193" s="148"/>
      <c r="HQD193" s="148"/>
      <c r="HQE193" s="148"/>
      <c r="HQF193" s="148"/>
      <c r="HQG193" s="148"/>
      <c r="HQH193" s="148"/>
      <c r="HQI193" s="148"/>
      <c r="HQJ193" s="148"/>
      <c r="HQK193" s="148"/>
      <c r="HQL193" s="148"/>
      <c r="HQM193" s="148"/>
      <c r="HQN193" s="148"/>
      <c r="HQO193" s="148"/>
      <c r="HQP193" s="148"/>
      <c r="HQQ193" s="148"/>
      <c r="HQR193" s="148"/>
      <c r="HQS193" s="148"/>
      <c r="HQT193" s="148"/>
      <c r="HQU193" s="148"/>
      <c r="HQV193" s="148"/>
      <c r="HQW193" s="148"/>
      <c r="HQX193" s="148"/>
      <c r="HQY193" s="148"/>
      <c r="HQZ193" s="148"/>
      <c r="HRA193" s="148"/>
      <c r="HRB193" s="148"/>
      <c r="HRC193" s="148"/>
      <c r="HRD193" s="148"/>
      <c r="HRE193" s="148"/>
      <c r="HRF193" s="148"/>
      <c r="HRG193" s="148"/>
      <c r="HRH193" s="148"/>
      <c r="HRI193" s="148"/>
      <c r="HRJ193" s="148"/>
      <c r="HRK193" s="148"/>
      <c r="HRL193" s="148"/>
      <c r="HRM193" s="148"/>
      <c r="HRN193" s="148"/>
      <c r="HRO193" s="148"/>
      <c r="HRP193" s="148"/>
      <c r="HRQ193" s="148"/>
      <c r="HRR193" s="148"/>
      <c r="HRS193" s="148"/>
      <c r="HRT193" s="148"/>
      <c r="HRU193" s="148"/>
      <c r="HRV193" s="148"/>
      <c r="HRW193" s="148"/>
      <c r="HRX193" s="148"/>
      <c r="HRY193" s="148"/>
      <c r="HRZ193" s="148"/>
      <c r="HSA193" s="148"/>
      <c r="HSB193" s="148"/>
      <c r="HSC193" s="148"/>
      <c r="HSD193" s="148"/>
      <c r="HSE193" s="148"/>
      <c r="HSF193" s="148"/>
      <c r="HSG193" s="148"/>
      <c r="HSH193" s="148"/>
      <c r="HSI193" s="148"/>
      <c r="HSJ193" s="148"/>
      <c r="HSK193" s="148"/>
      <c r="HSL193" s="148"/>
      <c r="HSM193" s="148"/>
      <c r="HSN193" s="148"/>
      <c r="HSO193" s="148"/>
      <c r="HSP193" s="148"/>
      <c r="HSQ193" s="148"/>
      <c r="HSR193" s="148"/>
      <c r="HSS193" s="148"/>
      <c r="HST193" s="148"/>
      <c r="HSU193" s="148"/>
      <c r="HSV193" s="148"/>
      <c r="HSW193" s="148"/>
      <c r="HSX193" s="148"/>
      <c r="HSY193" s="148"/>
      <c r="HSZ193" s="148"/>
      <c r="HTA193" s="148"/>
      <c r="HTB193" s="148"/>
      <c r="HTC193" s="148"/>
      <c r="HTD193" s="148"/>
      <c r="HTE193" s="148"/>
      <c r="HTF193" s="148"/>
      <c r="HTG193" s="148"/>
      <c r="HTH193" s="148"/>
      <c r="HTI193" s="148"/>
      <c r="HTJ193" s="148"/>
      <c r="HTK193" s="148"/>
      <c r="HTL193" s="148"/>
      <c r="HTM193" s="148"/>
      <c r="HTN193" s="148"/>
      <c r="HTO193" s="148"/>
      <c r="HTP193" s="148"/>
      <c r="HTQ193" s="148"/>
      <c r="HTR193" s="148"/>
      <c r="HTS193" s="148"/>
      <c r="HTT193" s="148"/>
      <c r="HTU193" s="148"/>
      <c r="HTV193" s="148"/>
      <c r="HTW193" s="148"/>
      <c r="HTX193" s="148"/>
      <c r="HTY193" s="148"/>
      <c r="HTZ193" s="148"/>
      <c r="HUA193" s="148"/>
      <c r="HUB193" s="148"/>
      <c r="HUC193" s="148"/>
      <c r="HUD193" s="148"/>
      <c r="HUE193" s="148"/>
      <c r="HUF193" s="148"/>
      <c r="HUG193" s="148"/>
      <c r="HUH193" s="148"/>
      <c r="HUI193" s="148"/>
      <c r="HUJ193" s="148"/>
      <c r="HUK193" s="148"/>
      <c r="HUL193" s="148"/>
      <c r="HUM193" s="148"/>
      <c r="HUN193" s="148"/>
      <c r="HUO193" s="148"/>
      <c r="HUP193" s="148"/>
      <c r="HUQ193" s="148"/>
      <c r="HUR193" s="148"/>
      <c r="HUS193" s="148"/>
      <c r="HUT193" s="148"/>
      <c r="HUU193" s="148"/>
      <c r="HUV193" s="148"/>
      <c r="HUW193" s="148"/>
      <c r="HUX193" s="148"/>
      <c r="HUY193" s="148"/>
      <c r="HUZ193" s="148"/>
      <c r="HVA193" s="148"/>
      <c r="HVB193" s="148"/>
      <c r="HVC193" s="148"/>
      <c r="HVD193" s="148"/>
      <c r="HVE193" s="148"/>
      <c r="HVF193" s="148"/>
      <c r="HVG193" s="148"/>
      <c r="HVH193" s="148"/>
      <c r="HVI193" s="148"/>
      <c r="HVJ193" s="148"/>
      <c r="HVK193" s="148"/>
      <c r="HVL193" s="148"/>
      <c r="HVM193" s="148"/>
      <c r="HVN193" s="148"/>
      <c r="HVO193" s="148"/>
      <c r="HVP193" s="148"/>
      <c r="HVQ193" s="148"/>
      <c r="HVR193" s="148"/>
      <c r="HVS193" s="148"/>
      <c r="HVT193" s="148"/>
      <c r="HVU193" s="148"/>
      <c r="HVV193" s="148"/>
      <c r="HVW193" s="148"/>
      <c r="HVX193" s="148"/>
      <c r="HVY193" s="148"/>
      <c r="HVZ193" s="148"/>
      <c r="HWA193" s="148"/>
      <c r="HWB193" s="148"/>
      <c r="HWC193" s="148"/>
      <c r="HWD193" s="148"/>
      <c r="HWE193" s="148"/>
      <c r="HWF193" s="148"/>
      <c r="HWG193" s="148"/>
      <c r="HWH193" s="148"/>
      <c r="HWI193" s="148"/>
      <c r="HWJ193" s="148"/>
      <c r="HWK193" s="148"/>
      <c r="HWL193" s="148"/>
      <c r="HWM193" s="148"/>
      <c r="HWN193" s="148"/>
      <c r="HWO193" s="148"/>
      <c r="HWP193" s="148"/>
      <c r="HWQ193" s="148"/>
      <c r="HWR193" s="148"/>
      <c r="HWS193" s="148"/>
      <c r="HWT193" s="148"/>
      <c r="HWU193" s="148"/>
      <c r="HWV193" s="148"/>
      <c r="HWW193" s="148"/>
      <c r="HWX193" s="148"/>
      <c r="HWY193" s="148"/>
      <c r="HWZ193" s="148"/>
      <c r="HXA193" s="148"/>
      <c r="HXB193" s="148"/>
      <c r="HXC193" s="148"/>
      <c r="HXD193" s="148"/>
      <c r="HXE193" s="148"/>
      <c r="HXF193" s="148"/>
      <c r="HXG193" s="148"/>
      <c r="HXH193" s="148"/>
      <c r="HXI193" s="148"/>
      <c r="HXJ193" s="148"/>
      <c r="HXK193" s="148"/>
      <c r="HXL193" s="148"/>
      <c r="HXM193" s="148"/>
      <c r="HXN193" s="148"/>
      <c r="HXO193" s="148"/>
      <c r="HXP193" s="148"/>
      <c r="HXQ193" s="148"/>
      <c r="HXR193" s="148"/>
      <c r="HXS193" s="148"/>
      <c r="HXT193" s="148"/>
      <c r="HXU193" s="148"/>
      <c r="HXV193" s="148"/>
      <c r="HXW193" s="148"/>
      <c r="HXX193" s="148"/>
      <c r="HXY193" s="148"/>
      <c r="HXZ193" s="148"/>
      <c r="HYA193" s="148"/>
      <c r="HYB193" s="148"/>
      <c r="HYC193" s="148"/>
      <c r="HYD193" s="148"/>
      <c r="HYE193" s="148"/>
      <c r="HYF193" s="148"/>
      <c r="HYG193" s="148"/>
      <c r="HYH193" s="148"/>
      <c r="HYI193" s="148"/>
      <c r="HYJ193" s="148"/>
      <c r="HYK193" s="148"/>
      <c r="HYL193" s="148"/>
      <c r="HYM193" s="148"/>
      <c r="HYN193" s="148"/>
      <c r="HYO193" s="148"/>
      <c r="HYP193" s="148"/>
      <c r="HYQ193" s="148"/>
      <c r="HYR193" s="148"/>
      <c r="HYS193" s="148"/>
      <c r="HYT193" s="148"/>
      <c r="HYU193" s="148"/>
      <c r="HYV193" s="148"/>
      <c r="HYW193" s="148"/>
      <c r="HYX193" s="148"/>
      <c r="HYY193" s="148"/>
      <c r="HYZ193" s="148"/>
      <c r="HZA193" s="148"/>
      <c r="HZB193" s="148"/>
      <c r="HZC193" s="148"/>
      <c r="HZD193" s="148"/>
      <c r="HZE193" s="148"/>
      <c r="HZF193" s="148"/>
      <c r="HZG193" s="148"/>
      <c r="HZH193" s="148"/>
      <c r="HZI193" s="148"/>
      <c r="HZJ193" s="148"/>
      <c r="HZK193" s="148"/>
      <c r="HZL193" s="148"/>
      <c r="HZM193" s="148"/>
      <c r="HZN193" s="148"/>
      <c r="HZO193" s="148"/>
      <c r="HZP193" s="148"/>
      <c r="HZQ193" s="148"/>
      <c r="HZR193" s="148"/>
      <c r="HZS193" s="148"/>
      <c r="HZT193" s="148"/>
      <c r="HZU193" s="148"/>
      <c r="HZV193" s="148"/>
      <c r="HZW193" s="148"/>
      <c r="HZX193" s="148"/>
      <c r="HZY193" s="148"/>
      <c r="HZZ193" s="148"/>
      <c r="IAA193" s="148"/>
      <c r="IAB193" s="148"/>
      <c r="IAC193" s="148"/>
      <c r="IAD193" s="148"/>
      <c r="IAE193" s="148"/>
      <c r="IAF193" s="148"/>
      <c r="IAG193" s="148"/>
      <c r="IAH193" s="148"/>
      <c r="IAI193" s="148"/>
      <c r="IAJ193" s="148"/>
      <c r="IAK193" s="148"/>
      <c r="IAL193" s="148"/>
      <c r="IAM193" s="148"/>
      <c r="IAN193" s="148"/>
      <c r="IAO193" s="148"/>
      <c r="IAP193" s="148"/>
      <c r="IAQ193" s="148"/>
      <c r="IAR193" s="148"/>
      <c r="IAS193" s="148"/>
      <c r="IAT193" s="148"/>
      <c r="IAU193" s="148"/>
      <c r="IAV193" s="148"/>
      <c r="IAW193" s="148"/>
      <c r="IAX193" s="148"/>
      <c r="IAY193" s="148"/>
      <c r="IAZ193" s="148"/>
      <c r="IBA193" s="148"/>
      <c r="IBB193" s="148"/>
      <c r="IBC193" s="148"/>
      <c r="IBD193" s="148"/>
      <c r="IBE193" s="148"/>
      <c r="IBF193" s="148"/>
      <c r="IBG193" s="148"/>
      <c r="IBH193" s="148"/>
      <c r="IBI193" s="148"/>
      <c r="IBJ193" s="148"/>
      <c r="IBK193" s="148"/>
      <c r="IBL193" s="148"/>
      <c r="IBM193" s="148"/>
      <c r="IBN193" s="148"/>
      <c r="IBO193" s="148"/>
      <c r="IBP193" s="148"/>
      <c r="IBQ193" s="148"/>
      <c r="IBR193" s="148"/>
      <c r="IBS193" s="148"/>
      <c r="IBT193" s="148"/>
      <c r="IBU193" s="148"/>
      <c r="IBV193" s="148"/>
      <c r="IBW193" s="148"/>
      <c r="IBX193" s="148"/>
      <c r="IBY193" s="148"/>
      <c r="IBZ193" s="148"/>
      <c r="ICA193" s="148"/>
      <c r="ICB193" s="148"/>
      <c r="ICC193" s="148"/>
      <c r="ICD193" s="148"/>
      <c r="ICE193" s="148"/>
      <c r="ICF193" s="148"/>
      <c r="ICG193" s="148"/>
      <c r="ICH193" s="148"/>
      <c r="ICI193" s="148"/>
      <c r="ICJ193" s="148"/>
      <c r="ICK193" s="148"/>
      <c r="ICL193" s="148"/>
      <c r="ICM193" s="148"/>
      <c r="ICN193" s="148"/>
      <c r="ICO193" s="148"/>
      <c r="ICP193" s="148"/>
      <c r="ICQ193" s="148"/>
      <c r="ICR193" s="148"/>
      <c r="ICS193" s="148"/>
      <c r="ICT193" s="148"/>
      <c r="ICU193" s="148"/>
      <c r="ICV193" s="148"/>
      <c r="ICW193" s="148"/>
      <c r="ICX193" s="148"/>
      <c r="ICY193" s="148"/>
      <c r="ICZ193" s="148"/>
      <c r="IDA193" s="148"/>
      <c r="IDB193" s="148"/>
      <c r="IDC193" s="148"/>
      <c r="IDD193" s="148"/>
      <c r="IDE193" s="148"/>
      <c r="IDF193" s="148"/>
      <c r="IDG193" s="148"/>
      <c r="IDH193" s="148"/>
      <c r="IDI193" s="148"/>
      <c r="IDJ193" s="148"/>
      <c r="IDK193" s="148"/>
      <c r="IDL193" s="148"/>
      <c r="IDM193" s="148"/>
      <c r="IDN193" s="148"/>
      <c r="IDO193" s="148"/>
      <c r="IDP193" s="148"/>
      <c r="IDQ193" s="148"/>
      <c r="IDR193" s="148"/>
      <c r="IDS193" s="148"/>
      <c r="IDT193" s="148"/>
      <c r="IDU193" s="148"/>
      <c r="IDV193" s="148"/>
      <c r="IDW193" s="148"/>
      <c r="IDX193" s="148"/>
      <c r="IDY193" s="148"/>
      <c r="IDZ193" s="148"/>
      <c r="IEA193" s="148"/>
      <c r="IEB193" s="148"/>
      <c r="IEC193" s="148"/>
      <c r="IED193" s="148"/>
      <c r="IEE193" s="148"/>
      <c r="IEF193" s="148"/>
      <c r="IEG193" s="148"/>
      <c r="IEH193" s="148"/>
      <c r="IEI193" s="148"/>
      <c r="IEJ193" s="148"/>
      <c r="IEK193" s="148"/>
      <c r="IEL193" s="148"/>
      <c r="IEM193" s="148"/>
      <c r="IEN193" s="148"/>
      <c r="IEO193" s="148"/>
      <c r="IEP193" s="148"/>
      <c r="IEQ193" s="148"/>
      <c r="IER193" s="148"/>
      <c r="IES193" s="148"/>
      <c r="IET193" s="148"/>
      <c r="IEU193" s="148"/>
      <c r="IEV193" s="148"/>
      <c r="IEW193" s="148"/>
      <c r="IEX193" s="148"/>
      <c r="IEY193" s="148"/>
      <c r="IEZ193" s="148"/>
      <c r="IFA193" s="148"/>
      <c r="IFB193" s="148"/>
      <c r="IFC193" s="148"/>
      <c r="IFD193" s="148"/>
      <c r="IFE193" s="148"/>
      <c r="IFF193" s="148"/>
      <c r="IFG193" s="148"/>
      <c r="IFH193" s="148"/>
      <c r="IFI193" s="148"/>
      <c r="IFJ193" s="148"/>
      <c r="IFK193" s="148"/>
      <c r="IFL193" s="148"/>
      <c r="IFM193" s="148"/>
      <c r="IFN193" s="148"/>
      <c r="IFO193" s="148"/>
      <c r="IFP193" s="148"/>
      <c r="IFQ193" s="148"/>
      <c r="IFR193" s="148"/>
      <c r="IFS193" s="148"/>
      <c r="IFT193" s="148"/>
      <c r="IFU193" s="148"/>
      <c r="IFV193" s="148"/>
      <c r="IFW193" s="148"/>
      <c r="IFX193" s="148"/>
      <c r="IFY193" s="148"/>
      <c r="IFZ193" s="148"/>
      <c r="IGA193" s="148"/>
      <c r="IGB193" s="148"/>
      <c r="IGC193" s="148"/>
      <c r="IGD193" s="148"/>
      <c r="IGE193" s="148"/>
      <c r="IGF193" s="148"/>
      <c r="IGG193" s="148"/>
      <c r="IGH193" s="148"/>
      <c r="IGI193" s="148"/>
      <c r="IGJ193" s="148"/>
      <c r="IGK193" s="148"/>
      <c r="IGL193" s="148"/>
      <c r="IGM193" s="148"/>
      <c r="IGN193" s="148"/>
      <c r="IGO193" s="148"/>
      <c r="IGP193" s="148"/>
      <c r="IGQ193" s="148"/>
      <c r="IGR193" s="148"/>
      <c r="IGS193" s="148"/>
      <c r="IGT193" s="148"/>
      <c r="IGU193" s="148"/>
      <c r="IGV193" s="148"/>
      <c r="IGW193" s="148"/>
      <c r="IGX193" s="148"/>
      <c r="IGY193" s="148"/>
      <c r="IGZ193" s="148"/>
      <c r="IHA193" s="148"/>
      <c r="IHB193" s="148"/>
      <c r="IHC193" s="148"/>
      <c r="IHD193" s="148"/>
      <c r="IHE193" s="148"/>
      <c r="IHF193" s="148"/>
      <c r="IHG193" s="148"/>
      <c r="IHH193" s="148"/>
      <c r="IHI193" s="148"/>
      <c r="IHJ193" s="148"/>
      <c r="IHK193" s="148"/>
      <c r="IHL193" s="148"/>
      <c r="IHM193" s="148"/>
      <c r="IHN193" s="148"/>
      <c r="IHO193" s="148"/>
      <c r="IHP193" s="148"/>
      <c r="IHQ193" s="148"/>
      <c r="IHR193" s="148"/>
      <c r="IHS193" s="148"/>
      <c r="IHT193" s="148"/>
      <c r="IHU193" s="148"/>
      <c r="IHV193" s="148"/>
      <c r="IHW193" s="148"/>
      <c r="IHX193" s="148"/>
      <c r="IHY193" s="148"/>
      <c r="IHZ193" s="148"/>
      <c r="IIA193" s="148"/>
      <c r="IIB193" s="148"/>
      <c r="IIC193" s="148"/>
      <c r="IID193" s="148"/>
      <c r="IIE193" s="148"/>
      <c r="IIF193" s="148"/>
      <c r="IIG193" s="148"/>
      <c r="IIH193" s="148"/>
      <c r="III193" s="148"/>
      <c r="IIJ193" s="148"/>
      <c r="IIK193" s="148"/>
      <c r="IIL193" s="148"/>
      <c r="IIM193" s="148"/>
      <c r="IIN193" s="148"/>
      <c r="IIO193" s="148"/>
      <c r="IIP193" s="148"/>
      <c r="IIQ193" s="148"/>
      <c r="IIR193" s="148"/>
      <c r="IIS193" s="148"/>
      <c r="IIT193" s="148"/>
      <c r="IIU193" s="148"/>
      <c r="IIV193" s="148"/>
      <c r="IIW193" s="148"/>
      <c r="IIX193" s="148"/>
      <c r="IIY193" s="148"/>
      <c r="IIZ193" s="148"/>
      <c r="IJA193" s="148"/>
      <c r="IJB193" s="148"/>
      <c r="IJC193" s="148"/>
      <c r="IJD193" s="148"/>
      <c r="IJE193" s="148"/>
      <c r="IJF193" s="148"/>
      <c r="IJG193" s="148"/>
      <c r="IJH193" s="148"/>
      <c r="IJI193" s="148"/>
      <c r="IJJ193" s="148"/>
      <c r="IJK193" s="148"/>
      <c r="IJL193" s="148"/>
      <c r="IJM193" s="148"/>
      <c r="IJN193" s="148"/>
      <c r="IJO193" s="148"/>
      <c r="IJP193" s="148"/>
      <c r="IJQ193" s="148"/>
      <c r="IJR193" s="148"/>
      <c r="IJS193" s="148"/>
      <c r="IJT193" s="148"/>
      <c r="IJU193" s="148"/>
      <c r="IJV193" s="148"/>
      <c r="IJW193" s="148"/>
      <c r="IJX193" s="148"/>
      <c r="IJY193" s="148"/>
      <c r="IJZ193" s="148"/>
      <c r="IKA193" s="148"/>
      <c r="IKB193" s="148"/>
      <c r="IKC193" s="148"/>
      <c r="IKD193" s="148"/>
      <c r="IKE193" s="148"/>
      <c r="IKF193" s="148"/>
      <c r="IKG193" s="148"/>
      <c r="IKH193" s="148"/>
      <c r="IKI193" s="148"/>
      <c r="IKJ193" s="148"/>
      <c r="IKK193" s="148"/>
      <c r="IKL193" s="148"/>
      <c r="IKM193" s="148"/>
      <c r="IKN193" s="148"/>
      <c r="IKO193" s="148"/>
      <c r="IKP193" s="148"/>
      <c r="IKQ193" s="148"/>
      <c r="IKR193" s="148"/>
      <c r="IKS193" s="148"/>
      <c r="IKT193" s="148"/>
      <c r="IKU193" s="148"/>
      <c r="IKV193" s="148"/>
      <c r="IKW193" s="148"/>
      <c r="IKX193" s="148"/>
      <c r="IKY193" s="148"/>
      <c r="IKZ193" s="148"/>
      <c r="ILA193" s="148"/>
      <c r="ILB193" s="148"/>
      <c r="ILC193" s="148"/>
      <c r="ILD193" s="148"/>
      <c r="ILE193" s="148"/>
      <c r="ILF193" s="148"/>
      <c r="ILG193" s="148"/>
      <c r="ILH193" s="148"/>
      <c r="ILI193" s="148"/>
      <c r="ILJ193" s="148"/>
      <c r="ILK193" s="148"/>
      <c r="ILL193" s="148"/>
      <c r="ILM193" s="148"/>
      <c r="ILN193" s="148"/>
      <c r="ILO193" s="148"/>
      <c r="ILP193" s="148"/>
      <c r="ILQ193" s="148"/>
      <c r="ILR193" s="148"/>
      <c r="ILS193" s="148"/>
      <c r="ILT193" s="148"/>
      <c r="ILU193" s="148"/>
      <c r="ILV193" s="148"/>
      <c r="ILW193" s="148"/>
      <c r="ILX193" s="148"/>
      <c r="ILY193" s="148"/>
      <c r="ILZ193" s="148"/>
      <c r="IMA193" s="148"/>
      <c r="IMB193" s="148"/>
      <c r="IMC193" s="148"/>
      <c r="IMD193" s="148"/>
      <c r="IME193" s="148"/>
      <c r="IMF193" s="148"/>
      <c r="IMG193" s="148"/>
      <c r="IMH193" s="148"/>
      <c r="IMI193" s="148"/>
      <c r="IMJ193" s="148"/>
      <c r="IMK193" s="148"/>
      <c r="IML193" s="148"/>
      <c r="IMM193" s="148"/>
      <c r="IMN193" s="148"/>
      <c r="IMO193" s="148"/>
      <c r="IMP193" s="148"/>
      <c r="IMQ193" s="148"/>
      <c r="IMR193" s="148"/>
      <c r="IMS193" s="148"/>
      <c r="IMT193" s="148"/>
      <c r="IMU193" s="148"/>
      <c r="IMV193" s="148"/>
      <c r="IMW193" s="148"/>
      <c r="IMX193" s="148"/>
      <c r="IMY193" s="148"/>
      <c r="IMZ193" s="148"/>
      <c r="INA193" s="148"/>
      <c r="INB193" s="148"/>
      <c r="INC193" s="148"/>
      <c r="IND193" s="148"/>
      <c r="INE193" s="148"/>
      <c r="INF193" s="148"/>
      <c r="ING193" s="148"/>
      <c r="INH193" s="148"/>
      <c r="INI193" s="148"/>
      <c r="INJ193" s="148"/>
      <c r="INK193" s="148"/>
      <c r="INL193" s="148"/>
      <c r="INM193" s="148"/>
      <c r="INN193" s="148"/>
      <c r="INO193" s="148"/>
      <c r="INP193" s="148"/>
      <c r="INQ193" s="148"/>
      <c r="INR193" s="148"/>
      <c r="INS193" s="148"/>
      <c r="INT193" s="148"/>
      <c r="INU193" s="148"/>
      <c r="INV193" s="148"/>
      <c r="INW193" s="148"/>
      <c r="INX193" s="148"/>
      <c r="INY193" s="148"/>
      <c r="INZ193" s="148"/>
      <c r="IOA193" s="148"/>
      <c r="IOB193" s="148"/>
      <c r="IOC193" s="148"/>
      <c r="IOD193" s="148"/>
      <c r="IOE193" s="148"/>
      <c r="IOF193" s="148"/>
      <c r="IOG193" s="148"/>
      <c r="IOH193" s="148"/>
      <c r="IOI193" s="148"/>
      <c r="IOJ193" s="148"/>
      <c r="IOK193" s="148"/>
      <c r="IOL193" s="148"/>
      <c r="IOM193" s="148"/>
      <c r="ION193" s="148"/>
      <c r="IOO193" s="148"/>
      <c r="IOP193" s="148"/>
      <c r="IOQ193" s="148"/>
      <c r="IOR193" s="148"/>
      <c r="IOS193" s="148"/>
      <c r="IOT193" s="148"/>
      <c r="IOU193" s="148"/>
      <c r="IOV193" s="148"/>
      <c r="IOW193" s="148"/>
      <c r="IOX193" s="148"/>
      <c r="IOY193" s="148"/>
      <c r="IOZ193" s="148"/>
      <c r="IPA193" s="148"/>
      <c r="IPB193" s="148"/>
      <c r="IPC193" s="148"/>
      <c r="IPD193" s="148"/>
      <c r="IPE193" s="148"/>
      <c r="IPF193" s="148"/>
      <c r="IPG193" s="148"/>
      <c r="IPH193" s="148"/>
      <c r="IPI193" s="148"/>
      <c r="IPJ193" s="148"/>
      <c r="IPK193" s="148"/>
      <c r="IPL193" s="148"/>
      <c r="IPM193" s="148"/>
      <c r="IPN193" s="148"/>
      <c r="IPO193" s="148"/>
      <c r="IPP193" s="148"/>
      <c r="IPQ193" s="148"/>
      <c r="IPR193" s="148"/>
      <c r="IPS193" s="148"/>
      <c r="IPT193" s="148"/>
      <c r="IPU193" s="148"/>
      <c r="IPV193" s="148"/>
      <c r="IPW193" s="148"/>
      <c r="IPX193" s="148"/>
      <c r="IPY193" s="148"/>
      <c r="IPZ193" s="148"/>
      <c r="IQA193" s="148"/>
      <c r="IQB193" s="148"/>
      <c r="IQC193" s="148"/>
      <c r="IQD193" s="148"/>
      <c r="IQE193" s="148"/>
      <c r="IQF193" s="148"/>
      <c r="IQG193" s="148"/>
      <c r="IQH193" s="148"/>
      <c r="IQI193" s="148"/>
      <c r="IQJ193" s="148"/>
      <c r="IQK193" s="148"/>
      <c r="IQL193" s="148"/>
      <c r="IQM193" s="148"/>
      <c r="IQN193" s="148"/>
      <c r="IQO193" s="148"/>
      <c r="IQP193" s="148"/>
      <c r="IQQ193" s="148"/>
      <c r="IQR193" s="148"/>
      <c r="IQS193" s="148"/>
      <c r="IQT193" s="148"/>
      <c r="IQU193" s="148"/>
      <c r="IQV193" s="148"/>
      <c r="IQW193" s="148"/>
      <c r="IQX193" s="148"/>
      <c r="IQY193" s="148"/>
      <c r="IQZ193" s="148"/>
      <c r="IRA193" s="148"/>
      <c r="IRB193" s="148"/>
      <c r="IRC193" s="148"/>
      <c r="IRD193" s="148"/>
      <c r="IRE193" s="148"/>
      <c r="IRF193" s="148"/>
      <c r="IRG193" s="148"/>
      <c r="IRH193" s="148"/>
      <c r="IRI193" s="148"/>
      <c r="IRJ193" s="148"/>
      <c r="IRK193" s="148"/>
      <c r="IRL193" s="148"/>
      <c r="IRM193" s="148"/>
      <c r="IRN193" s="148"/>
      <c r="IRO193" s="148"/>
      <c r="IRP193" s="148"/>
      <c r="IRQ193" s="148"/>
      <c r="IRR193" s="148"/>
      <c r="IRS193" s="148"/>
      <c r="IRT193" s="148"/>
      <c r="IRU193" s="148"/>
      <c r="IRV193" s="148"/>
      <c r="IRW193" s="148"/>
      <c r="IRX193" s="148"/>
      <c r="IRY193" s="148"/>
      <c r="IRZ193" s="148"/>
      <c r="ISA193" s="148"/>
      <c r="ISB193" s="148"/>
      <c r="ISC193" s="148"/>
      <c r="ISD193" s="148"/>
      <c r="ISE193" s="148"/>
      <c r="ISF193" s="148"/>
      <c r="ISG193" s="148"/>
      <c r="ISH193" s="148"/>
      <c r="ISI193" s="148"/>
      <c r="ISJ193" s="148"/>
      <c r="ISK193" s="148"/>
      <c r="ISL193" s="148"/>
      <c r="ISM193" s="148"/>
      <c r="ISN193" s="148"/>
      <c r="ISO193" s="148"/>
      <c r="ISP193" s="148"/>
      <c r="ISQ193" s="148"/>
      <c r="ISR193" s="148"/>
      <c r="ISS193" s="148"/>
      <c r="IST193" s="148"/>
      <c r="ISU193" s="148"/>
      <c r="ISV193" s="148"/>
      <c r="ISW193" s="148"/>
      <c r="ISX193" s="148"/>
      <c r="ISY193" s="148"/>
      <c r="ISZ193" s="148"/>
      <c r="ITA193" s="148"/>
      <c r="ITB193" s="148"/>
      <c r="ITC193" s="148"/>
      <c r="ITD193" s="148"/>
      <c r="ITE193" s="148"/>
      <c r="ITF193" s="148"/>
      <c r="ITG193" s="148"/>
      <c r="ITH193" s="148"/>
      <c r="ITI193" s="148"/>
      <c r="ITJ193" s="148"/>
      <c r="ITK193" s="148"/>
      <c r="ITL193" s="148"/>
      <c r="ITM193" s="148"/>
      <c r="ITN193" s="148"/>
      <c r="ITO193" s="148"/>
      <c r="ITP193" s="148"/>
      <c r="ITQ193" s="148"/>
      <c r="ITR193" s="148"/>
      <c r="ITS193" s="148"/>
      <c r="ITT193" s="148"/>
      <c r="ITU193" s="148"/>
      <c r="ITV193" s="148"/>
      <c r="ITW193" s="148"/>
      <c r="ITX193" s="148"/>
      <c r="ITY193" s="148"/>
      <c r="ITZ193" s="148"/>
      <c r="IUA193" s="148"/>
      <c r="IUB193" s="148"/>
      <c r="IUC193" s="148"/>
      <c r="IUD193" s="148"/>
      <c r="IUE193" s="148"/>
      <c r="IUF193" s="148"/>
      <c r="IUG193" s="148"/>
      <c r="IUH193" s="148"/>
      <c r="IUI193" s="148"/>
      <c r="IUJ193" s="148"/>
      <c r="IUK193" s="148"/>
      <c r="IUL193" s="148"/>
      <c r="IUM193" s="148"/>
      <c r="IUN193" s="148"/>
      <c r="IUO193" s="148"/>
      <c r="IUP193" s="148"/>
      <c r="IUQ193" s="148"/>
      <c r="IUR193" s="148"/>
      <c r="IUS193" s="148"/>
      <c r="IUT193" s="148"/>
      <c r="IUU193" s="148"/>
      <c r="IUV193" s="148"/>
      <c r="IUW193" s="148"/>
      <c r="IUX193" s="148"/>
      <c r="IUY193" s="148"/>
      <c r="IUZ193" s="148"/>
      <c r="IVA193" s="148"/>
      <c r="IVB193" s="148"/>
      <c r="IVC193" s="148"/>
      <c r="IVD193" s="148"/>
      <c r="IVE193" s="148"/>
      <c r="IVF193" s="148"/>
      <c r="IVG193" s="148"/>
      <c r="IVH193" s="148"/>
      <c r="IVI193" s="148"/>
      <c r="IVJ193" s="148"/>
      <c r="IVK193" s="148"/>
      <c r="IVL193" s="148"/>
      <c r="IVM193" s="148"/>
      <c r="IVN193" s="148"/>
      <c r="IVO193" s="148"/>
      <c r="IVP193" s="148"/>
      <c r="IVQ193" s="148"/>
      <c r="IVR193" s="148"/>
      <c r="IVS193" s="148"/>
      <c r="IVT193" s="148"/>
      <c r="IVU193" s="148"/>
      <c r="IVV193" s="148"/>
      <c r="IVW193" s="148"/>
      <c r="IVX193" s="148"/>
      <c r="IVY193" s="148"/>
      <c r="IVZ193" s="148"/>
      <c r="IWA193" s="148"/>
      <c r="IWB193" s="148"/>
      <c r="IWC193" s="148"/>
      <c r="IWD193" s="148"/>
      <c r="IWE193" s="148"/>
      <c r="IWF193" s="148"/>
      <c r="IWG193" s="148"/>
      <c r="IWH193" s="148"/>
      <c r="IWI193" s="148"/>
      <c r="IWJ193" s="148"/>
      <c r="IWK193" s="148"/>
      <c r="IWL193" s="148"/>
      <c r="IWM193" s="148"/>
      <c r="IWN193" s="148"/>
      <c r="IWO193" s="148"/>
      <c r="IWP193" s="148"/>
      <c r="IWQ193" s="148"/>
      <c r="IWR193" s="148"/>
      <c r="IWS193" s="148"/>
      <c r="IWT193" s="148"/>
      <c r="IWU193" s="148"/>
      <c r="IWV193" s="148"/>
      <c r="IWW193" s="148"/>
      <c r="IWX193" s="148"/>
      <c r="IWY193" s="148"/>
      <c r="IWZ193" s="148"/>
      <c r="IXA193" s="148"/>
      <c r="IXB193" s="148"/>
      <c r="IXC193" s="148"/>
      <c r="IXD193" s="148"/>
      <c r="IXE193" s="148"/>
      <c r="IXF193" s="148"/>
      <c r="IXG193" s="148"/>
      <c r="IXH193" s="148"/>
      <c r="IXI193" s="148"/>
      <c r="IXJ193" s="148"/>
      <c r="IXK193" s="148"/>
      <c r="IXL193" s="148"/>
      <c r="IXM193" s="148"/>
      <c r="IXN193" s="148"/>
      <c r="IXO193" s="148"/>
      <c r="IXP193" s="148"/>
      <c r="IXQ193" s="148"/>
      <c r="IXR193" s="148"/>
      <c r="IXS193" s="148"/>
      <c r="IXT193" s="148"/>
      <c r="IXU193" s="148"/>
      <c r="IXV193" s="148"/>
      <c r="IXW193" s="148"/>
      <c r="IXX193" s="148"/>
      <c r="IXY193" s="148"/>
      <c r="IXZ193" s="148"/>
      <c r="IYA193" s="148"/>
      <c r="IYB193" s="148"/>
      <c r="IYC193" s="148"/>
      <c r="IYD193" s="148"/>
      <c r="IYE193" s="148"/>
      <c r="IYF193" s="148"/>
      <c r="IYG193" s="148"/>
      <c r="IYH193" s="148"/>
      <c r="IYI193" s="148"/>
      <c r="IYJ193" s="148"/>
      <c r="IYK193" s="148"/>
      <c r="IYL193" s="148"/>
      <c r="IYM193" s="148"/>
      <c r="IYN193" s="148"/>
      <c r="IYO193" s="148"/>
      <c r="IYP193" s="148"/>
      <c r="IYQ193" s="148"/>
      <c r="IYR193" s="148"/>
      <c r="IYS193" s="148"/>
      <c r="IYT193" s="148"/>
      <c r="IYU193" s="148"/>
      <c r="IYV193" s="148"/>
      <c r="IYW193" s="148"/>
      <c r="IYX193" s="148"/>
      <c r="IYY193" s="148"/>
      <c r="IYZ193" s="148"/>
      <c r="IZA193" s="148"/>
      <c r="IZB193" s="148"/>
      <c r="IZC193" s="148"/>
      <c r="IZD193" s="148"/>
      <c r="IZE193" s="148"/>
      <c r="IZF193" s="148"/>
      <c r="IZG193" s="148"/>
      <c r="IZH193" s="148"/>
      <c r="IZI193" s="148"/>
      <c r="IZJ193" s="148"/>
      <c r="IZK193" s="148"/>
      <c r="IZL193" s="148"/>
      <c r="IZM193" s="148"/>
      <c r="IZN193" s="148"/>
      <c r="IZO193" s="148"/>
      <c r="IZP193" s="148"/>
      <c r="IZQ193" s="148"/>
      <c r="IZR193" s="148"/>
      <c r="IZS193" s="148"/>
      <c r="IZT193" s="148"/>
      <c r="IZU193" s="148"/>
      <c r="IZV193" s="148"/>
      <c r="IZW193" s="148"/>
      <c r="IZX193" s="148"/>
      <c r="IZY193" s="148"/>
      <c r="IZZ193" s="148"/>
      <c r="JAA193" s="148"/>
      <c r="JAB193" s="148"/>
      <c r="JAC193" s="148"/>
      <c r="JAD193" s="148"/>
      <c r="JAE193" s="148"/>
      <c r="JAF193" s="148"/>
      <c r="JAG193" s="148"/>
      <c r="JAH193" s="148"/>
      <c r="JAI193" s="148"/>
      <c r="JAJ193" s="148"/>
      <c r="JAK193" s="148"/>
      <c r="JAL193" s="148"/>
      <c r="JAM193" s="148"/>
      <c r="JAN193" s="148"/>
      <c r="JAO193" s="148"/>
      <c r="JAP193" s="148"/>
      <c r="JAQ193" s="148"/>
      <c r="JAR193" s="148"/>
      <c r="JAS193" s="148"/>
      <c r="JAT193" s="148"/>
      <c r="JAU193" s="148"/>
      <c r="JAV193" s="148"/>
      <c r="JAW193" s="148"/>
      <c r="JAX193" s="148"/>
      <c r="JAY193" s="148"/>
      <c r="JAZ193" s="148"/>
      <c r="JBA193" s="148"/>
      <c r="JBB193" s="148"/>
      <c r="JBC193" s="148"/>
      <c r="JBD193" s="148"/>
      <c r="JBE193" s="148"/>
      <c r="JBF193" s="148"/>
      <c r="JBG193" s="148"/>
      <c r="JBH193" s="148"/>
      <c r="JBI193" s="148"/>
      <c r="JBJ193" s="148"/>
      <c r="JBK193" s="148"/>
      <c r="JBL193" s="148"/>
      <c r="JBM193" s="148"/>
      <c r="JBN193" s="148"/>
      <c r="JBO193" s="148"/>
      <c r="JBP193" s="148"/>
      <c r="JBQ193" s="148"/>
      <c r="JBR193" s="148"/>
      <c r="JBS193" s="148"/>
      <c r="JBT193" s="148"/>
      <c r="JBU193" s="148"/>
      <c r="JBV193" s="148"/>
      <c r="JBW193" s="148"/>
      <c r="JBX193" s="148"/>
      <c r="JBY193" s="148"/>
      <c r="JBZ193" s="148"/>
      <c r="JCA193" s="148"/>
      <c r="JCB193" s="148"/>
      <c r="JCC193" s="148"/>
      <c r="JCD193" s="148"/>
      <c r="JCE193" s="148"/>
      <c r="JCF193" s="148"/>
      <c r="JCG193" s="148"/>
      <c r="JCH193" s="148"/>
      <c r="JCI193" s="148"/>
      <c r="JCJ193" s="148"/>
      <c r="JCK193" s="148"/>
      <c r="JCL193" s="148"/>
      <c r="JCM193" s="148"/>
      <c r="JCN193" s="148"/>
      <c r="JCO193" s="148"/>
      <c r="JCP193" s="148"/>
      <c r="JCQ193" s="148"/>
      <c r="JCR193" s="148"/>
      <c r="JCS193" s="148"/>
      <c r="JCT193" s="148"/>
      <c r="JCU193" s="148"/>
      <c r="JCV193" s="148"/>
      <c r="JCW193" s="148"/>
      <c r="JCX193" s="148"/>
      <c r="JCY193" s="148"/>
      <c r="JCZ193" s="148"/>
      <c r="JDA193" s="148"/>
      <c r="JDB193" s="148"/>
      <c r="JDC193" s="148"/>
      <c r="JDD193" s="148"/>
      <c r="JDE193" s="148"/>
      <c r="JDF193" s="148"/>
      <c r="JDG193" s="148"/>
      <c r="JDH193" s="148"/>
      <c r="JDI193" s="148"/>
      <c r="JDJ193" s="148"/>
      <c r="JDK193" s="148"/>
      <c r="JDL193" s="148"/>
      <c r="JDM193" s="148"/>
      <c r="JDN193" s="148"/>
      <c r="JDO193" s="148"/>
      <c r="JDP193" s="148"/>
      <c r="JDQ193" s="148"/>
      <c r="JDR193" s="148"/>
      <c r="JDS193" s="148"/>
      <c r="JDT193" s="148"/>
      <c r="JDU193" s="148"/>
      <c r="JDV193" s="148"/>
      <c r="JDW193" s="148"/>
      <c r="JDX193" s="148"/>
      <c r="JDY193" s="148"/>
      <c r="JDZ193" s="148"/>
      <c r="JEA193" s="148"/>
      <c r="JEB193" s="148"/>
      <c r="JEC193" s="148"/>
      <c r="JED193" s="148"/>
      <c r="JEE193" s="148"/>
      <c r="JEF193" s="148"/>
      <c r="JEG193" s="148"/>
      <c r="JEH193" s="148"/>
      <c r="JEI193" s="148"/>
      <c r="JEJ193" s="148"/>
      <c r="JEK193" s="148"/>
      <c r="JEL193" s="148"/>
      <c r="JEM193" s="148"/>
      <c r="JEN193" s="148"/>
      <c r="JEO193" s="148"/>
      <c r="JEP193" s="148"/>
      <c r="JEQ193" s="148"/>
      <c r="JER193" s="148"/>
      <c r="JES193" s="148"/>
      <c r="JET193" s="148"/>
      <c r="JEU193" s="148"/>
      <c r="JEV193" s="148"/>
      <c r="JEW193" s="148"/>
      <c r="JEX193" s="148"/>
      <c r="JEY193" s="148"/>
      <c r="JEZ193" s="148"/>
      <c r="JFA193" s="148"/>
      <c r="JFB193" s="148"/>
      <c r="JFC193" s="148"/>
      <c r="JFD193" s="148"/>
      <c r="JFE193" s="148"/>
      <c r="JFF193" s="148"/>
      <c r="JFG193" s="148"/>
      <c r="JFH193" s="148"/>
      <c r="JFI193" s="148"/>
      <c r="JFJ193" s="148"/>
      <c r="JFK193" s="148"/>
      <c r="JFL193" s="148"/>
      <c r="JFM193" s="148"/>
      <c r="JFN193" s="148"/>
      <c r="JFO193" s="148"/>
      <c r="JFP193" s="148"/>
      <c r="JFQ193" s="148"/>
      <c r="JFR193" s="148"/>
      <c r="JFS193" s="148"/>
      <c r="JFT193" s="148"/>
      <c r="JFU193" s="148"/>
      <c r="JFV193" s="148"/>
      <c r="JFW193" s="148"/>
      <c r="JFX193" s="148"/>
      <c r="JFY193" s="148"/>
      <c r="JFZ193" s="148"/>
      <c r="JGA193" s="148"/>
      <c r="JGB193" s="148"/>
      <c r="JGC193" s="148"/>
      <c r="JGD193" s="148"/>
      <c r="JGE193" s="148"/>
      <c r="JGF193" s="148"/>
      <c r="JGG193" s="148"/>
      <c r="JGH193" s="148"/>
      <c r="JGI193" s="148"/>
      <c r="JGJ193" s="148"/>
      <c r="JGK193" s="148"/>
      <c r="JGL193" s="148"/>
      <c r="JGM193" s="148"/>
      <c r="JGN193" s="148"/>
      <c r="JGO193" s="148"/>
      <c r="JGP193" s="148"/>
      <c r="JGQ193" s="148"/>
      <c r="JGR193" s="148"/>
      <c r="JGS193" s="148"/>
      <c r="JGT193" s="148"/>
      <c r="JGU193" s="148"/>
      <c r="JGV193" s="148"/>
      <c r="JGW193" s="148"/>
      <c r="JGX193" s="148"/>
      <c r="JGY193" s="148"/>
      <c r="JGZ193" s="148"/>
      <c r="JHA193" s="148"/>
      <c r="JHB193" s="148"/>
      <c r="JHC193" s="148"/>
      <c r="JHD193" s="148"/>
      <c r="JHE193" s="148"/>
      <c r="JHF193" s="148"/>
      <c r="JHG193" s="148"/>
      <c r="JHH193" s="148"/>
      <c r="JHI193" s="148"/>
      <c r="JHJ193" s="148"/>
      <c r="JHK193" s="148"/>
      <c r="JHL193" s="148"/>
      <c r="JHM193" s="148"/>
      <c r="JHN193" s="148"/>
      <c r="JHO193" s="148"/>
      <c r="JHP193" s="148"/>
      <c r="JHQ193" s="148"/>
      <c r="JHR193" s="148"/>
      <c r="JHS193" s="148"/>
      <c r="JHT193" s="148"/>
      <c r="JHU193" s="148"/>
      <c r="JHV193" s="148"/>
      <c r="JHW193" s="148"/>
      <c r="JHX193" s="148"/>
      <c r="JHY193" s="148"/>
      <c r="JHZ193" s="148"/>
      <c r="JIA193" s="148"/>
      <c r="JIB193" s="148"/>
      <c r="JIC193" s="148"/>
      <c r="JID193" s="148"/>
      <c r="JIE193" s="148"/>
      <c r="JIF193" s="148"/>
      <c r="JIG193" s="148"/>
      <c r="JIH193" s="148"/>
      <c r="JII193" s="148"/>
      <c r="JIJ193" s="148"/>
      <c r="JIK193" s="148"/>
      <c r="JIL193" s="148"/>
      <c r="JIM193" s="148"/>
      <c r="JIN193" s="148"/>
      <c r="JIO193" s="148"/>
      <c r="JIP193" s="148"/>
      <c r="JIQ193" s="148"/>
      <c r="JIR193" s="148"/>
      <c r="JIS193" s="148"/>
      <c r="JIT193" s="148"/>
      <c r="JIU193" s="148"/>
      <c r="JIV193" s="148"/>
      <c r="JIW193" s="148"/>
      <c r="JIX193" s="148"/>
      <c r="JIY193" s="148"/>
      <c r="JIZ193" s="148"/>
      <c r="JJA193" s="148"/>
      <c r="JJB193" s="148"/>
      <c r="JJC193" s="148"/>
      <c r="JJD193" s="148"/>
      <c r="JJE193" s="148"/>
      <c r="JJF193" s="148"/>
      <c r="JJG193" s="148"/>
      <c r="JJH193" s="148"/>
      <c r="JJI193" s="148"/>
      <c r="JJJ193" s="148"/>
      <c r="JJK193" s="148"/>
      <c r="JJL193" s="148"/>
      <c r="JJM193" s="148"/>
      <c r="JJN193" s="148"/>
      <c r="JJO193" s="148"/>
      <c r="JJP193" s="148"/>
      <c r="JJQ193" s="148"/>
      <c r="JJR193" s="148"/>
      <c r="JJS193" s="148"/>
      <c r="JJT193" s="148"/>
      <c r="JJU193" s="148"/>
      <c r="JJV193" s="148"/>
      <c r="JJW193" s="148"/>
      <c r="JJX193" s="148"/>
      <c r="JJY193" s="148"/>
      <c r="JJZ193" s="148"/>
      <c r="JKA193" s="148"/>
      <c r="JKB193" s="148"/>
      <c r="JKC193" s="148"/>
      <c r="JKD193" s="148"/>
      <c r="JKE193" s="148"/>
      <c r="JKF193" s="148"/>
      <c r="JKG193" s="148"/>
      <c r="JKH193" s="148"/>
      <c r="JKI193" s="148"/>
      <c r="JKJ193" s="148"/>
      <c r="JKK193" s="148"/>
      <c r="JKL193" s="148"/>
      <c r="JKM193" s="148"/>
      <c r="JKN193" s="148"/>
      <c r="JKO193" s="148"/>
      <c r="JKP193" s="148"/>
      <c r="JKQ193" s="148"/>
      <c r="JKR193" s="148"/>
      <c r="JKS193" s="148"/>
      <c r="JKT193" s="148"/>
      <c r="JKU193" s="148"/>
      <c r="JKV193" s="148"/>
      <c r="JKW193" s="148"/>
      <c r="JKX193" s="148"/>
      <c r="JKY193" s="148"/>
      <c r="JKZ193" s="148"/>
      <c r="JLA193" s="148"/>
      <c r="JLB193" s="148"/>
      <c r="JLC193" s="148"/>
      <c r="JLD193" s="148"/>
      <c r="JLE193" s="148"/>
      <c r="JLF193" s="148"/>
      <c r="JLG193" s="148"/>
      <c r="JLH193" s="148"/>
      <c r="JLI193" s="148"/>
      <c r="JLJ193" s="148"/>
      <c r="JLK193" s="148"/>
      <c r="JLL193" s="148"/>
      <c r="JLM193" s="148"/>
      <c r="JLN193" s="148"/>
      <c r="JLO193" s="148"/>
      <c r="JLP193" s="148"/>
      <c r="JLQ193" s="148"/>
      <c r="JLR193" s="148"/>
      <c r="JLS193" s="148"/>
      <c r="JLT193" s="148"/>
      <c r="JLU193" s="148"/>
      <c r="JLV193" s="148"/>
      <c r="JLW193" s="148"/>
      <c r="JLX193" s="148"/>
      <c r="JLY193" s="148"/>
      <c r="JLZ193" s="148"/>
      <c r="JMA193" s="148"/>
      <c r="JMB193" s="148"/>
      <c r="JMC193" s="148"/>
      <c r="JMD193" s="148"/>
      <c r="JME193" s="148"/>
      <c r="JMF193" s="148"/>
      <c r="JMG193" s="148"/>
      <c r="JMH193" s="148"/>
      <c r="JMI193" s="148"/>
      <c r="JMJ193" s="148"/>
      <c r="JMK193" s="148"/>
      <c r="JML193" s="148"/>
      <c r="JMM193" s="148"/>
      <c r="JMN193" s="148"/>
      <c r="JMO193" s="148"/>
      <c r="JMP193" s="148"/>
      <c r="JMQ193" s="148"/>
      <c r="JMR193" s="148"/>
      <c r="JMS193" s="148"/>
      <c r="JMT193" s="148"/>
      <c r="JMU193" s="148"/>
      <c r="JMV193" s="148"/>
      <c r="JMW193" s="148"/>
      <c r="JMX193" s="148"/>
      <c r="JMY193" s="148"/>
      <c r="JMZ193" s="148"/>
      <c r="JNA193" s="148"/>
      <c r="JNB193" s="148"/>
      <c r="JNC193" s="148"/>
      <c r="JND193" s="148"/>
      <c r="JNE193" s="148"/>
      <c r="JNF193" s="148"/>
      <c r="JNG193" s="148"/>
      <c r="JNH193" s="148"/>
      <c r="JNI193" s="148"/>
      <c r="JNJ193" s="148"/>
      <c r="JNK193" s="148"/>
      <c r="JNL193" s="148"/>
      <c r="JNM193" s="148"/>
      <c r="JNN193" s="148"/>
      <c r="JNO193" s="148"/>
      <c r="JNP193" s="148"/>
      <c r="JNQ193" s="148"/>
      <c r="JNR193" s="148"/>
      <c r="JNS193" s="148"/>
      <c r="JNT193" s="148"/>
      <c r="JNU193" s="148"/>
      <c r="JNV193" s="148"/>
      <c r="JNW193" s="148"/>
      <c r="JNX193" s="148"/>
      <c r="JNY193" s="148"/>
      <c r="JNZ193" s="148"/>
      <c r="JOA193" s="148"/>
      <c r="JOB193" s="148"/>
      <c r="JOC193" s="148"/>
      <c r="JOD193" s="148"/>
      <c r="JOE193" s="148"/>
      <c r="JOF193" s="148"/>
      <c r="JOG193" s="148"/>
      <c r="JOH193" s="148"/>
      <c r="JOI193" s="148"/>
      <c r="JOJ193" s="148"/>
      <c r="JOK193" s="148"/>
      <c r="JOL193" s="148"/>
      <c r="JOM193" s="148"/>
      <c r="JON193" s="148"/>
      <c r="JOO193" s="148"/>
      <c r="JOP193" s="148"/>
      <c r="JOQ193" s="148"/>
      <c r="JOR193" s="148"/>
      <c r="JOS193" s="148"/>
      <c r="JOT193" s="148"/>
      <c r="JOU193" s="148"/>
      <c r="JOV193" s="148"/>
      <c r="JOW193" s="148"/>
      <c r="JOX193" s="148"/>
      <c r="JOY193" s="148"/>
      <c r="JOZ193" s="148"/>
      <c r="JPA193" s="148"/>
      <c r="JPB193" s="148"/>
      <c r="JPC193" s="148"/>
      <c r="JPD193" s="148"/>
      <c r="JPE193" s="148"/>
      <c r="JPF193" s="148"/>
      <c r="JPG193" s="148"/>
      <c r="JPH193" s="148"/>
      <c r="JPI193" s="148"/>
      <c r="JPJ193" s="148"/>
      <c r="JPK193" s="148"/>
      <c r="JPL193" s="148"/>
      <c r="JPM193" s="148"/>
      <c r="JPN193" s="148"/>
      <c r="JPO193" s="148"/>
      <c r="JPP193" s="148"/>
      <c r="JPQ193" s="148"/>
      <c r="JPR193" s="148"/>
      <c r="JPS193" s="148"/>
      <c r="JPT193" s="148"/>
      <c r="JPU193" s="148"/>
      <c r="JPV193" s="148"/>
      <c r="JPW193" s="148"/>
      <c r="JPX193" s="148"/>
      <c r="JPY193" s="148"/>
      <c r="JPZ193" s="148"/>
      <c r="JQA193" s="148"/>
      <c r="JQB193" s="148"/>
      <c r="JQC193" s="148"/>
      <c r="JQD193" s="148"/>
      <c r="JQE193" s="148"/>
      <c r="JQF193" s="148"/>
      <c r="JQG193" s="148"/>
      <c r="JQH193" s="148"/>
      <c r="JQI193" s="148"/>
      <c r="JQJ193" s="148"/>
      <c r="JQK193" s="148"/>
      <c r="JQL193" s="148"/>
      <c r="JQM193" s="148"/>
      <c r="JQN193" s="148"/>
      <c r="JQO193" s="148"/>
      <c r="JQP193" s="148"/>
      <c r="JQQ193" s="148"/>
      <c r="JQR193" s="148"/>
      <c r="JQS193" s="148"/>
      <c r="JQT193" s="148"/>
      <c r="JQU193" s="148"/>
      <c r="JQV193" s="148"/>
      <c r="JQW193" s="148"/>
      <c r="JQX193" s="148"/>
      <c r="JQY193" s="148"/>
      <c r="JQZ193" s="148"/>
      <c r="JRA193" s="148"/>
      <c r="JRB193" s="148"/>
      <c r="JRC193" s="148"/>
      <c r="JRD193" s="148"/>
      <c r="JRE193" s="148"/>
      <c r="JRF193" s="148"/>
      <c r="JRG193" s="148"/>
      <c r="JRH193" s="148"/>
      <c r="JRI193" s="148"/>
      <c r="JRJ193" s="148"/>
      <c r="JRK193" s="148"/>
      <c r="JRL193" s="148"/>
      <c r="JRM193" s="148"/>
      <c r="JRN193" s="148"/>
      <c r="JRO193" s="148"/>
      <c r="JRP193" s="148"/>
      <c r="JRQ193" s="148"/>
      <c r="JRR193" s="148"/>
      <c r="JRS193" s="148"/>
      <c r="JRT193" s="148"/>
      <c r="JRU193" s="148"/>
      <c r="JRV193" s="148"/>
      <c r="JRW193" s="148"/>
      <c r="JRX193" s="148"/>
      <c r="JRY193" s="148"/>
      <c r="JRZ193" s="148"/>
      <c r="JSA193" s="148"/>
      <c r="JSB193" s="148"/>
      <c r="JSC193" s="148"/>
      <c r="JSD193" s="148"/>
      <c r="JSE193" s="148"/>
      <c r="JSF193" s="148"/>
      <c r="JSG193" s="148"/>
      <c r="JSH193" s="148"/>
      <c r="JSI193" s="148"/>
      <c r="JSJ193" s="148"/>
      <c r="JSK193" s="148"/>
      <c r="JSL193" s="148"/>
      <c r="JSM193" s="148"/>
      <c r="JSN193" s="148"/>
      <c r="JSO193" s="148"/>
      <c r="JSP193" s="148"/>
      <c r="JSQ193" s="148"/>
      <c r="JSR193" s="148"/>
      <c r="JSS193" s="148"/>
      <c r="JST193" s="148"/>
      <c r="JSU193" s="148"/>
      <c r="JSV193" s="148"/>
      <c r="JSW193" s="148"/>
      <c r="JSX193" s="148"/>
      <c r="JSY193" s="148"/>
      <c r="JSZ193" s="148"/>
      <c r="JTA193" s="148"/>
      <c r="JTB193" s="148"/>
      <c r="JTC193" s="148"/>
      <c r="JTD193" s="148"/>
      <c r="JTE193" s="148"/>
      <c r="JTF193" s="148"/>
      <c r="JTG193" s="148"/>
      <c r="JTH193" s="148"/>
      <c r="JTI193" s="148"/>
      <c r="JTJ193" s="148"/>
      <c r="JTK193" s="148"/>
      <c r="JTL193" s="148"/>
      <c r="JTM193" s="148"/>
      <c r="JTN193" s="148"/>
      <c r="JTO193" s="148"/>
      <c r="JTP193" s="148"/>
      <c r="JTQ193" s="148"/>
      <c r="JTR193" s="148"/>
      <c r="JTS193" s="148"/>
      <c r="JTT193" s="148"/>
      <c r="JTU193" s="148"/>
      <c r="JTV193" s="148"/>
      <c r="JTW193" s="148"/>
      <c r="JTX193" s="148"/>
      <c r="JTY193" s="148"/>
      <c r="JTZ193" s="148"/>
      <c r="JUA193" s="148"/>
      <c r="JUB193" s="148"/>
      <c r="JUC193" s="148"/>
      <c r="JUD193" s="148"/>
      <c r="JUE193" s="148"/>
      <c r="JUF193" s="148"/>
      <c r="JUG193" s="148"/>
      <c r="JUH193" s="148"/>
      <c r="JUI193" s="148"/>
      <c r="JUJ193" s="148"/>
      <c r="JUK193" s="148"/>
      <c r="JUL193" s="148"/>
      <c r="JUM193" s="148"/>
      <c r="JUN193" s="148"/>
      <c r="JUO193" s="148"/>
      <c r="JUP193" s="148"/>
      <c r="JUQ193" s="148"/>
      <c r="JUR193" s="148"/>
      <c r="JUS193" s="148"/>
      <c r="JUT193" s="148"/>
      <c r="JUU193" s="148"/>
      <c r="JUV193" s="148"/>
      <c r="JUW193" s="148"/>
      <c r="JUX193" s="148"/>
      <c r="JUY193" s="148"/>
      <c r="JUZ193" s="148"/>
      <c r="JVA193" s="148"/>
      <c r="JVB193" s="148"/>
      <c r="JVC193" s="148"/>
      <c r="JVD193" s="148"/>
      <c r="JVE193" s="148"/>
      <c r="JVF193" s="148"/>
      <c r="JVG193" s="148"/>
      <c r="JVH193" s="148"/>
      <c r="JVI193" s="148"/>
      <c r="JVJ193" s="148"/>
      <c r="JVK193" s="148"/>
      <c r="JVL193" s="148"/>
      <c r="JVM193" s="148"/>
      <c r="JVN193" s="148"/>
      <c r="JVO193" s="148"/>
      <c r="JVP193" s="148"/>
      <c r="JVQ193" s="148"/>
      <c r="JVR193" s="148"/>
      <c r="JVS193" s="148"/>
      <c r="JVT193" s="148"/>
      <c r="JVU193" s="148"/>
      <c r="JVV193" s="148"/>
      <c r="JVW193" s="148"/>
      <c r="JVX193" s="148"/>
      <c r="JVY193" s="148"/>
      <c r="JVZ193" s="148"/>
      <c r="JWA193" s="148"/>
      <c r="JWB193" s="148"/>
      <c r="JWC193" s="148"/>
      <c r="JWD193" s="148"/>
      <c r="JWE193" s="148"/>
      <c r="JWF193" s="148"/>
      <c r="JWG193" s="148"/>
      <c r="JWH193" s="148"/>
      <c r="JWI193" s="148"/>
      <c r="JWJ193" s="148"/>
      <c r="JWK193" s="148"/>
      <c r="JWL193" s="148"/>
      <c r="JWM193" s="148"/>
      <c r="JWN193" s="148"/>
      <c r="JWO193" s="148"/>
      <c r="JWP193" s="148"/>
      <c r="JWQ193" s="148"/>
      <c r="JWR193" s="148"/>
      <c r="JWS193" s="148"/>
      <c r="JWT193" s="148"/>
      <c r="JWU193" s="148"/>
      <c r="JWV193" s="148"/>
      <c r="JWW193" s="148"/>
      <c r="JWX193" s="148"/>
      <c r="JWY193" s="148"/>
      <c r="JWZ193" s="148"/>
      <c r="JXA193" s="148"/>
      <c r="JXB193" s="148"/>
      <c r="JXC193" s="148"/>
      <c r="JXD193" s="148"/>
      <c r="JXE193" s="148"/>
      <c r="JXF193" s="148"/>
      <c r="JXG193" s="148"/>
      <c r="JXH193" s="148"/>
      <c r="JXI193" s="148"/>
      <c r="JXJ193" s="148"/>
      <c r="JXK193" s="148"/>
      <c r="JXL193" s="148"/>
      <c r="JXM193" s="148"/>
      <c r="JXN193" s="148"/>
      <c r="JXO193" s="148"/>
      <c r="JXP193" s="148"/>
      <c r="JXQ193" s="148"/>
      <c r="JXR193" s="148"/>
      <c r="JXS193" s="148"/>
      <c r="JXT193" s="148"/>
      <c r="JXU193" s="148"/>
      <c r="JXV193" s="148"/>
      <c r="JXW193" s="148"/>
      <c r="JXX193" s="148"/>
      <c r="JXY193" s="148"/>
      <c r="JXZ193" s="148"/>
      <c r="JYA193" s="148"/>
      <c r="JYB193" s="148"/>
      <c r="JYC193" s="148"/>
      <c r="JYD193" s="148"/>
      <c r="JYE193" s="148"/>
      <c r="JYF193" s="148"/>
      <c r="JYG193" s="148"/>
      <c r="JYH193" s="148"/>
      <c r="JYI193" s="148"/>
      <c r="JYJ193" s="148"/>
      <c r="JYK193" s="148"/>
      <c r="JYL193" s="148"/>
      <c r="JYM193" s="148"/>
      <c r="JYN193" s="148"/>
      <c r="JYO193" s="148"/>
      <c r="JYP193" s="148"/>
      <c r="JYQ193" s="148"/>
      <c r="JYR193" s="148"/>
      <c r="JYS193" s="148"/>
      <c r="JYT193" s="148"/>
      <c r="JYU193" s="148"/>
      <c r="JYV193" s="148"/>
      <c r="JYW193" s="148"/>
      <c r="JYX193" s="148"/>
      <c r="JYY193" s="148"/>
      <c r="JYZ193" s="148"/>
      <c r="JZA193" s="148"/>
      <c r="JZB193" s="148"/>
      <c r="JZC193" s="148"/>
      <c r="JZD193" s="148"/>
      <c r="JZE193" s="148"/>
      <c r="JZF193" s="148"/>
      <c r="JZG193" s="148"/>
      <c r="JZH193" s="148"/>
      <c r="JZI193" s="148"/>
      <c r="JZJ193" s="148"/>
      <c r="JZK193" s="148"/>
      <c r="JZL193" s="148"/>
      <c r="JZM193" s="148"/>
      <c r="JZN193" s="148"/>
      <c r="JZO193" s="148"/>
      <c r="JZP193" s="148"/>
      <c r="JZQ193" s="148"/>
      <c r="JZR193" s="148"/>
      <c r="JZS193" s="148"/>
      <c r="JZT193" s="148"/>
      <c r="JZU193" s="148"/>
      <c r="JZV193" s="148"/>
      <c r="JZW193" s="148"/>
      <c r="JZX193" s="148"/>
      <c r="JZY193" s="148"/>
      <c r="JZZ193" s="148"/>
      <c r="KAA193" s="148"/>
      <c r="KAB193" s="148"/>
      <c r="KAC193" s="148"/>
      <c r="KAD193" s="148"/>
      <c r="KAE193" s="148"/>
      <c r="KAF193" s="148"/>
      <c r="KAG193" s="148"/>
      <c r="KAH193" s="148"/>
      <c r="KAI193" s="148"/>
      <c r="KAJ193" s="148"/>
      <c r="KAK193" s="148"/>
      <c r="KAL193" s="148"/>
      <c r="KAM193" s="148"/>
      <c r="KAN193" s="148"/>
      <c r="KAO193" s="148"/>
      <c r="KAP193" s="148"/>
      <c r="KAQ193" s="148"/>
      <c r="KAR193" s="148"/>
      <c r="KAS193" s="148"/>
      <c r="KAT193" s="148"/>
      <c r="KAU193" s="148"/>
      <c r="KAV193" s="148"/>
      <c r="KAW193" s="148"/>
      <c r="KAX193" s="148"/>
      <c r="KAY193" s="148"/>
      <c r="KAZ193" s="148"/>
      <c r="KBA193" s="148"/>
      <c r="KBB193" s="148"/>
      <c r="KBC193" s="148"/>
      <c r="KBD193" s="148"/>
      <c r="KBE193" s="148"/>
      <c r="KBF193" s="148"/>
      <c r="KBG193" s="148"/>
      <c r="KBH193" s="148"/>
      <c r="KBI193" s="148"/>
      <c r="KBJ193" s="148"/>
      <c r="KBK193" s="148"/>
      <c r="KBL193" s="148"/>
      <c r="KBM193" s="148"/>
      <c r="KBN193" s="148"/>
      <c r="KBO193" s="148"/>
      <c r="KBP193" s="148"/>
      <c r="KBQ193" s="148"/>
      <c r="KBR193" s="148"/>
      <c r="KBS193" s="148"/>
      <c r="KBT193" s="148"/>
      <c r="KBU193" s="148"/>
      <c r="KBV193" s="148"/>
      <c r="KBW193" s="148"/>
      <c r="KBX193" s="148"/>
      <c r="KBY193" s="148"/>
      <c r="KBZ193" s="148"/>
      <c r="KCA193" s="148"/>
      <c r="KCB193" s="148"/>
      <c r="KCC193" s="148"/>
      <c r="KCD193" s="148"/>
      <c r="KCE193" s="148"/>
      <c r="KCF193" s="148"/>
      <c r="KCG193" s="148"/>
      <c r="KCH193" s="148"/>
      <c r="KCI193" s="148"/>
      <c r="KCJ193" s="148"/>
      <c r="KCK193" s="148"/>
      <c r="KCL193" s="148"/>
      <c r="KCM193" s="148"/>
      <c r="KCN193" s="148"/>
      <c r="KCO193" s="148"/>
      <c r="KCP193" s="148"/>
      <c r="KCQ193" s="148"/>
      <c r="KCR193" s="148"/>
      <c r="KCS193" s="148"/>
      <c r="KCT193" s="148"/>
      <c r="KCU193" s="148"/>
      <c r="KCV193" s="148"/>
      <c r="KCW193" s="148"/>
      <c r="KCX193" s="148"/>
      <c r="KCY193" s="148"/>
      <c r="KCZ193" s="148"/>
      <c r="KDA193" s="148"/>
      <c r="KDB193" s="148"/>
      <c r="KDC193" s="148"/>
      <c r="KDD193" s="148"/>
      <c r="KDE193" s="148"/>
      <c r="KDF193" s="148"/>
      <c r="KDG193" s="148"/>
      <c r="KDH193" s="148"/>
      <c r="KDI193" s="148"/>
      <c r="KDJ193" s="148"/>
      <c r="KDK193" s="148"/>
      <c r="KDL193" s="148"/>
      <c r="KDM193" s="148"/>
      <c r="KDN193" s="148"/>
      <c r="KDO193" s="148"/>
      <c r="KDP193" s="148"/>
      <c r="KDQ193" s="148"/>
      <c r="KDR193" s="148"/>
      <c r="KDS193" s="148"/>
      <c r="KDT193" s="148"/>
      <c r="KDU193" s="148"/>
      <c r="KDV193" s="148"/>
      <c r="KDW193" s="148"/>
      <c r="KDX193" s="148"/>
      <c r="KDY193" s="148"/>
      <c r="KDZ193" s="148"/>
      <c r="KEA193" s="148"/>
      <c r="KEB193" s="148"/>
      <c r="KEC193" s="148"/>
      <c r="KED193" s="148"/>
      <c r="KEE193" s="148"/>
      <c r="KEF193" s="148"/>
      <c r="KEG193" s="148"/>
      <c r="KEH193" s="148"/>
      <c r="KEI193" s="148"/>
      <c r="KEJ193" s="148"/>
      <c r="KEK193" s="148"/>
      <c r="KEL193" s="148"/>
      <c r="KEM193" s="148"/>
      <c r="KEN193" s="148"/>
      <c r="KEO193" s="148"/>
      <c r="KEP193" s="148"/>
      <c r="KEQ193" s="148"/>
      <c r="KER193" s="148"/>
      <c r="KES193" s="148"/>
      <c r="KET193" s="148"/>
      <c r="KEU193" s="148"/>
      <c r="KEV193" s="148"/>
      <c r="KEW193" s="148"/>
      <c r="KEX193" s="148"/>
      <c r="KEY193" s="148"/>
      <c r="KEZ193" s="148"/>
      <c r="KFA193" s="148"/>
      <c r="KFB193" s="148"/>
      <c r="KFC193" s="148"/>
      <c r="KFD193" s="148"/>
      <c r="KFE193" s="148"/>
      <c r="KFF193" s="148"/>
      <c r="KFG193" s="148"/>
      <c r="KFH193" s="148"/>
      <c r="KFI193" s="148"/>
      <c r="KFJ193" s="148"/>
      <c r="KFK193" s="148"/>
      <c r="KFL193" s="148"/>
      <c r="KFM193" s="148"/>
      <c r="KFN193" s="148"/>
      <c r="KFO193" s="148"/>
      <c r="KFP193" s="148"/>
      <c r="KFQ193" s="148"/>
      <c r="KFR193" s="148"/>
      <c r="KFS193" s="148"/>
      <c r="KFT193" s="148"/>
      <c r="KFU193" s="148"/>
      <c r="KFV193" s="148"/>
      <c r="KFW193" s="148"/>
      <c r="KFX193" s="148"/>
      <c r="KFY193" s="148"/>
      <c r="KFZ193" s="148"/>
      <c r="KGA193" s="148"/>
      <c r="KGB193" s="148"/>
      <c r="KGC193" s="148"/>
      <c r="KGD193" s="148"/>
      <c r="KGE193" s="148"/>
      <c r="KGF193" s="148"/>
      <c r="KGG193" s="148"/>
      <c r="KGH193" s="148"/>
      <c r="KGI193" s="148"/>
      <c r="KGJ193" s="148"/>
      <c r="KGK193" s="148"/>
      <c r="KGL193" s="148"/>
      <c r="KGM193" s="148"/>
      <c r="KGN193" s="148"/>
      <c r="KGO193" s="148"/>
      <c r="KGP193" s="148"/>
      <c r="KGQ193" s="148"/>
      <c r="KGR193" s="148"/>
      <c r="KGS193" s="148"/>
      <c r="KGT193" s="148"/>
      <c r="KGU193" s="148"/>
      <c r="KGV193" s="148"/>
      <c r="KGW193" s="148"/>
      <c r="KGX193" s="148"/>
      <c r="KGY193" s="148"/>
      <c r="KGZ193" s="148"/>
      <c r="KHA193" s="148"/>
      <c r="KHB193" s="148"/>
      <c r="KHC193" s="148"/>
      <c r="KHD193" s="148"/>
      <c r="KHE193" s="148"/>
      <c r="KHF193" s="148"/>
      <c r="KHG193" s="148"/>
      <c r="KHH193" s="148"/>
      <c r="KHI193" s="148"/>
      <c r="KHJ193" s="148"/>
      <c r="KHK193" s="148"/>
      <c r="KHL193" s="148"/>
      <c r="KHM193" s="148"/>
      <c r="KHN193" s="148"/>
      <c r="KHO193" s="148"/>
      <c r="KHP193" s="148"/>
      <c r="KHQ193" s="148"/>
      <c r="KHR193" s="148"/>
      <c r="KHS193" s="148"/>
      <c r="KHT193" s="148"/>
      <c r="KHU193" s="148"/>
      <c r="KHV193" s="148"/>
      <c r="KHW193" s="148"/>
      <c r="KHX193" s="148"/>
      <c r="KHY193" s="148"/>
      <c r="KHZ193" s="148"/>
      <c r="KIA193" s="148"/>
      <c r="KIB193" s="148"/>
      <c r="KIC193" s="148"/>
      <c r="KID193" s="148"/>
      <c r="KIE193" s="148"/>
      <c r="KIF193" s="148"/>
      <c r="KIG193" s="148"/>
      <c r="KIH193" s="148"/>
      <c r="KII193" s="148"/>
      <c r="KIJ193" s="148"/>
      <c r="KIK193" s="148"/>
      <c r="KIL193" s="148"/>
      <c r="KIM193" s="148"/>
      <c r="KIN193" s="148"/>
      <c r="KIO193" s="148"/>
      <c r="KIP193" s="148"/>
      <c r="KIQ193" s="148"/>
      <c r="KIR193" s="148"/>
      <c r="KIS193" s="148"/>
      <c r="KIT193" s="148"/>
      <c r="KIU193" s="148"/>
      <c r="KIV193" s="148"/>
      <c r="KIW193" s="148"/>
      <c r="KIX193" s="148"/>
      <c r="KIY193" s="148"/>
      <c r="KIZ193" s="148"/>
      <c r="KJA193" s="148"/>
      <c r="KJB193" s="148"/>
      <c r="KJC193" s="148"/>
      <c r="KJD193" s="148"/>
      <c r="KJE193" s="148"/>
      <c r="KJF193" s="148"/>
      <c r="KJG193" s="148"/>
      <c r="KJH193" s="148"/>
      <c r="KJI193" s="148"/>
      <c r="KJJ193" s="148"/>
      <c r="KJK193" s="148"/>
      <c r="KJL193" s="148"/>
      <c r="KJM193" s="148"/>
      <c r="KJN193" s="148"/>
      <c r="KJO193" s="148"/>
      <c r="KJP193" s="148"/>
      <c r="KJQ193" s="148"/>
      <c r="KJR193" s="148"/>
      <c r="KJS193" s="148"/>
      <c r="KJT193" s="148"/>
      <c r="KJU193" s="148"/>
      <c r="KJV193" s="148"/>
      <c r="KJW193" s="148"/>
      <c r="KJX193" s="148"/>
      <c r="KJY193" s="148"/>
      <c r="KJZ193" s="148"/>
      <c r="KKA193" s="148"/>
      <c r="KKB193" s="148"/>
      <c r="KKC193" s="148"/>
      <c r="KKD193" s="148"/>
      <c r="KKE193" s="148"/>
      <c r="KKF193" s="148"/>
      <c r="KKG193" s="148"/>
      <c r="KKH193" s="148"/>
      <c r="KKI193" s="148"/>
      <c r="KKJ193" s="148"/>
      <c r="KKK193" s="148"/>
      <c r="KKL193" s="148"/>
      <c r="KKM193" s="148"/>
      <c r="KKN193" s="148"/>
      <c r="KKO193" s="148"/>
      <c r="KKP193" s="148"/>
      <c r="KKQ193" s="148"/>
      <c r="KKR193" s="148"/>
      <c r="KKS193" s="148"/>
      <c r="KKT193" s="148"/>
      <c r="KKU193" s="148"/>
      <c r="KKV193" s="148"/>
      <c r="KKW193" s="148"/>
      <c r="KKX193" s="148"/>
      <c r="KKY193" s="148"/>
      <c r="KKZ193" s="148"/>
      <c r="KLA193" s="148"/>
      <c r="KLB193" s="148"/>
      <c r="KLC193" s="148"/>
      <c r="KLD193" s="148"/>
      <c r="KLE193" s="148"/>
      <c r="KLF193" s="148"/>
      <c r="KLG193" s="148"/>
      <c r="KLH193" s="148"/>
      <c r="KLI193" s="148"/>
      <c r="KLJ193" s="148"/>
      <c r="KLK193" s="148"/>
      <c r="KLL193" s="148"/>
      <c r="KLM193" s="148"/>
      <c r="KLN193" s="148"/>
      <c r="KLO193" s="148"/>
      <c r="KLP193" s="148"/>
      <c r="KLQ193" s="148"/>
      <c r="KLR193" s="148"/>
      <c r="KLS193" s="148"/>
      <c r="KLT193" s="148"/>
      <c r="KLU193" s="148"/>
      <c r="KLV193" s="148"/>
      <c r="KLW193" s="148"/>
      <c r="KLX193" s="148"/>
      <c r="KLY193" s="148"/>
      <c r="KLZ193" s="148"/>
      <c r="KMA193" s="148"/>
      <c r="KMB193" s="148"/>
      <c r="KMC193" s="148"/>
      <c r="KMD193" s="148"/>
      <c r="KME193" s="148"/>
      <c r="KMF193" s="148"/>
      <c r="KMG193" s="148"/>
      <c r="KMH193" s="148"/>
      <c r="KMI193" s="148"/>
      <c r="KMJ193" s="148"/>
      <c r="KMK193" s="148"/>
      <c r="KML193" s="148"/>
      <c r="KMM193" s="148"/>
      <c r="KMN193" s="148"/>
      <c r="KMO193" s="148"/>
      <c r="KMP193" s="148"/>
      <c r="KMQ193" s="148"/>
      <c r="KMR193" s="148"/>
      <c r="KMS193" s="148"/>
      <c r="KMT193" s="148"/>
      <c r="KMU193" s="148"/>
      <c r="KMV193" s="148"/>
      <c r="KMW193" s="148"/>
      <c r="KMX193" s="148"/>
      <c r="KMY193" s="148"/>
      <c r="KMZ193" s="148"/>
      <c r="KNA193" s="148"/>
      <c r="KNB193" s="148"/>
      <c r="KNC193" s="148"/>
      <c r="KND193" s="148"/>
      <c r="KNE193" s="148"/>
      <c r="KNF193" s="148"/>
      <c r="KNG193" s="148"/>
      <c r="KNH193" s="148"/>
      <c r="KNI193" s="148"/>
      <c r="KNJ193" s="148"/>
      <c r="KNK193" s="148"/>
      <c r="KNL193" s="148"/>
      <c r="KNM193" s="148"/>
      <c r="KNN193" s="148"/>
      <c r="KNO193" s="148"/>
      <c r="KNP193" s="148"/>
      <c r="KNQ193" s="148"/>
      <c r="KNR193" s="148"/>
      <c r="KNS193" s="148"/>
      <c r="KNT193" s="148"/>
      <c r="KNU193" s="148"/>
      <c r="KNV193" s="148"/>
      <c r="KNW193" s="148"/>
      <c r="KNX193" s="148"/>
      <c r="KNY193" s="148"/>
      <c r="KNZ193" s="148"/>
      <c r="KOA193" s="148"/>
      <c r="KOB193" s="148"/>
      <c r="KOC193" s="148"/>
      <c r="KOD193" s="148"/>
      <c r="KOE193" s="148"/>
      <c r="KOF193" s="148"/>
      <c r="KOG193" s="148"/>
      <c r="KOH193" s="148"/>
      <c r="KOI193" s="148"/>
      <c r="KOJ193" s="148"/>
      <c r="KOK193" s="148"/>
      <c r="KOL193" s="148"/>
      <c r="KOM193" s="148"/>
      <c r="KON193" s="148"/>
      <c r="KOO193" s="148"/>
      <c r="KOP193" s="148"/>
      <c r="KOQ193" s="148"/>
      <c r="KOR193" s="148"/>
      <c r="KOS193" s="148"/>
      <c r="KOT193" s="148"/>
      <c r="KOU193" s="148"/>
      <c r="KOV193" s="148"/>
      <c r="KOW193" s="148"/>
      <c r="KOX193" s="148"/>
      <c r="KOY193" s="148"/>
      <c r="KOZ193" s="148"/>
      <c r="KPA193" s="148"/>
      <c r="KPB193" s="148"/>
      <c r="KPC193" s="148"/>
      <c r="KPD193" s="148"/>
      <c r="KPE193" s="148"/>
      <c r="KPF193" s="148"/>
      <c r="KPG193" s="148"/>
      <c r="KPH193" s="148"/>
      <c r="KPI193" s="148"/>
      <c r="KPJ193" s="148"/>
      <c r="KPK193" s="148"/>
      <c r="KPL193" s="148"/>
      <c r="KPM193" s="148"/>
      <c r="KPN193" s="148"/>
      <c r="KPO193" s="148"/>
      <c r="KPP193" s="148"/>
      <c r="KPQ193" s="148"/>
      <c r="KPR193" s="148"/>
      <c r="KPS193" s="148"/>
      <c r="KPT193" s="148"/>
      <c r="KPU193" s="148"/>
      <c r="KPV193" s="148"/>
      <c r="KPW193" s="148"/>
      <c r="KPX193" s="148"/>
      <c r="KPY193" s="148"/>
      <c r="KPZ193" s="148"/>
      <c r="KQA193" s="148"/>
      <c r="KQB193" s="148"/>
      <c r="KQC193" s="148"/>
      <c r="KQD193" s="148"/>
      <c r="KQE193" s="148"/>
      <c r="KQF193" s="148"/>
      <c r="KQG193" s="148"/>
      <c r="KQH193" s="148"/>
      <c r="KQI193" s="148"/>
      <c r="KQJ193" s="148"/>
      <c r="KQK193" s="148"/>
      <c r="KQL193" s="148"/>
      <c r="KQM193" s="148"/>
      <c r="KQN193" s="148"/>
      <c r="KQO193" s="148"/>
      <c r="KQP193" s="148"/>
      <c r="KQQ193" s="148"/>
      <c r="KQR193" s="148"/>
      <c r="KQS193" s="148"/>
      <c r="KQT193" s="148"/>
      <c r="KQU193" s="148"/>
      <c r="KQV193" s="148"/>
      <c r="KQW193" s="148"/>
      <c r="KQX193" s="148"/>
      <c r="KQY193" s="148"/>
      <c r="KQZ193" s="148"/>
      <c r="KRA193" s="148"/>
      <c r="KRB193" s="148"/>
      <c r="KRC193" s="148"/>
      <c r="KRD193" s="148"/>
      <c r="KRE193" s="148"/>
      <c r="KRF193" s="148"/>
      <c r="KRG193" s="148"/>
      <c r="KRH193" s="148"/>
      <c r="KRI193" s="148"/>
      <c r="KRJ193" s="148"/>
      <c r="KRK193" s="148"/>
      <c r="KRL193" s="148"/>
      <c r="KRM193" s="148"/>
      <c r="KRN193" s="148"/>
      <c r="KRO193" s="148"/>
      <c r="KRP193" s="148"/>
      <c r="KRQ193" s="148"/>
      <c r="KRR193" s="148"/>
      <c r="KRS193" s="148"/>
      <c r="KRT193" s="148"/>
      <c r="KRU193" s="148"/>
      <c r="KRV193" s="148"/>
      <c r="KRW193" s="148"/>
      <c r="KRX193" s="148"/>
      <c r="KRY193" s="148"/>
      <c r="KRZ193" s="148"/>
      <c r="KSA193" s="148"/>
      <c r="KSB193" s="148"/>
      <c r="KSC193" s="148"/>
      <c r="KSD193" s="148"/>
      <c r="KSE193" s="148"/>
      <c r="KSF193" s="148"/>
      <c r="KSG193" s="148"/>
      <c r="KSH193" s="148"/>
      <c r="KSI193" s="148"/>
      <c r="KSJ193" s="148"/>
      <c r="KSK193" s="148"/>
      <c r="KSL193" s="148"/>
      <c r="KSM193" s="148"/>
      <c r="KSN193" s="148"/>
      <c r="KSO193" s="148"/>
      <c r="KSP193" s="148"/>
      <c r="KSQ193" s="148"/>
      <c r="KSR193" s="148"/>
      <c r="KSS193" s="148"/>
      <c r="KST193" s="148"/>
      <c r="KSU193" s="148"/>
      <c r="KSV193" s="148"/>
      <c r="KSW193" s="148"/>
      <c r="KSX193" s="148"/>
      <c r="KSY193" s="148"/>
      <c r="KSZ193" s="148"/>
      <c r="KTA193" s="148"/>
      <c r="KTB193" s="148"/>
      <c r="KTC193" s="148"/>
      <c r="KTD193" s="148"/>
      <c r="KTE193" s="148"/>
      <c r="KTF193" s="148"/>
      <c r="KTG193" s="148"/>
      <c r="KTH193" s="148"/>
      <c r="KTI193" s="148"/>
      <c r="KTJ193" s="148"/>
      <c r="KTK193" s="148"/>
      <c r="KTL193" s="148"/>
      <c r="KTM193" s="148"/>
      <c r="KTN193" s="148"/>
      <c r="KTO193" s="148"/>
      <c r="KTP193" s="148"/>
      <c r="KTQ193" s="148"/>
      <c r="KTR193" s="148"/>
      <c r="KTS193" s="148"/>
      <c r="KTT193" s="148"/>
      <c r="KTU193" s="148"/>
      <c r="KTV193" s="148"/>
      <c r="KTW193" s="148"/>
      <c r="KTX193" s="148"/>
      <c r="KTY193" s="148"/>
      <c r="KTZ193" s="148"/>
      <c r="KUA193" s="148"/>
      <c r="KUB193" s="148"/>
      <c r="KUC193" s="148"/>
      <c r="KUD193" s="148"/>
      <c r="KUE193" s="148"/>
      <c r="KUF193" s="148"/>
      <c r="KUG193" s="148"/>
      <c r="KUH193" s="148"/>
      <c r="KUI193" s="148"/>
      <c r="KUJ193" s="148"/>
      <c r="KUK193" s="148"/>
      <c r="KUL193" s="148"/>
      <c r="KUM193" s="148"/>
      <c r="KUN193" s="148"/>
      <c r="KUO193" s="148"/>
      <c r="KUP193" s="148"/>
      <c r="KUQ193" s="148"/>
      <c r="KUR193" s="148"/>
      <c r="KUS193" s="148"/>
      <c r="KUT193" s="148"/>
      <c r="KUU193" s="148"/>
      <c r="KUV193" s="148"/>
      <c r="KUW193" s="148"/>
      <c r="KUX193" s="148"/>
      <c r="KUY193" s="148"/>
      <c r="KUZ193" s="148"/>
      <c r="KVA193" s="148"/>
      <c r="KVB193" s="148"/>
      <c r="KVC193" s="148"/>
      <c r="KVD193" s="148"/>
      <c r="KVE193" s="148"/>
      <c r="KVF193" s="148"/>
      <c r="KVG193" s="148"/>
      <c r="KVH193" s="148"/>
      <c r="KVI193" s="148"/>
      <c r="KVJ193" s="148"/>
      <c r="KVK193" s="148"/>
      <c r="KVL193" s="148"/>
      <c r="KVM193" s="148"/>
      <c r="KVN193" s="148"/>
      <c r="KVO193" s="148"/>
      <c r="KVP193" s="148"/>
      <c r="KVQ193" s="148"/>
      <c r="KVR193" s="148"/>
      <c r="KVS193" s="148"/>
      <c r="KVT193" s="148"/>
      <c r="KVU193" s="148"/>
      <c r="KVV193" s="148"/>
      <c r="KVW193" s="148"/>
      <c r="KVX193" s="148"/>
      <c r="KVY193" s="148"/>
      <c r="KVZ193" s="148"/>
      <c r="KWA193" s="148"/>
      <c r="KWB193" s="148"/>
      <c r="KWC193" s="148"/>
      <c r="KWD193" s="148"/>
      <c r="KWE193" s="148"/>
      <c r="KWF193" s="148"/>
      <c r="KWG193" s="148"/>
      <c r="KWH193" s="148"/>
      <c r="KWI193" s="148"/>
      <c r="KWJ193" s="148"/>
      <c r="KWK193" s="148"/>
      <c r="KWL193" s="148"/>
      <c r="KWM193" s="148"/>
      <c r="KWN193" s="148"/>
      <c r="KWO193" s="148"/>
      <c r="KWP193" s="148"/>
      <c r="KWQ193" s="148"/>
      <c r="KWR193" s="148"/>
      <c r="KWS193" s="148"/>
      <c r="KWT193" s="148"/>
      <c r="KWU193" s="148"/>
      <c r="KWV193" s="148"/>
      <c r="KWW193" s="148"/>
      <c r="KWX193" s="148"/>
      <c r="KWY193" s="148"/>
      <c r="KWZ193" s="148"/>
      <c r="KXA193" s="148"/>
      <c r="KXB193" s="148"/>
      <c r="KXC193" s="148"/>
      <c r="KXD193" s="148"/>
      <c r="KXE193" s="148"/>
      <c r="KXF193" s="148"/>
      <c r="KXG193" s="148"/>
      <c r="KXH193" s="148"/>
      <c r="KXI193" s="148"/>
      <c r="KXJ193" s="148"/>
      <c r="KXK193" s="148"/>
      <c r="KXL193" s="148"/>
      <c r="KXM193" s="148"/>
      <c r="KXN193" s="148"/>
      <c r="KXO193" s="148"/>
      <c r="KXP193" s="148"/>
      <c r="KXQ193" s="148"/>
      <c r="KXR193" s="148"/>
      <c r="KXS193" s="148"/>
      <c r="KXT193" s="148"/>
      <c r="KXU193" s="148"/>
      <c r="KXV193" s="148"/>
      <c r="KXW193" s="148"/>
      <c r="KXX193" s="148"/>
      <c r="KXY193" s="148"/>
      <c r="KXZ193" s="148"/>
      <c r="KYA193" s="148"/>
      <c r="KYB193" s="148"/>
      <c r="KYC193" s="148"/>
      <c r="KYD193" s="148"/>
      <c r="KYE193" s="148"/>
      <c r="KYF193" s="148"/>
      <c r="KYG193" s="148"/>
      <c r="KYH193" s="148"/>
      <c r="KYI193" s="148"/>
      <c r="KYJ193" s="148"/>
      <c r="KYK193" s="148"/>
      <c r="KYL193" s="148"/>
      <c r="KYM193" s="148"/>
      <c r="KYN193" s="148"/>
      <c r="KYO193" s="148"/>
      <c r="KYP193" s="148"/>
      <c r="KYQ193" s="148"/>
      <c r="KYR193" s="148"/>
      <c r="KYS193" s="148"/>
      <c r="KYT193" s="148"/>
      <c r="KYU193" s="148"/>
      <c r="KYV193" s="148"/>
      <c r="KYW193" s="148"/>
      <c r="KYX193" s="148"/>
      <c r="KYY193" s="148"/>
      <c r="KYZ193" s="148"/>
      <c r="KZA193" s="148"/>
      <c r="KZB193" s="148"/>
      <c r="KZC193" s="148"/>
      <c r="KZD193" s="148"/>
      <c r="KZE193" s="148"/>
      <c r="KZF193" s="148"/>
      <c r="KZG193" s="148"/>
      <c r="KZH193" s="148"/>
      <c r="KZI193" s="148"/>
      <c r="KZJ193" s="148"/>
      <c r="KZK193" s="148"/>
      <c r="KZL193" s="148"/>
      <c r="KZM193" s="148"/>
      <c r="KZN193" s="148"/>
      <c r="KZO193" s="148"/>
      <c r="KZP193" s="148"/>
      <c r="KZQ193" s="148"/>
      <c r="KZR193" s="148"/>
      <c r="KZS193" s="148"/>
      <c r="KZT193" s="148"/>
      <c r="KZU193" s="148"/>
      <c r="KZV193" s="148"/>
      <c r="KZW193" s="148"/>
      <c r="KZX193" s="148"/>
      <c r="KZY193" s="148"/>
      <c r="KZZ193" s="148"/>
      <c r="LAA193" s="148"/>
      <c r="LAB193" s="148"/>
      <c r="LAC193" s="148"/>
      <c r="LAD193" s="148"/>
      <c r="LAE193" s="148"/>
      <c r="LAF193" s="148"/>
      <c r="LAG193" s="148"/>
      <c r="LAH193" s="148"/>
      <c r="LAI193" s="148"/>
      <c r="LAJ193" s="148"/>
      <c r="LAK193" s="148"/>
      <c r="LAL193" s="148"/>
      <c r="LAM193" s="148"/>
      <c r="LAN193" s="148"/>
      <c r="LAO193" s="148"/>
      <c r="LAP193" s="148"/>
      <c r="LAQ193" s="148"/>
      <c r="LAR193" s="148"/>
      <c r="LAS193" s="148"/>
      <c r="LAT193" s="148"/>
      <c r="LAU193" s="148"/>
      <c r="LAV193" s="148"/>
      <c r="LAW193" s="148"/>
      <c r="LAX193" s="148"/>
      <c r="LAY193" s="148"/>
      <c r="LAZ193" s="148"/>
      <c r="LBA193" s="148"/>
      <c r="LBB193" s="148"/>
      <c r="LBC193" s="148"/>
      <c r="LBD193" s="148"/>
      <c r="LBE193" s="148"/>
      <c r="LBF193" s="148"/>
      <c r="LBG193" s="148"/>
      <c r="LBH193" s="148"/>
      <c r="LBI193" s="148"/>
      <c r="LBJ193" s="148"/>
      <c r="LBK193" s="148"/>
      <c r="LBL193" s="148"/>
      <c r="LBM193" s="148"/>
      <c r="LBN193" s="148"/>
      <c r="LBO193" s="148"/>
      <c r="LBP193" s="148"/>
      <c r="LBQ193" s="148"/>
      <c r="LBR193" s="148"/>
      <c r="LBS193" s="148"/>
      <c r="LBT193" s="148"/>
      <c r="LBU193" s="148"/>
      <c r="LBV193" s="148"/>
      <c r="LBW193" s="148"/>
      <c r="LBX193" s="148"/>
      <c r="LBY193" s="148"/>
      <c r="LBZ193" s="148"/>
      <c r="LCA193" s="148"/>
      <c r="LCB193" s="148"/>
      <c r="LCC193" s="148"/>
      <c r="LCD193" s="148"/>
      <c r="LCE193" s="148"/>
      <c r="LCF193" s="148"/>
      <c r="LCG193" s="148"/>
      <c r="LCH193" s="148"/>
      <c r="LCI193" s="148"/>
      <c r="LCJ193" s="148"/>
      <c r="LCK193" s="148"/>
      <c r="LCL193" s="148"/>
      <c r="LCM193" s="148"/>
      <c r="LCN193" s="148"/>
      <c r="LCO193" s="148"/>
      <c r="LCP193" s="148"/>
      <c r="LCQ193" s="148"/>
      <c r="LCR193" s="148"/>
      <c r="LCS193" s="148"/>
      <c r="LCT193" s="148"/>
      <c r="LCU193" s="148"/>
      <c r="LCV193" s="148"/>
      <c r="LCW193" s="148"/>
      <c r="LCX193" s="148"/>
      <c r="LCY193" s="148"/>
      <c r="LCZ193" s="148"/>
      <c r="LDA193" s="148"/>
      <c r="LDB193" s="148"/>
      <c r="LDC193" s="148"/>
      <c r="LDD193" s="148"/>
      <c r="LDE193" s="148"/>
      <c r="LDF193" s="148"/>
      <c r="LDG193" s="148"/>
      <c r="LDH193" s="148"/>
      <c r="LDI193" s="148"/>
      <c r="LDJ193" s="148"/>
      <c r="LDK193" s="148"/>
      <c r="LDL193" s="148"/>
      <c r="LDM193" s="148"/>
      <c r="LDN193" s="148"/>
      <c r="LDO193" s="148"/>
      <c r="LDP193" s="148"/>
      <c r="LDQ193" s="148"/>
      <c r="LDR193" s="148"/>
      <c r="LDS193" s="148"/>
      <c r="LDT193" s="148"/>
      <c r="LDU193" s="148"/>
      <c r="LDV193" s="148"/>
      <c r="LDW193" s="148"/>
      <c r="LDX193" s="148"/>
      <c r="LDY193" s="148"/>
      <c r="LDZ193" s="148"/>
      <c r="LEA193" s="148"/>
      <c r="LEB193" s="148"/>
      <c r="LEC193" s="148"/>
      <c r="LED193" s="148"/>
      <c r="LEE193" s="148"/>
      <c r="LEF193" s="148"/>
      <c r="LEG193" s="148"/>
      <c r="LEH193" s="148"/>
      <c r="LEI193" s="148"/>
      <c r="LEJ193" s="148"/>
      <c r="LEK193" s="148"/>
      <c r="LEL193" s="148"/>
      <c r="LEM193" s="148"/>
      <c r="LEN193" s="148"/>
      <c r="LEO193" s="148"/>
      <c r="LEP193" s="148"/>
      <c r="LEQ193" s="148"/>
      <c r="LER193" s="148"/>
      <c r="LES193" s="148"/>
      <c r="LET193" s="148"/>
      <c r="LEU193" s="148"/>
      <c r="LEV193" s="148"/>
      <c r="LEW193" s="148"/>
      <c r="LEX193" s="148"/>
      <c r="LEY193" s="148"/>
      <c r="LEZ193" s="148"/>
      <c r="LFA193" s="148"/>
      <c r="LFB193" s="148"/>
      <c r="LFC193" s="148"/>
      <c r="LFD193" s="148"/>
      <c r="LFE193" s="148"/>
      <c r="LFF193" s="148"/>
      <c r="LFG193" s="148"/>
      <c r="LFH193" s="148"/>
      <c r="LFI193" s="148"/>
      <c r="LFJ193" s="148"/>
      <c r="LFK193" s="148"/>
      <c r="LFL193" s="148"/>
      <c r="LFM193" s="148"/>
      <c r="LFN193" s="148"/>
      <c r="LFO193" s="148"/>
      <c r="LFP193" s="148"/>
      <c r="LFQ193" s="148"/>
      <c r="LFR193" s="148"/>
      <c r="LFS193" s="148"/>
      <c r="LFT193" s="148"/>
      <c r="LFU193" s="148"/>
      <c r="LFV193" s="148"/>
      <c r="LFW193" s="148"/>
      <c r="LFX193" s="148"/>
      <c r="LFY193" s="148"/>
      <c r="LFZ193" s="148"/>
      <c r="LGA193" s="148"/>
      <c r="LGB193" s="148"/>
      <c r="LGC193" s="148"/>
      <c r="LGD193" s="148"/>
      <c r="LGE193" s="148"/>
      <c r="LGF193" s="148"/>
      <c r="LGG193" s="148"/>
      <c r="LGH193" s="148"/>
      <c r="LGI193" s="148"/>
      <c r="LGJ193" s="148"/>
      <c r="LGK193" s="148"/>
      <c r="LGL193" s="148"/>
      <c r="LGM193" s="148"/>
      <c r="LGN193" s="148"/>
      <c r="LGO193" s="148"/>
      <c r="LGP193" s="148"/>
      <c r="LGQ193" s="148"/>
      <c r="LGR193" s="148"/>
      <c r="LGS193" s="148"/>
      <c r="LGT193" s="148"/>
      <c r="LGU193" s="148"/>
      <c r="LGV193" s="148"/>
      <c r="LGW193" s="148"/>
      <c r="LGX193" s="148"/>
      <c r="LGY193" s="148"/>
      <c r="LGZ193" s="148"/>
      <c r="LHA193" s="148"/>
      <c r="LHB193" s="148"/>
      <c r="LHC193" s="148"/>
      <c r="LHD193" s="148"/>
      <c r="LHE193" s="148"/>
      <c r="LHF193" s="148"/>
      <c r="LHG193" s="148"/>
      <c r="LHH193" s="148"/>
      <c r="LHI193" s="148"/>
      <c r="LHJ193" s="148"/>
      <c r="LHK193" s="148"/>
      <c r="LHL193" s="148"/>
      <c r="LHM193" s="148"/>
      <c r="LHN193" s="148"/>
      <c r="LHO193" s="148"/>
      <c r="LHP193" s="148"/>
      <c r="LHQ193" s="148"/>
      <c r="LHR193" s="148"/>
      <c r="LHS193" s="148"/>
      <c r="LHT193" s="148"/>
      <c r="LHU193" s="148"/>
      <c r="LHV193" s="148"/>
      <c r="LHW193" s="148"/>
      <c r="LHX193" s="148"/>
      <c r="LHY193" s="148"/>
      <c r="LHZ193" s="148"/>
      <c r="LIA193" s="148"/>
      <c r="LIB193" s="148"/>
      <c r="LIC193" s="148"/>
      <c r="LID193" s="148"/>
      <c r="LIE193" s="148"/>
      <c r="LIF193" s="148"/>
      <c r="LIG193" s="148"/>
      <c r="LIH193" s="148"/>
      <c r="LII193" s="148"/>
      <c r="LIJ193" s="148"/>
      <c r="LIK193" s="148"/>
      <c r="LIL193" s="148"/>
      <c r="LIM193" s="148"/>
      <c r="LIN193" s="148"/>
      <c r="LIO193" s="148"/>
      <c r="LIP193" s="148"/>
      <c r="LIQ193" s="148"/>
      <c r="LIR193" s="148"/>
      <c r="LIS193" s="148"/>
      <c r="LIT193" s="148"/>
      <c r="LIU193" s="148"/>
      <c r="LIV193" s="148"/>
      <c r="LIW193" s="148"/>
      <c r="LIX193" s="148"/>
      <c r="LIY193" s="148"/>
      <c r="LIZ193" s="148"/>
      <c r="LJA193" s="148"/>
      <c r="LJB193" s="148"/>
      <c r="LJC193" s="148"/>
      <c r="LJD193" s="148"/>
      <c r="LJE193" s="148"/>
      <c r="LJF193" s="148"/>
      <c r="LJG193" s="148"/>
      <c r="LJH193" s="148"/>
      <c r="LJI193" s="148"/>
      <c r="LJJ193" s="148"/>
      <c r="LJK193" s="148"/>
      <c r="LJL193" s="148"/>
      <c r="LJM193" s="148"/>
      <c r="LJN193" s="148"/>
      <c r="LJO193" s="148"/>
      <c r="LJP193" s="148"/>
      <c r="LJQ193" s="148"/>
      <c r="LJR193" s="148"/>
      <c r="LJS193" s="148"/>
      <c r="LJT193" s="148"/>
      <c r="LJU193" s="148"/>
      <c r="LJV193" s="148"/>
      <c r="LJW193" s="148"/>
      <c r="LJX193" s="148"/>
      <c r="LJY193" s="148"/>
      <c r="LJZ193" s="148"/>
      <c r="LKA193" s="148"/>
      <c r="LKB193" s="148"/>
      <c r="LKC193" s="148"/>
      <c r="LKD193" s="148"/>
      <c r="LKE193" s="148"/>
      <c r="LKF193" s="148"/>
      <c r="LKG193" s="148"/>
      <c r="LKH193" s="148"/>
      <c r="LKI193" s="148"/>
      <c r="LKJ193" s="148"/>
      <c r="LKK193" s="148"/>
      <c r="LKL193" s="148"/>
      <c r="LKM193" s="148"/>
      <c r="LKN193" s="148"/>
      <c r="LKO193" s="148"/>
      <c r="LKP193" s="148"/>
      <c r="LKQ193" s="148"/>
      <c r="LKR193" s="148"/>
      <c r="LKS193" s="148"/>
      <c r="LKT193" s="148"/>
      <c r="LKU193" s="148"/>
      <c r="LKV193" s="148"/>
      <c r="LKW193" s="148"/>
      <c r="LKX193" s="148"/>
      <c r="LKY193" s="148"/>
      <c r="LKZ193" s="148"/>
      <c r="LLA193" s="148"/>
      <c r="LLB193" s="148"/>
      <c r="LLC193" s="148"/>
      <c r="LLD193" s="148"/>
      <c r="LLE193" s="148"/>
      <c r="LLF193" s="148"/>
      <c r="LLG193" s="148"/>
      <c r="LLH193" s="148"/>
      <c r="LLI193" s="148"/>
      <c r="LLJ193" s="148"/>
      <c r="LLK193" s="148"/>
      <c r="LLL193" s="148"/>
      <c r="LLM193" s="148"/>
      <c r="LLN193" s="148"/>
      <c r="LLO193" s="148"/>
      <c r="LLP193" s="148"/>
      <c r="LLQ193" s="148"/>
      <c r="LLR193" s="148"/>
      <c r="LLS193" s="148"/>
      <c r="LLT193" s="148"/>
      <c r="LLU193" s="148"/>
      <c r="LLV193" s="148"/>
      <c r="LLW193" s="148"/>
      <c r="LLX193" s="148"/>
      <c r="LLY193" s="148"/>
      <c r="LLZ193" s="148"/>
      <c r="LMA193" s="148"/>
      <c r="LMB193" s="148"/>
      <c r="LMC193" s="148"/>
      <c r="LMD193" s="148"/>
      <c r="LME193" s="148"/>
      <c r="LMF193" s="148"/>
      <c r="LMG193" s="148"/>
      <c r="LMH193" s="148"/>
      <c r="LMI193" s="148"/>
      <c r="LMJ193" s="148"/>
      <c r="LMK193" s="148"/>
      <c r="LML193" s="148"/>
      <c r="LMM193" s="148"/>
      <c r="LMN193" s="148"/>
      <c r="LMO193" s="148"/>
      <c r="LMP193" s="148"/>
      <c r="LMQ193" s="148"/>
      <c r="LMR193" s="148"/>
      <c r="LMS193" s="148"/>
      <c r="LMT193" s="148"/>
      <c r="LMU193" s="148"/>
      <c r="LMV193" s="148"/>
      <c r="LMW193" s="148"/>
      <c r="LMX193" s="148"/>
      <c r="LMY193" s="148"/>
      <c r="LMZ193" s="148"/>
      <c r="LNA193" s="148"/>
      <c r="LNB193" s="148"/>
      <c r="LNC193" s="148"/>
      <c r="LND193" s="148"/>
      <c r="LNE193" s="148"/>
      <c r="LNF193" s="148"/>
      <c r="LNG193" s="148"/>
      <c r="LNH193" s="148"/>
      <c r="LNI193" s="148"/>
      <c r="LNJ193" s="148"/>
      <c r="LNK193" s="148"/>
      <c r="LNL193" s="148"/>
      <c r="LNM193" s="148"/>
      <c r="LNN193" s="148"/>
      <c r="LNO193" s="148"/>
      <c r="LNP193" s="148"/>
      <c r="LNQ193" s="148"/>
      <c r="LNR193" s="148"/>
      <c r="LNS193" s="148"/>
      <c r="LNT193" s="148"/>
      <c r="LNU193" s="148"/>
      <c r="LNV193" s="148"/>
      <c r="LNW193" s="148"/>
      <c r="LNX193" s="148"/>
      <c r="LNY193" s="148"/>
      <c r="LNZ193" s="148"/>
      <c r="LOA193" s="148"/>
      <c r="LOB193" s="148"/>
      <c r="LOC193" s="148"/>
      <c r="LOD193" s="148"/>
      <c r="LOE193" s="148"/>
      <c r="LOF193" s="148"/>
      <c r="LOG193" s="148"/>
      <c r="LOH193" s="148"/>
      <c r="LOI193" s="148"/>
      <c r="LOJ193" s="148"/>
      <c r="LOK193" s="148"/>
      <c r="LOL193" s="148"/>
      <c r="LOM193" s="148"/>
      <c r="LON193" s="148"/>
      <c r="LOO193" s="148"/>
      <c r="LOP193" s="148"/>
      <c r="LOQ193" s="148"/>
      <c r="LOR193" s="148"/>
      <c r="LOS193" s="148"/>
      <c r="LOT193" s="148"/>
      <c r="LOU193" s="148"/>
      <c r="LOV193" s="148"/>
      <c r="LOW193" s="148"/>
      <c r="LOX193" s="148"/>
      <c r="LOY193" s="148"/>
      <c r="LOZ193" s="148"/>
      <c r="LPA193" s="148"/>
      <c r="LPB193" s="148"/>
      <c r="LPC193" s="148"/>
      <c r="LPD193" s="148"/>
      <c r="LPE193" s="148"/>
      <c r="LPF193" s="148"/>
      <c r="LPG193" s="148"/>
      <c r="LPH193" s="148"/>
      <c r="LPI193" s="148"/>
      <c r="LPJ193" s="148"/>
      <c r="LPK193" s="148"/>
      <c r="LPL193" s="148"/>
      <c r="LPM193" s="148"/>
      <c r="LPN193" s="148"/>
      <c r="LPO193" s="148"/>
      <c r="LPP193" s="148"/>
      <c r="LPQ193" s="148"/>
      <c r="LPR193" s="148"/>
      <c r="LPS193" s="148"/>
      <c r="LPT193" s="148"/>
      <c r="LPU193" s="148"/>
      <c r="LPV193" s="148"/>
      <c r="LPW193" s="148"/>
      <c r="LPX193" s="148"/>
      <c r="LPY193" s="148"/>
      <c r="LPZ193" s="148"/>
      <c r="LQA193" s="148"/>
      <c r="LQB193" s="148"/>
      <c r="LQC193" s="148"/>
      <c r="LQD193" s="148"/>
      <c r="LQE193" s="148"/>
      <c r="LQF193" s="148"/>
      <c r="LQG193" s="148"/>
      <c r="LQH193" s="148"/>
      <c r="LQI193" s="148"/>
      <c r="LQJ193" s="148"/>
      <c r="LQK193" s="148"/>
      <c r="LQL193" s="148"/>
      <c r="LQM193" s="148"/>
      <c r="LQN193" s="148"/>
      <c r="LQO193" s="148"/>
      <c r="LQP193" s="148"/>
      <c r="LQQ193" s="148"/>
      <c r="LQR193" s="148"/>
      <c r="LQS193" s="148"/>
      <c r="LQT193" s="148"/>
      <c r="LQU193" s="148"/>
      <c r="LQV193" s="148"/>
      <c r="LQW193" s="148"/>
      <c r="LQX193" s="148"/>
      <c r="LQY193" s="148"/>
      <c r="LQZ193" s="148"/>
      <c r="LRA193" s="148"/>
      <c r="LRB193" s="148"/>
      <c r="LRC193" s="148"/>
      <c r="LRD193" s="148"/>
      <c r="LRE193" s="148"/>
      <c r="LRF193" s="148"/>
      <c r="LRG193" s="148"/>
      <c r="LRH193" s="148"/>
      <c r="LRI193" s="148"/>
      <c r="LRJ193" s="148"/>
      <c r="LRK193" s="148"/>
      <c r="LRL193" s="148"/>
      <c r="LRM193" s="148"/>
      <c r="LRN193" s="148"/>
      <c r="LRO193" s="148"/>
      <c r="LRP193" s="148"/>
      <c r="LRQ193" s="148"/>
      <c r="LRR193" s="148"/>
      <c r="LRS193" s="148"/>
      <c r="LRT193" s="148"/>
      <c r="LRU193" s="148"/>
      <c r="LRV193" s="148"/>
      <c r="LRW193" s="148"/>
      <c r="LRX193" s="148"/>
      <c r="LRY193" s="148"/>
      <c r="LRZ193" s="148"/>
      <c r="LSA193" s="148"/>
      <c r="LSB193" s="148"/>
      <c r="LSC193" s="148"/>
      <c r="LSD193" s="148"/>
      <c r="LSE193" s="148"/>
      <c r="LSF193" s="148"/>
      <c r="LSG193" s="148"/>
      <c r="LSH193" s="148"/>
      <c r="LSI193" s="148"/>
      <c r="LSJ193" s="148"/>
      <c r="LSK193" s="148"/>
      <c r="LSL193" s="148"/>
      <c r="LSM193" s="148"/>
      <c r="LSN193" s="148"/>
      <c r="LSO193" s="148"/>
      <c r="LSP193" s="148"/>
      <c r="LSQ193" s="148"/>
      <c r="LSR193" s="148"/>
      <c r="LSS193" s="148"/>
      <c r="LST193" s="148"/>
      <c r="LSU193" s="148"/>
      <c r="LSV193" s="148"/>
      <c r="LSW193" s="148"/>
      <c r="LSX193" s="148"/>
      <c r="LSY193" s="148"/>
      <c r="LSZ193" s="148"/>
      <c r="LTA193" s="148"/>
      <c r="LTB193" s="148"/>
      <c r="LTC193" s="148"/>
      <c r="LTD193" s="148"/>
      <c r="LTE193" s="148"/>
      <c r="LTF193" s="148"/>
      <c r="LTG193" s="148"/>
      <c r="LTH193" s="148"/>
      <c r="LTI193" s="148"/>
      <c r="LTJ193" s="148"/>
      <c r="LTK193" s="148"/>
      <c r="LTL193" s="148"/>
      <c r="LTM193" s="148"/>
      <c r="LTN193" s="148"/>
      <c r="LTO193" s="148"/>
      <c r="LTP193" s="148"/>
      <c r="LTQ193" s="148"/>
      <c r="LTR193" s="148"/>
      <c r="LTS193" s="148"/>
      <c r="LTT193" s="148"/>
      <c r="LTU193" s="148"/>
      <c r="LTV193" s="148"/>
      <c r="LTW193" s="148"/>
      <c r="LTX193" s="148"/>
      <c r="LTY193" s="148"/>
      <c r="LTZ193" s="148"/>
      <c r="LUA193" s="148"/>
      <c r="LUB193" s="148"/>
      <c r="LUC193" s="148"/>
      <c r="LUD193" s="148"/>
      <c r="LUE193" s="148"/>
      <c r="LUF193" s="148"/>
      <c r="LUG193" s="148"/>
      <c r="LUH193" s="148"/>
      <c r="LUI193" s="148"/>
      <c r="LUJ193" s="148"/>
      <c r="LUK193" s="148"/>
      <c r="LUL193" s="148"/>
      <c r="LUM193" s="148"/>
      <c r="LUN193" s="148"/>
      <c r="LUO193" s="148"/>
      <c r="LUP193" s="148"/>
      <c r="LUQ193" s="148"/>
      <c r="LUR193" s="148"/>
      <c r="LUS193" s="148"/>
      <c r="LUT193" s="148"/>
      <c r="LUU193" s="148"/>
      <c r="LUV193" s="148"/>
      <c r="LUW193" s="148"/>
      <c r="LUX193" s="148"/>
      <c r="LUY193" s="148"/>
      <c r="LUZ193" s="148"/>
      <c r="LVA193" s="148"/>
      <c r="LVB193" s="148"/>
      <c r="LVC193" s="148"/>
      <c r="LVD193" s="148"/>
      <c r="LVE193" s="148"/>
      <c r="LVF193" s="148"/>
      <c r="LVG193" s="148"/>
      <c r="LVH193" s="148"/>
      <c r="LVI193" s="148"/>
      <c r="LVJ193" s="148"/>
      <c r="LVK193" s="148"/>
      <c r="LVL193" s="148"/>
      <c r="LVM193" s="148"/>
      <c r="LVN193" s="148"/>
      <c r="LVO193" s="148"/>
      <c r="LVP193" s="148"/>
      <c r="LVQ193" s="148"/>
      <c r="LVR193" s="148"/>
      <c r="LVS193" s="148"/>
      <c r="LVT193" s="148"/>
      <c r="LVU193" s="148"/>
      <c r="LVV193" s="148"/>
      <c r="LVW193" s="148"/>
      <c r="LVX193" s="148"/>
      <c r="LVY193" s="148"/>
      <c r="LVZ193" s="148"/>
      <c r="LWA193" s="148"/>
      <c r="LWB193" s="148"/>
      <c r="LWC193" s="148"/>
      <c r="LWD193" s="148"/>
      <c r="LWE193" s="148"/>
      <c r="LWF193" s="148"/>
      <c r="LWG193" s="148"/>
      <c r="LWH193" s="148"/>
      <c r="LWI193" s="148"/>
      <c r="LWJ193" s="148"/>
      <c r="LWK193" s="148"/>
      <c r="LWL193" s="148"/>
      <c r="LWM193" s="148"/>
      <c r="LWN193" s="148"/>
      <c r="LWO193" s="148"/>
      <c r="LWP193" s="148"/>
      <c r="LWQ193" s="148"/>
      <c r="LWR193" s="148"/>
      <c r="LWS193" s="148"/>
      <c r="LWT193" s="148"/>
      <c r="LWU193" s="148"/>
      <c r="LWV193" s="148"/>
      <c r="LWW193" s="148"/>
      <c r="LWX193" s="148"/>
      <c r="LWY193" s="148"/>
      <c r="LWZ193" s="148"/>
      <c r="LXA193" s="148"/>
      <c r="LXB193" s="148"/>
      <c r="LXC193" s="148"/>
      <c r="LXD193" s="148"/>
      <c r="LXE193" s="148"/>
      <c r="LXF193" s="148"/>
      <c r="LXG193" s="148"/>
      <c r="LXH193" s="148"/>
      <c r="LXI193" s="148"/>
      <c r="LXJ193" s="148"/>
      <c r="LXK193" s="148"/>
      <c r="LXL193" s="148"/>
      <c r="LXM193" s="148"/>
      <c r="LXN193" s="148"/>
      <c r="LXO193" s="148"/>
      <c r="LXP193" s="148"/>
      <c r="LXQ193" s="148"/>
      <c r="LXR193" s="148"/>
      <c r="LXS193" s="148"/>
      <c r="LXT193" s="148"/>
      <c r="LXU193" s="148"/>
      <c r="LXV193" s="148"/>
      <c r="LXW193" s="148"/>
      <c r="LXX193" s="148"/>
      <c r="LXY193" s="148"/>
      <c r="LXZ193" s="148"/>
      <c r="LYA193" s="148"/>
      <c r="LYB193" s="148"/>
      <c r="LYC193" s="148"/>
      <c r="LYD193" s="148"/>
      <c r="LYE193" s="148"/>
      <c r="LYF193" s="148"/>
      <c r="LYG193" s="148"/>
      <c r="LYH193" s="148"/>
      <c r="LYI193" s="148"/>
      <c r="LYJ193" s="148"/>
      <c r="LYK193" s="148"/>
      <c r="LYL193" s="148"/>
      <c r="LYM193" s="148"/>
      <c r="LYN193" s="148"/>
      <c r="LYO193" s="148"/>
      <c r="LYP193" s="148"/>
      <c r="LYQ193" s="148"/>
      <c r="LYR193" s="148"/>
      <c r="LYS193" s="148"/>
      <c r="LYT193" s="148"/>
      <c r="LYU193" s="148"/>
      <c r="LYV193" s="148"/>
      <c r="LYW193" s="148"/>
      <c r="LYX193" s="148"/>
      <c r="LYY193" s="148"/>
      <c r="LYZ193" s="148"/>
      <c r="LZA193" s="148"/>
      <c r="LZB193" s="148"/>
      <c r="LZC193" s="148"/>
      <c r="LZD193" s="148"/>
      <c r="LZE193" s="148"/>
      <c r="LZF193" s="148"/>
      <c r="LZG193" s="148"/>
      <c r="LZH193" s="148"/>
      <c r="LZI193" s="148"/>
      <c r="LZJ193" s="148"/>
      <c r="LZK193" s="148"/>
      <c r="LZL193" s="148"/>
      <c r="LZM193" s="148"/>
      <c r="LZN193" s="148"/>
      <c r="LZO193" s="148"/>
      <c r="LZP193" s="148"/>
      <c r="LZQ193" s="148"/>
      <c r="LZR193" s="148"/>
      <c r="LZS193" s="148"/>
      <c r="LZT193" s="148"/>
      <c r="LZU193" s="148"/>
      <c r="LZV193" s="148"/>
      <c r="LZW193" s="148"/>
      <c r="LZX193" s="148"/>
      <c r="LZY193" s="148"/>
      <c r="LZZ193" s="148"/>
      <c r="MAA193" s="148"/>
      <c r="MAB193" s="148"/>
      <c r="MAC193" s="148"/>
      <c r="MAD193" s="148"/>
      <c r="MAE193" s="148"/>
      <c r="MAF193" s="148"/>
      <c r="MAG193" s="148"/>
      <c r="MAH193" s="148"/>
      <c r="MAI193" s="148"/>
      <c r="MAJ193" s="148"/>
      <c r="MAK193" s="148"/>
      <c r="MAL193" s="148"/>
      <c r="MAM193" s="148"/>
      <c r="MAN193" s="148"/>
      <c r="MAO193" s="148"/>
      <c r="MAP193" s="148"/>
      <c r="MAQ193" s="148"/>
      <c r="MAR193" s="148"/>
      <c r="MAS193" s="148"/>
      <c r="MAT193" s="148"/>
      <c r="MAU193" s="148"/>
      <c r="MAV193" s="148"/>
      <c r="MAW193" s="148"/>
      <c r="MAX193" s="148"/>
      <c r="MAY193" s="148"/>
      <c r="MAZ193" s="148"/>
      <c r="MBA193" s="148"/>
      <c r="MBB193" s="148"/>
      <c r="MBC193" s="148"/>
      <c r="MBD193" s="148"/>
      <c r="MBE193" s="148"/>
      <c r="MBF193" s="148"/>
      <c r="MBG193" s="148"/>
      <c r="MBH193" s="148"/>
      <c r="MBI193" s="148"/>
      <c r="MBJ193" s="148"/>
      <c r="MBK193" s="148"/>
      <c r="MBL193" s="148"/>
      <c r="MBM193" s="148"/>
      <c r="MBN193" s="148"/>
      <c r="MBO193" s="148"/>
      <c r="MBP193" s="148"/>
      <c r="MBQ193" s="148"/>
      <c r="MBR193" s="148"/>
      <c r="MBS193" s="148"/>
      <c r="MBT193" s="148"/>
      <c r="MBU193" s="148"/>
      <c r="MBV193" s="148"/>
      <c r="MBW193" s="148"/>
      <c r="MBX193" s="148"/>
      <c r="MBY193" s="148"/>
      <c r="MBZ193" s="148"/>
      <c r="MCA193" s="148"/>
      <c r="MCB193" s="148"/>
      <c r="MCC193" s="148"/>
      <c r="MCD193" s="148"/>
      <c r="MCE193" s="148"/>
      <c r="MCF193" s="148"/>
      <c r="MCG193" s="148"/>
      <c r="MCH193" s="148"/>
      <c r="MCI193" s="148"/>
      <c r="MCJ193" s="148"/>
      <c r="MCK193" s="148"/>
      <c r="MCL193" s="148"/>
      <c r="MCM193" s="148"/>
      <c r="MCN193" s="148"/>
      <c r="MCO193" s="148"/>
      <c r="MCP193" s="148"/>
      <c r="MCQ193" s="148"/>
      <c r="MCR193" s="148"/>
      <c r="MCS193" s="148"/>
      <c r="MCT193" s="148"/>
      <c r="MCU193" s="148"/>
      <c r="MCV193" s="148"/>
      <c r="MCW193" s="148"/>
      <c r="MCX193" s="148"/>
      <c r="MCY193" s="148"/>
      <c r="MCZ193" s="148"/>
      <c r="MDA193" s="148"/>
      <c r="MDB193" s="148"/>
      <c r="MDC193" s="148"/>
      <c r="MDD193" s="148"/>
      <c r="MDE193" s="148"/>
      <c r="MDF193" s="148"/>
      <c r="MDG193" s="148"/>
      <c r="MDH193" s="148"/>
      <c r="MDI193" s="148"/>
      <c r="MDJ193" s="148"/>
      <c r="MDK193" s="148"/>
      <c r="MDL193" s="148"/>
      <c r="MDM193" s="148"/>
      <c r="MDN193" s="148"/>
      <c r="MDO193" s="148"/>
      <c r="MDP193" s="148"/>
      <c r="MDQ193" s="148"/>
      <c r="MDR193" s="148"/>
      <c r="MDS193" s="148"/>
      <c r="MDT193" s="148"/>
      <c r="MDU193" s="148"/>
      <c r="MDV193" s="148"/>
      <c r="MDW193" s="148"/>
      <c r="MDX193" s="148"/>
      <c r="MDY193" s="148"/>
      <c r="MDZ193" s="148"/>
      <c r="MEA193" s="148"/>
      <c r="MEB193" s="148"/>
      <c r="MEC193" s="148"/>
      <c r="MED193" s="148"/>
      <c r="MEE193" s="148"/>
      <c r="MEF193" s="148"/>
      <c r="MEG193" s="148"/>
      <c r="MEH193" s="148"/>
      <c r="MEI193" s="148"/>
      <c r="MEJ193" s="148"/>
      <c r="MEK193" s="148"/>
      <c r="MEL193" s="148"/>
      <c r="MEM193" s="148"/>
      <c r="MEN193" s="148"/>
      <c r="MEO193" s="148"/>
      <c r="MEP193" s="148"/>
      <c r="MEQ193" s="148"/>
      <c r="MER193" s="148"/>
      <c r="MES193" s="148"/>
      <c r="MET193" s="148"/>
      <c r="MEU193" s="148"/>
      <c r="MEV193" s="148"/>
      <c r="MEW193" s="148"/>
      <c r="MEX193" s="148"/>
      <c r="MEY193" s="148"/>
      <c r="MEZ193" s="148"/>
      <c r="MFA193" s="148"/>
      <c r="MFB193" s="148"/>
      <c r="MFC193" s="148"/>
      <c r="MFD193" s="148"/>
      <c r="MFE193" s="148"/>
      <c r="MFF193" s="148"/>
      <c r="MFG193" s="148"/>
      <c r="MFH193" s="148"/>
      <c r="MFI193" s="148"/>
      <c r="MFJ193" s="148"/>
      <c r="MFK193" s="148"/>
      <c r="MFL193" s="148"/>
      <c r="MFM193" s="148"/>
      <c r="MFN193" s="148"/>
      <c r="MFO193" s="148"/>
      <c r="MFP193" s="148"/>
      <c r="MFQ193" s="148"/>
      <c r="MFR193" s="148"/>
      <c r="MFS193" s="148"/>
      <c r="MFT193" s="148"/>
      <c r="MFU193" s="148"/>
      <c r="MFV193" s="148"/>
      <c r="MFW193" s="148"/>
      <c r="MFX193" s="148"/>
      <c r="MFY193" s="148"/>
      <c r="MFZ193" s="148"/>
      <c r="MGA193" s="148"/>
      <c r="MGB193" s="148"/>
      <c r="MGC193" s="148"/>
      <c r="MGD193" s="148"/>
      <c r="MGE193" s="148"/>
      <c r="MGF193" s="148"/>
      <c r="MGG193" s="148"/>
      <c r="MGH193" s="148"/>
      <c r="MGI193" s="148"/>
      <c r="MGJ193" s="148"/>
      <c r="MGK193" s="148"/>
      <c r="MGL193" s="148"/>
      <c r="MGM193" s="148"/>
      <c r="MGN193" s="148"/>
      <c r="MGO193" s="148"/>
      <c r="MGP193" s="148"/>
      <c r="MGQ193" s="148"/>
      <c r="MGR193" s="148"/>
      <c r="MGS193" s="148"/>
      <c r="MGT193" s="148"/>
      <c r="MGU193" s="148"/>
      <c r="MGV193" s="148"/>
      <c r="MGW193" s="148"/>
      <c r="MGX193" s="148"/>
      <c r="MGY193" s="148"/>
      <c r="MGZ193" s="148"/>
      <c r="MHA193" s="148"/>
      <c r="MHB193" s="148"/>
      <c r="MHC193" s="148"/>
      <c r="MHD193" s="148"/>
      <c r="MHE193" s="148"/>
      <c r="MHF193" s="148"/>
      <c r="MHG193" s="148"/>
      <c r="MHH193" s="148"/>
      <c r="MHI193" s="148"/>
      <c r="MHJ193" s="148"/>
      <c r="MHK193" s="148"/>
      <c r="MHL193" s="148"/>
      <c r="MHM193" s="148"/>
      <c r="MHN193" s="148"/>
      <c r="MHO193" s="148"/>
      <c r="MHP193" s="148"/>
      <c r="MHQ193" s="148"/>
      <c r="MHR193" s="148"/>
      <c r="MHS193" s="148"/>
      <c r="MHT193" s="148"/>
      <c r="MHU193" s="148"/>
      <c r="MHV193" s="148"/>
      <c r="MHW193" s="148"/>
      <c r="MHX193" s="148"/>
      <c r="MHY193" s="148"/>
      <c r="MHZ193" s="148"/>
      <c r="MIA193" s="148"/>
      <c r="MIB193" s="148"/>
      <c r="MIC193" s="148"/>
      <c r="MID193" s="148"/>
      <c r="MIE193" s="148"/>
      <c r="MIF193" s="148"/>
      <c r="MIG193" s="148"/>
      <c r="MIH193" s="148"/>
      <c r="MII193" s="148"/>
      <c r="MIJ193" s="148"/>
      <c r="MIK193" s="148"/>
      <c r="MIL193" s="148"/>
      <c r="MIM193" s="148"/>
      <c r="MIN193" s="148"/>
      <c r="MIO193" s="148"/>
      <c r="MIP193" s="148"/>
      <c r="MIQ193" s="148"/>
      <c r="MIR193" s="148"/>
      <c r="MIS193" s="148"/>
      <c r="MIT193" s="148"/>
      <c r="MIU193" s="148"/>
      <c r="MIV193" s="148"/>
      <c r="MIW193" s="148"/>
      <c r="MIX193" s="148"/>
      <c r="MIY193" s="148"/>
      <c r="MIZ193" s="148"/>
      <c r="MJA193" s="148"/>
      <c r="MJB193" s="148"/>
      <c r="MJC193" s="148"/>
      <c r="MJD193" s="148"/>
      <c r="MJE193" s="148"/>
      <c r="MJF193" s="148"/>
      <c r="MJG193" s="148"/>
      <c r="MJH193" s="148"/>
      <c r="MJI193" s="148"/>
      <c r="MJJ193" s="148"/>
      <c r="MJK193" s="148"/>
      <c r="MJL193" s="148"/>
      <c r="MJM193" s="148"/>
      <c r="MJN193" s="148"/>
      <c r="MJO193" s="148"/>
      <c r="MJP193" s="148"/>
      <c r="MJQ193" s="148"/>
      <c r="MJR193" s="148"/>
      <c r="MJS193" s="148"/>
      <c r="MJT193" s="148"/>
      <c r="MJU193" s="148"/>
      <c r="MJV193" s="148"/>
      <c r="MJW193" s="148"/>
      <c r="MJX193" s="148"/>
      <c r="MJY193" s="148"/>
      <c r="MJZ193" s="148"/>
      <c r="MKA193" s="148"/>
      <c r="MKB193" s="148"/>
      <c r="MKC193" s="148"/>
      <c r="MKD193" s="148"/>
      <c r="MKE193" s="148"/>
      <c r="MKF193" s="148"/>
      <c r="MKG193" s="148"/>
      <c r="MKH193" s="148"/>
      <c r="MKI193" s="148"/>
      <c r="MKJ193" s="148"/>
      <c r="MKK193" s="148"/>
      <c r="MKL193" s="148"/>
      <c r="MKM193" s="148"/>
      <c r="MKN193" s="148"/>
      <c r="MKO193" s="148"/>
      <c r="MKP193" s="148"/>
      <c r="MKQ193" s="148"/>
      <c r="MKR193" s="148"/>
      <c r="MKS193" s="148"/>
      <c r="MKT193" s="148"/>
      <c r="MKU193" s="148"/>
      <c r="MKV193" s="148"/>
      <c r="MKW193" s="148"/>
      <c r="MKX193" s="148"/>
      <c r="MKY193" s="148"/>
      <c r="MKZ193" s="148"/>
      <c r="MLA193" s="148"/>
      <c r="MLB193" s="148"/>
      <c r="MLC193" s="148"/>
      <c r="MLD193" s="148"/>
      <c r="MLE193" s="148"/>
      <c r="MLF193" s="148"/>
      <c r="MLG193" s="148"/>
      <c r="MLH193" s="148"/>
      <c r="MLI193" s="148"/>
      <c r="MLJ193" s="148"/>
      <c r="MLK193" s="148"/>
      <c r="MLL193" s="148"/>
      <c r="MLM193" s="148"/>
      <c r="MLN193" s="148"/>
      <c r="MLO193" s="148"/>
      <c r="MLP193" s="148"/>
      <c r="MLQ193" s="148"/>
      <c r="MLR193" s="148"/>
      <c r="MLS193" s="148"/>
      <c r="MLT193" s="148"/>
      <c r="MLU193" s="148"/>
      <c r="MLV193" s="148"/>
      <c r="MLW193" s="148"/>
      <c r="MLX193" s="148"/>
      <c r="MLY193" s="148"/>
      <c r="MLZ193" s="148"/>
      <c r="MMA193" s="148"/>
      <c r="MMB193" s="148"/>
      <c r="MMC193" s="148"/>
      <c r="MMD193" s="148"/>
      <c r="MME193" s="148"/>
      <c r="MMF193" s="148"/>
      <c r="MMG193" s="148"/>
      <c r="MMH193" s="148"/>
      <c r="MMI193" s="148"/>
      <c r="MMJ193" s="148"/>
      <c r="MMK193" s="148"/>
      <c r="MML193" s="148"/>
      <c r="MMM193" s="148"/>
      <c r="MMN193" s="148"/>
      <c r="MMO193" s="148"/>
      <c r="MMP193" s="148"/>
      <c r="MMQ193" s="148"/>
      <c r="MMR193" s="148"/>
      <c r="MMS193" s="148"/>
      <c r="MMT193" s="148"/>
      <c r="MMU193" s="148"/>
      <c r="MMV193" s="148"/>
      <c r="MMW193" s="148"/>
      <c r="MMX193" s="148"/>
      <c r="MMY193" s="148"/>
      <c r="MMZ193" s="148"/>
      <c r="MNA193" s="148"/>
      <c r="MNB193" s="148"/>
      <c r="MNC193" s="148"/>
      <c r="MND193" s="148"/>
      <c r="MNE193" s="148"/>
      <c r="MNF193" s="148"/>
      <c r="MNG193" s="148"/>
      <c r="MNH193" s="148"/>
      <c r="MNI193" s="148"/>
      <c r="MNJ193" s="148"/>
      <c r="MNK193" s="148"/>
      <c r="MNL193" s="148"/>
      <c r="MNM193" s="148"/>
      <c r="MNN193" s="148"/>
      <c r="MNO193" s="148"/>
      <c r="MNP193" s="148"/>
      <c r="MNQ193" s="148"/>
      <c r="MNR193" s="148"/>
      <c r="MNS193" s="148"/>
      <c r="MNT193" s="148"/>
      <c r="MNU193" s="148"/>
      <c r="MNV193" s="148"/>
      <c r="MNW193" s="148"/>
      <c r="MNX193" s="148"/>
      <c r="MNY193" s="148"/>
      <c r="MNZ193" s="148"/>
      <c r="MOA193" s="148"/>
      <c r="MOB193" s="148"/>
      <c r="MOC193" s="148"/>
      <c r="MOD193" s="148"/>
      <c r="MOE193" s="148"/>
      <c r="MOF193" s="148"/>
      <c r="MOG193" s="148"/>
      <c r="MOH193" s="148"/>
      <c r="MOI193" s="148"/>
      <c r="MOJ193" s="148"/>
      <c r="MOK193" s="148"/>
      <c r="MOL193" s="148"/>
      <c r="MOM193" s="148"/>
      <c r="MON193" s="148"/>
      <c r="MOO193" s="148"/>
      <c r="MOP193" s="148"/>
      <c r="MOQ193" s="148"/>
      <c r="MOR193" s="148"/>
      <c r="MOS193" s="148"/>
      <c r="MOT193" s="148"/>
      <c r="MOU193" s="148"/>
      <c r="MOV193" s="148"/>
      <c r="MOW193" s="148"/>
      <c r="MOX193" s="148"/>
      <c r="MOY193" s="148"/>
      <c r="MOZ193" s="148"/>
      <c r="MPA193" s="148"/>
      <c r="MPB193" s="148"/>
      <c r="MPC193" s="148"/>
      <c r="MPD193" s="148"/>
      <c r="MPE193" s="148"/>
      <c r="MPF193" s="148"/>
      <c r="MPG193" s="148"/>
      <c r="MPH193" s="148"/>
      <c r="MPI193" s="148"/>
      <c r="MPJ193" s="148"/>
      <c r="MPK193" s="148"/>
      <c r="MPL193" s="148"/>
      <c r="MPM193" s="148"/>
      <c r="MPN193" s="148"/>
      <c r="MPO193" s="148"/>
      <c r="MPP193" s="148"/>
      <c r="MPQ193" s="148"/>
      <c r="MPR193" s="148"/>
      <c r="MPS193" s="148"/>
      <c r="MPT193" s="148"/>
      <c r="MPU193" s="148"/>
      <c r="MPV193" s="148"/>
      <c r="MPW193" s="148"/>
      <c r="MPX193" s="148"/>
      <c r="MPY193" s="148"/>
      <c r="MPZ193" s="148"/>
      <c r="MQA193" s="148"/>
      <c r="MQB193" s="148"/>
      <c r="MQC193" s="148"/>
      <c r="MQD193" s="148"/>
      <c r="MQE193" s="148"/>
      <c r="MQF193" s="148"/>
      <c r="MQG193" s="148"/>
      <c r="MQH193" s="148"/>
      <c r="MQI193" s="148"/>
      <c r="MQJ193" s="148"/>
      <c r="MQK193" s="148"/>
      <c r="MQL193" s="148"/>
      <c r="MQM193" s="148"/>
      <c r="MQN193" s="148"/>
      <c r="MQO193" s="148"/>
      <c r="MQP193" s="148"/>
      <c r="MQQ193" s="148"/>
      <c r="MQR193" s="148"/>
      <c r="MQS193" s="148"/>
      <c r="MQT193" s="148"/>
      <c r="MQU193" s="148"/>
      <c r="MQV193" s="148"/>
      <c r="MQW193" s="148"/>
      <c r="MQX193" s="148"/>
      <c r="MQY193" s="148"/>
      <c r="MQZ193" s="148"/>
      <c r="MRA193" s="148"/>
      <c r="MRB193" s="148"/>
      <c r="MRC193" s="148"/>
      <c r="MRD193" s="148"/>
      <c r="MRE193" s="148"/>
      <c r="MRF193" s="148"/>
      <c r="MRG193" s="148"/>
      <c r="MRH193" s="148"/>
      <c r="MRI193" s="148"/>
      <c r="MRJ193" s="148"/>
      <c r="MRK193" s="148"/>
      <c r="MRL193" s="148"/>
      <c r="MRM193" s="148"/>
      <c r="MRN193" s="148"/>
      <c r="MRO193" s="148"/>
      <c r="MRP193" s="148"/>
      <c r="MRQ193" s="148"/>
      <c r="MRR193" s="148"/>
      <c r="MRS193" s="148"/>
      <c r="MRT193" s="148"/>
      <c r="MRU193" s="148"/>
      <c r="MRV193" s="148"/>
      <c r="MRW193" s="148"/>
      <c r="MRX193" s="148"/>
      <c r="MRY193" s="148"/>
      <c r="MRZ193" s="148"/>
      <c r="MSA193" s="148"/>
      <c r="MSB193" s="148"/>
      <c r="MSC193" s="148"/>
      <c r="MSD193" s="148"/>
      <c r="MSE193" s="148"/>
      <c r="MSF193" s="148"/>
      <c r="MSG193" s="148"/>
      <c r="MSH193" s="148"/>
      <c r="MSI193" s="148"/>
      <c r="MSJ193" s="148"/>
      <c r="MSK193" s="148"/>
      <c r="MSL193" s="148"/>
      <c r="MSM193" s="148"/>
      <c r="MSN193" s="148"/>
      <c r="MSO193" s="148"/>
      <c r="MSP193" s="148"/>
      <c r="MSQ193" s="148"/>
      <c r="MSR193" s="148"/>
      <c r="MSS193" s="148"/>
      <c r="MST193" s="148"/>
      <c r="MSU193" s="148"/>
      <c r="MSV193" s="148"/>
      <c r="MSW193" s="148"/>
      <c r="MSX193" s="148"/>
      <c r="MSY193" s="148"/>
      <c r="MSZ193" s="148"/>
      <c r="MTA193" s="148"/>
      <c r="MTB193" s="148"/>
      <c r="MTC193" s="148"/>
      <c r="MTD193" s="148"/>
      <c r="MTE193" s="148"/>
      <c r="MTF193" s="148"/>
      <c r="MTG193" s="148"/>
      <c r="MTH193" s="148"/>
      <c r="MTI193" s="148"/>
      <c r="MTJ193" s="148"/>
      <c r="MTK193" s="148"/>
      <c r="MTL193" s="148"/>
      <c r="MTM193" s="148"/>
      <c r="MTN193" s="148"/>
      <c r="MTO193" s="148"/>
      <c r="MTP193" s="148"/>
      <c r="MTQ193" s="148"/>
      <c r="MTR193" s="148"/>
      <c r="MTS193" s="148"/>
      <c r="MTT193" s="148"/>
      <c r="MTU193" s="148"/>
      <c r="MTV193" s="148"/>
      <c r="MTW193" s="148"/>
      <c r="MTX193" s="148"/>
      <c r="MTY193" s="148"/>
      <c r="MTZ193" s="148"/>
      <c r="MUA193" s="148"/>
      <c r="MUB193" s="148"/>
      <c r="MUC193" s="148"/>
      <c r="MUD193" s="148"/>
      <c r="MUE193" s="148"/>
      <c r="MUF193" s="148"/>
      <c r="MUG193" s="148"/>
      <c r="MUH193" s="148"/>
      <c r="MUI193" s="148"/>
      <c r="MUJ193" s="148"/>
      <c r="MUK193" s="148"/>
      <c r="MUL193" s="148"/>
      <c r="MUM193" s="148"/>
      <c r="MUN193" s="148"/>
      <c r="MUO193" s="148"/>
      <c r="MUP193" s="148"/>
      <c r="MUQ193" s="148"/>
      <c r="MUR193" s="148"/>
      <c r="MUS193" s="148"/>
      <c r="MUT193" s="148"/>
      <c r="MUU193" s="148"/>
      <c r="MUV193" s="148"/>
      <c r="MUW193" s="148"/>
      <c r="MUX193" s="148"/>
      <c r="MUY193" s="148"/>
      <c r="MUZ193" s="148"/>
      <c r="MVA193" s="148"/>
      <c r="MVB193" s="148"/>
      <c r="MVC193" s="148"/>
      <c r="MVD193" s="148"/>
      <c r="MVE193" s="148"/>
      <c r="MVF193" s="148"/>
      <c r="MVG193" s="148"/>
      <c r="MVH193" s="148"/>
      <c r="MVI193" s="148"/>
      <c r="MVJ193" s="148"/>
      <c r="MVK193" s="148"/>
      <c r="MVL193" s="148"/>
      <c r="MVM193" s="148"/>
      <c r="MVN193" s="148"/>
      <c r="MVO193" s="148"/>
      <c r="MVP193" s="148"/>
      <c r="MVQ193" s="148"/>
      <c r="MVR193" s="148"/>
      <c r="MVS193" s="148"/>
      <c r="MVT193" s="148"/>
      <c r="MVU193" s="148"/>
      <c r="MVV193" s="148"/>
      <c r="MVW193" s="148"/>
      <c r="MVX193" s="148"/>
      <c r="MVY193" s="148"/>
      <c r="MVZ193" s="148"/>
      <c r="MWA193" s="148"/>
      <c r="MWB193" s="148"/>
      <c r="MWC193" s="148"/>
      <c r="MWD193" s="148"/>
      <c r="MWE193" s="148"/>
      <c r="MWF193" s="148"/>
      <c r="MWG193" s="148"/>
      <c r="MWH193" s="148"/>
      <c r="MWI193" s="148"/>
      <c r="MWJ193" s="148"/>
      <c r="MWK193" s="148"/>
      <c r="MWL193" s="148"/>
      <c r="MWM193" s="148"/>
      <c r="MWN193" s="148"/>
      <c r="MWO193" s="148"/>
      <c r="MWP193" s="148"/>
      <c r="MWQ193" s="148"/>
      <c r="MWR193" s="148"/>
      <c r="MWS193" s="148"/>
      <c r="MWT193" s="148"/>
      <c r="MWU193" s="148"/>
      <c r="MWV193" s="148"/>
      <c r="MWW193" s="148"/>
      <c r="MWX193" s="148"/>
      <c r="MWY193" s="148"/>
      <c r="MWZ193" s="148"/>
      <c r="MXA193" s="148"/>
      <c r="MXB193" s="148"/>
      <c r="MXC193" s="148"/>
      <c r="MXD193" s="148"/>
      <c r="MXE193" s="148"/>
      <c r="MXF193" s="148"/>
      <c r="MXG193" s="148"/>
      <c r="MXH193" s="148"/>
      <c r="MXI193" s="148"/>
      <c r="MXJ193" s="148"/>
      <c r="MXK193" s="148"/>
      <c r="MXL193" s="148"/>
      <c r="MXM193" s="148"/>
      <c r="MXN193" s="148"/>
      <c r="MXO193" s="148"/>
      <c r="MXP193" s="148"/>
      <c r="MXQ193" s="148"/>
      <c r="MXR193" s="148"/>
      <c r="MXS193" s="148"/>
      <c r="MXT193" s="148"/>
      <c r="MXU193" s="148"/>
      <c r="MXV193" s="148"/>
      <c r="MXW193" s="148"/>
      <c r="MXX193" s="148"/>
      <c r="MXY193" s="148"/>
      <c r="MXZ193" s="148"/>
      <c r="MYA193" s="148"/>
      <c r="MYB193" s="148"/>
      <c r="MYC193" s="148"/>
      <c r="MYD193" s="148"/>
      <c r="MYE193" s="148"/>
      <c r="MYF193" s="148"/>
      <c r="MYG193" s="148"/>
      <c r="MYH193" s="148"/>
      <c r="MYI193" s="148"/>
      <c r="MYJ193" s="148"/>
      <c r="MYK193" s="148"/>
      <c r="MYL193" s="148"/>
      <c r="MYM193" s="148"/>
      <c r="MYN193" s="148"/>
      <c r="MYO193" s="148"/>
      <c r="MYP193" s="148"/>
      <c r="MYQ193" s="148"/>
      <c r="MYR193" s="148"/>
      <c r="MYS193" s="148"/>
      <c r="MYT193" s="148"/>
      <c r="MYU193" s="148"/>
      <c r="MYV193" s="148"/>
      <c r="MYW193" s="148"/>
      <c r="MYX193" s="148"/>
      <c r="MYY193" s="148"/>
      <c r="MYZ193" s="148"/>
      <c r="MZA193" s="148"/>
      <c r="MZB193" s="148"/>
      <c r="MZC193" s="148"/>
      <c r="MZD193" s="148"/>
      <c r="MZE193" s="148"/>
      <c r="MZF193" s="148"/>
      <c r="MZG193" s="148"/>
      <c r="MZH193" s="148"/>
      <c r="MZI193" s="148"/>
      <c r="MZJ193" s="148"/>
      <c r="MZK193" s="148"/>
      <c r="MZL193" s="148"/>
      <c r="MZM193" s="148"/>
      <c r="MZN193" s="148"/>
      <c r="MZO193" s="148"/>
      <c r="MZP193" s="148"/>
      <c r="MZQ193" s="148"/>
      <c r="MZR193" s="148"/>
      <c r="MZS193" s="148"/>
      <c r="MZT193" s="148"/>
      <c r="MZU193" s="148"/>
      <c r="MZV193" s="148"/>
      <c r="MZW193" s="148"/>
      <c r="MZX193" s="148"/>
      <c r="MZY193" s="148"/>
      <c r="MZZ193" s="148"/>
      <c r="NAA193" s="148"/>
      <c r="NAB193" s="148"/>
      <c r="NAC193" s="148"/>
      <c r="NAD193" s="148"/>
      <c r="NAE193" s="148"/>
      <c r="NAF193" s="148"/>
      <c r="NAG193" s="148"/>
      <c r="NAH193" s="148"/>
      <c r="NAI193" s="148"/>
      <c r="NAJ193" s="148"/>
      <c r="NAK193" s="148"/>
      <c r="NAL193" s="148"/>
      <c r="NAM193" s="148"/>
      <c r="NAN193" s="148"/>
      <c r="NAO193" s="148"/>
      <c r="NAP193" s="148"/>
      <c r="NAQ193" s="148"/>
      <c r="NAR193" s="148"/>
      <c r="NAS193" s="148"/>
      <c r="NAT193" s="148"/>
      <c r="NAU193" s="148"/>
      <c r="NAV193" s="148"/>
      <c r="NAW193" s="148"/>
      <c r="NAX193" s="148"/>
      <c r="NAY193" s="148"/>
      <c r="NAZ193" s="148"/>
      <c r="NBA193" s="148"/>
      <c r="NBB193" s="148"/>
      <c r="NBC193" s="148"/>
      <c r="NBD193" s="148"/>
      <c r="NBE193" s="148"/>
      <c r="NBF193" s="148"/>
      <c r="NBG193" s="148"/>
      <c r="NBH193" s="148"/>
      <c r="NBI193" s="148"/>
      <c r="NBJ193" s="148"/>
      <c r="NBK193" s="148"/>
      <c r="NBL193" s="148"/>
      <c r="NBM193" s="148"/>
      <c r="NBN193" s="148"/>
      <c r="NBO193" s="148"/>
      <c r="NBP193" s="148"/>
      <c r="NBQ193" s="148"/>
      <c r="NBR193" s="148"/>
      <c r="NBS193" s="148"/>
      <c r="NBT193" s="148"/>
      <c r="NBU193" s="148"/>
      <c r="NBV193" s="148"/>
      <c r="NBW193" s="148"/>
      <c r="NBX193" s="148"/>
      <c r="NBY193" s="148"/>
      <c r="NBZ193" s="148"/>
      <c r="NCA193" s="148"/>
      <c r="NCB193" s="148"/>
      <c r="NCC193" s="148"/>
      <c r="NCD193" s="148"/>
      <c r="NCE193" s="148"/>
      <c r="NCF193" s="148"/>
      <c r="NCG193" s="148"/>
      <c r="NCH193" s="148"/>
      <c r="NCI193" s="148"/>
      <c r="NCJ193" s="148"/>
      <c r="NCK193" s="148"/>
      <c r="NCL193" s="148"/>
      <c r="NCM193" s="148"/>
      <c r="NCN193" s="148"/>
      <c r="NCO193" s="148"/>
      <c r="NCP193" s="148"/>
      <c r="NCQ193" s="148"/>
      <c r="NCR193" s="148"/>
      <c r="NCS193" s="148"/>
      <c r="NCT193" s="148"/>
      <c r="NCU193" s="148"/>
      <c r="NCV193" s="148"/>
      <c r="NCW193" s="148"/>
      <c r="NCX193" s="148"/>
      <c r="NCY193" s="148"/>
      <c r="NCZ193" s="148"/>
      <c r="NDA193" s="148"/>
      <c r="NDB193" s="148"/>
      <c r="NDC193" s="148"/>
      <c r="NDD193" s="148"/>
      <c r="NDE193" s="148"/>
      <c r="NDF193" s="148"/>
      <c r="NDG193" s="148"/>
      <c r="NDH193" s="148"/>
      <c r="NDI193" s="148"/>
      <c r="NDJ193" s="148"/>
      <c r="NDK193" s="148"/>
      <c r="NDL193" s="148"/>
      <c r="NDM193" s="148"/>
      <c r="NDN193" s="148"/>
      <c r="NDO193" s="148"/>
      <c r="NDP193" s="148"/>
      <c r="NDQ193" s="148"/>
      <c r="NDR193" s="148"/>
      <c r="NDS193" s="148"/>
      <c r="NDT193" s="148"/>
      <c r="NDU193" s="148"/>
      <c r="NDV193" s="148"/>
      <c r="NDW193" s="148"/>
      <c r="NDX193" s="148"/>
      <c r="NDY193" s="148"/>
      <c r="NDZ193" s="148"/>
      <c r="NEA193" s="148"/>
      <c r="NEB193" s="148"/>
      <c r="NEC193" s="148"/>
      <c r="NED193" s="148"/>
      <c r="NEE193" s="148"/>
      <c r="NEF193" s="148"/>
      <c r="NEG193" s="148"/>
      <c r="NEH193" s="148"/>
      <c r="NEI193" s="148"/>
      <c r="NEJ193" s="148"/>
      <c r="NEK193" s="148"/>
      <c r="NEL193" s="148"/>
      <c r="NEM193" s="148"/>
      <c r="NEN193" s="148"/>
      <c r="NEO193" s="148"/>
      <c r="NEP193" s="148"/>
      <c r="NEQ193" s="148"/>
      <c r="NER193" s="148"/>
      <c r="NES193" s="148"/>
      <c r="NET193" s="148"/>
      <c r="NEU193" s="148"/>
      <c r="NEV193" s="148"/>
      <c r="NEW193" s="148"/>
      <c r="NEX193" s="148"/>
      <c r="NEY193" s="148"/>
      <c r="NEZ193" s="148"/>
      <c r="NFA193" s="148"/>
      <c r="NFB193" s="148"/>
      <c r="NFC193" s="148"/>
      <c r="NFD193" s="148"/>
      <c r="NFE193" s="148"/>
      <c r="NFF193" s="148"/>
      <c r="NFG193" s="148"/>
      <c r="NFH193" s="148"/>
      <c r="NFI193" s="148"/>
      <c r="NFJ193" s="148"/>
      <c r="NFK193" s="148"/>
      <c r="NFL193" s="148"/>
      <c r="NFM193" s="148"/>
      <c r="NFN193" s="148"/>
      <c r="NFO193" s="148"/>
      <c r="NFP193" s="148"/>
      <c r="NFQ193" s="148"/>
      <c r="NFR193" s="148"/>
      <c r="NFS193" s="148"/>
      <c r="NFT193" s="148"/>
      <c r="NFU193" s="148"/>
      <c r="NFV193" s="148"/>
      <c r="NFW193" s="148"/>
      <c r="NFX193" s="148"/>
      <c r="NFY193" s="148"/>
      <c r="NFZ193" s="148"/>
      <c r="NGA193" s="148"/>
      <c r="NGB193" s="148"/>
      <c r="NGC193" s="148"/>
      <c r="NGD193" s="148"/>
      <c r="NGE193" s="148"/>
      <c r="NGF193" s="148"/>
      <c r="NGG193" s="148"/>
      <c r="NGH193" s="148"/>
      <c r="NGI193" s="148"/>
      <c r="NGJ193" s="148"/>
      <c r="NGK193" s="148"/>
      <c r="NGL193" s="148"/>
      <c r="NGM193" s="148"/>
      <c r="NGN193" s="148"/>
      <c r="NGO193" s="148"/>
      <c r="NGP193" s="148"/>
      <c r="NGQ193" s="148"/>
      <c r="NGR193" s="148"/>
      <c r="NGS193" s="148"/>
      <c r="NGT193" s="148"/>
      <c r="NGU193" s="148"/>
      <c r="NGV193" s="148"/>
      <c r="NGW193" s="148"/>
      <c r="NGX193" s="148"/>
      <c r="NGY193" s="148"/>
      <c r="NGZ193" s="148"/>
      <c r="NHA193" s="148"/>
      <c r="NHB193" s="148"/>
      <c r="NHC193" s="148"/>
      <c r="NHD193" s="148"/>
      <c r="NHE193" s="148"/>
      <c r="NHF193" s="148"/>
      <c r="NHG193" s="148"/>
      <c r="NHH193" s="148"/>
      <c r="NHI193" s="148"/>
      <c r="NHJ193" s="148"/>
      <c r="NHK193" s="148"/>
      <c r="NHL193" s="148"/>
      <c r="NHM193" s="148"/>
      <c r="NHN193" s="148"/>
      <c r="NHO193" s="148"/>
      <c r="NHP193" s="148"/>
      <c r="NHQ193" s="148"/>
      <c r="NHR193" s="148"/>
      <c r="NHS193" s="148"/>
      <c r="NHT193" s="148"/>
      <c r="NHU193" s="148"/>
      <c r="NHV193" s="148"/>
      <c r="NHW193" s="148"/>
      <c r="NHX193" s="148"/>
      <c r="NHY193" s="148"/>
      <c r="NHZ193" s="148"/>
      <c r="NIA193" s="148"/>
      <c r="NIB193" s="148"/>
      <c r="NIC193" s="148"/>
      <c r="NID193" s="148"/>
      <c r="NIE193" s="148"/>
      <c r="NIF193" s="148"/>
      <c r="NIG193" s="148"/>
      <c r="NIH193" s="148"/>
      <c r="NII193" s="148"/>
      <c r="NIJ193" s="148"/>
      <c r="NIK193" s="148"/>
      <c r="NIL193" s="148"/>
      <c r="NIM193" s="148"/>
      <c r="NIN193" s="148"/>
      <c r="NIO193" s="148"/>
      <c r="NIP193" s="148"/>
      <c r="NIQ193" s="148"/>
      <c r="NIR193" s="148"/>
      <c r="NIS193" s="148"/>
      <c r="NIT193" s="148"/>
      <c r="NIU193" s="148"/>
      <c r="NIV193" s="148"/>
      <c r="NIW193" s="148"/>
      <c r="NIX193" s="148"/>
      <c r="NIY193" s="148"/>
      <c r="NIZ193" s="148"/>
      <c r="NJA193" s="148"/>
      <c r="NJB193" s="148"/>
      <c r="NJC193" s="148"/>
      <c r="NJD193" s="148"/>
      <c r="NJE193" s="148"/>
      <c r="NJF193" s="148"/>
      <c r="NJG193" s="148"/>
      <c r="NJH193" s="148"/>
      <c r="NJI193" s="148"/>
      <c r="NJJ193" s="148"/>
      <c r="NJK193" s="148"/>
      <c r="NJL193" s="148"/>
      <c r="NJM193" s="148"/>
      <c r="NJN193" s="148"/>
      <c r="NJO193" s="148"/>
      <c r="NJP193" s="148"/>
      <c r="NJQ193" s="148"/>
      <c r="NJR193" s="148"/>
      <c r="NJS193" s="148"/>
      <c r="NJT193" s="148"/>
      <c r="NJU193" s="148"/>
      <c r="NJV193" s="148"/>
      <c r="NJW193" s="148"/>
      <c r="NJX193" s="148"/>
      <c r="NJY193" s="148"/>
      <c r="NJZ193" s="148"/>
      <c r="NKA193" s="148"/>
      <c r="NKB193" s="148"/>
      <c r="NKC193" s="148"/>
      <c r="NKD193" s="148"/>
      <c r="NKE193" s="148"/>
      <c r="NKF193" s="148"/>
      <c r="NKG193" s="148"/>
      <c r="NKH193" s="148"/>
      <c r="NKI193" s="148"/>
      <c r="NKJ193" s="148"/>
      <c r="NKK193" s="148"/>
      <c r="NKL193" s="148"/>
      <c r="NKM193" s="148"/>
      <c r="NKN193" s="148"/>
      <c r="NKO193" s="148"/>
      <c r="NKP193" s="148"/>
      <c r="NKQ193" s="148"/>
      <c r="NKR193" s="148"/>
      <c r="NKS193" s="148"/>
      <c r="NKT193" s="148"/>
      <c r="NKU193" s="148"/>
      <c r="NKV193" s="148"/>
      <c r="NKW193" s="148"/>
      <c r="NKX193" s="148"/>
      <c r="NKY193" s="148"/>
      <c r="NKZ193" s="148"/>
      <c r="NLA193" s="148"/>
      <c r="NLB193" s="148"/>
      <c r="NLC193" s="148"/>
      <c r="NLD193" s="148"/>
      <c r="NLE193" s="148"/>
      <c r="NLF193" s="148"/>
      <c r="NLG193" s="148"/>
      <c r="NLH193" s="148"/>
      <c r="NLI193" s="148"/>
      <c r="NLJ193" s="148"/>
      <c r="NLK193" s="148"/>
      <c r="NLL193" s="148"/>
      <c r="NLM193" s="148"/>
      <c r="NLN193" s="148"/>
      <c r="NLO193" s="148"/>
      <c r="NLP193" s="148"/>
      <c r="NLQ193" s="148"/>
      <c r="NLR193" s="148"/>
      <c r="NLS193" s="148"/>
      <c r="NLT193" s="148"/>
      <c r="NLU193" s="148"/>
      <c r="NLV193" s="148"/>
      <c r="NLW193" s="148"/>
      <c r="NLX193" s="148"/>
      <c r="NLY193" s="148"/>
      <c r="NLZ193" s="148"/>
      <c r="NMA193" s="148"/>
      <c r="NMB193" s="148"/>
      <c r="NMC193" s="148"/>
      <c r="NMD193" s="148"/>
      <c r="NME193" s="148"/>
      <c r="NMF193" s="148"/>
      <c r="NMG193" s="148"/>
      <c r="NMH193" s="148"/>
      <c r="NMI193" s="148"/>
      <c r="NMJ193" s="148"/>
      <c r="NMK193" s="148"/>
      <c r="NML193" s="148"/>
      <c r="NMM193" s="148"/>
      <c r="NMN193" s="148"/>
      <c r="NMO193" s="148"/>
      <c r="NMP193" s="148"/>
      <c r="NMQ193" s="148"/>
      <c r="NMR193" s="148"/>
      <c r="NMS193" s="148"/>
      <c r="NMT193" s="148"/>
      <c r="NMU193" s="148"/>
      <c r="NMV193" s="148"/>
      <c r="NMW193" s="148"/>
      <c r="NMX193" s="148"/>
      <c r="NMY193" s="148"/>
      <c r="NMZ193" s="148"/>
      <c r="NNA193" s="148"/>
      <c r="NNB193" s="148"/>
      <c r="NNC193" s="148"/>
      <c r="NND193" s="148"/>
      <c r="NNE193" s="148"/>
      <c r="NNF193" s="148"/>
      <c r="NNG193" s="148"/>
      <c r="NNH193" s="148"/>
      <c r="NNI193" s="148"/>
      <c r="NNJ193" s="148"/>
      <c r="NNK193" s="148"/>
      <c r="NNL193" s="148"/>
      <c r="NNM193" s="148"/>
      <c r="NNN193" s="148"/>
      <c r="NNO193" s="148"/>
      <c r="NNP193" s="148"/>
      <c r="NNQ193" s="148"/>
      <c r="NNR193" s="148"/>
      <c r="NNS193" s="148"/>
      <c r="NNT193" s="148"/>
      <c r="NNU193" s="148"/>
      <c r="NNV193" s="148"/>
      <c r="NNW193" s="148"/>
      <c r="NNX193" s="148"/>
      <c r="NNY193" s="148"/>
      <c r="NNZ193" s="148"/>
      <c r="NOA193" s="148"/>
      <c r="NOB193" s="148"/>
      <c r="NOC193" s="148"/>
      <c r="NOD193" s="148"/>
      <c r="NOE193" s="148"/>
      <c r="NOF193" s="148"/>
      <c r="NOG193" s="148"/>
      <c r="NOH193" s="148"/>
      <c r="NOI193" s="148"/>
      <c r="NOJ193" s="148"/>
      <c r="NOK193" s="148"/>
      <c r="NOL193" s="148"/>
      <c r="NOM193" s="148"/>
      <c r="NON193" s="148"/>
      <c r="NOO193" s="148"/>
      <c r="NOP193" s="148"/>
      <c r="NOQ193" s="148"/>
      <c r="NOR193" s="148"/>
      <c r="NOS193" s="148"/>
      <c r="NOT193" s="148"/>
      <c r="NOU193" s="148"/>
      <c r="NOV193" s="148"/>
      <c r="NOW193" s="148"/>
      <c r="NOX193" s="148"/>
      <c r="NOY193" s="148"/>
      <c r="NOZ193" s="148"/>
      <c r="NPA193" s="148"/>
      <c r="NPB193" s="148"/>
      <c r="NPC193" s="148"/>
      <c r="NPD193" s="148"/>
      <c r="NPE193" s="148"/>
      <c r="NPF193" s="148"/>
      <c r="NPG193" s="148"/>
      <c r="NPH193" s="148"/>
      <c r="NPI193" s="148"/>
      <c r="NPJ193" s="148"/>
      <c r="NPK193" s="148"/>
      <c r="NPL193" s="148"/>
      <c r="NPM193" s="148"/>
      <c r="NPN193" s="148"/>
      <c r="NPO193" s="148"/>
      <c r="NPP193" s="148"/>
      <c r="NPQ193" s="148"/>
      <c r="NPR193" s="148"/>
      <c r="NPS193" s="148"/>
      <c r="NPT193" s="148"/>
      <c r="NPU193" s="148"/>
      <c r="NPV193" s="148"/>
      <c r="NPW193" s="148"/>
      <c r="NPX193" s="148"/>
      <c r="NPY193" s="148"/>
      <c r="NPZ193" s="148"/>
      <c r="NQA193" s="148"/>
      <c r="NQB193" s="148"/>
      <c r="NQC193" s="148"/>
      <c r="NQD193" s="148"/>
      <c r="NQE193" s="148"/>
      <c r="NQF193" s="148"/>
      <c r="NQG193" s="148"/>
      <c r="NQH193" s="148"/>
      <c r="NQI193" s="148"/>
      <c r="NQJ193" s="148"/>
      <c r="NQK193" s="148"/>
      <c r="NQL193" s="148"/>
      <c r="NQM193" s="148"/>
      <c r="NQN193" s="148"/>
      <c r="NQO193" s="148"/>
      <c r="NQP193" s="148"/>
      <c r="NQQ193" s="148"/>
      <c r="NQR193" s="148"/>
      <c r="NQS193" s="148"/>
      <c r="NQT193" s="148"/>
      <c r="NQU193" s="148"/>
      <c r="NQV193" s="148"/>
      <c r="NQW193" s="148"/>
      <c r="NQX193" s="148"/>
      <c r="NQY193" s="148"/>
      <c r="NQZ193" s="148"/>
      <c r="NRA193" s="148"/>
      <c r="NRB193" s="148"/>
      <c r="NRC193" s="148"/>
      <c r="NRD193" s="148"/>
      <c r="NRE193" s="148"/>
      <c r="NRF193" s="148"/>
      <c r="NRG193" s="148"/>
      <c r="NRH193" s="148"/>
      <c r="NRI193" s="148"/>
      <c r="NRJ193" s="148"/>
      <c r="NRK193" s="148"/>
      <c r="NRL193" s="148"/>
      <c r="NRM193" s="148"/>
      <c r="NRN193" s="148"/>
      <c r="NRO193" s="148"/>
      <c r="NRP193" s="148"/>
      <c r="NRQ193" s="148"/>
      <c r="NRR193" s="148"/>
      <c r="NRS193" s="148"/>
      <c r="NRT193" s="148"/>
      <c r="NRU193" s="148"/>
      <c r="NRV193" s="148"/>
      <c r="NRW193" s="148"/>
      <c r="NRX193" s="148"/>
      <c r="NRY193" s="148"/>
      <c r="NRZ193" s="148"/>
      <c r="NSA193" s="148"/>
      <c r="NSB193" s="148"/>
      <c r="NSC193" s="148"/>
      <c r="NSD193" s="148"/>
      <c r="NSE193" s="148"/>
      <c r="NSF193" s="148"/>
      <c r="NSG193" s="148"/>
      <c r="NSH193" s="148"/>
      <c r="NSI193" s="148"/>
      <c r="NSJ193" s="148"/>
      <c r="NSK193" s="148"/>
      <c r="NSL193" s="148"/>
      <c r="NSM193" s="148"/>
      <c r="NSN193" s="148"/>
      <c r="NSO193" s="148"/>
      <c r="NSP193" s="148"/>
      <c r="NSQ193" s="148"/>
      <c r="NSR193" s="148"/>
      <c r="NSS193" s="148"/>
      <c r="NST193" s="148"/>
      <c r="NSU193" s="148"/>
      <c r="NSV193" s="148"/>
      <c r="NSW193" s="148"/>
      <c r="NSX193" s="148"/>
      <c r="NSY193" s="148"/>
      <c r="NSZ193" s="148"/>
      <c r="NTA193" s="148"/>
      <c r="NTB193" s="148"/>
      <c r="NTC193" s="148"/>
      <c r="NTD193" s="148"/>
      <c r="NTE193" s="148"/>
      <c r="NTF193" s="148"/>
      <c r="NTG193" s="148"/>
      <c r="NTH193" s="148"/>
      <c r="NTI193" s="148"/>
      <c r="NTJ193" s="148"/>
      <c r="NTK193" s="148"/>
      <c r="NTL193" s="148"/>
      <c r="NTM193" s="148"/>
      <c r="NTN193" s="148"/>
      <c r="NTO193" s="148"/>
      <c r="NTP193" s="148"/>
      <c r="NTQ193" s="148"/>
      <c r="NTR193" s="148"/>
      <c r="NTS193" s="148"/>
      <c r="NTT193" s="148"/>
      <c r="NTU193" s="148"/>
      <c r="NTV193" s="148"/>
      <c r="NTW193" s="148"/>
      <c r="NTX193" s="148"/>
      <c r="NTY193" s="148"/>
      <c r="NTZ193" s="148"/>
      <c r="NUA193" s="148"/>
      <c r="NUB193" s="148"/>
      <c r="NUC193" s="148"/>
      <c r="NUD193" s="148"/>
      <c r="NUE193" s="148"/>
      <c r="NUF193" s="148"/>
      <c r="NUG193" s="148"/>
      <c r="NUH193" s="148"/>
      <c r="NUI193" s="148"/>
      <c r="NUJ193" s="148"/>
      <c r="NUK193" s="148"/>
      <c r="NUL193" s="148"/>
      <c r="NUM193" s="148"/>
      <c r="NUN193" s="148"/>
      <c r="NUO193" s="148"/>
      <c r="NUP193" s="148"/>
      <c r="NUQ193" s="148"/>
      <c r="NUR193" s="148"/>
      <c r="NUS193" s="148"/>
      <c r="NUT193" s="148"/>
      <c r="NUU193" s="148"/>
      <c r="NUV193" s="148"/>
      <c r="NUW193" s="148"/>
      <c r="NUX193" s="148"/>
      <c r="NUY193" s="148"/>
      <c r="NUZ193" s="148"/>
      <c r="NVA193" s="148"/>
      <c r="NVB193" s="148"/>
      <c r="NVC193" s="148"/>
      <c r="NVD193" s="148"/>
      <c r="NVE193" s="148"/>
      <c r="NVF193" s="148"/>
      <c r="NVG193" s="148"/>
      <c r="NVH193" s="148"/>
      <c r="NVI193" s="148"/>
      <c r="NVJ193" s="148"/>
      <c r="NVK193" s="148"/>
      <c r="NVL193" s="148"/>
      <c r="NVM193" s="148"/>
      <c r="NVN193" s="148"/>
      <c r="NVO193" s="148"/>
      <c r="NVP193" s="148"/>
      <c r="NVQ193" s="148"/>
      <c r="NVR193" s="148"/>
      <c r="NVS193" s="148"/>
      <c r="NVT193" s="148"/>
      <c r="NVU193" s="148"/>
      <c r="NVV193" s="148"/>
      <c r="NVW193" s="148"/>
      <c r="NVX193" s="148"/>
      <c r="NVY193" s="148"/>
      <c r="NVZ193" s="148"/>
      <c r="NWA193" s="148"/>
      <c r="NWB193" s="148"/>
      <c r="NWC193" s="148"/>
      <c r="NWD193" s="148"/>
      <c r="NWE193" s="148"/>
      <c r="NWF193" s="148"/>
      <c r="NWG193" s="148"/>
      <c r="NWH193" s="148"/>
      <c r="NWI193" s="148"/>
      <c r="NWJ193" s="148"/>
      <c r="NWK193" s="148"/>
      <c r="NWL193" s="148"/>
      <c r="NWM193" s="148"/>
      <c r="NWN193" s="148"/>
      <c r="NWO193" s="148"/>
      <c r="NWP193" s="148"/>
      <c r="NWQ193" s="148"/>
      <c r="NWR193" s="148"/>
      <c r="NWS193" s="148"/>
      <c r="NWT193" s="148"/>
      <c r="NWU193" s="148"/>
      <c r="NWV193" s="148"/>
      <c r="NWW193" s="148"/>
      <c r="NWX193" s="148"/>
      <c r="NWY193" s="148"/>
      <c r="NWZ193" s="148"/>
      <c r="NXA193" s="148"/>
      <c r="NXB193" s="148"/>
      <c r="NXC193" s="148"/>
      <c r="NXD193" s="148"/>
      <c r="NXE193" s="148"/>
      <c r="NXF193" s="148"/>
      <c r="NXG193" s="148"/>
      <c r="NXH193" s="148"/>
      <c r="NXI193" s="148"/>
      <c r="NXJ193" s="148"/>
      <c r="NXK193" s="148"/>
      <c r="NXL193" s="148"/>
      <c r="NXM193" s="148"/>
      <c r="NXN193" s="148"/>
      <c r="NXO193" s="148"/>
      <c r="NXP193" s="148"/>
      <c r="NXQ193" s="148"/>
      <c r="NXR193" s="148"/>
      <c r="NXS193" s="148"/>
      <c r="NXT193" s="148"/>
      <c r="NXU193" s="148"/>
      <c r="NXV193" s="148"/>
      <c r="NXW193" s="148"/>
      <c r="NXX193" s="148"/>
      <c r="NXY193" s="148"/>
      <c r="NXZ193" s="148"/>
      <c r="NYA193" s="148"/>
      <c r="NYB193" s="148"/>
      <c r="NYC193" s="148"/>
      <c r="NYD193" s="148"/>
      <c r="NYE193" s="148"/>
      <c r="NYF193" s="148"/>
      <c r="NYG193" s="148"/>
      <c r="NYH193" s="148"/>
      <c r="NYI193" s="148"/>
      <c r="NYJ193" s="148"/>
      <c r="NYK193" s="148"/>
      <c r="NYL193" s="148"/>
      <c r="NYM193" s="148"/>
      <c r="NYN193" s="148"/>
      <c r="NYO193" s="148"/>
      <c r="NYP193" s="148"/>
      <c r="NYQ193" s="148"/>
      <c r="NYR193" s="148"/>
      <c r="NYS193" s="148"/>
      <c r="NYT193" s="148"/>
      <c r="NYU193" s="148"/>
      <c r="NYV193" s="148"/>
      <c r="NYW193" s="148"/>
      <c r="NYX193" s="148"/>
      <c r="NYY193" s="148"/>
      <c r="NYZ193" s="148"/>
      <c r="NZA193" s="148"/>
      <c r="NZB193" s="148"/>
      <c r="NZC193" s="148"/>
      <c r="NZD193" s="148"/>
      <c r="NZE193" s="148"/>
      <c r="NZF193" s="148"/>
      <c r="NZG193" s="148"/>
      <c r="NZH193" s="148"/>
      <c r="NZI193" s="148"/>
      <c r="NZJ193" s="148"/>
      <c r="NZK193" s="148"/>
      <c r="NZL193" s="148"/>
      <c r="NZM193" s="148"/>
      <c r="NZN193" s="148"/>
      <c r="NZO193" s="148"/>
      <c r="NZP193" s="148"/>
      <c r="NZQ193" s="148"/>
      <c r="NZR193" s="148"/>
      <c r="NZS193" s="148"/>
      <c r="NZT193" s="148"/>
      <c r="NZU193" s="148"/>
      <c r="NZV193" s="148"/>
      <c r="NZW193" s="148"/>
      <c r="NZX193" s="148"/>
      <c r="NZY193" s="148"/>
      <c r="NZZ193" s="148"/>
      <c r="OAA193" s="148"/>
      <c r="OAB193" s="148"/>
      <c r="OAC193" s="148"/>
      <c r="OAD193" s="148"/>
      <c r="OAE193" s="148"/>
      <c r="OAF193" s="148"/>
      <c r="OAG193" s="148"/>
      <c r="OAH193" s="148"/>
      <c r="OAI193" s="148"/>
      <c r="OAJ193" s="148"/>
      <c r="OAK193" s="148"/>
      <c r="OAL193" s="148"/>
      <c r="OAM193" s="148"/>
      <c r="OAN193" s="148"/>
      <c r="OAO193" s="148"/>
      <c r="OAP193" s="148"/>
      <c r="OAQ193" s="148"/>
      <c r="OAR193" s="148"/>
      <c r="OAS193" s="148"/>
      <c r="OAT193" s="148"/>
      <c r="OAU193" s="148"/>
      <c r="OAV193" s="148"/>
      <c r="OAW193" s="148"/>
      <c r="OAX193" s="148"/>
      <c r="OAY193" s="148"/>
      <c r="OAZ193" s="148"/>
      <c r="OBA193" s="148"/>
      <c r="OBB193" s="148"/>
      <c r="OBC193" s="148"/>
      <c r="OBD193" s="148"/>
      <c r="OBE193" s="148"/>
      <c r="OBF193" s="148"/>
      <c r="OBG193" s="148"/>
      <c r="OBH193" s="148"/>
      <c r="OBI193" s="148"/>
      <c r="OBJ193" s="148"/>
      <c r="OBK193" s="148"/>
      <c r="OBL193" s="148"/>
      <c r="OBM193" s="148"/>
      <c r="OBN193" s="148"/>
      <c r="OBO193" s="148"/>
      <c r="OBP193" s="148"/>
      <c r="OBQ193" s="148"/>
      <c r="OBR193" s="148"/>
      <c r="OBS193" s="148"/>
      <c r="OBT193" s="148"/>
      <c r="OBU193" s="148"/>
      <c r="OBV193" s="148"/>
      <c r="OBW193" s="148"/>
      <c r="OBX193" s="148"/>
      <c r="OBY193" s="148"/>
      <c r="OBZ193" s="148"/>
      <c r="OCA193" s="148"/>
      <c r="OCB193" s="148"/>
      <c r="OCC193" s="148"/>
      <c r="OCD193" s="148"/>
      <c r="OCE193" s="148"/>
      <c r="OCF193" s="148"/>
      <c r="OCG193" s="148"/>
      <c r="OCH193" s="148"/>
      <c r="OCI193" s="148"/>
      <c r="OCJ193" s="148"/>
      <c r="OCK193" s="148"/>
      <c r="OCL193" s="148"/>
      <c r="OCM193" s="148"/>
      <c r="OCN193" s="148"/>
      <c r="OCO193" s="148"/>
      <c r="OCP193" s="148"/>
      <c r="OCQ193" s="148"/>
      <c r="OCR193" s="148"/>
      <c r="OCS193" s="148"/>
      <c r="OCT193" s="148"/>
      <c r="OCU193" s="148"/>
      <c r="OCV193" s="148"/>
      <c r="OCW193" s="148"/>
      <c r="OCX193" s="148"/>
      <c r="OCY193" s="148"/>
      <c r="OCZ193" s="148"/>
      <c r="ODA193" s="148"/>
      <c r="ODB193" s="148"/>
      <c r="ODC193" s="148"/>
      <c r="ODD193" s="148"/>
      <c r="ODE193" s="148"/>
      <c r="ODF193" s="148"/>
      <c r="ODG193" s="148"/>
      <c r="ODH193" s="148"/>
      <c r="ODI193" s="148"/>
      <c r="ODJ193" s="148"/>
      <c r="ODK193" s="148"/>
      <c r="ODL193" s="148"/>
      <c r="ODM193" s="148"/>
      <c r="ODN193" s="148"/>
      <c r="ODO193" s="148"/>
      <c r="ODP193" s="148"/>
      <c r="ODQ193" s="148"/>
      <c r="ODR193" s="148"/>
      <c r="ODS193" s="148"/>
      <c r="ODT193" s="148"/>
      <c r="ODU193" s="148"/>
      <c r="ODV193" s="148"/>
      <c r="ODW193" s="148"/>
      <c r="ODX193" s="148"/>
      <c r="ODY193" s="148"/>
      <c r="ODZ193" s="148"/>
      <c r="OEA193" s="148"/>
      <c r="OEB193" s="148"/>
      <c r="OEC193" s="148"/>
      <c r="OED193" s="148"/>
      <c r="OEE193" s="148"/>
      <c r="OEF193" s="148"/>
      <c r="OEG193" s="148"/>
      <c r="OEH193" s="148"/>
      <c r="OEI193" s="148"/>
      <c r="OEJ193" s="148"/>
      <c r="OEK193" s="148"/>
      <c r="OEL193" s="148"/>
      <c r="OEM193" s="148"/>
      <c r="OEN193" s="148"/>
      <c r="OEO193" s="148"/>
      <c r="OEP193" s="148"/>
      <c r="OEQ193" s="148"/>
      <c r="OER193" s="148"/>
      <c r="OES193" s="148"/>
      <c r="OET193" s="148"/>
      <c r="OEU193" s="148"/>
      <c r="OEV193" s="148"/>
      <c r="OEW193" s="148"/>
      <c r="OEX193" s="148"/>
      <c r="OEY193" s="148"/>
      <c r="OEZ193" s="148"/>
      <c r="OFA193" s="148"/>
      <c r="OFB193" s="148"/>
      <c r="OFC193" s="148"/>
      <c r="OFD193" s="148"/>
      <c r="OFE193" s="148"/>
      <c r="OFF193" s="148"/>
      <c r="OFG193" s="148"/>
      <c r="OFH193" s="148"/>
      <c r="OFI193" s="148"/>
      <c r="OFJ193" s="148"/>
      <c r="OFK193" s="148"/>
      <c r="OFL193" s="148"/>
      <c r="OFM193" s="148"/>
      <c r="OFN193" s="148"/>
      <c r="OFO193" s="148"/>
      <c r="OFP193" s="148"/>
      <c r="OFQ193" s="148"/>
      <c r="OFR193" s="148"/>
      <c r="OFS193" s="148"/>
      <c r="OFT193" s="148"/>
      <c r="OFU193" s="148"/>
      <c r="OFV193" s="148"/>
      <c r="OFW193" s="148"/>
      <c r="OFX193" s="148"/>
      <c r="OFY193" s="148"/>
      <c r="OFZ193" s="148"/>
      <c r="OGA193" s="148"/>
      <c r="OGB193" s="148"/>
      <c r="OGC193" s="148"/>
      <c r="OGD193" s="148"/>
      <c r="OGE193" s="148"/>
      <c r="OGF193" s="148"/>
      <c r="OGG193" s="148"/>
      <c r="OGH193" s="148"/>
      <c r="OGI193" s="148"/>
      <c r="OGJ193" s="148"/>
      <c r="OGK193" s="148"/>
      <c r="OGL193" s="148"/>
      <c r="OGM193" s="148"/>
      <c r="OGN193" s="148"/>
      <c r="OGO193" s="148"/>
      <c r="OGP193" s="148"/>
      <c r="OGQ193" s="148"/>
      <c r="OGR193" s="148"/>
      <c r="OGS193" s="148"/>
      <c r="OGT193" s="148"/>
      <c r="OGU193" s="148"/>
      <c r="OGV193" s="148"/>
      <c r="OGW193" s="148"/>
      <c r="OGX193" s="148"/>
      <c r="OGY193" s="148"/>
      <c r="OGZ193" s="148"/>
      <c r="OHA193" s="148"/>
      <c r="OHB193" s="148"/>
      <c r="OHC193" s="148"/>
      <c r="OHD193" s="148"/>
      <c r="OHE193" s="148"/>
      <c r="OHF193" s="148"/>
      <c r="OHG193" s="148"/>
      <c r="OHH193" s="148"/>
      <c r="OHI193" s="148"/>
      <c r="OHJ193" s="148"/>
      <c r="OHK193" s="148"/>
      <c r="OHL193" s="148"/>
      <c r="OHM193" s="148"/>
      <c r="OHN193" s="148"/>
      <c r="OHO193" s="148"/>
      <c r="OHP193" s="148"/>
      <c r="OHQ193" s="148"/>
      <c r="OHR193" s="148"/>
      <c r="OHS193" s="148"/>
      <c r="OHT193" s="148"/>
      <c r="OHU193" s="148"/>
      <c r="OHV193" s="148"/>
      <c r="OHW193" s="148"/>
      <c r="OHX193" s="148"/>
      <c r="OHY193" s="148"/>
      <c r="OHZ193" s="148"/>
      <c r="OIA193" s="148"/>
      <c r="OIB193" s="148"/>
      <c r="OIC193" s="148"/>
      <c r="OID193" s="148"/>
      <c r="OIE193" s="148"/>
      <c r="OIF193" s="148"/>
      <c r="OIG193" s="148"/>
      <c r="OIH193" s="148"/>
      <c r="OII193" s="148"/>
      <c r="OIJ193" s="148"/>
      <c r="OIK193" s="148"/>
      <c r="OIL193" s="148"/>
      <c r="OIM193" s="148"/>
      <c r="OIN193" s="148"/>
      <c r="OIO193" s="148"/>
      <c r="OIP193" s="148"/>
      <c r="OIQ193" s="148"/>
      <c r="OIR193" s="148"/>
      <c r="OIS193" s="148"/>
      <c r="OIT193" s="148"/>
      <c r="OIU193" s="148"/>
      <c r="OIV193" s="148"/>
      <c r="OIW193" s="148"/>
      <c r="OIX193" s="148"/>
      <c r="OIY193" s="148"/>
      <c r="OIZ193" s="148"/>
      <c r="OJA193" s="148"/>
      <c r="OJB193" s="148"/>
      <c r="OJC193" s="148"/>
      <c r="OJD193" s="148"/>
      <c r="OJE193" s="148"/>
      <c r="OJF193" s="148"/>
      <c r="OJG193" s="148"/>
      <c r="OJH193" s="148"/>
      <c r="OJI193" s="148"/>
      <c r="OJJ193" s="148"/>
      <c r="OJK193" s="148"/>
      <c r="OJL193" s="148"/>
      <c r="OJM193" s="148"/>
      <c r="OJN193" s="148"/>
      <c r="OJO193" s="148"/>
      <c r="OJP193" s="148"/>
      <c r="OJQ193" s="148"/>
      <c r="OJR193" s="148"/>
      <c r="OJS193" s="148"/>
      <c r="OJT193" s="148"/>
      <c r="OJU193" s="148"/>
      <c r="OJV193" s="148"/>
      <c r="OJW193" s="148"/>
      <c r="OJX193" s="148"/>
      <c r="OJY193" s="148"/>
      <c r="OJZ193" s="148"/>
      <c r="OKA193" s="148"/>
      <c r="OKB193" s="148"/>
      <c r="OKC193" s="148"/>
      <c r="OKD193" s="148"/>
      <c r="OKE193" s="148"/>
      <c r="OKF193" s="148"/>
      <c r="OKG193" s="148"/>
      <c r="OKH193" s="148"/>
      <c r="OKI193" s="148"/>
      <c r="OKJ193" s="148"/>
      <c r="OKK193" s="148"/>
      <c r="OKL193" s="148"/>
      <c r="OKM193" s="148"/>
      <c r="OKN193" s="148"/>
      <c r="OKO193" s="148"/>
      <c r="OKP193" s="148"/>
      <c r="OKQ193" s="148"/>
      <c r="OKR193" s="148"/>
      <c r="OKS193" s="148"/>
      <c r="OKT193" s="148"/>
      <c r="OKU193" s="148"/>
      <c r="OKV193" s="148"/>
      <c r="OKW193" s="148"/>
      <c r="OKX193" s="148"/>
      <c r="OKY193" s="148"/>
      <c r="OKZ193" s="148"/>
      <c r="OLA193" s="148"/>
      <c r="OLB193" s="148"/>
      <c r="OLC193" s="148"/>
      <c r="OLD193" s="148"/>
      <c r="OLE193" s="148"/>
      <c r="OLF193" s="148"/>
      <c r="OLG193" s="148"/>
      <c r="OLH193" s="148"/>
      <c r="OLI193" s="148"/>
      <c r="OLJ193" s="148"/>
      <c r="OLK193" s="148"/>
      <c r="OLL193" s="148"/>
      <c r="OLM193" s="148"/>
      <c r="OLN193" s="148"/>
      <c r="OLO193" s="148"/>
      <c r="OLP193" s="148"/>
      <c r="OLQ193" s="148"/>
      <c r="OLR193" s="148"/>
      <c r="OLS193" s="148"/>
      <c r="OLT193" s="148"/>
      <c r="OLU193" s="148"/>
      <c r="OLV193" s="148"/>
      <c r="OLW193" s="148"/>
      <c r="OLX193" s="148"/>
      <c r="OLY193" s="148"/>
      <c r="OLZ193" s="148"/>
      <c r="OMA193" s="148"/>
      <c r="OMB193" s="148"/>
      <c r="OMC193" s="148"/>
      <c r="OMD193" s="148"/>
      <c r="OME193" s="148"/>
      <c r="OMF193" s="148"/>
      <c r="OMG193" s="148"/>
      <c r="OMH193" s="148"/>
      <c r="OMI193" s="148"/>
      <c r="OMJ193" s="148"/>
      <c r="OMK193" s="148"/>
      <c r="OML193" s="148"/>
      <c r="OMM193" s="148"/>
      <c r="OMN193" s="148"/>
      <c r="OMO193" s="148"/>
      <c r="OMP193" s="148"/>
      <c r="OMQ193" s="148"/>
      <c r="OMR193" s="148"/>
      <c r="OMS193" s="148"/>
      <c r="OMT193" s="148"/>
      <c r="OMU193" s="148"/>
      <c r="OMV193" s="148"/>
      <c r="OMW193" s="148"/>
      <c r="OMX193" s="148"/>
      <c r="OMY193" s="148"/>
      <c r="OMZ193" s="148"/>
      <c r="ONA193" s="148"/>
      <c r="ONB193" s="148"/>
      <c r="ONC193" s="148"/>
      <c r="OND193" s="148"/>
      <c r="ONE193" s="148"/>
      <c r="ONF193" s="148"/>
      <c r="ONG193" s="148"/>
      <c r="ONH193" s="148"/>
      <c r="ONI193" s="148"/>
      <c r="ONJ193" s="148"/>
      <c r="ONK193" s="148"/>
      <c r="ONL193" s="148"/>
      <c r="ONM193" s="148"/>
      <c r="ONN193" s="148"/>
      <c r="ONO193" s="148"/>
      <c r="ONP193" s="148"/>
      <c r="ONQ193" s="148"/>
      <c r="ONR193" s="148"/>
      <c r="ONS193" s="148"/>
      <c r="ONT193" s="148"/>
      <c r="ONU193" s="148"/>
      <c r="ONV193" s="148"/>
      <c r="ONW193" s="148"/>
      <c r="ONX193" s="148"/>
      <c r="ONY193" s="148"/>
      <c r="ONZ193" s="148"/>
      <c r="OOA193" s="148"/>
      <c r="OOB193" s="148"/>
      <c r="OOC193" s="148"/>
      <c r="OOD193" s="148"/>
      <c r="OOE193" s="148"/>
      <c r="OOF193" s="148"/>
      <c r="OOG193" s="148"/>
      <c r="OOH193" s="148"/>
      <c r="OOI193" s="148"/>
      <c r="OOJ193" s="148"/>
      <c r="OOK193" s="148"/>
      <c r="OOL193" s="148"/>
      <c r="OOM193" s="148"/>
      <c r="OON193" s="148"/>
      <c r="OOO193" s="148"/>
      <c r="OOP193" s="148"/>
      <c r="OOQ193" s="148"/>
      <c r="OOR193" s="148"/>
      <c r="OOS193" s="148"/>
      <c r="OOT193" s="148"/>
      <c r="OOU193" s="148"/>
      <c r="OOV193" s="148"/>
      <c r="OOW193" s="148"/>
      <c r="OOX193" s="148"/>
      <c r="OOY193" s="148"/>
      <c r="OOZ193" s="148"/>
      <c r="OPA193" s="148"/>
      <c r="OPB193" s="148"/>
      <c r="OPC193" s="148"/>
      <c r="OPD193" s="148"/>
      <c r="OPE193" s="148"/>
      <c r="OPF193" s="148"/>
      <c r="OPG193" s="148"/>
      <c r="OPH193" s="148"/>
      <c r="OPI193" s="148"/>
      <c r="OPJ193" s="148"/>
      <c r="OPK193" s="148"/>
      <c r="OPL193" s="148"/>
      <c r="OPM193" s="148"/>
      <c r="OPN193" s="148"/>
      <c r="OPO193" s="148"/>
      <c r="OPP193" s="148"/>
      <c r="OPQ193" s="148"/>
      <c r="OPR193" s="148"/>
      <c r="OPS193" s="148"/>
      <c r="OPT193" s="148"/>
      <c r="OPU193" s="148"/>
      <c r="OPV193" s="148"/>
      <c r="OPW193" s="148"/>
      <c r="OPX193" s="148"/>
      <c r="OPY193" s="148"/>
      <c r="OPZ193" s="148"/>
      <c r="OQA193" s="148"/>
      <c r="OQB193" s="148"/>
      <c r="OQC193" s="148"/>
      <c r="OQD193" s="148"/>
      <c r="OQE193" s="148"/>
      <c r="OQF193" s="148"/>
      <c r="OQG193" s="148"/>
      <c r="OQH193" s="148"/>
      <c r="OQI193" s="148"/>
      <c r="OQJ193" s="148"/>
      <c r="OQK193" s="148"/>
      <c r="OQL193" s="148"/>
      <c r="OQM193" s="148"/>
      <c r="OQN193" s="148"/>
      <c r="OQO193" s="148"/>
      <c r="OQP193" s="148"/>
      <c r="OQQ193" s="148"/>
      <c r="OQR193" s="148"/>
      <c r="OQS193" s="148"/>
      <c r="OQT193" s="148"/>
      <c r="OQU193" s="148"/>
      <c r="OQV193" s="148"/>
      <c r="OQW193" s="148"/>
      <c r="OQX193" s="148"/>
      <c r="OQY193" s="148"/>
      <c r="OQZ193" s="148"/>
      <c r="ORA193" s="148"/>
      <c r="ORB193" s="148"/>
      <c r="ORC193" s="148"/>
      <c r="ORD193" s="148"/>
      <c r="ORE193" s="148"/>
      <c r="ORF193" s="148"/>
      <c r="ORG193" s="148"/>
      <c r="ORH193" s="148"/>
      <c r="ORI193" s="148"/>
      <c r="ORJ193" s="148"/>
      <c r="ORK193" s="148"/>
      <c r="ORL193" s="148"/>
      <c r="ORM193" s="148"/>
      <c r="ORN193" s="148"/>
      <c r="ORO193" s="148"/>
      <c r="ORP193" s="148"/>
      <c r="ORQ193" s="148"/>
      <c r="ORR193" s="148"/>
      <c r="ORS193" s="148"/>
      <c r="ORT193" s="148"/>
      <c r="ORU193" s="148"/>
      <c r="ORV193" s="148"/>
      <c r="ORW193" s="148"/>
      <c r="ORX193" s="148"/>
      <c r="ORY193" s="148"/>
      <c r="ORZ193" s="148"/>
      <c r="OSA193" s="148"/>
      <c r="OSB193" s="148"/>
      <c r="OSC193" s="148"/>
      <c r="OSD193" s="148"/>
      <c r="OSE193" s="148"/>
      <c r="OSF193" s="148"/>
      <c r="OSG193" s="148"/>
      <c r="OSH193" s="148"/>
      <c r="OSI193" s="148"/>
      <c r="OSJ193" s="148"/>
      <c r="OSK193" s="148"/>
      <c r="OSL193" s="148"/>
      <c r="OSM193" s="148"/>
      <c r="OSN193" s="148"/>
      <c r="OSO193" s="148"/>
      <c r="OSP193" s="148"/>
      <c r="OSQ193" s="148"/>
      <c r="OSR193" s="148"/>
      <c r="OSS193" s="148"/>
      <c r="OST193" s="148"/>
      <c r="OSU193" s="148"/>
      <c r="OSV193" s="148"/>
      <c r="OSW193" s="148"/>
      <c r="OSX193" s="148"/>
      <c r="OSY193" s="148"/>
      <c r="OSZ193" s="148"/>
      <c r="OTA193" s="148"/>
      <c r="OTB193" s="148"/>
      <c r="OTC193" s="148"/>
      <c r="OTD193" s="148"/>
      <c r="OTE193" s="148"/>
      <c r="OTF193" s="148"/>
      <c r="OTG193" s="148"/>
      <c r="OTH193" s="148"/>
      <c r="OTI193" s="148"/>
      <c r="OTJ193" s="148"/>
      <c r="OTK193" s="148"/>
      <c r="OTL193" s="148"/>
      <c r="OTM193" s="148"/>
      <c r="OTN193" s="148"/>
      <c r="OTO193" s="148"/>
      <c r="OTP193" s="148"/>
      <c r="OTQ193" s="148"/>
      <c r="OTR193" s="148"/>
      <c r="OTS193" s="148"/>
      <c r="OTT193" s="148"/>
      <c r="OTU193" s="148"/>
      <c r="OTV193" s="148"/>
      <c r="OTW193" s="148"/>
      <c r="OTX193" s="148"/>
      <c r="OTY193" s="148"/>
      <c r="OTZ193" s="148"/>
      <c r="OUA193" s="148"/>
      <c r="OUB193" s="148"/>
      <c r="OUC193" s="148"/>
      <c r="OUD193" s="148"/>
      <c r="OUE193" s="148"/>
      <c r="OUF193" s="148"/>
      <c r="OUG193" s="148"/>
      <c r="OUH193" s="148"/>
      <c r="OUI193" s="148"/>
      <c r="OUJ193" s="148"/>
      <c r="OUK193" s="148"/>
      <c r="OUL193" s="148"/>
      <c r="OUM193" s="148"/>
      <c r="OUN193" s="148"/>
      <c r="OUO193" s="148"/>
      <c r="OUP193" s="148"/>
      <c r="OUQ193" s="148"/>
      <c r="OUR193" s="148"/>
      <c r="OUS193" s="148"/>
      <c r="OUT193" s="148"/>
      <c r="OUU193" s="148"/>
      <c r="OUV193" s="148"/>
      <c r="OUW193" s="148"/>
      <c r="OUX193" s="148"/>
      <c r="OUY193" s="148"/>
      <c r="OUZ193" s="148"/>
      <c r="OVA193" s="148"/>
      <c r="OVB193" s="148"/>
      <c r="OVC193" s="148"/>
      <c r="OVD193" s="148"/>
      <c r="OVE193" s="148"/>
      <c r="OVF193" s="148"/>
      <c r="OVG193" s="148"/>
      <c r="OVH193" s="148"/>
      <c r="OVI193" s="148"/>
      <c r="OVJ193" s="148"/>
      <c r="OVK193" s="148"/>
      <c r="OVL193" s="148"/>
      <c r="OVM193" s="148"/>
      <c r="OVN193" s="148"/>
      <c r="OVO193" s="148"/>
      <c r="OVP193" s="148"/>
      <c r="OVQ193" s="148"/>
      <c r="OVR193" s="148"/>
      <c r="OVS193" s="148"/>
      <c r="OVT193" s="148"/>
      <c r="OVU193" s="148"/>
      <c r="OVV193" s="148"/>
      <c r="OVW193" s="148"/>
      <c r="OVX193" s="148"/>
      <c r="OVY193" s="148"/>
      <c r="OVZ193" s="148"/>
      <c r="OWA193" s="148"/>
      <c r="OWB193" s="148"/>
      <c r="OWC193" s="148"/>
      <c r="OWD193" s="148"/>
      <c r="OWE193" s="148"/>
      <c r="OWF193" s="148"/>
      <c r="OWG193" s="148"/>
      <c r="OWH193" s="148"/>
      <c r="OWI193" s="148"/>
      <c r="OWJ193" s="148"/>
      <c r="OWK193" s="148"/>
      <c r="OWL193" s="148"/>
      <c r="OWM193" s="148"/>
      <c r="OWN193" s="148"/>
      <c r="OWO193" s="148"/>
      <c r="OWP193" s="148"/>
      <c r="OWQ193" s="148"/>
      <c r="OWR193" s="148"/>
      <c r="OWS193" s="148"/>
      <c r="OWT193" s="148"/>
      <c r="OWU193" s="148"/>
      <c r="OWV193" s="148"/>
      <c r="OWW193" s="148"/>
      <c r="OWX193" s="148"/>
      <c r="OWY193" s="148"/>
      <c r="OWZ193" s="148"/>
      <c r="OXA193" s="148"/>
      <c r="OXB193" s="148"/>
      <c r="OXC193" s="148"/>
      <c r="OXD193" s="148"/>
      <c r="OXE193" s="148"/>
      <c r="OXF193" s="148"/>
      <c r="OXG193" s="148"/>
      <c r="OXH193" s="148"/>
      <c r="OXI193" s="148"/>
      <c r="OXJ193" s="148"/>
      <c r="OXK193" s="148"/>
      <c r="OXL193" s="148"/>
      <c r="OXM193" s="148"/>
      <c r="OXN193" s="148"/>
      <c r="OXO193" s="148"/>
      <c r="OXP193" s="148"/>
      <c r="OXQ193" s="148"/>
      <c r="OXR193" s="148"/>
      <c r="OXS193" s="148"/>
      <c r="OXT193" s="148"/>
      <c r="OXU193" s="148"/>
      <c r="OXV193" s="148"/>
      <c r="OXW193" s="148"/>
      <c r="OXX193" s="148"/>
      <c r="OXY193" s="148"/>
      <c r="OXZ193" s="148"/>
      <c r="OYA193" s="148"/>
      <c r="OYB193" s="148"/>
      <c r="OYC193" s="148"/>
      <c r="OYD193" s="148"/>
      <c r="OYE193" s="148"/>
      <c r="OYF193" s="148"/>
      <c r="OYG193" s="148"/>
      <c r="OYH193" s="148"/>
      <c r="OYI193" s="148"/>
      <c r="OYJ193" s="148"/>
      <c r="OYK193" s="148"/>
      <c r="OYL193" s="148"/>
      <c r="OYM193" s="148"/>
      <c r="OYN193" s="148"/>
      <c r="OYO193" s="148"/>
      <c r="OYP193" s="148"/>
      <c r="OYQ193" s="148"/>
      <c r="OYR193" s="148"/>
      <c r="OYS193" s="148"/>
      <c r="OYT193" s="148"/>
      <c r="OYU193" s="148"/>
      <c r="OYV193" s="148"/>
      <c r="OYW193" s="148"/>
      <c r="OYX193" s="148"/>
      <c r="OYY193" s="148"/>
      <c r="OYZ193" s="148"/>
      <c r="OZA193" s="148"/>
      <c r="OZB193" s="148"/>
      <c r="OZC193" s="148"/>
      <c r="OZD193" s="148"/>
      <c r="OZE193" s="148"/>
      <c r="OZF193" s="148"/>
      <c r="OZG193" s="148"/>
      <c r="OZH193" s="148"/>
      <c r="OZI193" s="148"/>
      <c r="OZJ193" s="148"/>
      <c r="OZK193" s="148"/>
      <c r="OZL193" s="148"/>
      <c r="OZM193" s="148"/>
      <c r="OZN193" s="148"/>
      <c r="OZO193" s="148"/>
      <c r="OZP193" s="148"/>
      <c r="OZQ193" s="148"/>
      <c r="OZR193" s="148"/>
      <c r="OZS193" s="148"/>
      <c r="OZT193" s="148"/>
      <c r="OZU193" s="148"/>
      <c r="OZV193" s="148"/>
      <c r="OZW193" s="148"/>
      <c r="OZX193" s="148"/>
      <c r="OZY193" s="148"/>
      <c r="OZZ193" s="148"/>
      <c r="PAA193" s="148"/>
      <c r="PAB193" s="148"/>
      <c r="PAC193" s="148"/>
      <c r="PAD193" s="148"/>
      <c r="PAE193" s="148"/>
      <c r="PAF193" s="148"/>
      <c r="PAG193" s="148"/>
      <c r="PAH193" s="148"/>
      <c r="PAI193" s="148"/>
      <c r="PAJ193" s="148"/>
      <c r="PAK193" s="148"/>
      <c r="PAL193" s="148"/>
      <c r="PAM193" s="148"/>
      <c r="PAN193" s="148"/>
      <c r="PAO193" s="148"/>
      <c r="PAP193" s="148"/>
      <c r="PAQ193" s="148"/>
      <c r="PAR193" s="148"/>
      <c r="PAS193" s="148"/>
      <c r="PAT193" s="148"/>
      <c r="PAU193" s="148"/>
      <c r="PAV193" s="148"/>
      <c r="PAW193" s="148"/>
      <c r="PAX193" s="148"/>
      <c r="PAY193" s="148"/>
      <c r="PAZ193" s="148"/>
      <c r="PBA193" s="148"/>
      <c r="PBB193" s="148"/>
      <c r="PBC193" s="148"/>
      <c r="PBD193" s="148"/>
      <c r="PBE193" s="148"/>
      <c r="PBF193" s="148"/>
      <c r="PBG193" s="148"/>
      <c r="PBH193" s="148"/>
      <c r="PBI193" s="148"/>
      <c r="PBJ193" s="148"/>
      <c r="PBK193" s="148"/>
      <c r="PBL193" s="148"/>
      <c r="PBM193" s="148"/>
      <c r="PBN193" s="148"/>
      <c r="PBO193" s="148"/>
      <c r="PBP193" s="148"/>
      <c r="PBQ193" s="148"/>
      <c r="PBR193" s="148"/>
      <c r="PBS193" s="148"/>
      <c r="PBT193" s="148"/>
      <c r="PBU193" s="148"/>
      <c r="PBV193" s="148"/>
      <c r="PBW193" s="148"/>
      <c r="PBX193" s="148"/>
      <c r="PBY193" s="148"/>
      <c r="PBZ193" s="148"/>
      <c r="PCA193" s="148"/>
      <c r="PCB193" s="148"/>
      <c r="PCC193" s="148"/>
      <c r="PCD193" s="148"/>
      <c r="PCE193" s="148"/>
      <c r="PCF193" s="148"/>
      <c r="PCG193" s="148"/>
      <c r="PCH193" s="148"/>
      <c r="PCI193" s="148"/>
      <c r="PCJ193" s="148"/>
      <c r="PCK193" s="148"/>
      <c r="PCL193" s="148"/>
      <c r="PCM193" s="148"/>
      <c r="PCN193" s="148"/>
      <c r="PCO193" s="148"/>
      <c r="PCP193" s="148"/>
      <c r="PCQ193" s="148"/>
      <c r="PCR193" s="148"/>
      <c r="PCS193" s="148"/>
      <c r="PCT193" s="148"/>
      <c r="PCU193" s="148"/>
      <c r="PCV193" s="148"/>
      <c r="PCW193" s="148"/>
      <c r="PCX193" s="148"/>
      <c r="PCY193" s="148"/>
      <c r="PCZ193" s="148"/>
      <c r="PDA193" s="148"/>
      <c r="PDB193" s="148"/>
      <c r="PDC193" s="148"/>
      <c r="PDD193" s="148"/>
      <c r="PDE193" s="148"/>
      <c r="PDF193" s="148"/>
      <c r="PDG193" s="148"/>
      <c r="PDH193" s="148"/>
      <c r="PDI193" s="148"/>
      <c r="PDJ193" s="148"/>
      <c r="PDK193" s="148"/>
      <c r="PDL193" s="148"/>
      <c r="PDM193" s="148"/>
      <c r="PDN193" s="148"/>
      <c r="PDO193" s="148"/>
      <c r="PDP193" s="148"/>
      <c r="PDQ193" s="148"/>
      <c r="PDR193" s="148"/>
      <c r="PDS193" s="148"/>
      <c r="PDT193" s="148"/>
      <c r="PDU193" s="148"/>
      <c r="PDV193" s="148"/>
      <c r="PDW193" s="148"/>
      <c r="PDX193" s="148"/>
      <c r="PDY193" s="148"/>
      <c r="PDZ193" s="148"/>
      <c r="PEA193" s="148"/>
      <c r="PEB193" s="148"/>
      <c r="PEC193" s="148"/>
      <c r="PED193" s="148"/>
      <c r="PEE193" s="148"/>
      <c r="PEF193" s="148"/>
      <c r="PEG193" s="148"/>
      <c r="PEH193" s="148"/>
      <c r="PEI193" s="148"/>
      <c r="PEJ193" s="148"/>
      <c r="PEK193" s="148"/>
      <c r="PEL193" s="148"/>
      <c r="PEM193" s="148"/>
      <c r="PEN193" s="148"/>
      <c r="PEO193" s="148"/>
      <c r="PEP193" s="148"/>
      <c r="PEQ193" s="148"/>
      <c r="PER193" s="148"/>
      <c r="PES193" s="148"/>
      <c r="PET193" s="148"/>
      <c r="PEU193" s="148"/>
      <c r="PEV193" s="148"/>
      <c r="PEW193" s="148"/>
      <c r="PEX193" s="148"/>
      <c r="PEY193" s="148"/>
      <c r="PEZ193" s="148"/>
      <c r="PFA193" s="148"/>
      <c r="PFB193" s="148"/>
      <c r="PFC193" s="148"/>
      <c r="PFD193" s="148"/>
      <c r="PFE193" s="148"/>
      <c r="PFF193" s="148"/>
      <c r="PFG193" s="148"/>
      <c r="PFH193" s="148"/>
      <c r="PFI193" s="148"/>
      <c r="PFJ193" s="148"/>
      <c r="PFK193" s="148"/>
      <c r="PFL193" s="148"/>
      <c r="PFM193" s="148"/>
      <c r="PFN193" s="148"/>
      <c r="PFO193" s="148"/>
      <c r="PFP193" s="148"/>
      <c r="PFQ193" s="148"/>
      <c r="PFR193" s="148"/>
      <c r="PFS193" s="148"/>
      <c r="PFT193" s="148"/>
      <c r="PFU193" s="148"/>
      <c r="PFV193" s="148"/>
      <c r="PFW193" s="148"/>
      <c r="PFX193" s="148"/>
      <c r="PFY193" s="148"/>
      <c r="PFZ193" s="148"/>
      <c r="PGA193" s="148"/>
      <c r="PGB193" s="148"/>
      <c r="PGC193" s="148"/>
      <c r="PGD193" s="148"/>
      <c r="PGE193" s="148"/>
      <c r="PGF193" s="148"/>
      <c r="PGG193" s="148"/>
      <c r="PGH193" s="148"/>
      <c r="PGI193" s="148"/>
      <c r="PGJ193" s="148"/>
      <c r="PGK193" s="148"/>
      <c r="PGL193" s="148"/>
      <c r="PGM193" s="148"/>
      <c r="PGN193" s="148"/>
      <c r="PGO193" s="148"/>
      <c r="PGP193" s="148"/>
      <c r="PGQ193" s="148"/>
      <c r="PGR193" s="148"/>
      <c r="PGS193" s="148"/>
      <c r="PGT193" s="148"/>
      <c r="PGU193" s="148"/>
      <c r="PGV193" s="148"/>
      <c r="PGW193" s="148"/>
      <c r="PGX193" s="148"/>
      <c r="PGY193" s="148"/>
      <c r="PGZ193" s="148"/>
      <c r="PHA193" s="148"/>
      <c r="PHB193" s="148"/>
      <c r="PHC193" s="148"/>
      <c r="PHD193" s="148"/>
      <c r="PHE193" s="148"/>
      <c r="PHF193" s="148"/>
      <c r="PHG193" s="148"/>
      <c r="PHH193" s="148"/>
      <c r="PHI193" s="148"/>
      <c r="PHJ193" s="148"/>
      <c r="PHK193" s="148"/>
      <c r="PHL193" s="148"/>
      <c r="PHM193" s="148"/>
      <c r="PHN193" s="148"/>
      <c r="PHO193" s="148"/>
      <c r="PHP193" s="148"/>
      <c r="PHQ193" s="148"/>
      <c r="PHR193" s="148"/>
      <c r="PHS193" s="148"/>
      <c r="PHT193" s="148"/>
      <c r="PHU193" s="148"/>
      <c r="PHV193" s="148"/>
      <c r="PHW193" s="148"/>
      <c r="PHX193" s="148"/>
      <c r="PHY193" s="148"/>
      <c r="PHZ193" s="148"/>
      <c r="PIA193" s="148"/>
      <c r="PIB193" s="148"/>
      <c r="PIC193" s="148"/>
      <c r="PID193" s="148"/>
      <c r="PIE193" s="148"/>
      <c r="PIF193" s="148"/>
      <c r="PIG193" s="148"/>
      <c r="PIH193" s="148"/>
      <c r="PII193" s="148"/>
      <c r="PIJ193" s="148"/>
      <c r="PIK193" s="148"/>
      <c r="PIL193" s="148"/>
      <c r="PIM193" s="148"/>
      <c r="PIN193" s="148"/>
      <c r="PIO193" s="148"/>
      <c r="PIP193" s="148"/>
      <c r="PIQ193" s="148"/>
      <c r="PIR193" s="148"/>
      <c r="PIS193" s="148"/>
      <c r="PIT193" s="148"/>
      <c r="PIU193" s="148"/>
      <c r="PIV193" s="148"/>
      <c r="PIW193" s="148"/>
      <c r="PIX193" s="148"/>
      <c r="PIY193" s="148"/>
      <c r="PIZ193" s="148"/>
      <c r="PJA193" s="148"/>
      <c r="PJB193" s="148"/>
      <c r="PJC193" s="148"/>
      <c r="PJD193" s="148"/>
      <c r="PJE193" s="148"/>
      <c r="PJF193" s="148"/>
      <c r="PJG193" s="148"/>
      <c r="PJH193" s="148"/>
      <c r="PJI193" s="148"/>
      <c r="PJJ193" s="148"/>
      <c r="PJK193" s="148"/>
      <c r="PJL193" s="148"/>
      <c r="PJM193" s="148"/>
      <c r="PJN193" s="148"/>
      <c r="PJO193" s="148"/>
      <c r="PJP193" s="148"/>
      <c r="PJQ193" s="148"/>
      <c r="PJR193" s="148"/>
      <c r="PJS193" s="148"/>
      <c r="PJT193" s="148"/>
      <c r="PJU193" s="148"/>
      <c r="PJV193" s="148"/>
      <c r="PJW193" s="148"/>
      <c r="PJX193" s="148"/>
      <c r="PJY193" s="148"/>
      <c r="PJZ193" s="148"/>
      <c r="PKA193" s="148"/>
      <c r="PKB193" s="148"/>
      <c r="PKC193" s="148"/>
      <c r="PKD193" s="148"/>
      <c r="PKE193" s="148"/>
      <c r="PKF193" s="148"/>
      <c r="PKG193" s="148"/>
      <c r="PKH193" s="148"/>
      <c r="PKI193" s="148"/>
      <c r="PKJ193" s="148"/>
      <c r="PKK193" s="148"/>
      <c r="PKL193" s="148"/>
      <c r="PKM193" s="148"/>
      <c r="PKN193" s="148"/>
      <c r="PKO193" s="148"/>
      <c r="PKP193" s="148"/>
      <c r="PKQ193" s="148"/>
      <c r="PKR193" s="148"/>
      <c r="PKS193" s="148"/>
      <c r="PKT193" s="148"/>
      <c r="PKU193" s="148"/>
      <c r="PKV193" s="148"/>
      <c r="PKW193" s="148"/>
      <c r="PKX193" s="148"/>
      <c r="PKY193" s="148"/>
      <c r="PKZ193" s="148"/>
      <c r="PLA193" s="148"/>
      <c r="PLB193" s="148"/>
      <c r="PLC193" s="148"/>
      <c r="PLD193" s="148"/>
      <c r="PLE193" s="148"/>
      <c r="PLF193" s="148"/>
      <c r="PLG193" s="148"/>
      <c r="PLH193" s="148"/>
      <c r="PLI193" s="148"/>
      <c r="PLJ193" s="148"/>
      <c r="PLK193" s="148"/>
      <c r="PLL193" s="148"/>
      <c r="PLM193" s="148"/>
      <c r="PLN193" s="148"/>
      <c r="PLO193" s="148"/>
      <c r="PLP193" s="148"/>
      <c r="PLQ193" s="148"/>
      <c r="PLR193" s="148"/>
      <c r="PLS193" s="148"/>
      <c r="PLT193" s="148"/>
      <c r="PLU193" s="148"/>
      <c r="PLV193" s="148"/>
      <c r="PLW193" s="148"/>
      <c r="PLX193" s="148"/>
      <c r="PLY193" s="148"/>
      <c r="PLZ193" s="148"/>
      <c r="PMA193" s="148"/>
      <c r="PMB193" s="148"/>
      <c r="PMC193" s="148"/>
      <c r="PMD193" s="148"/>
      <c r="PME193" s="148"/>
      <c r="PMF193" s="148"/>
      <c r="PMG193" s="148"/>
      <c r="PMH193" s="148"/>
      <c r="PMI193" s="148"/>
      <c r="PMJ193" s="148"/>
      <c r="PMK193" s="148"/>
      <c r="PML193" s="148"/>
      <c r="PMM193" s="148"/>
      <c r="PMN193" s="148"/>
      <c r="PMO193" s="148"/>
      <c r="PMP193" s="148"/>
      <c r="PMQ193" s="148"/>
      <c r="PMR193" s="148"/>
      <c r="PMS193" s="148"/>
      <c r="PMT193" s="148"/>
      <c r="PMU193" s="148"/>
      <c r="PMV193" s="148"/>
      <c r="PMW193" s="148"/>
      <c r="PMX193" s="148"/>
      <c r="PMY193" s="148"/>
      <c r="PMZ193" s="148"/>
      <c r="PNA193" s="148"/>
      <c r="PNB193" s="148"/>
      <c r="PNC193" s="148"/>
      <c r="PND193" s="148"/>
      <c r="PNE193" s="148"/>
      <c r="PNF193" s="148"/>
      <c r="PNG193" s="148"/>
      <c r="PNH193" s="148"/>
      <c r="PNI193" s="148"/>
      <c r="PNJ193" s="148"/>
      <c r="PNK193" s="148"/>
      <c r="PNL193" s="148"/>
      <c r="PNM193" s="148"/>
      <c r="PNN193" s="148"/>
      <c r="PNO193" s="148"/>
      <c r="PNP193" s="148"/>
      <c r="PNQ193" s="148"/>
      <c r="PNR193" s="148"/>
      <c r="PNS193" s="148"/>
      <c r="PNT193" s="148"/>
      <c r="PNU193" s="148"/>
      <c r="PNV193" s="148"/>
      <c r="PNW193" s="148"/>
      <c r="PNX193" s="148"/>
      <c r="PNY193" s="148"/>
      <c r="PNZ193" s="148"/>
      <c r="POA193" s="148"/>
      <c r="POB193" s="148"/>
      <c r="POC193" s="148"/>
      <c r="POD193" s="148"/>
      <c r="POE193" s="148"/>
      <c r="POF193" s="148"/>
      <c r="POG193" s="148"/>
      <c r="POH193" s="148"/>
      <c r="POI193" s="148"/>
      <c r="POJ193" s="148"/>
      <c r="POK193" s="148"/>
      <c r="POL193" s="148"/>
      <c r="POM193" s="148"/>
      <c r="PON193" s="148"/>
      <c r="POO193" s="148"/>
      <c r="POP193" s="148"/>
      <c r="POQ193" s="148"/>
      <c r="POR193" s="148"/>
      <c r="POS193" s="148"/>
      <c r="POT193" s="148"/>
      <c r="POU193" s="148"/>
      <c r="POV193" s="148"/>
      <c r="POW193" s="148"/>
      <c r="POX193" s="148"/>
      <c r="POY193" s="148"/>
      <c r="POZ193" s="148"/>
      <c r="PPA193" s="148"/>
      <c r="PPB193" s="148"/>
      <c r="PPC193" s="148"/>
      <c r="PPD193" s="148"/>
      <c r="PPE193" s="148"/>
      <c r="PPF193" s="148"/>
      <c r="PPG193" s="148"/>
      <c r="PPH193" s="148"/>
      <c r="PPI193" s="148"/>
      <c r="PPJ193" s="148"/>
      <c r="PPK193" s="148"/>
      <c r="PPL193" s="148"/>
      <c r="PPM193" s="148"/>
      <c r="PPN193" s="148"/>
      <c r="PPO193" s="148"/>
      <c r="PPP193" s="148"/>
      <c r="PPQ193" s="148"/>
      <c r="PPR193" s="148"/>
      <c r="PPS193" s="148"/>
      <c r="PPT193" s="148"/>
      <c r="PPU193" s="148"/>
      <c r="PPV193" s="148"/>
      <c r="PPW193" s="148"/>
      <c r="PPX193" s="148"/>
      <c r="PPY193" s="148"/>
      <c r="PPZ193" s="148"/>
      <c r="PQA193" s="148"/>
      <c r="PQB193" s="148"/>
      <c r="PQC193" s="148"/>
      <c r="PQD193" s="148"/>
      <c r="PQE193" s="148"/>
      <c r="PQF193" s="148"/>
      <c r="PQG193" s="148"/>
      <c r="PQH193" s="148"/>
      <c r="PQI193" s="148"/>
      <c r="PQJ193" s="148"/>
      <c r="PQK193" s="148"/>
      <c r="PQL193" s="148"/>
      <c r="PQM193" s="148"/>
      <c r="PQN193" s="148"/>
      <c r="PQO193" s="148"/>
      <c r="PQP193" s="148"/>
      <c r="PQQ193" s="148"/>
      <c r="PQR193" s="148"/>
      <c r="PQS193" s="148"/>
      <c r="PQT193" s="148"/>
      <c r="PQU193" s="148"/>
      <c r="PQV193" s="148"/>
      <c r="PQW193" s="148"/>
      <c r="PQX193" s="148"/>
      <c r="PQY193" s="148"/>
      <c r="PQZ193" s="148"/>
      <c r="PRA193" s="148"/>
      <c r="PRB193" s="148"/>
      <c r="PRC193" s="148"/>
      <c r="PRD193" s="148"/>
      <c r="PRE193" s="148"/>
      <c r="PRF193" s="148"/>
      <c r="PRG193" s="148"/>
      <c r="PRH193" s="148"/>
      <c r="PRI193" s="148"/>
      <c r="PRJ193" s="148"/>
      <c r="PRK193" s="148"/>
      <c r="PRL193" s="148"/>
      <c r="PRM193" s="148"/>
      <c r="PRN193" s="148"/>
      <c r="PRO193" s="148"/>
      <c r="PRP193" s="148"/>
      <c r="PRQ193" s="148"/>
      <c r="PRR193" s="148"/>
      <c r="PRS193" s="148"/>
      <c r="PRT193" s="148"/>
      <c r="PRU193" s="148"/>
      <c r="PRV193" s="148"/>
      <c r="PRW193" s="148"/>
      <c r="PRX193" s="148"/>
      <c r="PRY193" s="148"/>
      <c r="PRZ193" s="148"/>
      <c r="PSA193" s="148"/>
      <c r="PSB193" s="148"/>
      <c r="PSC193" s="148"/>
      <c r="PSD193" s="148"/>
      <c r="PSE193" s="148"/>
      <c r="PSF193" s="148"/>
      <c r="PSG193" s="148"/>
      <c r="PSH193" s="148"/>
      <c r="PSI193" s="148"/>
      <c r="PSJ193" s="148"/>
      <c r="PSK193" s="148"/>
      <c r="PSL193" s="148"/>
      <c r="PSM193" s="148"/>
      <c r="PSN193" s="148"/>
      <c r="PSO193" s="148"/>
      <c r="PSP193" s="148"/>
      <c r="PSQ193" s="148"/>
      <c r="PSR193" s="148"/>
      <c r="PSS193" s="148"/>
      <c r="PST193" s="148"/>
      <c r="PSU193" s="148"/>
      <c r="PSV193" s="148"/>
      <c r="PSW193" s="148"/>
      <c r="PSX193" s="148"/>
      <c r="PSY193" s="148"/>
      <c r="PSZ193" s="148"/>
      <c r="PTA193" s="148"/>
      <c r="PTB193" s="148"/>
      <c r="PTC193" s="148"/>
      <c r="PTD193" s="148"/>
      <c r="PTE193" s="148"/>
      <c r="PTF193" s="148"/>
      <c r="PTG193" s="148"/>
      <c r="PTH193" s="148"/>
      <c r="PTI193" s="148"/>
      <c r="PTJ193" s="148"/>
      <c r="PTK193" s="148"/>
      <c r="PTL193" s="148"/>
      <c r="PTM193" s="148"/>
      <c r="PTN193" s="148"/>
      <c r="PTO193" s="148"/>
      <c r="PTP193" s="148"/>
      <c r="PTQ193" s="148"/>
      <c r="PTR193" s="148"/>
      <c r="PTS193" s="148"/>
      <c r="PTT193" s="148"/>
      <c r="PTU193" s="148"/>
      <c r="PTV193" s="148"/>
      <c r="PTW193" s="148"/>
      <c r="PTX193" s="148"/>
      <c r="PTY193" s="148"/>
      <c r="PTZ193" s="148"/>
      <c r="PUA193" s="148"/>
      <c r="PUB193" s="148"/>
      <c r="PUC193" s="148"/>
      <c r="PUD193" s="148"/>
      <c r="PUE193" s="148"/>
      <c r="PUF193" s="148"/>
      <c r="PUG193" s="148"/>
      <c r="PUH193" s="148"/>
      <c r="PUI193" s="148"/>
      <c r="PUJ193" s="148"/>
      <c r="PUK193" s="148"/>
      <c r="PUL193" s="148"/>
      <c r="PUM193" s="148"/>
      <c r="PUN193" s="148"/>
      <c r="PUO193" s="148"/>
      <c r="PUP193" s="148"/>
      <c r="PUQ193" s="148"/>
      <c r="PUR193" s="148"/>
      <c r="PUS193" s="148"/>
      <c r="PUT193" s="148"/>
      <c r="PUU193" s="148"/>
      <c r="PUV193" s="148"/>
      <c r="PUW193" s="148"/>
      <c r="PUX193" s="148"/>
      <c r="PUY193" s="148"/>
      <c r="PUZ193" s="148"/>
      <c r="PVA193" s="148"/>
      <c r="PVB193" s="148"/>
      <c r="PVC193" s="148"/>
      <c r="PVD193" s="148"/>
      <c r="PVE193" s="148"/>
      <c r="PVF193" s="148"/>
      <c r="PVG193" s="148"/>
      <c r="PVH193" s="148"/>
      <c r="PVI193" s="148"/>
      <c r="PVJ193" s="148"/>
      <c r="PVK193" s="148"/>
      <c r="PVL193" s="148"/>
      <c r="PVM193" s="148"/>
      <c r="PVN193" s="148"/>
      <c r="PVO193" s="148"/>
      <c r="PVP193" s="148"/>
      <c r="PVQ193" s="148"/>
      <c r="PVR193" s="148"/>
      <c r="PVS193" s="148"/>
      <c r="PVT193" s="148"/>
      <c r="PVU193" s="148"/>
      <c r="PVV193" s="148"/>
      <c r="PVW193" s="148"/>
      <c r="PVX193" s="148"/>
      <c r="PVY193" s="148"/>
      <c r="PVZ193" s="148"/>
      <c r="PWA193" s="148"/>
      <c r="PWB193" s="148"/>
      <c r="PWC193" s="148"/>
      <c r="PWD193" s="148"/>
      <c r="PWE193" s="148"/>
      <c r="PWF193" s="148"/>
      <c r="PWG193" s="148"/>
      <c r="PWH193" s="148"/>
      <c r="PWI193" s="148"/>
      <c r="PWJ193" s="148"/>
      <c r="PWK193" s="148"/>
      <c r="PWL193" s="148"/>
      <c r="PWM193" s="148"/>
      <c r="PWN193" s="148"/>
      <c r="PWO193" s="148"/>
      <c r="PWP193" s="148"/>
      <c r="PWQ193" s="148"/>
      <c r="PWR193" s="148"/>
      <c r="PWS193" s="148"/>
      <c r="PWT193" s="148"/>
      <c r="PWU193" s="148"/>
      <c r="PWV193" s="148"/>
      <c r="PWW193" s="148"/>
      <c r="PWX193" s="148"/>
      <c r="PWY193" s="148"/>
      <c r="PWZ193" s="148"/>
      <c r="PXA193" s="148"/>
      <c r="PXB193" s="148"/>
      <c r="PXC193" s="148"/>
      <c r="PXD193" s="148"/>
      <c r="PXE193" s="148"/>
      <c r="PXF193" s="148"/>
      <c r="PXG193" s="148"/>
      <c r="PXH193" s="148"/>
      <c r="PXI193" s="148"/>
      <c r="PXJ193" s="148"/>
      <c r="PXK193" s="148"/>
      <c r="PXL193" s="148"/>
      <c r="PXM193" s="148"/>
      <c r="PXN193" s="148"/>
      <c r="PXO193" s="148"/>
      <c r="PXP193" s="148"/>
      <c r="PXQ193" s="148"/>
      <c r="PXR193" s="148"/>
      <c r="PXS193" s="148"/>
      <c r="PXT193" s="148"/>
      <c r="PXU193" s="148"/>
      <c r="PXV193" s="148"/>
      <c r="PXW193" s="148"/>
      <c r="PXX193" s="148"/>
      <c r="PXY193" s="148"/>
      <c r="PXZ193" s="148"/>
      <c r="PYA193" s="148"/>
      <c r="PYB193" s="148"/>
      <c r="PYC193" s="148"/>
      <c r="PYD193" s="148"/>
      <c r="PYE193" s="148"/>
      <c r="PYF193" s="148"/>
      <c r="PYG193" s="148"/>
      <c r="PYH193" s="148"/>
      <c r="PYI193" s="148"/>
      <c r="PYJ193" s="148"/>
      <c r="PYK193" s="148"/>
      <c r="PYL193" s="148"/>
      <c r="PYM193" s="148"/>
      <c r="PYN193" s="148"/>
      <c r="PYO193" s="148"/>
      <c r="PYP193" s="148"/>
      <c r="PYQ193" s="148"/>
      <c r="PYR193" s="148"/>
      <c r="PYS193" s="148"/>
      <c r="PYT193" s="148"/>
      <c r="PYU193" s="148"/>
      <c r="PYV193" s="148"/>
      <c r="PYW193" s="148"/>
      <c r="PYX193" s="148"/>
      <c r="PYY193" s="148"/>
      <c r="PYZ193" s="148"/>
      <c r="PZA193" s="148"/>
      <c r="PZB193" s="148"/>
      <c r="PZC193" s="148"/>
      <c r="PZD193" s="148"/>
      <c r="PZE193" s="148"/>
      <c r="PZF193" s="148"/>
      <c r="PZG193" s="148"/>
      <c r="PZH193" s="148"/>
      <c r="PZI193" s="148"/>
      <c r="PZJ193" s="148"/>
      <c r="PZK193" s="148"/>
      <c r="PZL193" s="148"/>
      <c r="PZM193" s="148"/>
      <c r="PZN193" s="148"/>
      <c r="PZO193" s="148"/>
      <c r="PZP193" s="148"/>
      <c r="PZQ193" s="148"/>
      <c r="PZR193" s="148"/>
      <c r="PZS193" s="148"/>
      <c r="PZT193" s="148"/>
      <c r="PZU193" s="148"/>
      <c r="PZV193" s="148"/>
      <c r="PZW193" s="148"/>
      <c r="PZX193" s="148"/>
      <c r="PZY193" s="148"/>
      <c r="PZZ193" s="148"/>
      <c r="QAA193" s="148"/>
      <c r="QAB193" s="148"/>
      <c r="QAC193" s="148"/>
      <c r="QAD193" s="148"/>
      <c r="QAE193" s="148"/>
      <c r="QAF193" s="148"/>
      <c r="QAG193" s="148"/>
      <c r="QAH193" s="148"/>
      <c r="QAI193" s="148"/>
      <c r="QAJ193" s="148"/>
      <c r="QAK193" s="148"/>
      <c r="QAL193" s="148"/>
      <c r="QAM193" s="148"/>
      <c r="QAN193" s="148"/>
      <c r="QAO193" s="148"/>
      <c r="QAP193" s="148"/>
      <c r="QAQ193" s="148"/>
      <c r="QAR193" s="148"/>
      <c r="QAS193" s="148"/>
      <c r="QAT193" s="148"/>
      <c r="QAU193" s="148"/>
      <c r="QAV193" s="148"/>
      <c r="QAW193" s="148"/>
      <c r="QAX193" s="148"/>
      <c r="QAY193" s="148"/>
      <c r="QAZ193" s="148"/>
      <c r="QBA193" s="148"/>
      <c r="QBB193" s="148"/>
      <c r="QBC193" s="148"/>
      <c r="QBD193" s="148"/>
      <c r="QBE193" s="148"/>
      <c r="QBF193" s="148"/>
      <c r="QBG193" s="148"/>
      <c r="QBH193" s="148"/>
      <c r="QBI193" s="148"/>
      <c r="QBJ193" s="148"/>
      <c r="QBK193" s="148"/>
      <c r="QBL193" s="148"/>
      <c r="QBM193" s="148"/>
      <c r="QBN193" s="148"/>
      <c r="QBO193" s="148"/>
      <c r="QBP193" s="148"/>
      <c r="QBQ193" s="148"/>
      <c r="QBR193" s="148"/>
      <c r="QBS193" s="148"/>
      <c r="QBT193" s="148"/>
      <c r="QBU193" s="148"/>
      <c r="QBV193" s="148"/>
      <c r="QBW193" s="148"/>
      <c r="QBX193" s="148"/>
      <c r="QBY193" s="148"/>
      <c r="QBZ193" s="148"/>
      <c r="QCA193" s="148"/>
      <c r="QCB193" s="148"/>
      <c r="QCC193" s="148"/>
      <c r="QCD193" s="148"/>
      <c r="QCE193" s="148"/>
      <c r="QCF193" s="148"/>
      <c r="QCG193" s="148"/>
      <c r="QCH193" s="148"/>
      <c r="QCI193" s="148"/>
      <c r="QCJ193" s="148"/>
      <c r="QCK193" s="148"/>
      <c r="QCL193" s="148"/>
      <c r="QCM193" s="148"/>
      <c r="QCN193" s="148"/>
      <c r="QCO193" s="148"/>
      <c r="QCP193" s="148"/>
      <c r="QCQ193" s="148"/>
      <c r="QCR193" s="148"/>
      <c r="QCS193" s="148"/>
      <c r="QCT193" s="148"/>
      <c r="QCU193" s="148"/>
      <c r="QCV193" s="148"/>
      <c r="QCW193" s="148"/>
      <c r="QCX193" s="148"/>
      <c r="QCY193" s="148"/>
      <c r="QCZ193" s="148"/>
      <c r="QDA193" s="148"/>
      <c r="QDB193" s="148"/>
      <c r="QDC193" s="148"/>
      <c r="QDD193" s="148"/>
      <c r="QDE193" s="148"/>
      <c r="QDF193" s="148"/>
      <c r="QDG193" s="148"/>
      <c r="QDH193" s="148"/>
      <c r="QDI193" s="148"/>
      <c r="QDJ193" s="148"/>
      <c r="QDK193" s="148"/>
      <c r="QDL193" s="148"/>
      <c r="QDM193" s="148"/>
      <c r="QDN193" s="148"/>
      <c r="QDO193" s="148"/>
      <c r="QDP193" s="148"/>
      <c r="QDQ193" s="148"/>
      <c r="QDR193" s="148"/>
      <c r="QDS193" s="148"/>
      <c r="QDT193" s="148"/>
      <c r="QDU193" s="148"/>
      <c r="QDV193" s="148"/>
      <c r="QDW193" s="148"/>
      <c r="QDX193" s="148"/>
      <c r="QDY193" s="148"/>
      <c r="QDZ193" s="148"/>
      <c r="QEA193" s="148"/>
      <c r="QEB193" s="148"/>
      <c r="QEC193" s="148"/>
      <c r="QED193" s="148"/>
      <c r="QEE193" s="148"/>
      <c r="QEF193" s="148"/>
      <c r="QEG193" s="148"/>
      <c r="QEH193" s="148"/>
      <c r="QEI193" s="148"/>
      <c r="QEJ193" s="148"/>
      <c r="QEK193" s="148"/>
      <c r="QEL193" s="148"/>
      <c r="QEM193" s="148"/>
      <c r="QEN193" s="148"/>
      <c r="QEO193" s="148"/>
      <c r="QEP193" s="148"/>
      <c r="QEQ193" s="148"/>
      <c r="QER193" s="148"/>
      <c r="QES193" s="148"/>
      <c r="QET193" s="148"/>
      <c r="QEU193" s="148"/>
      <c r="QEV193" s="148"/>
      <c r="QEW193" s="148"/>
      <c r="QEX193" s="148"/>
      <c r="QEY193" s="148"/>
      <c r="QEZ193" s="148"/>
      <c r="QFA193" s="148"/>
      <c r="QFB193" s="148"/>
      <c r="QFC193" s="148"/>
      <c r="QFD193" s="148"/>
      <c r="QFE193" s="148"/>
      <c r="QFF193" s="148"/>
      <c r="QFG193" s="148"/>
      <c r="QFH193" s="148"/>
      <c r="QFI193" s="148"/>
      <c r="QFJ193" s="148"/>
      <c r="QFK193" s="148"/>
      <c r="QFL193" s="148"/>
      <c r="QFM193" s="148"/>
      <c r="QFN193" s="148"/>
      <c r="QFO193" s="148"/>
      <c r="QFP193" s="148"/>
      <c r="QFQ193" s="148"/>
      <c r="QFR193" s="148"/>
      <c r="QFS193" s="148"/>
      <c r="QFT193" s="148"/>
      <c r="QFU193" s="148"/>
      <c r="QFV193" s="148"/>
      <c r="QFW193" s="148"/>
      <c r="QFX193" s="148"/>
      <c r="QFY193" s="148"/>
      <c r="QFZ193" s="148"/>
      <c r="QGA193" s="148"/>
      <c r="QGB193" s="148"/>
      <c r="QGC193" s="148"/>
      <c r="QGD193" s="148"/>
      <c r="QGE193" s="148"/>
      <c r="QGF193" s="148"/>
      <c r="QGG193" s="148"/>
      <c r="QGH193" s="148"/>
      <c r="QGI193" s="148"/>
      <c r="QGJ193" s="148"/>
      <c r="QGK193" s="148"/>
      <c r="QGL193" s="148"/>
      <c r="QGM193" s="148"/>
      <c r="QGN193" s="148"/>
      <c r="QGO193" s="148"/>
      <c r="QGP193" s="148"/>
      <c r="QGQ193" s="148"/>
      <c r="QGR193" s="148"/>
      <c r="QGS193" s="148"/>
      <c r="QGT193" s="148"/>
      <c r="QGU193" s="148"/>
      <c r="QGV193" s="148"/>
      <c r="QGW193" s="148"/>
      <c r="QGX193" s="148"/>
      <c r="QGY193" s="148"/>
      <c r="QGZ193" s="148"/>
      <c r="QHA193" s="148"/>
      <c r="QHB193" s="148"/>
      <c r="QHC193" s="148"/>
      <c r="QHD193" s="148"/>
      <c r="QHE193" s="148"/>
      <c r="QHF193" s="148"/>
      <c r="QHG193" s="148"/>
      <c r="QHH193" s="148"/>
      <c r="QHI193" s="148"/>
      <c r="QHJ193" s="148"/>
      <c r="QHK193" s="148"/>
      <c r="QHL193" s="148"/>
      <c r="QHM193" s="148"/>
      <c r="QHN193" s="148"/>
      <c r="QHO193" s="148"/>
      <c r="QHP193" s="148"/>
      <c r="QHQ193" s="148"/>
      <c r="QHR193" s="148"/>
      <c r="QHS193" s="148"/>
      <c r="QHT193" s="148"/>
      <c r="QHU193" s="148"/>
      <c r="QHV193" s="148"/>
      <c r="QHW193" s="148"/>
      <c r="QHX193" s="148"/>
      <c r="QHY193" s="148"/>
      <c r="QHZ193" s="148"/>
      <c r="QIA193" s="148"/>
      <c r="QIB193" s="148"/>
      <c r="QIC193" s="148"/>
      <c r="QID193" s="148"/>
      <c r="QIE193" s="148"/>
      <c r="QIF193" s="148"/>
      <c r="QIG193" s="148"/>
      <c r="QIH193" s="148"/>
      <c r="QII193" s="148"/>
      <c r="QIJ193" s="148"/>
      <c r="QIK193" s="148"/>
      <c r="QIL193" s="148"/>
      <c r="QIM193" s="148"/>
      <c r="QIN193" s="148"/>
      <c r="QIO193" s="148"/>
      <c r="QIP193" s="148"/>
      <c r="QIQ193" s="148"/>
      <c r="QIR193" s="148"/>
      <c r="QIS193" s="148"/>
      <c r="QIT193" s="148"/>
      <c r="QIU193" s="148"/>
      <c r="QIV193" s="148"/>
      <c r="QIW193" s="148"/>
      <c r="QIX193" s="148"/>
      <c r="QIY193" s="148"/>
      <c r="QIZ193" s="148"/>
      <c r="QJA193" s="148"/>
      <c r="QJB193" s="148"/>
      <c r="QJC193" s="148"/>
      <c r="QJD193" s="148"/>
      <c r="QJE193" s="148"/>
      <c r="QJF193" s="148"/>
      <c r="QJG193" s="148"/>
      <c r="QJH193" s="148"/>
      <c r="QJI193" s="148"/>
      <c r="QJJ193" s="148"/>
      <c r="QJK193" s="148"/>
      <c r="QJL193" s="148"/>
      <c r="QJM193" s="148"/>
      <c r="QJN193" s="148"/>
      <c r="QJO193" s="148"/>
      <c r="QJP193" s="148"/>
      <c r="QJQ193" s="148"/>
      <c r="QJR193" s="148"/>
      <c r="QJS193" s="148"/>
      <c r="QJT193" s="148"/>
      <c r="QJU193" s="148"/>
      <c r="QJV193" s="148"/>
      <c r="QJW193" s="148"/>
      <c r="QJX193" s="148"/>
      <c r="QJY193" s="148"/>
      <c r="QJZ193" s="148"/>
      <c r="QKA193" s="148"/>
      <c r="QKB193" s="148"/>
      <c r="QKC193" s="148"/>
      <c r="QKD193" s="148"/>
      <c r="QKE193" s="148"/>
      <c r="QKF193" s="148"/>
      <c r="QKG193" s="148"/>
      <c r="QKH193" s="148"/>
      <c r="QKI193" s="148"/>
      <c r="QKJ193" s="148"/>
      <c r="QKK193" s="148"/>
      <c r="QKL193" s="148"/>
      <c r="QKM193" s="148"/>
      <c r="QKN193" s="148"/>
      <c r="QKO193" s="148"/>
      <c r="QKP193" s="148"/>
      <c r="QKQ193" s="148"/>
      <c r="QKR193" s="148"/>
      <c r="QKS193" s="148"/>
      <c r="QKT193" s="148"/>
      <c r="QKU193" s="148"/>
      <c r="QKV193" s="148"/>
      <c r="QKW193" s="148"/>
      <c r="QKX193" s="148"/>
      <c r="QKY193" s="148"/>
      <c r="QKZ193" s="148"/>
      <c r="QLA193" s="148"/>
      <c r="QLB193" s="148"/>
      <c r="QLC193" s="148"/>
      <c r="QLD193" s="148"/>
      <c r="QLE193" s="148"/>
      <c r="QLF193" s="148"/>
      <c r="QLG193" s="148"/>
      <c r="QLH193" s="148"/>
      <c r="QLI193" s="148"/>
      <c r="QLJ193" s="148"/>
      <c r="QLK193" s="148"/>
      <c r="QLL193" s="148"/>
      <c r="QLM193" s="148"/>
      <c r="QLN193" s="148"/>
      <c r="QLO193" s="148"/>
      <c r="QLP193" s="148"/>
      <c r="QLQ193" s="148"/>
      <c r="QLR193" s="148"/>
      <c r="QLS193" s="148"/>
      <c r="QLT193" s="148"/>
      <c r="QLU193" s="148"/>
      <c r="QLV193" s="148"/>
      <c r="QLW193" s="148"/>
      <c r="QLX193" s="148"/>
      <c r="QLY193" s="148"/>
      <c r="QLZ193" s="148"/>
      <c r="QMA193" s="148"/>
      <c r="QMB193" s="148"/>
      <c r="QMC193" s="148"/>
      <c r="QMD193" s="148"/>
      <c r="QME193" s="148"/>
      <c r="QMF193" s="148"/>
      <c r="QMG193" s="148"/>
      <c r="QMH193" s="148"/>
      <c r="QMI193" s="148"/>
      <c r="QMJ193" s="148"/>
      <c r="QMK193" s="148"/>
      <c r="QML193" s="148"/>
      <c r="QMM193" s="148"/>
      <c r="QMN193" s="148"/>
      <c r="QMO193" s="148"/>
      <c r="QMP193" s="148"/>
      <c r="QMQ193" s="148"/>
      <c r="QMR193" s="148"/>
      <c r="QMS193" s="148"/>
      <c r="QMT193" s="148"/>
      <c r="QMU193" s="148"/>
      <c r="QMV193" s="148"/>
      <c r="QMW193" s="148"/>
      <c r="QMX193" s="148"/>
      <c r="QMY193" s="148"/>
      <c r="QMZ193" s="148"/>
      <c r="QNA193" s="148"/>
      <c r="QNB193" s="148"/>
      <c r="QNC193" s="148"/>
      <c r="QND193" s="148"/>
      <c r="QNE193" s="148"/>
      <c r="QNF193" s="148"/>
      <c r="QNG193" s="148"/>
      <c r="QNH193" s="148"/>
      <c r="QNI193" s="148"/>
      <c r="QNJ193" s="148"/>
      <c r="QNK193" s="148"/>
      <c r="QNL193" s="148"/>
      <c r="QNM193" s="148"/>
      <c r="QNN193" s="148"/>
      <c r="QNO193" s="148"/>
      <c r="QNP193" s="148"/>
      <c r="QNQ193" s="148"/>
      <c r="QNR193" s="148"/>
      <c r="QNS193" s="148"/>
      <c r="QNT193" s="148"/>
      <c r="QNU193" s="148"/>
      <c r="QNV193" s="148"/>
      <c r="QNW193" s="148"/>
      <c r="QNX193" s="148"/>
      <c r="QNY193" s="148"/>
      <c r="QNZ193" s="148"/>
      <c r="QOA193" s="148"/>
      <c r="QOB193" s="148"/>
      <c r="QOC193" s="148"/>
      <c r="QOD193" s="148"/>
      <c r="QOE193" s="148"/>
      <c r="QOF193" s="148"/>
      <c r="QOG193" s="148"/>
      <c r="QOH193" s="148"/>
      <c r="QOI193" s="148"/>
      <c r="QOJ193" s="148"/>
      <c r="QOK193" s="148"/>
      <c r="QOL193" s="148"/>
      <c r="QOM193" s="148"/>
      <c r="QON193" s="148"/>
      <c r="QOO193" s="148"/>
      <c r="QOP193" s="148"/>
      <c r="QOQ193" s="148"/>
      <c r="QOR193" s="148"/>
      <c r="QOS193" s="148"/>
      <c r="QOT193" s="148"/>
      <c r="QOU193" s="148"/>
      <c r="QOV193" s="148"/>
      <c r="QOW193" s="148"/>
      <c r="QOX193" s="148"/>
      <c r="QOY193" s="148"/>
      <c r="QOZ193" s="148"/>
      <c r="QPA193" s="148"/>
      <c r="QPB193" s="148"/>
      <c r="QPC193" s="148"/>
      <c r="QPD193" s="148"/>
      <c r="QPE193" s="148"/>
      <c r="QPF193" s="148"/>
      <c r="QPG193" s="148"/>
      <c r="QPH193" s="148"/>
      <c r="QPI193" s="148"/>
      <c r="QPJ193" s="148"/>
      <c r="QPK193" s="148"/>
      <c r="QPL193" s="148"/>
      <c r="QPM193" s="148"/>
      <c r="QPN193" s="148"/>
      <c r="QPO193" s="148"/>
      <c r="QPP193" s="148"/>
      <c r="QPQ193" s="148"/>
      <c r="QPR193" s="148"/>
      <c r="QPS193" s="148"/>
      <c r="QPT193" s="148"/>
      <c r="QPU193" s="148"/>
      <c r="QPV193" s="148"/>
      <c r="QPW193" s="148"/>
      <c r="QPX193" s="148"/>
      <c r="QPY193" s="148"/>
      <c r="QPZ193" s="148"/>
      <c r="QQA193" s="148"/>
      <c r="QQB193" s="148"/>
      <c r="QQC193" s="148"/>
      <c r="QQD193" s="148"/>
      <c r="QQE193" s="148"/>
      <c r="QQF193" s="148"/>
      <c r="QQG193" s="148"/>
      <c r="QQH193" s="148"/>
      <c r="QQI193" s="148"/>
      <c r="QQJ193" s="148"/>
      <c r="QQK193" s="148"/>
      <c r="QQL193" s="148"/>
      <c r="QQM193" s="148"/>
      <c r="QQN193" s="148"/>
      <c r="QQO193" s="148"/>
      <c r="QQP193" s="148"/>
      <c r="QQQ193" s="148"/>
      <c r="QQR193" s="148"/>
      <c r="QQS193" s="148"/>
      <c r="QQT193" s="148"/>
      <c r="QQU193" s="148"/>
      <c r="QQV193" s="148"/>
      <c r="QQW193" s="148"/>
      <c r="QQX193" s="148"/>
      <c r="QQY193" s="148"/>
      <c r="QQZ193" s="148"/>
      <c r="QRA193" s="148"/>
      <c r="QRB193" s="148"/>
      <c r="QRC193" s="148"/>
      <c r="QRD193" s="148"/>
      <c r="QRE193" s="148"/>
      <c r="QRF193" s="148"/>
      <c r="QRG193" s="148"/>
      <c r="QRH193" s="148"/>
      <c r="QRI193" s="148"/>
      <c r="QRJ193" s="148"/>
      <c r="QRK193" s="148"/>
      <c r="QRL193" s="148"/>
      <c r="QRM193" s="148"/>
      <c r="QRN193" s="148"/>
      <c r="QRO193" s="148"/>
      <c r="QRP193" s="148"/>
      <c r="QRQ193" s="148"/>
      <c r="QRR193" s="148"/>
      <c r="QRS193" s="148"/>
      <c r="QRT193" s="148"/>
      <c r="QRU193" s="148"/>
      <c r="QRV193" s="148"/>
      <c r="QRW193" s="148"/>
      <c r="QRX193" s="148"/>
      <c r="QRY193" s="148"/>
      <c r="QRZ193" s="148"/>
      <c r="QSA193" s="148"/>
      <c r="QSB193" s="148"/>
      <c r="QSC193" s="148"/>
      <c r="QSD193" s="148"/>
      <c r="QSE193" s="148"/>
      <c r="QSF193" s="148"/>
      <c r="QSG193" s="148"/>
      <c r="QSH193" s="148"/>
      <c r="QSI193" s="148"/>
      <c r="QSJ193" s="148"/>
      <c r="QSK193" s="148"/>
      <c r="QSL193" s="148"/>
      <c r="QSM193" s="148"/>
      <c r="QSN193" s="148"/>
      <c r="QSO193" s="148"/>
      <c r="QSP193" s="148"/>
      <c r="QSQ193" s="148"/>
      <c r="QSR193" s="148"/>
      <c r="QSS193" s="148"/>
      <c r="QST193" s="148"/>
      <c r="QSU193" s="148"/>
      <c r="QSV193" s="148"/>
      <c r="QSW193" s="148"/>
      <c r="QSX193" s="148"/>
      <c r="QSY193" s="148"/>
      <c r="QSZ193" s="148"/>
      <c r="QTA193" s="148"/>
      <c r="QTB193" s="148"/>
      <c r="QTC193" s="148"/>
      <c r="QTD193" s="148"/>
      <c r="QTE193" s="148"/>
      <c r="QTF193" s="148"/>
      <c r="QTG193" s="148"/>
      <c r="QTH193" s="148"/>
      <c r="QTI193" s="148"/>
      <c r="QTJ193" s="148"/>
      <c r="QTK193" s="148"/>
      <c r="QTL193" s="148"/>
      <c r="QTM193" s="148"/>
      <c r="QTN193" s="148"/>
      <c r="QTO193" s="148"/>
      <c r="QTP193" s="148"/>
      <c r="QTQ193" s="148"/>
      <c r="QTR193" s="148"/>
      <c r="QTS193" s="148"/>
      <c r="QTT193" s="148"/>
      <c r="QTU193" s="148"/>
      <c r="QTV193" s="148"/>
      <c r="QTW193" s="148"/>
      <c r="QTX193" s="148"/>
      <c r="QTY193" s="148"/>
      <c r="QTZ193" s="148"/>
      <c r="QUA193" s="148"/>
      <c r="QUB193" s="148"/>
      <c r="QUC193" s="148"/>
      <c r="QUD193" s="148"/>
      <c r="QUE193" s="148"/>
      <c r="QUF193" s="148"/>
      <c r="QUG193" s="148"/>
      <c r="QUH193" s="148"/>
      <c r="QUI193" s="148"/>
      <c r="QUJ193" s="148"/>
      <c r="QUK193" s="148"/>
      <c r="QUL193" s="148"/>
      <c r="QUM193" s="148"/>
      <c r="QUN193" s="148"/>
      <c r="QUO193" s="148"/>
      <c r="QUP193" s="148"/>
      <c r="QUQ193" s="148"/>
      <c r="QUR193" s="148"/>
      <c r="QUS193" s="148"/>
      <c r="QUT193" s="148"/>
      <c r="QUU193" s="148"/>
      <c r="QUV193" s="148"/>
      <c r="QUW193" s="148"/>
      <c r="QUX193" s="148"/>
      <c r="QUY193" s="148"/>
      <c r="QUZ193" s="148"/>
      <c r="QVA193" s="148"/>
      <c r="QVB193" s="148"/>
      <c r="QVC193" s="148"/>
      <c r="QVD193" s="148"/>
      <c r="QVE193" s="148"/>
      <c r="QVF193" s="148"/>
      <c r="QVG193" s="148"/>
      <c r="QVH193" s="148"/>
      <c r="QVI193" s="148"/>
      <c r="QVJ193" s="148"/>
      <c r="QVK193" s="148"/>
      <c r="QVL193" s="148"/>
      <c r="QVM193" s="148"/>
      <c r="QVN193" s="148"/>
      <c r="QVO193" s="148"/>
      <c r="QVP193" s="148"/>
      <c r="QVQ193" s="148"/>
      <c r="QVR193" s="148"/>
      <c r="QVS193" s="148"/>
      <c r="QVT193" s="148"/>
      <c r="QVU193" s="148"/>
      <c r="QVV193" s="148"/>
      <c r="QVW193" s="148"/>
      <c r="QVX193" s="148"/>
      <c r="QVY193" s="148"/>
      <c r="QVZ193" s="148"/>
      <c r="QWA193" s="148"/>
      <c r="QWB193" s="148"/>
      <c r="QWC193" s="148"/>
      <c r="QWD193" s="148"/>
      <c r="QWE193" s="148"/>
      <c r="QWF193" s="148"/>
      <c r="QWG193" s="148"/>
      <c r="QWH193" s="148"/>
      <c r="QWI193" s="148"/>
      <c r="QWJ193" s="148"/>
      <c r="QWK193" s="148"/>
      <c r="QWL193" s="148"/>
      <c r="QWM193" s="148"/>
      <c r="QWN193" s="148"/>
      <c r="QWO193" s="148"/>
      <c r="QWP193" s="148"/>
      <c r="QWQ193" s="148"/>
      <c r="QWR193" s="148"/>
      <c r="QWS193" s="148"/>
      <c r="QWT193" s="148"/>
      <c r="QWU193" s="148"/>
      <c r="QWV193" s="148"/>
      <c r="QWW193" s="148"/>
      <c r="QWX193" s="148"/>
      <c r="QWY193" s="148"/>
      <c r="QWZ193" s="148"/>
      <c r="QXA193" s="148"/>
      <c r="QXB193" s="148"/>
      <c r="QXC193" s="148"/>
      <c r="QXD193" s="148"/>
      <c r="QXE193" s="148"/>
      <c r="QXF193" s="148"/>
      <c r="QXG193" s="148"/>
      <c r="QXH193" s="148"/>
      <c r="QXI193" s="148"/>
      <c r="QXJ193" s="148"/>
      <c r="QXK193" s="148"/>
      <c r="QXL193" s="148"/>
      <c r="QXM193" s="148"/>
      <c r="QXN193" s="148"/>
      <c r="QXO193" s="148"/>
      <c r="QXP193" s="148"/>
      <c r="QXQ193" s="148"/>
      <c r="QXR193" s="148"/>
      <c r="QXS193" s="148"/>
      <c r="QXT193" s="148"/>
      <c r="QXU193" s="148"/>
      <c r="QXV193" s="148"/>
      <c r="QXW193" s="148"/>
      <c r="QXX193" s="148"/>
      <c r="QXY193" s="148"/>
      <c r="QXZ193" s="148"/>
      <c r="QYA193" s="148"/>
      <c r="QYB193" s="148"/>
      <c r="QYC193" s="148"/>
      <c r="QYD193" s="148"/>
      <c r="QYE193" s="148"/>
      <c r="QYF193" s="148"/>
      <c r="QYG193" s="148"/>
      <c r="QYH193" s="148"/>
      <c r="QYI193" s="148"/>
      <c r="QYJ193" s="148"/>
      <c r="QYK193" s="148"/>
      <c r="QYL193" s="148"/>
      <c r="QYM193" s="148"/>
      <c r="QYN193" s="148"/>
      <c r="QYO193" s="148"/>
      <c r="QYP193" s="148"/>
      <c r="QYQ193" s="148"/>
      <c r="QYR193" s="148"/>
      <c r="QYS193" s="148"/>
      <c r="QYT193" s="148"/>
      <c r="QYU193" s="148"/>
      <c r="QYV193" s="148"/>
      <c r="QYW193" s="148"/>
      <c r="QYX193" s="148"/>
      <c r="QYY193" s="148"/>
      <c r="QYZ193" s="148"/>
      <c r="QZA193" s="148"/>
      <c r="QZB193" s="148"/>
      <c r="QZC193" s="148"/>
      <c r="QZD193" s="148"/>
      <c r="QZE193" s="148"/>
      <c r="QZF193" s="148"/>
      <c r="QZG193" s="148"/>
      <c r="QZH193" s="148"/>
      <c r="QZI193" s="148"/>
      <c r="QZJ193" s="148"/>
      <c r="QZK193" s="148"/>
      <c r="QZL193" s="148"/>
      <c r="QZM193" s="148"/>
      <c r="QZN193" s="148"/>
      <c r="QZO193" s="148"/>
      <c r="QZP193" s="148"/>
      <c r="QZQ193" s="148"/>
      <c r="QZR193" s="148"/>
      <c r="QZS193" s="148"/>
      <c r="QZT193" s="148"/>
      <c r="QZU193" s="148"/>
      <c r="QZV193" s="148"/>
      <c r="QZW193" s="148"/>
      <c r="QZX193" s="148"/>
      <c r="QZY193" s="148"/>
      <c r="QZZ193" s="148"/>
      <c r="RAA193" s="148"/>
      <c r="RAB193" s="148"/>
      <c r="RAC193" s="148"/>
      <c r="RAD193" s="148"/>
      <c r="RAE193" s="148"/>
      <c r="RAF193" s="148"/>
      <c r="RAG193" s="148"/>
      <c r="RAH193" s="148"/>
      <c r="RAI193" s="148"/>
      <c r="RAJ193" s="148"/>
      <c r="RAK193" s="148"/>
      <c r="RAL193" s="148"/>
      <c r="RAM193" s="148"/>
      <c r="RAN193" s="148"/>
      <c r="RAO193" s="148"/>
      <c r="RAP193" s="148"/>
      <c r="RAQ193" s="148"/>
      <c r="RAR193" s="148"/>
      <c r="RAS193" s="148"/>
      <c r="RAT193" s="148"/>
      <c r="RAU193" s="148"/>
      <c r="RAV193" s="148"/>
      <c r="RAW193" s="148"/>
      <c r="RAX193" s="148"/>
      <c r="RAY193" s="148"/>
      <c r="RAZ193" s="148"/>
      <c r="RBA193" s="148"/>
      <c r="RBB193" s="148"/>
      <c r="RBC193" s="148"/>
      <c r="RBD193" s="148"/>
      <c r="RBE193" s="148"/>
      <c r="RBF193" s="148"/>
      <c r="RBG193" s="148"/>
      <c r="RBH193" s="148"/>
      <c r="RBI193" s="148"/>
      <c r="RBJ193" s="148"/>
      <c r="RBK193" s="148"/>
      <c r="RBL193" s="148"/>
      <c r="RBM193" s="148"/>
      <c r="RBN193" s="148"/>
      <c r="RBO193" s="148"/>
      <c r="RBP193" s="148"/>
      <c r="RBQ193" s="148"/>
      <c r="RBR193" s="148"/>
      <c r="RBS193" s="148"/>
      <c r="RBT193" s="148"/>
      <c r="RBU193" s="148"/>
      <c r="RBV193" s="148"/>
      <c r="RBW193" s="148"/>
      <c r="RBX193" s="148"/>
      <c r="RBY193" s="148"/>
      <c r="RBZ193" s="148"/>
      <c r="RCA193" s="148"/>
      <c r="RCB193" s="148"/>
      <c r="RCC193" s="148"/>
      <c r="RCD193" s="148"/>
      <c r="RCE193" s="148"/>
      <c r="RCF193" s="148"/>
      <c r="RCG193" s="148"/>
      <c r="RCH193" s="148"/>
      <c r="RCI193" s="148"/>
      <c r="RCJ193" s="148"/>
      <c r="RCK193" s="148"/>
      <c r="RCL193" s="148"/>
      <c r="RCM193" s="148"/>
      <c r="RCN193" s="148"/>
      <c r="RCO193" s="148"/>
      <c r="RCP193" s="148"/>
      <c r="RCQ193" s="148"/>
      <c r="RCR193" s="148"/>
      <c r="RCS193" s="148"/>
      <c r="RCT193" s="148"/>
      <c r="RCU193" s="148"/>
      <c r="RCV193" s="148"/>
      <c r="RCW193" s="148"/>
      <c r="RCX193" s="148"/>
      <c r="RCY193" s="148"/>
      <c r="RCZ193" s="148"/>
      <c r="RDA193" s="148"/>
      <c r="RDB193" s="148"/>
      <c r="RDC193" s="148"/>
      <c r="RDD193" s="148"/>
      <c r="RDE193" s="148"/>
      <c r="RDF193" s="148"/>
      <c r="RDG193" s="148"/>
      <c r="RDH193" s="148"/>
      <c r="RDI193" s="148"/>
      <c r="RDJ193" s="148"/>
      <c r="RDK193" s="148"/>
      <c r="RDL193" s="148"/>
      <c r="RDM193" s="148"/>
      <c r="RDN193" s="148"/>
      <c r="RDO193" s="148"/>
      <c r="RDP193" s="148"/>
      <c r="RDQ193" s="148"/>
      <c r="RDR193" s="148"/>
      <c r="RDS193" s="148"/>
      <c r="RDT193" s="148"/>
      <c r="RDU193" s="148"/>
      <c r="RDV193" s="148"/>
      <c r="RDW193" s="148"/>
      <c r="RDX193" s="148"/>
      <c r="RDY193" s="148"/>
      <c r="RDZ193" s="148"/>
      <c r="REA193" s="148"/>
      <c r="REB193" s="148"/>
      <c r="REC193" s="148"/>
      <c r="RED193" s="148"/>
      <c r="REE193" s="148"/>
      <c r="REF193" s="148"/>
      <c r="REG193" s="148"/>
      <c r="REH193" s="148"/>
      <c r="REI193" s="148"/>
      <c r="REJ193" s="148"/>
      <c r="REK193" s="148"/>
      <c r="REL193" s="148"/>
      <c r="REM193" s="148"/>
      <c r="REN193" s="148"/>
      <c r="REO193" s="148"/>
      <c r="REP193" s="148"/>
      <c r="REQ193" s="148"/>
      <c r="RER193" s="148"/>
      <c r="RES193" s="148"/>
      <c r="RET193" s="148"/>
      <c r="REU193" s="148"/>
      <c r="REV193" s="148"/>
      <c r="REW193" s="148"/>
      <c r="REX193" s="148"/>
      <c r="REY193" s="148"/>
      <c r="REZ193" s="148"/>
      <c r="RFA193" s="148"/>
      <c r="RFB193" s="148"/>
      <c r="RFC193" s="148"/>
      <c r="RFD193" s="148"/>
      <c r="RFE193" s="148"/>
      <c r="RFF193" s="148"/>
      <c r="RFG193" s="148"/>
      <c r="RFH193" s="148"/>
      <c r="RFI193" s="148"/>
      <c r="RFJ193" s="148"/>
      <c r="RFK193" s="148"/>
      <c r="RFL193" s="148"/>
      <c r="RFM193" s="148"/>
      <c r="RFN193" s="148"/>
      <c r="RFO193" s="148"/>
      <c r="RFP193" s="148"/>
      <c r="RFQ193" s="148"/>
      <c r="RFR193" s="148"/>
      <c r="RFS193" s="148"/>
      <c r="RFT193" s="148"/>
      <c r="RFU193" s="148"/>
      <c r="RFV193" s="148"/>
      <c r="RFW193" s="148"/>
      <c r="RFX193" s="148"/>
      <c r="RFY193" s="148"/>
      <c r="RFZ193" s="148"/>
      <c r="RGA193" s="148"/>
      <c r="RGB193" s="148"/>
      <c r="RGC193" s="148"/>
      <c r="RGD193" s="148"/>
      <c r="RGE193" s="148"/>
      <c r="RGF193" s="148"/>
      <c r="RGG193" s="148"/>
      <c r="RGH193" s="148"/>
      <c r="RGI193" s="148"/>
      <c r="RGJ193" s="148"/>
      <c r="RGK193" s="148"/>
      <c r="RGL193" s="148"/>
      <c r="RGM193" s="148"/>
      <c r="RGN193" s="148"/>
      <c r="RGO193" s="148"/>
      <c r="RGP193" s="148"/>
      <c r="RGQ193" s="148"/>
      <c r="RGR193" s="148"/>
      <c r="RGS193" s="148"/>
      <c r="RGT193" s="148"/>
      <c r="RGU193" s="148"/>
      <c r="RGV193" s="148"/>
      <c r="RGW193" s="148"/>
      <c r="RGX193" s="148"/>
      <c r="RGY193" s="148"/>
      <c r="RGZ193" s="148"/>
      <c r="RHA193" s="148"/>
      <c r="RHB193" s="148"/>
      <c r="RHC193" s="148"/>
      <c r="RHD193" s="148"/>
      <c r="RHE193" s="148"/>
      <c r="RHF193" s="148"/>
      <c r="RHG193" s="148"/>
      <c r="RHH193" s="148"/>
      <c r="RHI193" s="148"/>
      <c r="RHJ193" s="148"/>
      <c r="RHK193" s="148"/>
      <c r="RHL193" s="148"/>
      <c r="RHM193" s="148"/>
      <c r="RHN193" s="148"/>
      <c r="RHO193" s="148"/>
      <c r="RHP193" s="148"/>
      <c r="RHQ193" s="148"/>
      <c r="RHR193" s="148"/>
      <c r="RHS193" s="148"/>
      <c r="RHT193" s="148"/>
      <c r="RHU193" s="148"/>
      <c r="RHV193" s="148"/>
      <c r="RHW193" s="148"/>
      <c r="RHX193" s="148"/>
      <c r="RHY193" s="148"/>
      <c r="RHZ193" s="148"/>
      <c r="RIA193" s="148"/>
      <c r="RIB193" s="148"/>
      <c r="RIC193" s="148"/>
      <c r="RID193" s="148"/>
      <c r="RIE193" s="148"/>
      <c r="RIF193" s="148"/>
      <c r="RIG193" s="148"/>
      <c r="RIH193" s="148"/>
      <c r="RII193" s="148"/>
      <c r="RIJ193" s="148"/>
      <c r="RIK193" s="148"/>
      <c r="RIL193" s="148"/>
      <c r="RIM193" s="148"/>
      <c r="RIN193" s="148"/>
      <c r="RIO193" s="148"/>
      <c r="RIP193" s="148"/>
      <c r="RIQ193" s="148"/>
      <c r="RIR193" s="148"/>
      <c r="RIS193" s="148"/>
      <c r="RIT193" s="148"/>
      <c r="RIU193" s="148"/>
      <c r="RIV193" s="148"/>
      <c r="RIW193" s="148"/>
      <c r="RIX193" s="148"/>
      <c r="RIY193" s="148"/>
      <c r="RIZ193" s="148"/>
      <c r="RJA193" s="148"/>
      <c r="RJB193" s="148"/>
      <c r="RJC193" s="148"/>
      <c r="RJD193" s="148"/>
      <c r="RJE193" s="148"/>
      <c r="RJF193" s="148"/>
      <c r="RJG193" s="148"/>
      <c r="RJH193" s="148"/>
      <c r="RJI193" s="148"/>
      <c r="RJJ193" s="148"/>
      <c r="RJK193" s="148"/>
      <c r="RJL193" s="148"/>
      <c r="RJM193" s="148"/>
      <c r="RJN193" s="148"/>
      <c r="RJO193" s="148"/>
      <c r="RJP193" s="148"/>
      <c r="RJQ193" s="148"/>
      <c r="RJR193" s="148"/>
      <c r="RJS193" s="148"/>
      <c r="RJT193" s="148"/>
      <c r="RJU193" s="148"/>
      <c r="RJV193" s="148"/>
      <c r="RJW193" s="148"/>
      <c r="RJX193" s="148"/>
      <c r="RJY193" s="148"/>
      <c r="RJZ193" s="148"/>
      <c r="RKA193" s="148"/>
      <c r="RKB193" s="148"/>
      <c r="RKC193" s="148"/>
      <c r="RKD193" s="148"/>
      <c r="RKE193" s="148"/>
      <c r="RKF193" s="148"/>
      <c r="RKG193" s="148"/>
      <c r="RKH193" s="148"/>
      <c r="RKI193" s="148"/>
      <c r="RKJ193" s="148"/>
      <c r="RKK193" s="148"/>
      <c r="RKL193" s="148"/>
      <c r="RKM193" s="148"/>
      <c r="RKN193" s="148"/>
      <c r="RKO193" s="148"/>
      <c r="RKP193" s="148"/>
      <c r="RKQ193" s="148"/>
      <c r="RKR193" s="148"/>
      <c r="RKS193" s="148"/>
      <c r="RKT193" s="148"/>
      <c r="RKU193" s="148"/>
      <c r="RKV193" s="148"/>
      <c r="RKW193" s="148"/>
      <c r="RKX193" s="148"/>
      <c r="RKY193" s="148"/>
      <c r="RKZ193" s="148"/>
      <c r="RLA193" s="148"/>
      <c r="RLB193" s="148"/>
      <c r="RLC193" s="148"/>
      <c r="RLD193" s="148"/>
      <c r="RLE193" s="148"/>
      <c r="RLF193" s="148"/>
      <c r="RLG193" s="148"/>
      <c r="RLH193" s="148"/>
      <c r="RLI193" s="148"/>
      <c r="RLJ193" s="148"/>
      <c r="RLK193" s="148"/>
      <c r="RLL193" s="148"/>
      <c r="RLM193" s="148"/>
      <c r="RLN193" s="148"/>
      <c r="RLO193" s="148"/>
      <c r="RLP193" s="148"/>
      <c r="RLQ193" s="148"/>
      <c r="RLR193" s="148"/>
      <c r="RLS193" s="148"/>
      <c r="RLT193" s="148"/>
      <c r="RLU193" s="148"/>
      <c r="RLV193" s="148"/>
      <c r="RLW193" s="148"/>
      <c r="RLX193" s="148"/>
      <c r="RLY193" s="148"/>
      <c r="RLZ193" s="148"/>
      <c r="RMA193" s="148"/>
      <c r="RMB193" s="148"/>
      <c r="RMC193" s="148"/>
      <c r="RMD193" s="148"/>
      <c r="RME193" s="148"/>
      <c r="RMF193" s="148"/>
      <c r="RMG193" s="148"/>
      <c r="RMH193" s="148"/>
      <c r="RMI193" s="148"/>
      <c r="RMJ193" s="148"/>
      <c r="RMK193" s="148"/>
      <c r="RML193" s="148"/>
      <c r="RMM193" s="148"/>
      <c r="RMN193" s="148"/>
      <c r="RMO193" s="148"/>
      <c r="RMP193" s="148"/>
      <c r="RMQ193" s="148"/>
      <c r="RMR193" s="148"/>
      <c r="RMS193" s="148"/>
      <c r="RMT193" s="148"/>
      <c r="RMU193" s="148"/>
      <c r="RMV193" s="148"/>
      <c r="RMW193" s="148"/>
      <c r="RMX193" s="148"/>
      <c r="RMY193" s="148"/>
      <c r="RMZ193" s="148"/>
      <c r="RNA193" s="148"/>
      <c r="RNB193" s="148"/>
      <c r="RNC193" s="148"/>
      <c r="RND193" s="148"/>
      <c r="RNE193" s="148"/>
      <c r="RNF193" s="148"/>
      <c r="RNG193" s="148"/>
      <c r="RNH193" s="148"/>
      <c r="RNI193" s="148"/>
      <c r="RNJ193" s="148"/>
      <c r="RNK193" s="148"/>
      <c r="RNL193" s="148"/>
      <c r="RNM193" s="148"/>
      <c r="RNN193" s="148"/>
      <c r="RNO193" s="148"/>
      <c r="RNP193" s="148"/>
      <c r="RNQ193" s="148"/>
      <c r="RNR193" s="148"/>
      <c r="RNS193" s="148"/>
      <c r="RNT193" s="148"/>
      <c r="RNU193" s="148"/>
      <c r="RNV193" s="148"/>
      <c r="RNW193" s="148"/>
      <c r="RNX193" s="148"/>
      <c r="RNY193" s="148"/>
      <c r="RNZ193" s="148"/>
      <c r="ROA193" s="148"/>
      <c r="ROB193" s="148"/>
      <c r="ROC193" s="148"/>
      <c r="ROD193" s="148"/>
      <c r="ROE193" s="148"/>
      <c r="ROF193" s="148"/>
      <c r="ROG193" s="148"/>
      <c r="ROH193" s="148"/>
      <c r="ROI193" s="148"/>
      <c r="ROJ193" s="148"/>
      <c r="ROK193" s="148"/>
      <c r="ROL193" s="148"/>
      <c r="ROM193" s="148"/>
      <c r="RON193" s="148"/>
      <c r="ROO193" s="148"/>
      <c r="ROP193" s="148"/>
      <c r="ROQ193" s="148"/>
      <c r="ROR193" s="148"/>
      <c r="ROS193" s="148"/>
      <c r="ROT193" s="148"/>
      <c r="ROU193" s="148"/>
      <c r="ROV193" s="148"/>
      <c r="ROW193" s="148"/>
      <c r="ROX193" s="148"/>
      <c r="ROY193" s="148"/>
      <c r="ROZ193" s="148"/>
      <c r="RPA193" s="148"/>
      <c r="RPB193" s="148"/>
      <c r="RPC193" s="148"/>
      <c r="RPD193" s="148"/>
      <c r="RPE193" s="148"/>
      <c r="RPF193" s="148"/>
      <c r="RPG193" s="148"/>
      <c r="RPH193" s="148"/>
      <c r="RPI193" s="148"/>
      <c r="RPJ193" s="148"/>
      <c r="RPK193" s="148"/>
      <c r="RPL193" s="148"/>
      <c r="RPM193" s="148"/>
      <c r="RPN193" s="148"/>
      <c r="RPO193" s="148"/>
      <c r="RPP193" s="148"/>
      <c r="RPQ193" s="148"/>
      <c r="RPR193" s="148"/>
      <c r="RPS193" s="148"/>
      <c r="RPT193" s="148"/>
      <c r="RPU193" s="148"/>
      <c r="RPV193" s="148"/>
      <c r="RPW193" s="148"/>
      <c r="RPX193" s="148"/>
      <c r="RPY193" s="148"/>
      <c r="RPZ193" s="148"/>
      <c r="RQA193" s="148"/>
      <c r="RQB193" s="148"/>
      <c r="RQC193" s="148"/>
      <c r="RQD193" s="148"/>
      <c r="RQE193" s="148"/>
      <c r="RQF193" s="148"/>
      <c r="RQG193" s="148"/>
      <c r="RQH193" s="148"/>
      <c r="RQI193" s="148"/>
      <c r="RQJ193" s="148"/>
      <c r="RQK193" s="148"/>
      <c r="RQL193" s="148"/>
      <c r="RQM193" s="148"/>
      <c r="RQN193" s="148"/>
      <c r="RQO193" s="148"/>
      <c r="RQP193" s="148"/>
      <c r="RQQ193" s="148"/>
      <c r="RQR193" s="148"/>
      <c r="RQS193" s="148"/>
      <c r="RQT193" s="148"/>
      <c r="RQU193" s="148"/>
      <c r="RQV193" s="148"/>
      <c r="RQW193" s="148"/>
      <c r="RQX193" s="148"/>
      <c r="RQY193" s="148"/>
      <c r="RQZ193" s="148"/>
      <c r="RRA193" s="148"/>
      <c r="RRB193" s="148"/>
      <c r="RRC193" s="148"/>
      <c r="RRD193" s="148"/>
      <c r="RRE193" s="148"/>
      <c r="RRF193" s="148"/>
      <c r="RRG193" s="148"/>
      <c r="RRH193" s="148"/>
      <c r="RRI193" s="148"/>
      <c r="RRJ193" s="148"/>
      <c r="RRK193" s="148"/>
      <c r="RRL193" s="148"/>
      <c r="RRM193" s="148"/>
      <c r="RRN193" s="148"/>
      <c r="RRO193" s="148"/>
      <c r="RRP193" s="148"/>
      <c r="RRQ193" s="148"/>
      <c r="RRR193" s="148"/>
      <c r="RRS193" s="148"/>
      <c r="RRT193" s="148"/>
      <c r="RRU193" s="148"/>
      <c r="RRV193" s="148"/>
      <c r="RRW193" s="148"/>
      <c r="RRX193" s="148"/>
      <c r="RRY193" s="148"/>
      <c r="RRZ193" s="148"/>
      <c r="RSA193" s="148"/>
      <c r="RSB193" s="148"/>
      <c r="RSC193" s="148"/>
      <c r="RSD193" s="148"/>
      <c r="RSE193" s="148"/>
      <c r="RSF193" s="148"/>
      <c r="RSG193" s="148"/>
      <c r="RSH193" s="148"/>
      <c r="RSI193" s="148"/>
      <c r="RSJ193" s="148"/>
      <c r="RSK193" s="148"/>
      <c r="RSL193" s="148"/>
      <c r="RSM193" s="148"/>
      <c r="RSN193" s="148"/>
      <c r="RSO193" s="148"/>
      <c r="RSP193" s="148"/>
      <c r="RSQ193" s="148"/>
      <c r="RSR193" s="148"/>
      <c r="RSS193" s="148"/>
      <c r="RST193" s="148"/>
      <c r="RSU193" s="148"/>
      <c r="RSV193" s="148"/>
      <c r="RSW193" s="148"/>
      <c r="RSX193" s="148"/>
      <c r="RSY193" s="148"/>
      <c r="RSZ193" s="148"/>
      <c r="RTA193" s="148"/>
      <c r="RTB193" s="148"/>
      <c r="RTC193" s="148"/>
      <c r="RTD193" s="148"/>
      <c r="RTE193" s="148"/>
      <c r="RTF193" s="148"/>
      <c r="RTG193" s="148"/>
      <c r="RTH193" s="148"/>
      <c r="RTI193" s="148"/>
      <c r="RTJ193" s="148"/>
      <c r="RTK193" s="148"/>
      <c r="RTL193" s="148"/>
      <c r="RTM193" s="148"/>
      <c r="RTN193" s="148"/>
      <c r="RTO193" s="148"/>
      <c r="RTP193" s="148"/>
      <c r="RTQ193" s="148"/>
      <c r="RTR193" s="148"/>
      <c r="RTS193" s="148"/>
      <c r="RTT193" s="148"/>
      <c r="RTU193" s="148"/>
      <c r="RTV193" s="148"/>
      <c r="RTW193" s="148"/>
      <c r="RTX193" s="148"/>
      <c r="RTY193" s="148"/>
      <c r="RTZ193" s="148"/>
      <c r="RUA193" s="148"/>
      <c r="RUB193" s="148"/>
      <c r="RUC193" s="148"/>
      <c r="RUD193" s="148"/>
      <c r="RUE193" s="148"/>
      <c r="RUF193" s="148"/>
      <c r="RUG193" s="148"/>
      <c r="RUH193" s="148"/>
      <c r="RUI193" s="148"/>
      <c r="RUJ193" s="148"/>
      <c r="RUK193" s="148"/>
      <c r="RUL193" s="148"/>
      <c r="RUM193" s="148"/>
      <c r="RUN193" s="148"/>
      <c r="RUO193" s="148"/>
      <c r="RUP193" s="148"/>
      <c r="RUQ193" s="148"/>
      <c r="RUR193" s="148"/>
      <c r="RUS193" s="148"/>
      <c r="RUT193" s="148"/>
      <c r="RUU193" s="148"/>
      <c r="RUV193" s="148"/>
      <c r="RUW193" s="148"/>
      <c r="RUX193" s="148"/>
      <c r="RUY193" s="148"/>
      <c r="RUZ193" s="148"/>
      <c r="RVA193" s="148"/>
      <c r="RVB193" s="148"/>
      <c r="RVC193" s="148"/>
      <c r="RVD193" s="148"/>
      <c r="RVE193" s="148"/>
      <c r="RVF193" s="148"/>
      <c r="RVG193" s="148"/>
      <c r="RVH193" s="148"/>
      <c r="RVI193" s="148"/>
      <c r="RVJ193" s="148"/>
      <c r="RVK193" s="148"/>
      <c r="RVL193" s="148"/>
      <c r="RVM193" s="148"/>
      <c r="RVN193" s="148"/>
      <c r="RVO193" s="148"/>
      <c r="RVP193" s="148"/>
      <c r="RVQ193" s="148"/>
      <c r="RVR193" s="148"/>
      <c r="RVS193" s="148"/>
      <c r="RVT193" s="148"/>
      <c r="RVU193" s="148"/>
      <c r="RVV193" s="148"/>
      <c r="RVW193" s="148"/>
      <c r="RVX193" s="148"/>
      <c r="RVY193" s="148"/>
      <c r="RVZ193" s="148"/>
      <c r="RWA193" s="148"/>
      <c r="RWB193" s="148"/>
      <c r="RWC193" s="148"/>
      <c r="RWD193" s="148"/>
      <c r="RWE193" s="148"/>
      <c r="RWF193" s="148"/>
      <c r="RWG193" s="148"/>
      <c r="RWH193" s="148"/>
      <c r="RWI193" s="148"/>
      <c r="RWJ193" s="148"/>
      <c r="RWK193" s="148"/>
      <c r="RWL193" s="148"/>
      <c r="RWM193" s="148"/>
      <c r="RWN193" s="148"/>
      <c r="RWO193" s="148"/>
      <c r="RWP193" s="148"/>
      <c r="RWQ193" s="148"/>
      <c r="RWR193" s="148"/>
      <c r="RWS193" s="148"/>
      <c r="RWT193" s="148"/>
      <c r="RWU193" s="148"/>
      <c r="RWV193" s="148"/>
      <c r="RWW193" s="148"/>
      <c r="RWX193" s="148"/>
      <c r="RWY193" s="148"/>
      <c r="RWZ193" s="148"/>
      <c r="RXA193" s="148"/>
      <c r="RXB193" s="148"/>
      <c r="RXC193" s="148"/>
      <c r="RXD193" s="148"/>
      <c r="RXE193" s="148"/>
      <c r="RXF193" s="148"/>
      <c r="RXG193" s="148"/>
      <c r="RXH193" s="148"/>
      <c r="RXI193" s="148"/>
      <c r="RXJ193" s="148"/>
      <c r="RXK193" s="148"/>
      <c r="RXL193" s="148"/>
      <c r="RXM193" s="148"/>
      <c r="RXN193" s="148"/>
      <c r="RXO193" s="148"/>
      <c r="RXP193" s="148"/>
      <c r="RXQ193" s="148"/>
      <c r="RXR193" s="148"/>
      <c r="RXS193" s="148"/>
      <c r="RXT193" s="148"/>
      <c r="RXU193" s="148"/>
      <c r="RXV193" s="148"/>
      <c r="RXW193" s="148"/>
      <c r="RXX193" s="148"/>
      <c r="RXY193" s="148"/>
      <c r="RXZ193" s="148"/>
      <c r="RYA193" s="148"/>
      <c r="RYB193" s="148"/>
      <c r="RYC193" s="148"/>
      <c r="RYD193" s="148"/>
      <c r="RYE193" s="148"/>
      <c r="RYF193" s="148"/>
      <c r="RYG193" s="148"/>
      <c r="RYH193" s="148"/>
      <c r="RYI193" s="148"/>
      <c r="RYJ193" s="148"/>
      <c r="RYK193" s="148"/>
      <c r="RYL193" s="148"/>
      <c r="RYM193" s="148"/>
      <c r="RYN193" s="148"/>
      <c r="RYO193" s="148"/>
      <c r="RYP193" s="148"/>
      <c r="RYQ193" s="148"/>
      <c r="RYR193" s="148"/>
      <c r="RYS193" s="148"/>
      <c r="RYT193" s="148"/>
      <c r="RYU193" s="148"/>
      <c r="RYV193" s="148"/>
      <c r="RYW193" s="148"/>
      <c r="RYX193" s="148"/>
      <c r="RYY193" s="148"/>
      <c r="RYZ193" s="148"/>
      <c r="RZA193" s="148"/>
      <c r="RZB193" s="148"/>
      <c r="RZC193" s="148"/>
      <c r="RZD193" s="148"/>
      <c r="RZE193" s="148"/>
      <c r="RZF193" s="148"/>
      <c r="RZG193" s="148"/>
      <c r="RZH193" s="148"/>
      <c r="RZI193" s="148"/>
      <c r="RZJ193" s="148"/>
      <c r="RZK193" s="148"/>
      <c r="RZL193" s="148"/>
      <c r="RZM193" s="148"/>
      <c r="RZN193" s="148"/>
      <c r="RZO193" s="148"/>
      <c r="RZP193" s="148"/>
      <c r="RZQ193" s="148"/>
      <c r="RZR193" s="148"/>
      <c r="RZS193" s="148"/>
      <c r="RZT193" s="148"/>
      <c r="RZU193" s="148"/>
      <c r="RZV193" s="148"/>
      <c r="RZW193" s="148"/>
      <c r="RZX193" s="148"/>
      <c r="RZY193" s="148"/>
      <c r="RZZ193" s="148"/>
      <c r="SAA193" s="148"/>
      <c r="SAB193" s="148"/>
      <c r="SAC193" s="148"/>
      <c r="SAD193" s="148"/>
      <c r="SAE193" s="148"/>
      <c r="SAF193" s="148"/>
      <c r="SAG193" s="148"/>
      <c r="SAH193" s="148"/>
      <c r="SAI193" s="148"/>
      <c r="SAJ193" s="148"/>
      <c r="SAK193" s="148"/>
      <c r="SAL193" s="148"/>
      <c r="SAM193" s="148"/>
      <c r="SAN193" s="148"/>
      <c r="SAO193" s="148"/>
      <c r="SAP193" s="148"/>
      <c r="SAQ193" s="148"/>
      <c r="SAR193" s="148"/>
      <c r="SAS193" s="148"/>
      <c r="SAT193" s="148"/>
      <c r="SAU193" s="148"/>
      <c r="SAV193" s="148"/>
      <c r="SAW193" s="148"/>
      <c r="SAX193" s="148"/>
      <c r="SAY193" s="148"/>
      <c r="SAZ193" s="148"/>
      <c r="SBA193" s="148"/>
      <c r="SBB193" s="148"/>
      <c r="SBC193" s="148"/>
      <c r="SBD193" s="148"/>
      <c r="SBE193" s="148"/>
      <c r="SBF193" s="148"/>
      <c r="SBG193" s="148"/>
      <c r="SBH193" s="148"/>
      <c r="SBI193" s="148"/>
      <c r="SBJ193" s="148"/>
      <c r="SBK193" s="148"/>
      <c r="SBL193" s="148"/>
      <c r="SBM193" s="148"/>
      <c r="SBN193" s="148"/>
      <c r="SBO193" s="148"/>
      <c r="SBP193" s="148"/>
      <c r="SBQ193" s="148"/>
      <c r="SBR193" s="148"/>
      <c r="SBS193" s="148"/>
      <c r="SBT193" s="148"/>
      <c r="SBU193" s="148"/>
      <c r="SBV193" s="148"/>
      <c r="SBW193" s="148"/>
      <c r="SBX193" s="148"/>
      <c r="SBY193" s="148"/>
      <c r="SBZ193" s="148"/>
      <c r="SCA193" s="148"/>
      <c r="SCB193" s="148"/>
      <c r="SCC193" s="148"/>
      <c r="SCD193" s="148"/>
      <c r="SCE193" s="148"/>
      <c r="SCF193" s="148"/>
      <c r="SCG193" s="148"/>
      <c r="SCH193" s="148"/>
      <c r="SCI193" s="148"/>
      <c r="SCJ193" s="148"/>
      <c r="SCK193" s="148"/>
      <c r="SCL193" s="148"/>
      <c r="SCM193" s="148"/>
      <c r="SCN193" s="148"/>
      <c r="SCO193" s="148"/>
      <c r="SCP193" s="148"/>
      <c r="SCQ193" s="148"/>
      <c r="SCR193" s="148"/>
      <c r="SCS193" s="148"/>
      <c r="SCT193" s="148"/>
      <c r="SCU193" s="148"/>
      <c r="SCV193" s="148"/>
      <c r="SCW193" s="148"/>
      <c r="SCX193" s="148"/>
      <c r="SCY193" s="148"/>
      <c r="SCZ193" s="148"/>
      <c r="SDA193" s="148"/>
      <c r="SDB193" s="148"/>
      <c r="SDC193" s="148"/>
      <c r="SDD193" s="148"/>
      <c r="SDE193" s="148"/>
      <c r="SDF193" s="148"/>
      <c r="SDG193" s="148"/>
      <c r="SDH193" s="148"/>
      <c r="SDI193" s="148"/>
      <c r="SDJ193" s="148"/>
      <c r="SDK193" s="148"/>
      <c r="SDL193" s="148"/>
      <c r="SDM193" s="148"/>
      <c r="SDN193" s="148"/>
      <c r="SDO193" s="148"/>
      <c r="SDP193" s="148"/>
      <c r="SDQ193" s="148"/>
      <c r="SDR193" s="148"/>
      <c r="SDS193" s="148"/>
      <c r="SDT193" s="148"/>
      <c r="SDU193" s="148"/>
      <c r="SDV193" s="148"/>
      <c r="SDW193" s="148"/>
      <c r="SDX193" s="148"/>
      <c r="SDY193" s="148"/>
      <c r="SDZ193" s="148"/>
      <c r="SEA193" s="148"/>
      <c r="SEB193" s="148"/>
      <c r="SEC193" s="148"/>
      <c r="SED193" s="148"/>
      <c r="SEE193" s="148"/>
      <c r="SEF193" s="148"/>
      <c r="SEG193" s="148"/>
      <c r="SEH193" s="148"/>
      <c r="SEI193" s="148"/>
      <c r="SEJ193" s="148"/>
      <c r="SEK193" s="148"/>
      <c r="SEL193" s="148"/>
      <c r="SEM193" s="148"/>
      <c r="SEN193" s="148"/>
      <c r="SEO193" s="148"/>
      <c r="SEP193" s="148"/>
      <c r="SEQ193" s="148"/>
      <c r="SER193" s="148"/>
      <c r="SES193" s="148"/>
      <c r="SET193" s="148"/>
      <c r="SEU193" s="148"/>
      <c r="SEV193" s="148"/>
      <c r="SEW193" s="148"/>
      <c r="SEX193" s="148"/>
      <c r="SEY193" s="148"/>
      <c r="SEZ193" s="148"/>
      <c r="SFA193" s="148"/>
      <c r="SFB193" s="148"/>
      <c r="SFC193" s="148"/>
      <c r="SFD193" s="148"/>
      <c r="SFE193" s="148"/>
      <c r="SFF193" s="148"/>
      <c r="SFG193" s="148"/>
      <c r="SFH193" s="148"/>
      <c r="SFI193" s="148"/>
      <c r="SFJ193" s="148"/>
      <c r="SFK193" s="148"/>
      <c r="SFL193" s="148"/>
      <c r="SFM193" s="148"/>
      <c r="SFN193" s="148"/>
      <c r="SFO193" s="148"/>
      <c r="SFP193" s="148"/>
      <c r="SFQ193" s="148"/>
      <c r="SFR193" s="148"/>
      <c r="SFS193" s="148"/>
      <c r="SFT193" s="148"/>
      <c r="SFU193" s="148"/>
      <c r="SFV193" s="148"/>
      <c r="SFW193" s="148"/>
      <c r="SFX193" s="148"/>
      <c r="SFY193" s="148"/>
      <c r="SFZ193" s="148"/>
      <c r="SGA193" s="148"/>
      <c r="SGB193" s="148"/>
      <c r="SGC193" s="148"/>
      <c r="SGD193" s="148"/>
      <c r="SGE193" s="148"/>
      <c r="SGF193" s="148"/>
      <c r="SGG193" s="148"/>
      <c r="SGH193" s="148"/>
      <c r="SGI193" s="148"/>
      <c r="SGJ193" s="148"/>
      <c r="SGK193" s="148"/>
      <c r="SGL193" s="148"/>
      <c r="SGM193" s="148"/>
      <c r="SGN193" s="148"/>
      <c r="SGO193" s="148"/>
      <c r="SGP193" s="148"/>
      <c r="SGQ193" s="148"/>
      <c r="SGR193" s="148"/>
      <c r="SGS193" s="148"/>
      <c r="SGT193" s="148"/>
      <c r="SGU193" s="148"/>
      <c r="SGV193" s="148"/>
      <c r="SGW193" s="148"/>
      <c r="SGX193" s="148"/>
      <c r="SGY193" s="148"/>
      <c r="SGZ193" s="148"/>
      <c r="SHA193" s="148"/>
      <c r="SHB193" s="148"/>
      <c r="SHC193" s="148"/>
      <c r="SHD193" s="148"/>
      <c r="SHE193" s="148"/>
      <c r="SHF193" s="148"/>
      <c r="SHG193" s="148"/>
      <c r="SHH193" s="148"/>
      <c r="SHI193" s="148"/>
      <c r="SHJ193" s="148"/>
      <c r="SHK193" s="148"/>
      <c r="SHL193" s="148"/>
      <c r="SHM193" s="148"/>
      <c r="SHN193" s="148"/>
      <c r="SHO193" s="148"/>
      <c r="SHP193" s="148"/>
      <c r="SHQ193" s="148"/>
      <c r="SHR193" s="148"/>
      <c r="SHS193" s="148"/>
      <c r="SHT193" s="148"/>
      <c r="SHU193" s="148"/>
      <c r="SHV193" s="148"/>
      <c r="SHW193" s="148"/>
      <c r="SHX193" s="148"/>
      <c r="SHY193" s="148"/>
      <c r="SHZ193" s="148"/>
      <c r="SIA193" s="148"/>
      <c r="SIB193" s="148"/>
      <c r="SIC193" s="148"/>
      <c r="SID193" s="148"/>
      <c r="SIE193" s="148"/>
      <c r="SIF193" s="148"/>
      <c r="SIG193" s="148"/>
      <c r="SIH193" s="148"/>
      <c r="SII193" s="148"/>
      <c r="SIJ193" s="148"/>
      <c r="SIK193" s="148"/>
      <c r="SIL193" s="148"/>
      <c r="SIM193" s="148"/>
      <c r="SIN193" s="148"/>
      <c r="SIO193" s="148"/>
      <c r="SIP193" s="148"/>
      <c r="SIQ193" s="148"/>
      <c r="SIR193" s="148"/>
      <c r="SIS193" s="148"/>
      <c r="SIT193" s="148"/>
      <c r="SIU193" s="148"/>
      <c r="SIV193" s="148"/>
      <c r="SIW193" s="148"/>
      <c r="SIX193" s="148"/>
      <c r="SIY193" s="148"/>
      <c r="SIZ193" s="148"/>
      <c r="SJA193" s="148"/>
      <c r="SJB193" s="148"/>
      <c r="SJC193" s="148"/>
      <c r="SJD193" s="148"/>
      <c r="SJE193" s="148"/>
      <c r="SJF193" s="148"/>
      <c r="SJG193" s="148"/>
      <c r="SJH193" s="148"/>
      <c r="SJI193" s="148"/>
      <c r="SJJ193" s="148"/>
      <c r="SJK193" s="148"/>
      <c r="SJL193" s="148"/>
      <c r="SJM193" s="148"/>
      <c r="SJN193" s="148"/>
      <c r="SJO193" s="148"/>
      <c r="SJP193" s="148"/>
      <c r="SJQ193" s="148"/>
      <c r="SJR193" s="148"/>
      <c r="SJS193" s="148"/>
      <c r="SJT193" s="148"/>
      <c r="SJU193" s="148"/>
      <c r="SJV193" s="148"/>
      <c r="SJW193" s="148"/>
      <c r="SJX193" s="148"/>
      <c r="SJY193" s="148"/>
      <c r="SJZ193" s="148"/>
      <c r="SKA193" s="148"/>
      <c r="SKB193" s="148"/>
      <c r="SKC193" s="148"/>
      <c r="SKD193" s="148"/>
      <c r="SKE193" s="148"/>
      <c r="SKF193" s="148"/>
      <c r="SKG193" s="148"/>
      <c r="SKH193" s="148"/>
      <c r="SKI193" s="148"/>
      <c r="SKJ193" s="148"/>
      <c r="SKK193" s="148"/>
      <c r="SKL193" s="148"/>
      <c r="SKM193" s="148"/>
      <c r="SKN193" s="148"/>
      <c r="SKO193" s="148"/>
      <c r="SKP193" s="148"/>
      <c r="SKQ193" s="148"/>
      <c r="SKR193" s="148"/>
      <c r="SKS193" s="148"/>
      <c r="SKT193" s="148"/>
      <c r="SKU193" s="148"/>
      <c r="SKV193" s="148"/>
      <c r="SKW193" s="148"/>
      <c r="SKX193" s="148"/>
      <c r="SKY193" s="148"/>
      <c r="SKZ193" s="148"/>
      <c r="SLA193" s="148"/>
      <c r="SLB193" s="148"/>
      <c r="SLC193" s="148"/>
      <c r="SLD193" s="148"/>
      <c r="SLE193" s="148"/>
      <c r="SLF193" s="148"/>
      <c r="SLG193" s="148"/>
      <c r="SLH193" s="148"/>
      <c r="SLI193" s="148"/>
      <c r="SLJ193" s="148"/>
      <c r="SLK193" s="148"/>
      <c r="SLL193" s="148"/>
      <c r="SLM193" s="148"/>
      <c r="SLN193" s="148"/>
      <c r="SLO193" s="148"/>
      <c r="SLP193" s="148"/>
      <c r="SLQ193" s="148"/>
      <c r="SLR193" s="148"/>
      <c r="SLS193" s="148"/>
      <c r="SLT193" s="148"/>
      <c r="SLU193" s="148"/>
      <c r="SLV193" s="148"/>
      <c r="SLW193" s="148"/>
      <c r="SLX193" s="148"/>
      <c r="SLY193" s="148"/>
      <c r="SLZ193" s="148"/>
      <c r="SMA193" s="148"/>
      <c r="SMB193" s="148"/>
      <c r="SMC193" s="148"/>
      <c r="SMD193" s="148"/>
      <c r="SME193" s="148"/>
      <c r="SMF193" s="148"/>
      <c r="SMG193" s="148"/>
      <c r="SMH193" s="148"/>
      <c r="SMI193" s="148"/>
      <c r="SMJ193" s="148"/>
      <c r="SMK193" s="148"/>
      <c r="SML193" s="148"/>
      <c r="SMM193" s="148"/>
      <c r="SMN193" s="148"/>
      <c r="SMO193" s="148"/>
      <c r="SMP193" s="148"/>
      <c r="SMQ193" s="148"/>
      <c r="SMR193" s="148"/>
      <c r="SMS193" s="148"/>
      <c r="SMT193" s="148"/>
      <c r="SMU193" s="148"/>
      <c r="SMV193" s="148"/>
      <c r="SMW193" s="148"/>
      <c r="SMX193" s="148"/>
      <c r="SMY193" s="148"/>
      <c r="SMZ193" s="148"/>
      <c r="SNA193" s="148"/>
      <c r="SNB193" s="148"/>
      <c r="SNC193" s="148"/>
      <c r="SND193" s="148"/>
      <c r="SNE193" s="148"/>
      <c r="SNF193" s="148"/>
      <c r="SNG193" s="148"/>
      <c r="SNH193" s="148"/>
      <c r="SNI193" s="148"/>
      <c r="SNJ193" s="148"/>
      <c r="SNK193" s="148"/>
      <c r="SNL193" s="148"/>
      <c r="SNM193" s="148"/>
      <c r="SNN193" s="148"/>
      <c r="SNO193" s="148"/>
      <c r="SNP193" s="148"/>
      <c r="SNQ193" s="148"/>
      <c r="SNR193" s="148"/>
      <c r="SNS193" s="148"/>
      <c r="SNT193" s="148"/>
      <c r="SNU193" s="148"/>
      <c r="SNV193" s="148"/>
      <c r="SNW193" s="148"/>
      <c r="SNX193" s="148"/>
      <c r="SNY193" s="148"/>
      <c r="SNZ193" s="148"/>
      <c r="SOA193" s="148"/>
      <c r="SOB193" s="148"/>
      <c r="SOC193" s="148"/>
      <c r="SOD193" s="148"/>
      <c r="SOE193" s="148"/>
      <c r="SOF193" s="148"/>
      <c r="SOG193" s="148"/>
      <c r="SOH193" s="148"/>
      <c r="SOI193" s="148"/>
      <c r="SOJ193" s="148"/>
      <c r="SOK193" s="148"/>
      <c r="SOL193" s="148"/>
      <c r="SOM193" s="148"/>
      <c r="SON193" s="148"/>
      <c r="SOO193" s="148"/>
      <c r="SOP193" s="148"/>
      <c r="SOQ193" s="148"/>
      <c r="SOR193" s="148"/>
      <c r="SOS193" s="148"/>
      <c r="SOT193" s="148"/>
      <c r="SOU193" s="148"/>
      <c r="SOV193" s="148"/>
      <c r="SOW193" s="148"/>
      <c r="SOX193" s="148"/>
      <c r="SOY193" s="148"/>
      <c r="SOZ193" s="148"/>
      <c r="SPA193" s="148"/>
      <c r="SPB193" s="148"/>
      <c r="SPC193" s="148"/>
      <c r="SPD193" s="148"/>
      <c r="SPE193" s="148"/>
      <c r="SPF193" s="148"/>
      <c r="SPG193" s="148"/>
      <c r="SPH193" s="148"/>
      <c r="SPI193" s="148"/>
      <c r="SPJ193" s="148"/>
      <c r="SPK193" s="148"/>
      <c r="SPL193" s="148"/>
      <c r="SPM193" s="148"/>
      <c r="SPN193" s="148"/>
      <c r="SPO193" s="148"/>
      <c r="SPP193" s="148"/>
      <c r="SPQ193" s="148"/>
      <c r="SPR193" s="148"/>
      <c r="SPS193" s="148"/>
      <c r="SPT193" s="148"/>
      <c r="SPU193" s="148"/>
      <c r="SPV193" s="148"/>
      <c r="SPW193" s="148"/>
      <c r="SPX193" s="148"/>
      <c r="SPY193" s="148"/>
      <c r="SPZ193" s="148"/>
      <c r="SQA193" s="148"/>
      <c r="SQB193" s="148"/>
      <c r="SQC193" s="148"/>
      <c r="SQD193" s="148"/>
      <c r="SQE193" s="148"/>
      <c r="SQF193" s="148"/>
      <c r="SQG193" s="148"/>
      <c r="SQH193" s="148"/>
      <c r="SQI193" s="148"/>
      <c r="SQJ193" s="148"/>
      <c r="SQK193" s="148"/>
      <c r="SQL193" s="148"/>
      <c r="SQM193" s="148"/>
      <c r="SQN193" s="148"/>
      <c r="SQO193" s="148"/>
      <c r="SQP193" s="148"/>
      <c r="SQQ193" s="148"/>
      <c r="SQR193" s="148"/>
      <c r="SQS193" s="148"/>
      <c r="SQT193" s="148"/>
      <c r="SQU193" s="148"/>
      <c r="SQV193" s="148"/>
      <c r="SQW193" s="148"/>
      <c r="SQX193" s="148"/>
      <c r="SQY193" s="148"/>
      <c r="SQZ193" s="148"/>
      <c r="SRA193" s="148"/>
      <c r="SRB193" s="148"/>
      <c r="SRC193" s="148"/>
      <c r="SRD193" s="148"/>
      <c r="SRE193" s="148"/>
      <c r="SRF193" s="148"/>
      <c r="SRG193" s="148"/>
      <c r="SRH193" s="148"/>
      <c r="SRI193" s="148"/>
      <c r="SRJ193" s="148"/>
      <c r="SRK193" s="148"/>
      <c r="SRL193" s="148"/>
      <c r="SRM193" s="148"/>
      <c r="SRN193" s="148"/>
      <c r="SRO193" s="148"/>
      <c r="SRP193" s="148"/>
      <c r="SRQ193" s="148"/>
      <c r="SRR193" s="148"/>
      <c r="SRS193" s="148"/>
      <c r="SRT193" s="148"/>
      <c r="SRU193" s="148"/>
      <c r="SRV193" s="148"/>
      <c r="SRW193" s="148"/>
      <c r="SRX193" s="148"/>
      <c r="SRY193" s="148"/>
      <c r="SRZ193" s="148"/>
      <c r="SSA193" s="148"/>
      <c r="SSB193" s="148"/>
      <c r="SSC193" s="148"/>
      <c r="SSD193" s="148"/>
      <c r="SSE193" s="148"/>
      <c r="SSF193" s="148"/>
      <c r="SSG193" s="148"/>
      <c r="SSH193" s="148"/>
      <c r="SSI193" s="148"/>
      <c r="SSJ193" s="148"/>
      <c r="SSK193" s="148"/>
      <c r="SSL193" s="148"/>
      <c r="SSM193" s="148"/>
      <c r="SSN193" s="148"/>
      <c r="SSO193" s="148"/>
      <c r="SSP193" s="148"/>
      <c r="SSQ193" s="148"/>
      <c r="SSR193" s="148"/>
      <c r="SSS193" s="148"/>
      <c r="SST193" s="148"/>
      <c r="SSU193" s="148"/>
      <c r="SSV193" s="148"/>
      <c r="SSW193" s="148"/>
      <c r="SSX193" s="148"/>
      <c r="SSY193" s="148"/>
      <c r="SSZ193" s="148"/>
      <c r="STA193" s="148"/>
      <c r="STB193" s="148"/>
      <c r="STC193" s="148"/>
      <c r="STD193" s="148"/>
      <c r="STE193" s="148"/>
      <c r="STF193" s="148"/>
      <c r="STG193" s="148"/>
      <c r="STH193" s="148"/>
      <c r="STI193" s="148"/>
      <c r="STJ193" s="148"/>
      <c r="STK193" s="148"/>
      <c r="STL193" s="148"/>
      <c r="STM193" s="148"/>
      <c r="STN193" s="148"/>
      <c r="STO193" s="148"/>
      <c r="STP193" s="148"/>
      <c r="STQ193" s="148"/>
      <c r="STR193" s="148"/>
      <c r="STS193" s="148"/>
      <c r="STT193" s="148"/>
      <c r="STU193" s="148"/>
      <c r="STV193" s="148"/>
      <c r="STW193" s="148"/>
      <c r="STX193" s="148"/>
      <c r="STY193" s="148"/>
      <c r="STZ193" s="148"/>
      <c r="SUA193" s="148"/>
      <c r="SUB193" s="148"/>
      <c r="SUC193" s="148"/>
      <c r="SUD193" s="148"/>
      <c r="SUE193" s="148"/>
      <c r="SUF193" s="148"/>
      <c r="SUG193" s="148"/>
      <c r="SUH193" s="148"/>
      <c r="SUI193" s="148"/>
      <c r="SUJ193" s="148"/>
      <c r="SUK193" s="148"/>
      <c r="SUL193" s="148"/>
      <c r="SUM193" s="148"/>
      <c r="SUN193" s="148"/>
      <c r="SUO193" s="148"/>
      <c r="SUP193" s="148"/>
      <c r="SUQ193" s="148"/>
      <c r="SUR193" s="148"/>
      <c r="SUS193" s="148"/>
      <c r="SUT193" s="148"/>
      <c r="SUU193" s="148"/>
      <c r="SUV193" s="148"/>
      <c r="SUW193" s="148"/>
      <c r="SUX193" s="148"/>
      <c r="SUY193" s="148"/>
      <c r="SUZ193" s="148"/>
      <c r="SVA193" s="148"/>
      <c r="SVB193" s="148"/>
      <c r="SVC193" s="148"/>
      <c r="SVD193" s="148"/>
      <c r="SVE193" s="148"/>
      <c r="SVF193" s="148"/>
      <c r="SVG193" s="148"/>
      <c r="SVH193" s="148"/>
      <c r="SVI193" s="148"/>
      <c r="SVJ193" s="148"/>
      <c r="SVK193" s="148"/>
      <c r="SVL193" s="148"/>
      <c r="SVM193" s="148"/>
      <c r="SVN193" s="148"/>
      <c r="SVO193" s="148"/>
      <c r="SVP193" s="148"/>
      <c r="SVQ193" s="148"/>
      <c r="SVR193" s="148"/>
      <c r="SVS193" s="148"/>
      <c r="SVT193" s="148"/>
      <c r="SVU193" s="148"/>
      <c r="SVV193" s="148"/>
      <c r="SVW193" s="148"/>
      <c r="SVX193" s="148"/>
      <c r="SVY193" s="148"/>
      <c r="SVZ193" s="148"/>
      <c r="SWA193" s="148"/>
      <c r="SWB193" s="148"/>
      <c r="SWC193" s="148"/>
      <c r="SWD193" s="148"/>
      <c r="SWE193" s="148"/>
      <c r="SWF193" s="148"/>
      <c r="SWG193" s="148"/>
      <c r="SWH193" s="148"/>
      <c r="SWI193" s="148"/>
      <c r="SWJ193" s="148"/>
      <c r="SWK193" s="148"/>
      <c r="SWL193" s="148"/>
      <c r="SWM193" s="148"/>
      <c r="SWN193" s="148"/>
      <c r="SWO193" s="148"/>
      <c r="SWP193" s="148"/>
      <c r="SWQ193" s="148"/>
      <c r="SWR193" s="148"/>
      <c r="SWS193" s="148"/>
      <c r="SWT193" s="148"/>
      <c r="SWU193" s="148"/>
      <c r="SWV193" s="148"/>
      <c r="SWW193" s="148"/>
      <c r="SWX193" s="148"/>
      <c r="SWY193" s="148"/>
      <c r="SWZ193" s="148"/>
      <c r="SXA193" s="148"/>
      <c r="SXB193" s="148"/>
      <c r="SXC193" s="148"/>
      <c r="SXD193" s="148"/>
      <c r="SXE193" s="148"/>
      <c r="SXF193" s="148"/>
      <c r="SXG193" s="148"/>
      <c r="SXH193" s="148"/>
      <c r="SXI193" s="148"/>
      <c r="SXJ193" s="148"/>
      <c r="SXK193" s="148"/>
      <c r="SXL193" s="148"/>
      <c r="SXM193" s="148"/>
      <c r="SXN193" s="148"/>
      <c r="SXO193" s="148"/>
      <c r="SXP193" s="148"/>
      <c r="SXQ193" s="148"/>
      <c r="SXR193" s="148"/>
      <c r="SXS193" s="148"/>
      <c r="SXT193" s="148"/>
      <c r="SXU193" s="148"/>
      <c r="SXV193" s="148"/>
      <c r="SXW193" s="148"/>
      <c r="SXX193" s="148"/>
      <c r="SXY193" s="148"/>
      <c r="SXZ193" s="148"/>
      <c r="SYA193" s="148"/>
      <c r="SYB193" s="148"/>
      <c r="SYC193" s="148"/>
      <c r="SYD193" s="148"/>
      <c r="SYE193" s="148"/>
      <c r="SYF193" s="148"/>
      <c r="SYG193" s="148"/>
      <c r="SYH193" s="148"/>
      <c r="SYI193" s="148"/>
      <c r="SYJ193" s="148"/>
      <c r="SYK193" s="148"/>
      <c r="SYL193" s="148"/>
      <c r="SYM193" s="148"/>
      <c r="SYN193" s="148"/>
      <c r="SYO193" s="148"/>
      <c r="SYP193" s="148"/>
      <c r="SYQ193" s="148"/>
      <c r="SYR193" s="148"/>
      <c r="SYS193" s="148"/>
      <c r="SYT193" s="148"/>
      <c r="SYU193" s="148"/>
      <c r="SYV193" s="148"/>
      <c r="SYW193" s="148"/>
      <c r="SYX193" s="148"/>
      <c r="SYY193" s="148"/>
      <c r="SYZ193" s="148"/>
      <c r="SZA193" s="148"/>
      <c r="SZB193" s="148"/>
      <c r="SZC193" s="148"/>
      <c r="SZD193" s="148"/>
      <c r="SZE193" s="148"/>
      <c r="SZF193" s="148"/>
      <c r="SZG193" s="148"/>
      <c r="SZH193" s="148"/>
      <c r="SZI193" s="148"/>
      <c r="SZJ193" s="148"/>
      <c r="SZK193" s="148"/>
      <c r="SZL193" s="148"/>
      <c r="SZM193" s="148"/>
      <c r="SZN193" s="148"/>
      <c r="SZO193" s="148"/>
      <c r="SZP193" s="148"/>
      <c r="SZQ193" s="148"/>
      <c r="SZR193" s="148"/>
      <c r="SZS193" s="148"/>
      <c r="SZT193" s="148"/>
      <c r="SZU193" s="148"/>
      <c r="SZV193" s="148"/>
      <c r="SZW193" s="148"/>
      <c r="SZX193" s="148"/>
      <c r="SZY193" s="148"/>
      <c r="SZZ193" s="148"/>
      <c r="TAA193" s="148"/>
      <c r="TAB193" s="148"/>
      <c r="TAC193" s="148"/>
      <c r="TAD193" s="148"/>
      <c r="TAE193" s="148"/>
      <c r="TAF193" s="148"/>
      <c r="TAG193" s="148"/>
      <c r="TAH193" s="148"/>
      <c r="TAI193" s="148"/>
      <c r="TAJ193" s="148"/>
      <c r="TAK193" s="148"/>
      <c r="TAL193" s="148"/>
      <c r="TAM193" s="148"/>
      <c r="TAN193" s="148"/>
      <c r="TAO193" s="148"/>
      <c r="TAP193" s="148"/>
      <c r="TAQ193" s="148"/>
      <c r="TAR193" s="148"/>
      <c r="TAS193" s="148"/>
      <c r="TAT193" s="148"/>
      <c r="TAU193" s="148"/>
      <c r="TAV193" s="148"/>
      <c r="TAW193" s="148"/>
      <c r="TAX193" s="148"/>
      <c r="TAY193" s="148"/>
      <c r="TAZ193" s="148"/>
      <c r="TBA193" s="148"/>
      <c r="TBB193" s="148"/>
      <c r="TBC193" s="148"/>
      <c r="TBD193" s="148"/>
      <c r="TBE193" s="148"/>
      <c r="TBF193" s="148"/>
      <c r="TBG193" s="148"/>
      <c r="TBH193" s="148"/>
      <c r="TBI193" s="148"/>
      <c r="TBJ193" s="148"/>
      <c r="TBK193" s="148"/>
      <c r="TBL193" s="148"/>
      <c r="TBM193" s="148"/>
      <c r="TBN193" s="148"/>
      <c r="TBO193" s="148"/>
      <c r="TBP193" s="148"/>
      <c r="TBQ193" s="148"/>
      <c r="TBR193" s="148"/>
      <c r="TBS193" s="148"/>
      <c r="TBT193" s="148"/>
      <c r="TBU193" s="148"/>
      <c r="TBV193" s="148"/>
      <c r="TBW193" s="148"/>
      <c r="TBX193" s="148"/>
      <c r="TBY193" s="148"/>
      <c r="TBZ193" s="148"/>
      <c r="TCA193" s="148"/>
      <c r="TCB193" s="148"/>
      <c r="TCC193" s="148"/>
      <c r="TCD193" s="148"/>
      <c r="TCE193" s="148"/>
      <c r="TCF193" s="148"/>
      <c r="TCG193" s="148"/>
      <c r="TCH193" s="148"/>
      <c r="TCI193" s="148"/>
      <c r="TCJ193" s="148"/>
      <c r="TCK193" s="148"/>
      <c r="TCL193" s="148"/>
      <c r="TCM193" s="148"/>
      <c r="TCN193" s="148"/>
      <c r="TCO193" s="148"/>
      <c r="TCP193" s="148"/>
      <c r="TCQ193" s="148"/>
      <c r="TCR193" s="148"/>
      <c r="TCS193" s="148"/>
      <c r="TCT193" s="148"/>
      <c r="TCU193" s="148"/>
      <c r="TCV193" s="148"/>
      <c r="TCW193" s="148"/>
      <c r="TCX193" s="148"/>
      <c r="TCY193" s="148"/>
      <c r="TCZ193" s="148"/>
      <c r="TDA193" s="148"/>
      <c r="TDB193" s="148"/>
      <c r="TDC193" s="148"/>
      <c r="TDD193" s="148"/>
      <c r="TDE193" s="148"/>
      <c r="TDF193" s="148"/>
      <c r="TDG193" s="148"/>
      <c r="TDH193" s="148"/>
      <c r="TDI193" s="148"/>
      <c r="TDJ193" s="148"/>
      <c r="TDK193" s="148"/>
      <c r="TDL193" s="148"/>
      <c r="TDM193" s="148"/>
      <c r="TDN193" s="148"/>
      <c r="TDO193" s="148"/>
      <c r="TDP193" s="148"/>
      <c r="TDQ193" s="148"/>
      <c r="TDR193" s="148"/>
      <c r="TDS193" s="148"/>
      <c r="TDT193" s="148"/>
      <c r="TDU193" s="148"/>
      <c r="TDV193" s="148"/>
      <c r="TDW193" s="148"/>
      <c r="TDX193" s="148"/>
      <c r="TDY193" s="148"/>
      <c r="TDZ193" s="148"/>
      <c r="TEA193" s="148"/>
      <c r="TEB193" s="148"/>
      <c r="TEC193" s="148"/>
      <c r="TED193" s="148"/>
      <c r="TEE193" s="148"/>
      <c r="TEF193" s="148"/>
      <c r="TEG193" s="148"/>
      <c r="TEH193" s="148"/>
      <c r="TEI193" s="148"/>
      <c r="TEJ193" s="148"/>
      <c r="TEK193" s="148"/>
      <c r="TEL193" s="148"/>
      <c r="TEM193" s="148"/>
      <c r="TEN193" s="148"/>
      <c r="TEO193" s="148"/>
      <c r="TEP193" s="148"/>
      <c r="TEQ193" s="148"/>
      <c r="TER193" s="148"/>
      <c r="TES193" s="148"/>
      <c r="TET193" s="148"/>
      <c r="TEU193" s="148"/>
      <c r="TEV193" s="148"/>
      <c r="TEW193" s="148"/>
      <c r="TEX193" s="148"/>
      <c r="TEY193" s="148"/>
      <c r="TEZ193" s="148"/>
      <c r="TFA193" s="148"/>
      <c r="TFB193" s="148"/>
      <c r="TFC193" s="148"/>
      <c r="TFD193" s="148"/>
      <c r="TFE193" s="148"/>
      <c r="TFF193" s="148"/>
      <c r="TFG193" s="148"/>
      <c r="TFH193" s="148"/>
      <c r="TFI193" s="148"/>
      <c r="TFJ193" s="148"/>
      <c r="TFK193" s="148"/>
      <c r="TFL193" s="148"/>
      <c r="TFM193" s="148"/>
      <c r="TFN193" s="148"/>
      <c r="TFO193" s="148"/>
      <c r="TFP193" s="148"/>
      <c r="TFQ193" s="148"/>
      <c r="TFR193" s="148"/>
      <c r="TFS193" s="148"/>
      <c r="TFT193" s="148"/>
      <c r="TFU193" s="148"/>
      <c r="TFV193" s="148"/>
      <c r="TFW193" s="148"/>
      <c r="TFX193" s="148"/>
      <c r="TFY193" s="148"/>
      <c r="TFZ193" s="148"/>
      <c r="TGA193" s="148"/>
      <c r="TGB193" s="148"/>
      <c r="TGC193" s="148"/>
      <c r="TGD193" s="148"/>
      <c r="TGE193" s="148"/>
      <c r="TGF193" s="148"/>
      <c r="TGG193" s="148"/>
      <c r="TGH193" s="148"/>
      <c r="TGI193" s="148"/>
      <c r="TGJ193" s="148"/>
      <c r="TGK193" s="148"/>
      <c r="TGL193" s="148"/>
      <c r="TGM193" s="148"/>
      <c r="TGN193" s="148"/>
      <c r="TGO193" s="148"/>
      <c r="TGP193" s="148"/>
      <c r="TGQ193" s="148"/>
      <c r="TGR193" s="148"/>
      <c r="TGS193" s="148"/>
      <c r="TGT193" s="148"/>
      <c r="TGU193" s="148"/>
      <c r="TGV193" s="148"/>
      <c r="TGW193" s="148"/>
      <c r="TGX193" s="148"/>
      <c r="TGY193" s="148"/>
      <c r="TGZ193" s="148"/>
      <c r="THA193" s="148"/>
      <c r="THB193" s="148"/>
      <c r="THC193" s="148"/>
      <c r="THD193" s="148"/>
      <c r="THE193" s="148"/>
      <c r="THF193" s="148"/>
      <c r="THG193" s="148"/>
      <c r="THH193" s="148"/>
      <c r="THI193" s="148"/>
      <c r="THJ193" s="148"/>
      <c r="THK193" s="148"/>
      <c r="THL193" s="148"/>
      <c r="THM193" s="148"/>
      <c r="THN193" s="148"/>
      <c r="THO193" s="148"/>
      <c r="THP193" s="148"/>
      <c r="THQ193" s="148"/>
      <c r="THR193" s="148"/>
      <c r="THS193" s="148"/>
      <c r="THT193" s="148"/>
      <c r="THU193" s="148"/>
      <c r="THV193" s="148"/>
      <c r="THW193" s="148"/>
      <c r="THX193" s="148"/>
      <c r="THY193" s="148"/>
      <c r="THZ193" s="148"/>
      <c r="TIA193" s="148"/>
      <c r="TIB193" s="148"/>
      <c r="TIC193" s="148"/>
      <c r="TID193" s="148"/>
      <c r="TIE193" s="148"/>
      <c r="TIF193" s="148"/>
      <c r="TIG193" s="148"/>
      <c r="TIH193" s="148"/>
      <c r="TII193" s="148"/>
      <c r="TIJ193" s="148"/>
      <c r="TIK193" s="148"/>
      <c r="TIL193" s="148"/>
      <c r="TIM193" s="148"/>
      <c r="TIN193" s="148"/>
      <c r="TIO193" s="148"/>
      <c r="TIP193" s="148"/>
      <c r="TIQ193" s="148"/>
      <c r="TIR193" s="148"/>
      <c r="TIS193" s="148"/>
      <c r="TIT193" s="148"/>
      <c r="TIU193" s="148"/>
      <c r="TIV193" s="148"/>
      <c r="TIW193" s="148"/>
      <c r="TIX193" s="148"/>
      <c r="TIY193" s="148"/>
      <c r="TIZ193" s="148"/>
      <c r="TJA193" s="148"/>
      <c r="TJB193" s="148"/>
      <c r="TJC193" s="148"/>
      <c r="TJD193" s="148"/>
      <c r="TJE193" s="148"/>
      <c r="TJF193" s="148"/>
      <c r="TJG193" s="148"/>
      <c r="TJH193" s="148"/>
      <c r="TJI193" s="148"/>
      <c r="TJJ193" s="148"/>
      <c r="TJK193" s="148"/>
      <c r="TJL193" s="148"/>
      <c r="TJM193" s="148"/>
      <c r="TJN193" s="148"/>
      <c r="TJO193" s="148"/>
      <c r="TJP193" s="148"/>
      <c r="TJQ193" s="148"/>
      <c r="TJR193" s="148"/>
      <c r="TJS193" s="148"/>
      <c r="TJT193" s="148"/>
      <c r="TJU193" s="148"/>
      <c r="TJV193" s="148"/>
      <c r="TJW193" s="148"/>
      <c r="TJX193" s="148"/>
      <c r="TJY193" s="148"/>
      <c r="TJZ193" s="148"/>
      <c r="TKA193" s="148"/>
      <c r="TKB193" s="148"/>
      <c r="TKC193" s="148"/>
      <c r="TKD193" s="148"/>
      <c r="TKE193" s="148"/>
      <c r="TKF193" s="148"/>
      <c r="TKG193" s="148"/>
      <c r="TKH193" s="148"/>
      <c r="TKI193" s="148"/>
      <c r="TKJ193" s="148"/>
      <c r="TKK193" s="148"/>
      <c r="TKL193" s="148"/>
      <c r="TKM193" s="148"/>
      <c r="TKN193" s="148"/>
      <c r="TKO193" s="148"/>
      <c r="TKP193" s="148"/>
      <c r="TKQ193" s="148"/>
      <c r="TKR193" s="148"/>
      <c r="TKS193" s="148"/>
      <c r="TKT193" s="148"/>
      <c r="TKU193" s="148"/>
      <c r="TKV193" s="148"/>
      <c r="TKW193" s="148"/>
      <c r="TKX193" s="148"/>
      <c r="TKY193" s="148"/>
      <c r="TKZ193" s="148"/>
      <c r="TLA193" s="148"/>
      <c r="TLB193" s="148"/>
      <c r="TLC193" s="148"/>
      <c r="TLD193" s="148"/>
      <c r="TLE193" s="148"/>
      <c r="TLF193" s="148"/>
      <c r="TLG193" s="148"/>
      <c r="TLH193" s="148"/>
      <c r="TLI193" s="148"/>
      <c r="TLJ193" s="148"/>
      <c r="TLK193" s="148"/>
      <c r="TLL193" s="148"/>
      <c r="TLM193" s="148"/>
      <c r="TLN193" s="148"/>
      <c r="TLO193" s="148"/>
      <c r="TLP193" s="148"/>
      <c r="TLQ193" s="148"/>
      <c r="TLR193" s="148"/>
      <c r="TLS193" s="148"/>
      <c r="TLT193" s="148"/>
      <c r="TLU193" s="148"/>
      <c r="TLV193" s="148"/>
      <c r="TLW193" s="148"/>
      <c r="TLX193" s="148"/>
      <c r="TLY193" s="148"/>
      <c r="TLZ193" s="148"/>
      <c r="TMA193" s="148"/>
      <c r="TMB193" s="148"/>
      <c r="TMC193" s="148"/>
      <c r="TMD193" s="148"/>
      <c r="TME193" s="148"/>
      <c r="TMF193" s="148"/>
      <c r="TMG193" s="148"/>
      <c r="TMH193" s="148"/>
      <c r="TMI193" s="148"/>
      <c r="TMJ193" s="148"/>
      <c r="TMK193" s="148"/>
      <c r="TML193" s="148"/>
      <c r="TMM193" s="148"/>
      <c r="TMN193" s="148"/>
      <c r="TMO193" s="148"/>
      <c r="TMP193" s="148"/>
      <c r="TMQ193" s="148"/>
      <c r="TMR193" s="148"/>
      <c r="TMS193" s="148"/>
      <c r="TMT193" s="148"/>
      <c r="TMU193" s="148"/>
      <c r="TMV193" s="148"/>
      <c r="TMW193" s="148"/>
      <c r="TMX193" s="148"/>
      <c r="TMY193" s="148"/>
      <c r="TMZ193" s="148"/>
      <c r="TNA193" s="148"/>
      <c r="TNB193" s="148"/>
      <c r="TNC193" s="148"/>
      <c r="TND193" s="148"/>
      <c r="TNE193" s="148"/>
      <c r="TNF193" s="148"/>
      <c r="TNG193" s="148"/>
      <c r="TNH193" s="148"/>
      <c r="TNI193" s="148"/>
      <c r="TNJ193" s="148"/>
      <c r="TNK193" s="148"/>
      <c r="TNL193" s="148"/>
      <c r="TNM193" s="148"/>
      <c r="TNN193" s="148"/>
      <c r="TNO193" s="148"/>
      <c r="TNP193" s="148"/>
      <c r="TNQ193" s="148"/>
      <c r="TNR193" s="148"/>
      <c r="TNS193" s="148"/>
      <c r="TNT193" s="148"/>
      <c r="TNU193" s="148"/>
      <c r="TNV193" s="148"/>
      <c r="TNW193" s="148"/>
      <c r="TNX193" s="148"/>
      <c r="TNY193" s="148"/>
      <c r="TNZ193" s="148"/>
      <c r="TOA193" s="148"/>
      <c r="TOB193" s="148"/>
      <c r="TOC193" s="148"/>
      <c r="TOD193" s="148"/>
      <c r="TOE193" s="148"/>
      <c r="TOF193" s="148"/>
      <c r="TOG193" s="148"/>
      <c r="TOH193" s="148"/>
      <c r="TOI193" s="148"/>
      <c r="TOJ193" s="148"/>
      <c r="TOK193" s="148"/>
      <c r="TOL193" s="148"/>
      <c r="TOM193" s="148"/>
      <c r="TON193" s="148"/>
      <c r="TOO193" s="148"/>
      <c r="TOP193" s="148"/>
      <c r="TOQ193" s="148"/>
      <c r="TOR193" s="148"/>
      <c r="TOS193" s="148"/>
      <c r="TOT193" s="148"/>
      <c r="TOU193" s="148"/>
      <c r="TOV193" s="148"/>
      <c r="TOW193" s="148"/>
      <c r="TOX193" s="148"/>
      <c r="TOY193" s="148"/>
      <c r="TOZ193" s="148"/>
      <c r="TPA193" s="148"/>
      <c r="TPB193" s="148"/>
      <c r="TPC193" s="148"/>
      <c r="TPD193" s="148"/>
      <c r="TPE193" s="148"/>
      <c r="TPF193" s="148"/>
      <c r="TPG193" s="148"/>
      <c r="TPH193" s="148"/>
      <c r="TPI193" s="148"/>
      <c r="TPJ193" s="148"/>
      <c r="TPK193" s="148"/>
      <c r="TPL193" s="148"/>
      <c r="TPM193" s="148"/>
      <c r="TPN193" s="148"/>
      <c r="TPO193" s="148"/>
      <c r="TPP193" s="148"/>
      <c r="TPQ193" s="148"/>
      <c r="TPR193" s="148"/>
      <c r="TPS193" s="148"/>
      <c r="TPT193" s="148"/>
      <c r="TPU193" s="148"/>
      <c r="TPV193" s="148"/>
      <c r="TPW193" s="148"/>
      <c r="TPX193" s="148"/>
      <c r="TPY193" s="148"/>
      <c r="TPZ193" s="148"/>
      <c r="TQA193" s="148"/>
      <c r="TQB193" s="148"/>
      <c r="TQC193" s="148"/>
      <c r="TQD193" s="148"/>
      <c r="TQE193" s="148"/>
      <c r="TQF193" s="148"/>
      <c r="TQG193" s="148"/>
      <c r="TQH193" s="148"/>
      <c r="TQI193" s="148"/>
      <c r="TQJ193" s="148"/>
      <c r="TQK193" s="148"/>
      <c r="TQL193" s="148"/>
      <c r="TQM193" s="148"/>
      <c r="TQN193" s="148"/>
      <c r="TQO193" s="148"/>
      <c r="TQP193" s="148"/>
      <c r="TQQ193" s="148"/>
      <c r="TQR193" s="148"/>
      <c r="TQS193" s="148"/>
      <c r="TQT193" s="148"/>
      <c r="TQU193" s="148"/>
      <c r="TQV193" s="148"/>
      <c r="TQW193" s="148"/>
      <c r="TQX193" s="148"/>
      <c r="TQY193" s="148"/>
      <c r="TQZ193" s="148"/>
      <c r="TRA193" s="148"/>
      <c r="TRB193" s="148"/>
      <c r="TRC193" s="148"/>
      <c r="TRD193" s="148"/>
      <c r="TRE193" s="148"/>
      <c r="TRF193" s="148"/>
      <c r="TRG193" s="148"/>
      <c r="TRH193" s="148"/>
      <c r="TRI193" s="148"/>
      <c r="TRJ193" s="148"/>
      <c r="TRK193" s="148"/>
      <c r="TRL193" s="148"/>
      <c r="TRM193" s="148"/>
      <c r="TRN193" s="148"/>
      <c r="TRO193" s="148"/>
      <c r="TRP193" s="148"/>
      <c r="TRQ193" s="148"/>
      <c r="TRR193" s="148"/>
      <c r="TRS193" s="148"/>
      <c r="TRT193" s="148"/>
      <c r="TRU193" s="148"/>
      <c r="TRV193" s="148"/>
      <c r="TRW193" s="148"/>
      <c r="TRX193" s="148"/>
      <c r="TRY193" s="148"/>
      <c r="TRZ193" s="148"/>
      <c r="TSA193" s="148"/>
      <c r="TSB193" s="148"/>
      <c r="TSC193" s="148"/>
      <c r="TSD193" s="148"/>
      <c r="TSE193" s="148"/>
      <c r="TSF193" s="148"/>
      <c r="TSG193" s="148"/>
      <c r="TSH193" s="148"/>
      <c r="TSI193" s="148"/>
      <c r="TSJ193" s="148"/>
      <c r="TSK193" s="148"/>
      <c r="TSL193" s="148"/>
      <c r="TSM193" s="148"/>
      <c r="TSN193" s="148"/>
      <c r="TSO193" s="148"/>
      <c r="TSP193" s="148"/>
      <c r="TSQ193" s="148"/>
      <c r="TSR193" s="148"/>
      <c r="TSS193" s="148"/>
      <c r="TST193" s="148"/>
      <c r="TSU193" s="148"/>
      <c r="TSV193" s="148"/>
      <c r="TSW193" s="148"/>
      <c r="TSX193" s="148"/>
      <c r="TSY193" s="148"/>
      <c r="TSZ193" s="148"/>
      <c r="TTA193" s="148"/>
      <c r="TTB193" s="148"/>
      <c r="TTC193" s="148"/>
      <c r="TTD193" s="148"/>
      <c r="TTE193" s="148"/>
      <c r="TTF193" s="148"/>
      <c r="TTG193" s="148"/>
      <c r="TTH193" s="148"/>
      <c r="TTI193" s="148"/>
      <c r="TTJ193" s="148"/>
      <c r="TTK193" s="148"/>
      <c r="TTL193" s="148"/>
      <c r="TTM193" s="148"/>
      <c r="TTN193" s="148"/>
      <c r="TTO193" s="148"/>
      <c r="TTP193" s="148"/>
      <c r="TTQ193" s="148"/>
      <c r="TTR193" s="148"/>
      <c r="TTS193" s="148"/>
      <c r="TTT193" s="148"/>
      <c r="TTU193" s="148"/>
      <c r="TTV193" s="148"/>
      <c r="TTW193" s="148"/>
      <c r="TTX193" s="148"/>
      <c r="TTY193" s="148"/>
      <c r="TTZ193" s="148"/>
      <c r="TUA193" s="148"/>
      <c r="TUB193" s="148"/>
      <c r="TUC193" s="148"/>
      <c r="TUD193" s="148"/>
      <c r="TUE193" s="148"/>
      <c r="TUF193" s="148"/>
      <c r="TUG193" s="148"/>
      <c r="TUH193" s="148"/>
      <c r="TUI193" s="148"/>
      <c r="TUJ193" s="148"/>
      <c r="TUK193" s="148"/>
      <c r="TUL193" s="148"/>
      <c r="TUM193" s="148"/>
      <c r="TUN193" s="148"/>
      <c r="TUO193" s="148"/>
      <c r="TUP193" s="148"/>
      <c r="TUQ193" s="148"/>
      <c r="TUR193" s="148"/>
      <c r="TUS193" s="148"/>
      <c r="TUT193" s="148"/>
      <c r="TUU193" s="148"/>
      <c r="TUV193" s="148"/>
      <c r="TUW193" s="148"/>
      <c r="TUX193" s="148"/>
      <c r="TUY193" s="148"/>
      <c r="TUZ193" s="148"/>
      <c r="TVA193" s="148"/>
      <c r="TVB193" s="148"/>
      <c r="TVC193" s="148"/>
      <c r="TVD193" s="148"/>
      <c r="TVE193" s="148"/>
      <c r="TVF193" s="148"/>
      <c r="TVG193" s="148"/>
      <c r="TVH193" s="148"/>
      <c r="TVI193" s="148"/>
      <c r="TVJ193" s="148"/>
      <c r="TVK193" s="148"/>
      <c r="TVL193" s="148"/>
      <c r="TVM193" s="148"/>
      <c r="TVN193" s="148"/>
      <c r="TVO193" s="148"/>
      <c r="TVP193" s="148"/>
      <c r="TVQ193" s="148"/>
      <c r="TVR193" s="148"/>
      <c r="TVS193" s="148"/>
      <c r="TVT193" s="148"/>
      <c r="TVU193" s="148"/>
      <c r="TVV193" s="148"/>
      <c r="TVW193" s="148"/>
      <c r="TVX193" s="148"/>
      <c r="TVY193" s="148"/>
      <c r="TVZ193" s="148"/>
      <c r="TWA193" s="148"/>
      <c r="TWB193" s="148"/>
      <c r="TWC193" s="148"/>
      <c r="TWD193" s="148"/>
      <c r="TWE193" s="148"/>
      <c r="TWF193" s="148"/>
      <c r="TWG193" s="148"/>
      <c r="TWH193" s="148"/>
      <c r="TWI193" s="148"/>
      <c r="TWJ193" s="148"/>
      <c r="TWK193" s="148"/>
      <c r="TWL193" s="148"/>
      <c r="TWM193" s="148"/>
      <c r="TWN193" s="148"/>
      <c r="TWO193" s="148"/>
      <c r="TWP193" s="148"/>
      <c r="TWQ193" s="148"/>
      <c r="TWR193" s="148"/>
      <c r="TWS193" s="148"/>
      <c r="TWT193" s="148"/>
      <c r="TWU193" s="148"/>
      <c r="TWV193" s="148"/>
      <c r="TWW193" s="148"/>
      <c r="TWX193" s="148"/>
      <c r="TWY193" s="148"/>
      <c r="TWZ193" s="148"/>
      <c r="TXA193" s="148"/>
      <c r="TXB193" s="148"/>
      <c r="TXC193" s="148"/>
      <c r="TXD193" s="148"/>
      <c r="TXE193" s="148"/>
      <c r="TXF193" s="148"/>
      <c r="TXG193" s="148"/>
      <c r="TXH193" s="148"/>
      <c r="TXI193" s="148"/>
      <c r="TXJ193" s="148"/>
      <c r="TXK193" s="148"/>
      <c r="TXL193" s="148"/>
      <c r="TXM193" s="148"/>
      <c r="TXN193" s="148"/>
      <c r="TXO193" s="148"/>
      <c r="TXP193" s="148"/>
      <c r="TXQ193" s="148"/>
      <c r="TXR193" s="148"/>
      <c r="TXS193" s="148"/>
      <c r="TXT193" s="148"/>
      <c r="TXU193" s="148"/>
      <c r="TXV193" s="148"/>
      <c r="TXW193" s="148"/>
      <c r="TXX193" s="148"/>
      <c r="TXY193" s="148"/>
      <c r="TXZ193" s="148"/>
      <c r="TYA193" s="148"/>
      <c r="TYB193" s="148"/>
      <c r="TYC193" s="148"/>
      <c r="TYD193" s="148"/>
      <c r="TYE193" s="148"/>
      <c r="TYF193" s="148"/>
      <c r="TYG193" s="148"/>
      <c r="TYH193" s="148"/>
      <c r="TYI193" s="148"/>
      <c r="TYJ193" s="148"/>
      <c r="TYK193" s="148"/>
      <c r="TYL193" s="148"/>
      <c r="TYM193" s="148"/>
      <c r="TYN193" s="148"/>
      <c r="TYO193" s="148"/>
      <c r="TYP193" s="148"/>
      <c r="TYQ193" s="148"/>
      <c r="TYR193" s="148"/>
      <c r="TYS193" s="148"/>
      <c r="TYT193" s="148"/>
      <c r="TYU193" s="148"/>
      <c r="TYV193" s="148"/>
      <c r="TYW193" s="148"/>
      <c r="TYX193" s="148"/>
      <c r="TYY193" s="148"/>
      <c r="TYZ193" s="148"/>
      <c r="TZA193" s="148"/>
      <c r="TZB193" s="148"/>
      <c r="TZC193" s="148"/>
      <c r="TZD193" s="148"/>
      <c r="TZE193" s="148"/>
      <c r="TZF193" s="148"/>
      <c r="TZG193" s="148"/>
      <c r="TZH193" s="148"/>
      <c r="TZI193" s="148"/>
      <c r="TZJ193" s="148"/>
      <c r="TZK193" s="148"/>
      <c r="TZL193" s="148"/>
      <c r="TZM193" s="148"/>
      <c r="TZN193" s="148"/>
      <c r="TZO193" s="148"/>
      <c r="TZP193" s="148"/>
      <c r="TZQ193" s="148"/>
      <c r="TZR193" s="148"/>
      <c r="TZS193" s="148"/>
      <c r="TZT193" s="148"/>
      <c r="TZU193" s="148"/>
      <c r="TZV193" s="148"/>
      <c r="TZW193" s="148"/>
      <c r="TZX193" s="148"/>
      <c r="TZY193" s="148"/>
      <c r="TZZ193" s="148"/>
      <c r="UAA193" s="148"/>
      <c r="UAB193" s="148"/>
      <c r="UAC193" s="148"/>
      <c r="UAD193" s="148"/>
      <c r="UAE193" s="148"/>
      <c r="UAF193" s="148"/>
      <c r="UAG193" s="148"/>
      <c r="UAH193" s="148"/>
      <c r="UAI193" s="148"/>
      <c r="UAJ193" s="148"/>
      <c r="UAK193" s="148"/>
      <c r="UAL193" s="148"/>
      <c r="UAM193" s="148"/>
      <c r="UAN193" s="148"/>
      <c r="UAO193" s="148"/>
      <c r="UAP193" s="148"/>
      <c r="UAQ193" s="148"/>
      <c r="UAR193" s="148"/>
      <c r="UAS193" s="148"/>
      <c r="UAT193" s="148"/>
      <c r="UAU193" s="148"/>
      <c r="UAV193" s="148"/>
      <c r="UAW193" s="148"/>
      <c r="UAX193" s="148"/>
      <c r="UAY193" s="148"/>
      <c r="UAZ193" s="148"/>
      <c r="UBA193" s="148"/>
      <c r="UBB193" s="148"/>
      <c r="UBC193" s="148"/>
      <c r="UBD193" s="148"/>
      <c r="UBE193" s="148"/>
      <c r="UBF193" s="148"/>
      <c r="UBG193" s="148"/>
      <c r="UBH193" s="148"/>
      <c r="UBI193" s="148"/>
      <c r="UBJ193" s="148"/>
      <c r="UBK193" s="148"/>
      <c r="UBL193" s="148"/>
      <c r="UBM193" s="148"/>
      <c r="UBN193" s="148"/>
      <c r="UBO193" s="148"/>
      <c r="UBP193" s="148"/>
      <c r="UBQ193" s="148"/>
      <c r="UBR193" s="148"/>
      <c r="UBS193" s="148"/>
      <c r="UBT193" s="148"/>
      <c r="UBU193" s="148"/>
      <c r="UBV193" s="148"/>
      <c r="UBW193" s="148"/>
      <c r="UBX193" s="148"/>
      <c r="UBY193" s="148"/>
      <c r="UBZ193" s="148"/>
      <c r="UCA193" s="148"/>
      <c r="UCB193" s="148"/>
      <c r="UCC193" s="148"/>
      <c r="UCD193" s="148"/>
      <c r="UCE193" s="148"/>
      <c r="UCF193" s="148"/>
      <c r="UCG193" s="148"/>
      <c r="UCH193" s="148"/>
      <c r="UCI193" s="148"/>
      <c r="UCJ193" s="148"/>
      <c r="UCK193" s="148"/>
      <c r="UCL193" s="148"/>
      <c r="UCM193" s="148"/>
      <c r="UCN193" s="148"/>
      <c r="UCO193" s="148"/>
      <c r="UCP193" s="148"/>
      <c r="UCQ193" s="148"/>
      <c r="UCR193" s="148"/>
      <c r="UCS193" s="148"/>
      <c r="UCT193" s="148"/>
      <c r="UCU193" s="148"/>
      <c r="UCV193" s="148"/>
      <c r="UCW193" s="148"/>
      <c r="UCX193" s="148"/>
      <c r="UCY193" s="148"/>
      <c r="UCZ193" s="148"/>
      <c r="UDA193" s="148"/>
      <c r="UDB193" s="148"/>
      <c r="UDC193" s="148"/>
      <c r="UDD193" s="148"/>
      <c r="UDE193" s="148"/>
      <c r="UDF193" s="148"/>
      <c r="UDG193" s="148"/>
      <c r="UDH193" s="148"/>
      <c r="UDI193" s="148"/>
      <c r="UDJ193" s="148"/>
      <c r="UDK193" s="148"/>
      <c r="UDL193" s="148"/>
      <c r="UDM193" s="148"/>
      <c r="UDN193" s="148"/>
      <c r="UDO193" s="148"/>
      <c r="UDP193" s="148"/>
      <c r="UDQ193" s="148"/>
      <c r="UDR193" s="148"/>
      <c r="UDS193" s="148"/>
      <c r="UDT193" s="148"/>
      <c r="UDU193" s="148"/>
      <c r="UDV193" s="148"/>
      <c r="UDW193" s="148"/>
      <c r="UDX193" s="148"/>
      <c r="UDY193" s="148"/>
      <c r="UDZ193" s="148"/>
      <c r="UEA193" s="148"/>
      <c r="UEB193" s="148"/>
      <c r="UEC193" s="148"/>
      <c r="UED193" s="148"/>
      <c r="UEE193" s="148"/>
      <c r="UEF193" s="148"/>
      <c r="UEG193" s="148"/>
      <c r="UEH193" s="148"/>
      <c r="UEI193" s="148"/>
      <c r="UEJ193" s="148"/>
      <c r="UEK193" s="148"/>
      <c r="UEL193" s="148"/>
      <c r="UEM193" s="148"/>
      <c r="UEN193" s="148"/>
      <c r="UEO193" s="148"/>
      <c r="UEP193" s="148"/>
      <c r="UEQ193" s="148"/>
      <c r="UER193" s="148"/>
      <c r="UES193" s="148"/>
      <c r="UET193" s="148"/>
      <c r="UEU193" s="148"/>
      <c r="UEV193" s="148"/>
      <c r="UEW193" s="148"/>
      <c r="UEX193" s="148"/>
      <c r="UEY193" s="148"/>
      <c r="UEZ193" s="148"/>
      <c r="UFA193" s="148"/>
      <c r="UFB193" s="148"/>
      <c r="UFC193" s="148"/>
      <c r="UFD193" s="148"/>
      <c r="UFE193" s="148"/>
      <c r="UFF193" s="148"/>
      <c r="UFG193" s="148"/>
      <c r="UFH193" s="148"/>
      <c r="UFI193" s="148"/>
      <c r="UFJ193" s="148"/>
      <c r="UFK193" s="148"/>
      <c r="UFL193" s="148"/>
      <c r="UFM193" s="148"/>
      <c r="UFN193" s="148"/>
      <c r="UFO193" s="148"/>
      <c r="UFP193" s="148"/>
      <c r="UFQ193" s="148"/>
      <c r="UFR193" s="148"/>
      <c r="UFS193" s="148"/>
      <c r="UFT193" s="148"/>
      <c r="UFU193" s="148"/>
      <c r="UFV193" s="148"/>
      <c r="UFW193" s="148"/>
      <c r="UFX193" s="148"/>
      <c r="UFY193" s="148"/>
      <c r="UFZ193" s="148"/>
      <c r="UGA193" s="148"/>
      <c r="UGB193" s="148"/>
      <c r="UGC193" s="148"/>
      <c r="UGD193" s="148"/>
      <c r="UGE193" s="148"/>
      <c r="UGF193" s="148"/>
      <c r="UGG193" s="148"/>
      <c r="UGH193" s="148"/>
      <c r="UGI193" s="148"/>
      <c r="UGJ193" s="148"/>
      <c r="UGK193" s="148"/>
      <c r="UGL193" s="148"/>
      <c r="UGM193" s="148"/>
      <c r="UGN193" s="148"/>
      <c r="UGO193" s="148"/>
      <c r="UGP193" s="148"/>
      <c r="UGQ193" s="148"/>
      <c r="UGR193" s="148"/>
      <c r="UGS193" s="148"/>
      <c r="UGT193" s="148"/>
      <c r="UGU193" s="148"/>
      <c r="UGV193" s="148"/>
      <c r="UGW193" s="148"/>
      <c r="UGX193" s="148"/>
      <c r="UGY193" s="148"/>
      <c r="UGZ193" s="148"/>
      <c r="UHA193" s="148"/>
      <c r="UHB193" s="148"/>
      <c r="UHC193" s="148"/>
      <c r="UHD193" s="148"/>
      <c r="UHE193" s="148"/>
      <c r="UHF193" s="148"/>
      <c r="UHG193" s="148"/>
      <c r="UHH193" s="148"/>
      <c r="UHI193" s="148"/>
      <c r="UHJ193" s="148"/>
      <c r="UHK193" s="148"/>
      <c r="UHL193" s="148"/>
      <c r="UHM193" s="148"/>
      <c r="UHN193" s="148"/>
      <c r="UHO193" s="148"/>
      <c r="UHP193" s="148"/>
      <c r="UHQ193" s="148"/>
      <c r="UHR193" s="148"/>
      <c r="UHS193" s="148"/>
      <c r="UHT193" s="148"/>
      <c r="UHU193" s="148"/>
      <c r="UHV193" s="148"/>
      <c r="UHW193" s="148"/>
      <c r="UHX193" s="148"/>
      <c r="UHY193" s="148"/>
      <c r="UHZ193" s="148"/>
      <c r="UIA193" s="148"/>
      <c r="UIB193" s="148"/>
      <c r="UIC193" s="148"/>
      <c r="UID193" s="148"/>
      <c r="UIE193" s="148"/>
      <c r="UIF193" s="148"/>
      <c r="UIG193" s="148"/>
      <c r="UIH193" s="148"/>
      <c r="UII193" s="148"/>
      <c r="UIJ193" s="148"/>
      <c r="UIK193" s="148"/>
      <c r="UIL193" s="148"/>
      <c r="UIM193" s="148"/>
      <c r="UIN193" s="148"/>
      <c r="UIO193" s="148"/>
      <c r="UIP193" s="148"/>
      <c r="UIQ193" s="148"/>
      <c r="UIR193" s="148"/>
      <c r="UIS193" s="148"/>
      <c r="UIT193" s="148"/>
      <c r="UIU193" s="148"/>
      <c r="UIV193" s="148"/>
      <c r="UIW193" s="148"/>
      <c r="UIX193" s="148"/>
      <c r="UIY193" s="148"/>
      <c r="UIZ193" s="148"/>
      <c r="UJA193" s="148"/>
      <c r="UJB193" s="148"/>
      <c r="UJC193" s="148"/>
      <c r="UJD193" s="148"/>
      <c r="UJE193" s="148"/>
      <c r="UJF193" s="148"/>
      <c r="UJG193" s="148"/>
      <c r="UJH193" s="148"/>
      <c r="UJI193" s="148"/>
      <c r="UJJ193" s="148"/>
      <c r="UJK193" s="148"/>
      <c r="UJL193" s="148"/>
      <c r="UJM193" s="148"/>
      <c r="UJN193" s="148"/>
      <c r="UJO193" s="148"/>
      <c r="UJP193" s="148"/>
      <c r="UJQ193" s="148"/>
      <c r="UJR193" s="148"/>
      <c r="UJS193" s="148"/>
      <c r="UJT193" s="148"/>
      <c r="UJU193" s="148"/>
      <c r="UJV193" s="148"/>
      <c r="UJW193" s="148"/>
      <c r="UJX193" s="148"/>
      <c r="UJY193" s="148"/>
      <c r="UJZ193" s="148"/>
      <c r="UKA193" s="148"/>
      <c r="UKB193" s="148"/>
      <c r="UKC193" s="148"/>
      <c r="UKD193" s="148"/>
      <c r="UKE193" s="148"/>
      <c r="UKF193" s="148"/>
      <c r="UKG193" s="148"/>
      <c r="UKH193" s="148"/>
      <c r="UKI193" s="148"/>
      <c r="UKJ193" s="148"/>
      <c r="UKK193" s="148"/>
      <c r="UKL193" s="148"/>
      <c r="UKM193" s="148"/>
      <c r="UKN193" s="148"/>
      <c r="UKO193" s="148"/>
      <c r="UKP193" s="148"/>
      <c r="UKQ193" s="148"/>
      <c r="UKR193" s="148"/>
      <c r="UKS193" s="148"/>
      <c r="UKT193" s="148"/>
      <c r="UKU193" s="148"/>
      <c r="UKV193" s="148"/>
      <c r="UKW193" s="148"/>
      <c r="UKX193" s="148"/>
      <c r="UKY193" s="148"/>
      <c r="UKZ193" s="148"/>
      <c r="ULA193" s="148"/>
      <c r="ULB193" s="148"/>
      <c r="ULC193" s="148"/>
      <c r="ULD193" s="148"/>
      <c r="ULE193" s="148"/>
      <c r="ULF193" s="148"/>
      <c r="ULG193" s="148"/>
      <c r="ULH193" s="148"/>
      <c r="ULI193" s="148"/>
      <c r="ULJ193" s="148"/>
      <c r="ULK193" s="148"/>
      <c r="ULL193" s="148"/>
      <c r="ULM193" s="148"/>
      <c r="ULN193" s="148"/>
      <c r="ULO193" s="148"/>
      <c r="ULP193" s="148"/>
      <c r="ULQ193" s="148"/>
      <c r="ULR193" s="148"/>
      <c r="ULS193" s="148"/>
      <c r="ULT193" s="148"/>
      <c r="ULU193" s="148"/>
      <c r="ULV193" s="148"/>
      <c r="ULW193" s="148"/>
      <c r="ULX193" s="148"/>
      <c r="ULY193" s="148"/>
      <c r="ULZ193" s="148"/>
      <c r="UMA193" s="148"/>
      <c r="UMB193" s="148"/>
      <c r="UMC193" s="148"/>
      <c r="UMD193" s="148"/>
      <c r="UME193" s="148"/>
      <c r="UMF193" s="148"/>
      <c r="UMG193" s="148"/>
      <c r="UMH193" s="148"/>
      <c r="UMI193" s="148"/>
      <c r="UMJ193" s="148"/>
      <c r="UMK193" s="148"/>
      <c r="UML193" s="148"/>
      <c r="UMM193" s="148"/>
      <c r="UMN193" s="148"/>
      <c r="UMO193" s="148"/>
      <c r="UMP193" s="148"/>
      <c r="UMQ193" s="148"/>
      <c r="UMR193" s="148"/>
      <c r="UMS193" s="148"/>
      <c r="UMT193" s="148"/>
      <c r="UMU193" s="148"/>
      <c r="UMV193" s="148"/>
      <c r="UMW193" s="148"/>
      <c r="UMX193" s="148"/>
      <c r="UMY193" s="148"/>
      <c r="UMZ193" s="148"/>
      <c r="UNA193" s="148"/>
      <c r="UNB193" s="148"/>
      <c r="UNC193" s="148"/>
      <c r="UND193" s="148"/>
      <c r="UNE193" s="148"/>
      <c r="UNF193" s="148"/>
      <c r="UNG193" s="148"/>
      <c r="UNH193" s="148"/>
      <c r="UNI193" s="148"/>
      <c r="UNJ193" s="148"/>
      <c r="UNK193" s="148"/>
      <c r="UNL193" s="148"/>
      <c r="UNM193" s="148"/>
      <c r="UNN193" s="148"/>
      <c r="UNO193" s="148"/>
      <c r="UNP193" s="148"/>
      <c r="UNQ193" s="148"/>
      <c r="UNR193" s="148"/>
      <c r="UNS193" s="148"/>
      <c r="UNT193" s="148"/>
      <c r="UNU193" s="148"/>
      <c r="UNV193" s="148"/>
      <c r="UNW193" s="148"/>
      <c r="UNX193" s="148"/>
      <c r="UNY193" s="148"/>
      <c r="UNZ193" s="148"/>
      <c r="UOA193" s="148"/>
      <c r="UOB193" s="148"/>
      <c r="UOC193" s="148"/>
      <c r="UOD193" s="148"/>
      <c r="UOE193" s="148"/>
      <c r="UOF193" s="148"/>
      <c r="UOG193" s="148"/>
      <c r="UOH193" s="148"/>
      <c r="UOI193" s="148"/>
      <c r="UOJ193" s="148"/>
      <c r="UOK193" s="148"/>
      <c r="UOL193" s="148"/>
      <c r="UOM193" s="148"/>
      <c r="UON193" s="148"/>
      <c r="UOO193" s="148"/>
      <c r="UOP193" s="148"/>
      <c r="UOQ193" s="148"/>
      <c r="UOR193" s="148"/>
      <c r="UOS193" s="148"/>
      <c r="UOT193" s="148"/>
      <c r="UOU193" s="148"/>
      <c r="UOV193" s="148"/>
      <c r="UOW193" s="148"/>
      <c r="UOX193" s="148"/>
      <c r="UOY193" s="148"/>
      <c r="UOZ193" s="148"/>
      <c r="UPA193" s="148"/>
      <c r="UPB193" s="148"/>
      <c r="UPC193" s="148"/>
      <c r="UPD193" s="148"/>
      <c r="UPE193" s="148"/>
      <c r="UPF193" s="148"/>
      <c r="UPG193" s="148"/>
      <c r="UPH193" s="148"/>
      <c r="UPI193" s="148"/>
      <c r="UPJ193" s="148"/>
      <c r="UPK193" s="148"/>
      <c r="UPL193" s="148"/>
      <c r="UPM193" s="148"/>
      <c r="UPN193" s="148"/>
      <c r="UPO193" s="148"/>
      <c r="UPP193" s="148"/>
      <c r="UPQ193" s="148"/>
      <c r="UPR193" s="148"/>
      <c r="UPS193" s="148"/>
      <c r="UPT193" s="148"/>
      <c r="UPU193" s="148"/>
      <c r="UPV193" s="148"/>
      <c r="UPW193" s="148"/>
      <c r="UPX193" s="148"/>
      <c r="UPY193" s="148"/>
      <c r="UPZ193" s="148"/>
      <c r="UQA193" s="148"/>
      <c r="UQB193" s="148"/>
      <c r="UQC193" s="148"/>
      <c r="UQD193" s="148"/>
      <c r="UQE193" s="148"/>
      <c r="UQF193" s="148"/>
      <c r="UQG193" s="148"/>
      <c r="UQH193" s="148"/>
      <c r="UQI193" s="148"/>
      <c r="UQJ193" s="148"/>
      <c r="UQK193" s="148"/>
      <c r="UQL193" s="148"/>
      <c r="UQM193" s="148"/>
      <c r="UQN193" s="148"/>
      <c r="UQO193" s="148"/>
      <c r="UQP193" s="148"/>
      <c r="UQQ193" s="148"/>
      <c r="UQR193" s="148"/>
      <c r="UQS193" s="148"/>
      <c r="UQT193" s="148"/>
      <c r="UQU193" s="148"/>
      <c r="UQV193" s="148"/>
      <c r="UQW193" s="148"/>
      <c r="UQX193" s="148"/>
      <c r="UQY193" s="148"/>
      <c r="UQZ193" s="148"/>
      <c r="URA193" s="148"/>
      <c r="URB193" s="148"/>
      <c r="URC193" s="148"/>
      <c r="URD193" s="148"/>
      <c r="URE193" s="148"/>
      <c r="URF193" s="148"/>
      <c r="URG193" s="148"/>
      <c r="URH193" s="148"/>
      <c r="URI193" s="148"/>
      <c r="URJ193" s="148"/>
      <c r="URK193" s="148"/>
      <c r="URL193" s="148"/>
      <c r="URM193" s="148"/>
      <c r="URN193" s="148"/>
      <c r="URO193" s="148"/>
      <c r="URP193" s="148"/>
      <c r="URQ193" s="148"/>
      <c r="URR193" s="148"/>
      <c r="URS193" s="148"/>
      <c r="URT193" s="148"/>
      <c r="URU193" s="148"/>
      <c r="URV193" s="148"/>
      <c r="URW193" s="148"/>
      <c r="URX193" s="148"/>
      <c r="URY193" s="148"/>
      <c r="URZ193" s="148"/>
      <c r="USA193" s="148"/>
      <c r="USB193" s="148"/>
      <c r="USC193" s="148"/>
      <c r="USD193" s="148"/>
      <c r="USE193" s="148"/>
      <c r="USF193" s="148"/>
      <c r="USG193" s="148"/>
      <c r="USH193" s="148"/>
      <c r="USI193" s="148"/>
      <c r="USJ193" s="148"/>
      <c r="USK193" s="148"/>
      <c r="USL193" s="148"/>
      <c r="USM193" s="148"/>
      <c r="USN193" s="148"/>
      <c r="USO193" s="148"/>
      <c r="USP193" s="148"/>
      <c r="USQ193" s="148"/>
      <c r="USR193" s="148"/>
      <c r="USS193" s="148"/>
      <c r="UST193" s="148"/>
      <c r="USU193" s="148"/>
      <c r="USV193" s="148"/>
      <c r="USW193" s="148"/>
      <c r="USX193" s="148"/>
      <c r="USY193" s="148"/>
      <c r="USZ193" s="148"/>
      <c r="UTA193" s="148"/>
      <c r="UTB193" s="148"/>
      <c r="UTC193" s="148"/>
      <c r="UTD193" s="148"/>
      <c r="UTE193" s="148"/>
      <c r="UTF193" s="148"/>
      <c r="UTG193" s="148"/>
      <c r="UTH193" s="148"/>
      <c r="UTI193" s="148"/>
      <c r="UTJ193" s="148"/>
      <c r="UTK193" s="148"/>
      <c r="UTL193" s="148"/>
      <c r="UTM193" s="148"/>
      <c r="UTN193" s="148"/>
      <c r="UTO193" s="148"/>
      <c r="UTP193" s="148"/>
      <c r="UTQ193" s="148"/>
      <c r="UTR193" s="148"/>
      <c r="UTS193" s="148"/>
      <c r="UTT193" s="148"/>
      <c r="UTU193" s="148"/>
      <c r="UTV193" s="148"/>
      <c r="UTW193" s="148"/>
      <c r="UTX193" s="148"/>
      <c r="UTY193" s="148"/>
      <c r="UTZ193" s="148"/>
      <c r="UUA193" s="148"/>
      <c r="UUB193" s="148"/>
      <c r="UUC193" s="148"/>
      <c r="UUD193" s="148"/>
      <c r="UUE193" s="148"/>
      <c r="UUF193" s="148"/>
      <c r="UUG193" s="148"/>
      <c r="UUH193" s="148"/>
      <c r="UUI193" s="148"/>
      <c r="UUJ193" s="148"/>
      <c r="UUK193" s="148"/>
      <c r="UUL193" s="148"/>
      <c r="UUM193" s="148"/>
      <c r="UUN193" s="148"/>
      <c r="UUO193" s="148"/>
      <c r="UUP193" s="148"/>
      <c r="UUQ193" s="148"/>
      <c r="UUR193" s="148"/>
      <c r="UUS193" s="148"/>
      <c r="UUT193" s="148"/>
      <c r="UUU193" s="148"/>
      <c r="UUV193" s="148"/>
      <c r="UUW193" s="148"/>
      <c r="UUX193" s="148"/>
      <c r="UUY193" s="148"/>
      <c r="UUZ193" s="148"/>
      <c r="UVA193" s="148"/>
      <c r="UVB193" s="148"/>
      <c r="UVC193" s="148"/>
      <c r="UVD193" s="148"/>
      <c r="UVE193" s="148"/>
      <c r="UVF193" s="148"/>
      <c r="UVG193" s="148"/>
      <c r="UVH193" s="148"/>
      <c r="UVI193" s="148"/>
      <c r="UVJ193" s="148"/>
      <c r="UVK193" s="148"/>
      <c r="UVL193" s="148"/>
      <c r="UVM193" s="148"/>
      <c r="UVN193" s="148"/>
      <c r="UVO193" s="148"/>
      <c r="UVP193" s="148"/>
      <c r="UVQ193" s="148"/>
      <c r="UVR193" s="148"/>
      <c r="UVS193" s="148"/>
      <c r="UVT193" s="148"/>
      <c r="UVU193" s="148"/>
      <c r="UVV193" s="148"/>
      <c r="UVW193" s="148"/>
      <c r="UVX193" s="148"/>
      <c r="UVY193" s="148"/>
      <c r="UVZ193" s="148"/>
      <c r="UWA193" s="148"/>
      <c r="UWB193" s="148"/>
      <c r="UWC193" s="148"/>
      <c r="UWD193" s="148"/>
      <c r="UWE193" s="148"/>
      <c r="UWF193" s="148"/>
      <c r="UWG193" s="148"/>
      <c r="UWH193" s="148"/>
      <c r="UWI193" s="148"/>
      <c r="UWJ193" s="148"/>
      <c r="UWK193" s="148"/>
      <c r="UWL193" s="148"/>
      <c r="UWM193" s="148"/>
      <c r="UWN193" s="148"/>
      <c r="UWO193" s="148"/>
      <c r="UWP193" s="148"/>
      <c r="UWQ193" s="148"/>
      <c r="UWR193" s="148"/>
      <c r="UWS193" s="148"/>
      <c r="UWT193" s="148"/>
      <c r="UWU193" s="148"/>
      <c r="UWV193" s="148"/>
      <c r="UWW193" s="148"/>
      <c r="UWX193" s="148"/>
      <c r="UWY193" s="148"/>
      <c r="UWZ193" s="148"/>
      <c r="UXA193" s="148"/>
      <c r="UXB193" s="148"/>
      <c r="UXC193" s="148"/>
      <c r="UXD193" s="148"/>
      <c r="UXE193" s="148"/>
      <c r="UXF193" s="148"/>
      <c r="UXG193" s="148"/>
      <c r="UXH193" s="148"/>
      <c r="UXI193" s="148"/>
      <c r="UXJ193" s="148"/>
      <c r="UXK193" s="148"/>
      <c r="UXL193" s="148"/>
      <c r="UXM193" s="148"/>
      <c r="UXN193" s="148"/>
      <c r="UXO193" s="148"/>
      <c r="UXP193" s="148"/>
      <c r="UXQ193" s="148"/>
      <c r="UXR193" s="148"/>
      <c r="UXS193" s="148"/>
      <c r="UXT193" s="148"/>
      <c r="UXU193" s="148"/>
      <c r="UXV193" s="148"/>
      <c r="UXW193" s="148"/>
      <c r="UXX193" s="148"/>
      <c r="UXY193" s="148"/>
      <c r="UXZ193" s="148"/>
      <c r="UYA193" s="148"/>
      <c r="UYB193" s="148"/>
      <c r="UYC193" s="148"/>
      <c r="UYD193" s="148"/>
      <c r="UYE193" s="148"/>
      <c r="UYF193" s="148"/>
      <c r="UYG193" s="148"/>
      <c r="UYH193" s="148"/>
      <c r="UYI193" s="148"/>
      <c r="UYJ193" s="148"/>
      <c r="UYK193" s="148"/>
      <c r="UYL193" s="148"/>
      <c r="UYM193" s="148"/>
      <c r="UYN193" s="148"/>
      <c r="UYO193" s="148"/>
      <c r="UYP193" s="148"/>
      <c r="UYQ193" s="148"/>
      <c r="UYR193" s="148"/>
      <c r="UYS193" s="148"/>
      <c r="UYT193" s="148"/>
      <c r="UYU193" s="148"/>
      <c r="UYV193" s="148"/>
      <c r="UYW193" s="148"/>
      <c r="UYX193" s="148"/>
      <c r="UYY193" s="148"/>
      <c r="UYZ193" s="148"/>
      <c r="UZA193" s="148"/>
      <c r="UZB193" s="148"/>
      <c r="UZC193" s="148"/>
      <c r="UZD193" s="148"/>
      <c r="UZE193" s="148"/>
      <c r="UZF193" s="148"/>
      <c r="UZG193" s="148"/>
      <c r="UZH193" s="148"/>
      <c r="UZI193" s="148"/>
      <c r="UZJ193" s="148"/>
      <c r="UZK193" s="148"/>
      <c r="UZL193" s="148"/>
      <c r="UZM193" s="148"/>
      <c r="UZN193" s="148"/>
      <c r="UZO193" s="148"/>
      <c r="UZP193" s="148"/>
      <c r="UZQ193" s="148"/>
      <c r="UZR193" s="148"/>
      <c r="UZS193" s="148"/>
      <c r="UZT193" s="148"/>
      <c r="UZU193" s="148"/>
      <c r="UZV193" s="148"/>
      <c r="UZW193" s="148"/>
      <c r="UZX193" s="148"/>
      <c r="UZY193" s="148"/>
      <c r="UZZ193" s="148"/>
      <c r="VAA193" s="148"/>
      <c r="VAB193" s="148"/>
      <c r="VAC193" s="148"/>
      <c r="VAD193" s="148"/>
      <c r="VAE193" s="148"/>
      <c r="VAF193" s="148"/>
      <c r="VAG193" s="148"/>
      <c r="VAH193" s="148"/>
      <c r="VAI193" s="148"/>
      <c r="VAJ193" s="148"/>
      <c r="VAK193" s="148"/>
      <c r="VAL193" s="148"/>
      <c r="VAM193" s="148"/>
      <c r="VAN193" s="148"/>
      <c r="VAO193" s="148"/>
      <c r="VAP193" s="148"/>
      <c r="VAQ193" s="148"/>
      <c r="VAR193" s="148"/>
      <c r="VAS193" s="148"/>
      <c r="VAT193" s="148"/>
      <c r="VAU193" s="148"/>
      <c r="VAV193" s="148"/>
      <c r="VAW193" s="148"/>
      <c r="VAX193" s="148"/>
      <c r="VAY193" s="148"/>
      <c r="VAZ193" s="148"/>
      <c r="VBA193" s="148"/>
      <c r="VBB193" s="148"/>
      <c r="VBC193" s="148"/>
      <c r="VBD193" s="148"/>
      <c r="VBE193" s="148"/>
      <c r="VBF193" s="148"/>
      <c r="VBG193" s="148"/>
      <c r="VBH193" s="148"/>
      <c r="VBI193" s="148"/>
      <c r="VBJ193" s="148"/>
      <c r="VBK193" s="148"/>
      <c r="VBL193" s="148"/>
      <c r="VBM193" s="148"/>
      <c r="VBN193" s="148"/>
      <c r="VBO193" s="148"/>
      <c r="VBP193" s="148"/>
      <c r="VBQ193" s="148"/>
      <c r="VBR193" s="148"/>
      <c r="VBS193" s="148"/>
      <c r="VBT193" s="148"/>
      <c r="VBU193" s="148"/>
      <c r="VBV193" s="148"/>
      <c r="VBW193" s="148"/>
      <c r="VBX193" s="148"/>
      <c r="VBY193" s="148"/>
      <c r="VBZ193" s="148"/>
      <c r="VCA193" s="148"/>
      <c r="VCB193" s="148"/>
      <c r="VCC193" s="148"/>
      <c r="VCD193" s="148"/>
      <c r="VCE193" s="148"/>
      <c r="VCF193" s="148"/>
      <c r="VCG193" s="148"/>
      <c r="VCH193" s="148"/>
      <c r="VCI193" s="148"/>
      <c r="VCJ193" s="148"/>
      <c r="VCK193" s="148"/>
      <c r="VCL193" s="148"/>
      <c r="VCM193" s="148"/>
      <c r="VCN193" s="148"/>
      <c r="VCO193" s="148"/>
      <c r="VCP193" s="148"/>
      <c r="VCQ193" s="148"/>
      <c r="VCR193" s="148"/>
      <c r="VCS193" s="148"/>
      <c r="VCT193" s="148"/>
      <c r="VCU193" s="148"/>
      <c r="VCV193" s="148"/>
      <c r="VCW193" s="148"/>
      <c r="VCX193" s="148"/>
      <c r="VCY193" s="148"/>
      <c r="VCZ193" s="148"/>
      <c r="VDA193" s="148"/>
      <c r="VDB193" s="148"/>
      <c r="VDC193" s="148"/>
      <c r="VDD193" s="148"/>
      <c r="VDE193" s="148"/>
      <c r="VDF193" s="148"/>
      <c r="VDG193" s="148"/>
      <c r="VDH193" s="148"/>
      <c r="VDI193" s="148"/>
      <c r="VDJ193" s="148"/>
      <c r="VDK193" s="148"/>
      <c r="VDL193" s="148"/>
      <c r="VDM193" s="148"/>
      <c r="VDN193" s="148"/>
      <c r="VDO193" s="148"/>
      <c r="VDP193" s="148"/>
      <c r="VDQ193" s="148"/>
      <c r="VDR193" s="148"/>
      <c r="VDS193" s="148"/>
      <c r="VDT193" s="148"/>
      <c r="VDU193" s="148"/>
      <c r="VDV193" s="148"/>
      <c r="VDW193" s="148"/>
      <c r="VDX193" s="148"/>
      <c r="VDY193" s="148"/>
      <c r="VDZ193" s="148"/>
      <c r="VEA193" s="148"/>
      <c r="VEB193" s="148"/>
      <c r="VEC193" s="148"/>
      <c r="VED193" s="148"/>
      <c r="VEE193" s="148"/>
      <c r="VEF193" s="148"/>
      <c r="VEG193" s="148"/>
      <c r="VEH193" s="148"/>
      <c r="VEI193" s="148"/>
      <c r="VEJ193" s="148"/>
      <c r="VEK193" s="148"/>
      <c r="VEL193" s="148"/>
      <c r="VEM193" s="148"/>
      <c r="VEN193" s="148"/>
      <c r="VEO193" s="148"/>
      <c r="VEP193" s="148"/>
      <c r="VEQ193" s="148"/>
      <c r="VER193" s="148"/>
      <c r="VES193" s="148"/>
      <c r="VET193" s="148"/>
      <c r="VEU193" s="148"/>
      <c r="VEV193" s="148"/>
      <c r="VEW193" s="148"/>
      <c r="VEX193" s="148"/>
      <c r="VEY193" s="148"/>
      <c r="VEZ193" s="148"/>
      <c r="VFA193" s="148"/>
      <c r="VFB193" s="148"/>
      <c r="VFC193" s="148"/>
      <c r="VFD193" s="148"/>
      <c r="VFE193" s="148"/>
      <c r="VFF193" s="148"/>
      <c r="VFG193" s="148"/>
      <c r="VFH193" s="148"/>
      <c r="VFI193" s="148"/>
      <c r="VFJ193" s="148"/>
      <c r="VFK193" s="148"/>
      <c r="VFL193" s="148"/>
      <c r="VFM193" s="148"/>
      <c r="VFN193" s="148"/>
      <c r="VFO193" s="148"/>
      <c r="VFP193" s="148"/>
      <c r="VFQ193" s="148"/>
      <c r="VFR193" s="148"/>
      <c r="VFS193" s="148"/>
      <c r="VFT193" s="148"/>
      <c r="VFU193" s="148"/>
      <c r="VFV193" s="148"/>
      <c r="VFW193" s="148"/>
      <c r="VFX193" s="148"/>
      <c r="VFY193" s="148"/>
      <c r="VFZ193" s="148"/>
      <c r="VGA193" s="148"/>
      <c r="VGB193" s="148"/>
      <c r="VGC193" s="148"/>
      <c r="VGD193" s="148"/>
      <c r="VGE193" s="148"/>
      <c r="VGF193" s="148"/>
      <c r="VGG193" s="148"/>
      <c r="VGH193" s="148"/>
      <c r="VGI193" s="148"/>
      <c r="VGJ193" s="148"/>
      <c r="VGK193" s="148"/>
      <c r="VGL193" s="148"/>
      <c r="VGM193" s="148"/>
      <c r="VGN193" s="148"/>
      <c r="VGO193" s="148"/>
      <c r="VGP193" s="148"/>
      <c r="VGQ193" s="148"/>
      <c r="VGR193" s="148"/>
      <c r="VGS193" s="148"/>
      <c r="VGT193" s="148"/>
      <c r="VGU193" s="148"/>
      <c r="VGV193" s="148"/>
      <c r="VGW193" s="148"/>
      <c r="VGX193" s="148"/>
      <c r="VGY193" s="148"/>
      <c r="VGZ193" s="148"/>
      <c r="VHA193" s="148"/>
      <c r="VHB193" s="148"/>
      <c r="VHC193" s="148"/>
      <c r="VHD193" s="148"/>
      <c r="VHE193" s="148"/>
      <c r="VHF193" s="148"/>
      <c r="VHG193" s="148"/>
      <c r="VHH193" s="148"/>
      <c r="VHI193" s="148"/>
      <c r="VHJ193" s="148"/>
      <c r="VHK193" s="148"/>
      <c r="VHL193" s="148"/>
      <c r="VHM193" s="148"/>
      <c r="VHN193" s="148"/>
      <c r="VHO193" s="148"/>
      <c r="VHP193" s="148"/>
      <c r="VHQ193" s="148"/>
      <c r="VHR193" s="148"/>
      <c r="VHS193" s="148"/>
      <c r="VHT193" s="148"/>
      <c r="VHU193" s="148"/>
      <c r="VHV193" s="148"/>
      <c r="VHW193" s="148"/>
      <c r="VHX193" s="148"/>
      <c r="VHY193" s="148"/>
      <c r="VHZ193" s="148"/>
      <c r="VIA193" s="148"/>
      <c r="VIB193" s="148"/>
      <c r="VIC193" s="148"/>
      <c r="VID193" s="148"/>
      <c r="VIE193" s="148"/>
      <c r="VIF193" s="148"/>
      <c r="VIG193" s="148"/>
      <c r="VIH193" s="148"/>
      <c r="VII193" s="148"/>
      <c r="VIJ193" s="148"/>
      <c r="VIK193" s="148"/>
      <c r="VIL193" s="148"/>
      <c r="VIM193" s="148"/>
      <c r="VIN193" s="148"/>
      <c r="VIO193" s="148"/>
      <c r="VIP193" s="148"/>
      <c r="VIQ193" s="148"/>
      <c r="VIR193" s="148"/>
      <c r="VIS193" s="148"/>
      <c r="VIT193" s="148"/>
      <c r="VIU193" s="148"/>
      <c r="VIV193" s="148"/>
      <c r="VIW193" s="148"/>
      <c r="VIX193" s="148"/>
      <c r="VIY193" s="148"/>
      <c r="VIZ193" s="148"/>
      <c r="VJA193" s="148"/>
      <c r="VJB193" s="148"/>
      <c r="VJC193" s="148"/>
      <c r="VJD193" s="148"/>
      <c r="VJE193" s="148"/>
      <c r="VJF193" s="148"/>
      <c r="VJG193" s="148"/>
      <c r="VJH193" s="148"/>
      <c r="VJI193" s="148"/>
      <c r="VJJ193" s="148"/>
      <c r="VJK193" s="148"/>
      <c r="VJL193" s="148"/>
      <c r="VJM193" s="148"/>
      <c r="VJN193" s="148"/>
      <c r="VJO193" s="148"/>
      <c r="VJP193" s="148"/>
      <c r="VJQ193" s="148"/>
      <c r="VJR193" s="148"/>
      <c r="VJS193" s="148"/>
      <c r="VJT193" s="148"/>
      <c r="VJU193" s="148"/>
      <c r="VJV193" s="148"/>
      <c r="VJW193" s="148"/>
      <c r="VJX193" s="148"/>
      <c r="VJY193" s="148"/>
      <c r="VJZ193" s="148"/>
      <c r="VKA193" s="148"/>
      <c r="VKB193" s="148"/>
      <c r="VKC193" s="148"/>
      <c r="VKD193" s="148"/>
      <c r="VKE193" s="148"/>
      <c r="VKF193" s="148"/>
      <c r="VKG193" s="148"/>
      <c r="VKH193" s="148"/>
      <c r="VKI193" s="148"/>
      <c r="VKJ193" s="148"/>
      <c r="VKK193" s="148"/>
      <c r="VKL193" s="148"/>
      <c r="VKM193" s="148"/>
      <c r="VKN193" s="148"/>
      <c r="VKO193" s="148"/>
      <c r="VKP193" s="148"/>
      <c r="VKQ193" s="148"/>
      <c r="VKR193" s="148"/>
      <c r="VKS193" s="148"/>
      <c r="VKT193" s="148"/>
      <c r="VKU193" s="148"/>
      <c r="VKV193" s="148"/>
      <c r="VKW193" s="148"/>
      <c r="VKX193" s="148"/>
      <c r="VKY193" s="148"/>
      <c r="VKZ193" s="148"/>
      <c r="VLA193" s="148"/>
      <c r="VLB193" s="148"/>
      <c r="VLC193" s="148"/>
      <c r="VLD193" s="148"/>
      <c r="VLE193" s="148"/>
      <c r="VLF193" s="148"/>
      <c r="VLG193" s="148"/>
      <c r="VLH193" s="148"/>
      <c r="VLI193" s="148"/>
      <c r="VLJ193" s="148"/>
      <c r="VLK193" s="148"/>
      <c r="VLL193" s="148"/>
      <c r="VLM193" s="148"/>
      <c r="VLN193" s="148"/>
      <c r="VLO193" s="148"/>
      <c r="VLP193" s="148"/>
      <c r="VLQ193" s="148"/>
      <c r="VLR193" s="148"/>
      <c r="VLS193" s="148"/>
      <c r="VLT193" s="148"/>
      <c r="VLU193" s="148"/>
      <c r="VLV193" s="148"/>
      <c r="VLW193" s="148"/>
      <c r="VLX193" s="148"/>
      <c r="VLY193" s="148"/>
      <c r="VLZ193" s="148"/>
      <c r="VMA193" s="148"/>
      <c r="VMB193" s="148"/>
      <c r="VMC193" s="148"/>
      <c r="VMD193" s="148"/>
      <c r="VME193" s="148"/>
      <c r="VMF193" s="148"/>
      <c r="VMG193" s="148"/>
      <c r="VMH193" s="148"/>
      <c r="VMI193" s="148"/>
      <c r="VMJ193" s="148"/>
      <c r="VMK193" s="148"/>
      <c r="VML193" s="148"/>
      <c r="VMM193" s="148"/>
      <c r="VMN193" s="148"/>
      <c r="VMO193" s="148"/>
      <c r="VMP193" s="148"/>
      <c r="VMQ193" s="148"/>
      <c r="VMR193" s="148"/>
      <c r="VMS193" s="148"/>
      <c r="VMT193" s="148"/>
      <c r="VMU193" s="148"/>
      <c r="VMV193" s="148"/>
      <c r="VMW193" s="148"/>
      <c r="VMX193" s="148"/>
      <c r="VMY193" s="148"/>
      <c r="VMZ193" s="148"/>
      <c r="VNA193" s="148"/>
      <c r="VNB193" s="148"/>
      <c r="VNC193" s="148"/>
      <c r="VND193" s="148"/>
      <c r="VNE193" s="148"/>
      <c r="VNF193" s="148"/>
      <c r="VNG193" s="148"/>
      <c r="VNH193" s="148"/>
      <c r="VNI193" s="148"/>
      <c r="VNJ193" s="148"/>
      <c r="VNK193" s="148"/>
      <c r="VNL193" s="148"/>
      <c r="VNM193" s="148"/>
      <c r="VNN193" s="148"/>
      <c r="VNO193" s="148"/>
      <c r="VNP193" s="148"/>
      <c r="VNQ193" s="148"/>
      <c r="VNR193" s="148"/>
      <c r="VNS193" s="148"/>
      <c r="VNT193" s="148"/>
      <c r="VNU193" s="148"/>
      <c r="VNV193" s="148"/>
      <c r="VNW193" s="148"/>
      <c r="VNX193" s="148"/>
      <c r="VNY193" s="148"/>
      <c r="VNZ193" s="148"/>
      <c r="VOA193" s="148"/>
      <c r="VOB193" s="148"/>
      <c r="VOC193" s="148"/>
      <c r="VOD193" s="148"/>
      <c r="VOE193" s="148"/>
      <c r="VOF193" s="148"/>
      <c r="VOG193" s="148"/>
      <c r="VOH193" s="148"/>
      <c r="VOI193" s="148"/>
      <c r="VOJ193" s="148"/>
      <c r="VOK193" s="148"/>
      <c r="VOL193" s="148"/>
      <c r="VOM193" s="148"/>
      <c r="VON193" s="148"/>
      <c r="VOO193" s="148"/>
      <c r="VOP193" s="148"/>
      <c r="VOQ193" s="148"/>
      <c r="VOR193" s="148"/>
      <c r="VOS193" s="148"/>
      <c r="VOT193" s="148"/>
      <c r="VOU193" s="148"/>
      <c r="VOV193" s="148"/>
      <c r="VOW193" s="148"/>
      <c r="VOX193" s="148"/>
      <c r="VOY193" s="148"/>
      <c r="VOZ193" s="148"/>
      <c r="VPA193" s="148"/>
      <c r="VPB193" s="148"/>
      <c r="VPC193" s="148"/>
      <c r="VPD193" s="148"/>
      <c r="VPE193" s="148"/>
      <c r="VPF193" s="148"/>
      <c r="VPG193" s="148"/>
      <c r="VPH193" s="148"/>
      <c r="VPI193" s="148"/>
      <c r="VPJ193" s="148"/>
      <c r="VPK193" s="148"/>
      <c r="VPL193" s="148"/>
      <c r="VPM193" s="148"/>
      <c r="VPN193" s="148"/>
      <c r="VPO193" s="148"/>
      <c r="VPP193" s="148"/>
      <c r="VPQ193" s="148"/>
      <c r="VPR193" s="148"/>
      <c r="VPS193" s="148"/>
      <c r="VPT193" s="148"/>
      <c r="VPU193" s="148"/>
      <c r="VPV193" s="148"/>
      <c r="VPW193" s="148"/>
      <c r="VPX193" s="148"/>
      <c r="VPY193" s="148"/>
      <c r="VPZ193" s="148"/>
      <c r="VQA193" s="148"/>
      <c r="VQB193" s="148"/>
      <c r="VQC193" s="148"/>
      <c r="VQD193" s="148"/>
      <c r="VQE193" s="148"/>
      <c r="VQF193" s="148"/>
      <c r="VQG193" s="148"/>
      <c r="VQH193" s="148"/>
      <c r="VQI193" s="148"/>
      <c r="VQJ193" s="148"/>
      <c r="VQK193" s="148"/>
      <c r="VQL193" s="148"/>
      <c r="VQM193" s="148"/>
      <c r="VQN193" s="148"/>
      <c r="VQO193" s="148"/>
      <c r="VQP193" s="148"/>
      <c r="VQQ193" s="148"/>
      <c r="VQR193" s="148"/>
      <c r="VQS193" s="148"/>
      <c r="VQT193" s="148"/>
      <c r="VQU193" s="148"/>
      <c r="VQV193" s="148"/>
      <c r="VQW193" s="148"/>
      <c r="VQX193" s="148"/>
      <c r="VQY193" s="148"/>
      <c r="VQZ193" s="148"/>
      <c r="VRA193" s="148"/>
      <c r="VRB193" s="148"/>
      <c r="VRC193" s="148"/>
      <c r="VRD193" s="148"/>
      <c r="VRE193" s="148"/>
      <c r="VRF193" s="148"/>
      <c r="VRG193" s="148"/>
      <c r="VRH193" s="148"/>
      <c r="VRI193" s="148"/>
      <c r="VRJ193" s="148"/>
      <c r="VRK193" s="148"/>
      <c r="VRL193" s="148"/>
      <c r="VRM193" s="148"/>
      <c r="VRN193" s="148"/>
      <c r="VRO193" s="148"/>
      <c r="VRP193" s="148"/>
      <c r="VRQ193" s="148"/>
      <c r="VRR193" s="148"/>
      <c r="VRS193" s="148"/>
      <c r="VRT193" s="148"/>
      <c r="VRU193" s="148"/>
      <c r="VRV193" s="148"/>
      <c r="VRW193" s="148"/>
      <c r="VRX193" s="148"/>
      <c r="VRY193" s="148"/>
      <c r="VRZ193" s="148"/>
      <c r="VSA193" s="148"/>
      <c r="VSB193" s="148"/>
      <c r="VSC193" s="148"/>
      <c r="VSD193" s="148"/>
      <c r="VSE193" s="148"/>
      <c r="VSF193" s="148"/>
      <c r="VSG193" s="148"/>
      <c r="VSH193" s="148"/>
      <c r="VSI193" s="148"/>
      <c r="VSJ193" s="148"/>
      <c r="VSK193" s="148"/>
      <c r="VSL193" s="148"/>
      <c r="VSM193" s="148"/>
      <c r="VSN193" s="148"/>
      <c r="VSO193" s="148"/>
      <c r="VSP193" s="148"/>
      <c r="VSQ193" s="148"/>
      <c r="VSR193" s="148"/>
      <c r="VSS193" s="148"/>
      <c r="VST193" s="148"/>
      <c r="VSU193" s="148"/>
      <c r="VSV193" s="148"/>
      <c r="VSW193" s="148"/>
      <c r="VSX193" s="148"/>
      <c r="VSY193" s="148"/>
      <c r="VSZ193" s="148"/>
      <c r="VTA193" s="148"/>
      <c r="VTB193" s="148"/>
      <c r="VTC193" s="148"/>
      <c r="VTD193" s="148"/>
      <c r="VTE193" s="148"/>
      <c r="VTF193" s="148"/>
      <c r="VTG193" s="148"/>
      <c r="VTH193" s="148"/>
      <c r="VTI193" s="148"/>
      <c r="VTJ193" s="148"/>
      <c r="VTK193" s="148"/>
      <c r="VTL193" s="148"/>
      <c r="VTM193" s="148"/>
      <c r="VTN193" s="148"/>
      <c r="VTO193" s="148"/>
      <c r="VTP193" s="148"/>
      <c r="VTQ193" s="148"/>
      <c r="VTR193" s="148"/>
      <c r="VTS193" s="148"/>
      <c r="VTT193" s="148"/>
      <c r="VTU193" s="148"/>
      <c r="VTV193" s="148"/>
      <c r="VTW193" s="148"/>
      <c r="VTX193" s="148"/>
      <c r="VTY193" s="148"/>
      <c r="VTZ193" s="148"/>
      <c r="VUA193" s="148"/>
      <c r="VUB193" s="148"/>
      <c r="VUC193" s="148"/>
      <c r="VUD193" s="148"/>
      <c r="VUE193" s="148"/>
      <c r="VUF193" s="148"/>
      <c r="VUG193" s="148"/>
      <c r="VUH193" s="148"/>
      <c r="VUI193" s="148"/>
      <c r="VUJ193" s="148"/>
      <c r="VUK193" s="148"/>
      <c r="VUL193" s="148"/>
      <c r="VUM193" s="148"/>
      <c r="VUN193" s="148"/>
      <c r="VUO193" s="148"/>
      <c r="VUP193" s="148"/>
      <c r="VUQ193" s="148"/>
      <c r="VUR193" s="148"/>
      <c r="VUS193" s="148"/>
      <c r="VUT193" s="148"/>
      <c r="VUU193" s="148"/>
      <c r="VUV193" s="148"/>
      <c r="VUW193" s="148"/>
      <c r="VUX193" s="148"/>
      <c r="VUY193" s="148"/>
      <c r="VUZ193" s="148"/>
      <c r="VVA193" s="148"/>
      <c r="VVB193" s="148"/>
      <c r="VVC193" s="148"/>
      <c r="VVD193" s="148"/>
      <c r="VVE193" s="148"/>
      <c r="VVF193" s="148"/>
      <c r="VVG193" s="148"/>
      <c r="VVH193" s="148"/>
      <c r="VVI193" s="148"/>
      <c r="VVJ193" s="148"/>
      <c r="VVK193" s="148"/>
      <c r="VVL193" s="148"/>
      <c r="VVM193" s="148"/>
      <c r="VVN193" s="148"/>
      <c r="VVO193" s="148"/>
      <c r="VVP193" s="148"/>
      <c r="VVQ193" s="148"/>
      <c r="VVR193" s="148"/>
      <c r="VVS193" s="148"/>
      <c r="VVT193" s="148"/>
      <c r="VVU193" s="148"/>
      <c r="VVV193" s="148"/>
      <c r="VVW193" s="148"/>
      <c r="VVX193" s="148"/>
      <c r="VVY193" s="148"/>
      <c r="VVZ193" s="148"/>
      <c r="VWA193" s="148"/>
      <c r="VWB193" s="148"/>
      <c r="VWC193" s="148"/>
      <c r="VWD193" s="148"/>
      <c r="VWE193" s="148"/>
      <c r="VWF193" s="148"/>
      <c r="VWG193" s="148"/>
      <c r="VWH193" s="148"/>
      <c r="VWI193" s="148"/>
      <c r="VWJ193" s="148"/>
      <c r="VWK193" s="148"/>
      <c r="VWL193" s="148"/>
      <c r="VWM193" s="148"/>
      <c r="VWN193" s="148"/>
      <c r="VWO193" s="148"/>
      <c r="VWP193" s="148"/>
      <c r="VWQ193" s="148"/>
      <c r="VWR193" s="148"/>
      <c r="VWS193" s="148"/>
      <c r="VWT193" s="148"/>
      <c r="VWU193" s="148"/>
      <c r="VWV193" s="148"/>
      <c r="VWW193" s="148"/>
      <c r="VWX193" s="148"/>
      <c r="VWY193" s="148"/>
      <c r="VWZ193" s="148"/>
      <c r="VXA193" s="148"/>
      <c r="VXB193" s="148"/>
      <c r="VXC193" s="148"/>
      <c r="VXD193" s="148"/>
      <c r="VXE193" s="148"/>
      <c r="VXF193" s="148"/>
      <c r="VXG193" s="148"/>
      <c r="VXH193" s="148"/>
      <c r="VXI193" s="148"/>
      <c r="VXJ193" s="148"/>
      <c r="VXK193" s="148"/>
      <c r="VXL193" s="148"/>
      <c r="VXM193" s="148"/>
      <c r="VXN193" s="148"/>
      <c r="VXO193" s="148"/>
      <c r="VXP193" s="148"/>
      <c r="VXQ193" s="148"/>
      <c r="VXR193" s="148"/>
      <c r="VXS193" s="148"/>
      <c r="VXT193" s="148"/>
      <c r="VXU193" s="148"/>
      <c r="VXV193" s="148"/>
      <c r="VXW193" s="148"/>
      <c r="VXX193" s="148"/>
      <c r="VXY193" s="148"/>
      <c r="VXZ193" s="148"/>
      <c r="VYA193" s="148"/>
      <c r="VYB193" s="148"/>
      <c r="VYC193" s="148"/>
      <c r="VYD193" s="148"/>
      <c r="VYE193" s="148"/>
      <c r="VYF193" s="148"/>
      <c r="VYG193" s="148"/>
      <c r="VYH193" s="148"/>
      <c r="VYI193" s="148"/>
      <c r="VYJ193" s="148"/>
      <c r="VYK193" s="148"/>
      <c r="VYL193" s="148"/>
      <c r="VYM193" s="148"/>
      <c r="VYN193" s="148"/>
      <c r="VYO193" s="148"/>
      <c r="VYP193" s="148"/>
      <c r="VYQ193" s="148"/>
      <c r="VYR193" s="148"/>
      <c r="VYS193" s="148"/>
      <c r="VYT193" s="148"/>
      <c r="VYU193" s="148"/>
      <c r="VYV193" s="148"/>
      <c r="VYW193" s="148"/>
      <c r="VYX193" s="148"/>
      <c r="VYY193" s="148"/>
      <c r="VYZ193" s="148"/>
      <c r="VZA193" s="148"/>
      <c r="VZB193" s="148"/>
      <c r="VZC193" s="148"/>
      <c r="VZD193" s="148"/>
      <c r="VZE193" s="148"/>
      <c r="VZF193" s="148"/>
      <c r="VZG193" s="148"/>
      <c r="VZH193" s="148"/>
      <c r="VZI193" s="148"/>
      <c r="VZJ193" s="148"/>
      <c r="VZK193" s="148"/>
      <c r="VZL193" s="148"/>
      <c r="VZM193" s="148"/>
      <c r="VZN193" s="148"/>
      <c r="VZO193" s="148"/>
      <c r="VZP193" s="148"/>
      <c r="VZQ193" s="148"/>
      <c r="VZR193" s="148"/>
      <c r="VZS193" s="148"/>
      <c r="VZT193" s="148"/>
      <c r="VZU193" s="148"/>
      <c r="VZV193" s="148"/>
      <c r="VZW193" s="148"/>
      <c r="VZX193" s="148"/>
      <c r="VZY193" s="148"/>
      <c r="VZZ193" s="148"/>
      <c r="WAA193" s="148"/>
      <c r="WAB193" s="148"/>
      <c r="WAC193" s="148"/>
      <c r="WAD193" s="148"/>
      <c r="WAE193" s="148"/>
      <c r="WAF193" s="148"/>
      <c r="WAG193" s="148"/>
      <c r="WAH193" s="148"/>
      <c r="WAI193" s="148"/>
      <c r="WAJ193" s="148"/>
      <c r="WAK193" s="148"/>
      <c r="WAL193" s="148"/>
      <c r="WAM193" s="148"/>
      <c r="WAN193" s="148"/>
      <c r="WAO193" s="148"/>
      <c r="WAP193" s="148"/>
      <c r="WAQ193" s="148"/>
      <c r="WAR193" s="148"/>
      <c r="WAS193" s="148"/>
      <c r="WAT193" s="148"/>
      <c r="WAU193" s="148"/>
      <c r="WAV193" s="148"/>
      <c r="WAW193" s="148"/>
      <c r="WAX193" s="148"/>
      <c r="WAY193" s="148"/>
      <c r="WAZ193" s="148"/>
      <c r="WBA193" s="148"/>
      <c r="WBB193" s="148"/>
      <c r="WBC193" s="148"/>
      <c r="WBD193" s="148"/>
      <c r="WBE193" s="148"/>
      <c r="WBF193" s="148"/>
      <c r="WBG193" s="148"/>
      <c r="WBH193" s="148"/>
      <c r="WBI193" s="148"/>
      <c r="WBJ193" s="148"/>
      <c r="WBK193" s="148"/>
      <c r="WBL193" s="148"/>
      <c r="WBM193" s="148"/>
      <c r="WBN193" s="148"/>
      <c r="WBO193" s="148"/>
      <c r="WBP193" s="148"/>
      <c r="WBQ193" s="148"/>
      <c r="WBR193" s="148"/>
      <c r="WBS193" s="148"/>
      <c r="WBT193" s="148"/>
      <c r="WBU193" s="148"/>
      <c r="WBV193" s="148"/>
      <c r="WBW193" s="148"/>
      <c r="WBX193" s="148"/>
      <c r="WBY193" s="148"/>
      <c r="WBZ193" s="148"/>
      <c r="WCA193" s="148"/>
      <c r="WCB193" s="148"/>
      <c r="WCC193" s="148"/>
      <c r="WCD193" s="148"/>
      <c r="WCE193" s="148"/>
      <c r="WCF193" s="148"/>
      <c r="WCG193" s="148"/>
      <c r="WCH193" s="148"/>
      <c r="WCI193" s="148"/>
      <c r="WCJ193" s="148"/>
      <c r="WCK193" s="148"/>
      <c r="WCL193" s="148"/>
      <c r="WCM193" s="148"/>
      <c r="WCN193" s="148"/>
      <c r="WCO193" s="148"/>
      <c r="WCP193" s="148"/>
      <c r="WCQ193" s="148"/>
      <c r="WCR193" s="148"/>
      <c r="WCS193" s="148"/>
      <c r="WCT193" s="148"/>
      <c r="WCU193" s="148"/>
      <c r="WCV193" s="148"/>
      <c r="WCW193" s="148"/>
      <c r="WCX193" s="148"/>
      <c r="WCY193" s="148"/>
      <c r="WCZ193" s="148"/>
      <c r="WDA193" s="148"/>
      <c r="WDB193" s="148"/>
      <c r="WDC193" s="148"/>
      <c r="WDD193" s="148"/>
      <c r="WDE193" s="148"/>
      <c r="WDF193" s="148"/>
      <c r="WDG193" s="148"/>
      <c r="WDH193" s="148"/>
      <c r="WDI193" s="148"/>
      <c r="WDJ193" s="148"/>
      <c r="WDK193" s="148"/>
      <c r="WDL193" s="148"/>
      <c r="WDM193" s="148"/>
      <c r="WDN193" s="148"/>
      <c r="WDO193" s="148"/>
      <c r="WDP193" s="148"/>
      <c r="WDQ193" s="148"/>
      <c r="WDR193" s="148"/>
      <c r="WDS193" s="148"/>
      <c r="WDT193" s="148"/>
      <c r="WDU193" s="148"/>
      <c r="WDV193" s="148"/>
      <c r="WDW193" s="148"/>
      <c r="WDX193" s="148"/>
      <c r="WDY193" s="148"/>
      <c r="WDZ193" s="148"/>
      <c r="WEA193" s="148"/>
      <c r="WEB193" s="148"/>
      <c r="WEC193" s="148"/>
      <c r="WED193" s="148"/>
      <c r="WEE193" s="148"/>
      <c r="WEF193" s="148"/>
      <c r="WEG193" s="148"/>
      <c r="WEH193" s="148"/>
      <c r="WEI193" s="148"/>
      <c r="WEJ193" s="148"/>
      <c r="WEK193" s="148"/>
      <c r="WEL193" s="148"/>
      <c r="WEM193" s="148"/>
      <c r="WEN193" s="148"/>
      <c r="WEO193" s="148"/>
      <c r="WEP193" s="148"/>
      <c r="WEQ193" s="148"/>
      <c r="WER193" s="148"/>
      <c r="WES193" s="148"/>
      <c r="WET193" s="148"/>
      <c r="WEU193" s="148"/>
      <c r="WEV193" s="148"/>
      <c r="WEW193" s="148"/>
      <c r="WEX193" s="148"/>
      <c r="WEY193" s="148"/>
      <c r="WEZ193" s="148"/>
      <c r="WFA193" s="148"/>
      <c r="WFB193" s="148"/>
      <c r="WFC193" s="148"/>
      <c r="WFD193" s="148"/>
      <c r="WFE193" s="148"/>
      <c r="WFF193" s="148"/>
      <c r="WFG193" s="148"/>
      <c r="WFH193" s="148"/>
      <c r="WFI193" s="148"/>
      <c r="WFJ193" s="148"/>
      <c r="WFK193" s="148"/>
      <c r="WFL193" s="148"/>
      <c r="WFM193" s="148"/>
      <c r="WFN193" s="148"/>
      <c r="WFO193" s="148"/>
      <c r="WFP193" s="148"/>
      <c r="WFQ193" s="148"/>
      <c r="WFR193" s="148"/>
      <c r="WFS193" s="148"/>
      <c r="WFT193" s="148"/>
      <c r="WFU193" s="148"/>
      <c r="WFV193" s="148"/>
      <c r="WFW193" s="148"/>
      <c r="WFX193" s="148"/>
      <c r="WFY193" s="148"/>
      <c r="WFZ193" s="148"/>
      <c r="WGA193" s="148"/>
      <c r="WGB193" s="148"/>
      <c r="WGC193" s="148"/>
      <c r="WGD193" s="148"/>
      <c r="WGE193" s="148"/>
      <c r="WGF193" s="148"/>
      <c r="WGG193" s="148"/>
      <c r="WGH193" s="148"/>
      <c r="WGI193" s="148"/>
      <c r="WGJ193" s="148"/>
      <c r="WGK193" s="148"/>
      <c r="WGL193" s="148"/>
      <c r="WGM193" s="148"/>
      <c r="WGN193" s="148"/>
      <c r="WGO193" s="148"/>
      <c r="WGP193" s="148"/>
      <c r="WGQ193" s="148"/>
      <c r="WGR193" s="148"/>
      <c r="WGS193" s="148"/>
      <c r="WGT193" s="148"/>
      <c r="WGU193" s="148"/>
      <c r="WGV193" s="148"/>
      <c r="WGW193" s="148"/>
      <c r="WGX193" s="148"/>
      <c r="WGY193" s="148"/>
      <c r="WGZ193" s="148"/>
      <c r="WHA193" s="148"/>
      <c r="WHB193" s="148"/>
      <c r="WHC193" s="148"/>
      <c r="WHD193" s="148"/>
      <c r="WHE193" s="148"/>
      <c r="WHF193" s="148"/>
      <c r="WHG193" s="148"/>
      <c r="WHH193" s="148"/>
      <c r="WHI193" s="148"/>
      <c r="WHJ193" s="148"/>
      <c r="WHK193" s="148"/>
      <c r="WHL193" s="148"/>
      <c r="WHM193" s="148"/>
      <c r="WHN193" s="148"/>
      <c r="WHO193" s="148"/>
      <c r="WHP193" s="148"/>
      <c r="WHQ193" s="148"/>
      <c r="WHR193" s="148"/>
      <c r="WHS193" s="148"/>
      <c r="WHT193" s="148"/>
      <c r="WHU193" s="148"/>
      <c r="WHV193" s="148"/>
      <c r="WHW193" s="148"/>
      <c r="WHX193" s="148"/>
      <c r="WHY193" s="148"/>
      <c r="WHZ193" s="148"/>
      <c r="WIA193" s="148"/>
      <c r="WIB193" s="148"/>
      <c r="WIC193" s="148"/>
      <c r="WID193" s="148"/>
      <c r="WIE193" s="148"/>
      <c r="WIF193" s="148"/>
      <c r="WIG193" s="148"/>
      <c r="WIH193" s="148"/>
      <c r="WII193" s="148"/>
      <c r="WIJ193" s="148"/>
      <c r="WIK193" s="148"/>
      <c r="WIL193" s="148"/>
      <c r="WIM193" s="148"/>
      <c r="WIN193" s="148"/>
      <c r="WIO193" s="148"/>
      <c r="WIP193" s="148"/>
      <c r="WIQ193" s="148"/>
      <c r="WIR193" s="148"/>
      <c r="WIS193" s="148"/>
      <c r="WIT193" s="148"/>
      <c r="WIU193" s="148"/>
      <c r="WIV193" s="148"/>
      <c r="WIW193" s="148"/>
      <c r="WIX193" s="148"/>
      <c r="WIY193" s="148"/>
      <c r="WIZ193" s="148"/>
      <c r="WJA193" s="148"/>
      <c r="WJB193" s="148"/>
      <c r="WJC193" s="148"/>
      <c r="WJD193" s="148"/>
      <c r="WJE193" s="148"/>
      <c r="WJF193" s="148"/>
      <c r="WJG193" s="148"/>
      <c r="WJH193" s="148"/>
      <c r="WJI193" s="148"/>
      <c r="WJJ193" s="148"/>
      <c r="WJK193" s="148"/>
      <c r="WJL193" s="148"/>
      <c r="WJM193" s="148"/>
      <c r="WJN193" s="148"/>
      <c r="WJO193" s="148"/>
      <c r="WJP193" s="148"/>
      <c r="WJQ193" s="148"/>
      <c r="WJR193" s="148"/>
      <c r="WJS193" s="148"/>
      <c r="WJT193" s="148"/>
      <c r="WJU193" s="148"/>
      <c r="WJV193" s="148"/>
      <c r="WJW193" s="148"/>
      <c r="WJX193" s="148"/>
      <c r="WJY193" s="148"/>
      <c r="WJZ193" s="148"/>
      <c r="WKA193" s="148"/>
      <c r="WKB193" s="148"/>
      <c r="WKC193" s="148"/>
      <c r="WKD193" s="148"/>
      <c r="WKE193" s="148"/>
      <c r="WKF193" s="148"/>
      <c r="WKG193" s="148"/>
      <c r="WKH193" s="148"/>
      <c r="WKI193" s="148"/>
      <c r="WKJ193" s="148"/>
      <c r="WKK193" s="148"/>
      <c r="WKL193" s="148"/>
      <c r="WKM193" s="148"/>
      <c r="WKN193" s="148"/>
      <c r="WKO193" s="148"/>
      <c r="WKP193" s="148"/>
      <c r="WKQ193" s="148"/>
      <c r="WKR193" s="148"/>
      <c r="WKS193" s="148"/>
      <c r="WKT193" s="148"/>
      <c r="WKU193" s="148"/>
      <c r="WKV193" s="148"/>
      <c r="WKW193" s="148"/>
      <c r="WKX193" s="148"/>
      <c r="WKY193" s="148"/>
      <c r="WKZ193" s="148"/>
      <c r="WLA193" s="148"/>
      <c r="WLB193" s="148"/>
      <c r="WLC193" s="148"/>
      <c r="WLD193" s="148"/>
      <c r="WLE193" s="148"/>
      <c r="WLF193" s="148"/>
      <c r="WLG193" s="148"/>
      <c r="WLH193" s="148"/>
      <c r="WLI193" s="148"/>
      <c r="WLJ193" s="148"/>
      <c r="WLK193" s="148"/>
      <c r="WLL193" s="148"/>
      <c r="WLM193" s="148"/>
      <c r="WLN193" s="148"/>
      <c r="WLO193" s="148"/>
      <c r="WLP193" s="148"/>
      <c r="WLQ193" s="148"/>
      <c r="WLR193" s="148"/>
      <c r="WLS193" s="148"/>
      <c r="WLT193" s="148"/>
      <c r="WLU193" s="148"/>
      <c r="WLV193" s="148"/>
      <c r="WLW193" s="148"/>
      <c r="WLX193" s="148"/>
      <c r="WLY193" s="148"/>
      <c r="WLZ193" s="148"/>
      <c r="WMA193" s="148"/>
      <c r="WMB193" s="148"/>
      <c r="WMC193" s="148"/>
      <c r="WMD193" s="148"/>
      <c r="WME193" s="148"/>
      <c r="WMF193" s="148"/>
      <c r="WMG193" s="148"/>
      <c r="WMH193" s="148"/>
      <c r="WMI193" s="148"/>
      <c r="WMJ193" s="148"/>
      <c r="WMK193" s="148"/>
      <c r="WML193" s="148"/>
      <c r="WMM193" s="148"/>
      <c r="WMN193" s="148"/>
      <c r="WMO193" s="148"/>
      <c r="WMP193" s="148"/>
      <c r="WMQ193" s="148"/>
      <c r="WMR193" s="148"/>
      <c r="WMS193" s="148"/>
      <c r="WMT193" s="148"/>
      <c r="WMU193" s="148"/>
      <c r="WMV193" s="148"/>
      <c r="WMW193" s="148"/>
      <c r="WMX193" s="148"/>
      <c r="WMY193" s="148"/>
      <c r="WMZ193" s="148"/>
      <c r="WNA193" s="148"/>
      <c r="WNB193" s="148"/>
      <c r="WNC193" s="148"/>
      <c r="WND193" s="148"/>
      <c r="WNE193" s="148"/>
      <c r="WNF193" s="148"/>
      <c r="WNG193" s="148"/>
      <c r="WNH193" s="148"/>
      <c r="WNI193" s="148"/>
      <c r="WNJ193" s="148"/>
      <c r="WNK193" s="148"/>
      <c r="WNL193" s="148"/>
      <c r="WNM193" s="148"/>
      <c r="WNN193" s="148"/>
      <c r="WNO193" s="148"/>
      <c r="WNP193" s="148"/>
      <c r="WNQ193" s="148"/>
      <c r="WNR193" s="148"/>
      <c r="WNS193" s="148"/>
      <c r="WNT193" s="148"/>
      <c r="WNU193" s="148"/>
      <c r="WNV193" s="148"/>
      <c r="WNW193" s="148"/>
      <c r="WNX193" s="148"/>
      <c r="WNY193" s="148"/>
      <c r="WNZ193" s="148"/>
      <c r="WOA193" s="148"/>
      <c r="WOB193" s="148"/>
      <c r="WOC193" s="148"/>
      <c r="WOD193" s="148"/>
      <c r="WOE193" s="148"/>
      <c r="WOF193" s="148"/>
      <c r="WOG193" s="148"/>
      <c r="WOH193" s="148"/>
      <c r="WOI193" s="148"/>
      <c r="WOJ193" s="148"/>
      <c r="WOK193" s="148"/>
      <c r="WOL193" s="148"/>
      <c r="WOM193" s="148"/>
      <c r="WON193" s="148"/>
      <c r="WOO193" s="148"/>
      <c r="WOP193" s="148"/>
      <c r="WOQ193" s="148"/>
      <c r="WOR193" s="148"/>
      <c r="WOS193" s="148"/>
      <c r="WOT193" s="148"/>
      <c r="WOU193" s="148"/>
      <c r="WOV193" s="148"/>
      <c r="WOW193" s="148"/>
      <c r="WOX193" s="148"/>
      <c r="WOY193" s="148"/>
      <c r="WOZ193" s="148"/>
      <c r="WPA193" s="148"/>
      <c r="WPB193" s="148"/>
      <c r="WPC193" s="148"/>
      <c r="WPD193" s="148"/>
      <c r="WPE193" s="148"/>
      <c r="WPF193" s="148"/>
      <c r="WPG193" s="148"/>
      <c r="WPH193" s="148"/>
      <c r="WPI193" s="148"/>
      <c r="WPJ193" s="148"/>
      <c r="WPK193" s="148"/>
      <c r="WPL193" s="148"/>
      <c r="WPM193" s="148"/>
      <c r="WPN193" s="148"/>
      <c r="WPO193" s="148"/>
      <c r="WPP193" s="148"/>
      <c r="WPQ193" s="148"/>
      <c r="WPR193" s="148"/>
      <c r="WPS193" s="148"/>
      <c r="WPT193" s="148"/>
      <c r="WPU193" s="148"/>
      <c r="WPV193" s="148"/>
      <c r="WPW193" s="148"/>
      <c r="WPX193" s="148"/>
      <c r="WPY193" s="148"/>
      <c r="WPZ193" s="148"/>
      <c r="WQA193" s="148"/>
      <c r="WQB193" s="148"/>
      <c r="WQC193" s="148"/>
      <c r="WQD193" s="148"/>
      <c r="WQE193" s="148"/>
      <c r="WQF193" s="148"/>
      <c r="WQG193" s="148"/>
      <c r="WQH193" s="148"/>
      <c r="WQI193" s="148"/>
      <c r="WQJ193" s="148"/>
      <c r="WQK193" s="148"/>
      <c r="WQL193" s="148"/>
      <c r="WQM193" s="148"/>
      <c r="WQN193" s="148"/>
      <c r="WQO193" s="148"/>
      <c r="WQP193" s="148"/>
      <c r="WQQ193" s="148"/>
      <c r="WQR193" s="148"/>
      <c r="WQS193" s="148"/>
      <c r="WQT193" s="148"/>
      <c r="WQU193" s="148"/>
      <c r="WQV193" s="148"/>
      <c r="WQW193" s="148"/>
      <c r="WQX193" s="148"/>
      <c r="WQY193" s="148"/>
      <c r="WQZ193" s="148"/>
      <c r="WRA193" s="148"/>
      <c r="WRB193" s="148"/>
      <c r="WRC193" s="148"/>
      <c r="WRD193" s="148"/>
      <c r="WRE193" s="148"/>
      <c r="WRF193" s="148"/>
      <c r="WRG193" s="148"/>
      <c r="WRH193" s="148"/>
      <c r="WRI193" s="148"/>
      <c r="WRJ193" s="148"/>
      <c r="WRK193" s="148"/>
      <c r="WRL193" s="148"/>
      <c r="WRM193" s="148"/>
      <c r="WRN193" s="148"/>
      <c r="WRO193" s="148"/>
      <c r="WRP193" s="148"/>
      <c r="WRQ193" s="148"/>
      <c r="WRR193" s="148"/>
      <c r="WRS193" s="148"/>
      <c r="WRT193" s="148"/>
      <c r="WRU193" s="148"/>
      <c r="WRV193" s="148"/>
      <c r="WRW193" s="148"/>
      <c r="WRX193" s="148"/>
      <c r="WRY193" s="148"/>
      <c r="WRZ193" s="148"/>
      <c r="WSA193" s="148"/>
      <c r="WSB193" s="148"/>
      <c r="WSC193" s="148"/>
      <c r="WSD193" s="148"/>
      <c r="WSE193" s="148"/>
      <c r="WSF193" s="148"/>
      <c r="WSG193" s="148"/>
      <c r="WSH193" s="148"/>
      <c r="WSI193" s="148"/>
      <c r="WSJ193" s="148"/>
      <c r="WSK193" s="148"/>
      <c r="WSL193" s="148"/>
      <c r="WSM193" s="148"/>
      <c r="WSN193" s="148"/>
      <c r="WSO193" s="148"/>
      <c r="WSP193" s="148"/>
      <c r="WSQ193" s="148"/>
      <c r="WSR193" s="148"/>
      <c r="WSS193" s="148"/>
      <c r="WST193" s="148"/>
      <c r="WSU193" s="148"/>
      <c r="WSV193" s="148"/>
      <c r="WSW193" s="148"/>
      <c r="WSX193" s="148"/>
      <c r="WSY193" s="148"/>
      <c r="WSZ193" s="148"/>
      <c r="WTA193" s="148"/>
      <c r="WTB193" s="148"/>
      <c r="WTC193" s="148"/>
      <c r="WTD193" s="148"/>
      <c r="WTE193" s="148"/>
      <c r="WTF193" s="148"/>
      <c r="WTG193" s="148"/>
      <c r="WTH193" s="148"/>
      <c r="WTI193" s="148"/>
      <c r="WTJ193" s="148"/>
      <c r="WTK193" s="148"/>
      <c r="WTL193" s="148"/>
      <c r="WTM193" s="148"/>
      <c r="WTN193" s="148"/>
      <c r="WTO193" s="148"/>
      <c r="WTP193" s="148"/>
      <c r="WTQ193" s="148"/>
      <c r="WTR193" s="148"/>
      <c r="WTS193" s="148"/>
      <c r="WTT193" s="148"/>
      <c r="WTU193" s="148"/>
      <c r="WTV193" s="148"/>
      <c r="WTW193" s="148"/>
      <c r="WTX193" s="148"/>
      <c r="WTY193" s="148"/>
      <c r="WTZ193" s="148"/>
      <c r="WUA193" s="148"/>
      <c r="WUB193" s="148"/>
      <c r="WUC193" s="148"/>
      <c r="WUD193" s="148"/>
      <c r="WUE193" s="148"/>
      <c r="WUF193" s="148"/>
      <c r="WUG193" s="148"/>
      <c r="WUH193" s="148"/>
      <c r="WUI193" s="148"/>
      <c r="WUJ193" s="148"/>
      <c r="WUK193" s="148"/>
      <c r="WUL193" s="148"/>
      <c r="WUM193" s="148"/>
      <c r="WUN193" s="148"/>
      <c r="WUO193" s="148"/>
      <c r="WUP193" s="148"/>
      <c r="WUQ193" s="148"/>
      <c r="WUR193" s="148"/>
      <c r="WUS193" s="148"/>
      <c r="WUT193" s="148"/>
      <c r="WUU193" s="148"/>
      <c r="WUV193" s="148"/>
      <c r="WUW193" s="148"/>
      <c r="WUX193" s="148"/>
      <c r="WUY193" s="148"/>
      <c r="WUZ193" s="148"/>
      <c r="WVA193" s="148"/>
      <c r="WVB193" s="148"/>
      <c r="WVC193" s="148"/>
      <c r="WVD193" s="148"/>
      <c r="WVE193" s="148"/>
      <c r="WVF193" s="148"/>
      <c r="WVG193" s="148"/>
      <c r="WVH193" s="148"/>
      <c r="WVI193" s="148"/>
      <c r="WVJ193" s="148"/>
      <c r="WVK193" s="148"/>
      <c r="WVL193" s="148"/>
      <c r="WVM193" s="148"/>
      <c r="WVN193" s="148"/>
      <c r="WVO193" s="148"/>
      <c r="WVP193" s="148"/>
      <c r="WVQ193" s="148"/>
      <c r="WVR193" s="148"/>
      <c r="WVS193" s="148"/>
      <c r="WVT193" s="148"/>
      <c r="WVU193" s="148"/>
      <c r="WVV193" s="148"/>
      <c r="WVW193" s="148"/>
      <c r="WVX193" s="148"/>
      <c r="WVY193" s="148"/>
      <c r="WVZ193" s="148"/>
      <c r="WWA193" s="148"/>
      <c r="WWB193" s="148"/>
      <c r="WWC193" s="148"/>
      <c r="WWD193" s="148"/>
      <c r="WWE193" s="148"/>
      <c r="WWF193" s="148"/>
      <c r="WWG193" s="148"/>
      <c r="WWH193" s="148"/>
      <c r="WWI193" s="148"/>
      <c r="WWJ193" s="148"/>
      <c r="WWK193" s="148"/>
      <c r="WWL193" s="148"/>
      <c r="WWM193" s="148"/>
      <c r="WWN193" s="148"/>
      <c r="WWO193" s="148"/>
      <c r="WWP193" s="148"/>
      <c r="WWQ193" s="148"/>
      <c r="WWR193" s="148"/>
      <c r="WWS193" s="148"/>
      <c r="WWT193" s="148"/>
      <c r="WWU193" s="148"/>
      <c r="WWV193" s="148"/>
      <c r="WWW193" s="148"/>
      <c r="WWX193" s="148"/>
      <c r="WWY193" s="148"/>
      <c r="WWZ193" s="148"/>
      <c r="WXA193" s="148"/>
      <c r="WXB193" s="148"/>
      <c r="WXC193" s="148"/>
      <c r="WXD193" s="148"/>
      <c r="WXE193" s="148"/>
      <c r="WXF193" s="148"/>
      <c r="WXG193" s="148"/>
      <c r="WXH193" s="148"/>
      <c r="WXI193" s="148"/>
      <c r="WXJ193" s="148"/>
      <c r="WXK193" s="148"/>
      <c r="WXL193" s="148"/>
      <c r="WXM193" s="148"/>
      <c r="WXN193" s="148"/>
      <c r="WXO193" s="148"/>
      <c r="WXP193" s="148"/>
      <c r="WXQ193" s="148"/>
      <c r="WXR193" s="148"/>
      <c r="WXS193" s="148"/>
      <c r="WXT193" s="148"/>
      <c r="WXU193" s="148"/>
      <c r="WXV193" s="148"/>
      <c r="WXW193" s="148"/>
      <c r="WXX193" s="148"/>
      <c r="WXY193" s="148"/>
      <c r="WXZ193" s="148"/>
      <c r="WYA193" s="148"/>
      <c r="WYB193" s="148"/>
      <c r="WYC193" s="148"/>
      <c r="WYD193" s="148"/>
      <c r="WYE193" s="148"/>
      <c r="WYF193" s="148"/>
      <c r="WYG193" s="148"/>
      <c r="WYH193" s="148"/>
      <c r="WYI193" s="148"/>
      <c r="WYJ193" s="148"/>
      <c r="WYK193" s="148"/>
      <c r="WYL193" s="148"/>
      <c r="WYM193" s="148"/>
      <c r="WYN193" s="148"/>
      <c r="WYO193" s="148"/>
      <c r="WYP193" s="148"/>
      <c r="WYQ193" s="148"/>
      <c r="WYR193" s="148"/>
      <c r="WYS193" s="148"/>
      <c r="WYT193" s="148"/>
      <c r="WYU193" s="148"/>
      <c r="WYV193" s="148"/>
      <c r="WYW193" s="148"/>
      <c r="WYX193" s="148"/>
      <c r="WYY193" s="148"/>
      <c r="WYZ193" s="148"/>
      <c r="WZA193" s="148"/>
      <c r="WZB193" s="148"/>
      <c r="WZC193" s="148"/>
      <c r="WZD193" s="148"/>
      <c r="WZE193" s="148"/>
      <c r="WZF193" s="148"/>
      <c r="WZG193" s="148"/>
      <c r="WZH193" s="148"/>
      <c r="WZI193" s="148"/>
      <c r="WZJ193" s="148"/>
      <c r="WZK193" s="148"/>
      <c r="WZL193" s="148"/>
      <c r="WZM193" s="148"/>
      <c r="WZN193" s="148"/>
      <c r="WZO193" s="148"/>
      <c r="WZP193" s="148"/>
      <c r="WZQ193" s="148"/>
      <c r="WZR193" s="148"/>
      <c r="WZS193" s="148"/>
      <c r="WZT193" s="148"/>
      <c r="WZU193" s="148"/>
      <c r="WZV193" s="148"/>
      <c r="WZW193" s="148"/>
      <c r="WZX193" s="148"/>
      <c r="WZY193" s="148"/>
      <c r="WZZ193" s="148"/>
      <c r="XAA193" s="148"/>
      <c r="XAB193" s="148"/>
      <c r="XAC193" s="148"/>
      <c r="XAD193" s="148"/>
      <c r="XAE193" s="148"/>
      <c r="XAF193" s="148"/>
      <c r="XAG193" s="148"/>
      <c r="XAH193" s="148"/>
      <c r="XAI193" s="148"/>
      <c r="XAJ193" s="148"/>
      <c r="XAK193" s="148"/>
      <c r="XAL193" s="148"/>
      <c r="XAM193" s="148"/>
      <c r="XAN193" s="148"/>
      <c r="XAO193" s="148"/>
      <c r="XAP193" s="148"/>
      <c r="XAQ193" s="148"/>
      <c r="XAR193" s="148"/>
      <c r="XAS193" s="148"/>
      <c r="XAT193" s="148"/>
      <c r="XAU193" s="148"/>
      <c r="XAV193" s="148"/>
      <c r="XAW193" s="148"/>
      <c r="XAX193" s="148"/>
      <c r="XAY193" s="148"/>
      <c r="XAZ193" s="148"/>
      <c r="XBA193" s="148"/>
      <c r="XBB193" s="148"/>
      <c r="XBC193" s="148"/>
      <c r="XBD193" s="148"/>
      <c r="XBE193" s="148"/>
      <c r="XBF193" s="148"/>
      <c r="XBG193" s="148"/>
      <c r="XBH193" s="148"/>
      <c r="XBI193" s="148"/>
      <c r="XBJ193" s="148"/>
      <c r="XBK193" s="148"/>
      <c r="XBL193" s="148"/>
      <c r="XBM193" s="148"/>
      <c r="XBN193" s="148"/>
      <c r="XBO193" s="148"/>
      <c r="XBP193" s="148"/>
      <c r="XBQ193" s="148"/>
      <c r="XBR193" s="148"/>
      <c r="XBS193" s="148"/>
      <c r="XBT193" s="148"/>
      <c r="XBU193" s="148"/>
      <c r="XBV193" s="148"/>
      <c r="XBW193" s="148"/>
      <c r="XBX193" s="148"/>
      <c r="XBY193" s="148"/>
      <c r="XBZ193" s="148"/>
      <c r="XCA193" s="148"/>
      <c r="XCB193" s="148"/>
      <c r="XCC193" s="148"/>
      <c r="XCD193" s="148"/>
      <c r="XCE193" s="148"/>
      <c r="XCF193" s="148"/>
      <c r="XCG193" s="148"/>
      <c r="XCH193" s="148"/>
      <c r="XCI193" s="148"/>
      <c r="XCJ193" s="148"/>
      <c r="XCK193" s="148"/>
      <c r="XCL193" s="148"/>
      <c r="XCM193" s="148"/>
      <c r="XCN193" s="148"/>
      <c r="XCO193" s="148"/>
      <c r="XCP193" s="148"/>
      <c r="XCQ193" s="148"/>
      <c r="XCR193" s="148"/>
      <c r="XCS193" s="148"/>
      <c r="XCT193" s="148"/>
      <c r="XCU193" s="148"/>
      <c r="XCV193" s="148"/>
      <c r="XCW193" s="148"/>
      <c r="XCX193" s="148"/>
      <c r="XCY193" s="148"/>
      <c r="XCZ193" s="148"/>
      <c r="XDA193" s="148"/>
      <c r="XDB193" s="148"/>
      <c r="XDC193" s="148"/>
      <c r="XDD193" s="148"/>
      <c r="XDE193" s="148"/>
      <c r="XDF193" s="148"/>
      <c r="XDG193" s="148"/>
      <c r="XDH193" s="148"/>
      <c r="XDI193" s="148"/>
      <c r="XDJ193" s="148"/>
      <c r="XDK193" s="148"/>
      <c r="XDL193" s="148"/>
      <c r="XDM193" s="148"/>
      <c r="XDN193" s="148"/>
      <c r="XDO193" s="148"/>
      <c r="XDP193" s="148"/>
      <c r="XDQ193" s="148"/>
      <c r="XDR193" s="148"/>
      <c r="XDS193" s="148"/>
      <c r="XDT193" s="148"/>
      <c r="XDU193" s="148"/>
      <c r="XDV193" s="148"/>
      <c r="XDW193" s="148"/>
      <c r="XDX193" s="148"/>
      <c r="XDY193" s="148"/>
      <c r="XDZ193" s="148"/>
      <c r="XEA193" s="148"/>
      <c r="XEB193" s="148"/>
      <c r="XEC193" s="148"/>
      <c r="XED193" s="148"/>
      <c r="XEE193" s="148"/>
      <c r="XEF193" s="148"/>
      <c r="XEG193" s="148"/>
      <c r="XEH193" s="148"/>
      <c r="XEI193" s="148"/>
      <c r="XEJ193" s="148"/>
      <c r="XEK193" s="148"/>
      <c r="XEL193" s="148"/>
      <c r="XEM193" s="148"/>
      <c r="XEN193" s="148"/>
      <c r="XEO193" s="148"/>
      <c r="XEP193" s="148"/>
      <c r="XEQ193" s="148"/>
      <c r="XER193" s="148"/>
      <c r="XES193" s="148"/>
      <c r="XET193" s="148"/>
      <c r="XEU193" s="148"/>
      <c r="XEV193" s="148"/>
      <c r="XEW193" s="148"/>
      <c r="XEX193" s="148"/>
      <c r="XEY193" s="148"/>
      <c r="XEZ193" s="148"/>
      <c r="XFA193" s="148"/>
      <c r="XFB193" s="148"/>
      <c r="XFC193" s="148"/>
      <c r="XFD193" s="148"/>
    </row>
    <row r="194" spans="1:16384" s="129" customFormat="1"/>
    <row r="196" spans="1:16384">
      <c r="E196" s="105">
        <f>IF(E197&lt;[2]Assumptions!$AB$7,0,IF(E197=[2]Assumptions!$AB$7,1,D196+1))</f>
        <v>0</v>
      </c>
      <c r="F196" s="105">
        <f>IF(F197&lt;[2]Assumptions!$AB$7,0,IF(F197=[2]Assumptions!$AB$7,1,E196+1))</f>
        <v>0</v>
      </c>
      <c r="G196" s="105">
        <f>IF(G197&lt;[2]Assumptions!$AB$7,0,IF(G197=[2]Assumptions!$AB$7,1,F196+1))</f>
        <v>0</v>
      </c>
      <c r="H196" s="105">
        <f>IF(H197&lt;[2]Assumptions!$AB$7,0,IF(H197=[2]Assumptions!$AB$7,1,G196+1))</f>
        <v>0</v>
      </c>
      <c r="I196" s="105">
        <f>IF(I197&lt;[2]Assumptions!$AB$7,0,IF(I197=[2]Assumptions!$AB$7,1,H196+1))</f>
        <v>0</v>
      </c>
      <c r="J196" s="105">
        <f>IF(J197&lt;[2]Assumptions!$AB$7,0,IF(J197=[2]Assumptions!$AB$7,1,I196+1))</f>
        <v>0</v>
      </c>
      <c r="K196" s="105">
        <f>IF(K197&lt;[2]Assumptions!$AB$7,0,IF(K197=[2]Assumptions!$AB$7,1,J196+1))</f>
        <v>0</v>
      </c>
      <c r="L196" s="105">
        <f>IF(L197&lt;[2]Assumptions!$AB$7,0,IF(L197=[2]Assumptions!$AB$7,1,K196+1))</f>
        <v>0</v>
      </c>
      <c r="M196" s="105">
        <f>IF(M197&lt;[2]Assumptions!$AB$7,0,IF(M197=[2]Assumptions!$AB$7,1,L196+1))</f>
        <v>0</v>
      </c>
      <c r="N196" s="105">
        <f>IF(N197&lt;[2]Assumptions!$AB$7,0,IF(N197=[2]Assumptions!$AB$7,1,M196+1))</f>
        <v>0</v>
      </c>
      <c r="O196" s="105">
        <f>IF(O197&lt;[2]Assumptions!$AB$7,0,IF(O197=[2]Assumptions!$AB$7,1,N196+1))</f>
        <v>0</v>
      </c>
      <c r="P196" s="105">
        <f>IF(P197&lt;[2]Assumptions!$AB$7,0,IF(P197=[2]Assumptions!$AB$7,1,O196+1))</f>
        <v>0</v>
      </c>
      <c r="Q196" s="105">
        <f>IF(Q197&lt;[2]Assumptions!$AB$7,0,IF(Q197=[2]Assumptions!$AB$7,1,P196+1))</f>
        <v>0</v>
      </c>
      <c r="R196" s="105">
        <f>IF(R197&lt;[2]Assumptions!$AB$7,0,IF(R197=[2]Assumptions!$AB$7,1,Q196+1))</f>
        <v>0</v>
      </c>
      <c r="S196" s="105">
        <f>IF(S197&lt;[2]Assumptions!$AB$7,0,IF(S197=[2]Assumptions!$AB$7,1,R196+1))</f>
        <v>0</v>
      </c>
      <c r="T196" s="105">
        <f>IF(T197&lt;[2]Assumptions!$AB$7,0,IF(T197=[2]Assumptions!$AB$7,1,S196+1))</f>
        <v>0</v>
      </c>
      <c r="U196" s="105">
        <f>IF(U197&lt;[2]Assumptions!$AB$7,0,IF(U197=[2]Assumptions!$AB$7,1,T196+1))</f>
        <v>0</v>
      </c>
      <c r="V196" s="105">
        <f>IF(V197&lt;[2]Assumptions!$AB$7,0,IF(V197=[2]Assumptions!$AB$7,1,U196+1))</f>
        <v>0</v>
      </c>
      <c r="W196" s="105">
        <f>IF(W197&lt;[2]Assumptions!$AB$7,0,IF(W197=[2]Assumptions!$AB$7,1,V196+1))</f>
        <v>0</v>
      </c>
      <c r="X196" s="105">
        <f>IF(X197&lt;[2]Assumptions!$AB$7,0,IF(X197=[2]Assumptions!$AB$7,1,W196+1))</f>
        <v>0</v>
      </c>
      <c r="Y196" s="105">
        <f>IF(Y197&lt;[2]Assumptions!$AB$7,0,IF(Y197=[2]Assumptions!$AB$7,1,X196+1))</f>
        <v>0</v>
      </c>
      <c r="Z196" s="105">
        <f>IF(Z197&lt;[2]Assumptions!$AB$7,0,IF(Z197=[2]Assumptions!$AB$7,1,Y196+1))</f>
        <v>0</v>
      </c>
      <c r="AA196" s="105">
        <f>IF(AA197&lt;[2]Assumptions!$AB$7,0,IF(AA197=[2]Assumptions!$AB$7,1,Z196+1))</f>
        <v>0</v>
      </c>
      <c r="AB196" s="105">
        <f>IF(AB197&lt;[2]Assumptions!$AB$7,0,IF(AB197=[2]Assumptions!$AB$7,1,AA196+1))</f>
        <v>0</v>
      </c>
      <c r="AC196" s="105">
        <f>IF(AC197&lt;[2]Assumptions!$AB$7,0,IF(AC197=[2]Assumptions!$AB$7,1,AB196+1))</f>
        <v>0</v>
      </c>
      <c r="AD196" s="105">
        <f>IF(AD197&lt;[2]Assumptions!$AB$7,0,IF(AD197=[2]Assumptions!$AB$7,1,AC196+1))</f>
        <v>0</v>
      </c>
      <c r="AE196" s="105">
        <f>IF(AE197&lt;[2]Assumptions!$AB$7,0,IF(AE197=[2]Assumptions!$AB$7,1,AD196+1))</f>
        <v>0</v>
      </c>
      <c r="AF196" s="105">
        <f>IF(AF197&lt;[2]Assumptions!$AB$7,0,IF(AF197=[2]Assumptions!$AB$7,1,AE196+1))</f>
        <v>0</v>
      </c>
      <c r="AG196" s="105">
        <f>IF(AG197&lt;[2]Assumptions!$AB$7,0,IF(AG197=[2]Assumptions!$AB$7,1,AF196+1))</f>
        <v>0</v>
      </c>
      <c r="AH196" s="105">
        <f>IF(AH197&lt;[2]Assumptions!$AB$7,0,IF(AH197=[2]Assumptions!$AB$7,1,AG196+1))</f>
        <v>0</v>
      </c>
      <c r="AI196" s="105">
        <f>IF(AI197&lt;[2]Assumptions!$AB$7,0,IF(AI197=[2]Assumptions!$AB$7,1,AH196+1))</f>
        <v>0</v>
      </c>
      <c r="AJ196" s="105">
        <f>IF(AJ197&lt;[2]Assumptions!$AB$7,0,IF(AJ197=[2]Assumptions!$AB$7,1,AI196+1))</f>
        <v>0</v>
      </c>
      <c r="AK196" s="105">
        <f>IF(AK197&lt;[2]Assumptions!$AB$7,0,IF(AK197=[2]Assumptions!$AB$7,1,AJ196+1))</f>
        <v>0</v>
      </c>
      <c r="AL196" s="105">
        <f>IF(AL197&lt;[2]Assumptions!$AB$7,0,IF(AL197=[2]Assumptions!$AB$7,1,AK196+1))</f>
        <v>0</v>
      </c>
      <c r="AM196" s="105">
        <f>IF(AM197&lt;[2]Assumptions!$AB$7,0,IF(AM197=[2]Assumptions!$AB$7,1,AL196+1))</f>
        <v>0</v>
      </c>
      <c r="AN196" s="105">
        <f>IF(AN197&lt;[2]Assumptions!$AB$7,0,IF(AN197=[2]Assumptions!$AB$7,1,AM196+1))</f>
        <v>0</v>
      </c>
      <c r="AO196" s="105">
        <f>IF(AO197&lt;[2]Assumptions!$AB$7,0,IF(AO197=[2]Assumptions!$AB$7,1,AN196+1))</f>
        <v>0</v>
      </c>
      <c r="AP196" s="105">
        <f>IF(AP197&lt;[2]Assumptions!$AB$7,0,IF(AP197=[2]Assumptions!$AB$7,1,AO196+1))</f>
        <v>0</v>
      </c>
      <c r="AQ196" s="105">
        <f>IF(AQ197&lt;[2]Assumptions!$AB$7,0,IF(AQ197=[2]Assumptions!$AB$7,1,AP196+1))</f>
        <v>0</v>
      </c>
      <c r="AR196" s="105">
        <f>IF(AR197&lt;[2]Assumptions!$AB$7,0,IF(AR197=[2]Assumptions!$AB$7,1,AQ196+1))</f>
        <v>0</v>
      </c>
      <c r="AS196" s="105">
        <f>IF(AS197&lt;[2]Assumptions!$AB$7,0,IF(AS197=[2]Assumptions!$AB$7,1,AR196+1))</f>
        <v>0</v>
      </c>
      <c r="AT196" s="105">
        <f>IF(AT197&lt;[2]Assumptions!$AB$7,0,IF(AT197=[2]Assumptions!$AB$7,1,AS196+1))</f>
        <v>0</v>
      </c>
      <c r="AU196" s="105">
        <f>IF(AU197&lt;[2]Assumptions!$AB$7,0,IF(AU197=[2]Assumptions!$AB$7,1,AT196+1))</f>
        <v>0</v>
      </c>
      <c r="AV196" s="105">
        <f>IF(AV197&lt;[2]Assumptions!$AB$7,0,IF(AV197=[2]Assumptions!$AB$7,1,AU196+1))</f>
        <v>0</v>
      </c>
      <c r="AW196" s="105">
        <f>IF(AW197&lt;[2]Assumptions!$AB$7,0,IF(AW197=[2]Assumptions!$AB$7,1,AV196+1))</f>
        <v>0</v>
      </c>
      <c r="AX196" s="105">
        <f>IF(AX197&lt;[2]Assumptions!$AB$7,0,IF(AX197=[2]Assumptions!$AB$7,1,AW196+1))</f>
        <v>0</v>
      </c>
      <c r="AY196" s="105">
        <f>IF(AY197&lt;[2]Assumptions!$AB$7,0,IF(AY197=[2]Assumptions!$AB$7,1,AX196+1))</f>
        <v>0</v>
      </c>
      <c r="AZ196" s="105">
        <f>IF(AZ197&lt;[2]Assumptions!$AB$7,0,IF(AZ197=[2]Assumptions!$AB$7,1,AY196+1))</f>
        <v>0</v>
      </c>
      <c r="BA196" s="105">
        <f>IF(BA197&lt;[2]Assumptions!$AB$7,0,IF(BA197=[2]Assumptions!$AB$7,1,AZ196+1))</f>
        <v>0</v>
      </c>
      <c r="BB196" s="105">
        <f>IF(BB197&lt;[2]Assumptions!$AB$7,0,IF(BB197=[2]Assumptions!$AB$7,1,BA196+1))</f>
        <v>0</v>
      </c>
      <c r="BC196" s="105">
        <f>IF(BC197&lt;[2]Assumptions!$AB$7,0,IF(BC197=[2]Assumptions!$AB$7,1,BB196+1))</f>
        <v>0</v>
      </c>
      <c r="BD196" s="105">
        <f>IF(BD197&lt;[2]Assumptions!$AB$7,0,IF(BD197=[2]Assumptions!$AB$7,1,BC196+1))</f>
        <v>0</v>
      </c>
      <c r="BE196" s="105">
        <f>IF(BE197&lt;[2]Assumptions!$AB$7,0,IF(BE197=[2]Assumptions!$AB$7,1,BD196+1))</f>
        <v>0</v>
      </c>
      <c r="BF196" s="105">
        <f>IF(BF197&lt;[2]Assumptions!$AB$7,0,IF(BF197=[2]Assumptions!$AB$7,1,BE196+1))</f>
        <v>0</v>
      </c>
      <c r="BG196" s="105">
        <f>IF(BG197&lt;[2]Assumptions!$AB$7,0,IF(BG197=[2]Assumptions!$AB$7,1,BF196+1))</f>
        <v>0</v>
      </c>
      <c r="BH196" s="105">
        <f>IF(BH197&lt;[2]Assumptions!$AB$7,0,IF(BH197=[2]Assumptions!$AB$7,1,BG196+1))</f>
        <v>0</v>
      </c>
      <c r="BI196" s="105">
        <f>IF(BI197&lt;[2]Assumptions!$AB$7,0,IF(BI197=[2]Assumptions!$AB$7,1,BH196+1))</f>
        <v>0</v>
      </c>
      <c r="BJ196" s="105">
        <f>IF(BJ197&lt;[2]Assumptions!$AB$7,0,IF(BJ197=[2]Assumptions!$AB$7,1,BI196+1))</f>
        <v>0</v>
      </c>
      <c r="BK196" s="105">
        <f>IF(BK197&lt;[2]Assumptions!$AB$7,0,IF(BK197=[2]Assumptions!$AB$7,1,BJ196+1))</f>
        <v>0</v>
      </c>
      <c r="BL196" s="105">
        <f>IF(BL197&lt;[2]Assumptions!$AB$7,0,IF(BL197=[2]Assumptions!$AB$7,1,BK196+1))</f>
        <v>0</v>
      </c>
      <c r="BM196" s="105">
        <f>IF(BM197&lt;[2]Assumptions!$AB$7,0,IF(BM197=[2]Assumptions!$AB$7,1,BL196+1))</f>
        <v>0</v>
      </c>
      <c r="BN196" s="105">
        <f>IF(BN197&lt;[2]Assumptions!$AB$7,0,IF(BN197=[2]Assumptions!$AB$7,1,BM196+1))</f>
        <v>0</v>
      </c>
      <c r="BO196" s="105">
        <f>IF(BO197&lt;[2]Assumptions!$AB$7,0,IF(BO197=[2]Assumptions!$AB$7,1,BN196+1))</f>
        <v>1</v>
      </c>
      <c r="BP196" s="105">
        <f>IF(BP197&lt;[2]Assumptions!$AB$7,0,IF(BP197=[2]Assumptions!$AB$7,1,BO196+1))</f>
        <v>2</v>
      </c>
      <c r="BQ196" s="105">
        <f>IF(BQ197&lt;[2]Assumptions!$AB$7,0,IF(BQ197=[2]Assumptions!$AB$7,1,BP196+1))</f>
        <v>3</v>
      </c>
      <c r="BR196" s="105">
        <f>IF(BR197&lt;[2]Assumptions!$AB$7,0,IF(BR197=[2]Assumptions!$AB$7,1,BQ196+1))</f>
        <v>4</v>
      </c>
      <c r="BS196" s="105">
        <f>IF(BS197&lt;[2]Assumptions!$AB$7,0,IF(BS197=[2]Assumptions!$AB$7,1,BR196+1))</f>
        <v>5</v>
      </c>
      <c r="BT196" s="105">
        <f>IF(BT197&lt;[2]Assumptions!$AB$7,0,IF(BT197=[2]Assumptions!$AB$7,1,BS196+1))</f>
        <v>6</v>
      </c>
      <c r="BU196" s="105">
        <f>IF(BU197&lt;[2]Assumptions!$AB$7,0,IF(BU197=[2]Assumptions!$AB$7,1,BT196+1))</f>
        <v>7</v>
      </c>
      <c r="BV196" s="105">
        <f>IF(BV197&lt;[2]Assumptions!$AB$7,0,IF(BV197=[2]Assumptions!$AB$7,1,BU196+1))</f>
        <v>8</v>
      </c>
      <c r="BW196" s="105">
        <f>IF(BW197&lt;[2]Assumptions!$AB$7,0,IF(BW197=[2]Assumptions!$AB$7,1,BV196+1))</f>
        <v>9</v>
      </c>
      <c r="BX196" s="105">
        <f>IF(BX197&lt;[2]Assumptions!$AB$7,0,IF(BX197=[2]Assumptions!$AB$7,1,BW196+1))</f>
        <v>10</v>
      </c>
      <c r="BY196" s="105">
        <f>IF(BY197&lt;[2]Assumptions!$AB$7,0,IF(BY197=[2]Assumptions!$AB$7,1,BX196+1))</f>
        <v>11</v>
      </c>
      <c r="BZ196" s="105">
        <f>IF(BZ197&lt;[2]Assumptions!$AB$7,0,IF(BZ197=[2]Assumptions!$AB$7,1,BY196+1))</f>
        <v>12</v>
      </c>
      <c r="CA196" s="105">
        <f>IF(CA197&lt;[2]Assumptions!$AB$7,0,IF(CA197=[2]Assumptions!$AB$7,1,BZ196+1))</f>
        <v>13</v>
      </c>
      <c r="CB196" s="105">
        <f>IF(CB197&lt;[2]Assumptions!$AB$7,0,IF(CB197=[2]Assumptions!$AB$7,1,CA196+1))</f>
        <v>14</v>
      </c>
      <c r="CC196" s="105">
        <f>IF(CC197&lt;[2]Assumptions!$AB$7,0,IF(CC197=[2]Assumptions!$AB$7,1,CB196+1))</f>
        <v>15</v>
      </c>
      <c r="CD196" s="105">
        <f>IF(CD197&lt;[2]Assumptions!$AB$7,0,IF(CD197=[2]Assumptions!$AB$7,1,CC196+1))</f>
        <v>16</v>
      </c>
      <c r="CE196" s="105">
        <f>IF(CE197&lt;[2]Assumptions!$AB$7,0,IF(CE197=[2]Assumptions!$AB$7,1,CD196+1))</f>
        <v>17</v>
      </c>
      <c r="CF196" s="105">
        <f>IF(CF197&lt;[2]Assumptions!$AB$7,0,IF(CF197=[2]Assumptions!$AB$7,1,CE196+1))</f>
        <v>18</v>
      </c>
      <c r="CG196" s="105">
        <f>IF(CG197&lt;[2]Assumptions!$AB$7,0,IF(CG197=[2]Assumptions!$AB$7,1,CF196+1))</f>
        <v>19</v>
      </c>
      <c r="CH196" s="105">
        <f>IF(CH197&lt;[2]Assumptions!$AB$7,0,IF(CH197=[2]Assumptions!$AB$7,1,CG196+1))</f>
        <v>20</v>
      </c>
      <c r="CI196" s="105">
        <f>IF(CI197&lt;[2]Assumptions!$AB$7,0,IF(CI197=[2]Assumptions!$AB$7,1,CH196+1))</f>
        <v>21</v>
      </c>
      <c r="CJ196" s="105">
        <f>IF(CJ197&lt;[2]Assumptions!$AB$7,0,IF(CJ197=[2]Assumptions!$AB$7,1,CI196+1))</f>
        <v>22</v>
      </c>
      <c r="CK196" s="105">
        <f>IF(CK197&lt;[2]Assumptions!$AB$7,0,IF(CK197=[2]Assumptions!$AB$7,1,CJ196+1))</f>
        <v>23</v>
      </c>
      <c r="CL196" s="105">
        <f>IF(CL197&lt;[2]Assumptions!$AB$7,0,IF(CL197=[2]Assumptions!$AB$7,1,CK196+1))</f>
        <v>24</v>
      </c>
      <c r="CM196" s="105">
        <f>IF(CM197&lt;[2]Assumptions!$AB$7,0,IF(CM197=[2]Assumptions!$AB$7,1,CL196+1))</f>
        <v>25</v>
      </c>
      <c r="CN196" s="105">
        <f>IF(CN197&lt;[2]Assumptions!$AB$7,0,IF(CN197=[2]Assumptions!$AB$7,1,CM196+1))</f>
        <v>26</v>
      </c>
      <c r="CO196" s="105">
        <f>IF(CO197&lt;[2]Assumptions!$AB$7,0,IF(CO197=[2]Assumptions!$AB$7,1,CN196+1))</f>
        <v>27</v>
      </c>
      <c r="CP196" s="105">
        <f>IF(CP197&lt;[2]Assumptions!$AB$7,0,IF(CP197=[2]Assumptions!$AB$7,1,CO196+1))</f>
        <v>28</v>
      </c>
      <c r="CQ196" s="105">
        <f>IF(CQ197&lt;[2]Assumptions!$AB$7,0,IF(CQ197=[2]Assumptions!$AB$7,1,CP196+1))</f>
        <v>29</v>
      </c>
      <c r="CR196" s="105">
        <f>IF(CR197&lt;[2]Assumptions!$AB$7,0,IF(CR197=[2]Assumptions!$AB$7,1,CQ196+1))</f>
        <v>30</v>
      </c>
      <c r="CS196" s="105">
        <f>IF(CS197&lt;[2]Assumptions!$AB$7,0,IF(CS197=[2]Assumptions!$AB$7,1,CR196+1))</f>
        <v>31</v>
      </c>
      <c r="CT196" s="105">
        <f>IF(CT197&lt;[2]Assumptions!$AB$7,0,IF(CT197=[2]Assumptions!$AB$7,1,CS196+1))</f>
        <v>32</v>
      </c>
      <c r="CU196" s="105">
        <f>IF(CU197&lt;[2]Assumptions!$AB$7,0,IF(CU197=[2]Assumptions!$AB$7,1,CT196+1))</f>
        <v>33</v>
      </c>
      <c r="CV196" s="105">
        <f>IF(CV197&lt;[2]Assumptions!$AB$7,0,IF(CV197=[2]Assumptions!$AB$7,1,CU196+1))</f>
        <v>34</v>
      </c>
      <c r="CW196" s="105">
        <f>IF(CW197&lt;[2]Assumptions!$AB$7,0,IF(CW197=[2]Assumptions!$AB$7,1,CV196+1))</f>
        <v>35</v>
      </c>
      <c r="CX196" s="105">
        <f>IF(CX197&lt;[2]Assumptions!$AB$7,0,IF(CX197=[2]Assumptions!$AB$7,1,CW196+1))</f>
        <v>36</v>
      </c>
      <c r="CY196" s="105">
        <f>IF(CY197&lt;[2]Assumptions!$AB$7,0,IF(CY197=[2]Assumptions!$AB$7,1,CX196+1))</f>
        <v>37</v>
      </c>
      <c r="CZ196" s="105">
        <f>IF(CZ197&lt;[2]Assumptions!$AB$7,0,IF(CZ197=[2]Assumptions!$AB$7,1,CY196+1))</f>
        <v>38</v>
      </c>
      <c r="DA196" s="105">
        <f>IF(DA197&lt;[2]Assumptions!$AB$7,0,IF(DA197=[2]Assumptions!$AB$7,1,CZ196+1))</f>
        <v>39</v>
      </c>
      <c r="DB196" s="105">
        <f>IF(DB197&lt;[2]Assumptions!$AB$7,0,IF(DB197=[2]Assumptions!$AB$7,1,DA196+1))</f>
        <v>40</v>
      </c>
      <c r="DC196" s="105">
        <f>IF(DC197&lt;[2]Assumptions!$AB$7,0,IF(DC197=[2]Assumptions!$AB$7,1,DB196+1))</f>
        <v>41</v>
      </c>
      <c r="DD196" s="105">
        <f>IF(DD197&lt;[2]Assumptions!$AB$7,0,IF(DD197=[2]Assumptions!$AB$7,1,DC196+1))</f>
        <v>42</v>
      </c>
      <c r="DE196" s="105">
        <f>IF(DE197&lt;[2]Assumptions!$AB$7,0,IF(DE197=[2]Assumptions!$AB$7,1,DD196+1))</f>
        <v>43</v>
      </c>
      <c r="DF196" s="105">
        <f>IF(DF197&lt;[2]Assumptions!$AB$7,0,IF(DF197=[2]Assumptions!$AB$7,1,DE196+1))</f>
        <v>44</v>
      </c>
      <c r="DG196" s="105">
        <f>IF(DG197&lt;[2]Assumptions!$AB$7,0,IF(DG197=[2]Assumptions!$AB$7,1,DF196+1))</f>
        <v>45</v>
      </c>
      <c r="DH196" s="105">
        <f>IF(DH197&lt;[2]Assumptions!$AB$7,0,IF(DH197=[2]Assumptions!$AB$7,1,DG196+1))</f>
        <v>46</v>
      </c>
      <c r="DI196" s="105">
        <f>IF(DI197&lt;[2]Assumptions!$AB$7,0,IF(DI197=[2]Assumptions!$AB$7,1,DH196+1))</f>
        <v>47</v>
      </c>
      <c r="DJ196" s="105">
        <f>IF(DJ197&lt;[2]Assumptions!$AB$7,0,IF(DJ197=[2]Assumptions!$AB$7,1,DI196+1))</f>
        <v>48</v>
      </c>
      <c r="DK196" s="105">
        <f>IF(DK197&lt;[2]Assumptions!$AB$7,0,IF(DK197=[2]Assumptions!$AB$7,1,DJ196+1))</f>
        <v>49</v>
      </c>
      <c r="DL196" s="105">
        <f>IF(DL197&lt;[2]Assumptions!$AB$7,0,IF(DL197=[2]Assumptions!$AB$7,1,DK196+1))</f>
        <v>50</v>
      </c>
      <c r="DM196" s="105">
        <f>IF(DM197&lt;[2]Assumptions!$AB$7,0,IF(DM197=[2]Assumptions!$AB$7,1,DL196+1))</f>
        <v>51</v>
      </c>
      <c r="DN196" s="105">
        <f>IF(DN197&lt;[2]Assumptions!$AB$7,0,IF(DN197=[2]Assumptions!$AB$7,1,DM196+1))</f>
        <v>52</v>
      </c>
      <c r="DO196" s="105">
        <f>IF(DO197&lt;[2]Assumptions!$AB$7,0,IF(DO197=[2]Assumptions!$AB$7,1,DN196+1))</f>
        <v>53</v>
      </c>
      <c r="DP196" s="105">
        <f>IF(DP197&lt;[2]Assumptions!$AB$7,0,IF(DP197=[2]Assumptions!$AB$7,1,DO196+1))</f>
        <v>54</v>
      </c>
      <c r="DQ196" s="105">
        <f>IF(DQ197&lt;[2]Assumptions!$AB$7,0,IF(DQ197=[2]Assumptions!$AB$7,1,DP196+1))</f>
        <v>55</v>
      </c>
      <c r="DR196" s="105">
        <f>IF(DR197&lt;[2]Assumptions!$AB$7,0,IF(DR197=[2]Assumptions!$AB$7,1,DQ196+1))</f>
        <v>56</v>
      </c>
      <c r="DS196" s="105">
        <f>IF(DS197&lt;[2]Assumptions!$AB$7,0,IF(DS197=[2]Assumptions!$AB$7,1,DR196+1))</f>
        <v>57</v>
      </c>
      <c r="DT196" s="105">
        <f>IF(DT197&lt;[2]Assumptions!$AB$7,0,IF(DT197=[2]Assumptions!$AB$7,1,DS196+1))</f>
        <v>58</v>
      </c>
      <c r="DU196" s="105">
        <f>IF(DU197&lt;[2]Assumptions!$AB$7,0,IF(DU197=[2]Assumptions!$AB$7,1,DT196+1))</f>
        <v>59</v>
      </c>
      <c r="DV196" s="105">
        <f>IF(DV197&lt;[2]Assumptions!$AB$7,0,IF(DV197=[2]Assumptions!$AB$7,1,DU196+1))</f>
        <v>60</v>
      </c>
      <c r="DW196" s="105">
        <f>IF(DW197&lt;[2]Assumptions!$AB$7,0,IF(DW197=[2]Assumptions!$AB$7,1,DV196+1))</f>
        <v>61</v>
      </c>
      <c r="DX196" s="105">
        <f>IF(DX197&lt;[2]Assumptions!$AB$7,0,IF(DX197=[2]Assumptions!$AB$7,1,DW196+1))</f>
        <v>62</v>
      </c>
      <c r="DY196" s="105">
        <f>IF(DY197&lt;[2]Assumptions!$AB$7,0,IF(DY197=[2]Assumptions!$AB$7,1,DX196+1))</f>
        <v>63</v>
      </c>
      <c r="DZ196" s="105">
        <f>IF(DZ197&lt;[2]Assumptions!$AB$7,0,IF(DZ197=[2]Assumptions!$AB$7,1,DY196+1))</f>
        <v>64</v>
      </c>
      <c r="EA196" s="105">
        <f>IF(EA197&lt;[2]Assumptions!$AB$7,0,IF(EA197=[2]Assumptions!$AB$7,1,DZ196+1))</f>
        <v>65</v>
      </c>
      <c r="EB196" s="105">
        <f>IF(EB197&lt;[2]Assumptions!$AB$7,0,IF(EB197=[2]Assumptions!$AB$7,1,EA196+1))</f>
        <v>66</v>
      </c>
      <c r="EC196" s="105">
        <f>IF(EC197&lt;[2]Assumptions!$AB$7,0,IF(EC197=[2]Assumptions!$AB$7,1,EB196+1))</f>
        <v>67</v>
      </c>
      <c r="ED196" s="105">
        <f>IF(ED197&lt;[2]Assumptions!$AB$7,0,IF(ED197=[2]Assumptions!$AB$7,1,EC196+1))</f>
        <v>68</v>
      </c>
      <c r="EE196" s="105">
        <f>IF(EE197&lt;[2]Assumptions!$AB$7,0,IF(EE197=[2]Assumptions!$AB$7,1,ED196+1))</f>
        <v>69</v>
      </c>
      <c r="EF196" s="105">
        <f>IF(EF197&lt;[2]Assumptions!$AB$7,0,IF(EF197=[2]Assumptions!$AB$7,1,EE196+1))</f>
        <v>70</v>
      </c>
      <c r="EG196" s="105">
        <f>IF(EG197&lt;[2]Assumptions!$AB$7,0,IF(EG197=[2]Assumptions!$AB$7,1,EF196+1))</f>
        <v>71</v>
      </c>
      <c r="EH196" s="105">
        <f>IF(EH197&lt;[2]Assumptions!$AB$7,0,IF(EH197=[2]Assumptions!$AB$7,1,EG196+1))</f>
        <v>72</v>
      </c>
      <c r="EI196" s="105">
        <f>IF(EI197&lt;[2]Assumptions!$AB$7,0,IF(EI197=[2]Assumptions!$AB$7,1,EH196+1))</f>
        <v>73</v>
      </c>
      <c r="EJ196" s="105">
        <f>IF(EJ197&lt;[2]Assumptions!$AB$7,0,IF(EJ197=[2]Assumptions!$AB$7,1,EI196+1))</f>
        <v>74</v>
      </c>
      <c r="EK196" s="105">
        <f>IF(EK197&lt;[2]Assumptions!$AB$7,0,IF(EK197=[2]Assumptions!$AB$7,1,EJ196+1))</f>
        <v>75</v>
      </c>
      <c r="EL196" s="105">
        <f>IF(EL197&lt;[2]Assumptions!$AB$7,0,IF(EL197=[2]Assumptions!$AB$7,1,EK196+1))</f>
        <v>76</v>
      </c>
      <c r="EM196" s="105">
        <f>IF(EM197&lt;[2]Assumptions!$AB$7,0,IF(EM197=[2]Assumptions!$AB$7,1,EL196+1))</f>
        <v>77</v>
      </c>
      <c r="EN196" s="105">
        <f>IF(EN197&lt;[2]Assumptions!$AB$7,0,IF(EN197=[2]Assumptions!$AB$7,1,EM196+1))</f>
        <v>78</v>
      </c>
      <c r="EO196" s="105">
        <f>IF(EO197&lt;[2]Assumptions!$AB$7,0,IF(EO197=[2]Assumptions!$AB$7,1,EN196+1))</f>
        <v>79</v>
      </c>
      <c r="EP196" s="105">
        <f>IF(EP197&lt;[2]Assumptions!$AB$7,0,IF(EP197=[2]Assumptions!$AB$7,1,EO196+1))</f>
        <v>80</v>
      </c>
      <c r="EQ196" s="105">
        <f>IF(EQ197&lt;[2]Assumptions!$AB$7,0,IF(EQ197=[2]Assumptions!$AB$7,1,EP196+1))</f>
        <v>81</v>
      </c>
      <c r="ER196" s="105">
        <f>IF(ER197&lt;[2]Assumptions!$AB$7,0,IF(ER197=[2]Assumptions!$AB$7,1,EQ196+1))</f>
        <v>82</v>
      </c>
      <c r="ES196" s="105">
        <f>IF(ES197&lt;[2]Assumptions!$AB$7,0,IF(ES197=[2]Assumptions!$AB$7,1,ER196+1))</f>
        <v>83</v>
      </c>
      <c r="ET196" s="105">
        <f>IF(ET197&lt;[2]Assumptions!$AB$7,0,IF(ET197=[2]Assumptions!$AB$7,1,ES196+1))</f>
        <v>84</v>
      </c>
      <c r="EU196" s="105">
        <f>IF(EU197&lt;[2]Assumptions!$AB$7,0,IF(EU197=[2]Assumptions!$AB$7,1,ET196+1))</f>
        <v>85</v>
      </c>
      <c r="EV196" s="105">
        <f>IF(EV197&lt;[2]Assumptions!$AB$7,0,IF(EV197=[2]Assumptions!$AB$7,1,EU196+1))</f>
        <v>86</v>
      </c>
      <c r="EW196" s="105">
        <f>IF(EW197&lt;[2]Assumptions!$AB$7,0,IF(EW197=[2]Assumptions!$AB$7,1,EV196+1))</f>
        <v>87</v>
      </c>
      <c r="EX196" s="105">
        <f>IF(EX197&lt;[2]Assumptions!$AB$7,0,IF(EX197=[2]Assumptions!$AB$7,1,EW196+1))</f>
        <v>88</v>
      </c>
      <c r="EY196" s="105">
        <f>IF(EY197&lt;[2]Assumptions!$AB$7,0,IF(EY197=[2]Assumptions!$AB$7,1,EX196+1))</f>
        <v>89</v>
      </c>
      <c r="EZ196" s="105">
        <f>IF(EZ197&lt;[2]Assumptions!$AB$7,0,IF(EZ197=[2]Assumptions!$AB$7,1,EY196+1))</f>
        <v>90</v>
      </c>
      <c r="FA196" s="105">
        <f>IF(FA197&lt;[2]Assumptions!$AB$7,0,IF(FA197=[2]Assumptions!$AB$7,1,EZ196+1))</f>
        <v>91</v>
      </c>
      <c r="FB196" s="105">
        <f>IF(FB197&lt;[2]Assumptions!$AB$7,0,IF(FB197=[2]Assumptions!$AB$7,1,FA196+1))</f>
        <v>92</v>
      </c>
      <c r="FC196" s="105">
        <f>IF(FC197&lt;[2]Assumptions!$AB$7,0,IF(FC197=[2]Assumptions!$AB$7,1,FB196+1))</f>
        <v>93</v>
      </c>
      <c r="FD196" s="105">
        <f>IF(FD197&lt;[2]Assumptions!$AB$7,0,IF(FD197=[2]Assumptions!$AB$7,1,FC196+1))</f>
        <v>94</v>
      </c>
      <c r="FE196" s="105">
        <f>IF(FE197&lt;[2]Assumptions!$AB$7,0,IF(FE197=[2]Assumptions!$AB$7,1,FD196+1))</f>
        <v>95</v>
      </c>
      <c r="FF196" s="105">
        <f>IF(FF197&lt;[2]Assumptions!$AB$7,0,IF(FF197=[2]Assumptions!$AB$7,1,FE196+1))</f>
        <v>96</v>
      </c>
      <c r="FG196" s="105">
        <f>IF(FG197&lt;[2]Assumptions!$AB$7,0,IF(FG197=[2]Assumptions!$AB$7,1,FF196+1))</f>
        <v>97</v>
      </c>
      <c r="FH196" s="105">
        <f>IF(FH197&lt;[2]Assumptions!$AB$7,0,IF(FH197=[2]Assumptions!$AB$7,1,FG196+1))</f>
        <v>98</v>
      </c>
      <c r="FI196" s="105">
        <f>IF(FI197&lt;[2]Assumptions!$AB$7,0,IF(FI197=[2]Assumptions!$AB$7,1,FH196+1))</f>
        <v>99</v>
      </c>
      <c r="FJ196" s="105">
        <f>IF(FJ197&lt;[2]Assumptions!$AB$7,0,IF(FJ197=[2]Assumptions!$AB$7,1,FI196+1))</f>
        <v>100</v>
      </c>
      <c r="FK196" s="105">
        <f>IF(FK197&lt;[2]Assumptions!$AB$7,0,IF(FK197=[2]Assumptions!$AB$7,1,FJ196+1))</f>
        <v>101</v>
      </c>
      <c r="FL196" s="105">
        <f>IF(FL197&lt;[2]Assumptions!$AB$7,0,IF(FL197=[2]Assumptions!$AB$7,1,FK196+1))</f>
        <v>102</v>
      </c>
      <c r="FM196" s="105">
        <f>IF(FM197&lt;[2]Assumptions!$AB$7,0,IF(FM197=[2]Assumptions!$AB$7,1,FL196+1))</f>
        <v>103</v>
      </c>
      <c r="FN196" s="105">
        <f>IF(FN197&lt;[2]Assumptions!$AB$7,0,IF(FN197=[2]Assumptions!$AB$7,1,FM196+1))</f>
        <v>104</v>
      </c>
    </row>
    <row r="197" spans="1:16384">
      <c r="E197" s="107">
        <f t="shared" ref="E197:BP197" si="86">E37</f>
        <v>42278</v>
      </c>
      <c r="F197" s="107">
        <f t="shared" si="86"/>
        <v>42309</v>
      </c>
      <c r="G197" s="107">
        <f t="shared" si="86"/>
        <v>42339</v>
      </c>
      <c r="H197" s="107">
        <f t="shared" si="86"/>
        <v>42370</v>
      </c>
      <c r="I197" s="107">
        <f t="shared" si="86"/>
        <v>42401</v>
      </c>
      <c r="J197" s="107">
        <f t="shared" si="86"/>
        <v>42430</v>
      </c>
      <c r="K197" s="107">
        <f t="shared" si="86"/>
        <v>42461</v>
      </c>
      <c r="L197" s="107">
        <f t="shared" si="86"/>
        <v>42491</v>
      </c>
      <c r="M197" s="107">
        <f t="shared" si="86"/>
        <v>42522</v>
      </c>
      <c r="N197" s="107">
        <f t="shared" si="86"/>
        <v>42552</v>
      </c>
      <c r="O197" s="107">
        <f t="shared" si="86"/>
        <v>42583</v>
      </c>
      <c r="P197" s="107">
        <f t="shared" si="86"/>
        <v>42614</v>
      </c>
      <c r="Q197" s="107">
        <f t="shared" si="86"/>
        <v>42644</v>
      </c>
      <c r="R197" s="107">
        <f t="shared" si="86"/>
        <v>42675</v>
      </c>
      <c r="S197" s="107">
        <f t="shared" si="86"/>
        <v>42705</v>
      </c>
      <c r="T197" s="107">
        <f t="shared" si="86"/>
        <v>42736</v>
      </c>
      <c r="U197" s="107">
        <f t="shared" si="86"/>
        <v>42767</v>
      </c>
      <c r="V197" s="107">
        <f t="shared" si="86"/>
        <v>42795</v>
      </c>
      <c r="W197" s="107">
        <f t="shared" si="86"/>
        <v>42826</v>
      </c>
      <c r="X197" s="107">
        <f t="shared" si="86"/>
        <v>42856</v>
      </c>
      <c r="Y197" s="107">
        <f t="shared" si="86"/>
        <v>42887</v>
      </c>
      <c r="Z197" s="107">
        <f t="shared" si="86"/>
        <v>42917</v>
      </c>
      <c r="AA197" s="107">
        <f t="shared" si="86"/>
        <v>42948</v>
      </c>
      <c r="AB197" s="107">
        <f t="shared" si="86"/>
        <v>42979</v>
      </c>
      <c r="AC197" s="107">
        <f t="shared" si="86"/>
        <v>43009</v>
      </c>
      <c r="AD197" s="107">
        <f t="shared" si="86"/>
        <v>43040</v>
      </c>
      <c r="AE197" s="107">
        <f t="shared" si="86"/>
        <v>43070</v>
      </c>
      <c r="AF197" s="107">
        <f t="shared" si="86"/>
        <v>43101</v>
      </c>
      <c r="AG197" s="107">
        <f t="shared" si="86"/>
        <v>43132</v>
      </c>
      <c r="AH197" s="107">
        <f t="shared" si="86"/>
        <v>43160</v>
      </c>
      <c r="AI197" s="107">
        <f t="shared" si="86"/>
        <v>43191</v>
      </c>
      <c r="AJ197" s="107">
        <f t="shared" si="86"/>
        <v>43221</v>
      </c>
      <c r="AK197" s="107">
        <f t="shared" si="86"/>
        <v>43252</v>
      </c>
      <c r="AL197" s="107">
        <f t="shared" si="86"/>
        <v>43282</v>
      </c>
      <c r="AM197" s="107">
        <f t="shared" si="86"/>
        <v>43313</v>
      </c>
      <c r="AN197" s="107">
        <f t="shared" si="86"/>
        <v>43344</v>
      </c>
      <c r="AO197" s="107">
        <f t="shared" si="86"/>
        <v>43374</v>
      </c>
      <c r="AP197" s="107">
        <f t="shared" si="86"/>
        <v>43405</v>
      </c>
      <c r="AQ197" s="107">
        <f t="shared" si="86"/>
        <v>43435</v>
      </c>
      <c r="AR197" s="107">
        <f t="shared" si="86"/>
        <v>43466</v>
      </c>
      <c r="AS197" s="107">
        <f t="shared" si="86"/>
        <v>43497</v>
      </c>
      <c r="AT197" s="107">
        <f t="shared" si="86"/>
        <v>43525</v>
      </c>
      <c r="AU197" s="107">
        <f t="shared" si="86"/>
        <v>43556</v>
      </c>
      <c r="AV197" s="107">
        <f t="shared" si="86"/>
        <v>43586</v>
      </c>
      <c r="AW197" s="107">
        <f t="shared" si="86"/>
        <v>43617</v>
      </c>
      <c r="AX197" s="107">
        <f t="shared" si="86"/>
        <v>43647</v>
      </c>
      <c r="AY197" s="107">
        <f t="shared" si="86"/>
        <v>43678</v>
      </c>
      <c r="AZ197" s="107">
        <f t="shared" si="86"/>
        <v>43709</v>
      </c>
      <c r="BA197" s="107">
        <f t="shared" si="86"/>
        <v>43739</v>
      </c>
      <c r="BB197" s="107">
        <f t="shared" si="86"/>
        <v>43770</v>
      </c>
      <c r="BC197" s="107">
        <f t="shared" si="86"/>
        <v>43800</v>
      </c>
      <c r="BD197" s="107">
        <f t="shared" si="86"/>
        <v>43831</v>
      </c>
      <c r="BE197" s="107">
        <f t="shared" si="86"/>
        <v>43862</v>
      </c>
      <c r="BF197" s="107">
        <f t="shared" si="86"/>
        <v>43891</v>
      </c>
      <c r="BG197" s="107">
        <f t="shared" si="86"/>
        <v>43922</v>
      </c>
      <c r="BH197" s="107">
        <f t="shared" si="86"/>
        <v>43952</v>
      </c>
      <c r="BI197" s="107">
        <f t="shared" si="86"/>
        <v>43983</v>
      </c>
      <c r="BJ197" s="107">
        <f t="shared" si="86"/>
        <v>44013</v>
      </c>
      <c r="BK197" s="107">
        <f t="shared" si="86"/>
        <v>44044</v>
      </c>
      <c r="BL197" s="107">
        <f t="shared" si="86"/>
        <v>44075</v>
      </c>
      <c r="BM197" s="107">
        <f t="shared" si="86"/>
        <v>44105</v>
      </c>
      <c r="BN197" s="107">
        <f t="shared" si="86"/>
        <v>44136</v>
      </c>
      <c r="BO197" s="107">
        <f t="shared" si="86"/>
        <v>44166</v>
      </c>
      <c r="BP197" s="107">
        <f t="shared" si="86"/>
        <v>44197</v>
      </c>
      <c r="BQ197" s="107">
        <f t="shared" ref="BQ197:EB197" si="87">BQ37</f>
        <v>44228</v>
      </c>
      <c r="BR197" s="107">
        <f t="shared" si="87"/>
        <v>44256</v>
      </c>
      <c r="BS197" s="107">
        <f t="shared" si="87"/>
        <v>44287</v>
      </c>
      <c r="BT197" s="107">
        <f t="shared" si="87"/>
        <v>44317</v>
      </c>
      <c r="BU197" s="107">
        <f t="shared" si="87"/>
        <v>44348</v>
      </c>
      <c r="BV197" s="107">
        <f t="shared" si="87"/>
        <v>44378</v>
      </c>
      <c r="BW197" s="107">
        <f t="shared" si="87"/>
        <v>44409</v>
      </c>
      <c r="BX197" s="107">
        <f t="shared" si="87"/>
        <v>44440</v>
      </c>
      <c r="BY197" s="107">
        <f t="shared" si="87"/>
        <v>44470</v>
      </c>
      <c r="BZ197" s="107">
        <f t="shared" si="87"/>
        <v>44501</v>
      </c>
      <c r="CA197" s="107">
        <f t="shared" si="87"/>
        <v>44531</v>
      </c>
      <c r="CB197" s="107">
        <f t="shared" si="87"/>
        <v>44562</v>
      </c>
      <c r="CC197" s="107">
        <f t="shared" si="87"/>
        <v>44593</v>
      </c>
      <c r="CD197" s="107">
        <f t="shared" si="87"/>
        <v>44621</v>
      </c>
      <c r="CE197" s="107">
        <f t="shared" si="87"/>
        <v>44652</v>
      </c>
      <c r="CF197" s="107">
        <f t="shared" si="87"/>
        <v>44682</v>
      </c>
      <c r="CG197" s="107">
        <f t="shared" si="87"/>
        <v>44713</v>
      </c>
      <c r="CH197" s="107">
        <f t="shared" si="87"/>
        <v>44743</v>
      </c>
      <c r="CI197" s="107">
        <f t="shared" si="87"/>
        <v>44774</v>
      </c>
      <c r="CJ197" s="107">
        <f t="shared" si="87"/>
        <v>44805</v>
      </c>
      <c r="CK197" s="107">
        <f t="shared" si="87"/>
        <v>44835</v>
      </c>
      <c r="CL197" s="107">
        <f t="shared" si="87"/>
        <v>44866</v>
      </c>
      <c r="CM197" s="107">
        <f t="shared" si="87"/>
        <v>44896</v>
      </c>
      <c r="CN197" s="107">
        <f t="shared" si="87"/>
        <v>44927</v>
      </c>
      <c r="CO197" s="107">
        <f t="shared" si="87"/>
        <v>44958</v>
      </c>
      <c r="CP197" s="107">
        <f t="shared" si="87"/>
        <v>44986</v>
      </c>
      <c r="CQ197" s="107">
        <f t="shared" si="87"/>
        <v>45017</v>
      </c>
      <c r="CR197" s="107">
        <f t="shared" si="87"/>
        <v>45047</v>
      </c>
      <c r="CS197" s="107">
        <f t="shared" si="87"/>
        <v>45078</v>
      </c>
      <c r="CT197" s="107">
        <f t="shared" si="87"/>
        <v>45108</v>
      </c>
      <c r="CU197" s="107">
        <f t="shared" si="87"/>
        <v>45139</v>
      </c>
      <c r="CV197" s="107">
        <f t="shared" si="87"/>
        <v>45170</v>
      </c>
      <c r="CW197" s="107">
        <f t="shared" si="87"/>
        <v>45200</v>
      </c>
      <c r="CX197" s="107">
        <f t="shared" si="87"/>
        <v>45231</v>
      </c>
      <c r="CY197" s="107">
        <f t="shared" si="87"/>
        <v>45261</v>
      </c>
      <c r="CZ197" s="107">
        <f t="shared" si="87"/>
        <v>45292</v>
      </c>
      <c r="DA197" s="107">
        <f t="shared" si="87"/>
        <v>45323</v>
      </c>
      <c r="DB197" s="107">
        <f t="shared" si="87"/>
        <v>45352</v>
      </c>
      <c r="DC197" s="107">
        <f t="shared" si="87"/>
        <v>45383</v>
      </c>
      <c r="DD197" s="107">
        <f t="shared" si="87"/>
        <v>45413</v>
      </c>
      <c r="DE197" s="107">
        <f t="shared" si="87"/>
        <v>45444</v>
      </c>
      <c r="DF197" s="107">
        <f t="shared" si="87"/>
        <v>45474</v>
      </c>
      <c r="DG197" s="107">
        <f t="shared" si="87"/>
        <v>45505</v>
      </c>
      <c r="DH197" s="107">
        <f t="shared" si="87"/>
        <v>45536</v>
      </c>
      <c r="DI197" s="107">
        <f t="shared" si="87"/>
        <v>45566</v>
      </c>
      <c r="DJ197" s="107">
        <f t="shared" si="87"/>
        <v>45597</v>
      </c>
      <c r="DK197" s="107">
        <f t="shared" si="87"/>
        <v>45627</v>
      </c>
      <c r="DL197" s="107">
        <f t="shared" si="87"/>
        <v>45658</v>
      </c>
      <c r="DM197" s="107">
        <f t="shared" si="87"/>
        <v>45689</v>
      </c>
      <c r="DN197" s="107">
        <f t="shared" si="87"/>
        <v>45717</v>
      </c>
      <c r="DO197" s="107">
        <f t="shared" si="87"/>
        <v>45748</v>
      </c>
      <c r="DP197" s="107">
        <f t="shared" si="87"/>
        <v>45778</v>
      </c>
      <c r="DQ197" s="107">
        <f t="shared" si="87"/>
        <v>45809</v>
      </c>
      <c r="DR197" s="107">
        <f t="shared" si="87"/>
        <v>45839</v>
      </c>
      <c r="DS197" s="107">
        <f t="shared" si="87"/>
        <v>45870</v>
      </c>
      <c r="DT197" s="107">
        <f t="shared" si="87"/>
        <v>45901</v>
      </c>
      <c r="DU197" s="107">
        <f t="shared" si="87"/>
        <v>45931</v>
      </c>
      <c r="DV197" s="107">
        <f t="shared" si="87"/>
        <v>45962</v>
      </c>
      <c r="DW197" s="107">
        <f t="shared" si="87"/>
        <v>45992</v>
      </c>
      <c r="DX197" s="107">
        <f t="shared" si="87"/>
        <v>46023</v>
      </c>
      <c r="DY197" s="107">
        <f t="shared" si="87"/>
        <v>46054</v>
      </c>
      <c r="DZ197" s="107">
        <f t="shared" si="87"/>
        <v>46082</v>
      </c>
      <c r="EA197" s="107">
        <f t="shared" si="87"/>
        <v>46113</v>
      </c>
      <c r="EB197" s="107">
        <f t="shared" si="87"/>
        <v>46143</v>
      </c>
      <c r="EC197" s="107">
        <f t="shared" ref="EC197:FN197" si="88">EC37</f>
        <v>46174</v>
      </c>
      <c r="ED197" s="107">
        <f t="shared" si="88"/>
        <v>46204</v>
      </c>
      <c r="EE197" s="107">
        <f t="shared" si="88"/>
        <v>46235</v>
      </c>
      <c r="EF197" s="107">
        <f t="shared" si="88"/>
        <v>46266</v>
      </c>
      <c r="EG197" s="107">
        <f t="shared" si="88"/>
        <v>46296</v>
      </c>
      <c r="EH197" s="107">
        <f t="shared" si="88"/>
        <v>46327</v>
      </c>
      <c r="EI197" s="107">
        <f t="shared" si="88"/>
        <v>46357</v>
      </c>
      <c r="EJ197" s="107">
        <f t="shared" si="88"/>
        <v>46388</v>
      </c>
      <c r="EK197" s="107">
        <f t="shared" si="88"/>
        <v>46419</v>
      </c>
      <c r="EL197" s="107">
        <f t="shared" si="88"/>
        <v>46447</v>
      </c>
      <c r="EM197" s="107">
        <f t="shared" si="88"/>
        <v>46478</v>
      </c>
      <c r="EN197" s="107">
        <f t="shared" si="88"/>
        <v>46508</v>
      </c>
      <c r="EO197" s="107">
        <f t="shared" si="88"/>
        <v>46539</v>
      </c>
      <c r="EP197" s="107">
        <f t="shared" si="88"/>
        <v>46569</v>
      </c>
      <c r="EQ197" s="107">
        <f t="shared" si="88"/>
        <v>46600</v>
      </c>
      <c r="ER197" s="107">
        <f t="shared" si="88"/>
        <v>46631</v>
      </c>
      <c r="ES197" s="107">
        <f t="shared" si="88"/>
        <v>46661</v>
      </c>
      <c r="ET197" s="107">
        <f t="shared" si="88"/>
        <v>46692</v>
      </c>
      <c r="EU197" s="107">
        <f t="shared" si="88"/>
        <v>46722</v>
      </c>
      <c r="EV197" s="107">
        <f t="shared" si="88"/>
        <v>46753</v>
      </c>
      <c r="EW197" s="107">
        <f t="shared" si="88"/>
        <v>46784</v>
      </c>
      <c r="EX197" s="107">
        <f t="shared" si="88"/>
        <v>46813</v>
      </c>
      <c r="EY197" s="107">
        <f t="shared" si="88"/>
        <v>46844</v>
      </c>
      <c r="EZ197" s="107">
        <f t="shared" si="88"/>
        <v>46874</v>
      </c>
      <c r="FA197" s="107">
        <f t="shared" si="88"/>
        <v>46905</v>
      </c>
      <c r="FB197" s="107">
        <f t="shared" si="88"/>
        <v>46935</v>
      </c>
      <c r="FC197" s="107">
        <f t="shared" si="88"/>
        <v>46966</v>
      </c>
      <c r="FD197" s="107">
        <f t="shared" si="88"/>
        <v>46997</v>
      </c>
      <c r="FE197" s="107">
        <f t="shared" si="88"/>
        <v>47027</v>
      </c>
      <c r="FF197" s="107">
        <f t="shared" si="88"/>
        <v>47058</v>
      </c>
      <c r="FG197" s="107">
        <f t="shared" si="88"/>
        <v>47088</v>
      </c>
      <c r="FH197" s="107">
        <f t="shared" si="88"/>
        <v>47119</v>
      </c>
      <c r="FI197" s="107">
        <f t="shared" si="88"/>
        <v>47150</v>
      </c>
      <c r="FJ197" s="107">
        <f t="shared" si="88"/>
        <v>47178</v>
      </c>
      <c r="FK197" s="107">
        <f t="shared" si="88"/>
        <v>47209</v>
      </c>
      <c r="FL197" s="107">
        <f t="shared" si="88"/>
        <v>47239</v>
      </c>
      <c r="FM197" s="107">
        <f t="shared" si="88"/>
        <v>47270</v>
      </c>
      <c r="FN197" s="107">
        <f t="shared" si="88"/>
        <v>47300</v>
      </c>
    </row>
    <row r="198" spans="1:16384">
      <c r="B198" s="105" t="s">
        <v>297</v>
      </c>
      <c r="E198" s="139">
        <f>IF(E197='Capital Structure'!$Q$7,'Capital Structure'!$R$14,0)</f>
        <v>0</v>
      </c>
      <c r="F198" s="139">
        <f>IF(F197='Capital Structure'!$Q$7,'Capital Structure'!$R$14,0)</f>
        <v>0</v>
      </c>
      <c r="G198" s="139">
        <f>IF(G197='Capital Structure'!$Q$7,'Capital Structure'!$R$14,0)</f>
        <v>0</v>
      </c>
      <c r="H198" s="139">
        <f>IF(H197='Capital Structure'!$Q$7,'Capital Structure'!$R$14,0)</f>
        <v>0</v>
      </c>
      <c r="I198" s="139">
        <f>IF(I197='Capital Structure'!$Q$7,'Capital Structure'!$R$14,0)</f>
        <v>0</v>
      </c>
      <c r="J198" s="139">
        <f>IF(J197='Capital Structure'!$Q$7,'Capital Structure'!$R$14,0)</f>
        <v>0</v>
      </c>
      <c r="K198" s="139">
        <f>IF(K197='Capital Structure'!$Q$7,'Capital Structure'!$R$14,0)</f>
        <v>0</v>
      </c>
      <c r="L198" s="139">
        <f>IF(L197='Capital Structure'!$Q$7,'Capital Structure'!$R$14,0)</f>
        <v>0</v>
      </c>
      <c r="M198" s="139">
        <f>IF(M197='Capital Structure'!$Q$7,'Capital Structure'!$R$14,0)</f>
        <v>0</v>
      </c>
      <c r="N198" s="139">
        <f>IF(N197='Capital Structure'!$Q$7,'Capital Structure'!$R$14,0)</f>
        <v>0</v>
      </c>
      <c r="O198" s="139">
        <f>IF(O197='Capital Structure'!$Q$7,'Capital Structure'!$R$14,0)</f>
        <v>0</v>
      </c>
      <c r="P198" s="139">
        <f>IF(P197='Capital Structure'!$Q$7,'Capital Structure'!$R$14,0)</f>
        <v>0</v>
      </c>
      <c r="Q198" s="139">
        <f>IF(Q197='Capital Structure'!$Q$7,'Capital Structure'!$R$14,0)</f>
        <v>0</v>
      </c>
      <c r="R198" s="139">
        <f>IF(R197='Capital Structure'!$Q$7,'Capital Structure'!$R$14,0)</f>
        <v>0</v>
      </c>
      <c r="S198" s="139">
        <f>IF(S197='Capital Structure'!$Q$7,'Capital Structure'!$R$14,0)</f>
        <v>0</v>
      </c>
      <c r="T198" s="139">
        <f>IF(T197='Capital Structure'!$Q$7,'Capital Structure'!$R$14,0)</f>
        <v>0</v>
      </c>
      <c r="U198" s="139">
        <f>IF(U197='Capital Structure'!$Q$7,'Capital Structure'!$R$14,0)</f>
        <v>0</v>
      </c>
      <c r="V198" s="139">
        <f>IF(V197='Capital Structure'!$Q$7,'Capital Structure'!$R$14,0)</f>
        <v>0</v>
      </c>
      <c r="W198" s="139">
        <f>IF(W197='Capital Structure'!$Q$7,'Capital Structure'!$R$14,0)</f>
        <v>0</v>
      </c>
      <c r="X198" s="139">
        <f>IF(X197='Capital Structure'!$Q$7,'Capital Structure'!$R$14,0)</f>
        <v>0</v>
      </c>
      <c r="Y198" s="139">
        <f>IF(Y197='Capital Structure'!$Q$7,'Capital Structure'!$R$14,0)</f>
        <v>0</v>
      </c>
      <c r="Z198" s="139">
        <f>IF(Z197='Capital Structure'!$Q$7,'Capital Structure'!$R$14,0)</f>
        <v>0</v>
      </c>
      <c r="AA198" s="139">
        <f>IF(AA197='Capital Structure'!$Q$7,'Capital Structure'!$R$14,0)</f>
        <v>0</v>
      </c>
      <c r="AB198" s="139">
        <f>IF(AB197='Capital Structure'!$Q$7,'Capital Structure'!$R$14,0)</f>
        <v>0</v>
      </c>
      <c r="AC198" s="139">
        <f>IF(AC197='Capital Structure'!$Q$7,'Capital Structure'!$R$14,0)</f>
        <v>0</v>
      </c>
      <c r="AD198" s="139">
        <f>IF(AD197='Capital Structure'!$Q$7,'Capital Structure'!$R$14,0)</f>
        <v>0</v>
      </c>
      <c r="AE198" s="139">
        <f>IF(AE197='Capital Structure'!$Q$7,'Capital Structure'!$R$14,0)</f>
        <v>0</v>
      </c>
      <c r="AF198" s="139">
        <f>IF(AF197='Capital Structure'!$Q$7,'Capital Structure'!$R$14,0)</f>
        <v>0</v>
      </c>
      <c r="AG198" s="139">
        <f>IF(AG197='Capital Structure'!$Q$7,'Capital Structure'!$R$14,0)</f>
        <v>0</v>
      </c>
      <c r="AH198" s="139">
        <f>IF(AH197='Capital Structure'!$Q$7,'Capital Structure'!$R$14,0)</f>
        <v>0</v>
      </c>
      <c r="AI198" s="139">
        <f>IF(AI197='Capital Structure'!$Q$7,'Capital Structure'!$R$14,0)</f>
        <v>0</v>
      </c>
      <c r="AJ198" s="139">
        <f>IF(AJ197='Capital Structure'!$Q$7,'Capital Structure'!$R$14,0)</f>
        <v>0</v>
      </c>
      <c r="AK198" s="139">
        <f>IF(AK197='Capital Structure'!$Q$7,'Capital Structure'!$R$14,0)</f>
        <v>0</v>
      </c>
      <c r="AL198" s="139">
        <f>IF(AL197='Capital Structure'!$Q$7,'Capital Structure'!$R$14,0)</f>
        <v>0</v>
      </c>
      <c r="AM198" s="139">
        <f>IF(AM197='Capital Structure'!$Q$7,'Capital Structure'!$R$14,0)</f>
        <v>0</v>
      </c>
      <c r="AN198" s="139">
        <f>IF(AN197='Capital Structure'!$Q$7,'Capital Structure'!$R$14,0)</f>
        <v>0</v>
      </c>
      <c r="AO198" s="139">
        <f>IF(AO197='Capital Structure'!$Q$7,'Capital Structure'!$R$14,0)</f>
        <v>0</v>
      </c>
      <c r="AP198" s="139">
        <f>IF(AP197='Capital Structure'!$Q$7,'Capital Structure'!$R$14,0)</f>
        <v>0</v>
      </c>
      <c r="AQ198" s="139">
        <f>IF(AQ197='Capital Structure'!$Q$7,'Capital Structure'!$R$14,0)</f>
        <v>0</v>
      </c>
      <c r="AR198" s="139">
        <f>IF(AR197='Capital Structure'!$Q$7,'Capital Structure'!$R$14,0)</f>
        <v>0</v>
      </c>
      <c r="AS198" s="139">
        <f>IF(AS197='Capital Structure'!$Q$7,'Capital Structure'!$R$14,0)</f>
        <v>0</v>
      </c>
      <c r="AT198" s="139">
        <f>IF(AT197='Capital Structure'!$Q$7,'Capital Structure'!$R$14,0)</f>
        <v>0</v>
      </c>
      <c r="AU198" s="139">
        <f>IF(AU197='Capital Structure'!$Q$7,'Capital Structure'!$R$14,0)</f>
        <v>0</v>
      </c>
      <c r="AV198" s="139">
        <f>IF(AV197='Capital Structure'!$Q$7,'Capital Structure'!$R$14,0)</f>
        <v>0</v>
      </c>
      <c r="AW198" s="139">
        <f>IF(AW197='Capital Structure'!$Q$7,'Capital Structure'!$R$14,0)</f>
        <v>0</v>
      </c>
      <c r="AX198" s="139">
        <f>IF(AX197='Capital Structure'!$Q$7,'Capital Structure'!$R$14,0)</f>
        <v>0</v>
      </c>
      <c r="AY198" s="139">
        <f>IF(AY197='Capital Structure'!$Q$7,'Capital Structure'!$R$14,0)</f>
        <v>0</v>
      </c>
      <c r="AZ198" s="139">
        <f>IF(AZ197='Capital Structure'!$Q$7,'Capital Structure'!$R$14,0)</f>
        <v>0</v>
      </c>
      <c r="BA198" s="139">
        <f>IF(BA197='Capital Structure'!$Q$7,'Capital Structure'!$R$14,0)</f>
        <v>0</v>
      </c>
      <c r="BB198" s="139">
        <f>IF(BB197='Capital Structure'!$Q$7,'Capital Structure'!$R$14,0)</f>
        <v>0</v>
      </c>
      <c r="BC198" s="139">
        <f>IF(BC197='Capital Structure'!$Q$7,'Capital Structure'!$R$14,0)</f>
        <v>0</v>
      </c>
      <c r="BD198" s="139">
        <f>IF(BD197='Capital Structure'!$Q$7,'Capital Structure'!$R$14,0)</f>
        <v>0</v>
      </c>
      <c r="BE198" s="139">
        <f>IF(BE197='Capital Structure'!$Q$7,'Capital Structure'!$R$14,0)</f>
        <v>0</v>
      </c>
      <c r="BF198" s="139">
        <f>IF(BF197='Capital Structure'!$Q$7,'Capital Structure'!$R$14,0)</f>
        <v>0</v>
      </c>
      <c r="BG198" s="139">
        <f>IF(BG197='Capital Structure'!$Q$7,'Capital Structure'!$R$14,0)</f>
        <v>0</v>
      </c>
      <c r="BH198" s="139">
        <f>IF(BH197='Capital Structure'!$Q$7,'Capital Structure'!$R$14,0)</f>
        <v>0</v>
      </c>
      <c r="BI198" s="139">
        <f>IF(BI197='Capital Structure'!$Q$7,'Capital Structure'!$R$14,0)</f>
        <v>0</v>
      </c>
      <c r="BJ198" s="139">
        <f>IF(BJ197='Capital Structure'!$Q$7,'Capital Structure'!$R$14,0)</f>
        <v>0</v>
      </c>
      <c r="BK198" s="139">
        <f>IF(BK197='Capital Structure'!$Q$7,'Capital Structure'!$R$14,0)</f>
        <v>0</v>
      </c>
      <c r="BL198" s="139">
        <f>IF(BL197='Capital Structure'!$Q$7,'Capital Structure'!$R$14,0)</f>
        <v>0</v>
      </c>
      <c r="BM198" s="139">
        <f>IF(BM197='Capital Structure'!$Q$7,'Capital Structure'!$R$14,0)</f>
        <v>0</v>
      </c>
      <c r="BN198" s="139">
        <f>IF(BN197='Capital Structure'!$Q$7,'Capital Structure'!$R$14,0)</f>
        <v>0</v>
      </c>
      <c r="BO198" s="139">
        <f>IF(BO197='Capital Structure'!$Q$7,'Capital Structure'!$R$14,0)</f>
        <v>0</v>
      </c>
      <c r="BP198" s="139">
        <f>IF(BP197='Capital Structure'!$Q$7,'Capital Structure'!$R$14,0)</f>
        <v>0</v>
      </c>
      <c r="BQ198" s="139">
        <f>IF(BQ197='Capital Structure'!$Q$7,'Capital Structure'!$R$14,0)</f>
        <v>0</v>
      </c>
      <c r="BR198" s="139">
        <f>IF(BR197='Capital Structure'!$Q$7,'Capital Structure'!$R$14,0)</f>
        <v>0</v>
      </c>
      <c r="BS198" s="139">
        <f>IF(BS197='Capital Structure'!$Q$7,'Capital Structure'!$R$14,0)</f>
        <v>0</v>
      </c>
      <c r="BT198" s="139">
        <f>IF(BT197='Capital Structure'!$Q$7,'Capital Structure'!$R$14,0)</f>
        <v>0</v>
      </c>
      <c r="BU198" s="139">
        <f>IF(BU197='Capital Structure'!$Q$7,'Capital Structure'!$R$14,0)</f>
        <v>0</v>
      </c>
      <c r="BV198" s="139">
        <f>IF(BV197='Capital Structure'!$Q$7,'Capital Structure'!$R$14,0)</f>
        <v>0</v>
      </c>
      <c r="BW198" s="139">
        <f>IF(BW197='Capital Structure'!$Q$7,'Capital Structure'!$R$14,0)</f>
        <v>0</v>
      </c>
      <c r="BX198" s="139">
        <f>IF(BX197='Capital Structure'!$Q$7,'Capital Structure'!$R$14,0)</f>
        <v>0</v>
      </c>
      <c r="BY198" s="139">
        <f>IF(BY197='Capital Structure'!$Q$7,'Capital Structure'!$R$14,0)</f>
        <v>0</v>
      </c>
      <c r="BZ198" s="139">
        <f>IF(BZ197='Capital Structure'!$Q$7,'Capital Structure'!$R$14,0)</f>
        <v>0</v>
      </c>
      <c r="CA198" s="139">
        <f>IF(CA197='Capital Structure'!$Q$7,'Capital Structure'!$R$14,0)</f>
        <v>0</v>
      </c>
      <c r="CB198" s="139">
        <f>IF(CB197='Capital Structure'!$Q$7,'Capital Structure'!$R$14,0)</f>
        <v>0</v>
      </c>
      <c r="CC198" s="139">
        <f>IF(CC197='Capital Structure'!$Q$7,'Capital Structure'!$R$14,0)</f>
        <v>0</v>
      </c>
      <c r="CD198" s="139">
        <f>IF(CD197='Capital Structure'!$Q$7,'Capital Structure'!$R$14,0)</f>
        <v>0</v>
      </c>
      <c r="CE198" s="139">
        <f>IF(CE197='Capital Structure'!$Q$7,'Capital Structure'!$R$14,0)</f>
        <v>0</v>
      </c>
      <c r="CF198" s="139">
        <f>IF(CF197='Capital Structure'!$Q$7,'Capital Structure'!$R$14,0)</f>
        <v>0</v>
      </c>
      <c r="CG198" s="139">
        <f>IF(CG197='Capital Structure'!$Q$7,'Capital Structure'!$R$14,0)</f>
        <v>0</v>
      </c>
      <c r="CH198" s="139">
        <f>IF(CH197='Capital Structure'!$Q$7,'Capital Structure'!$R$14,0)</f>
        <v>0</v>
      </c>
      <c r="CI198" s="139">
        <f>IF(CI197='Capital Structure'!$Q$7,'Capital Structure'!$R$14,0)</f>
        <v>0</v>
      </c>
      <c r="CJ198" s="139">
        <f>IF(CJ197='Capital Structure'!$Q$7,'Capital Structure'!$R$14,0)</f>
        <v>0</v>
      </c>
      <c r="CK198" s="139">
        <f>IF(CK197='Capital Structure'!$Q$7,'Capital Structure'!$R$14,0)</f>
        <v>0</v>
      </c>
      <c r="CL198" s="139">
        <f>IF(CL197='Capital Structure'!$Q$7,'Capital Structure'!$R$14,0)</f>
        <v>0</v>
      </c>
      <c r="CM198" s="139">
        <f>IF(CM197='Capital Structure'!$Q$7,'Capital Structure'!$R$14,0)</f>
        <v>0</v>
      </c>
      <c r="CN198" s="139">
        <f>IF(CN197='Capital Structure'!$Q$7,'Capital Structure'!$R$14,0)</f>
        <v>0</v>
      </c>
      <c r="CO198" s="139">
        <f>IF(CO197='Capital Structure'!$Q$7,'Capital Structure'!$R$14,0)</f>
        <v>0</v>
      </c>
      <c r="CP198" s="139">
        <f>IF(CP197='Capital Structure'!$Q$7,'Capital Structure'!$R$14,0)</f>
        <v>0</v>
      </c>
      <c r="CQ198" s="139">
        <f>IF(CQ197='Capital Structure'!$Q$7,'Capital Structure'!$R$14,0)</f>
        <v>0</v>
      </c>
      <c r="CR198" s="139">
        <f>IF(CR197='Capital Structure'!$Q$7,'Capital Structure'!$R$14,0)</f>
        <v>0</v>
      </c>
      <c r="CS198" s="139">
        <f>IF(CS197='Capital Structure'!$Q$7,'Capital Structure'!$R$14,0)</f>
        <v>0</v>
      </c>
      <c r="CT198" s="139">
        <f>IF(CT197='Capital Structure'!$Q$7,'Capital Structure'!$R$14,0)</f>
        <v>0</v>
      </c>
      <c r="CU198" s="139">
        <f>IF(CU197='Capital Structure'!$Q$7,'Capital Structure'!$R$14,0)</f>
        <v>0</v>
      </c>
      <c r="CV198" s="139">
        <f>IF(CV197='Capital Structure'!$Q$7,'Capital Structure'!$R$14,0)</f>
        <v>0</v>
      </c>
      <c r="CW198" s="139">
        <f>IF(CW197='Capital Structure'!$Q$7,'Capital Structure'!$R$14,0)</f>
        <v>0</v>
      </c>
      <c r="CX198" s="139">
        <f>IF(CX197='Capital Structure'!$Q$7,'Capital Structure'!$R$14,0)</f>
        <v>0</v>
      </c>
      <c r="CY198" s="139">
        <f>IF(CY197='Capital Structure'!$Q$7,'Capital Structure'!$R$14,0)</f>
        <v>0</v>
      </c>
      <c r="CZ198" s="139">
        <f>IF(CZ197='Capital Structure'!$Q$7,'Capital Structure'!$R$14,0)</f>
        <v>0</v>
      </c>
      <c r="DA198" s="139">
        <f>IF(DA197='Capital Structure'!$Q$7,'Capital Structure'!$R$14,0)</f>
        <v>0</v>
      </c>
      <c r="DB198" s="139">
        <f>IF(DB197='Capital Structure'!$Q$7,'Capital Structure'!$R$14,0)</f>
        <v>0</v>
      </c>
      <c r="DC198" s="139">
        <f>IF(DC197='Capital Structure'!$Q$7,'Capital Structure'!$R$14,0)</f>
        <v>0</v>
      </c>
      <c r="DD198" s="139">
        <f>IF(DD197='Capital Structure'!$Q$7,'Capital Structure'!$R$14,0)</f>
        <v>0</v>
      </c>
      <c r="DE198" s="139">
        <f>IF(DE197='Capital Structure'!$Q$7,'Capital Structure'!$R$14,0)</f>
        <v>0</v>
      </c>
      <c r="DF198" s="139">
        <f>IF(DF197='Capital Structure'!$Q$7,'Capital Structure'!$R$14,0)</f>
        <v>0</v>
      </c>
      <c r="DG198" s="139">
        <f>IF(DG197='Capital Structure'!$Q$7,'Capital Structure'!$R$14,0)</f>
        <v>0</v>
      </c>
      <c r="DH198" s="139">
        <f>IF(DH197='Capital Structure'!$Q$7,'Capital Structure'!$R$14,0)</f>
        <v>0</v>
      </c>
      <c r="DI198" s="139">
        <f>IF(DI197='Capital Structure'!$Q$7,'Capital Structure'!$R$14,0)</f>
        <v>0</v>
      </c>
      <c r="DJ198" s="139">
        <f>IF(DJ197='Capital Structure'!$Q$7,'Capital Structure'!$R$14,0)</f>
        <v>0</v>
      </c>
      <c r="DK198" s="139">
        <f>IF(DK197='Capital Structure'!$Q$7,'Capital Structure'!$R$14,0)</f>
        <v>0</v>
      </c>
      <c r="DL198" s="139">
        <f>IF(DL197='Capital Structure'!$Q$7,'Capital Structure'!$R$14,0)</f>
        <v>0</v>
      </c>
      <c r="DM198" s="139">
        <f>IF(DM197='Capital Structure'!$Q$7,'Capital Structure'!$R$14,0)</f>
        <v>0</v>
      </c>
      <c r="DN198" s="139">
        <f>IF(DN197='Capital Structure'!$Q$7,'Capital Structure'!$R$14,0)</f>
        <v>0</v>
      </c>
      <c r="DO198" s="139">
        <f>IF(DO197='Capital Structure'!$Q$7,'Capital Structure'!$R$14,0)</f>
        <v>0</v>
      </c>
      <c r="DP198" s="139">
        <f>IF(DP197='Capital Structure'!$Q$7,'Capital Structure'!$R$14,0)</f>
        <v>0</v>
      </c>
      <c r="DQ198" s="139">
        <f>IF(DQ197='Capital Structure'!$Q$7,'Capital Structure'!$R$14,0)</f>
        <v>0</v>
      </c>
      <c r="DR198" s="139">
        <f>IF(DR197='Capital Structure'!$Q$7,'Capital Structure'!$R$14,0)</f>
        <v>0</v>
      </c>
      <c r="DS198" s="139">
        <f>IF(DS197='Capital Structure'!$Q$7,'Capital Structure'!$R$14,0)</f>
        <v>0</v>
      </c>
      <c r="DT198" s="139">
        <f>IF(DT197='Capital Structure'!$Q$7,'Capital Structure'!$R$14,0)</f>
        <v>0</v>
      </c>
      <c r="DU198" s="139">
        <f>IF(DU197='Capital Structure'!$Q$7,'Capital Structure'!$R$14,0)</f>
        <v>0</v>
      </c>
      <c r="DV198" s="139">
        <f>IF(DV197='Capital Structure'!$Q$7,'Capital Structure'!$R$14,0)</f>
        <v>0</v>
      </c>
      <c r="DW198" s="139">
        <f>IF(DW197='Capital Structure'!$Q$7,'Capital Structure'!$R$14,0)</f>
        <v>0</v>
      </c>
      <c r="DX198" s="139">
        <f>IF(DX197='Capital Structure'!$Q$7,'Capital Structure'!$R$14,0)</f>
        <v>0</v>
      </c>
      <c r="DY198" s="139">
        <f>IF(DY197='Capital Structure'!$Q$7,'Capital Structure'!$R$14,0)</f>
        <v>0</v>
      </c>
      <c r="DZ198" s="139">
        <f>IF(DZ197='Capital Structure'!$Q$7,'Capital Structure'!$R$14,0)</f>
        <v>0</v>
      </c>
      <c r="EA198" s="139">
        <f>IF(EA197='Capital Structure'!$Q$7,'Capital Structure'!$R$14,0)</f>
        <v>0</v>
      </c>
      <c r="EB198" s="139">
        <f>IF(EB197='Capital Structure'!$Q$7,'Capital Structure'!$R$14,0)</f>
        <v>0</v>
      </c>
      <c r="EC198" s="139">
        <f>IF(EC197='Capital Structure'!$Q$7,'Capital Structure'!$R$14,0)</f>
        <v>0</v>
      </c>
      <c r="ED198" s="139">
        <f>IF(ED197='Capital Structure'!$Q$7,'Capital Structure'!$R$14,0)</f>
        <v>0</v>
      </c>
      <c r="EE198" s="139">
        <f>IF(EE197='Capital Structure'!$Q$7,'Capital Structure'!$R$14,0)</f>
        <v>0</v>
      </c>
      <c r="EF198" s="139">
        <f>IF(EF197='Capital Structure'!$Q$7,'Capital Structure'!$R$14,0)</f>
        <v>0</v>
      </c>
      <c r="EG198" s="139">
        <f>IF(EG197='Capital Structure'!$Q$7,'Capital Structure'!$R$14,0)</f>
        <v>0</v>
      </c>
      <c r="EH198" s="139">
        <f>IF(EH197='Capital Structure'!$Q$7,'Capital Structure'!$R$14,0)</f>
        <v>0</v>
      </c>
      <c r="EI198" s="139">
        <f>IF(EI197='Capital Structure'!$Q$7,'Capital Structure'!$R$14,0)</f>
        <v>0</v>
      </c>
      <c r="EJ198" s="139">
        <f>IF(EJ197='Capital Structure'!$Q$7,'Capital Structure'!$R$14,0)</f>
        <v>0</v>
      </c>
      <c r="EK198" s="139">
        <f>IF(EK197='Capital Structure'!$Q$7,'Capital Structure'!$R$14,0)</f>
        <v>0</v>
      </c>
      <c r="EL198" s="139">
        <f>IF(EL197='Capital Structure'!$Q$7,'Capital Structure'!$R$14,0)</f>
        <v>0</v>
      </c>
      <c r="EM198" s="139">
        <f>IF(EM197='Capital Structure'!$Q$7,'Capital Structure'!$R$14,0)</f>
        <v>0</v>
      </c>
      <c r="EN198" s="139">
        <f>IF(EN197='Capital Structure'!$Q$7,'Capital Structure'!$R$14,0)</f>
        <v>0</v>
      </c>
      <c r="EO198" s="139">
        <f>IF(EO197='Capital Structure'!$Q$7,'Capital Structure'!$R$14,0)</f>
        <v>0</v>
      </c>
      <c r="EP198" s="139">
        <f>IF(EP197='Capital Structure'!$Q$7,'Capital Structure'!$R$14,0)</f>
        <v>0</v>
      </c>
      <c r="EQ198" s="139">
        <f>IF(EQ197='Capital Structure'!$Q$7,'Capital Structure'!$R$14,0)</f>
        <v>0</v>
      </c>
      <c r="ER198" s="139">
        <f>IF(ER197='Capital Structure'!$Q$7,'Capital Structure'!$R$14,0)</f>
        <v>0</v>
      </c>
      <c r="ES198" s="139">
        <f>IF(ES197='Capital Structure'!$Q$7,'Capital Structure'!$R$14,0)</f>
        <v>0</v>
      </c>
      <c r="ET198" s="139">
        <f>IF(ET197='Capital Structure'!$Q$7,'Capital Structure'!$R$14,0)</f>
        <v>0</v>
      </c>
      <c r="EU198" s="139">
        <f>IF(EU197='Capital Structure'!$Q$7,'Capital Structure'!$R$14,0)</f>
        <v>0</v>
      </c>
      <c r="EV198" s="139">
        <f>IF(EV197='Capital Structure'!$Q$7,'Capital Structure'!$R$14,0)</f>
        <v>0</v>
      </c>
      <c r="EW198" s="139">
        <f>IF(EW197='Capital Structure'!$Q$7,'Capital Structure'!$R$14,0)</f>
        <v>0</v>
      </c>
      <c r="EX198" s="139">
        <f>IF(EX197='Capital Structure'!$Q$7,'Capital Structure'!$R$14,0)</f>
        <v>0</v>
      </c>
      <c r="EY198" s="139">
        <f>IF(EY197='Capital Structure'!$Q$7,'Capital Structure'!$R$14,0)</f>
        <v>0</v>
      </c>
      <c r="EZ198" s="139">
        <f>IF(EZ197='Capital Structure'!$Q$7,'Capital Structure'!$R$14,0)</f>
        <v>0</v>
      </c>
      <c r="FA198" s="139">
        <f>IF(FA197='Capital Structure'!$Q$7,'Capital Structure'!$R$14,0)</f>
        <v>0</v>
      </c>
      <c r="FB198" s="139">
        <f>IF(FB197='Capital Structure'!$Q$7,'Capital Structure'!$R$14,0)</f>
        <v>0</v>
      </c>
      <c r="FC198" s="139">
        <f>IF(FC197='Capital Structure'!$Q$7,'Capital Structure'!$R$14,0)</f>
        <v>0</v>
      </c>
      <c r="FD198" s="139">
        <f>IF(FD197='Capital Structure'!$Q$7,'Capital Structure'!$R$14,0)</f>
        <v>0</v>
      </c>
      <c r="FE198" s="139">
        <f>IF(FE197='Capital Structure'!$Q$7,'Capital Structure'!$R$14,0)</f>
        <v>0</v>
      </c>
      <c r="FF198" s="139">
        <f>IF(FF197='Capital Structure'!$Q$7,'Capital Structure'!$R$14,0)</f>
        <v>0</v>
      </c>
      <c r="FG198" s="139">
        <f>IF(FG197='Capital Structure'!$Q$7,'Capital Structure'!$R$14,0)</f>
        <v>0</v>
      </c>
      <c r="FH198" s="139">
        <f>IF(FH197='Capital Structure'!$Q$7,'Capital Structure'!$R$14,0)</f>
        <v>0</v>
      </c>
      <c r="FI198" s="139">
        <f>IF(FI197='Capital Structure'!$Q$7,'Capital Structure'!$R$14,0)</f>
        <v>0</v>
      </c>
      <c r="FJ198" s="139">
        <f>IF(FJ197='Capital Structure'!$Q$7,'Capital Structure'!$R$14,0)</f>
        <v>0</v>
      </c>
      <c r="FK198" s="139">
        <f>IF(FK197='Capital Structure'!$Q$7,'Capital Structure'!$R$14,0)</f>
        <v>0</v>
      </c>
      <c r="FL198" s="139">
        <f>IF(FL197='Capital Structure'!$Q$7,'Capital Structure'!$R$14,0)</f>
        <v>0</v>
      </c>
      <c r="FM198" s="139">
        <f>IF(FM197='Capital Structure'!$Q$7,'Capital Structure'!$R$14,0)</f>
        <v>0</v>
      </c>
      <c r="FN198" s="139">
        <f>IF(FN197='Capital Structure'!$Q$7,'Capital Structure'!$R$14,0)</f>
        <v>0</v>
      </c>
    </row>
    <row r="199" spans="1:16384">
      <c r="A199" s="105" t="s">
        <v>299</v>
      </c>
      <c r="B199" s="105" t="s">
        <v>353</v>
      </c>
      <c r="E199" s="139">
        <f>(E201-E202)*'Capital Structure'!$R$16/12</f>
        <v>0</v>
      </c>
      <c r="F199" s="139">
        <f>(F201-F202)*'Capital Structure'!$R$16/12</f>
        <v>0</v>
      </c>
      <c r="G199" s="139">
        <f>(G201-G202)*'Capital Structure'!$R$16/12</f>
        <v>0</v>
      </c>
      <c r="H199" s="139">
        <f>(H201-H202)*'Capital Structure'!$R$16/12</f>
        <v>0</v>
      </c>
      <c r="I199" s="139">
        <f>(I201-I202)*'Capital Structure'!$R$16/12</f>
        <v>0</v>
      </c>
      <c r="J199" s="139">
        <f>(J201-J202)*'Capital Structure'!$R$16/12</f>
        <v>0</v>
      </c>
      <c r="K199" s="139">
        <f>(K201-K202)*'Capital Structure'!$R$16/12</f>
        <v>0</v>
      </c>
      <c r="L199" s="139">
        <f>(L201-L202)*'Capital Structure'!$R$16/12</f>
        <v>0</v>
      </c>
      <c r="M199" s="139">
        <f>(M201-M202)*'Capital Structure'!$R$16/12</f>
        <v>0</v>
      </c>
      <c r="N199" s="139">
        <f>(N201-N202)*'Capital Structure'!$R$16/12</f>
        <v>0</v>
      </c>
      <c r="O199" s="139">
        <f>(O201-O202)*'Capital Structure'!$R$16/12</f>
        <v>0</v>
      </c>
      <c r="P199" s="139">
        <f>(P201-P202)*'Capital Structure'!$R$16/12</f>
        <v>0</v>
      </c>
      <c r="Q199" s="139">
        <f>(Q201-Q202)*'Capital Structure'!$R$16/12</f>
        <v>0</v>
      </c>
      <c r="R199" s="139">
        <f>(R201-R202)*'Capital Structure'!$R$16/12</f>
        <v>0</v>
      </c>
      <c r="S199" s="139">
        <f>(S201-S202)*'Capital Structure'!$R$16/12</f>
        <v>0</v>
      </c>
      <c r="T199" s="139">
        <f>(T201-T202)*'Capital Structure'!$R$16/12</f>
        <v>0</v>
      </c>
      <c r="U199" s="139">
        <f>(U201-U202)*'Capital Structure'!$R$16/12</f>
        <v>0</v>
      </c>
      <c r="V199" s="139">
        <f>(V201-V202)*'Capital Structure'!$R$16/12</f>
        <v>0</v>
      </c>
      <c r="W199" s="139">
        <f>(W201-W202)*'Capital Structure'!$R$16/12</f>
        <v>0</v>
      </c>
      <c r="X199" s="139">
        <f>(X201-X202)*'Capital Structure'!$R$16/12</f>
        <v>0</v>
      </c>
      <c r="Y199" s="139">
        <f>(Y201-Y202)*'Capital Structure'!$R$16/12</f>
        <v>0</v>
      </c>
      <c r="Z199" s="139">
        <f>(Z201-Z202)*'Capital Structure'!$R$16/12</f>
        <v>0</v>
      </c>
      <c r="AA199" s="139">
        <f>(AA201-AA202)*'Capital Structure'!$R$16/12</f>
        <v>0</v>
      </c>
      <c r="AB199" s="139">
        <f>(AB201-AB202)*'Capital Structure'!$R$16/12</f>
        <v>0</v>
      </c>
      <c r="AC199" s="139">
        <f>(AC201-AC202)*'Capital Structure'!$R$16/12</f>
        <v>0</v>
      </c>
      <c r="AD199" s="139">
        <f>(AD201-AD202)*'Capital Structure'!$R$16/12</f>
        <v>0</v>
      </c>
      <c r="AE199" s="139">
        <f>(AE201-AE202)*'Capital Structure'!$R$16/12</f>
        <v>0</v>
      </c>
      <c r="AF199" s="139">
        <f>(AF201-AF202)*'Capital Structure'!$R$16/12</f>
        <v>0</v>
      </c>
      <c r="AG199" s="139">
        <f>(AG201-AG202)*'Capital Structure'!$R$16/12</f>
        <v>0</v>
      </c>
      <c r="AH199" s="139">
        <f>(AH201-AH202)*'Capital Structure'!$R$16/12</f>
        <v>0</v>
      </c>
      <c r="AI199" s="139">
        <f>(AI201-AI202)*'Capital Structure'!$R$16/12</f>
        <v>0</v>
      </c>
      <c r="AJ199" s="139">
        <f>(AJ201-AJ202)*'Capital Structure'!$R$16/12</f>
        <v>0</v>
      </c>
      <c r="AK199" s="139">
        <f>(AK201-AK202)*'Capital Structure'!$R$16/12</f>
        <v>0</v>
      </c>
      <c r="AL199" s="139">
        <f>(AL201-AL202)*'Capital Structure'!$R$16/12</f>
        <v>0</v>
      </c>
      <c r="AM199" s="139">
        <f>(AM201-AM202)*'Capital Structure'!$R$16/12</f>
        <v>0</v>
      </c>
      <c r="AN199" s="139">
        <f>(AN201-AN202)*'Capital Structure'!$R$16/12</f>
        <v>0</v>
      </c>
      <c r="AO199" s="139">
        <f>(AO201-AO202)*'Capital Structure'!$R$16/12</f>
        <v>0</v>
      </c>
      <c r="AP199" s="139">
        <f>(AP201-AP202)*'Capital Structure'!$R$16/12</f>
        <v>0</v>
      </c>
      <c r="AQ199" s="139">
        <f>(AQ201-AQ202)*'Capital Structure'!$R$16/12</f>
        <v>0</v>
      </c>
      <c r="AR199" s="139">
        <f>(AR201-AR202)*'Capital Structure'!$R$16/12</f>
        <v>0</v>
      </c>
      <c r="AS199" s="139">
        <f>(AS201-AS202)*'Capital Structure'!$R$16/12</f>
        <v>0</v>
      </c>
      <c r="AT199" s="139">
        <f>(AT201-AT202)*'Capital Structure'!$R$16/12</f>
        <v>0</v>
      </c>
      <c r="AU199" s="139">
        <f>(AU201-AU202)*'Capital Structure'!$R$16/12</f>
        <v>0</v>
      </c>
      <c r="AV199" s="139">
        <f>(AV201-AV202)*'Capital Structure'!$R$16/12</f>
        <v>0</v>
      </c>
      <c r="AW199" s="139">
        <f>(AW201-AW202)*'Capital Structure'!$R$16/12</f>
        <v>0</v>
      </c>
      <c r="AX199" s="139">
        <f>(AX201-AX202)*'Capital Structure'!$R$16/12</f>
        <v>0</v>
      </c>
      <c r="AY199" s="139">
        <f>(AY201-AY202)*'Capital Structure'!$R$16/12</f>
        <v>0</v>
      </c>
      <c r="AZ199" s="139">
        <f>(AZ201-AZ202)*'Capital Structure'!$R$16/12</f>
        <v>0</v>
      </c>
      <c r="BA199" s="139">
        <f>(BA201-BA202)*'Capital Structure'!$R$16/12</f>
        <v>0</v>
      </c>
      <c r="BB199" s="139">
        <f>(BB201-BB202)*'Capital Structure'!$R$16/12</f>
        <v>0</v>
      </c>
      <c r="BC199" s="139">
        <f>(BC201-BC202)*'Capital Structure'!$R$16/12</f>
        <v>0</v>
      </c>
      <c r="BD199" s="139">
        <f>(BD201-BD202)*'Capital Structure'!$R$16/12</f>
        <v>0</v>
      </c>
      <c r="BE199" s="139">
        <f>(BE201-BE202)*'Capital Structure'!$R$16/12</f>
        <v>0</v>
      </c>
      <c r="BF199" s="139">
        <f>(BF201-BF202)*'Capital Structure'!$R$16/12</f>
        <v>0</v>
      </c>
      <c r="BG199" s="139">
        <f>(BG201-BG202)*'Capital Structure'!$R$16/12</f>
        <v>0</v>
      </c>
      <c r="BH199" s="139">
        <f>(BH201-BH202)*'Capital Structure'!$R$16/12</f>
        <v>0</v>
      </c>
      <c r="BI199" s="139">
        <f>(BI201-BI202)*'Capital Structure'!$R$16/12</f>
        <v>0</v>
      </c>
      <c r="BJ199" s="139">
        <f>(BJ201-BJ202)*'Capital Structure'!$R$16/12</f>
        <v>0</v>
      </c>
      <c r="BK199" s="139">
        <f>(BK201-BK202)*'Capital Structure'!$R$16/12</f>
        <v>0</v>
      </c>
      <c r="BL199" s="139">
        <f>(BL201-BL202)*'Capital Structure'!$R$16/12</f>
        <v>0</v>
      </c>
      <c r="BM199" s="139">
        <f>(BM201-BM202)*'Capital Structure'!$R$16/12</f>
        <v>0</v>
      </c>
      <c r="BN199" s="139">
        <f>(BN201-BN202)*'Capital Structure'!$R$16/12</f>
        <v>0</v>
      </c>
      <c r="BO199" s="139">
        <f>(BO201-BO202)*'Capital Structure'!$R$16/12</f>
        <v>0</v>
      </c>
      <c r="BP199" s="139">
        <f>(BP201-BP202)*'Capital Structure'!$R$16/12</f>
        <v>0</v>
      </c>
      <c r="BQ199" s="139">
        <f>(BQ201-BQ202)*'Capital Structure'!$R$16/12</f>
        <v>0</v>
      </c>
      <c r="BR199" s="139">
        <f>(BR201-BR202)*'Capital Structure'!$R$16/12</f>
        <v>0</v>
      </c>
      <c r="BS199" s="139">
        <f>(BS201-BS202)*'Capital Structure'!$R$16/12</f>
        <v>0</v>
      </c>
      <c r="BT199" s="139">
        <f>(BT201-BT202)*'Capital Structure'!$R$16/12</f>
        <v>0</v>
      </c>
      <c r="BU199" s="139">
        <f>(BU201-BU202)*'Capital Structure'!$R$16/12</f>
        <v>0</v>
      </c>
      <c r="BV199" s="139">
        <f>(BV201-BV202)*'Capital Structure'!$R$16/12</f>
        <v>0</v>
      </c>
      <c r="BW199" s="139">
        <f>(BW201-BW202)*'Capital Structure'!$R$16/12</f>
        <v>0</v>
      </c>
      <c r="BX199" s="139">
        <f>(BX201-BX202)*'Capital Structure'!$R$16/12</f>
        <v>0</v>
      </c>
      <c r="BY199" s="139">
        <f>(BY201-BY202)*'Capital Structure'!$R$16/12</f>
        <v>0</v>
      </c>
      <c r="BZ199" s="139">
        <f>(BZ201-BZ202)*'Capital Structure'!$R$16/12</f>
        <v>0</v>
      </c>
      <c r="CA199" s="139">
        <f>(CA201-CA202)*'Capital Structure'!$R$16/12</f>
        <v>0</v>
      </c>
      <c r="CB199" s="139">
        <f>(CB201-CB202)*'Capital Structure'!$R$16/12</f>
        <v>0</v>
      </c>
      <c r="CC199" s="139">
        <f>(CC201-CC202)*'Capital Structure'!$R$16/12</f>
        <v>0</v>
      </c>
      <c r="CD199" s="139">
        <f>(CD201-CD202)*'Capital Structure'!$R$16/12</f>
        <v>0</v>
      </c>
      <c r="CE199" s="139">
        <f>(CE201-CE202)*'Capital Structure'!$R$16/12</f>
        <v>0</v>
      </c>
      <c r="CF199" s="139">
        <f>(CF201-CF202)*'Capital Structure'!$R$16/12</f>
        <v>0</v>
      </c>
      <c r="CG199" s="139">
        <f>(CG201-CG202)*'Capital Structure'!$R$16/12</f>
        <v>0</v>
      </c>
      <c r="CH199" s="139">
        <f>(CH201-CH202)*'Capital Structure'!$R$16/12</f>
        <v>0</v>
      </c>
      <c r="CI199" s="139">
        <f>(CI201-CI202)*'Capital Structure'!$R$16/12</f>
        <v>0</v>
      </c>
      <c r="CJ199" s="139">
        <f>(CJ201-CJ202)*'Capital Structure'!$R$16/12</f>
        <v>0</v>
      </c>
      <c r="CK199" s="139">
        <f>(CK201-CK202)*'Capital Structure'!$R$16/12</f>
        <v>0</v>
      </c>
      <c r="CL199" s="139">
        <f>(CL201-CL202)*'Capital Structure'!$R$16/12</f>
        <v>0</v>
      </c>
      <c r="CM199" s="139">
        <f>(CM201-CM202)*'Capital Structure'!$R$16/12</f>
        <v>0</v>
      </c>
      <c r="CN199" s="139">
        <f>(CN201-CN202)*'Capital Structure'!$R$16/12</f>
        <v>0</v>
      </c>
      <c r="CO199" s="139">
        <f>(CO201-CO202)*'Capital Structure'!$R$16/12</f>
        <v>0</v>
      </c>
      <c r="CP199" s="139">
        <f>(CP201-CP202)*'Capital Structure'!$R$16/12</f>
        <v>0</v>
      </c>
      <c r="CQ199" s="139">
        <f>(CQ201-CQ202)*'Capital Structure'!$R$16/12</f>
        <v>0</v>
      </c>
      <c r="CR199" s="139">
        <f>(CR201-CR202)*'Capital Structure'!$R$16/12</f>
        <v>0</v>
      </c>
      <c r="CS199" s="139">
        <f>(CS201-CS202)*'Capital Structure'!$R$16/12</f>
        <v>0</v>
      </c>
      <c r="CT199" s="139">
        <f>(CT201-CT202)*'Capital Structure'!$R$16/12</f>
        <v>0</v>
      </c>
      <c r="CU199" s="139">
        <f>(CU201-CU202)*'Capital Structure'!$R$16/12</f>
        <v>0</v>
      </c>
      <c r="CV199" s="139">
        <f>(CV201-CV202)*'Capital Structure'!$R$16/12</f>
        <v>0</v>
      </c>
      <c r="CW199" s="139">
        <f>(CW201-CW202)*'Capital Structure'!$R$16/12</f>
        <v>0</v>
      </c>
      <c r="CX199" s="139">
        <f>(CX201-CX202)*'Capital Structure'!$R$16/12</f>
        <v>0</v>
      </c>
      <c r="CY199" s="139">
        <f>(CY201-CY202)*'Capital Structure'!$R$16/12</f>
        <v>0</v>
      </c>
      <c r="CZ199" s="139">
        <f>(CZ201-CZ202)*'Capital Structure'!$R$16/12</f>
        <v>0</v>
      </c>
      <c r="DA199" s="139">
        <f>(DA201-DA202)*'Capital Structure'!$R$16/12</f>
        <v>0</v>
      </c>
      <c r="DB199" s="139">
        <f>(DB201-DB202)*'Capital Structure'!$R$16/12</f>
        <v>0</v>
      </c>
      <c r="DC199" s="139">
        <f>(DC201-DC202)*'Capital Structure'!$R$16/12</f>
        <v>0</v>
      </c>
      <c r="DD199" s="139">
        <f>(DD201-DD202)*'Capital Structure'!$R$16/12</f>
        <v>0</v>
      </c>
      <c r="DE199" s="139">
        <f>(DE201-DE202)*'Capital Structure'!$R$16/12</f>
        <v>0</v>
      </c>
      <c r="DF199" s="139">
        <f>(DF201-DF202)*'Capital Structure'!$R$16/12</f>
        <v>0</v>
      </c>
      <c r="DG199" s="139">
        <f>(DG201-DG202)*'Capital Structure'!$R$16/12</f>
        <v>0</v>
      </c>
      <c r="DH199" s="139">
        <f>(DH201-DH202)*'Capital Structure'!$R$16/12</f>
        <v>0</v>
      </c>
      <c r="DI199" s="139">
        <f>(DI201-DI202)*'Capital Structure'!$R$16/12</f>
        <v>0</v>
      </c>
      <c r="DJ199" s="139">
        <f>(DJ201-DJ202)*'Capital Structure'!$R$16/12</f>
        <v>0</v>
      </c>
      <c r="DK199" s="139">
        <f>(DK201-DK202)*'Capital Structure'!$R$16/12</f>
        <v>0</v>
      </c>
      <c r="DL199" s="139">
        <f>(DL201-DL202)*'Capital Structure'!$R$16/12</f>
        <v>0</v>
      </c>
      <c r="DM199" s="139">
        <f>(DM201-DM202)*'Capital Structure'!$R$16/12</f>
        <v>0</v>
      </c>
      <c r="DN199" s="139">
        <f>(DN201-DN202)*'Capital Structure'!$R$16/12</f>
        <v>0</v>
      </c>
      <c r="DO199" s="139">
        <f>(DO201-DO202)*'Capital Structure'!$R$16/12</f>
        <v>0</v>
      </c>
      <c r="DP199" s="139">
        <f>(DP201-DP202)*'Capital Structure'!$R$16/12</f>
        <v>0</v>
      </c>
      <c r="DQ199" s="139">
        <f>(DQ201-DQ202)*'Capital Structure'!$R$16/12</f>
        <v>0</v>
      </c>
      <c r="DR199" s="139">
        <f>(DR201-DR202)*'Capital Structure'!$R$16/12</f>
        <v>0</v>
      </c>
      <c r="DS199" s="139">
        <f>(DS201-DS202)*'Capital Structure'!$R$16/12</f>
        <v>0</v>
      </c>
      <c r="DT199" s="139">
        <f>(DT201-DT202)*'Capital Structure'!$R$16/12</f>
        <v>0</v>
      </c>
      <c r="DU199" s="139">
        <f>(DU201-DU202)*'Capital Structure'!$R$16/12</f>
        <v>0</v>
      </c>
      <c r="DV199" s="139">
        <f>(DV201-DV202)*'Capital Structure'!$R$16/12</f>
        <v>0</v>
      </c>
      <c r="DW199" s="139">
        <f>(DW201-DW202)*'Capital Structure'!$R$16/12</f>
        <v>0</v>
      </c>
      <c r="DX199" s="139">
        <f>(DX201-DX202)*'Capital Structure'!$R$16/12</f>
        <v>0</v>
      </c>
      <c r="DY199" s="139">
        <f>(DY201-DY202)*'Capital Structure'!$R$16/12</f>
        <v>0</v>
      </c>
      <c r="DZ199" s="139">
        <f>(DZ201-DZ202)*'Capital Structure'!$R$16/12</f>
        <v>0</v>
      </c>
      <c r="EA199" s="139">
        <f>(EA201-EA202)*'Capital Structure'!$R$16/12</f>
        <v>0</v>
      </c>
      <c r="EB199" s="139">
        <f>(EB201-EB202)*'Capital Structure'!$R$16/12</f>
        <v>0</v>
      </c>
      <c r="EC199" s="139">
        <f>(EC201-EC202)*'Capital Structure'!$R$16/12</f>
        <v>0</v>
      </c>
      <c r="ED199" s="139">
        <f>(ED201-ED202)*'Capital Structure'!$R$16/12</f>
        <v>0</v>
      </c>
      <c r="EE199" s="139">
        <f>(EE201-EE202)*'Capital Structure'!$R$16/12</f>
        <v>0</v>
      </c>
      <c r="EF199" s="139">
        <f>(EF201-EF202)*'Capital Structure'!$R$16/12</f>
        <v>0</v>
      </c>
      <c r="EG199" s="139">
        <f>(EG201-EG202)*'Capital Structure'!$R$16/12</f>
        <v>0</v>
      </c>
      <c r="EH199" s="139">
        <f>(EH201-EH202)*'Capital Structure'!$R$16/12</f>
        <v>0</v>
      </c>
      <c r="EI199" s="139">
        <f>(EI201-EI202)*'Capital Structure'!$R$16/12</f>
        <v>0</v>
      </c>
      <c r="EJ199" s="139">
        <f>(EJ201-EJ202)*'Capital Structure'!$R$16/12</f>
        <v>0</v>
      </c>
      <c r="EK199" s="139">
        <f>(EK201-EK202)*'Capital Structure'!$R$16/12</f>
        <v>0</v>
      </c>
      <c r="EL199" s="139">
        <f>(EL201-EL202)*'Capital Structure'!$R$16/12</f>
        <v>0</v>
      </c>
      <c r="EM199" s="139">
        <f>(EM201-EM202)*'Capital Structure'!$R$16/12</f>
        <v>0</v>
      </c>
      <c r="EN199" s="139">
        <f>(EN201-EN202)*'Capital Structure'!$R$16/12</f>
        <v>0</v>
      </c>
      <c r="EO199" s="139">
        <f>(EO201-EO202)*'Capital Structure'!$R$16/12</f>
        <v>0</v>
      </c>
      <c r="EP199" s="139">
        <f>(EP201-EP202)*'Capital Structure'!$R$16/12</f>
        <v>0</v>
      </c>
      <c r="EQ199" s="139">
        <f>(EQ201-EQ202)*'Capital Structure'!$R$16/12</f>
        <v>0</v>
      </c>
      <c r="ER199" s="139">
        <f>(ER201-ER202)*'Capital Structure'!$R$16/12</f>
        <v>0</v>
      </c>
      <c r="ES199" s="139">
        <f>(ES201-ES202)*'Capital Structure'!$R$16/12</f>
        <v>0</v>
      </c>
      <c r="ET199" s="139">
        <f>(ET201-ET202)*'Capital Structure'!$R$16/12</f>
        <v>0</v>
      </c>
      <c r="EU199" s="139">
        <f>(EU201-EU202)*'Capital Structure'!$R$16/12</f>
        <v>0</v>
      </c>
      <c r="EV199" s="139">
        <f>(EV201-EV202)*'Capital Structure'!$R$16/12</f>
        <v>0</v>
      </c>
      <c r="EW199" s="139">
        <f>(EW201-EW202)*'Capital Structure'!$R$16/12</f>
        <v>0</v>
      </c>
      <c r="EX199" s="139">
        <f>(EX201-EX202)*'Capital Structure'!$R$16/12</f>
        <v>0</v>
      </c>
      <c r="EY199" s="139">
        <f>(EY201-EY202)*'Capital Structure'!$R$16/12</f>
        <v>0</v>
      </c>
      <c r="EZ199" s="139">
        <f>(EZ201-EZ202)*'Capital Structure'!$R$16/12</f>
        <v>0</v>
      </c>
      <c r="FA199" s="139">
        <f>(FA201-FA202)*'Capital Structure'!$R$16/12</f>
        <v>0</v>
      </c>
      <c r="FB199" s="139">
        <f>(FB201-FB202)*'Capital Structure'!$R$16/12</f>
        <v>0</v>
      </c>
      <c r="FC199" s="139">
        <f>(FC201-FC202)*'Capital Structure'!$R$16/12</f>
        <v>0</v>
      </c>
      <c r="FD199" s="139">
        <f>(FD201-FD202)*'Capital Structure'!$R$16/12</f>
        <v>0</v>
      </c>
      <c r="FE199" s="139">
        <f>(FE201-FE202)*'Capital Structure'!$R$16/12</f>
        <v>0</v>
      </c>
      <c r="FF199" s="139">
        <f>(FF201-FF202)*'Capital Structure'!$R$16/12</f>
        <v>0</v>
      </c>
      <c r="FG199" s="139">
        <f>(FG201-FG202)*'Capital Structure'!$R$16/12</f>
        <v>0</v>
      </c>
      <c r="FH199" s="139">
        <f>(FH201-FH202)*'Capital Structure'!$R$16/12</f>
        <v>0</v>
      </c>
      <c r="FI199" s="139">
        <f>(FI201-FI202)*'Capital Structure'!$R$16/12</f>
        <v>0</v>
      </c>
      <c r="FJ199" s="139">
        <f>(FJ201-FJ202)*'Capital Structure'!$R$16/12</f>
        <v>0</v>
      </c>
      <c r="FK199" s="139">
        <f>(FK201-FK202)*'Capital Structure'!$R$16/12</f>
        <v>0</v>
      </c>
      <c r="FL199" s="139">
        <f>(FL201-FL202)*'Capital Structure'!$R$16/12</f>
        <v>0</v>
      </c>
      <c r="FM199" s="139">
        <f>(FM201-FM202)*'Capital Structure'!$R$16/12</f>
        <v>0</v>
      </c>
      <c r="FN199" s="139">
        <f>(FN201-FN202)*'Capital Structure'!$R$16/12</f>
        <v>0</v>
      </c>
    </row>
    <row r="200" spans="1:16384">
      <c r="B200" s="139" t="s">
        <v>354</v>
      </c>
      <c r="E200" s="139">
        <f>IFERROR(VLOOKUP(E197,'Capital Structure'!$R$22:$S$24,2,FALSE),0)</f>
        <v>0</v>
      </c>
      <c r="F200" s="139">
        <f>IFERROR(VLOOKUP(F197,'Capital Structure'!$R$22:$S$24,2,FALSE),0)</f>
        <v>0</v>
      </c>
      <c r="G200" s="139">
        <f>IFERROR(VLOOKUP(G197,'Capital Structure'!$R$22:$S$24,2,FALSE),0)</f>
        <v>0</v>
      </c>
      <c r="H200" s="139">
        <f>IFERROR(VLOOKUP(H197,'Capital Structure'!$R$22:$S$24,2,FALSE),0)</f>
        <v>0</v>
      </c>
      <c r="I200" s="139">
        <f>IFERROR(VLOOKUP(I197,'Capital Structure'!$R$22:$S$24,2,FALSE),0)</f>
        <v>0</v>
      </c>
      <c r="J200" s="139">
        <f>IFERROR(VLOOKUP(J197,'Capital Structure'!$R$22:$S$24,2,FALSE),0)</f>
        <v>0</v>
      </c>
      <c r="K200" s="139">
        <f>IFERROR(VLOOKUP(K197,'Capital Structure'!$R$22:$S$24,2,FALSE),0)</f>
        <v>0</v>
      </c>
      <c r="L200" s="139">
        <f>IFERROR(VLOOKUP(L197,'Capital Structure'!$R$22:$S$24,2,FALSE),0)</f>
        <v>0</v>
      </c>
      <c r="M200" s="139">
        <f>IFERROR(VLOOKUP(M197,'Capital Structure'!$R$22:$S$24,2,FALSE),0)</f>
        <v>0</v>
      </c>
      <c r="N200" s="139">
        <f>IFERROR(VLOOKUP(N197,'Capital Structure'!$R$22:$S$24,2,FALSE),0)</f>
        <v>0</v>
      </c>
      <c r="O200" s="139">
        <f>IFERROR(VLOOKUP(O197,'Capital Structure'!$R$22:$S$24,2,FALSE),0)</f>
        <v>0</v>
      </c>
      <c r="P200" s="139">
        <f>IFERROR(VLOOKUP(P197,'Capital Structure'!$R$22:$S$24,2,FALSE),0)</f>
        <v>0</v>
      </c>
      <c r="Q200" s="139">
        <f>IFERROR(VLOOKUP(Q197,'Capital Structure'!$R$22:$S$24,2,FALSE),0)</f>
        <v>0</v>
      </c>
      <c r="R200" s="139">
        <f>IFERROR(VLOOKUP(R197,'Capital Structure'!$R$22:$S$24,2,FALSE),0)</f>
        <v>0</v>
      </c>
      <c r="S200" s="139">
        <f>IFERROR(VLOOKUP(S197,'Capital Structure'!$R$22:$S$24,2,FALSE),0)</f>
        <v>0</v>
      </c>
      <c r="T200" s="139">
        <f>IFERROR(VLOOKUP(T197,'Capital Structure'!$R$22:$S$24,2,FALSE),0)</f>
        <v>0</v>
      </c>
      <c r="U200" s="139">
        <f>IFERROR(VLOOKUP(U197,'Capital Structure'!$R$22:$S$24,2,FALSE),0)</f>
        <v>0</v>
      </c>
      <c r="V200" s="139">
        <f>IFERROR(VLOOKUP(V197,'Capital Structure'!$R$22:$S$24,2,FALSE),0)</f>
        <v>0</v>
      </c>
      <c r="W200" s="139">
        <f>IFERROR(VLOOKUP(W197,'Capital Structure'!$R$22:$S$24,2,FALSE),0)</f>
        <v>0</v>
      </c>
      <c r="X200" s="139">
        <f>IFERROR(VLOOKUP(X197,'Capital Structure'!$R$22:$S$24,2,FALSE),0)</f>
        <v>0</v>
      </c>
      <c r="Y200" s="139">
        <f>IFERROR(VLOOKUP(Y197,'Capital Structure'!$R$22:$S$24,2,FALSE),0)</f>
        <v>0</v>
      </c>
      <c r="Z200" s="139">
        <f>IFERROR(VLOOKUP(Z197,'Capital Structure'!$R$22:$S$24,2,FALSE),0)</f>
        <v>0</v>
      </c>
      <c r="AA200" s="139">
        <f>IFERROR(VLOOKUP(AA197,'Capital Structure'!$R$22:$S$24,2,FALSE),0)</f>
        <v>0</v>
      </c>
      <c r="AB200" s="139">
        <f>IFERROR(VLOOKUP(AB197,'Capital Structure'!$R$22:$S$24,2,FALSE),0)</f>
        <v>0</v>
      </c>
      <c r="AC200" s="139">
        <f>IFERROR(VLOOKUP(AC197,'Capital Structure'!$R$22:$S$24,2,FALSE),0)</f>
        <v>0</v>
      </c>
      <c r="AD200" s="139">
        <f>IFERROR(VLOOKUP(AD197,'Capital Structure'!$R$22:$S$24,2,FALSE),0)</f>
        <v>0</v>
      </c>
      <c r="AE200" s="139">
        <f>IFERROR(VLOOKUP(AE197,'Capital Structure'!$R$22:$S$24,2,FALSE),0)</f>
        <v>0</v>
      </c>
      <c r="AF200" s="139">
        <f>IFERROR(VLOOKUP(AF197,'Capital Structure'!$R$22:$S$24,2,FALSE),0)</f>
        <v>0</v>
      </c>
      <c r="AG200" s="139">
        <f>IFERROR(VLOOKUP(AG197,'Capital Structure'!$R$22:$S$24,2,FALSE),0)</f>
        <v>0</v>
      </c>
      <c r="AH200" s="139">
        <f>IFERROR(VLOOKUP(AH197,'Capital Structure'!$R$22:$S$24,2,FALSE),0)</f>
        <v>0</v>
      </c>
      <c r="AI200" s="139">
        <f>IFERROR(VLOOKUP(AI197,'Capital Structure'!$R$22:$S$24,2,FALSE),0)</f>
        <v>0</v>
      </c>
      <c r="AJ200" s="139">
        <f>IFERROR(VLOOKUP(AJ197,'Capital Structure'!$R$22:$S$24,2,FALSE),0)</f>
        <v>0</v>
      </c>
      <c r="AK200" s="139">
        <f>IFERROR(VLOOKUP(AK197,'Capital Structure'!$R$22:$S$24,2,FALSE),0)</f>
        <v>0</v>
      </c>
      <c r="AL200" s="139">
        <f>IFERROR(VLOOKUP(AL197,'Capital Structure'!$R$22:$S$24,2,FALSE),0)</f>
        <v>0</v>
      </c>
      <c r="AM200" s="139">
        <f>IFERROR(VLOOKUP(AM197,'Capital Structure'!$R$22:$S$24,2,FALSE),0)</f>
        <v>0</v>
      </c>
      <c r="AN200" s="139">
        <f>IFERROR(VLOOKUP(AN197,'Capital Structure'!$R$22:$S$24,2,FALSE),0)</f>
        <v>0</v>
      </c>
      <c r="AO200" s="139">
        <f>IFERROR(VLOOKUP(AO197,'Capital Structure'!$R$22:$S$24,2,FALSE),0)</f>
        <v>0</v>
      </c>
      <c r="AP200" s="139">
        <f>IFERROR(VLOOKUP(AP197,'Capital Structure'!$R$22:$S$24,2,FALSE),0)</f>
        <v>0</v>
      </c>
      <c r="AQ200" s="139">
        <f>IFERROR(VLOOKUP(AQ197,'Capital Structure'!$R$22:$S$24,2,FALSE),0)</f>
        <v>0</v>
      </c>
      <c r="AR200" s="139">
        <f>IFERROR(VLOOKUP(AR197,'Capital Structure'!$R$22:$S$24,2,FALSE),0)</f>
        <v>0</v>
      </c>
      <c r="AS200" s="139">
        <f>IFERROR(VLOOKUP(AS197,'Capital Structure'!$R$22:$S$24,2,FALSE),0)</f>
        <v>0</v>
      </c>
      <c r="AT200" s="139">
        <f>IFERROR(VLOOKUP(AT197,'Capital Structure'!$R$22:$S$24,2,FALSE),0)</f>
        <v>0</v>
      </c>
      <c r="AU200" s="139">
        <f>IFERROR(VLOOKUP(AU197,'Capital Structure'!$R$22:$S$24,2,FALSE),0)</f>
        <v>0</v>
      </c>
      <c r="AV200" s="139">
        <f>IFERROR(VLOOKUP(AV197,'Capital Structure'!$R$22:$S$24,2,FALSE),0)</f>
        <v>0</v>
      </c>
      <c r="AW200" s="139">
        <f>IFERROR(VLOOKUP(AW197,'Capital Structure'!$R$22:$S$24,2,FALSE),0)</f>
        <v>0</v>
      </c>
      <c r="AX200" s="139">
        <f>IFERROR(VLOOKUP(AX197,'Capital Structure'!$R$22:$S$24,2,FALSE),0)</f>
        <v>0</v>
      </c>
      <c r="AY200" s="139">
        <f>IFERROR(VLOOKUP(AY197,'Capital Structure'!$R$22:$S$24,2,FALSE),0)</f>
        <v>0</v>
      </c>
      <c r="AZ200" s="139">
        <f>IFERROR(VLOOKUP(AZ197,'Capital Structure'!$R$22:$S$24,2,FALSE),0)</f>
        <v>0</v>
      </c>
      <c r="BA200" s="139">
        <f>IFERROR(VLOOKUP(BA197,'Capital Structure'!$R$22:$S$24,2,FALSE),0)</f>
        <v>0</v>
      </c>
      <c r="BB200" s="139">
        <f>IFERROR(VLOOKUP(BB197,'Capital Structure'!$R$22:$S$24,2,FALSE),0)</f>
        <v>0</v>
      </c>
      <c r="BC200" s="139">
        <f>IFERROR(VLOOKUP(BC197,'Capital Structure'!$R$22:$S$24,2,FALSE),0)</f>
        <v>0</v>
      </c>
      <c r="BD200" s="139">
        <f>IFERROR(VLOOKUP(BD197,'Capital Structure'!$R$22:$S$24,2,FALSE),0)</f>
        <v>0</v>
      </c>
      <c r="BE200" s="139">
        <f>IFERROR(VLOOKUP(BE197,'Capital Structure'!$R$22:$S$24,2,FALSE),0)</f>
        <v>0</v>
      </c>
      <c r="BF200" s="139">
        <f>IFERROR(VLOOKUP(BF197,'Capital Structure'!$R$22:$S$24,2,FALSE),0)</f>
        <v>0</v>
      </c>
      <c r="BG200" s="139">
        <f>IFERROR(VLOOKUP(BG197,'Capital Structure'!$R$22:$S$24,2,FALSE),0)</f>
        <v>0</v>
      </c>
      <c r="BH200" s="139">
        <f>IFERROR(VLOOKUP(BH197,'Capital Structure'!$R$22:$S$24,2,FALSE),0)</f>
        <v>0</v>
      </c>
      <c r="BI200" s="139">
        <f>IFERROR(VLOOKUP(BI197,'Capital Structure'!$R$22:$S$24,2,FALSE),0)</f>
        <v>0</v>
      </c>
      <c r="BJ200" s="139">
        <f>IFERROR(VLOOKUP(BJ197,'Capital Structure'!$R$22:$S$24,2,FALSE),0)</f>
        <v>0</v>
      </c>
      <c r="BK200" s="139">
        <f>IFERROR(VLOOKUP(BK197,'Capital Structure'!$R$22:$S$24,2,FALSE),0)</f>
        <v>0</v>
      </c>
      <c r="BL200" s="139">
        <f>IFERROR(VLOOKUP(BL197,'Capital Structure'!$R$22:$S$24,2,FALSE),0)</f>
        <v>0</v>
      </c>
      <c r="BM200" s="139">
        <f>IFERROR(VLOOKUP(BM197,'Capital Structure'!$R$22:$S$24,2,FALSE),0)</f>
        <v>0</v>
      </c>
      <c r="BN200" s="139">
        <f>IFERROR(VLOOKUP(BN197,'Capital Structure'!$R$22:$S$24,2,FALSE),0)</f>
        <v>0</v>
      </c>
      <c r="BO200" s="139">
        <f>IFERROR(VLOOKUP(BO197,'Capital Structure'!$R$22:$S$24,2,FALSE),0)</f>
        <v>0</v>
      </c>
      <c r="BP200" s="139">
        <f>IFERROR(VLOOKUP(BP197,'Capital Structure'!$R$22:$S$24,2,FALSE),0)</f>
        <v>0</v>
      </c>
      <c r="BQ200" s="139">
        <f>IFERROR(VLOOKUP(BQ197,'Capital Structure'!$R$22:$S$24,2,FALSE),0)</f>
        <v>0</v>
      </c>
      <c r="BR200" s="139">
        <f>IFERROR(VLOOKUP(BR197,'Capital Structure'!$R$22:$S$24,2,FALSE),0)</f>
        <v>0</v>
      </c>
      <c r="BS200" s="139">
        <f>IFERROR(VLOOKUP(BS197,'Capital Structure'!$R$22:$S$24,2,FALSE),0)</f>
        <v>0</v>
      </c>
      <c r="BT200" s="139">
        <f>IFERROR(VLOOKUP(BT197,'Capital Structure'!$R$22:$S$24,2,FALSE),0)</f>
        <v>0</v>
      </c>
      <c r="BU200" s="139">
        <f>IFERROR(VLOOKUP(BU197,'Capital Structure'!$R$22:$S$24,2,FALSE),0)</f>
        <v>0</v>
      </c>
      <c r="BV200" s="139">
        <f>IFERROR(VLOOKUP(BV197,'Capital Structure'!$R$22:$S$24,2,FALSE),0)</f>
        <v>0</v>
      </c>
      <c r="BW200" s="139">
        <f>IFERROR(VLOOKUP(BW197,'Capital Structure'!$R$22:$S$24,2,FALSE),0)</f>
        <v>0</v>
      </c>
      <c r="BX200" s="139">
        <f>IFERROR(VLOOKUP(BX197,'Capital Structure'!$R$22:$S$24,2,FALSE),0)</f>
        <v>0</v>
      </c>
      <c r="BY200" s="139">
        <f>IFERROR(VLOOKUP(BY197,'Capital Structure'!$R$22:$S$24,2,FALSE),0)</f>
        <v>0</v>
      </c>
      <c r="BZ200" s="139">
        <f>IFERROR(VLOOKUP(BZ197,'Capital Structure'!$R$22:$S$24,2,FALSE),0)</f>
        <v>0</v>
      </c>
      <c r="CA200" s="139">
        <f>IFERROR(VLOOKUP(CA197,'Capital Structure'!$R$22:$S$24,2,FALSE),0)</f>
        <v>0</v>
      </c>
      <c r="CB200" s="139">
        <f>IFERROR(VLOOKUP(CB197,'Capital Structure'!$R$22:$S$24,2,FALSE),0)</f>
        <v>0</v>
      </c>
      <c r="CC200" s="139">
        <f>IFERROR(VLOOKUP(CC197,'Capital Structure'!$R$22:$S$24,2,FALSE),0)</f>
        <v>0</v>
      </c>
      <c r="CD200" s="139">
        <f>IFERROR(VLOOKUP(CD197,'Capital Structure'!$R$22:$S$24,2,FALSE),0)</f>
        <v>0</v>
      </c>
      <c r="CE200" s="139">
        <f>IFERROR(VLOOKUP(CE197,'Capital Structure'!$R$22:$S$24,2,FALSE),0)</f>
        <v>0</v>
      </c>
      <c r="CF200" s="139">
        <f>IFERROR(VLOOKUP(CF197,'Capital Structure'!$R$22:$S$24,2,FALSE),0)</f>
        <v>0</v>
      </c>
      <c r="CG200" s="139">
        <f>IFERROR(VLOOKUP(CG197,'Capital Structure'!$R$22:$S$24,2,FALSE),0)</f>
        <v>0</v>
      </c>
      <c r="CH200" s="139">
        <f>IFERROR(VLOOKUP(CH197,'Capital Structure'!$R$22:$S$24,2,FALSE),0)</f>
        <v>0</v>
      </c>
      <c r="CI200" s="139">
        <f>IFERROR(VLOOKUP(CI197,'Capital Structure'!$R$22:$S$24,2,FALSE),0)</f>
        <v>0</v>
      </c>
      <c r="CJ200" s="139">
        <f>IFERROR(VLOOKUP(CJ197,'Capital Structure'!$R$22:$S$24,2,FALSE),0)</f>
        <v>0</v>
      </c>
      <c r="CK200" s="139">
        <f>IFERROR(VLOOKUP(CK197,'Capital Structure'!$R$22:$S$24,2,FALSE),0)</f>
        <v>0</v>
      </c>
      <c r="CL200" s="139">
        <f>IFERROR(VLOOKUP(CL197,'Capital Structure'!$R$22:$S$24,2,FALSE),0)</f>
        <v>0</v>
      </c>
      <c r="CM200" s="139">
        <f>IFERROR(VLOOKUP(CM197,'Capital Structure'!$R$22:$S$24,2,FALSE),0)</f>
        <v>0</v>
      </c>
      <c r="CN200" s="139">
        <f>IFERROR(VLOOKUP(CN197,'Capital Structure'!$R$22:$S$24,2,FALSE),0)</f>
        <v>0</v>
      </c>
      <c r="CO200" s="139">
        <f>IFERROR(VLOOKUP(CO197,'Capital Structure'!$R$22:$S$24,2,FALSE),0)</f>
        <v>0</v>
      </c>
      <c r="CP200" s="139">
        <f>IFERROR(VLOOKUP(CP197,'Capital Structure'!$R$22:$S$24,2,FALSE),0)</f>
        <v>0</v>
      </c>
      <c r="CQ200" s="139">
        <f>IFERROR(VLOOKUP(CQ197,'Capital Structure'!$R$22:$S$24,2,FALSE),0)</f>
        <v>0</v>
      </c>
      <c r="CR200" s="139">
        <f>IFERROR(VLOOKUP(CR197,'Capital Structure'!$R$22:$S$24,2,FALSE),0)</f>
        <v>0</v>
      </c>
      <c r="CS200" s="139">
        <f>IFERROR(VLOOKUP(CS197,'Capital Structure'!$R$22:$S$24,2,FALSE),0)</f>
        <v>0</v>
      </c>
      <c r="CT200" s="139">
        <f>IFERROR(VLOOKUP(CT197,'Capital Structure'!$R$22:$S$24,2,FALSE),0)</f>
        <v>0</v>
      </c>
      <c r="CU200" s="139">
        <f>IFERROR(VLOOKUP(CU197,'Capital Structure'!$R$22:$S$24,2,FALSE),0)</f>
        <v>0</v>
      </c>
      <c r="CV200" s="139">
        <f>IFERROR(VLOOKUP(CV197,'Capital Structure'!$R$22:$S$24,2,FALSE),0)</f>
        <v>0</v>
      </c>
      <c r="CW200" s="139">
        <f>IFERROR(VLOOKUP(CW197,'Capital Structure'!$R$22:$S$24,2,FALSE),0)</f>
        <v>0</v>
      </c>
      <c r="CX200" s="139">
        <f>IFERROR(VLOOKUP(CX197,'Capital Structure'!$R$22:$S$24,2,FALSE),0)</f>
        <v>0</v>
      </c>
      <c r="CY200" s="139">
        <f>IFERROR(VLOOKUP(CY197,'Capital Structure'!$R$22:$S$24,2,FALSE),0)</f>
        <v>0</v>
      </c>
      <c r="CZ200" s="139">
        <f>IFERROR(VLOOKUP(CZ197,'Capital Structure'!$R$22:$S$24,2,FALSE),0)</f>
        <v>0</v>
      </c>
      <c r="DA200" s="139">
        <f>IFERROR(VLOOKUP(DA197,'Capital Structure'!$R$22:$S$24,2,FALSE),0)</f>
        <v>0</v>
      </c>
      <c r="DB200" s="139">
        <f>IFERROR(VLOOKUP(DB197,'Capital Structure'!$R$22:$S$24,2,FALSE),0)</f>
        <v>0</v>
      </c>
      <c r="DC200" s="139">
        <f>IFERROR(VLOOKUP(DC197,'Capital Structure'!$R$22:$S$24,2,FALSE),0)</f>
        <v>0</v>
      </c>
      <c r="DD200" s="139">
        <f>IFERROR(VLOOKUP(DD197,'Capital Structure'!$R$22:$S$24,2,FALSE),0)</f>
        <v>0</v>
      </c>
      <c r="DE200" s="139">
        <f>IFERROR(VLOOKUP(DE197,'Capital Structure'!$R$22:$S$24,2,FALSE),0)</f>
        <v>0</v>
      </c>
      <c r="DF200" s="139">
        <f>IFERROR(VLOOKUP(DF197,'Capital Structure'!$R$22:$S$24,2,FALSE),0)</f>
        <v>0</v>
      </c>
      <c r="DG200" s="139">
        <f>IFERROR(VLOOKUP(DG197,'Capital Structure'!$R$22:$S$24,2,FALSE),0)</f>
        <v>0</v>
      </c>
      <c r="DH200" s="139">
        <f>IFERROR(VLOOKUP(DH197,'Capital Structure'!$R$22:$S$24,2,FALSE),0)</f>
        <v>0</v>
      </c>
      <c r="DI200" s="139">
        <f>IFERROR(VLOOKUP(DI197,'Capital Structure'!$R$22:$S$24,2,FALSE),0)</f>
        <v>0</v>
      </c>
      <c r="DJ200" s="139">
        <f>IFERROR(VLOOKUP(DJ197,'Capital Structure'!$R$22:$S$24,2,FALSE),0)</f>
        <v>0</v>
      </c>
      <c r="DK200" s="139">
        <f>IFERROR(VLOOKUP(DK197,'Capital Structure'!$R$22:$S$24,2,FALSE),0)</f>
        <v>0</v>
      </c>
      <c r="DL200" s="139">
        <f>IFERROR(VLOOKUP(DL197,'Capital Structure'!$R$22:$S$24,2,FALSE),0)</f>
        <v>0</v>
      </c>
      <c r="DM200" s="139">
        <f>IFERROR(VLOOKUP(DM197,'Capital Structure'!$R$22:$S$24,2,FALSE),0)</f>
        <v>0</v>
      </c>
      <c r="DN200" s="139">
        <f>IFERROR(VLOOKUP(DN197,'Capital Structure'!$R$22:$S$24,2,FALSE),0)</f>
        <v>0</v>
      </c>
      <c r="DO200" s="139">
        <f>IFERROR(VLOOKUP(DO197,'Capital Structure'!$R$22:$S$24,2,FALSE),0)</f>
        <v>0</v>
      </c>
      <c r="DP200" s="139">
        <f>IFERROR(VLOOKUP(DP197,'Capital Structure'!$R$22:$S$24,2,FALSE),0)</f>
        <v>0</v>
      </c>
      <c r="DQ200" s="139">
        <f>IFERROR(VLOOKUP(DQ197,'Capital Structure'!$R$22:$S$24,2,FALSE),0)</f>
        <v>0</v>
      </c>
      <c r="DR200" s="139">
        <f>IFERROR(VLOOKUP(DR197,'Capital Structure'!$R$22:$S$24,2,FALSE),0)</f>
        <v>0</v>
      </c>
      <c r="DS200" s="139">
        <f>IFERROR(VLOOKUP(DS197,'Capital Structure'!$R$22:$S$24,2,FALSE),0)</f>
        <v>0</v>
      </c>
      <c r="DT200" s="139">
        <f>IFERROR(VLOOKUP(DT197,'Capital Structure'!$R$22:$S$24,2,FALSE),0)</f>
        <v>0</v>
      </c>
      <c r="DU200" s="139">
        <f>IFERROR(VLOOKUP(DU197,'Capital Structure'!$R$22:$S$24,2,FALSE),0)</f>
        <v>0</v>
      </c>
      <c r="DV200" s="139">
        <f>IFERROR(VLOOKUP(DV197,'Capital Structure'!$R$22:$S$24,2,FALSE),0)</f>
        <v>0</v>
      </c>
      <c r="DW200" s="139">
        <f>IFERROR(VLOOKUP(DW197,'Capital Structure'!$R$22:$S$24,2,FALSE),0)</f>
        <v>0</v>
      </c>
      <c r="DX200" s="139">
        <f>IFERROR(VLOOKUP(DX197,'Capital Structure'!$R$22:$S$24,2,FALSE),0)</f>
        <v>0</v>
      </c>
      <c r="DY200" s="139">
        <f>IFERROR(VLOOKUP(DY197,'Capital Structure'!$R$22:$S$24,2,FALSE),0)</f>
        <v>0</v>
      </c>
      <c r="DZ200" s="139">
        <f>IFERROR(VLOOKUP(DZ197,'Capital Structure'!$R$22:$S$24,2,FALSE),0)</f>
        <v>0</v>
      </c>
      <c r="EA200" s="139">
        <f>IFERROR(VLOOKUP(EA197,'Capital Structure'!$R$22:$S$24,2,FALSE),0)</f>
        <v>0</v>
      </c>
      <c r="EB200" s="139">
        <f>IFERROR(VLOOKUP(EB197,'Capital Structure'!$R$22:$S$24,2,FALSE),0)</f>
        <v>0</v>
      </c>
      <c r="EC200" s="139">
        <f>IFERROR(VLOOKUP(EC197,'Capital Structure'!$R$22:$S$24,2,FALSE),0)</f>
        <v>0</v>
      </c>
      <c r="ED200" s="139">
        <f>IFERROR(VLOOKUP(ED197,'Capital Structure'!$R$22:$S$24,2,FALSE),0)</f>
        <v>0</v>
      </c>
      <c r="EE200" s="139">
        <f>IFERROR(VLOOKUP(EE197,'Capital Structure'!$R$22:$S$24,2,FALSE),0)</f>
        <v>0</v>
      </c>
      <c r="EF200" s="139">
        <f>IFERROR(VLOOKUP(EF197,'Capital Structure'!$R$22:$S$24,2,FALSE),0)</f>
        <v>0</v>
      </c>
      <c r="EG200" s="139">
        <f>IFERROR(VLOOKUP(EG197,'Capital Structure'!$R$22:$S$24,2,FALSE),0)</f>
        <v>0</v>
      </c>
      <c r="EH200" s="139">
        <f>IFERROR(VLOOKUP(EH197,'Capital Structure'!$R$22:$S$24,2,FALSE),0)</f>
        <v>0</v>
      </c>
      <c r="EI200" s="139">
        <f>IFERROR(VLOOKUP(EI197,'Capital Structure'!$R$22:$S$24,2,FALSE),0)</f>
        <v>0</v>
      </c>
      <c r="EJ200" s="139">
        <f>IFERROR(VLOOKUP(EJ197,'Capital Structure'!$R$22:$S$24,2,FALSE),0)</f>
        <v>0</v>
      </c>
      <c r="EK200" s="139">
        <f>IFERROR(VLOOKUP(EK197,'Capital Structure'!$R$22:$S$24,2,FALSE),0)</f>
        <v>0</v>
      </c>
      <c r="EL200" s="139">
        <f>IFERROR(VLOOKUP(EL197,'Capital Structure'!$R$22:$S$24,2,FALSE),0)</f>
        <v>0</v>
      </c>
      <c r="EM200" s="139">
        <f>IFERROR(VLOOKUP(EM197,'Capital Structure'!$R$22:$S$24,2,FALSE),0)</f>
        <v>0</v>
      </c>
      <c r="EN200" s="139">
        <f>IFERROR(VLOOKUP(EN197,'Capital Structure'!$R$22:$S$24,2,FALSE),0)</f>
        <v>0</v>
      </c>
      <c r="EO200" s="139">
        <f>IFERROR(VLOOKUP(EO197,'Capital Structure'!$R$22:$S$24,2,FALSE),0)</f>
        <v>0</v>
      </c>
      <c r="EP200" s="139">
        <f>IFERROR(VLOOKUP(EP197,'Capital Structure'!$R$22:$S$24,2,FALSE),0)</f>
        <v>0</v>
      </c>
      <c r="EQ200" s="139">
        <f>IFERROR(VLOOKUP(EQ197,'Capital Structure'!$R$22:$S$24,2,FALSE),0)</f>
        <v>0</v>
      </c>
      <c r="ER200" s="139">
        <f>IFERROR(VLOOKUP(ER197,'Capital Structure'!$R$22:$S$24,2,FALSE),0)</f>
        <v>0</v>
      </c>
      <c r="ES200" s="139">
        <f>IFERROR(VLOOKUP(ES197,'Capital Structure'!$R$22:$S$24,2,FALSE),0)</f>
        <v>0</v>
      </c>
      <c r="ET200" s="139">
        <f>IFERROR(VLOOKUP(ET197,'Capital Structure'!$R$22:$S$24,2,FALSE),0)</f>
        <v>0</v>
      </c>
      <c r="EU200" s="139">
        <f>IFERROR(VLOOKUP(EU197,'Capital Structure'!$R$22:$S$24,2,FALSE),0)</f>
        <v>0</v>
      </c>
      <c r="EV200" s="139">
        <f>IFERROR(VLOOKUP(EV197,'Capital Structure'!$R$22:$S$24,2,FALSE),0)</f>
        <v>0</v>
      </c>
      <c r="EW200" s="139">
        <f>IFERROR(VLOOKUP(EW197,'Capital Structure'!$R$22:$S$24,2,FALSE),0)</f>
        <v>0</v>
      </c>
      <c r="EX200" s="139">
        <f>IFERROR(VLOOKUP(EX197,'Capital Structure'!$R$22:$S$24,2,FALSE),0)</f>
        <v>0</v>
      </c>
      <c r="EY200" s="139">
        <f>IFERROR(VLOOKUP(EY197,'Capital Structure'!$R$22:$S$24,2,FALSE),0)</f>
        <v>0</v>
      </c>
      <c r="EZ200" s="139">
        <f>IFERROR(VLOOKUP(EZ197,'Capital Structure'!$R$22:$S$24,2,FALSE),0)</f>
        <v>0</v>
      </c>
      <c r="FA200" s="139">
        <f>IFERROR(VLOOKUP(FA197,'Capital Structure'!$R$22:$S$24,2,FALSE),0)</f>
        <v>0</v>
      </c>
      <c r="FB200" s="139">
        <f>IFERROR(VLOOKUP(FB197,'Capital Structure'!$R$22:$S$24,2,FALSE),0)</f>
        <v>0</v>
      </c>
      <c r="FC200" s="139">
        <f>IFERROR(VLOOKUP(FC197,'Capital Structure'!$R$22:$S$24,2,FALSE),0)</f>
        <v>0</v>
      </c>
      <c r="FD200" s="139">
        <f>IFERROR(VLOOKUP(FD197,'Capital Structure'!$R$22:$S$24,2,FALSE),0)</f>
        <v>0</v>
      </c>
      <c r="FE200" s="139">
        <f>IFERROR(VLOOKUP(FE197,'Capital Structure'!$R$22:$S$24,2,FALSE),0)</f>
        <v>0</v>
      </c>
      <c r="FF200" s="139">
        <f>IFERROR(VLOOKUP(FF197,'Capital Structure'!$R$22:$S$24,2,FALSE),0)</f>
        <v>0</v>
      </c>
      <c r="FG200" s="139">
        <f>IFERROR(VLOOKUP(FG197,'Capital Structure'!$R$22:$S$24,2,FALSE),0)</f>
        <v>0</v>
      </c>
      <c r="FH200" s="139">
        <f>IFERROR(VLOOKUP(FH197,'Capital Structure'!$R$22:$S$24,2,FALSE),0)</f>
        <v>0</v>
      </c>
      <c r="FI200" s="139">
        <f>IFERROR(VLOOKUP(FI197,'Capital Structure'!$R$22:$S$24,2,FALSE),0)</f>
        <v>0</v>
      </c>
      <c r="FJ200" s="139">
        <f>IFERROR(VLOOKUP(FJ197,'Capital Structure'!$R$22:$S$24,2,FALSE),0)</f>
        <v>0</v>
      </c>
      <c r="FK200" s="139">
        <f>IFERROR(VLOOKUP(FK197,'Capital Structure'!$R$22:$S$24,2,FALSE),0)</f>
        <v>0</v>
      </c>
      <c r="FL200" s="139">
        <f>IFERROR(VLOOKUP(FL197,'Capital Structure'!$R$22:$S$24,2,FALSE),0)</f>
        <v>0</v>
      </c>
      <c r="FM200" s="139">
        <f>IFERROR(VLOOKUP(FM197,'Capital Structure'!$R$22:$S$24,2,FALSE),0)</f>
        <v>0</v>
      </c>
      <c r="FN200" s="139">
        <f>IFERROR(VLOOKUP(FN197,'Capital Structure'!$R$22:$S$24,2,FALSE),0)</f>
        <v>0</v>
      </c>
    </row>
    <row r="201" spans="1:16384" s="139" customFormat="1">
      <c r="B201" s="139" t="s">
        <v>355</v>
      </c>
      <c r="E201" s="139">
        <f>SUM($E$198:E198)-SUM($E$200:E200)+SUM($D$199:D199)-SUM($D$202:D202)</f>
        <v>0</v>
      </c>
      <c r="F201" s="139">
        <f>SUM($E$198:F198)-SUM($E$200:F200)+SUM($D$199:E199)-SUM($D$202:E202)</f>
        <v>0</v>
      </c>
      <c r="G201" s="139">
        <f>SUM($E$198:G198)-SUM($E$200:G200)+SUM($D$199:F199)-SUM($D$202:F202)</f>
        <v>0</v>
      </c>
      <c r="H201" s="139">
        <f>SUM($E$198:H198)-SUM($E$200:H200)+SUM($D$199:G199)-SUM($D$202:G202)</f>
        <v>0</v>
      </c>
      <c r="I201" s="139">
        <f>SUM($E$198:I198)-SUM($E$200:I200)+SUM($D$199:H199)-SUM($D$202:H202)</f>
        <v>0</v>
      </c>
      <c r="J201" s="139">
        <f>SUM($E$198:J198)-SUM($E$200:J200)+SUM($D$199:I199)-SUM($D$202:I202)</f>
        <v>0</v>
      </c>
      <c r="K201" s="139">
        <f>SUM($E$198:K198)-SUM($E$200:K200)+SUM($D$199:J199)-SUM($D$202:J202)</f>
        <v>0</v>
      </c>
      <c r="L201" s="139">
        <f>SUM($E$198:L198)-SUM($E$200:L200)+SUM($D$199:K199)-SUM($D$202:K202)</f>
        <v>0</v>
      </c>
      <c r="M201" s="139">
        <f>SUM($E$198:M198)-SUM($E$200:M200)+SUM($D$199:L199)-SUM($D$202:L202)</f>
        <v>0</v>
      </c>
      <c r="N201" s="139">
        <f>SUM($E$198:N198)-SUM($E$200:N200)+SUM($D$199:M199)-SUM($D$202:M202)</f>
        <v>0</v>
      </c>
      <c r="O201" s="139">
        <f>SUM($E$198:O198)-SUM($E$200:O200)+SUM($D$199:N199)-SUM($D$202:N202)</f>
        <v>0</v>
      </c>
      <c r="P201" s="139">
        <f>SUM($E$198:P198)-SUM($E$200:P200)+SUM($D$199:O199)-SUM($D$202:O202)</f>
        <v>0</v>
      </c>
      <c r="Q201" s="139">
        <f>SUM($E$198:Q198)-SUM($E$200:Q200)+SUM($D$199:P199)-SUM($D$202:P202)</f>
        <v>0</v>
      </c>
      <c r="R201" s="139">
        <f>SUM($E$198:R198)-SUM($E$200:R200)+SUM($D$199:Q199)-SUM($D$202:Q202)</f>
        <v>0</v>
      </c>
      <c r="S201" s="139">
        <f>SUM($E$198:S198)-SUM($E$200:S200)+SUM($D$199:R199)-SUM($D$202:R202)</f>
        <v>0</v>
      </c>
      <c r="T201" s="139">
        <f>SUM($E$198:T198)-SUM($E$200:T200)+SUM($D$199:S199)-SUM($D$202:S202)</f>
        <v>0</v>
      </c>
      <c r="U201" s="139">
        <f>SUM($E$198:U198)-SUM($E$200:U200)+SUM($D$199:T199)-SUM($D$202:T202)</f>
        <v>0</v>
      </c>
      <c r="V201" s="139">
        <f>SUM($E$198:V198)-SUM($E$200:V200)+SUM($D$199:U199)-SUM($D$202:U202)</f>
        <v>0</v>
      </c>
      <c r="W201" s="139">
        <f>SUM($E$198:W198)-SUM($E$200:W200)+SUM($D$199:V199)-SUM($D$202:V202)</f>
        <v>0</v>
      </c>
      <c r="X201" s="139">
        <f>SUM($E$198:X198)-SUM($E$200:X200)+SUM($D$199:W199)-SUM($D$202:W202)</f>
        <v>0</v>
      </c>
      <c r="Y201" s="139">
        <f>SUM($E$198:Y198)-SUM($E$200:Y200)+SUM($D$199:X199)-SUM($D$202:X202)</f>
        <v>0</v>
      </c>
      <c r="Z201" s="139">
        <f>SUM($E$198:Z198)-SUM($E$200:Z200)+SUM($D$199:Y199)-SUM($D$202:Y202)</f>
        <v>0</v>
      </c>
      <c r="AA201" s="139">
        <f>SUM($E$198:AA198)-SUM($E$200:AA200)+SUM($D$199:Z199)-SUM($D$202:Z202)</f>
        <v>0</v>
      </c>
      <c r="AB201" s="139">
        <f>SUM($E$198:AB198)-SUM($E$200:AB200)+SUM($D$199:AA199)-SUM($D$202:AA202)</f>
        <v>0</v>
      </c>
      <c r="AC201" s="139">
        <f>SUM($E$198:AC198)-SUM($E$200:AC200)+SUM($D$199:AB199)-SUM($D$202:AB202)</f>
        <v>0</v>
      </c>
      <c r="AD201" s="139">
        <f>SUM($E$198:AD198)-SUM($E$200:AD200)+SUM($D$199:AC199)-SUM($D$202:AC202)</f>
        <v>0</v>
      </c>
      <c r="AE201" s="139">
        <f>SUM($E$198:AE198)-SUM($E$200:AE200)+SUM($D$199:AD199)-SUM($D$202:AD202)</f>
        <v>0</v>
      </c>
      <c r="AF201" s="139">
        <f>SUM($E$198:AF198)-SUM($E$200:AF200)+SUM($D$199:AE199)-SUM($D$202:AE202)</f>
        <v>0</v>
      </c>
      <c r="AG201" s="139">
        <f>SUM($E$198:AG198)-SUM($E$200:AG200)+SUM($D$199:AF199)-SUM($D$202:AF202)</f>
        <v>0</v>
      </c>
      <c r="AH201" s="139">
        <f>SUM($E$198:AH198)-SUM($E$200:AH200)+SUM($D$199:AG199)-SUM($D$202:AG202)</f>
        <v>0</v>
      </c>
      <c r="AI201" s="139">
        <f>SUM($E$198:AI198)-SUM($E$200:AI200)+SUM($D$199:AH199)-SUM($D$202:AH202)</f>
        <v>0</v>
      </c>
      <c r="AJ201" s="139">
        <f>SUM($E$198:AJ198)-SUM($E$200:AJ200)+SUM($D$199:AI199)-SUM($D$202:AI202)</f>
        <v>0</v>
      </c>
      <c r="AK201" s="139">
        <f>SUM($E$198:AK198)-SUM($E$200:AK200)+SUM($D$199:AJ199)-SUM($D$202:AJ202)</f>
        <v>0</v>
      </c>
      <c r="AL201" s="139">
        <f>SUM($E$198:AL198)-SUM($E$200:AL200)+SUM($D$199:AK199)-SUM($D$202:AK202)</f>
        <v>0</v>
      </c>
      <c r="AM201" s="139">
        <f>SUM($E$198:AM198)-SUM($E$200:AM200)+SUM($D$199:AL199)-SUM($D$202:AL202)</f>
        <v>0</v>
      </c>
      <c r="AN201" s="139">
        <f>SUM($E$198:AN198)-SUM($E$200:AN200)+SUM($D$199:AM199)-SUM($D$202:AM202)</f>
        <v>0</v>
      </c>
      <c r="AO201" s="139">
        <f>SUM($E$198:AO198)-SUM($E$200:AO200)+SUM($D$199:AN199)-SUM($D$202:AN202)</f>
        <v>0</v>
      </c>
      <c r="AP201" s="139">
        <f>SUM($E$198:AP198)-SUM($E$200:AP200)+SUM($D$199:AO199)-SUM($D$202:AO202)</f>
        <v>0</v>
      </c>
      <c r="AQ201" s="139">
        <f>SUM($E$198:AQ198)-SUM($E$200:AQ200)+SUM($D$199:AP199)-SUM($D$202:AP202)</f>
        <v>0</v>
      </c>
      <c r="AR201" s="139">
        <f>SUM($E$198:AR198)-SUM($E$200:AR200)+SUM($D$199:AQ199)-SUM($D$202:AQ202)</f>
        <v>0</v>
      </c>
      <c r="AS201" s="139">
        <f>SUM($E$198:AS198)-SUM($E$200:AS200)+SUM($D$199:AR199)-SUM($D$202:AR202)</f>
        <v>0</v>
      </c>
      <c r="AT201" s="139">
        <f>SUM($E$198:AT198)-SUM($E$200:AT200)+SUM($D$199:AS199)-SUM($D$202:AS202)</f>
        <v>0</v>
      </c>
      <c r="AU201" s="139">
        <f>SUM($E$198:AU198)-SUM($E$200:AU200)+SUM($D$199:AT199)-SUM($D$202:AT202)</f>
        <v>0</v>
      </c>
      <c r="AV201" s="139">
        <f>SUM($E$198:AV198)-SUM($E$200:AV200)+SUM($D$199:AU199)-SUM($D$202:AU202)</f>
        <v>0</v>
      </c>
      <c r="AW201" s="139">
        <f>SUM($E$198:AW198)-SUM($E$200:AW200)+SUM($D$199:AV199)-SUM($D$202:AV202)</f>
        <v>0</v>
      </c>
      <c r="AX201" s="139">
        <f>SUM($E$198:AX198)-SUM($E$200:AX200)+SUM($D$199:AW199)-SUM($D$202:AW202)</f>
        <v>0</v>
      </c>
      <c r="AY201" s="139">
        <f>SUM($E$198:AY198)-SUM($E$200:AY200)+SUM($D$199:AX199)-SUM($D$202:AX202)</f>
        <v>0</v>
      </c>
      <c r="AZ201" s="139">
        <f>SUM($E$198:AZ198)-SUM($E$200:AZ200)+SUM($D$199:AY199)-SUM($D$202:AY202)</f>
        <v>0</v>
      </c>
      <c r="BA201" s="139">
        <f>SUM($E$198:BA198)-SUM($E$200:BA200)+SUM($D$199:AZ199)-SUM($D$202:AZ202)</f>
        <v>0</v>
      </c>
      <c r="BB201" s="139">
        <f>SUM($E$198:BB198)-SUM($E$200:BB200)+SUM($D$199:BA199)-SUM($D$202:BA202)</f>
        <v>0</v>
      </c>
      <c r="BC201" s="139">
        <f>SUM($E$198:BC198)-SUM($E$200:BC200)+SUM($D$199:BB199)-SUM($D$202:BB202)</f>
        <v>0</v>
      </c>
      <c r="BD201" s="139">
        <f>SUM($E$198:BD198)-SUM($E$200:BD200)+SUM($D$199:BC199)-SUM($D$202:BC202)</f>
        <v>0</v>
      </c>
      <c r="BE201" s="139">
        <f>SUM($E$198:BE198)-SUM($E$200:BE200)+SUM($D$199:BD199)-SUM($D$202:BD202)</f>
        <v>0</v>
      </c>
      <c r="BF201" s="139">
        <f>SUM($E$198:BF198)-SUM($E$200:BF200)+SUM($D$199:BE199)-SUM($D$202:BE202)</f>
        <v>0</v>
      </c>
      <c r="BG201" s="139">
        <f>SUM($E$198:BG198)-SUM($E$200:BG200)+SUM($D$199:BF199)-SUM($D$202:BF202)</f>
        <v>0</v>
      </c>
      <c r="BH201" s="139">
        <f>SUM($E$198:BH198)-SUM($E$200:BH200)+SUM($D$199:BG199)-SUM($D$202:BG202)</f>
        <v>0</v>
      </c>
      <c r="BI201" s="139">
        <f>SUM($E$198:BI198)-SUM($E$200:BI200)+SUM($D$199:BH199)-SUM($D$202:BH202)</f>
        <v>0</v>
      </c>
      <c r="BJ201" s="139">
        <f>SUM($E$198:BJ198)-SUM($E$200:BJ200)+SUM($D$199:BI199)-SUM($D$202:BI202)</f>
        <v>0</v>
      </c>
      <c r="BK201" s="139">
        <f>SUM($E$198:BK198)-SUM($E$200:BK200)+SUM($D$199:BJ199)-SUM($D$202:BJ202)</f>
        <v>0</v>
      </c>
      <c r="BL201" s="139">
        <f>SUM($E$198:BL198)-SUM($E$200:BL200)+SUM($D$199:BK199)-SUM($D$202:BK202)</f>
        <v>0</v>
      </c>
      <c r="BM201" s="139">
        <f>SUM($E$198:BM198)-SUM($E$200:BM200)+SUM($D$199:BL199)-SUM($D$202:BL202)</f>
        <v>0</v>
      </c>
      <c r="BN201" s="139">
        <f>SUM($E$198:BN198)-SUM($E$200:BN200)+SUM($D$199:BM199)-SUM($D$202:BM202)</f>
        <v>0</v>
      </c>
      <c r="BO201" s="139">
        <f>SUM($E$198:BO198)-SUM($E$200:BO200)+SUM($D$199:BN199)-SUM($D$202:BN202)</f>
        <v>0</v>
      </c>
      <c r="BP201" s="139">
        <f>SUM($E$198:BP198)-SUM($E$200:BP200)+SUM($D$199:BO199)-SUM($D$202:BO202)</f>
        <v>0</v>
      </c>
      <c r="BQ201" s="139">
        <f>SUM($E$198:BQ198)-SUM($E$200:BQ200)+SUM($D$199:BP199)-SUM($D$202:BP202)</f>
        <v>0</v>
      </c>
      <c r="BR201" s="139">
        <f>SUM($E$198:BR198)-SUM($E$200:BR200)+SUM($D$199:BQ199)-SUM($D$202:BQ202)</f>
        <v>0</v>
      </c>
      <c r="BS201" s="139">
        <f>SUM($E$198:BS198)-SUM($E$200:BS200)+SUM($D$199:BR199)-SUM($D$202:BR202)</f>
        <v>0</v>
      </c>
      <c r="BT201" s="139">
        <f>SUM($E$198:BT198)-SUM($E$200:BT200)+SUM($D$199:BS199)-SUM($D$202:BS202)</f>
        <v>0</v>
      </c>
      <c r="BU201" s="139">
        <f>SUM($E$198:BU198)-SUM($E$200:BU200)+SUM($D$199:BT199)-SUM($D$202:BT202)</f>
        <v>0</v>
      </c>
      <c r="BV201" s="139">
        <f>SUM($E$198:BV198)-SUM($E$200:BV200)+SUM($D$199:BU199)-SUM($D$202:BU202)</f>
        <v>0</v>
      </c>
      <c r="BW201" s="139">
        <f>SUM($E$198:BW198)-SUM($E$200:BW200)+SUM($D$199:BV199)-SUM($D$202:BV202)</f>
        <v>0</v>
      </c>
      <c r="BX201" s="139">
        <f>SUM($E$198:BX198)-SUM($E$200:BX200)+SUM($D$199:BW199)-SUM($D$202:BW202)</f>
        <v>0</v>
      </c>
      <c r="BY201" s="139">
        <f>SUM($E$198:BY198)-SUM($E$200:BY200)+SUM($D$199:BX199)-SUM($D$202:BX202)</f>
        <v>0</v>
      </c>
      <c r="BZ201" s="139">
        <f>SUM($E$198:BZ198)-SUM($E$200:BZ200)+SUM($D$199:BY199)-SUM($D$202:BY202)</f>
        <v>0</v>
      </c>
      <c r="CA201" s="139">
        <f>SUM($E$198:CA198)-SUM($E$200:CA200)+SUM($D$199:BZ199)-SUM($D$202:BZ202)</f>
        <v>0</v>
      </c>
      <c r="CB201" s="139">
        <f>SUM($E$198:CB198)-SUM($E$200:CB200)+SUM($D$199:CA199)-SUM($D$202:CA202)</f>
        <v>0</v>
      </c>
      <c r="CC201" s="139">
        <f>SUM($E$198:CC198)-SUM($E$200:CC200)+SUM($D$199:CB199)-SUM($D$202:CB202)</f>
        <v>0</v>
      </c>
      <c r="CD201" s="139">
        <f>SUM($E$198:CD198)-SUM($E$200:CD200)+SUM($D$199:CC199)-SUM($D$202:CC202)</f>
        <v>0</v>
      </c>
      <c r="CE201" s="139">
        <f>SUM($E$198:CE198)-SUM($E$200:CE200)+SUM($D$199:CD199)-SUM($D$202:CD202)</f>
        <v>0</v>
      </c>
      <c r="CF201" s="139">
        <f>SUM($E$198:CF198)-SUM($E$200:CF200)+SUM($D$199:CE199)-SUM($D$202:CE202)</f>
        <v>0</v>
      </c>
      <c r="CG201" s="139">
        <f>SUM($E$198:CG198)-SUM($E$200:CG200)+SUM($D$199:CF199)-SUM($D$202:CF202)</f>
        <v>0</v>
      </c>
      <c r="CH201" s="139">
        <f>SUM($E$198:CH198)-SUM($E$200:CH200)+SUM($D$199:CG199)-SUM($D$202:CG202)</f>
        <v>0</v>
      </c>
      <c r="CI201" s="139">
        <f>SUM($E$198:CI198)-SUM($E$200:CI200)+SUM($D$199:CH199)-SUM($D$202:CH202)</f>
        <v>0</v>
      </c>
      <c r="CJ201" s="139">
        <f>SUM($E$198:CJ198)-SUM($E$200:CJ200)+SUM($D$199:CI199)-SUM($D$202:CI202)</f>
        <v>0</v>
      </c>
      <c r="CK201" s="139">
        <f>SUM($E$198:CK198)-SUM($E$200:CK200)+SUM($D$199:CJ199)-SUM($D$202:CJ202)</f>
        <v>0</v>
      </c>
      <c r="CL201" s="139">
        <f>SUM($E$198:CL198)-SUM($E$200:CL200)+SUM($D$199:CK199)-SUM($D$202:CK202)</f>
        <v>0</v>
      </c>
      <c r="CM201" s="139">
        <f>SUM($E$198:CM198)-SUM($E$200:CM200)+SUM($D$199:CL199)-SUM($D$202:CL202)</f>
        <v>0</v>
      </c>
      <c r="CN201" s="139">
        <f>SUM($E$198:CN198)-SUM($E$200:CN200)+SUM($D$199:CM199)-SUM($D$202:CM202)</f>
        <v>0</v>
      </c>
      <c r="CO201" s="139">
        <f>SUM($E$198:CO198)-SUM($E$200:CO200)+SUM($D$199:CN199)-SUM($D$202:CN202)</f>
        <v>0</v>
      </c>
      <c r="CP201" s="139">
        <f>SUM($E$198:CP198)-SUM($E$200:CP200)+SUM($D$199:CO199)-SUM($D$202:CO202)</f>
        <v>0</v>
      </c>
      <c r="CQ201" s="139">
        <f>SUM($E$198:CQ198)-SUM($E$200:CQ200)+SUM($D$199:CP199)-SUM($D$202:CP202)</f>
        <v>0</v>
      </c>
      <c r="CR201" s="139">
        <f>SUM($E$198:CR198)-SUM($E$200:CR200)+SUM($D$199:CQ199)-SUM($D$202:CQ202)</f>
        <v>0</v>
      </c>
      <c r="CS201" s="139">
        <f>SUM($E$198:CS198)-SUM($E$200:CS200)+SUM($D$199:CR199)-SUM($D$202:CR202)</f>
        <v>0</v>
      </c>
      <c r="CT201" s="139">
        <f>SUM($E$198:CT198)-SUM($E$200:CT200)+SUM($D$199:CS199)-SUM($D$202:CS202)</f>
        <v>0</v>
      </c>
      <c r="CU201" s="139">
        <f>SUM($E$198:CU198)-SUM($E$200:CU200)+SUM($D$199:CT199)-SUM($D$202:CT202)</f>
        <v>0</v>
      </c>
      <c r="CV201" s="139">
        <f>SUM($E$198:CV198)-SUM($E$200:CV200)+SUM($D$199:CU199)-SUM($D$202:CU202)</f>
        <v>0</v>
      </c>
      <c r="CW201" s="139">
        <f>SUM($E$198:CW198)-SUM($E$200:CW200)+SUM($D$199:CV199)-SUM($D$202:CV202)</f>
        <v>0</v>
      </c>
      <c r="CX201" s="139">
        <f>SUM($E$198:CX198)-SUM($E$200:CX200)+SUM($D$199:CW199)-SUM($D$202:CW202)</f>
        <v>0</v>
      </c>
      <c r="CY201" s="139">
        <f>SUM($E$198:CY198)-SUM($E$200:CY200)+SUM($D$199:CX199)-SUM($D$202:CX202)</f>
        <v>0</v>
      </c>
      <c r="CZ201" s="139">
        <f>SUM($E$198:CZ198)-SUM($E$200:CZ200)+SUM($D$199:CY199)-SUM($D$202:CY202)</f>
        <v>0</v>
      </c>
      <c r="DA201" s="139">
        <f>SUM($E$198:DA198)-SUM($E$200:DA200)+SUM($D$199:CZ199)-SUM($D$202:CZ202)</f>
        <v>0</v>
      </c>
      <c r="DB201" s="139">
        <f>SUM($E$198:DB198)-SUM($E$200:DB200)+SUM($D$199:DA199)-SUM($D$202:DA202)</f>
        <v>0</v>
      </c>
      <c r="DC201" s="139">
        <f>SUM($E$198:DC198)-SUM($E$200:DC200)+SUM($D$199:DB199)-SUM($D$202:DB202)</f>
        <v>0</v>
      </c>
      <c r="DD201" s="139">
        <f>SUM($E$198:DD198)-SUM($E$200:DD200)+SUM($D$199:DC199)-SUM($D$202:DC202)</f>
        <v>0</v>
      </c>
      <c r="DE201" s="139">
        <f>SUM($E$198:DE198)-SUM($E$200:DE200)+SUM($D$199:DD199)-SUM($D$202:DD202)</f>
        <v>0</v>
      </c>
      <c r="DF201" s="139">
        <f>SUM($E$198:DF198)-SUM($E$200:DF200)+SUM($D$199:DE199)-SUM($D$202:DE202)</f>
        <v>0</v>
      </c>
      <c r="DG201" s="139">
        <f>SUM($E$198:DG198)-SUM($E$200:DG200)+SUM($D$199:DF199)-SUM($D$202:DF202)</f>
        <v>0</v>
      </c>
      <c r="DH201" s="139">
        <f>SUM($E$198:DH198)-SUM($E$200:DH200)+SUM($D$199:DG199)-SUM($D$202:DG202)</f>
        <v>0</v>
      </c>
      <c r="DI201" s="139">
        <f>SUM($E$198:DI198)-SUM($E$200:DI200)+SUM($D$199:DH199)-SUM($D$202:DH202)</f>
        <v>0</v>
      </c>
      <c r="DJ201" s="139">
        <f>SUM($E$198:DJ198)-SUM($E$200:DJ200)+SUM($D$199:DI199)-SUM($D$202:DI202)</f>
        <v>0</v>
      </c>
      <c r="DK201" s="139">
        <f>SUM($E$198:DK198)-SUM($E$200:DK200)+SUM($D$199:DJ199)-SUM($D$202:DJ202)</f>
        <v>0</v>
      </c>
      <c r="DL201" s="139">
        <f>SUM($E$198:DL198)-SUM($E$200:DL200)+SUM($D$199:DK199)-SUM($D$202:DK202)</f>
        <v>0</v>
      </c>
      <c r="DM201" s="139">
        <f>SUM($E$198:DM198)-SUM($E$200:DM200)+SUM($D$199:DL199)-SUM($D$202:DL202)</f>
        <v>0</v>
      </c>
      <c r="DN201" s="139">
        <f>SUM($E$198:DN198)-SUM($E$200:DN200)+SUM($D$199:DM199)-SUM($D$202:DM202)</f>
        <v>0</v>
      </c>
      <c r="DO201" s="139">
        <f>SUM($E$198:DO198)-SUM($E$200:DO200)+SUM($D$199:DN199)-SUM($D$202:DN202)</f>
        <v>0</v>
      </c>
      <c r="DP201" s="139">
        <f>SUM($E$198:DP198)-SUM($E$200:DP200)+SUM($D$199:DO199)-SUM($D$202:DO202)</f>
        <v>0</v>
      </c>
      <c r="DQ201" s="139">
        <f>SUM($E$198:DQ198)-SUM($E$200:DQ200)+SUM($D$199:DP199)-SUM($D$202:DP202)</f>
        <v>0</v>
      </c>
      <c r="DR201" s="139">
        <f>SUM($E$198:DR198)-SUM($E$200:DR200)+SUM($D$199:DQ199)-SUM($D$202:DQ202)</f>
        <v>0</v>
      </c>
      <c r="DS201" s="139">
        <f>SUM($E$198:DS198)-SUM($E$200:DS200)+SUM($D$199:DR199)-SUM($D$202:DR202)</f>
        <v>0</v>
      </c>
      <c r="DT201" s="139">
        <f>SUM($E$198:DT198)-SUM($E$200:DT200)+SUM($D$199:DS199)-SUM($D$202:DS202)</f>
        <v>0</v>
      </c>
      <c r="DU201" s="139">
        <f>SUM($E$198:DU198)-SUM($E$200:DU200)+SUM($D$199:DT199)-SUM($D$202:DT202)</f>
        <v>0</v>
      </c>
      <c r="DV201" s="139">
        <f>SUM($E$198:DV198)-SUM($E$200:DV200)+SUM($D$199:DU199)-SUM($D$202:DU202)</f>
        <v>0</v>
      </c>
      <c r="DW201" s="139">
        <f>SUM($E$198:DW198)-SUM($E$200:DW200)+SUM($D$199:DV199)-SUM($D$202:DV202)</f>
        <v>0</v>
      </c>
      <c r="DX201" s="139">
        <f>SUM($E$198:DX198)-SUM($E$200:DX200)+SUM($D$199:DW199)-SUM($D$202:DW202)</f>
        <v>0</v>
      </c>
      <c r="DY201" s="139">
        <f>SUM($E$198:DY198)-SUM($E$200:DY200)+SUM($D$199:DX199)-SUM($D$202:DX202)</f>
        <v>0</v>
      </c>
      <c r="DZ201" s="139">
        <f>SUM($E$198:DZ198)-SUM($E$200:DZ200)+SUM($D$199:DY199)-SUM($D$202:DY202)</f>
        <v>0</v>
      </c>
      <c r="EA201" s="139">
        <f>SUM($E$198:EA198)-SUM($E$200:EA200)+SUM($D$199:DZ199)-SUM($D$202:DZ202)</f>
        <v>0</v>
      </c>
      <c r="EB201" s="139">
        <f>SUM($E$198:EB198)-SUM($E$200:EB200)+SUM($D$199:EA199)-SUM($D$202:EA202)</f>
        <v>0</v>
      </c>
      <c r="EC201" s="139">
        <f>SUM($E$198:EC198)-SUM($E$200:EC200)+SUM($D$199:EB199)-SUM($D$202:EB202)</f>
        <v>0</v>
      </c>
      <c r="ED201" s="139">
        <f>SUM($E$198:ED198)-SUM($E$200:ED200)+SUM($D$199:EC199)-SUM($D$202:EC202)</f>
        <v>0</v>
      </c>
      <c r="EE201" s="139">
        <f>SUM($E$198:EE198)-SUM($E$200:EE200)+SUM($D$199:ED199)-SUM($D$202:ED202)</f>
        <v>0</v>
      </c>
      <c r="EF201" s="139">
        <f>SUM($E$198:EF198)-SUM($E$200:EF200)+SUM($D$199:EE199)-SUM($D$202:EE202)</f>
        <v>0</v>
      </c>
      <c r="EG201" s="139">
        <f>SUM($E$198:EG198)-SUM($E$200:EG200)+SUM($D$199:EF199)-SUM($D$202:EF202)</f>
        <v>0</v>
      </c>
      <c r="EH201" s="139">
        <f>SUM($E$198:EH198)-SUM($E$200:EH200)+SUM($D$199:EG199)-SUM($D$202:EG202)</f>
        <v>0</v>
      </c>
      <c r="EI201" s="139">
        <f>SUM($E$198:EI198)-SUM($E$200:EI200)+SUM($D$199:EH199)-SUM($D$202:EH202)</f>
        <v>0</v>
      </c>
      <c r="EJ201" s="139">
        <f>SUM($E$198:EJ198)-SUM($E$200:EJ200)+SUM($D$199:EI199)-SUM($D$202:EI202)</f>
        <v>0</v>
      </c>
      <c r="EK201" s="139">
        <f>SUM($E$198:EK198)-SUM($E$200:EK200)+SUM($D$199:EJ199)-SUM($D$202:EJ202)</f>
        <v>0</v>
      </c>
      <c r="EL201" s="139">
        <f>SUM($E$198:EL198)-SUM($E$200:EL200)+SUM($D$199:EK199)-SUM($D$202:EK202)</f>
        <v>0</v>
      </c>
      <c r="EM201" s="139">
        <f>SUM($E$198:EM198)-SUM($E$200:EM200)+SUM($D$199:EL199)-SUM($D$202:EL202)</f>
        <v>0</v>
      </c>
      <c r="EN201" s="139">
        <f>SUM($E$198:EN198)-SUM($E$200:EN200)+SUM($D$199:EM199)-SUM($D$202:EM202)</f>
        <v>0</v>
      </c>
      <c r="EO201" s="139">
        <f>SUM($E$198:EO198)-SUM($E$200:EO200)+SUM($D$199:EN199)-SUM($D$202:EN202)</f>
        <v>0</v>
      </c>
      <c r="EP201" s="139">
        <f>SUM($E$198:EP198)-SUM($E$200:EP200)+SUM($D$199:EO199)-SUM($D$202:EO202)</f>
        <v>0</v>
      </c>
      <c r="EQ201" s="139">
        <f>SUM($E$198:EQ198)-SUM($E$200:EQ200)+SUM($D$199:EP199)-SUM($D$202:EP202)</f>
        <v>0</v>
      </c>
      <c r="ER201" s="139">
        <f>SUM($E$198:ER198)-SUM($E$200:ER200)+SUM($D$199:EQ199)-SUM($D$202:EQ202)</f>
        <v>0</v>
      </c>
      <c r="ES201" s="139">
        <f>SUM($E$198:ES198)-SUM($E$200:ES200)+SUM($D$199:ER199)-SUM($D$202:ER202)</f>
        <v>0</v>
      </c>
      <c r="ET201" s="139">
        <f>SUM($E$198:ET198)-SUM($E$200:ET200)+SUM($D$199:ES199)-SUM($D$202:ES202)</f>
        <v>0</v>
      </c>
      <c r="EU201" s="139">
        <f>SUM($E$198:EU198)-SUM($E$200:EU200)+SUM($D$199:ET199)-SUM($D$202:ET202)</f>
        <v>0</v>
      </c>
      <c r="EV201" s="139">
        <f>SUM($E$198:EV198)-SUM($E$200:EV200)+SUM($D$199:EU199)-SUM($D$202:EU202)</f>
        <v>0</v>
      </c>
      <c r="EW201" s="139">
        <f>SUM($E$198:EW198)-SUM($E$200:EW200)+SUM($D$199:EV199)-SUM($D$202:EV202)</f>
        <v>0</v>
      </c>
      <c r="EX201" s="139">
        <f>SUM($E$198:EX198)-SUM($E$200:EX200)+SUM($D$199:EW199)-SUM($D$202:EW202)</f>
        <v>0</v>
      </c>
      <c r="EY201" s="139">
        <f>SUM($E$198:EY198)-SUM($E$200:EY200)+SUM($D$199:EX199)-SUM($D$202:EX202)</f>
        <v>0</v>
      </c>
      <c r="EZ201" s="139">
        <f>SUM($E$198:EZ198)-SUM($E$200:EZ200)+SUM($D$199:EY199)-SUM($D$202:EY202)</f>
        <v>0</v>
      </c>
      <c r="FA201" s="139">
        <f>SUM($E$198:FA198)-SUM($E$200:FA200)+SUM($D$199:EZ199)-SUM($D$202:EZ202)</f>
        <v>0</v>
      </c>
      <c r="FB201" s="139">
        <f>SUM($E$198:FB198)-SUM($E$200:FB200)+SUM($D$199:FA199)-SUM($D$202:FA202)</f>
        <v>0</v>
      </c>
      <c r="FC201" s="139">
        <f>SUM($E$198:FC198)-SUM($E$200:FC200)+SUM($D$199:FB199)-SUM($D$202:FB202)</f>
        <v>0</v>
      </c>
      <c r="FD201" s="139">
        <f>SUM($E$198:FD198)-SUM($E$200:FD200)+SUM($D$199:FC199)-SUM($D$202:FC202)</f>
        <v>0</v>
      </c>
      <c r="FE201" s="139">
        <f>SUM($E$198:FE198)-SUM($E$200:FE200)+SUM($D$199:FD199)-SUM($D$202:FD202)</f>
        <v>0</v>
      </c>
      <c r="FF201" s="139">
        <f>SUM($E$198:FF198)-SUM($E$200:FF200)+SUM($D$199:FE199)-SUM($D$202:FE202)</f>
        <v>0</v>
      </c>
      <c r="FG201" s="139">
        <f>SUM($E$198:FG198)-SUM($E$200:FG200)+SUM($D$199:FF199)-SUM($D$202:FF202)</f>
        <v>0</v>
      </c>
      <c r="FH201" s="139">
        <f>SUM($E$198:FH198)-SUM($E$200:FH200)+SUM($D$199:FG199)-SUM($D$202:FG202)</f>
        <v>0</v>
      </c>
      <c r="FI201" s="139">
        <f>SUM($E$198:FI198)-SUM($E$200:FI200)+SUM($D$199:FH199)-SUM($D$202:FH202)</f>
        <v>0</v>
      </c>
      <c r="FJ201" s="139">
        <f>SUM($E$198:FJ198)-SUM($E$200:FJ200)+SUM($D$199:FI199)-SUM($D$202:FI202)</f>
        <v>0</v>
      </c>
      <c r="FK201" s="139">
        <f>SUM($E$198:FK198)-SUM($E$200:FK200)+SUM($D$199:FJ199)-SUM($D$202:FJ202)</f>
        <v>0</v>
      </c>
      <c r="FL201" s="139">
        <f>SUM($E$198:FL198)-SUM($E$200:FL200)+SUM($D$199:FK199)-SUM($D$202:FK202)</f>
        <v>0</v>
      </c>
      <c r="FM201" s="139">
        <f>SUM($E$198:FM198)-SUM($E$200:FM200)+SUM($D$199:FL199)-SUM($D$202:FL202)</f>
        <v>0</v>
      </c>
      <c r="FN201" s="139">
        <f>SUM($E$198:FN198)-SUM($E$200:FN200)+SUM($D$199:FM199)-SUM($D$202:FM202)</f>
        <v>0</v>
      </c>
    </row>
    <row r="202" spans="1:16384">
      <c r="B202" s="139" t="s">
        <v>361</v>
      </c>
      <c r="E202" s="155">
        <f>IF(E197='Capital Structure'!$R$7,(E201-E200),0)</f>
        <v>0</v>
      </c>
      <c r="F202" s="155">
        <f>IF(F197='Capital Structure'!$R$7,(F201-F200),0)</f>
        <v>0</v>
      </c>
      <c r="G202" s="155">
        <f>IF(G197='Capital Structure'!$R$7,(G201-G200),0)</f>
        <v>0</v>
      </c>
      <c r="H202" s="155">
        <f>IF(H197='Capital Structure'!$R$7,(H201-H200),0)</f>
        <v>0</v>
      </c>
      <c r="I202" s="155">
        <f>IF(I197='Capital Structure'!$R$7,(I201-I200),0)</f>
        <v>0</v>
      </c>
      <c r="J202" s="155">
        <f>IF(J197='Capital Structure'!$R$7,(J201-J200),0)</f>
        <v>0</v>
      </c>
      <c r="K202" s="155">
        <f>IF(K197='Capital Structure'!$R$7,(K201-K200),0)</f>
        <v>0</v>
      </c>
      <c r="L202" s="155">
        <f>IF(L197='Capital Structure'!$R$7,(L201-L200),0)</f>
        <v>0</v>
      </c>
      <c r="M202" s="155">
        <f>IF(M197='Capital Structure'!$R$7,(M201-M200),0)</f>
        <v>0</v>
      </c>
      <c r="N202" s="155">
        <f>IF(N197='Capital Structure'!$R$7,(N201-N200),0)</f>
        <v>0</v>
      </c>
      <c r="O202" s="155">
        <f>IF(O197='Capital Structure'!$R$7,(O201-O200),0)</f>
        <v>0</v>
      </c>
      <c r="P202" s="155">
        <f>IF(P197='Capital Structure'!$R$7,(P201-P200),0)</f>
        <v>0</v>
      </c>
      <c r="Q202" s="155">
        <f>IF(Q197='Capital Structure'!$R$7,(Q201-Q200),0)</f>
        <v>0</v>
      </c>
      <c r="R202" s="155">
        <f>IF(R197='Capital Structure'!$R$7,(R201-R200),0)</f>
        <v>0</v>
      </c>
      <c r="S202" s="155">
        <f>IF(S197='Capital Structure'!$R$7,(S201-S200),0)</f>
        <v>0</v>
      </c>
      <c r="T202" s="155">
        <f>IF(T197='Capital Structure'!$R$7,(T201-T200),0)</f>
        <v>0</v>
      </c>
      <c r="U202" s="155">
        <f>IF(U197='Capital Structure'!$R$7,(U201-U200),0)</f>
        <v>0</v>
      </c>
      <c r="V202" s="155">
        <f>IF(V197='Capital Structure'!$R$7,(V201-V200),0)</f>
        <v>0</v>
      </c>
      <c r="W202" s="155">
        <f>IF(W197='Capital Structure'!$R$7,(W201-W200),0)</f>
        <v>0</v>
      </c>
      <c r="X202" s="155">
        <f>IF(X197='Capital Structure'!$R$7,(X201-X200),0)</f>
        <v>0</v>
      </c>
      <c r="Y202" s="155">
        <f>IF(Y197='Capital Structure'!$R$7,(Y201-Y200),0)</f>
        <v>0</v>
      </c>
      <c r="Z202" s="155">
        <f>IF(Z197='Capital Structure'!$R$7,(Z201-Z200),0)</f>
        <v>0</v>
      </c>
      <c r="AA202" s="155">
        <f>IF(AA197='Capital Structure'!$R$7,(AA201-AA200),0)</f>
        <v>0</v>
      </c>
      <c r="AB202" s="155">
        <f>IF(AB197='Capital Structure'!$R$7,(AB201-AB200),0)</f>
        <v>0</v>
      </c>
      <c r="AC202" s="155">
        <f>IF(AC197='Capital Structure'!$R$7,(AC201-AC200),0)</f>
        <v>0</v>
      </c>
      <c r="AD202" s="155">
        <f>IF(AD197='Capital Structure'!$R$7,(AD201-AD200),0)</f>
        <v>0</v>
      </c>
      <c r="AE202" s="155">
        <f>IF(AE197='Capital Structure'!$R$7,(AE201-AE200),0)</f>
        <v>0</v>
      </c>
      <c r="AF202" s="155">
        <f>IF(AF197='Capital Structure'!$R$7,(AF201-AF200),0)</f>
        <v>0</v>
      </c>
      <c r="AG202" s="155">
        <f>IF(AG197='Capital Structure'!$R$7,(AG201-AG200),0)</f>
        <v>0</v>
      </c>
      <c r="AH202" s="155">
        <f>IF(AH197='Capital Structure'!$R$7,(AH201-AH200),0)</f>
        <v>0</v>
      </c>
      <c r="AI202" s="155">
        <f>IF(AI197='Capital Structure'!$R$7,(AI201-AI200),0)</f>
        <v>0</v>
      </c>
      <c r="AJ202" s="155">
        <f>IF(AJ197='Capital Structure'!$R$7,(AJ201-AJ200),0)</f>
        <v>0</v>
      </c>
      <c r="AK202" s="155">
        <f>IF(AK197='Capital Structure'!$R$7,(AK201-AK200),0)</f>
        <v>0</v>
      </c>
      <c r="AL202" s="155">
        <f>IF(AL197='Capital Structure'!$R$7,(AL201-AL200),0)</f>
        <v>0</v>
      </c>
      <c r="AM202" s="155">
        <f>IF(AM197='Capital Structure'!$R$7,(AM201-AM200),0)</f>
        <v>0</v>
      </c>
      <c r="AN202" s="155">
        <f>IF(AN197='Capital Structure'!$R$7,(AN201-AN200),0)</f>
        <v>0</v>
      </c>
      <c r="AO202" s="155">
        <f>IF(AO197='Capital Structure'!$R$7,(AO201-AO200),0)</f>
        <v>0</v>
      </c>
      <c r="AP202" s="155">
        <f>IF(AP197='Capital Structure'!$R$7,(AP201-AP200),0)</f>
        <v>0</v>
      </c>
      <c r="AQ202" s="155">
        <f>IF(AQ197='Capital Structure'!$R$7,(AQ201-AQ200),0)</f>
        <v>0</v>
      </c>
      <c r="AR202" s="155">
        <f>IF(AR197='Capital Structure'!$R$7,(AR201-AR200),0)</f>
        <v>0</v>
      </c>
      <c r="AS202" s="155">
        <f>IF(AS197='Capital Structure'!$R$7,(AS201-AS200),0)</f>
        <v>0</v>
      </c>
      <c r="AT202" s="155">
        <f>IF(AT197='Capital Structure'!$R$7,(AT201-AT200),0)</f>
        <v>0</v>
      </c>
      <c r="AU202" s="155">
        <f>IF(AU197='Capital Structure'!$R$7,(AU201-AU200),0)</f>
        <v>0</v>
      </c>
      <c r="AV202" s="155">
        <f>IF(AV197='Capital Structure'!$R$7,(AV201-AV200),0)</f>
        <v>0</v>
      </c>
      <c r="AW202" s="155">
        <f>IF(AW197='Capital Structure'!$R$7,(AW201-AW200),0)</f>
        <v>0</v>
      </c>
      <c r="AX202" s="155">
        <f>IF(AX197='Capital Structure'!$R$7,(AX201-AX200),0)</f>
        <v>0</v>
      </c>
      <c r="AY202" s="155">
        <f>IF(AY197='Capital Structure'!$R$7,(AY201-AY200),0)</f>
        <v>0</v>
      </c>
      <c r="AZ202" s="155">
        <f>IF(AZ197='Capital Structure'!$R$7,(AZ201-AZ200),0)</f>
        <v>0</v>
      </c>
      <c r="BA202" s="155">
        <f>IF(BA197='Capital Structure'!$R$7,(BA201-BA200),0)</f>
        <v>0</v>
      </c>
      <c r="BB202" s="155">
        <f>IF(BB197='Capital Structure'!$R$7,(BB201-BB200),0)</f>
        <v>0</v>
      </c>
      <c r="BC202" s="155">
        <f>IF(BC197='Capital Structure'!$R$7,(BC201-BC200),0)</f>
        <v>0</v>
      </c>
      <c r="BD202" s="155">
        <f>IF(BD197='Capital Structure'!$R$7,(BD201-BD200),0)</f>
        <v>0</v>
      </c>
      <c r="BE202" s="155">
        <f>IF(BE197='Capital Structure'!$R$7,(BE201-BE200),0)</f>
        <v>0</v>
      </c>
      <c r="BF202" s="155">
        <f>IF(BF197='Capital Structure'!$R$7,(BF201-BF200),0)</f>
        <v>0</v>
      </c>
      <c r="BG202" s="155">
        <f>IF(BG197='Capital Structure'!$R$7,(BG201-BG200),0)</f>
        <v>0</v>
      </c>
      <c r="BH202" s="155">
        <f>IF(BH197='Capital Structure'!$R$7,(BH201-BH200),0)</f>
        <v>0</v>
      </c>
      <c r="BI202" s="155">
        <f>IF(BI197='Capital Structure'!$R$7,(BI201-BI200),0)</f>
        <v>0</v>
      </c>
      <c r="BJ202" s="155">
        <f>IF(BJ197='Capital Structure'!$R$7,(BJ201-BJ200),0)</f>
        <v>0</v>
      </c>
      <c r="BK202" s="155">
        <f>IF(BK197='Capital Structure'!$R$7,(BK201-BK200),0)</f>
        <v>0</v>
      </c>
      <c r="BL202" s="155">
        <f>IF(BL197='Capital Structure'!$R$7,(BL201-BL200),0)</f>
        <v>0</v>
      </c>
      <c r="BM202" s="155">
        <f>IF(BM197='Capital Structure'!$R$7,(BM201-BM200),0)</f>
        <v>0</v>
      </c>
      <c r="BN202" s="155">
        <f>IF(BN197='Capital Structure'!$R$7,(BN201-BN200),0)</f>
        <v>0</v>
      </c>
      <c r="BO202" s="155">
        <f>IF(BO197='Capital Structure'!$R$7,(BO201-BO200),0)</f>
        <v>0</v>
      </c>
      <c r="BP202" s="155">
        <f>IF(BP197='Capital Structure'!$R$7,(BP201-BP200),0)</f>
        <v>0</v>
      </c>
      <c r="BQ202" s="155">
        <f>IF(BQ197='Capital Structure'!$R$7,(BQ201-BQ200),0)</f>
        <v>0</v>
      </c>
      <c r="BR202" s="155">
        <f>IF(BR197='Capital Structure'!$R$7,(BR201-BR200),0)</f>
        <v>0</v>
      </c>
      <c r="BS202" s="155">
        <f>IF(BS197='Capital Structure'!$R$7,(BS201-BS200),0)</f>
        <v>0</v>
      </c>
      <c r="BT202" s="155">
        <f>IF(BT197='Capital Structure'!$R$7,(BT201-BT200),0)</f>
        <v>0</v>
      </c>
      <c r="BU202" s="155">
        <f>IF(BU197='Capital Structure'!$R$7,(BU201-BU200),0)</f>
        <v>0</v>
      </c>
      <c r="BV202" s="155">
        <f>IF(BV197='Capital Structure'!$R$7,(BV201-BV200),0)</f>
        <v>0</v>
      </c>
      <c r="BW202" s="155">
        <f>IF(BW197='Capital Structure'!$R$7,(BW201-BW200),0)</f>
        <v>0</v>
      </c>
      <c r="BX202" s="155">
        <f>IF(BX197='Capital Structure'!$R$7,(BX201-BX200),0)</f>
        <v>0</v>
      </c>
      <c r="BY202" s="155">
        <f>IF(BY197='Capital Structure'!$R$7,(BY201-BY200),0)</f>
        <v>0</v>
      </c>
      <c r="BZ202" s="155">
        <f>IF(BZ197='Capital Structure'!$R$7,(BZ201-BZ200),0)</f>
        <v>0</v>
      </c>
      <c r="CA202" s="155">
        <f>IF(CA197='Capital Structure'!$R$7,(CA201-CA200),0)</f>
        <v>0</v>
      </c>
      <c r="CB202" s="155">
        <f>IF(CB197='Capital Structure'!$R$7,(CB201-CB200),0)</f>
        <v>0</v>
      </c>
      <c r="CC202" s="155">
        <f>IF(CC197='Capital Structure'!$R$7,(CC201-CC200),0)</f>
        <v>0</v>
      </c>
      <c r="CD202" s="155">
        <f>IF(CD197='Capital Structure'!$R$7,(CD201-CD200),0)</f>
        <v>0</v>
      </c>
      <c r="CE202" s="155">
        <f>IF(CE197='Capital Structure'!$R$7,(CE201-CE200),0)</f>
        <v>0</v>
      </c>
      <c r="CF202" s="155">
        <f>IF(CF197='Capital Structure'!$R$7,(CF201-CF200),0)</f>
        <v>0</v>
      </c>
      <c r="CG202" s="155">
        <f>IF(CG197='Capital Structure'!$R$7,(CG201-CG200),0)</f>
        <v>0</v>
      </c>
      <c r="CH202" s="155">
        <f>IF(CH197='Capital Structure'!$R$7,(CH201-CH200),0)</f>
        <v>0</v>
      </c>
      <c r="CI202" s="155">
        <f>IF(CI197='Capital Structure'!$R$7,(CI201-CI200),0)</f>
        <v>0</v>
      </c>
      <c r="CJ202" s="155">
        <f>IF(CJ197='Capital Structure'!$R$7,(CJ201-CJ200),0)</f>
        <v>0</v>
      </c>
      <c r="CK202" s="155">
        <f>IF(CK197='Capital Structure'!$R$7,(CK201-CK200),0)</f>
        <v>0</v>
      </c>
      <c r="CL202" s="155">
        <f>IF(CL197='Capital Structure'!$R$7,(CL201-CL200),0)</f>
        <v>0</v>
      </c>
      <c r="CM202" s="155">
        <f>IF(CM197='Capital Structure'!$R$7,(CM201-CM200),0)</f>
        <v>0</v>
      </c>
      <c r="CN202" s="155">
        <f>IF(CN197='Capital Structure'!$R$7,(CN201-CN200),0)</f>
        <v>0</v>
      </c>
      <c r="CO202" s="155">
        <f>IF(CO197='Capital Structure'!$R$7,(CO201-CO200),0)</f>
        <v>0</v>
      </c>
      <c r="CP202" s="155">
        <f>IF(CP197='Capital Structure'!$R$7,(CP201-CP200),0)</f>
        <v>0</v>
      </c>
      <c r="CQ202" s="155">
        <f>IF(CQ197='Capital Structure'!$R$7,(CQ201-CQ200),0)</f>
        <v>0</v>
      </c>
      <c r="CR202" s="155">
        <f>IF(CR197='Capital Structure'!$R$7,(CR201-CR200),0)</f>
        <v>0</v>
      </c>
      <c r="CS202" s="155">
        <f>IF(CS197='Capital Structure'!$R$7,(CS201-CS200),0)</f>
        <v>0</v>
      </c>
      <c r="CT202" s="155">
        <f>IF(CT197='Capital Structure'!$R$7,(CT201-CT200),0)</f>
        <v>0</v>
      </c>
      <c r="CU202" s="155">
        <f>IF(CU197='Capital Structure'!$R$7,(CU201-CU200),0)</f>
        <v>0</v>
      </c>
      <c r="CV202" s="155">
        <f>IF(CV197='Capital Structure'!$R$7,(CV201-CV200),0)</f>
        <v>0</v>
      </c>
      <c r="CW202" s="155">
        <f>IF(CW197='Capital Structure'!$R$7,(CW201-CW200),0)</f>
        <v>0</v>
      </c>
      <c r="CX202" s="155">
        <f>IF(CX197='Capital Structure'!$R$7,(CX201-CX200),0)</f>
        <v>0</v>
      </c>
      <c r="CY202" s="155">
        <f>IF(CY197='Capital Structure'!$R$7,(CY201-CY200),0)</f>
        <v>0</v>
      </c>
      <c r="CZ202" s="155">
        <f>IF(CZ197='Capital Structure'!$R$7,(CZ201-CZ200),0)</f>
        <v>0</v>
      </c>
      <c r="DA202" s="155">
        <f>IF(DA197='Capital Structure'!$R$7,(DA201-DA200),0)</f>
        <v>0</v>
      </c>
      <c r="DB202" s="155">
        <f>IF(DB197='Capital Structure'!$R$7,(DB201-DB200),0)</f>
        <v>0</v>
      </c>
      <c r="DC202" s="155">
        <f>IF(DC197='Capital Structure'!$R$7,(DC201-DC200),0)</f>
        <v>0</v>
      </c>
      <c r="DD202" s="155">
        <f>IF(DD197='Capital Structure'!$R$7,(DD201-DD200),0)</f>
        <v>0</v>
      </c>
      <c r="DE202" s="155">
        <f>IF(DE197='Capital Structure'!$R$7,(DE201-DE200),0)</f>
        <v>0</v>
      </c>
      <c r="DF202" s="155">
        <f>IF(DF197='Capital Structure'!$R$7,(DF201-DF200),0)</f>
        <v>0</v>
      </c>
      <c r="DG202" s="155">
        <f>IF(DG197='Capital Structure'!$R$7,(DG201-DG200),0)</f>
        <v>0</v>
      </c>
      <c r="DH202" s="155">
        <f>IF(DH197='Capital Structure'!$R$7,(DH201-DH200),0)</f>
        <v>0</v>
      </c>
      <c r="DI202" s="155">
        <f>IF(DI197='Capital Structure'!$R$7,(DI201-DI200),0)</f>
        <v>0</v>
      </c>
      <c r="DJ202" s="155">
        <f>IF(DJ197='Capital Structure'!$R$7,(DJ201-DJ200),0)</f>
        <v>0</v>
      </c>
      <c r="DK202" s="155">
        <f>IF(DK197='Capital Structure'!$R$7,(DK201-DK200),0)</f>
        <v>0</v>
      </c>
      <c r="DL202" s="155">
        <f>IF(DL197='Capital Structure'!$R$7,(DL201-DL200),0)</f>
        <v>0</v>
      </c>
      <c r="DM202" s="155">
        <f>IF(DM197='Capital Structure'!$R$7,(DM201-DM200),0)</f>
        <v>0</v>
      </c>
      <c r="DN202" s="155">
        <f>IF(DN197='Capital Structure'!$R$7,(DN201-DN200),0)</f>
        <v>0</v>
      </c>
      <c r="DO202" s="155">
        <f>IF(DO197='Capital Structure'!$R$7,(DO201-DO200),0)</f>
        <v>0</v>
      </c>
      <c r="DP202" s="155">
        <f>IF(DP197='Capital Structure'!$R$7,(DP201-DP200),0)</f>
        <v>0</v>
      </c>
      <c r="DQ202" s="155">
        <f>IF(DQ197='Capital Structure'!$R$7,(DQ201-DQ200),0)</f>
        <v>0</v>
      </c>
      <c r="DR202" s="155">
        <f>IF(DR197='Capital Structure'!$R$7,(DR201-DR200),0)</f>
        <v>0</v>
      </c>
      <c r="DS202" s="155">
        <f>IF(DS197='Capital Structure'!$R$7,(DS201-DS200),0)</f>
        <v>0</v>
      </c>
      <c r="DT202" s="155">
        <f>IF(DT197='Capital Structure'!$R$7,(DT201-DT200),0)</f>
        <v>0</v>
      </c>
      <c r="DU202" s="155">
        <f>IF(DU197='Capital Structure'!$R$7,(DU201-DU200),0)</f>
        <v>0</v>
      </c>
      <c r="DV202" s="155">
        <f>IF(DV197='Capital Structure'!$R$7,(DV201-DV200),0)</f>
        <v>0</v>
      </c>
      <c r="DW202" s="155">
        <f>IF(DW197='Capital Structure'!$R$7,(DW201-DW200),0)</f>
        <v>0</v>
      </c>
      <c r="DX202" s="155">
        <f>IF(DX197='Capital Structure'!$R$7,(DX201-DX200),0)</f>
        <v>0</v>
      </c>
      <c r="DY202" s="155">
        <f>IF(DY197='Capital Structure'!$R$7,(DY201-DY200),0)</f>
        <v>0</v>
      </c>
      <c r="DZ202" s="155">
        <f>IF(DZ197='Capital Structure'!$R$7,(DZ201-DZ200),0)</f>
        <v>0</v>
      </c>
      <c r="EA202" s="155">
        <f>IF(EA197='Capital Structure'!$R$7,(EA201-EA200),0)</f>
        <v>0</v>
      </c>
      <c r="EB202" s="155">
        <f>IF(EB197='Capital Structure'!$R$7,(EB201-EB200),0)</f>
        <v>0</v>
      </c>
      <c r="EC202" s="155">
        <f>IF(EC197='Capital Structure'!$R$7,(EC201-EC200),0)</f>
        <v>0</v>
      </c>
      <c r="ED202" s="155">
        <f>IF(ED197='Capital Structure'!$R$7,(ED201-ED200),0)</f>
        <v>0</v>
      </c>
      <c r="EE202" s="155">
        <f>IF(EE197='Capital Structure'!$R$7,(EE201-EE200),0)</f>
        <v>0</v>
      </c>
      <c r="EF202" s="155">
        <f>IF(EF197='Capital Structure'!$R$7,(EF201-EF200),0)</f>
        <v>0</v>
      </c>
      <c r="EG202" s="155">
        <f>IF(EG197='Capital Structure'!$R$7,(EG201-EG200),0)</f>
        <v>0</v>
      </c>
      <c r="EH202" s="155">
        <f>IF(EH197='Capital Structure'!$R$7,(EH201-EH200),0)</f>
        <v>0</v>
      </c>
      <c r="EI202" s="155">
        <f>IF(EI197='Capital Structure'!$R$7,(EI201-EI200),0)</f>
        <v>0</v>
      </c>
      <c r="EJ202" s="155">
        <f>IF(EJ197='Capital Structure'!$R$7,(EJ201-EJ200),0)</f>
        <v>0</v>
      </c>
      <c r="EK202" s="155">
        <f>IF(EK197='Capital Structure'!$R$7,(EK201-EK200),0)</f>
        <v>0</v>
      </c>
      <c r="EL202" s="155">
        <f>IF(EL197='Capital Structure'!$R$7,(EL201-EL200),0)</f>
        <v>0</v>
      </c>
      <c r="EM202" s="155">
        <f>IF(EM197='Capital Structure'!$R$7,(EM201-EM200),0)</f>
        <v>0</v>
      </c>
      <c r="EN202" s="155">
        <f>IF(EN197='Capital Structure'!$R$7,(EN201-EN200),0)</f>
        <v>0</v>
      </c>
      <c r="EO202" s="155">
        <f>IF(EO197='Capital Structure'!$R$7,(EO201-EO200),0)</f>
        <v>0</v>
      </c>
      <c r="EP202" s="155">
        <f>IF(EP197='Capital Structure'!$R$7,(EP201-EP200),0)</f>
        <v>0</v>
      </c>
      <c r="EQ202" s="155">
        <f>IF(EQ197='Capital Structure'!$R$7,(EQ201-EQ200),0)</f>
        <v>0</v>
      </c>
      <c r="ER202" s="155">
        <f>IF(ER197='Capital Structure'!$R$7,(ER201-ER200),0)</f>
        <v>0</v>
      </c>
      <c r="ES202" s="155">
        <f>IF(ES197='Capital Structure'!$R$7,(ES201-ES200),0)</f>
        <v>0</v>
      </c>
      <c r="ET202" s="155">
        <f>IF(ET197='Capital Structure'!$R$7,(ET201-ET200),0)</f>
        <v>0</v>
      </c>
      <c r="EU202" s="155">
        <f>IF(EU197='Capital Structure'!$R$7,(EU201-EU200),0)</f>
        <v>0</v>
      </c>
      <c r="EV202" s="155">
        <f>IF(EV197='Capital Structure'!$R$7,(EV201-EV200),0)</f>
        <v>0</v>
      </c>
      <c r="EW202" s="155">
        <f>IF(EW197='Capital Structure'!$R$7,(EW201-EW200),0)</f>
        <v>0</v>
      </c>
      <c r="EX202" s="155">
        <f>IF(EX197='Capital Structure'!$R$7,(EX201-EX200),0)</f>
        <v>0</v>
      </c>
      <c r="EY202" s="155">
        <f>IF(EY197='Capital Structure'!$R$7,(EY201-EY200),0)</f>
        <v>0</v>
      </c>
      <c r="EZ202" s="155">
        <f>IF(EZ197='Capital Structure'!$R$7,(EZ201-EZ200),0)</f>
        <v>0</v>
      </c>
      <c r="FA202" s="155">
        <f>IF(FA197='Capital Structure'!$R$7,(FA201-FA200),0)</f>
        <v>0</v>
      </c>
      <c r="FB202" s="155">
        <f>IF(FB197='Capital Structure'!$R$7,(FB201-FB200),0)</f>
        <v>0</v>
      </c>
      <c r="FC202" s="155">
        <f>IF(FC197='Capital Structure'!$R$7,(FC201-FC200),0)</f>
        <v>0</v>
      </c>
      <c r="FD202" s="155">
        <f>IF(FD197='Capital Structure'!$R$7,(FD201-FD200),0)</f>
        <v>0</v>
      </c>
      <c r="FE202" s="155">
        <f>IF(FE197='Capital Structure'!$R$7,(FE201-FE200),0)</f>
        <v>0</v>
      </c>
      <c r="FF202" s="155">
        <f>IF(FF197='Capital Structure'!$R$7,(FF201-FF200),0)</f>
        <v>0</v>
      </c>
      <c r="FG202" s="155">
        <f>IF(FG197='Capital Structure'!$R$7,(FG201-FG200),0)</f>
        <v>0</v>
      </c>
      <c r="FH202" s="155">
        <f>IF(FH197='Capital Structure'!$R$7,(FH201-FH200),0)</f>
        <v>0</v>
      </c>
      <c r="FI202" s="155">
        <f>IF(FI197='Capital Structure'!$R$7,(FI201-FI200),0)</f>
        <v>0</v>
      </c>
      <c r="FJ202" s="155">
        <f>IF(FJ197='Capital Structure'!$R$7,(FJ201-FJ200),0)</f>
        <v>0</v>
      </c>
      <c r="FK202" s="155">
        <f>IF(FK197='Capital Structure'!$R$7,(FK201-FK200),0)</f>
        <v>0</v>
      </c>
      <c r="FL202" s="155">
        <f>IF(FL197='Capital Structure'!$R$7,(FL201-FL200),0)</f>
        <v>0</v>
      </c>
      <c r="FM202" s="155">
        <f>IF(FM197='Capital Structure'!$R$7,(FM201-FM200),0)</f>
        <v>0</v>
      </c>
      <c r="FN202" s="155">
        <f>IF(FN197='Capital Structure'!$R$7,(FN201-FN200),0)</f>
        <v>0</v>
      </c>
    </row>
    <row r="203" spans="1:16384">
      <c r="B203" s="146" t="s">
        <v>330</v>
      </c>
      <c r="E203" s="139">
        <f t="shared" ref="E203:BP203" si="89">E198-E200-E202</f>
        <v>0</v>
      </c>
      <c r="F203" s="139">
        <f t="shared" si="89"/>
        <v>0</v>
      </c>
      <c r="G203" s="139">
        <f t="shared" si="89"/>
        <v>0</v>
      </c>
      <c r="H203" s="139">
        <f t="shared" si="89"/>
        <v>0</v>
      </c>
      <c r="I203" s="139">
        <f t="shared" si="89"/>
        <v>0</v>
      </c>
      <c r="J203" s="139">
        <f t="shared" si="89"/>
        <v>0</v>
      </c>
      <c r="K203" s="139">
        <f t="shared" si="89"/>
        <v>0</v>
      </c>
      <c r="L203" s="139">
        <f t="shared" si="89"/>
        <v>0</v>
      </c>
      <c r="M203" s="139">
        <f t="shared" si="89"/>
        <v>0</v>
      </c>
      <c r="N203" s="139">
        <f t="shared" si="89"/>
        <v>0</v>
      </c>
      <c r="O203" s="139">
        <f t="shared" si="89"/>
        <v>0</v>
      </c>
      <c r="P203" s="139">
        <f t="shared" si="89"/>
        <v>0</v>
      </c>
      <c r="Q203" s="139">
        <f t="shared" si="89"/>
        <v>0</v>
      </c>
      <c r="R203" s="139">
        <f t="shared" si="89"/>
        <v>0</v>
      </c>
      <c r="S203" s="139">
        <f t="shared" si="89"/>
        <v>0</v>
      </c>
      <c r="T203" s="139">
        <f t="shared" si="89"/>
        <v>0</v>
      </c>
      <c r="U203" s="139">
        <f t="shared" si="89"/>
        <v>0</v>
      </c>
      <c r="V203" s="139">
        <f t="shared" si="89"/>
        <v>0</v>
      </c>
      <c r="W203" s="139">
        <f t="shared" si="89"/>
        <v>0</v>
      </c>
      <c r="X203" s="139">
        <f t="shared" si="89"/>
        <v>0</v>
      </c>
      <c r="Y203" s="139">
        <f t="shared" si="89"/>
        <v>0</v>
      </c>
      <c r="Z203" s="139">
        <f t="shared" si="89"/>
        <v>0</v>
      </c>
      <c r="AA203" s="139">
        <f t="shared" si="89"/>
        <v>0</v>
      </c>
      <c r="AB203" s="139">
        <f t="shared" si="89"/>
        <v>0</v>
      </c>
      <c r="AC203" s="139">
        <f t="shared" si="89"/>
        <v>0</v>
      </c>
      <c r="AD203" s="139">
        <f t="shared" si="89"/>
        <v>0</v>
      </c>
      <c r="AE203" s="139">
        <f t="shared" si="89"/>
        <v>0</v>
      </c>
      <c r="AF203" s="139">
        <f t="shared" si="89"/>
        <v>0</v>
      </c>
      <c r="AG203" s="139">
        <f t="shared" si="89"/>
        <v>0</v>
      </c>
      <c r="AH203" s="139">
        <f t="shared" si="89"/>
        <v>0</v>
      </c>
      <c r="AI203" s="139">
        <f t="shared" si="89"/>
        <v>0</v>
      </c>
      <c r="AJ203" s="139">
        <f t="shared" si="89"/>
        <v>0</v>
      </c>
      <c r="AK203" s="139">
        <f t="shared" si="89"/>
        <v>0</v>
      </c>
      <c r="AL203" s="139">
        <f t="shared" si="89"/>
        <v>0</v>
      </c>
      <c r="AM203" s="139">
        <f t="shared" si="89"/>
        <v>0</v>
      </c>
      <c r="AN203" s="139">
        <f t="shared" si="89"/>
        <v>0</v>
      </c>
      <c r="AO203" s="139">
        <f t="shared" si="89"/>
        <v>0</v>
      </c>
      <c r="AP203" s="139">
        <f t="shared" si="89"/>
        <v>0</v>
      </c>
      <c r="AQ203" s="139">
        <f t="shared" si="89"/>
        <v>0</v>
      </c>
      <c r="AR203" s="139">
        <f t="shared" si="89"/>
        <v>0</v>
      </c>
      <c r="AS203" s="139">
        <f t="shared" si="89"/>
        <v>0</v>
      </c>
      <c r="AT203" s="139">
        <f t="shared" si="89"/>
        <v>0</v>
      </c>
      <c r="AU203" s="139">
        <f t="shared" si="89"/>
        <v>0</v>
      </c>
      <c r="AV203" s="139">
        <f t="shared" si="89"/>
        <v>0</v>
      </c>
      <c r="AW203" s="139">
        <f t="shared" si="89"/>
        <v>0</v>
      </c>
      <c r="AX203" s="139">
        <f t="shared" si="89"/>
        <v>0</v>
      </c>
      <c r="AY203" s="139">
        <f t="shared" si="89"/>
        <v>0</v>
      </c>
      <c r="AZ203" s="139">
        <f t="shared" si="89"/>
        <v>0</v>
      </c>
      <c r="BA203" s="139">
        <f t="shared" si="89"/>
        <v>0</v>
      </c>
      <c r="BB203" s="139">
        <f t="shared" si="89"/>
        <v>0</v>
      </c>
      <c r="BC203" s="139">
        <f t="shared" si="89"/>
        <v>0</v>
      </c>
      <c r="BD203" s="139">
        <f t="shared" si="89"/>
        <v>0</v>
      </c>
      <c r="BE203" s="139">
        <f t="shared" si="89"/>
        <v>0</v>
      </c>
      <c r="BF203" s="139">
        <f t="shared" si="89"/>
        <v>0</v>
      </c>
      <c r="BG203" s="139">
        <f t="shared" si="89"/>
        <v>0</v>
      </c>
      <c r="BH203" s="139">
        <f t="shared" si="89"/>
        <v>0</v>
      </c>
      <c r="BI203" s="139">
        <f t="shared" si="89"/>
        <v>0</v>
      </c>
      <c r="BJ203" s="139">
        <f t="shared" si="89"/>
        <v>0</v>
      </c>
      <c r="BK203" s="139">
        <f t="shared" si="89"/>
        <v>0</v>
      </c>
      <c r="BL203" s="139">
        <f t="shared" si="89"/>
        <v>0</v>
      </c>
      <c r="BM203" s="139">
        <f t="shared" si="89"/>
        <v>0</v>
      </c>
      <c r="BN203" s="139">
        <f t="shared" si="89"/>
        <v>0</v>
      </c>
      <c r="BO203" s="139">
        <f t="shared" si="89"/>
        <v>0</v>
      </c>
      <c r="BP203" s="139">
        <f t="shared" si="89"/>
        <v>0</v>
      </c>
      <c r="BQ203" s="139">
        <f t="shared" ref="BQ203:EB203" si="90">BQ198-BQ200-BQ202</f>
        <v>0</v>
      </c>
      <c r="BR203" s="139">
        <f t="shared" si="90"/>
        <v>0</v>
      </c>
      <c r="BS203" s="139">
        <f t="shared" si="90"/>
        <v>0</v>
      </c>
      <c r="BT203" s="139">
        <f t="shared" si="90"/>
        <v>0</v>
      </c>
      <c r="BU203" s="139">
        <f t="shared" si="90"/>
        <v>0</v>
      </c>
      <c r="BV203" s="139">
        <f t="shared" si="90"/>
        <v>0</v>
      </c>
      <c r="BW203" s="139">
        <f t="shared" si="90"/>
        <v>0</v>
      </c>
      <c r="BX203" s="139">
        <f t="shared" si="90"/>
        <v>0</v>
      </c>
      <c r="BY203" s="139">
        <f t="shared" si="90"/>
        <v>0</v>
      </c>
      <c r="BZ203" s="139">
        <f t="shared" si="90"/>
        <v>0</v>
      </c>
      <c r="CA203" s="139">
        <f t="shared" si="90"/>
        <v>0</v>
      </c>
      <c r="CB203" s="139">
        <f t="shared" si="90"/>
        <v>0</v>
      </c>
      <c r="CC203" s="139">
        <f t="shared" si="90"/>
        <v>0</v>
      </c>
      <c r="CD203" s="139">
        <f t="shared" si="90"/>
        <v>0</v>
      </c>
      <c r="CE203" s="139">
        <f t="shared" si="90"/>
        <v>0</v>
      </c>
      <c r="CF203" s="139">
        <f t="shared" si="90"/>
        <v>0</v>
      </c>
      <c r="CG203" s="139">
        <f t="shared" si="90"/>
        <v>0</v>
      </c>
      <c r="CH203" s="139">
        <f t="shared" si="90"/>
        <v>0</v>
      </c>
      <c r="CI203" s="139">
        <f t="shared" si="90"/>
        <v>0</v>
      </c>
      <c r="CJ203" s="139">
        <f t="shared" si="90"/>
        <v>0</v>
      </c>
      <c r="CK203" s="139">
        <f t="shared" si="90"/>
        <v>0</v>
      </c>
      <c r="CL203" s="139">
        <f t="shared" si="90"/>
        <v>0</v>
      </c>
      <c r="CM203" s="139">
        <f t="shared" si="90"/>
        <v>0</v>
      </c>
      <c r="CN203" s="139">
        <f t="shared" si="90"/>
        <v>0</v>
      </c>
      <c r="CO203" s="139">
        <f t="shared" si="90"/>
        <v>0</v>
      </c>
      <c r="CP203" s="139">
        <f t="shared" si="90"/>
        <v>0</v>
      </c>
      <c r="CQ203" s="139">
        <f t="shared" si="90"/>
        <v>0</v>
      </c>
      <c r="CR203" s="139">
        <f t="shared" si="90"/>
        <v>0</v>
      </c>
      <c r="CS203" s="139">
        <f t="shared" si="90"/>
        <v>0</v>
      </c>
      <c r="CT203" s="139">
        <f t="shared" si="90"/>
        <v>0</v>
      </c>
      <c r="CU203" s="139">
        <f t="shared" si="90"/>
        <v>0</v>
      </c>
      <c r="CV203" s="139">
        <f t="shared" si="90"/>
        <v>0</v>
      </c>
      <c r="CW203" s="139">
        <f t="shared" si="90"/>
        <v>0</v>
      </c>
      <c r="CX203" s="139">
        <f t="shared" si="90"/>
        <v>0</v>
      </c>
      <c r="CY203" s="139">
        <f t="shared" si="90"/>
        <v>0</v>
      </c>
      <c r="CZ203" s="139">
        <f t="shared" si="90"/>
        <v>0</v>
      </c>
      <c r="DA203" s="139">
        <f t="shared" si="90"/>
        <v>0</v>
      </c>
      <c r="DB203" s="139">
        <f t="shared" si="90"/>
        <v>0</v>
      </c>
      <c r="DC203" s="139">
        <f t="shared" si="90"/>
        <v>0</v>
      </c>
      <c r="DD203" s="139">
        <f t="shared" si="90"/>
        <v>0</v>
      </c>
      <c r="DE203" s="139">
        <f t="shared" si="90"/>
        <v>0</v>
      </c>
      <c r="DF203" s="139">
        <f t="shared" si="90"/>
        <v>0</v>
      </c>
      <c r="DG203" s="139">
        <f t="shared" si="90"/>
        <v>0</v>
      </c>
      <c r="DH203" s="139">
        <f t="shared" si="90"/>
        <v>0</v>
      </c>
      <c r="DI203" s="139">
        <f t="shared" si="90"/>
        <v>0</v>
      </c>
      <c r="DJ203" s="139">
        <f t="shared" si="90"/>
        <v>0</v>
      </c>
      <c r="DK203" s="139">
        <f t="shared" si="90"/>
        <v>0</v>
      </c>
      <c r="DL203" s="139">
        <f t="shared" si="90"/>
        <v>0</v>
      </c>
      <c r="DM203" s="139">
        <f t="shared" si="90"/>
        <v>0</v>
      </c>
      <c r="DN203" s="139">
        <f t="shared" si="90"/>
        <v>0</v>
      </c>
      <c r="DO203" s="139">
        <f t="shared" si="90"/>
        <v>0</v>
      </c>
      <c r="DP203" s="139">
        <f t="shared" si="90"/>
        <v>0</v>
      </c>
      <c r="DQ203" s="139">
        <f t="shared" si="90"/>
        <v>0</v>
      </c>
      <c r="DR203" s="139">
        <f t="shared" si="90"/>
        <v>0</v>
      </c>
      <c r="DS203" s="139">
        <f t="shared" si="90"/>
        <v>0</v>
      </c>
      <c r="DT203" s="139">
        <f t="shared" si="90"/>
        <v>0</v>
      </c>
      <c r="DU203" s="139">
        <f t="shared" si="90"/>
        <v>0</v>
      </c>
      <c r="DV203" s="139">
        <f t="shared" si="90"/>
        <v>0</v>
      </c>
      <c r="DW203" s="139">
        <f t="shared" si="90"/>
        <v>0</v>
      </c>
      <c r="DX203" s="139">
        <f t="shared" si="90"/>
        <v>0</v>
      </c>
      <c r="DY203" s="139">
        <f t="shared" si="90"/>
        <v>0</v>
      </c>
      <c r="DZ203" s="139">
        <f t="shared" si="90"/>
        <v>0</v>
      </c>
      <c r="EA203" s="139">
        <f t="shared" si="90"/>
        <v>0</v>
      </c>
      <c r="EB203" s="139">
        <f t="shared" si="90"/>
        <v>0</v>
      </c>
      <c r="EC203" s="139">
        <f t="shared" ref="EC203:FN203" si="91">EC198-EC200-EC202</f>
        <v>0</v>
      </c>
      <c r="ED203" s="139">
        <f t="shared" si="91"/>
        <v>0</v>
      </c>
      <c r="EE203" s="139">
        <f t="shared" si="91"/>
        <v>0</v>
      </c>
      <c r="EF203" s="139">
        <f t="shared" si="91"/>
        <v>0</v>
      </c>
      <c r="EG203" s="139">
        <f t="shared" si="91"/>
        <v>0</v>
      </c>
      <c r="EH203" s="139">
        <f t="shared" si="91"/>
        <v>0</v>
      </c>
      <c r="EI203" s="139">
        <f t="shared" si="91"/>
        <v>0</v>
      </c>
      <c r="EJ203" s="139">
        <f t="shared" si="91"/>
        <v>0</v>
      </c>
      <c r="EK203" s="139">
        <f t="shared" si="91"/>
        <v>0</v>
      </c>
      <c r="EL203" s="139">
        <f t="shared" si="91"/>
        <v>0</v>
      </c>
      <c r="EM203" s="139">
        <f t="shared" si="91"/>
        <v>0</v>
      </c>
      <c r="EN203" s="139">
        <f t="shared" si="91"/>
        <v>0</v>
      </c>
      <c r="EO203" s="139">
        <f t="shared" si="91"/>
        <v>0</v>
      </c>
      <c r="EP203" s="139">
        <f t="shared" si="91"/>
        <v>0</v>
      </c>
      <c r="EQ203" s="139">
        <f t="shared" si="91"/>
        <v>0</v>
      </c>
      <c r="ER203" s="139">
        <f t="shared" si="91"/>
        <v>0</v>
      </c>
      <c r="ES203" s="139">
        <f t="shared" si="91"/>
        <v>0</v>
      </c>
      <c r="ET203" s="139">
        <f t="shared" si="91"/>
        <v>0</v>
      </c>
      <c r="EU203" s="139">
        <f t="shared" si="91"/>
        <v>0</v>
      </c>
      <c r="EV203" s="139">
        <f t="shared" si="91"/>
        <v>0</v>
      </c>
      <c r="EW203" s="139">
        <f t="shared" si="91"/>
        <v>0</v>
      </c>
      <c r="EX203" s="139">
        <f t="shared" si="91"/>
        <v>0</v>
      </c>
      <c r="EY203" s="139">
        <f t="shared" si="91"/>
        <v>0</v>
      </c>
      <c r="EZ203" s="139">
        <f t="shared" si="91"/>
        <v>0</v>
      </c>
      <c r="FA203" s="139">
        <f t="shared" si="91"/>
        <v>0</v>
      </c>
      <c r="FB203" s="139">
        <f t="shared" si="91"/>
        <v>0</v>
      </c>
      <c r="FC203" s="139">
        <f t="shared" si="91"/>
        <v>0</v>
      </c>
      <c r="FD203" s="139">
        <f t="shared" si="91"/>
        <v>0</v>
      </c>
      <c r="FE203" s="139">
        <f t="shared" si="91"/>
        <v>0</v>
      </c>
      <c r="FF203" s="139">
        <f t="shared" si="91"/>
        <v>0</v>
      </c>
      <c r="FG203" s="139">
        <f t="shared" si="91"/>
        <v>0</v>
      </c>
      <c r="FH203" s="139">
        <f t="shared" si="91"/>
        <v>0</v>
      </c>
      <c r="FI203" s="139">
        <f t="shared" si="91"/>
        <v>0</v>
      </c>
      <c r="FJ203" s="139">
        <f t="shared" si="91"/>
        <v>0</v>
      </c>
      <c r="FK203" s="139">
        <f t="shared" si="91"/>
        <v>0</v>
      </c>
      <c r="FL203" s="139">
        <f t="shared" si="91"/>
        <v>0</v>
      </c>
      <c r="FM203" s="139">
        <f t="shared" si="91"/>
        <v>0</v>
      </c>
      <c r="FN203" s="139">
        <f t="shared" si="91"/>
        <v>0</v>
      </c>
    </row>
    <row r="204" spans="1:16384">
      <c r="E204" s="139"/>
      <c r="F204" s="139"/>
      <c r="G204" s="139"/>
      <c r="H204" s="139"/>
      <c r="I204" s="139"/>
      <c r="J204" s="139"/>
      <c r="K204" s="139"/>
      <c r="L204" s="139"/>
      <c r="M204" s="139"/>
      <c r="N204" s="139"/>
      <c r="O204" s="139"/>
      <c r="P204" s="139"/>
      <c r="Q204" s="139"/>
      <c r="R204" s="139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  <c r="AU204" s="139"/>
      <c r="AV204" s="139"/>
      <c r="AW204" s="139"/>
      <c r="AX204" s="139"/>
      <c r="AY204" s="139"/>
      <c r="AZ204" s="139"/>
      <c r="BA204" s="139"/>
      <c r="BB204" s="139"/>
      <c r="BC204" s="139"/>
      <c r="BD204" s="139"/>
      <c r="BE204" s="139"/>
      <c r="BF204" s="139"/>
      <c r="BG204" s="139"/>
      <c r="BH204" s="139"/>
      <c r="BI204" s="139"/>
      <c r="BJ204" s="139"/>
      <c r="BK204" s="139"/>
      <c r="BL204" s="139"/>
      <c r="BM204" s="139"/>
      <c r="BN204" s="139"/>
      <c r="BO204" s="139"/>
      <c r="BP204" s="139"/>
      <c r="BQ204" s="139"/>
      <c r="BR204" s="139"/>
      <c r="BS204" s="139"/>
      <c r="BT204" s="139"/>
      <c r="BU204" s="139"/>
      <c r="BV204" s="139"/>
      <c r="BW204" s="139"/>
      <c r="BX204" s="139"/>
      <c r="BY204" s="139"/>
      <c r="BZ204" s="139"/>
      <c r="CA204" s="139"/>
      <c r="CB204" s="139"/>
      <c r="CC204" s="139"/>
      <c r="CD204" s="139"/>
      <c r="CE204" s="139"/>
      <c r="CF204" s="139"/>
      <c r="CG204" s="139"/>
      <c r="CH204" s="139"/>
      <c r="CI204" s="139"/>
      <c r="CJ204" s="139"/>
      <c r="CK204" s="139"/>
      <c r="CL204" s="139"/>
      <c r="CM204" s="139"/>
      <c r="CN204" s="139"/>
      <c r="CO204" s="139"/>
      <c r="CP204" s="139"/>
      <c r="CQ204" s="139"/>
      <c r="CR204" s="139"/>
      <c r="CS204" s="139"/>
      <c r="CT204" s="139"/>
      <c r="CU204" s="139"/>
      <c r="CV204" s="139"/>
      <c r="CW204" s="139"/>
      <c r="CX204" s="139"/>
      <c r="CY204" s="139"/>
      <c r="CZ204" s="139"/>
      <c r="DA204" s="139"/>
      <c r="DB204" s="139"/>
      <c r="DC204" s="139"/>
      <c r="DD204" s="139"/>
      <c r="DE204" s="139"/>
      <c r="DF204" s="139"/>
      <c r="DG204" s="139"/>
      <c r="DH204" s="139"/>
      <c r="DI204" s="139"/>
      <c r="DJ204" s="139"/>
      <c r="DK204" s="139"/>
      <c r="DL204" s="139"/>
      <c r="DM204" s="139"/>
      <c r="DN204" s="139"/>
      <c r="DO204" s="139"/>
      <c r="DP204" s="139"/>
      <c r="DQ204" s="139"/>
      <c r="DR204" s="139"/>
      <c r="DS204" s="139"/>
      <c r="DT204" s="139"/>
      <c r="DU204" s="139"/>
      <c r="DV204" s="139"/>
      <c r="DW204" s="139"/>
      <c r="DX204" s="139"/>
      <c r="DY204" s="139"/>
      <c r="DZ204" s="139"/>
      <c r="EA204" s="139"/>
      <c r="EB204" s="139"/>
      <c r="EC204" s="139"/>
      <c r="ED204" s="139"/>
      <c r="EE204" s="139"/>
      <c r="EF204" s="139"/>
      <c r="EG204" s="139"/>
      <c r="EH204" s="139"/>
      <c r="EI204" s="139"/>
      <c r="EJ204" s="139"/>
      <c r="EK204" s="139"/>
      <c r="EL204" s="139"/>
      <c r="EM204" s="139"/>
      <c r="EN204" s="139"/>
      <c r="EO204" s="139"/>
      <c r="EP204" s="139"/>
      <c r="EQ204" s="139"/>
      <c r="ER204" s="139"/>
      <c r="ES204" s="139"/>
      <c r="ET204" s="139"/>
      <c r="EU204" s="139"/>
      <c r="EV204" s="139"/>
      <c r="EW204" s="139"/>
      <c r="EX204" s="139"/>
      <c r="EY204" s="139"/>
      <c r="EZ204" s="139"/>
      <c r="FA204" s="139"/>
      <c r="FB204" s="139"/>
      <c r="FC204" s="139"/>
      <c r="FD204" s="139"/>
      <c r="FE204" s="139"/>
      <c r="FF204" s="139"/>
      <c r="FG204" s="139"/>
      <c r="FH204" s="139"/>
      <c r="FI204" s="139"/>
      <c r="FJ204" s="139"/>
      <c r="FK204" s="139"/>
      <c r="FL204" s="139"/>
      <c r="FM204" s="139"/>
      <c r="FN204" s="139"/>
    </row>
    <row r="205" spans="1:16384">
      <c r="A205" s="105" t="s">
        <v>298</v>
      </c>
      <c r="B205" s="139" t="s">
        <v>356</v>
      </c>
      <c r="E205" s="139">
        <f>(SUM($E$198:E198)-SUM($E$207:E207))*'Capital Structure'!$R$16/12</f>
        <v>0</v>
      </c>
      <c r="F205" s="139">
        <f>(SUM($E$198:F198)-SUM($E$207:F207))*'Capital Structure'!$R$16/12</f>
        <v>0</v>
      </c>
      <c r="G205" s="139">
        <f>(SUM($E$198:G198)-SUM($E$207:G207))*'Capital Structure'!$R$16/12</f>
        <v>0</v>
      </c>
      <c r="H205" s="139">
        <f>(SUM($E$198:H198)-SUM($E$207:H207))*'Capital Structure'!$R$16/12</f>
        <v>0</v>
      </c>
      <c r="I205" s="139">
        <f>(SUM($E$198:I198)-SUM($E$207:I207))*'Capital Structure'!$R$16/12</f>
        <v>0</v>
      </c>
      <c r="J205" s="139">
        <f>(SUM($E$198:J198)-SUM($E$207:J207))*'Capital Structure'!$R$16/12</f>
        <v>0</v>
      </c>
      <c r="K205" s="139">
        <f>(SUM($E$198:K198)-SUM($E$207:K207))*'Capital Structure'!$R$16/12</f>
        <v>0</v>
      </c>
      <c r="L205" s="139">
        <f>(SUM($E$198:L198)-SUM($E$207:L207))*'Capital Structure'!$R$16/12</f>
        <v>0</v>
      </c>
      <c r="M205" s="139">
        <f>(SUM($E$198:M198)-SUM($E$207:M207))*'Capital Structure'!$R$16/12</f>
        <v>0</v>
      </c>
      <c r="N205" s="139">
        <f>(SUM($E$198:N198)-SUM($E$207:N207))*'Capital Structure'!$R$16/12</f>
        <v>0</v>
      </c>
      <c r="O205" s="139">
        <f>(SUM($E$198:O198)-SUM($E$207:O207))*'Capital Structure'!$R$16/12</f>
        <v>0</v>
      </c>
      <c r="P205" s="139">
        <f>(SUM($E$198:P198)-SUM($E$207:P207))*'Capital Structure'!$R$16/12</f>
        <v>0</v>
      </c>
      <c r="Q205" s="139">
        <f>(SUM($E$198:Q198)-SUM($E$207:Q207))*'Capital Structure'!$R$16/12</f>
        <v>0</v>
      </c>
      <c r="R205" s="139">
        <f>(SUM($E$198:R198)-SUM($E$207:R207))*'Capital Structure'!$R$16/12</f>
        <v>0</v>
      </c>
      <c r="S205" s="139">
        <f>(SUM($E$198:S198)-SUM($E$207:S207))*'Capital Structure'!$R$16/12</f>
        <v>0</v>
      </c>
      <c r="T205" s="139">
        <f>(SUM($E$198:T198)-SUM($E$207:T207))*'Capital Structure'!$R$16/12</f>
        <v>0</v>
      </c>
      <c r="U205" s="139">
        <f>(SUM($E$198:U198)-SUM($E$207:U207))*'Capital Structure'!$R$16/12</f>
        <v>0</v>
      </c>
      <c r="V205" s="139">
        <f>(SUM($E$198:V198)-SUM($E$207:V207))*'Capital Structure'!$R$16/12</f>
        <v>0</v>
      </c>
      <c r="W205" s="139">
        <f>(SUM($E$198:W198)-SUM($E$207:W207))*'Capital Structure'!$R$16/12</f>
        <v>0</v>
      </c>
      <c r="X205" s="139">
        <f>(SUM($E$198:X198)-SUM($E$207:X207))*'Capital Structure'!$R$16/12</f>
        <v>0</v>
      </c>
      <c r="Y205" s="139">
        <f>(SUM($E$198:Y198)-SUM($E$207:Y207))*'Capital Structure'!$R$16/12</f>
        <v>0</v>
      </c>
      <c r="Z205" s="139">
        <f>(SUM($E$198:Z198)-SUM($E$207:Z207))*'Capital Structure'!$R$16/12</f>
        <v>0</v>
      </c>
      <c r="AA205" s="139">
        <f>(SUM($E$198:AA198)-SUM($E$207:AA207))*'Capital Structure'!$R$16/12</f>
        <v>0</v>
      </c>
      <c r="AB205" s="139">
        <f>(SUM($E$198:AB198)-SUM($E$207:AB207))*'Capital Structure'!$R$16/12</f>
        <v>0</v>
      </c>
      <c r="AC205" s="139">
        <f>(SUM($E$198:AC198)-SUM($E$207:AC207))*'Capital Structure'!$R$16/12</f>
        <v>0</v>
      </c>
      <c r="AD205" s="139">
        <f>(SUM($E$198:AD198)-SUM($E$207:AD207))*'Capital Structure'!$R$16/12</f>
        <v>0</v>
      </c>
      <c r="AE205" s="139">
        <f>(SUM($E$198:AE198)-SUM($E$207:AE207))*'Capital Structure'!$R$16/12</f>
        <v>0</v>
      </c>
      <c r="AF205" s="139">
        <f>(SUM($E$198:AF198)-SUM($E$207:AF207))*'Capital Structure'!$R$16/12</f>
        <v>0</v>
      </c>
      <c r="AG205" s="139">
        <f>(SUM($E$198:AG198)-SUM($E$207:AG207))*'Capital Structure'!$R$16/12</f>
        <v>0</v>
      </c>
      <c r="AH205" s="139">
        <f>(SUM($E$198:AH198)-SUM($E$207:AH207))*'Capital Structure'!$R$16/12</f>
        <v>0</v>
      </c>
      <c r="AI205" s="139">
        <f>(SUM($E$198:AI198)-SUM($E$207:AI207))*'Capital Structure'!$R$16/12</f>
        <v>0</v>
      </c>
      <c r="AJ205" s="139">
        <f>(SUM($E$198:AJ198)-SUM($E$207:AJ207))*'Capital Structure'!$R$16/12</f>
        <v>0</v>
      </c>
      <c r="AK205" s="139">
        <f>(SUM($E$198:AK198)-SUM($E$207:AK207))*'Capital Structure'!$R$16/12</f>
        <v>0</v>
      </c>
      <c r="AL205" s="139">
        <f>(SUM($E$198:AL198)-SUM($E$207:AL207))*'Capital Structure'!$R$16/12</f>
        <v>0</v>
      </c>
      <c r="AM205" s="139">
        <f>(SUM($E$198:AM198)-SUM($E$207:AM207))*'Capital Structure'!$R$16/12</f>
        <v>0</v>
      </c>
      <c r="AN205" s="139">
        <f>(SUM($E$198:AN198)-SUM($E$207:AN207))*'Capital Structure'!$R$16/12</f>
        <v>0</v>
      </c>
      <c r="AO205" s="139">
        <f>(SUM($E$198:AO198)-SUM($E$207:AO207))*'Capital Structure'!$R$16/12</f>
        <v>0</v>
      </c>
      <c r="AP205" s="139">
        <f>(SUM($E$198:AP198)-SUM($E$207:AP207))*'Capital Structure'!$R$16/12</f>
        <v>0</v>
      </c>
      <c r="AQ205" s="139">
        <f>(SUM($E$198:AQ198)-SUM($E$207:AQ207))*'Capital Structure'!$R$16/12</f>
        <v>0</v>
      </c>
      <c r="AR205" s="139">
        <f>(SUM($E$198:AR198)-SUM($E$207:AR207))*'Capital Structure'!$R$16/12</f>
        <v>0</v>
      </c>
      <c r="AS205" s="139">
        <f>(SUM($E$198:AS198)-SUM($E$207:AS207))*'Capital Structure'!$R$16/12</f>
        <v>0</v>
      </c>
      <c r="AT205" s="139">
        <f>(SUM($E$198:AT198)-SUM($E$207:AT207))*'Capital Structure'!$R$16/12</f>
        <v>0</v>
      </c>
      <c r="AU205" s="139">
        <f>(SUM($E$198:AU198)-SUM($E$207:AU207))*'Capital Structure'!$R$16/12</f>
        <v>0</v>
      </c>
      <c r="AV205" s="139">
        <f>(SUM($E$198:AV198)-SUM($E$207:AV207))*'Capital Structure'!$R$16/12</f>
        <v>0</v>
      </c>
      <c r="AW205" s="139">
        <f>(SUM($E$198:AW198)-SUM($E$207:AW207))*'Capital Structure'!$R$16/12</f>
        <v>0</v>
      </c>
      <c r="AX205" s="139">
        <f>(SUM($E$198:AX198)-SUM($E$207:AX207))*'Capital Structure'!$R$16/12</f>
        <v>0</v>
      </c>
      <c r="AY205" s="139">
        <f>(SUM($E$198:AY198)-SUM($E$207:AY207))*'Capital Structure'!$R$16/12</f>
        <v>0</v>
      </c>
      <c r="AZ205" s="139">
        <f>(SUM($E$198:AZ198)-SUM($E$207:AZ207))*'Capital Structure'!$R$16/12</f>
        <v>0</v>
      </c>
      <c r="BA205" s="139">
        <f>(SUM($E$198:BA198)-SUM($E$207:BA207))*'Capital Structure'!$R$16/12</f>
        <v>0</v>
      </c>
      <c r="BB205" s="139">
        <f>(SUM($E$198:BB198)-SUM($E$207:BB207))*'Capital Structure'!$R$16/12</f>
        <v>0</v>
      </c>
      <c r="BC205" s="139">
        <f>(SUM($E$198:BC198)-SUM($E$207:BC207))*'Capital Structure'!$R$16/12</f>
        <v>0</v>
      </c>
      <c r="BD205" s="139">
        <f>(SUM($E$198:BD198)-SUM($E$207:BD207))*'Capital Structure'!$R$16/12</f>
        <v>0</v>
      </c>
      <c r="BE205" s="139">
        <f>(SUM($E$198:BE198)-SUM($E$207:BE207))*'Capital Structure'!$R$16/12</f>
        <v>0</v>
      </c>
      <c r="BF205" s="139">
        <f>(SUM($E$198:BF198)-SUM($E$207:BF207))*'Capital Structure'!$R$16/12</f>
        <v>0</v>
      </c>
      <c r="BG205" s="139">
        <f>(SUM($E$198:BG198)-SUM($E$207:BG207))*'Capital Structure'!$R$16/12</f>
        <v>0</v>
      </c>
      <c r="BH205" s="139">
        <f>(SUM($E$198:BH198)-SUM($E$207:BH207))*'Capital Structure'!$R$16/12</f>
        <v>0</v>
      </c>
      <c r="BI205" s="139">
        <f>(SUM($E$198:BI198)-SUM($E$207:BI207))*'Capital Structure'!$R$16/12</f>
        <v>0</v>
      </c>
      <c r="BJ205" s="139">
        <f>(SUM($E$198:BJ198)-SUM($E$207:BJ207))*'Capital Structure'!$R$16/12</f>
        <v>0</v>
      </c>
      <c r="BK205" s="139">
        <f>(SUM($E$198:BK198)-SUM($E$207:BK207))*'Capital Structure'!$R$16/12</f>
        <v>0</v>
      </c>
      <c r="BL205" s="139">
        <f>(SUM($E$198:BL198)-SUM($E$207:BL207))*'Capital Structure'!$R$16/12</f>
        <v>0</v>
      </c>
      <c r="BM205" s="139">
        <f>(SUM($E$198:BM198)-SUM($E$207:BM207))*'Capital Structure'!$R$16/12</f>
        <v>0</v>
      </c>
      <c r="BN205" s="139">
        <f>(SUM($E$198:BN198)-SUM($E$207:BN207))*'Capital Structure'!$R$16/12</f>
        <v>0</v>
      </c>
      <c r="BO205" s="139">
        <f>(SUM($E$198:BO198)-SUM($E$207:BO207))*'Capital Structure'!$R$16/12</f>
        <v>0</v>
      </c>
      <c r="BP205" s="139">
        <f>(SUM($E$198:BP198)-SUM($E$207:BP207))*'Capital Structure'!$R$16/12</f>
        <v>0</v>
      </c>
      <c r="BQ205" s="139">
        <f>(SUM($E$198:BQ198)-SUM($E$207:BQ207))*'Capital Structure'!$R$16/12</f>
        <v>0</v>
      </c>
      <c r="BR205" s="139">
        <f>(SUM($E$198:BR198)-SUM($E$207:BR207))*'Capital Structure'!$R$16/12</f>
        <v>0</v>
      </c>
      <c r="BS205" s="139">
        <f>(SUM($E$198:BS198)-SUM($E$207:BS207))*'Capital Structure'!$R$16/12</f>
        <v>0</v>
      </c>
      <c r="BT205" s="139">
        <f>(SUM($E$198:BT198)-SUM($E$207:BT207))*'Capital Structure'!$R$16/12</f>
        <v>0</v>
      </c>
      <c r="BU205" s="139">
        <f>(SUM($E$198:BU198)-SUM($E$207:BU207))*'Capital Structure'!$R$16/12</f>
        <v>0</v>
      </c>
      <c r="BV205" s="139">
        <f>(SUM($E$198:BV198)-SUM($E$207:BV207))*'Capital Structure'!$R$16/12</f>
        <v>0</v>
      </c>
      <c r="BW205" s="139">
        <f>(SUM($E$198:BW198)-SUM($E$207:BW207))*'Capital Structure'!$R$16/12</f>
        <v>0</v>
      </c>
      <c r="BX205" s="139">
        <f>(SUM($E$198:BX198)-SUM($E$207:BX207))*'Capital Structure'!$R$16/12</f>
        <v>0</v>
      </c>
      <c r="BY205" s="139">
        <f>(SUM($E$198:BY198)-SUM($E$207:BY207))*'Capital Structure'!$R$16/12</f>
        <v>0</v>
      </c>
      <c r="BZ205" s="139">
        <f>(SUM($E$198:BZ198)-SUM($E$207:BZ207))*'Capital Structure'!$R$16/12</f>
        <v>0</v>
      </c>
      <c r="CA205" s="139">
        <f>(SUM($E$198:CA198)-SUM($E$207:CA207))*'Capital Structure'!$R$16/12</f>
        <v>0</v>
      </c>
      <c r="CB205" s="139">
        <f>(SUM($E$198:CB198)-SUM($E$207:CB207))*'Capital Structure'!$R$16/12</f>
        <v>0</v>
      </c>
      <c r="CC205" s="139">
        <f>(SUM($E$198:CC198)-SUM($E$207:CC207))*'Capital Structure'!$R$16/12</f>
        <v>0</v>
      </c>
      <c r="CD205" s="139">
        <f>(SUM($E$198:CD198)-SUM($E$207:CD207))*'Capital Structure'!$R$16/12</f>
        <v>0</v>
      </c>
      <c r="CE205" s="139">
        <f>(SUM($E$198:CE198)-SUM($E$207:CE207))*'Capital Structure'!$R$16/12</f>
        <v>0</v>
      </c>
      <c r="CF205" s="139">
        <f>(SUM($E$198:CF198)-SUM($E$207:CF207))*'Capital Structure'!$R$16/12</f>
        <v>0</v>
      </c>
      <c r="CG205" s="139">
        <f>(SUM($E$198:CG198)-SUM($E$207:CG207))*'Capital Structure'!$R$16/12</f>
        <v>0</v>
      </c>
      <c r="CH205" s="139">
        <f>(SUM($E$198:CH198)-SUM($E$207:CH207))*'Capital Structure'!$R$16/12</f>
        <v>0</v>
      </c>
      <c r="CI205" s="139">
        <f>(SUM($E$198:CI198)-SUM($E$207:CI207))*'Capital Structure'!$R$16/12</f>
        <v>0</v>
      </c>
      <c r="CJ205" s="139">
        <f>(SUM($E$198:CJ198)-SUM($E$207:CJ207))*'Capital Structure'!$R$16/12</f>
        <v>0</v>
      </c>
      <c r="CK205" s="139">
        <f>(SUM($E$198:CK198)-SUM($E$207:CK207))*'Capital Structure'!$R$16/12</f>
        <v>0</v>
      </c>
      <c r="CL205" s="139">
        <f>(SUM($E$198:CL198)-SUM($E$207:CL207))*'Capital Structure'!$R$16/12</f>
        <v>0</v>
      </c>
      <c r="CM205" s="139">
        <f>(SUM($E$198:CM198)-SUM($E$207:CM207))*'Capital Structure'!$R$16/12</f>
        <v>0</v>
      </c>
      <c r="CN205" s="139">
        <f>(SUM($E$198:CN198)-SUM($E$207:CN207))*'Capital Structure'!$R$16/12</f>
        <v>0</v>
      </c>
      <c r="CO205" s="139">
        <f>(SUM($E$198:CO198)-SUM($E$207:CO207))*'Capital Structure'!$R$16/12</f>
        <v>0</v>
      </c>
      <c r="CP205" s="139">
        <f>(SUM($E$198:CP198)-SUM($E$207:CP207))*'Capital Structure'!$R$16/12</f>
        <v>0</v>
      </c>
      <c r="CQ205" s="139">
        <f>(SUM($E$198:CQ198)-SUM($E$207:CQ207))*'Capital Structure'!$R$16/12</f>
        <v>0</v>
      </c>
      <c r="CR205" s="139">
        <f>(SUM($E$198:CR198)-SUM($E$207:CR207))*'Capital Structure'!$R$16/12</f>
        <v>0</v>
      </c>
      <c r="CS205" s="139">
        <f>(SUM($E$198:CS198)-SUM($E$207:CS207))*'Capital Structure'!$R$16/12</f>
        <v>0</v>
      </c>
      <c r="CT205" s="139">
        <f>(SUM($E$198:CT198)-SUM($E$207:CT207))*'Capital Structure'!$R$16/12</f>
        <v>0</v>
      </c>
      <c r="CU205" s="139">
        <f>(SUM($E$198:CU198)-SUM($E$207:CU207))*'Capital Structure'!$R$16/12</f>
        <v>0</v>
      </c>
      <c r="CV205" s="139">
        <f>(SUM($E$198:CV198)-SUM($E$207:CV207))*'Capital Structure'!$R$16/12</f>
        <v>0</v>
      </c>
      <c r="CW205" s="139">
        <f>(SUM($E$198:CW198)-SUM($E$207:CW207))*'Capital Structure'!$R$16/12</f>
        <v>0</v>
      </c>
      <c r="CX205" s="139">
        <f>(SUM($E$198:CX198)-SUM($E$207:CX207))*'Capital Structure'!$R$16/12</f>
        <v>0</v>
      </c>
      <c r="CY205" s="139">
        <f>(SUM($E$198:CY198)-SUM($E$207:CY207))*'Capital Structure'!$R$16/12</f>
        <v>0</v>
      </c>
      <c r="CZ205" s="139">
        <f>(SUM($E$198:CZ198)-SUM($E$207:CZ207))*'Capital Structure'!$R$16/12</f>
        <v>0</v>
      </c>
      <c r="DA205" s="139">
        <f>(SUM($E$198:DA198)-SUM($E$207:DA207))*'Capital Structure'!$R$16/12</f>
        <v>0</v>
      </c>
      <c r="DB205" s="139">
        <f>(SUM($E$198:DB198)-SUM($E$207:DB207))*'Capital Structure'!$R$16/12</f>
        <v>0</v>
      </c>
      <c r="DC205" s="139">
        <f>(SUM($E$198:DC198)-SUM($E$207:DC207))*'Capital Structure'!$R$16/12</f>
        <v>0</v>
      </c>
      <c r="DD205" s="139">
        <f>(SUM($E$198:DD198)-SUM($E$207:DD207))*'Capital Structure'!$R$16/12</f>
        <v>0</v>
      </c>
      <c r="DE205" s="139">
        <f>(SUM($E$198:DE198)-SUM($E$207:DE207))*'Capital Structure'!$R$16/12</f>
        <v>0</v>
      </c>
      <c r="DF205" s="139">
        <f>(SUM($E$198:DF198)-SUM($E$207:DF207))*'Capital Structure'!$R$16/12</f>
        <v>0</v>
      </c>
      <c r="DG205" s="139">
        <f>(SUM($E$198:DG198)-SUM($E$207:DG207))*'Capital Structure'!$R$16/12</f>
        <v>0</v>
      </c>
      <c r="DH205" s="139">
        <f>(SUM($E$198:DH198)-SUM($E$207:DH207))*'Capital Structure'!$R$16/12</f>
        <v>0</v>
      </c>
      <c r="DI205" s="139">
        <f>(SUM($E$198:DI198)-SUM($E$207:DI207))*'Capital Structure'!$R$16/12</f>
        <v>0</v>
      </c>
      <c r="DJ205" s="139">
        <f>(SUM($E$198:DJ198)-SUM($E$207:DJ207))*'Capital Structure'!$R$16/12</f>
        <v>0</v>
      </c>
      <c r="DK205" s="139">
        <f>(SUM($E$198:DK198)-SUM($E$207:DK207))*'Capital Structure'!$R$16/12</f>
        <v>0</v>
      </c>
      <c r="DL205" s="139">
        <f>(SUM($E$198:DL198)-SUM($E$207:DL207))*'Capital Structure'!$R$16/12</f>
        <v>0</v>
      </c>
      <c r="DM205" s="139">
        <f>(SUM($E$198:DM198)-SUM($E$207:DM207))*'Capital Structure'!$R$16/12</f>
        <v>0</v>
      </c>
      <c r="DN205" s="139">
        <f>(SUM($E$198:DN198)-SUM($E$207:DN207))*'Capital Structure'!$R$16/12</f>
        <v>0</v>
      </c>
      <c r="DO205" s="139">
        <f>(SUM($E$198:DO198)-SUM($E$207:DO207))*'Capital Structure'!$R$16/12</f>
        <v>0</v>
      </c>
      <c r="DP205" s="139">
        <f>(SUM($E$198:DP198)-SUM($E$207:DP207))*'Capital Structure'!$R$16/12</f>
        <v>0</v>
      </c>
      <c r="DQ205" s="139">
        <f>(SUM($E$198:DQ198)-SUM($E$207:DQ207))*'Capital Structure'!$R$16/12</f>
        <v>0</v>
      </c>
      <c r="DR205" s="139">
        <f>(SUM($E$198:DR198)-SUM($E$207:DR207))*'Capital Structure'!$R$16/12</f>
        <v>0</v>
      </c>
      <c r="DS205" s="139">
        <f>(SUM($E$198:DS198)-SUM($E$207:DS207))*'Capital Structure'!$R$16/12</f>
        <v>0</v>
      </c>
      <c r="DT205" s="139">
        <f>(SUM($E$198:DT198)-SUM($E$207:DT207))*'Capital Structure'!$R$16/12</f>
        <v>0</v>
      </c>
      <c r="DU205" s="139">
        <f>(SUM($E$198:DU198)-SUM($E$207:DU207))*'Capital Structure'!$R$16/12</f>
        <v>0</v>
      </c>
      <c r="DV205" s="139">
        <f>(SUM($E$198:DV198)-SUM($E$207:DV207))*'Capital Structure'!$R$16/12</f>
        <v>0</v>
      </c>
      <c r="DW205" s="139">
        <f>(SUM($E$198:DW198)-SUM($E$207:DW207))*'Capital Structure'!$R$16/12</f>
        <v>0</v>
      </c>
      <c r="DX205" s="139">
        <f>(SUM($E$198:DX198)-SUM($E$207:DX207))*'Capital Structure'!$R$16/12</f>
        <v>0</v>
      </c>
      <c r="DY205" s="139">
        <f>(SUM($E$198:DY198)-SUM($E$207:DY207))*'Capital Structure'!$R$16/12</f>
        <v>0</v>
      </c>
      <c r="DZ205" s="139">
        <f>(SUM($E$198:DZ198)-SUM($E$207:DZ207))*'Capital Structure'!$R$16/12</f>
        <v>0</v>
      </c>
      <c r="EA205" s="139">
        <f>(SUM($E$198:EA198)-SUM($E$207:EA207))*'Capital Structure'!$R$16/12</f>
        <v>0</v>
      </c>
      <c r="EB205" s="139">
        <f>(SUM($E$198:EB198)-SUM($E$207:EB207))*'Capital Structure'!$R$16/12</f>
        <v>0</v>
      </c>
      <c r="EC205" s="139">
        <f>(SUM($E$198:EC198)-SUM($E$207:EC207))*'Capital Structure'!$R$16/12</f>
        <v>0</v>
      </c>
      <c r="ED205" s="139">
        <f>(SUM($E$198:ED198)-SUM($E$207:ED207))*'Capital Structure'!$R$16/12</f>
        <v>0</v>
      </c>
      <c r="EE205" s="139">
        <f>(SUM($E$198:EE198)-SUM($E$207:EE207))*'Capital Structure'!$R$16/12</f>
        <v>0</v>
      </c>
      <c r="EF205" s="139">
        <f>(SUM($E$198:EF198)-SUM($E$207:EF207))*'Capital Structure'!$R$16/12</f>
        <v>0</v>
      </c>
      <c r="EG205" s="139">
        <f>(SUM($E$198:EG198)-SUM($E$207:EG207))*'Capital Structure'!$R$16/12</f>
        <v>0</v>
      </c>
      <c r="EH205" s="139">
        <f>(SUM($E$198:EH198)-SUM($E$207:EH207))*'Capital Structure'!$R$16/12</f>
        <v>0</v>
      </c>
      <c r="EI205" s="139">
        <f>(SUM($E$198:EI198)-SUM($E$207:EI207))*'Capital Structure'!$R$16/12</f>
        <v>0</v>
      </c>
      <c r="EJ205" s="139">
        <f>(SUM($E$198:EJ198)-SUM($E$207:EJ207))*'Capital Structure'!$R$16/12</f>
        <v>0</v>
      </c>
      <c r="EK205" s="139">
        <f>(SUM($E$198:EK198)-SUM($E$207:EK207))*'Capital Structure'!$R$16/12</f>
        <v>0</v>
      </c>
      <c r="EL205" s="139">
        <f>(SUM($E$198:EL198)-SUM($E$207:EL207))*'Capital Structure'!$R$16/12</f>
        <v>0</v>
      </c>
      <c r="EM205" s="139">
        <f>(SUM($E$198:EM198)-SUM($E$207:EM207))*'Capital Structure'!$R$16/12</f>
        <v>0</v>
      </c>
      <c r="EN205" s="139">
        <f>(SUM($E$198:EN198)-SUM($E$207:EN207))*'Capital Structure'!$R$16/12</f>
        <v>0</v>
      </c>
      <c r="EO205" s="139">
        <f>(SUM($E$198:EO198)-SUM($E$207:EO207))*'Capital Structure'!$R$16/12</f>
        <v>0</v>
      </c>
      <c r="EP205" s="139">
        <f>(SUM($E$198:EP198)-SUM($E$207:EP207))*'Capital Structure'!$R$16/12</f>
        <v>0</v>
      </c>
      <c r="EQ205" s="139">
        <f>(SUM($E$198:EQ198)-SUM($E$207:EQ207))*'Capital Structure'!$R$16/12</f>
        <v>0</v>
      </c>
      <c r="ER205" s="139">
        <f>(SUM($E$198:ER198)-SUM($E$207:ER207))*'Capital Structure'!$R$16/12</f>
        <v>0</v>
      </c>
      <c r="ES205" s="139">
        <f>(SUM($E$198:ES198)-SUM($E$207:ES207))*'Capital Structure'!$R$16/12</f>
        <v>0</v>
      </c>
      <c r="ET205" s="139">
        <f>(SUM($E$198:ET198)-SUM($E$207:ET207))*'Capital Structure'!$R$16/12</f>
        <v>0</v>
      </c>
      <c r="EU205" s="139">
        <f>(SUM($E$198:EU198)-SUM($E$207:EU207))*'Capital Structure'!$R$16/12</f>
        <v>0</v>
      </c>
      <c r="EV205" s="139">
        <f>(SUM($E$198:EV198)-SUM($E$207:EV207))*'Capital Structure'!$R$16/12</f>
        <v>0</v>
      </c>
      <c r="EW205" s="139">
        <f>(SUM($E$198:EW198)-SUM($E$207:EW207))*'Capital Structure'!$R$16/12</f>
        <v>0</v>
      </c>
      <c r="EX205" s="139">
        <f>(SUM($E$198:EX198)-SUM($E$207:EX207))*'Capital Structure'!$R$16/12</f>
        <v>0</v>
      </c>
      <c r="EY205" s="139">
        <f>(SUM($E$198:EY198)-SUM($E$207:EY207))*'Capital Structure'!$R$16/12</f>
        <v>0</v>
      </c>
      <c r="EZ205" s="139">
        <f>(SUM($E$198:EZ198)-SUM($E$207:EZ207))*'Capital Structure'!$R$16/12</f>
        <v>0</v>
      </c>
      <c r="FA205" s="139">
        <f>(SUM($E$198:FA198)-SUM($E$207:FA207))*'Capital Structure'!$R$16/12</f>
        <v>0</v>
      </c>
      <c r="FB205" s="139">
        <f>(SUM($E$198:FB198)-SUM($E$207:FB207))*'Capital Structure'!$R$16/12</f>
        <v>0</v>
      </c>
      <c r="FC205" s="139">
        <f>(SUM($E$198:FC198)-SUM($E$207:FC207))*'Capital Structure'!$R$16/12</f>
        <v>0</v>
      </c>
      <c r="FD205" s="139">
        <f>(SUM($E$198:FD198)-SUM($E$207:FD207))*'Capital Structure'!$R$16/12</f>
        <v>0</v>
      </c>
      <c r="FE205" s="139">
        <f>(SUM($E$198:FE198)-SUM($E$207:FE207))*'Capital Structure'!$R$16/12</f>
        <v>0</v>
      </c>
      <c r="FF205" s="139">
        <f>(SUM($E$198:FF198)-SUM($E$207:FF207))*'Capital Structure'!$R$16/12</f>
        <v>0</v>
      </c>
      <c r="FG205" s="139">
        <f>(SUM($E$198:FG198)-SUM($E$207:FG207))*'Capital Structure'!$R$16/12</f>
        <v>0</v>
      </c>
      <c r="FH205" s="139">
        <f>(SUM($E$198:FH198)-SUM($E$207:FH207))*'Capital Structure'!$R$16/12</f>
        <v>0</v>
      </c>
      <c r="FI205" s="139">
        <f>(SUM($E$198:FI198)-SUM($E$207:FI207))*'Capital Structure'!$R$16/12</f>
        <v>0</v>
      </c>
      <c r="FJ205" s="139">
        <f>(SUM($E$198:FJ198)-SUM($E$207:FJ207))*'Capital Structure'!$R$16/12</f>
        <v>0</v>
      </c>
      <c r="FK205" s="139">
        <f>(SUM($E$198:FK198)-SUM($E$207:FK207))*'Capital Structure'!$R$16/12</f>
        <v>0</v>
      </c>
      <c r="FL205" s="139">
        <f>(SUM($E$198:FL198)-SUM($E$207:FL207))*'Capital Structure'!$R$16/12</f>
        <v>0</v>
      </c>
      <c r="FM205" s="139">
        <f>(SUM($E$198:FM198)-SUM($E$207:FM207))*'Capital Structure'!$R$16/12</f>
        <v>0</v>
      </c>
      <c r="FN205" s="139">
        <f>(SUM($E$198:FN198)-SUM($E$207:FN207))*'Capital Structure'!$R$16/12</f>
        <v>0</v>
      </c>
    </row>
    <row r="206" spans="1:16384">
      <c r="B206" s="148" t="s">
        <v>355</v>
      </c>
      <c r="E206" s="139">
        <f>SUM($E$198:E198)-SUM($D$207:D207)</f>
        <v>0</v>
      </c>
      <c r="F206" s="139">
        <f>SUM($E$198:F198)-SUM($D$207:E207)</f>
        <v>0</v>
      </c>
      <c r="G206" s="139">
        <f>SUM($E$198:G198)-SUM($D$207:F207)</f>
        <v>0</v>
      </c>
      <c r="H206" s="139">
        <f>SUM($E$198:H198)-SUM($D$207:G207)</f>
        <v>0</v>
      </c>
      <c r="I206" s="139">
        <f>SUM($E$198:I198)-SUM($D$207:H207)</f>
        <v>0</v>
      </c>
      <c r="J206" s="139">
        <f>SUM($E$198:J198)-SUM($D$207:I207)</f>
        <v>0</v>
      </c>
      <c r="K206" s="139">
        <f>SUM($E$198:K198)-SUM($D$207:J207)</f>
        <v>0</v>
      </c>
      <c r="L206" s="139">
        <f>SUM($E$198:L198)-SUM($D$207:K207)</f>
        <v>0</v>
      </c>
      <c r="M206" s="139">
        <f>SUM($E$198:M198)-SUM($D$207:L207)</f>
        <v>0</v>
      </c>
      <c r="N206" s="139">
        <f>SUM($E$198:N198)-SUM($D$207:M207)</f>
        <v>0</v>
      </c>
      <c r="O206" s="139">
        <f>SUM($E$198:O198)-SUM($D$207:N207)</f>
        <v>0</v>
      </c>
      <c r="P206" s="139">
        <f>SUM($E$198:P198)-SUM($D$207:O207)</f>
        <v>0</v>
      </c>
      <c r="Q206" s="139">
        <f>SUM($E$198:Q198)-SUM($D$207:P207)</f>
        <v>0</v>
      </c>
      <c r="R206" s="139">
        <f>SUM($E$198:R198)-SUM($D$207:Q207)</f>
        <v>0</v>
      </c>
      <c r="S206" s="139">
        <f>SUM($E$198:S198)-SUM($D$207:R207)</f>
        <v>0</v>
      </c>
      <c r="T206" s="139">
        <f>SUM($E$198:T198)-SUM($D$207:S207)</f>
        <v>0</v>
      </c>
      <c r="U206" s="139">
        <f>SUM($E$198:U198)-SUM($D$207:T207)</f>
        <v>0</v>
      </c>
      <c r="V206" s="139">
        <f>SUM($E$198:V198)-SUM($D$207:U207)</f>
        <v>0</v>
      </c>
      <c r="W206" s="139">
        <f>SUM($E$198:W198)-SUM($D$207:V207)</f>
        <v>0</v>
      </c>
      <c r="X206" s="139">
        <f>SUM($E$198:X198)-SUM($D$207:W207)</f>
        <v>0</v>
      </c>
      <c r="Y206" s="139">
        <f>SUM($E$198:Y198)-SUM($D$207:X207)</f>
        <v>0</v>
      </c>
      <c r="Z206" s="139">
        <f>SUM($E$198:Z198)-SUM($D$207:Y207)</f>
        <v>0</v>
      </c>
      <c r="AA206" s="139">
        <f>SUM($E$198:AA198)-SUM($D$207:Z207)</f>
        <v>0</v>
      </c>
      <c r="AB206" s="139">
        <f>SUM($E$198:AB198)-SUM($D$207:AA207)</f>
        <v>0</v>
      </c>
      <c r="AC206" s="139">
        <f>SUM($E$198:AC198)-SUM($D$207:AB207)</f>
        <v>0</v>
      </c>
      <c r="AD206" s="139">
        <f>SUM($E$198:AD198)-SUM($D$207:AC207)</f>
        <v>0</v>
      </c>
      <c r="AE206" s="139">
        <f>SUM($E$198:AE198)-SUM($D$207:AD207)</f>
        <v>0</v>
      </c>
      <c r="AF206" s="139">
        <f>SUM($E$198:AF198)-SUM($D$207:AE207)</f>
        <v>0</v>
      </c>
      <c r="AG206" s="139">
        <f>SUM($E$198:AG198)-SUM($D$207:AF207)</f>
        <v>0</v>
      </c>
      <c r="AH206" s="139">
        <f>SUM($E$198:AH198)-SUM($D$207:AG207)</f>
        <v>0</v>
      </c>
      <c r="AI206" s="139">
        <f>SUM($E$198:AI198)-SUM($D$207:AH207)</f>
        <v>0</v>
      </c>
      <c r="AJ206" s="139">
        <f>SUM($E$198:AJ198)-SUM($D$207:AI207)</f>
        <v>0</v>
      </c>
      <c r="AK206" s="139">
        <f>SUM($E$198:AK198)-SUM($D$207:AJ207)</f>
        <v>0</v>
      </c>
      <c r="AL206" s="139">
        <f>SUM($E$198:AL198)-SUM($D$207:AK207)</f>
        <v>0</v>
      </c>
      <c r="AM206" s="139">
        <f>SUM($E$198:AM198)-SUM($D$207:AL207)</f>
        <v>0</v>
      </c>
      <c r="AN206" s="139">
        <f>SUM($E$198:AN198)-SUM($D$207:AM207)</f>
        <v>0</v>
      </c>
      <c r="AO206" s="139">
        <f>SUM($E$198:AO198)-SUM($D$207:AN207)</f>
        <v>0</v>
      </c>
      <c r="AP206" s="139">
        <f>SUM($E$198:AP198)-SUM($D$207:AO207)</f>
        <v>0</v>
      </c>
      <c r="AQ206" s="139">
        <f>SUM($E$198:AQ198)-SUM($D$207:AP207)</f>
        <v>0</v>
      </c>
      <c r="AR206" s="139">
        <f>SUM($E$198:AR198)-SUM($D$207:AQ207)</f>
        <v>0</v>
      </c>
      <c r="AS206" s="139">
        <f>SUM($E$198:AS198)-SUM($D$207:AR207)</f>
        <v>0</v>
      </c>
      <c r="AT206" s="139">
        <f>SUM($E$198:AT198)-SUM($D$207:AS207)</f>
        <v>0</v>
      </c>
      <c r="AU206" s="139">
        <f>SUM($E$198:AU198)-SUM($D$207:AT207)</f>
        <v>0</v>
      </c>
      <c r="AV206" s="139">
        <f>SUM($E$198:AV198)-SUM($D$207:AU207)</f>
        <v>0</v>
      </c>
      <c r="AW206" s="139">
        <f>SUM($E$198:AW198)-SUM($D$207:AV207)</f>
        <v>0</v>
      </c>
      <c r="AX206" s="139">
        <f>SUM($E$198:AX198)-SUM($D$207:AW207)</f>
        <v>0</v>
      </c>
      <c r="AY206" s="139">
        <f>SUM($E$198:AY198)-SUM($D$207:AX207)</f>
        <v>0</v>
      </c>
      <c r="AZ206" s="139">
        <f>SUM($E$198:AZ198)-SUM($D$207:AY207)</f>
        <v>0</v>
      </c>
      <c r="BA206" s="139">
        <f>SUM($E$198:BA198)-SUM($D$207:AZ207)</f>
        <v>0</v>
      </c>
      <c r="BB206" s="139">
        <f>SUM($E$198:BB198)-SUM($D$207:BA207)</f>
        <v>0</v>
      </c>
      <c r="BC206" s="139">
        <f>SUM($E$198:BC198)-SUM($D$207:BB207)</f>
        <v>0</v>
      </c>
      <c r="BD206" s="139">
        <f>SUM($E$198:BD198)-SUM($D$207:BC207)</f>
        <v>0</v>
      </c>
      <c r="BE206" s="139">
        <f>SUM($E$198:BE198)-SUM($D$207:BD207)</f>
        <v>0</v>
      </c>
      <c r="BF206" s="139">
        <f>SUM($E$198:BF198)-SUM($D$207:BE207)</f>
        <v>0</v>
      </c>
      <c r="BG206" s="139">
        <f>SUM($E$198:BG198)-SUM($D$207:BF207)</f>
        <v>0</v>
      </c>
      <c r="BH206" s="139">
        <f>SUM($E$198:BH198)-SUM($D$207:BG207)</f>
        <v>0</v>
      </c>
      <c r="BI206" s="139">
        <f>SUM($E$198:BI198)-SUM($D$207:BH207)</f>
        <v>0</v>
      </c>
      <c r="BJ206" s="139">
        <f>SUM($E$198:BJ198)-SUM($D$207:BI207)</f>
        <v>0</v>
      </c>
      <c r="BK206" s="139">
        <f>SUM($E$198:BK198)-SUM($D$207:BJ207)</f>
        <v>0</v>
      </c>
      <c r="BL206" s="139">
        <f>SUM($E$198:BL198)-SUM($D$207:BK207)</f>
        <v>0</v>
      </c>
      <c r="BM206" s="139">
        <f>SUM($E$198:BM198)-SUM($D$207:BL207)</f>
        <v>0</v>
      </c>
      <c r="BN206" s="139">
        <f>SUM($E$198:BN198)-SUM($D$207:BM207)</f>
        <v>0</v>
      </c>
      <c r="BO206" s="139">
        <f>SUM($E$198:BO198)-SUM($D$207:BN207)</f>
        <v>0</v>
      </c>
      <c r="BP206" s="139">
        <f>SUM($E$198:BP198)-SUM($D$207:BO207)</f>
        <v>0</v>
      </c>
      <c r="BQ206" s="139">
        <f>SUM($E$198:BQ198)-SUM($D$207:BP207)</f>
        <v>0</v>
      </c>
      <c r="BR206" s="139">
        <f>SUM($E$198:BR198)-SUM($D$207:BQ207)</f>
        <v>0</v>
      </c>
      <c r="BS206" s="139">
        <f>SUM($E$198:BS198)-SUM($D$207:BR207)</f>
        <v>0</v>
      </c>
      <c r="BT206" s="139">
        <f>SUM($E$198:BT198)-SUM($D$207:BS207)</f>
        <v>0</v>
      </c>
      <c r="BU206" s="139">
        <f>SUM($E$198:BU198)-SUM($D$207:BT207)</f>
        <v>0</v>
      </c>
      <c r="BV206" s="139">
        <f>SUM($E$198:BV198)-SUM($D$207:BU207)</f>
        <v>0</v>
      </c>
      <c r="BW206" s="139">
        <f>SUM($E$198:BW198)-SUM($D$207:BV207)</f>
        <v>0</v>
      </c>
      <c r="BX206" s="139">
        <f>SUM($E$198:BX198)-SUM($D$207:BW207)</f>
        <v>0</v>
      </c>
      <c r="BY206" s="139">
        <f>SUM($E$198:BY198)-SUM($D$207:BX207)</f>
        <v>0</v>
      </c>
      <c r="BZ206" s="139">
        <f>SUM($E$198:BZ198)-SUM($D$207:BY207)</f>
        <v>0</v>
      </c>
      <c r="CA206" s="139">
        <f>SUM($E$198:CA198)-SUM($D$207:BZ207)</f>
        <v>0</v>
      </c>
      <c r="CB206" s="139">
        <f>SUM($E$198:CB198)-SUM($D$207:CA207)</f>
        <v>0</v>
      </c>
      <c r="CC206" s="139">
        <f>SUM($E$198:CC198)-SUM($D$207:CB207)</f>
        <v>0</v>
      </c>
      <c r="CD206" s="139">
        <f>SUM($E$198:CD198)-SUM($D$207:CC207)</f>
        <v>0</v>
      </c>
      <c r="CE206" s="139">
        <f>SUM($E$198:CE198)-SUM($D$207:CD207)</f>
        <v>0</v>
      </c>
      <c r="CF206" s="139">
        <f>SUM($E$198:CF198)-SUM($D$207:CE207)</f>
        <v>0</v>
      </c>
      <c r="CG206" s="139">
        <f>SUM($E$198:CG198)-SUM($D$207:CF207)</f>
        <v>0</v>
      </c>
      <c r="CH206" s="139">
        <f>SUM($E$198:CH198)-SUM($D$207:CG207)</f>
        <v>0</v>
      </c>
      <c r="CI206" s="139">
        <f>SUM($E$198:CI198)-SUM($D$207:CH207)</f>
        <v>0</v>
      </c>
      <c r="CJ206" s="139">
        <f>SUM($E$198:CJ198)-SUM($D$207:CI207)</f>
        <v>0</v>
      </c>
      <c r="CK206" s="139">
        <f>SUM($E$198:CK198)-SUM($D$207:CJ207)</f>
        <v>0</v>
      </c>
      <c r="CL206" s="139">
        <f>SUM($E$198:CL198)-SUM($D$207:CK207)</f>
        <v>0</v>
      </c>
      <c r="CM206" s="139">
        <f>SUM($E$198:CM198)-SUM($D$207:CL207)</f>
        <v>0</v>
      </c>
      <c r="CN206" s="139">
        <f>SUM($E$198:CN198)-SUM($D$207:CM207)</f>
        <v>0</v>
      </c>
      <c r="CO206" s="139">
        <f>SUM($E$198:CO198)-SUM($D$207:CN207)</f>
        <v>0</v>
      </c>
      <c r="CP206" s="139">
        <f>SUM($E$198:CP198)-SUM($D$207:CO207)</f>
        <v>0</v>
      </c>
      <c r="CQ206" s="139">
        <f>SUM($E$198:CQ198)-SUM($D$207:CP207)</f>
        <v>0</v>
      </c>
      <c r="CR206" s="139">
        <f>SUM($E$198:CR198)-SUM($D$207:CQ207)</f>
        <v>0</v>
      </c>
      <c r="CS206" s="139">
        <f>SUM($E$198:CS198)-SUM($D$207:CR207)</f>
        <v>0</v>
      </c>
      <c r="CT206" s="139">
        <f>SUM($E$198:CT198)-SUM($D$207:CS207)</f>
        <v>0</v>
      </c>
      <c r="CU206" s="139">
        <f>SUM($E$198:CU198)-SUM($D$207:CT207)</f>
        <v>0</v>
      </c>
      <c r="CV206" s="139">
        <f>SUM($E$198:CV198)-SUM($D$207:CU207)</f>
        <v>0</v>
      </c>
      <c r="CW206" s="139">
        <f>SUM($E$198:CW198)-SUM($D$207:CV207)</f>
        <v>0</v>
      </c>
      <c r="CX206" s="139">
        <f>SUM($E$198:CX198)-SUM($D$207:CW207)</f>
        <v>0</v>
      </c>
      <c r="CY206" s="139">
        <f>SUM($E$198:CY198)-SUM($D$207:CX207)</f>
        <v>0</v>
      </c>
      <c r="CZ206" s="139">
        <f>SUM($E$198:CZ198)-SUM($D$207:CY207)</f>
        <v>0</v>
      </c>
      <c r="DA206" s="139">
        <f>SUM($E$198:DA198)-SUM($D$207:CZ207)</f>
        <v>0</v>
      </c>
      <c r="DB206" s="139">
        <f>SUM($E$198:DB198)-SUM($D$207:DA207)</f>
        <v>0</v>
      </c>
      <c r="DC206" s="139">
        <f>SUM($E$198:DC198)-SUM($D$207:DB207)</f>
        <v>0</v>
      </c>
      <c r="DD206" s="139">
        <f>SUM($E$198:DD198)-SUM($D$207:DC207)</f>
        <v>0</v>
      </c>
      <c r="DE206" s="139">
        <f>SUM($E$198:DE198)-SUM($D$207:DD207)</f>
        <v>0</v>
      </c>
      <c r="DF206" s="139">
        <f>SUM($E$198:DF198)-SUM($D$207:DE207)</f>
        <v>0</v>
      </c>
      <c r="DG206" s="139">
        <f>SUM($E$198:DG198)-SUM($D$207:DF207)</f>
        <v>0</v>
      </c>
      <c r="DH206" s="139">
        <f>SUM($E$198:DH198)-SUM($D$207:DG207)</f>
        <v>0</v>
      </c>
      <c r="DI206" s="139">
        <f>SUM($E$198:DI198)-SUM($D$207:DH207)</f>
        <v>0</v>
      </c>
      <c r="DJ206" s="139">
        <f>SUM($E$198:DJ198)-SUM($D$207:DI207)</f>
        <v>0</v>
      </c>
      <c r="DK206" s="139">
        <f>SUM($E$198:DK198)-SUM($D$207:DJ207)</f>
        <v>0</v>
      </c>
      <c r="DL206" s="139">
        <f>SUM($E$198:DL198)-SUM($D$207:DK207)</f>
        <v>0</v>
      </c>
      <c r="DM206" s="139">
        <f>SUM($E$198:DM198)-SUM($D$207:DL207)</f>
        <v>0</v>
      </c>
      <c r="DN206" s="139">
        <f>SUM($E$198:DN198)-SUM($D$207:DM207)</f>
        <v>0</v>
      </c>
      <c r="DO206" s="139">
        <f>SUM($E$198:DO198)-SUM($D$207:DN207)</f>
        <v>0</v>
      </c>
      <c r="DP206" s="139">
        <f>SUM($E$198:DP198)-SUM($D$207:DO207)</f>
        <v>0</v>
      </c>
      <c r="DQ206" s="139">
        <f>SUM($E$198:DQ198)-SUM($D$207:DP207)</f>
        <v>0</v>
      </c>
      <c r="DR206" s="139">
        <f>SUM($E$198:DR198)-SUM($D$207:DQ207)</f>
        <v>0</v>
      </c>
      <c r="DS206" s="139">
        <f>SUM($E$198:DS198)-SUM($D$207:DR207)</f>
        <v>0</v>
      </c>
      <c r="DT206" s="139">
        <f>SUM($E$198:DT198)-SUM($D$207:DS207)</f>
        <v>0</v>
      </c>
      <c r="DU206" s="139">
        <f>SUM($E$198:DU198)-SUM($D$207:DT207)</f>
        <v>0</v>
      </c>
      <c r="DV206" s="139">
        <f>SUM($E$198:DV198)-SUM($D$207:DU207)</f>
        <v>0</v>
      </c>
      <c r="DW206" s="139">
        <f>SUM($E$198:DW198)-SUM($D$207:DV207)</f>
        <v>0</v>
      </c>
      <c r="DX206" s="139">
        <f>SUM($E$198:DX198)-SUM($D$207:DW207)</f>
        <v>0</v>
      </c>
      <c r="DY206" s="139">
        <f>SUM($E$198:DY198)-SUM($D$207:DX207)</f>
        <v>0</v>
      </c>
      <c r="DZ206" s="139">
        <f>SUM($E$198:DZ198)-SUM($D$207:DY207)</f>
        <v>0</v>
      </c>
      <c r="EA206" s="139">
        <f>SUM($E$198:EA198)-SUM($D$207:DZ207)</f>
        <v>0</v>
      </c>
      <c r="EB206" s="139">
        <f>SUM($E$198:EB198)-SUM($D$207:EA207)</f>
        <v>0</v>
      </c>
      <c r="EC206" s="139">
        <f>SUM($E$198:EC198)-SUM($D$207:EB207)</f>
        <v>0</v>
      </c>
      <c r="ED206" s="139">
        <f>SUM($E$198:ED198)-SUM($D$207:EC207)</f>
        <v>0</v>
      </c>
      <c r="EE206" s="139">
        <f>SUM($E$198:EE198)-SUM($D$207:ED207)</f>
        <v>0</v>
      </c>
      <c r="EF206" s="139">
        <f>SUM($E$198:EF198)-SUM($D$207:EE207)</f>
        <v>0</v>
      </c>
      <c r="EG206" s="139">
        <f>SUM($E$198:EG198)-SUM($D$207:EF207)</f>
        <v>0</v>
      </c>
      <c r="EH206" s="139">
        <f>SUM($E$198:EH198)-SUM($D$207:EG207)</f>
        <v>0</v>
      </c>
      <c r="EI206" s="139">
        <f>SUM($E$198:EI198)-SUM($D$207:EH207)</f>
        <v>0</v>
      </c>
      <c r="EJ206" s="139">
        <f>SUM($E$198:EJ198)-SUM($D$207:EI207)</f>
        <v>0</v>
      </c>
      <c r="EK206" s="139">
        <f>SUM($E$198:EK198)-SUM($D$207:EJ207)</f>
        <v>0</v>
      </c>
      <c r="EL206" s="139">
        <f>SUM($E$198:EL198)-SUM($D$207:EK207)</f>
        <v>0</v>
      </c>
      <c r="EM206" s="139">
        <f>SUM($E$198:EM198)-SUM($D$207:EL207)</f>
        <v>0</v>
      </c>
      <c r="EN206" s="139">
        <f>SUM($E$198:EN198)-SUM($D$207:EM207)</f>
        <v>0</v>
      </c>
      <c r="EO206" s="139">
        <f>SUM($E$198:EO198)-SUM($D$207:EN207)</f>
        <v>0</v>
      </c>
      <c r="EP206" s="139">
        <f>SUM($E$198:EP198)-SUM($D$207:EO207)</f>
        <v>0</v>
      </c>
      <c r="EQ206" s="139">
        <f>SUM($E$198:EQ198)-SUM($D$207:EP207)</f>
        <v>0</v>
      </c>
      <c r="ER206" s="139">
        <f>SUM($E$198:ER198)-SUM($D$207:EQ207)</f>
        <v>0</v>
      </c>
      <c r="ES206" s="139">
        <f>SUM($E$198:ES198)-SUM($D$207:ER207)</f>
        <v>0</v>
      </c>
      <c r="ET206" s="139">
        <f>SUM($E$198:ET198)-SUM($D$207:ES207)</f>
        <v>0</v>
      </c>
      <c r="EU206" s="139">
        <f>SUM($E$198:EU198)-SUM($D$207:ET207)</f>
        <v>0</v>
      </c>
      <c r="EV206" s="139">
        <f>SUM($E$198:EV198)-SUM($D$207:EU207)</f>
        <v>0</v>
      </c>
      <c r="EW206" s="139">
        <f>SUM($E$198:EW198)-SUM($D$207:EV207)</f>
        <v>0</v>
      </c>
      <c r="EX206" s="139">
        <f>SUM($E$198:EX198)-SUM($D$207:EW207)</f>
        <v>0</v>
      </c>
      <c r="EY206" s="139">
        <f>SUM($E$198:EY198)-SUM($D$207:EX207)</f>
        <v>0</v>
      </c>
      <c r="EZ206" s="139">
        <f>SUM($E$198:EZ198)-SUM($D$207:EY207)</f>
        <v>0</v>
      </c>
      <c r="FA206" s="139">
        <f>SUM($E$198:FA198)-SUM($D$207:EZ207)</f>
        <v>0</v>
      </c>
      <c r="FB206" s="139">
        <f>SUM($E$198:FB198)-SUM($D$207:FA207)</f>
        <v>0</v>
      </c>
      <c r="FC206" s="139">
        <f>SUM($E$198:FC198)-SUM($D$207:FB207)</f>
        <v>0</v>
      </c>
      <c r="FD206" s="139">
        <f>SUM($E$198:FD198)-SUM($D$207:FC207)</f>
        <v>0</v>
      </c>
      <c r="FE206" s="139">
        <f>SUM($E$198:FE198)-SUM($D$207:FD207)</f>
        <v>0</v>
      </c>
      <c r="FF206" s="139">
        <f>SUM($E$198:FF198)-SUM($D$207:FE207)</f>
        <v>0</v>
      </c>
      <c r="FG206" s="139">
        <f>SUM($E$198:FG198)-SUM($D$207:FF207)</f>
        <v>0</v>
      </c>
      <c r="FH206" s="139">
        <f>SUM($E$198:FH198)-SUM($D$207:FG207)</f>
        <v>0</v>
      </c>
      <c r="FI206" s="139">
        <f>SUM($E$198:FI198)-SUM($D$207:FH207)</f>
        <v>0</v>
      </c>
      <c r="FJ206" s="139">
        <f>SUM($E$198:FJ198)-SUM($D$207:FI207)</f>
        <v>0</v>
      </c>
      <c r="FK206" s="139">
        <f>SUM($E$198:FK198)-SUM($D$207:FJ207)</f>
        <v>0</v>
      </c>
      <c r="FL206" s="139">
        <f>SUM($E$198:FL198)-SUM($D$207:FK207)</f>
        <v>0</v>
      </c>
      <c r="FM206" s="139">
        <f>SUM($E$198:FM198)-SUM($D$207:FL207)</f>
        <v>0</v>
      </c>
      <c r="FN206" s="139">
        <f>SUM($E$198:FN198)-SUM($D$207:FM207)</f>
        <v>0</v>
      </c>
    </row>
    <row r="207" spans="1:16384">
      <c r="B207" s="139" t="s">
        <v>354</v>
      </c>
      <c r="E207" s="139">
        <f>IF(E$197='Capital Structure'!$R$7,SUM($E$198:E198),0)</f>
        <v>0</v>
      </c>
      <c r="F207" s="139">
        <f>IF(F$197='Capital Structure'!$R$7,SUM($E$198:F198),0)</f>
        <v>0</v>
      </c>
      <c r="G207" s="139">
        <f>IF(G$197='Capital Structure'!$R$7,SUM($E$198:G198),0)</f>
        <v>0</v>
      </c>
      <c r="H207" s="139">
        <f>IF(H$197='Capital Structure'!$R$7,SUM($E$198:H198),0)</f>
        <v>0</v>
      </c>
      <c r="I207" s="139">
        <f>IF(I$197='Capital Structure'!$R$7,SUM($E$198:I198),0)</f>
        <v>0</v>
      </c>
      <c r="J207" s="139">
        <f>IF(J$197='Capital Structure'!$R$7,SUM($E$198:J198),0)</f>
        <v>0</v>
      </c>
      <c r="K207" s="139">
        <f>IF(K$197='Capital Structure'!$R$7,SUM($E$198:K198),0)</f>
        <v>0</v>
      </c>
      <c r="L207" s="139">
        <f>IF(L$197='Capital Structure'!$R$7,SUM($E$198:L198),0)</f>
        <v>0</v>
      </c>
      <c r="M207" s="139">
        <f>IF(M$197='Capital Structure'!$R$7,SUM($E$198:M198),0)</f>
        <v>0</v>
      </c>
      <c r="N207" s="139">
        <f>IF(N$197='Capital Structure'!$R$7,SUM($E$198:N198),0)</f>
        <v>0</v>
      </c>
      <c r="O207" s="139">
        <f>IF(O$197='Capital Structure'!$R$7,SUM($E$198:O198),0)</f>
        <v>0</v>
      </c>
      <c r="P207" s="139">
        <f>IF(P$197='Capital Structure'!$R$7,SUM($E$198:P198),0)</f>
        <v>0</v>
      </c>
      <c r="Q207" s="139">
        <f>IF(Q$197='Capital Structure'!$R$7,SUM($E$198:Q198),0)</f>
        <v>0</v>
      </c>
      <c r="R207" s="139">
        <f>IF(R$197='Capital Structure'!$R$7,SUM($E$198:R198),0)</f>
        <v>0</v>
      </c>
      <c r="S207" s="139">
        <f>IF(S$197='Capital Structure'!$R$7,SUM($E$198:S198),0)</f>
        <v>0</v>
      </c>
      <c r="T207" s="139">
        <f>IF(T$197='Capital Structure'!$R$7,SUM($E$198:T198),0)</f>
        <v>0</v>
      </c>
      <c r="U207" s="139">
        <f>IF(U$197='Capital Structure'!$R$7,SUM($E$198:U198),0)</f>
        <v>0</v>
      </c>
      <c r="V207" s="139">
        <f>IF(V$197='Capital Structure'!$R$7,SUM($E$198:V198),0)</f>
        <v>0</v>
      </c>
      <c r="W207" s="139">
        <f>IF(W$197='Capital Structure'!$R$7,SUM($E$198:W198),0)</f>
        <v>0</v>
      </c>
      <c r="X207" s="139">
        <f>IF(X$197='Capital Structure'!$R$7,SUM($E$198:X198),0)</f>
        <v>0</v>
      </c>
      <c r="Y207" s="139">
        <f>IF(Y$197='Capital Structure'!$R$7,SUM($E$198:Y198),0)</f>
        <v>0</v>
      </c>
      <c r="Z207" s="139">
        <f>IF(Z$197='Capital Structure'!$R$7,SUM($E$198:Z198),0)</f>
        <v>0</v>
      </c>
      <c r="AA207" s="139">
        <f>IF(AA$197='Capital Structure'!$R$7,SUM($E$198:AA198),0)</f>
        <v>0</v>
      </c>
      <c r="AB207" s="139">
        <f>IF(AB$197='Capital Structure'!$R$7,SUM($E$198:AB198),0)</f>
        <v>0</v>
      </c>
      <c r="AC207" s="139">
        <f>IF(AC$197='Capital Structure'!$R$7,SUM($E$198:AC198),0)</f>
        <v>0</v>
      </c>
      <c r="AD207" s="139">
        <f>IF(AD$197='Capital Structure'!$R$7,SUM($E$198:AD198),0)</f>
        <v>0</v>
      </c>
      <c r="AE207" s="139">
        <f>IF(AE$197='Capital Structure'!$R$7,SUM($E$198:AE198),0)</f>
        <v>0</v>
      </c>
      <c r="AF207" s="139">
        <f>IF(AF$197='Capital Structure'!$R$7,SUM($E$198:AF198),0)</f>
        <v>0</v>
      </c>
      <c r="AG207" s="139">
        <f>IF(AG$197='Capital Structure'!$R$7,SUM($E$198:AG198),0)</f>
        <v>0</v>
      </c>
      <c r="AH207" s="139">
        <f>IF(AH$197='Capital Structure'!$R$7,SUM($E$198:AH198),0)</f>
        <v>0</v>
      </c>
      <c r="AI207" s="139">
        <f>IF(AI$197='Capital Structure'!$R$7,SUM($E$198:AI198),0)</f>
        <v>0</v>
      </c>
      <c r="AJ207" s="139">
        <f>IF(AJ$197='Capital Structure'!$R$7,SUM($E$198:AJ198),0)</f>
        <v>0</v>
      </c>
      <c r="AK207" s="139">
        <f>IF(AK$197='Capital Structure'!$R$7,SUM($E$198:AK198),0)</f>
        <v>0</v>
      </c>
      <c r="AL207" s="139">
        <f>IF(AL$197='Capital Structure'!$R$7,SUM($E$198:AL198),0)</f>
        <v>0</v>
      </c>
      <c r="AM207" s="139">
        <f>IF(AM$197='Capital Structure'!$R$7,SUM($E$198:AM198),0)</f>
        <v>0</v>
      </c>
      <c r="AN207" s="139">
        <f>IF(AN$197='Capital Structure'!$R$7,SUM($E$198:AN198),0)</f>
        <v>0</v>
      </c>
      <c r="AO207" s="139">
        <f>IF(AO$197='Capital Structure'!$R$7,SUM($E$198:AO198),0)</f>
        <v>0</v>
      </c>
      <c r="AP207" s="139">
        <f>IF(AP$197='Capital Structure'!$R$7,SUM($E$198:AP198),0)</f>
        <v>0</v>
      </c>
      <c r="AQ207" s="139">
        <f>IF(AQ$197='Capital Structure'!$R$7,SUM($E$198:AQ198),0)</f>
        <v>0</v>
      </c>
      <c r="AR207" s="139">
        <f>IF(AR$197='Capital Structure'!$R$7,SUM($E$198:AR198),0)</f>
        <v>0</v>
      </c>
      <c r="AS207" s="139">
        <f>IF(AS$197='Capital Structure'!$R$7,SUM($E$198:AS198),0)</f>
        <v>0</v>
      </c>
      <c r="AT207" s="139">
        <f>IF(AT$197='Capital Structure'!$R$7,SUM($E$198:AT198),0)</f>
        <v>0</v>
      </c>
      <c r="AU207" s="139">
        <f>IF(AU$197='Capital Structure'!$R$7,SUM($E$198:AU198),0)</f>
        <v>0</v>
      </c>
      <c r="AV207" s="139">
        <f>IF(AV$197='Capital Structure'!$R$7,SUM($E$198:AV198),0)</f>
        <v>0</v>
      </c>
      <c r="AW207" s="139">
        <f>IF(AW$197='Capital Structure'!$R$7,SUM($E$198:AW198),0)</f>
        <v>0</v>
      </c>
      <c r="AX207" s="139">
        <f>IF(AX$197='Capital Structure'!$R$7,SUM($E$198:AX198),0)</f>
        <v>0</v>
      </c>
      <c r="AY207" s="139">
        <f>IF(AY$197='Capital Structure'!$R$7,SUM($E$198:AY198),0)</f>
        <v>0</v>
      </c>
      <c r="AZ207" s="139">
        <f>IF(AZ$197='Capital Structure'!$R$7,SUM($E$198:AZ198),0)</f>
        <v>0</v>
      </c>
      <c r="BA207" s="139">
        <f>IF(BA$197='Capital Structure'!$R$7,SUM($E$198:BA198),0)</f>
        <v>0</v>
      </c>
      <c r="BB207" s="139">
        <f>IF(BB$197='Capital Structure'!$R$7,SUM($E$198:BB198),0)</f>
        <v>0</v>
      </c>
      <c r="BC207" s="139">
        <f>IF(BC$197='Capital Structure'!$R$7,SUM($E$198:BC198),0)</f>
        <v>0</v>
      </c>
      <c r="BD207" s="139">
        <f>IF(BD$197='Capital Structure'!$R$7,SUM($E$198:BD198),0)</f>
        <v>0</v>
      </c>
      <c r="BE207" s="139">
        <f>IF(BE$197='Capital Structure'!$R$7,SUM($E$198:BE198),0)</f>
        <v>0</v>
      </c>
      <c r="BF207" s="139">
        <f>IF(BF$197='Capital Structure'!$R$7,SUM($E$198:BF198),0)</f>
        <v>0</v>
      </c>
      <c r="BG207" s="139">
        <f>IF(BG$197='Capital Structure'!$R$7,SUM($E$198:BG198),0)</f>
        <v>0</v>
      </c>
      <c r="BH207" s="139">
        <f>IF(BH$197='Capital Structure'!$R$7,SUM($E$198:BH198),0)</f>
        <v>0</v>
      </c>
      <c r="BI207" s="139">
        <f>IF(BI$197='Capital Structure'!$R$7,SUM($E$198:BI198),0)</f>
        <v>0</v>
      </c>
      <c r="BJ207" s="139">
        <f>IF(BJ$197='Capital Structure'!$R$7,SUM($E$198:BJ198),0)</f>
        <v>0</v>
      </c>
      <c r="BK207" s="139">
        <f>IF(BK$197='Capital Structure'!$R$7,SUM($E$198:BK198),0)</f>
        <v>0</v>
      </c>
      <c r="BL207" s="139">
        <f>IF(BL$197='Capital Structure'!$R$7,SUM($E$198:BL198),0)</f>
        <v>0</v>
      </c>
      <c r="BM207" s="139">
        <f>IF(BM$197='Capital Structure'!$R$7,SUM($E$198:BM198),0)</f>
        <v>0</v>
      </c>
      <c r="BN207" s="139">
        <f>IF(BN$197='Capital Structure'!$R$7,SUM($E$198:BN198),0)</f>
        <v>0</v>
      </c>
      <c r="BO207" s="139">
        <f>IF(BO$197='Capital Structure'!$R$7,SUM($E$198:BO198),0)</f>
        <v>0</v>
      </c>
      <c r="BP207" s="139">
        <f>IF(BP$197='Capital Structure'!$R$7,SUM($E$198:BP198),0)</f>
        <v>0</v>
      </c>
      <c r="BQ207" s="139">
        <f>IF(BQ$197='Capital Structure'!$R$7,SUM($E$198:BQ198),0)</f>
        <v>0</v>
      </c>
      <c r="BR207" s="139">
        <f>IF(BR$197='Capital Structure'!$R$7,SUM($E$198:BR198),0)</f>
        <v>0</v>
      </c>
      <c r="BS207" s="139">
        <f>IF(BS$197='Capital Structure'!$R$7,SUM($E$198:BS198),0)</f>
        <v>0</v>
      </c>
      <c r="BT207" s="139">
        <f>IF(BT$197='Capital Structure'!$R$7,SUM($E$198:BT198),0)</f>
        <v>0</v>
      </c>
      <c r="BU207" s="139">
        <f>IF(BU$197='Capital Structure'!$R$7,SUM($E$198:BU198),0)</f>
        <v>0</v>
      </c>
      <c r="BV207" s="139">
        <f>IF(BV$197='Capital Structure'!$R$7,SUM($E$198:BV198),0)</f>
        <v>0</v>
      </c>
      <c r="BW207" s="139">
        <f>IF(BW$197='Capital Structure'!$R$7,SUM($E$198:BW198),0)</f>
        <v>0</v>
      </c>
      <c r="BX207" s="139">
        <f>IF(BX$197='Capital Structure'!$R$7,SUM($E$198:BX198),0)</f>
        <v>0</v>
      </c>
      <c r="BY207" s="139">
        <f>IF(BY$197='Capital Structure'!$R$7,SUM($E$198:BY198),0)</f>
        <v>0</v>
      </c>
      <c r="BZ207" s="139">
        <f>IF(BZ$197='Capital Structure'!$R$7,SUM($E$198:BZ198),0)</f>
        <v>0</v>
      </c>
      <c r="CA207" s="139">
        <f>IF(CA$197='Capital Structure'!$R$7,SUM($E$198:CA198),0)</f>
        <v>0</v>
      </c>
      <c r="CB207" s="139">
        <f>IF(CB$197='Capital Structure'!$R$7,SUM($E$198:CB198),0)</f>
        <v>0</v>
      </c>
      <c r="CC207" s="139">
        <f>IF(CC$197='Capital Structure'!$R$7,SUM($E$198:CC198),0)</f>
        <v>0</v>
      </c>
      <c r="CD207" s="139">
        <f>IF(CD$197='Capital Structure'!$R$7,SUM($E$198:CD198),0)</f>
        <v>0</v>
      </c>
      <c r="CE207" s="139">
        <f>IF(CE$197='Capital Structure'!$R$7,SUM($E$198:CE198),0)</f>
        <v>0</v>
      </c>
      <c r="CF207" s="139">
        <f>IF(CF$197='Capital Structure'!$R$7,SUM($E$198:CF198),0)</f>
        <v>0</v>
      </c>
      <c r="CG207" s="139">
        <f>IF(CG$197='Capital Structure'!$R$7,SUM($E$198:CG198),0)</f>
        <v>0</v>
      </c>
      <c r="CH207" s="139">
        <f>IF(CH$197='Capital Structure'!$R$7,SUM($E$198:CH198),0)</f>
        <v>0</v>
      </c>
      <c r="CI207" s="139">
        <f>IF(CI$197='Capital Structure'!$R$7,SUM($E$198:CI198),0)</f>
        <v>0</v>
      </c>
      <c r="CJ207" s="139">
        <f>IF(CJ$197='Capital Structure'!$R$7,SUM($E$198:CJ198),0)</f>
        <v>0</v>
      </c>
      <c r="CK207" s="139">
        <f>IF(CK$197='Capital Structure'!$R$7,SUM($E$198:CK198),0)</f>
        <v>0</v>
      </c>
      <c r="CL207" s="139">
        <f>IF(CL$197='Capital Structure'!$R$7,SUM($E$198:CL198),0)</f>
        <v>0</v>
      </c>
      <c r="CM207" s="139">
        <f>IF(CM$197='Capital Structure'!$R$7,SUM($E$198:CM198),0)</f>
        <v>0</v>
      </c>
      <c r="CN207" s="139">
        <f>IF(CN$197='Capital Structure'!$R$7,SUM($E$198:CN198),0)</f>
        <v>0</v>
      </c>
      <c r="CO207" s="139">
        <f>IF(CO$197='Capital Structure'!$R$7,SUM($E$198:CO198),0)</f>
        <v>0</v>
      </c>
      <c r="CP207" s="139">
        <f>IF(CP$197='Capital Structure'!$R$7,SUM($E$198:CP198),0)</f>
        <v>0</v>
      </c>
      <c r="CQ207" s="139">
        <f>IF(CQ$197='Capital Structure'!$R$7,SUM($E$198:CQ198),0)</f>
        <v>0</v>
      </c>
      <c r="CR207" s="139">
        <f>IF(CR$197='Capital Structure'!$R$7,SUM($E$198:CR198),0)</f>
        <v>0</v>
      </c>
      <c r="CS207" s="139">
        <f>IF(CS$197='Capital Structure'!$R$7,SUM($E$198:CS198),0)</f>
        <v>0</v>
      </c>
      <c r="CT207" s="139">
        <f>IF(CT$197='Capital Structure'!$R$7,SUM($E$198:CT198),0)</f>
        <v>0</v>
      </c>
      <c r="CU207" s="139">
        <f>IF(CU$197='Capital Structure'!$R$7,SUM($E$198:CU198),0)</f>
        <v>0</v>
      </c>
      <c r="CV207" s="139">
        <f>IF(CV$197='Capital Structure'!$R$7,SUM($E$198:CV198),0)</f>
        <v>0</v>
      </c>
      <c r="CW207" s="139">
        <f>IF(CW$197='Capital Structure'!$R$7,SUM($E$198:CW198),0)</f>
        <v>0</v>
      </c>
      <c r="CX207" s="139">
        <f>IF(CX$197='Capital Structure'!$R$7,SUM($E$198:CX198),0)</f>
        <v>0</v>
      </c>
      <c r="CY207" s="139">
        <f>IF(CY$197='Capital Structure'!$R$7,SUM($E$198:CY198),0)</f>
        <v>0</v>
      </c>
      <c r="CZ207" s="139">
        <f>IF(CZ$197='Capital Structure'!$R$7,SUM($E$198:CZ198),0)</f>
        <v>0</v>
      </c>
      <c r="DA207" s="139">
        <f>IF(DA$197='Capital Structure'!$R$7,SUM($E$198:DA198),0)</f>
        <v>0</v>
      </c>
      <c r="DB207" s="139">
        <f>IF(DB$197='Capital Structure'!$R$7,SUM($E$198:DB198),0)</f>
        <v>0</v>
      </c>
      <c r="DC207" s="139">
        <f>IF(DC$197='Capital Structure'!$R$7,SUM($E$198:DC198),0)</f>
        <v>0</v>
      </c>
      <c r="DD207" s="139">
        <f>IF(DD$197='Capital Structure'!$R$7,SUM($E$198:DD198),0)</f>
        <v>0</v>
      </c>
      <c r="DE207" s="139">
        <f>IF(DE$197='Capital Structure'!$R$7,SUM($E$198:DE198),0)</f>
        <v>0</v>
      </c>
      <c r="DF207" s="139">
        <f>IF(DF$197='Capital Structure'!$R$7,SUM($E$198:DF198),0)</f>
        <v>0</v>
      </c>
      <c r="DG207" s="139">
        <f>IF(DG$197='Capital Structure'!$R$7,SUM($E$198:DG198),0)</f>
        <v>0</v>
      </c>
      <c r="DH207" s="139">
        <f>IF(DH$197='Capital Structure'!$R$7,SUM($E$198:DH198),0)</f>
        <v>0</v>
      </c>
      <c r="DI207" s="139">
        <f>IF(DI$197='Capital Structure'!$R$7,SUM($E$198:DI198),0)</f>
        <v>0</v>
      </c>
      <c r="DJ207" s="139">
        <f>IF(DJ$197='Capital Structure'!$R$7,SUM($E$198:DJ198),0)</f>
        <v>0</v>
      </c>
      <c r="DK207" s="139">
        <f>IF(DK$197='Capital Structure'!$R$7,SUM($E$198:DK198),0)</f>
        <v>0</v>
      </c>
      <c r="DL207" s="139">
        <f>IF(DL$197='Capital Structure'!$R$7,SUM($E$198:DL198),0)</f>
        <v>0</v>
      </c>
      <c r="DM207" s="139">
        <f>IF(DM$197='Capital Structure'!$R$7,SUM($E$198:DM198),0)</f>
        <v>0</v>
      </c>
      <c r="DN207" s="139">
        <f>IF(DN$197='Capital Structure'!$R$7,SUM($E$198:DN198),0)</f>
        <v>0</v>
      </c>
      <c r="DO207" s="139">
        <f>IF(DO$197='Capital Structure'!$R$7,SUM($E$198:DO198),0)</f>
        <v>0</v>
      </c>
      <c r="DP207" s="139">
        <f>IF(DP$197='Capital Structure'!$R$7,SUM($E$198:DP198),0)</f>
        <v>0</v>
      </c>
      <c r="DQ207" s="139">
        <f>IF(DQ$197='Capital Structure'!$R$7,SUM($E$198:DQ198),0)</f>
        <v>0</v>
      </c>
      <c r="DR207" s="139">
        <f>IF(DR$197='Capital Structure'!$R$7,SUM($E$198:DR198),0)</f>
        <v>0</v>
      </c>
      <c r="DS207" s="139">
        <f>IF(DS$197='Capital Structure'!$R$7,SUM($E$198:DS198),0)</f>
        <v>0</v>
      </c>
      <c r="DT207" s="139">
        <f>IF(DT$197='Capital Structure'!$R$7,SUM($E$198:DT198),0)</f>
        <v>0</v>
      </c>
      <c r="DU207" s="139">
        <f>IF(DU$197='Capital Structure'!$R$7,SUM($E$198:DU198),0)</f>
        <v>0</v>
      </c>
      <c r="DV207" s="139">
        <f>IF(DV$197='Capital Structure'!$R$7,SUM($E$198:DV198),0)</f>
        <v>0</v>
      </c>
      <c r="DW207" s="139">
        <f>IF(DW$197='Capital Structure'!$R$7,SUM($E$198:DW198),0)</f>
        <v>0</v>
      </c>
      <c r="DX207" s="139">
        <f>IF(DX$197='Capital Structure'!$R$7,SUM($E$198:DX198),0)</f>
        <v>0</v>
      </c>
      <c r="DY207" s="139">
        <f>IF(DY$197='Capital Structure'!$R$7,SUM($E$198:DY198),0)</f>
        <v>0</v>
      </c>
      <c r="DZ207" s="139">
        <f>IF(DZ$197='Capital Structure'!$R$7,SUM($E$198:DZ198),0)</f>
        <v>0</v>
      </c>
      <c r="EA207" s="139">
        <f>IF(EA$197='Capital Structure'!$R$7,SUM($E$198:EA198),0)</f>
        <v>0</v>
      </c>
      <c r="EB207" s="139">
        <f>IF(EB$197='Capital Structure'!$R$7,SUM($E$198:EB198),0)</f>
        <v>0</v>
      </c>
      <c r="EC207" s="139">
        <f>IF(EC$197='Capital Structure'!$R$7,SUM($E$198:EC198),0)</f>
        <v>0</v>
      </c>
      <c r="ED207" s="139">
        <f>IF(ED$197='Capital Structure'!$R$7,SUM($E$198:ED198),0)</f>
        <v>0</v>
      </c>
      <c r="EE207" s="139">
        <f>IF(EE$197='Capital Structure'!$R$7,SUM($E$198:EE198),0)</f>
        <v>0</v>
      </c>
      <c r="EF207" s="139">
        <f>IF(EF$197='Capital Structure'!$R$7,SUM($E$198:EF198),0)</f>
        <v>0</v>
      </c>
      <c r="EG207" s="139">
        <f>IF(EG$197='Capital Structure'!$R$7,SUM($E$198:EG198),0)</f>
        <v>0</v>
      </c>
      <c r="EH207" s="139">
        <f>IF(EH$197='Capital Structure'!$R$7,SUM($E$198:EH198),0)</f>
        <v>0</v>
      </c>
      <c r="EI207" s="139">
        <f>IF(EI$197='Capital Structure'!$R$7,SUM($E$198:EI198),0)</f>
        <v>0</v>
      </c>
      <c r="EJ207" s="139">
        <f>IF(EJ$197='Capital Structure'!$R$7,SUM($E$198:EJ198),0)</f>
        <v>0</v>
      </c>
      <c r="EK207" s="139">
        <f>IF(EK$197='Capital Structure'!$R$7,SUM($E$198:EK198),0)</f>
        <v>0</v>
      </c>
      <c r="EL207" s="139">
        <f>IF(EL$197='Capital Structure'!$R$7,SUM($E$198:EL198),0)</f>
        <v>0</v>
      </c>
      <c r="EM207" s="139">
        <f>IF(EM$197='Capital Structure'!$R$7,SUM($E$198:EM198),0)</f>
        <v>0</v>
      </c>
      <c r="EN207" s="139">
        <f>IF(EN$197='Capital Structure'!$R$7,SUM($E$198:EN198),0)</f>
        <v>0</v>
      </c>
      <c r="EO207" s="139">
        <f>IF(EO$197='Capital Structure'!$R$7,SUM($E$198:EO198),0)</f>
        <v>0</v>
      </c>
      <c r="EP207" s="139">
        <f>IF(EP$197='Capital Structure'!$R$7,SUM($E$198:EP198),0)</f>
        <v>0</v>
      </c>
      <c r="EQ207" s="139">
        <f>IF(EQ$197='Capital Structure'!$R$7,SUM($E$198:EQ198),0)</f>
        <v>0</v>
      </c>
      <c r="ER207" s="139">
        <f>IF(ER$197='Capital Structure'!$R$7,SUM($E$198:ER198),0)</f>
        <v>0</v>
      </c>
      <c r="ES207" s="139">
        <f>IF(ES$197='Capital Structure'!$R$7,SUM($E$198:ES198),0)</f>
        <v>0</v>
      </c>
      <c r="ET207" s="139">
        <f>IF(ET$197='Capital Structure'!$R$7,SUM($E$198:ET198),0)</f>
        <v>0</v>
      </c>
      <c r="EU207" s="139">
        <f>IF(EU$197='Capital Structure'!$R$7,SUM($E$198:EU198),0)</f>
        <v>0</v>
      </c>
      <c r="EV207" s="139">
        <f>IF(EV$197='Capital Structure'!$R$7,SUM($E$198:EV198),0)</f>
        <v>0</v>
      </c>
      <c r="EW207" s="139">
        <f>IF(EW$197='Capital Structure'!$R$7,SUM($E$198:EW198),0)</f>
        <v>0</v>
      </c>
      <c r="EX207" s="139">
        <f>IF(EX$197='Capital Structure'!$R$7,SUM($E$198:EX198),0)</f>
        <v>0</v>
      </c>
      <c r="EY207" s="139">
        <f>IF(EY$197='Capital Structure'!$R$7,SUM($E$198:EY198),0)</f>
        <v>0</v>
      </c>
      <c r="EZ207" s="139">
        <f>IF(EZ$197='Capital Structure'!$R$7,SUM($E$198:EZ198),0)</f>
        <v>0</v>
      </c>
      <c r="FA207" s="139">
        <f>IF(FA$197='Capital Structure'!$R$7,SUM($E$198:FA198),0)</f>
        <v>0</v>
      </c>
      <c r="FB207" s="139">
        <f>IF(FB$197='Capital Structure'!$R$7,SUM($E$198:FB198),0)</f>
        <v>0</v>
      </c>
      <c r="FC207" s="139">
        <f>IF(FC$197='Capital Structure'!$R$7,SUM($E$198:FC198),0)</f>
        <v>0</v>
      </c>
      <c r="FD207" s="139">
        <f>IF(FD$197='Capital Structure'!$R$7,SUM($E$198:FD198),0)</f>
        <v>0</v>
      </c>
      <c r="FE207" s="139">
        <f>IF(FE$197='Capital Structure'!$R$7,SUM($E$198:FE198),0)</f>
        <v>0</v>
      </c>
      <c r="FF207" s="139">
        <f>IF(FF$197='Capital Structure'!$R$7,SUM($E$198:FF198),0)</f>
        <v>0</v>
      </c>
      <c r="FG207" s="139">
        <f>IF(FG$197='Capital Structure'!$R$7,SUM($E$198:FG198),0)</f>
        <v>0</v>
      </c>
      <c r="FH207" s="139">
        <f>IF(FH$197='Capital Structure'!$R$7,SUM($E$198:FH198),0)</f>
        <v>0</v>
      </c>
      <c r="FI207" s="139">
        <f>IF(FI$197='Capital Structure'!$R$7,SUM($E$198:FI198),0)</f>
        <v>0</v>
      </c>
      <c r="FJ207" s="139">
        <f>IF(FJ$197='Capital Structure'!$R$7,SUM($E$198:FJ198),0)</f>
        <v>0</v>
      </c>
      <c r="FK207" s="139">
        <f>IF(FK$197='Capital Structure'!$R$7,SUM($E$198:FK198),0)</f>
        <v>0</v>
      </c>
      <c r="FL207" s="139">
        <f>IF(FL$197='Capital Structure'!$R$7,SUM($E$198:FL198),0)</f>
        <v>0</v>
      </c>
      <c r="FM207" s="139">
        <f>IF(FM$197='Capital Structure'!$R$7,SUM($E$198:FM198),0)</f>
        <v>0</v>
      </c>
      <c r="FN207" s="139">
        <f>IF(FN$197='Capital Structure'!$R$7,SUM($E$198:FN198),0)</f>
        <v>0</v>
      </c>
    </row>
    <row r="208" spans="1:16384">
      <c r="B208" s="146" t="s">
        <v>330</v>
      </c>
      <c r="E208" s="139">
        <f t="shared" ref="E208:BP208" si="92">E198-E205-E207</f>
        <v>0</v>
      </c>
      <c r="F208" s="139">
        <f t="shared" si="92"/>
        <v>0</v>
      </c>
      <c r="G208" s="139">
        <f t="shared" si="92"/>
        <v>0</v>
      </c>
      <c r="H208" s="139">
        <f t="shared" si="92"/>
        <v>0</v>
      </c>
      <c r="I208" s="139">
        <f t="shared" si="92"/>
        <v>0</v>
      </c>
      <c r="J208" s="139">
        <f t="shared" si="92"/>
        <v>0</v>
      </c>
      <c r="K208" s="139">
        <f t="shared" si="92"/>
        <v>0</v>
      </c>
      <c r="L208" s="139">
        <f t="shared" si="92"/>
        <v>0</v>
      </c>
      <c r="M208" s="139">
        <f t="shared" si="92"/>
        <v>0</v>
      </c>
      <c r="N208" s="139">
        <f t="shared" si="92"/>
        <v>0</v>
      </c>
      <c r="O208" s="139">
        <f t="shared" si="92"/>
        <v>0</v>
      </c>
      <c r="P208" s="139">
        <f t="shared" si="92"/>
        <v>0</v>
      </c>
      <c r="Q208" s="139">
        <f t="shared" si="92"/>
        <v>0</v>
      </c>
      <c r="R208" s="139">
        <f t="shared" si="92"/>
        <v>0</v>
      </c>
      <c r="S208" s="139">
        <f t="shared" si="92"/>
        <v>0</v>
      </c>
      <c r="T208" s="139">
        <f t="shared" si="92"/>
        <v>0</v>
      </c>
      <c r="U208" s="139">
        <f t="shared" si="92"/>
        <v>0</v>
      </c>
      <c r="V208" s="139">
        <f t="shared" si="92"/>
        <v>0</v>
      </c>
      <c r="W208" s="139">
        <f t="shared" si="92"/>
        <v>0</v>
      </c>
      <c r="X208" s="139">
        <f t="shared" si="92"/>
        <v>0</v>
      </c>
      <c r="Y208" s="139">
        <f t="shared" si="92"/>
        <v>0</v>
      </c>
      <c r="Z208" s="139">
        <f t="shared" si="92"/>
        <v>0</v>
      </c>
      <c r="AA208" s="139">
        <f t="shared" si="92"/>
        <v>0</v>
      </c>
      <c r="AB208" s="139">
        <f t="shared" si="92"/>
        <v>0</v>
      </c>
      <c r="AC208" s="139">
        <f t="shared" si="92"/>
        <v>0</v>
      </c>
      <c r="AD208" s="139">
        <f t="shared" si="92"/>
        <v>0</v>
      </c>
      <c r="AE208" s="139">
        <f t="shared" si="92"/>
        <v>0</v>
      </c>
      <c r="AF208" s="139">
        <f t="shared" si="92"/>
        <v>0</v>
      </c>
      <c r="AG208" s="139">
        <f t="shared" si="92"/>
        <v>0</v>
      </c>
      <c r="AH208" s="139">
        <f t="shared" si="92"/>
        <v>0</v>
      </c>
      <c r="AI208" s="139">
        <f t="shared" si="92"/>
        <v>0</v>
      </c>
      <c r="AJ208" s="139">
        <f t="shared" si="92"/>
        <v>0</v>
      </c>
      <c r="AK208" s="139">
        <f t="shared" si="92"/>
        <v>0</v>
      </c>
      <c r="AL208" s="139">
        <f t="shared" si="92"/>
        <v>0</v>
      </c>
      <c r="AM208" s="139">
        <f t="shared" si="92"/>
        <v>0</v>
      </c>
      <c r="AN208" s="139">
        <f t="shared" si="92"/>
        <v>0</v>
      </c>
      <c r="AO208" s="139">
        <f t="shared" si="92"/>
        <v>0</v>
      </c>
      <c r="AP208" s="139">
        <f t="shared" si="92"/>
        <v>0</v>
      </c>
      <c r="AQ208" s="139">
        <f t="shared" si="92"/>
        <v>0</v>
      </c>
      <c r="AR208" s="139">
        <f t="shared" si="92"/>
        <v>0</v>
      </c>
      <c r="AS208" s="139">
        <f t="shared" si="92"/>
        <v>0</v>
      </c>
      <c r="AT208" s="139">
        <f t="shared" si="92"/>
        <v>0</v>
      </c>
      <c r="AU208" s="139">
        <f t="shared" si="92"/>
        <v>0</v>
      </c>
      <c r="AV208" s="139">
        <f t="shared" si="92"/>
        <v>0</v>
      </c>
      <c r="AW208" s="139">
        <f t="shared" si="92"/>
        <v>0</v>
      </c>
      <c r="AX208" s="139">
        <f t="shared" si="92"/>
        <v>0</v>
      </c>
      <c r="AY208" s="139">
        <f t="shared" si="92"/>
        <v>0</v>
      </c>
      <c r="AZ208" s="139">
        <f t="shared" si="92"/>
        <v>0</v>
      </c>
      <c r="BA208" s="139">
        <f t="shared" si="92"/>
        <v>0</v>
      </c>
      <c r="BB208" s="139">
        <f t="shared" si="92"/>
        <v>0</v>
      </c>
      <c r="BC208" s="139">
        <f t="shared" si="92"/>
        <v>0</v>
      </c>
      <c r="BD208" s="139">
        <f t="shared" si="92"/>
        <v>0</v>
      </c>
      <c r="BE208" s="139">
        <f t="shared" si="92"/>
        <v>0</v>
      </c>
      <c r="BF208" s="139">
        <f t="shared" si="92"/>
        <v>0</v>
      </c>
      <c r="BG208" s="139">
        <f t="shared" si="92"/>
        <v>0</v>
      </c>
      <c r="BH208" s="139">
        <f t="shared" si="92"/>
        <v>0</v>
      </c>
      <c r="BI208" s="139">
        <f t="shared" si="92"/>
        <v>0</v>
      </c>
      <c r="BJ208" s="139">
        <f t="shared" si="92"/>
        <v>0</v>
      </c>
      <c r="BK208" s="139">
        <f t="shared" si="92"/>
        <v>0</v>
      </c>
      <c r="BL208" s="139">
        <f t="shared" si="92"/>
        <v>0</v>
      </c>
      <c r="BM208" s="139">
        <f t="shared" si="92"/>
        <v>0</v>
      </c>
      <c r="BN208" s="139">
        <f t="shared" si="92"/>
        <v>0</v>
      </c>
      <c r="BO208" s="139">
        <f t="shared" si="92"/>
        <v>0</v>
      </c>
      <c r="BP208" s="139">
        <f t="shared" si="92"/>
        <v>0</v>
      </c>
      <c r="BQ208" s="139">
        <f t="shared" ref="BQ208:EB208" si="93">BQ198-BQ205-BQ207</f>
        <v>0</v>
      </c>
      <c r="BR208" s="139">
        <f t="shared" si="93"/>
        <v>0</v>
      </c>
      <c r="BS208" s="139">
        <f t="shared" si="93"/>
        <v>0</v>
      </c>
      <c r="BT208" s="139">
        <f t="shared" si="93"/>
        <v>0</v>
      </c>
      <c r="BU208" s="139">
        <f t="shared" si="93"/>
        <v>0</v>
      </c>
      <c r="BV208" s="139">
        <f t="shared" si="93"/>
        <v>0</v>
      </c>
      <c r="BW208" s="139">
        <f t="shared" si="93"/>
        <v>0</v>
      </c>
      <c r="BX208" s="139">
        <f t="shared" si="93"/>
        <v>0</v>
      </c>
      <c r="BY208" s="139">
        <f t="shared" si="93"/>
        <v>0</v>
      </c>
      <c r="BZ208" s="139">
        <f t="shared" si="93"/>
        <v>0</v>
      </c>
      <c r="CA208" s="139">
        <f t="shared" si="93"/>
        <v>0</v>
      </c>
      <c r="CB208" s="139">
        <f t="shared" si="93"/>
        <v>0</v>
      </c>
      <c r="CC208" s="139">
        <f t="shared" si="93"/>
        <v>0</v>
      </c>
      <c r="CD208" s="139">
        <f t="shared" si="93"/>
        <v>0</v>
      </c>
      <c r="CE208" s="139">
        <f t="shared" si="93"/>
        <v>0</v>
      </c>
      <c r="CF208" s="139">
        <f t="shared" si="93"/>
        <v>0</v>
      </c>
      <c r="CG208" s="139">
        <f t="shared" si="93"/>
        <v>0</v>
      </c>
      <c r="CH208" s="139">
        <f t="shared" si="93"/>
        <v>0</v>
      </c>
      <c r="CI208" s="139">
        <f t="shared" si="93"/>
        <v>0</v>
      </c>
      <c r="CJ208" s="139">
        <f t="shared" si="93"/>
        <v>0</v>
      </c>
      <c r="CK208" s="139">
        <f t="shared" si="93"/>
        <v>0</v>
      </c>
      <c r="CL208" s="139">
        <f t="shared" si="93"/>
        <v>0</v>
      </c>
      <c r="CM208" s="139">
        <f t="shared" si="93"/>
        <v>0</v>
      </c>
      <c r="CN208" s="139">
        <f t="shared" si="93"/>
        <v>0</v>
      </c>
      <c r="CO208" s="139">
        <f t="shared" si="93"/>
        <v>0</v>
      </c>
      <c r="CP208" s="139">
        <f t="shared" si="93"/>
        <v>0</v>
      </c>
      <c r="CQ208" s="139">
        <f t="shared" si="93"/>
        <v>0</v>
      </c>
      <c r="CR208" s="139">
        <f t="shared" si="93"/>
        <v>0</v>
      </c>
      <c r="CS208" s="139">
        <f t="shared" si="93"/>
        <v>0</v>
      </c>
      <c r="CT208" s="139">
        <f t="shared" si="93"/>
        <v>0</v>
      </c>
      <c r="CU208" s="139">
        <f t="shared" si="93"/>
        <v>0</v>
      </c>
      <c r="CV208" s="139">
        <f t="shared" si="93"/>
        <v>0</v>
      </c>
      <c r="CW208" s="139">
        <f t="shared" si="93"/>
        <v>0</v>
      </c>
      <c r="CX208" s="139">
        <f t="shared" si="93"/>
        <v>0</v>
      </c>
      <c r="CY208" s="139">
        <f t="shared" si="93"/>
        <v>0</v>
      </c>
      <c r="CZ208" s="139">
        <f t="shared" si="93"/>
        <v>0</v>
      </c>
      <c r="DA208" s="139">
        <f t="shared" si="93"/>
        <v>0</v>
      </c>
      <c r="DB208" s="139">
        <f t="shared" si="93"/>
        <v>0</v>
      </c>
      <c r="DC208" s="139">
        <f t="shared" si="93"/>
        <v>0</v>
      </c>
      <c r="DD208" s="139">
        <f t="shared" si="93"/>
        <v>0</v>
      </c>
      <c r="DE208" s="139">
        <f t="shared" si="93"/>
        <v>0</v>
      </c>
      <c r="DF208" s="139">
        <f t="shared" si="93"/>
        <v>0</v>
      </c>
      <c r="DG208" s="139">
        <f t="shared" si="93"/>
        <v>0</v>
      </c>
      <c r="DH208" s="139">
        <f t="shared" si="93"/>
        <v>0</v>
      </c>
      <c r="DI208" s="139">
        <f t="shared" si="93"/>
        <v>0</v>
      </c>
      <c r="DJ208" s="139">
        <f t="shared" si="93"/>
        <v>0</v>
      </c>
      <c r="DK208" s="139">
        <f t="shared" si="93"/>
        <v>0</v>
      </c>
      <c r="DL208" s="139">
        <f t="shared" si="93"/>
        <v>0</v>
      </c>
      <c r="DM208" s="139">
        <f t="shared" si="93"/>
        <v>0</v>
      </c>
      <c r="DN208" s="139">
        <f t="shared" si="93"/>
        <v>0</v>
      </c>
      <c r="DO208" s="139">
        <f t="shared" si="93"/>
        <v>0</v>
      </c>
      <c r="DP208" s="139">
        <f t="shared" si="93"/>
        <v>0</v>
      </c>
      <c r="DQ208" s="139">
        <f t="shared" si="93"/>
        <v>0</v>
      </c>
      <c r="DR208" s="139">
        <f t="shared" si="93"/>
        <v>0</v>
      </c>
      <c r="DS208" s="139">
        <f t="shared" si="93"/>
        <v>0</v>
      </c>
      <c r="DT208" s="139">
        <f t="shared" si="93"/>
        <v>0</v>
      </c>
      <c r="DU208" s="139">
        <f t="shared" si="93"/>
        <v>0</v>
      </c>
      <c r="DV208" s="139">
        <f t="shared" si="93"/>
        <v>0</v>
      </c>
      <c r="DW208" s="139">
        <f t="shared" si="93"/>
        <v>0</v>
      </c>
      <c r="DX208" s="139">
        <f t="shared" si="93"/>
        <v>0</v>
      </c>
      <c r="DY208" s="139">
        <f t="shared" si="93"/>
        <v>0</v>
      </c>
      <c r="DZ208" s="139">
        <f t="shared" si="93"/>
        <v>0</v>
      </c>
      <c r="EA208" s="139">
        <f t="shared" si="93"/>
        <v>0</v>
      </c>
      <c r="EB208" s="139">
        <f t="shared" si="93"/>
        <v>0</v>
      </c>
      <c r="EC208" s="139">
        <f t="shared" ref="EC208:FN208" si="94">EC198-EC205-EC207</f>
        <v>0</v>
      </c>
      <c r="ED208" s="139">
        <f t="shared" si="94"/>
        <v>0</v>
      </c>
      <c r="EE208" s="139">
        <f t="shared" si="94"/>
        <v>0</v>
      </c>
      <c r="EF208" s="139">
        <f t="shared" si="94"/>
        <v>0</v>
      </c>
      <c r="EG208" s="139">
        <f t="shared" si="94"/>
        <v>0</v>
      </c>
      <c r="EH208" s="139">
        <f t="shared" si="94"/>
        <v>0</v>
      </c>
      <c r="EI208" s="139">
        <f t="shared" si="94"/>
        <v>0</v>
      </c>
      <c r="EJ208" s="139">
        <f t="shared" si="94"/>
        <v>0</v>
      </c>
      <c r="EK208" s="139">
        <f t="shared" si="94"/>
        <v>0</v>
      </c>
      <c r="EL208" s="139">
        <f t="shared" si="94"/>
        <v>0</v>
      </c>
      <c r="EM208" s="139">
        <f t="shared" si="94"/>
        <v>0</v>
      </c>
      <c r="EN208" s="139">
        <f t="shared" si="94"/>
        <v>0</v>
      </c>
      <c r="EO208" s="139">
        <f t="shared" si="94"/>
        <v>0</v>
      </c>
      <c r="EP208" s="139">
        <f t="shared" si="94"/>
        <v>0</v>
      </c>
      <c r="EQ208" s="139">
        <f t="shared" si="94"/>
        <v>0</v>
      </c>
      <c r="ER208" s="139">
        <f t="shared" si="94"/>
        <v>0</v>
      </c>
      <c r="ES208" s="139">
        <f t="shared" si="94"/>
        <v>0</v>
      </c>
      <c r="ET208" s="139">
        <f t="shared" si="94"/>
        <v>0</v>
      </c>
      <c r="EU208" s="139">
        <f t="shared" si="94"/>
        <v>0</v>
      </c>
      <c r="EV208" s="139">
        <f t="shared" si="94"/>
        <v>0</v>
      </c>
      <c r="EW208" s="139">
        <f t="shared" si="94"/>
        <v>0</v>
      </c>
      <c r="EX208" s="139">
        <f t="shared" si="94"/>
        <v>0</v>
      </c>
      <c r="EY208" s="139">
        <f t="shared" si="94"/>
        <v>0</v>
      </c>
      <c r="EZ208" s="139">
        <f t="shared" si="94"/>
        <v>0</v>
      </c>
      <c r="FA208" s="139">
        <f t="shared" si="94"/>
        <v>0</v>
      </c>
      <c r="FB208" s="139">
        <f t="shared" si="94"/>
        <v>0</v>
      </c>
      <c r="FC208" s="139">
        <f t="shared" si="94"/>
        <v>0</v>
      </c>
      <c r="FD208" s="139">
        <f t="shared" si="94"/>
        <v>0</v>
      </c>
      <c r="FE208" s="139">
        <f t="shared" si="94"/>
        <v>0</v>
      </c>
      <c r="FF208" s="139">
        <f t="shared" si="94"/>
        <v>0</v>
      </c>
      <c r="FG208" s="139">
        <f t="shared" si="94"/>
        <v>0</v>
      </c>
      <c r="FH208" s="139">
        <f t="shared" si="94"/>
        <v>0</v>
      </c>
      <c r="FI208" s="139">
        <f t="shared" si="94"/>
        <v>0</v>
      </c>
      <c r="FJ208" s="139">
        <f t="shared" si="94"/>
        <v>0</v>
      </c>
      <c r="FK208" s="139">
        <f t="shared" si="94"/>
        <v>0</v>
      </c>
      <c r="FL208" s="139">
        <f t="shared" si="94"/>
        <v>0</v>
      </c>
      <c r="FM208" s="139">
        <f t="shared" si="94"/>
        <v>0</v>
      </c>
      <c r="FN208" s="139">
        <f t="shared" si="94"/>
        <v>0</v>
      </c>
    </row>
    <row r="209" spans="1:170">
      <c r="E209" s="139"/>
      <c r="F209" s="139"/>
      <c r="G209" s="139"/>
      <c r="H209" s="139"/>
      <c r="I209" s="139"/>
      <c r="J209" s="139"/>
      <c r="K209" s="139"/>
      <c r="L209" s="139"/>
      <c r="M209" s="139"/>
      <c r="N209" s="139"/>
      <c r="O209" s="139"/>
      <c r="P209" s="139"/>
      <c r="Q209" s="139"/>
      <c r="R209" s="139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  <c r="AU209" s="139"/>
      <c r="AV209" s="139"/>
      <c r="AW209" s="139"/>
      <c r="AX209" s="139"/>
      <c r="AY209" s="139"/>
      <c r="AZ209" s="139"/>
      <c r="BA209" s="139"/>
      <c r="BB209" s="139"/>
      <c r="BC209" s="139"/>
      <c r="BD209" s="139"/>
      <c r="BE209" s="139"/>
      <c r="BF209" s="139"/>
      <c r="BG209" s="139"/>
      <c r="BH209" s="139"/>
      <c r="BI209" s="139"/>
      <c r="BJ209" s="139"/>
      <c r="BK209" s="139"/>
      <c r="BL209" s="139"/>
      <c r="BM209" s="139"/>
      <c r="BN209" s="139"/>
      <c r="BO209" s="139"/>
      <c r="BP209" s="139"/>
      <c r="BQ209" s="139"/>
      <c r="BR209" s="139"/>
      <c r="BS209" s="139"/>
      <c r="BT209" s="139"/>
      <c r="BU209" s="139"/>
      <c r="BV209" s="139"/>
      <c r="BW209" s="139"/>
      <c r="BX209" s="139"/>
      <c r="BY209" s="139"/>
      <c r="BZ209" s="139"/>
      <c r="CA209" s="139"/>
      <c r="CB209" s="139"/>
      <c r="CC209" s="139"/>
      <c r="CD209" s="139"/>
      <c r="CE209" s="139"/>
      <c r="CF209" s="139"/>
      <c r="CG209" s="139"/>
      <c r="CH209" s="139"/>
      <c r="CI209" s="139"/>
      <c r="CJ209" s="139"/>
      <c r="CK209" s="139"/>
      <c r="CL209" s="139"/>
      <c r="CM209" s="139"/>
      <c r="CN209" s="139"/>
      <c r="CO209" s="139"/>
      <c r="CP209" s="139"/>
      <c r="CQ209" s="139"/>
      <c r="CR209" s="139"/>
      <c r="CS209" s="139"/>
      <c r="CT209" s="139"/>
      <c r="CU209" s="139"/>
      <c r="CV209" s="139"/>
      <c r="CW209" s="139"/>
      <c r="CX209" s="139"/>
      <c r="CY209" s="139"/>
      <c r="CZ209" s="139"/>
      <c r="DA209" s="139"/>
      <c r="DB209" s="139"/>
      <c r="DC209" s="139"/>
      <c r="DD209" s="139"/>
      <c r="DE209" s="139"/>
      <c r="DF209" s="139"/>
      <c r="DG209" s="139"/>
      <c r="DH209" s="139"/>
      <c r="DI209" s="139"/>
      <c r="DJ209" s="139"/>
      <c r="DK209" s="139"/>
      <c r="DL209" s="139"/>
      <c r="DM209" s="139"/>
      <c r="DN209" s="139"/>
      <c r="DO209" s="139"/>
      <c r="DP209" s="139"/>
      <c r="DQ209" s="139"/>
      <c r="DR209" s="139"/>
      <c r="DS209" s="139"/>
      <c r="DT209" s="139"/>
      <c r="DU209" s="139"/>
      <c r="DV209" s="139"/>
      <c r="DW209" s="139"/>
      <c r="DX209" s="139"/>
      <c r="DY209" s="139"/>
      <c r="DZ209" s="139"/>
      <c r="EA209" s="139"/>
      <c r="EB209" s="139"/>
      <c r="EC209" s="139"/>
      <c r="ED209" s="139"/>
      <c r="EE209" s="139"/>
      <c r="EF209" s="139"/>
      <c r="EG209" s="139"/>
      <c r="EH209" s="139"/>
      <c r="EI209" s="139"/>
      <c r="EJ209" s="139"/>
      <c r="EK209" s="139"/>
      <c r="EL209" s="139"/>
      <c r="EM209" s="139"/>
      <c r="EN209" s="139"/>
      <c r="EO209" s="139"/>
      <c r="EP209" s="139"/>
      <c r="EQ209" s="139"/>
      <c r="ER209" s="139"/>
      <c r="ES209" s="139"/>
      <c r="ET209" s="139"/>
      <c r="EU209" s="139"/>
      <c r="EV209" s="139"/>
      <c r="EW209" s="139"/>
      <c r="EX209" s="139"/>
      <c r="EY209" s="139"/>
      <c r="EZ209" s="139"/>
      <c r="FA209" s="139"/>
      <c r="FB209" s="139"/>
      <c r="FC209" s="139"/>
      <c r="FD209" s="139"/>
      <c r="FE209" s="139"/>
      <c r="FF209" s="139"/>
      <c r="FG209" s="139"/>
      <c r="FH209" s="139"/>
      <c r="FI209" s="139"/>
      <c r="FJ209" s="139"/>
      <c r="FK209" s="139"/>
      <c r="FL209" s="139"/>
      <c r="FM209" s="139"/>
      <c r="FN209" s="139"/>
    </row>
    <row r="210" spans="1:170">
      <c r="A210" s="105" t="s">
        <v>302</v>
      </c>
      <c r="B210" s="105" t="s">
        <v>376</v>
      </c>
      <c r="E210" s="139">
        <f>IF(OR(E197&lt;'Capital Structure'!$Q$7,E197&gt;='Capital Structure'!$R$7),0,-PMT('Capital Structure'!$R$16/12,'Capital Structure'!$S$7,'Capital Structure'!$R$14))</f>
        <v>0</v>
      </c>
      <c r="F210" s="139">
        <f>IF(OR(F197&lt;'Capital Structure'!$Q$7,F197&gt;='Capital Structure'!$R$7),0,-PMT('Capital Structure'!$R$16/12,'Capital Structure'!$S$7,'Capital Structure'!$R$14))</f>
        <v>0</v>
      </c>
      <c r="G210" s="139">
        <f>IF(OR(G197&lt;'Capital Structure'!$Q$7,G197&gt;='Capital Structure'!$R$7),0,-PMT('Capital Structure'!$R$16/12,'Capital Structure'!$S$7,'Capital Structure'!$R$14))</f>
        <v>0</v>
      </c>
      <c r="H210" s="139">
        <f>IF(OR(H197&lt;'Capital Structure'!$Q$7,H197&gt;='Capital Structure'!$R$7),0,-PMT('Capital Structure'!$R$16/12,'Capital Structure'!$S$7,'Capital Structure'!$R$14))</f>
        <v>0</v>
      </c>
      <c r="I210" s="139">
        <f>IF(OR(I197&lt;'Capital Structure'!$Q$7,I197&gt;='Capital Structure'!$R$7),0,-PMT('Capital Structure'!$R$16/12,'Capital Structure'!$S$7,'Capital Structure'!$R$14))</f>
        <v>0</v>
      </c>
      <c r="J210" s="139">
        <f>IF(OR(J197&lt;'Capital Structure'!$Q$7,J197&gt;='Capital Structure'!$R$7),0,-PMT('Capital Structure'!$R$16/12,'Capital Structure'!$S$7,'Capital Structure'!$R$14))</f>
        <v>0</v>
      </c>
      <c r="K210" s="139">
        <f>IF(OR(K197&lt;'Capital Structure'!$Q$7,K197&gt;='Capital Structure'!$R$7),0,-PMT('Capital Structure'!$R$16/12,'Capital Structure'!$S$7,'Capital Structure'!$R$14))</f>
        <v>0</v>
      </c>
      <c r="L210" s="139">
        <f>IF(OR(L197&lt;'Capital Structure'!$Q$7,L197&gt;='Capital Structure'!$R$7),0,-PMT('Capital Structure'!$R$16/12,'Capital Structure'!$S$7,'Capital Structure'!$R$14))</f>
        <v>0</v>
      </c>
      <c r="M210" s="139">
        <f>IF(OR(M197&lt;'Capital Structure'!$Q$7,M197&gt;='Capital Structure'!$R$7),0,-PMT('Capital Structure'!$R$16/12,'Capital Structure'!$S$7,'Capital Structure'!$R$14))</f>
        <v>0</v>
      </c>
      <c r="N210" s="139">
        <f>IF(OR(N197&lt;'Capital Structure'!$Q$7,N197&gt;='Capital Structure'!$R$7),0,-PMT('Capital Structure'!$R$16/12,'Capital Structure'!$S$7,'Capital Structure'!$R$14))</f>
        <v>0</v>
      </c>
      <c r="O210" s="139">
        <f>IF(OR(O197&lt;'Capital Structure'!$Q$7,O197&gt;='Capital Structure'!$R$7),0,-PMT('Capital Structure'!$R$16/12,'Capital Structure'!$S$7,'Capital Structure'!$R$14))</f>
        <v>0</v>
      </c>
      <c r="P210" s="139">
        <f>IF(OR(P197&lt;'Capital Structure'!$Q$7,P197&gt;='Capital Structure'!$R$7),0,-PMT('Capital Structure'!$R$16/12,'Capital Structure'!$S$7,'Capital Structure'!$R$14))</f>
        <v>0</v>
      </c>
      <c r="Q210" s="139">
        <f>IF(OR(Q197&lt;'Capital Structure'!$Q$7,Q197&gt;='Capital Structure'!$R$7),0,-PMT('Capital Structure'!$R$16/12,'Capital Structure'!$S$7,'Capital Structure'!$R$14))</f>
        <v>0</v>
      </c>
      <c r="R210" s="139">
        <f>IF(OR(R197&lt;'Capital Structure'!$Q$7,R197&gt;='Capital Structure'!$R$7),0,-PMT('Capital Structure'!$R$16/12,'Capital Structure'!$S$7,'Capital Structure'!$R$14))</f>
        <v>0</v>
      </c>
      <c r="S210" s="139">
        <f>IF(OR(S197&lt;'Capital Structure'!$Q$7,S197&gt;='Capital Structure'!$R$7),0,-PMT('Capital Structure'!$R$16/12,'Capital Structure'!$S$7,'Capital Structure'!$R$14))</f>
        <v>0</v>
      </c>
      <c r="T210" s="139">
        <f>IF(OR(T197&lt;'Capital Structure'!$Q$7,T197&gt;='Capital Structure'!$R$7),0,-PMT('Capital Structure'!$R$16/12,'Capital Structure'!$S$7,'Capital Structure'!$R$14))</f>
        <v>0</v>
      </c>
      <c r="U210" s="139">
        <f>IF(OR(U197&lt;'Capital Structure'!$Q$7,U197&gt;='Capital Structure'!$R$7),0,-PMT('Capital Structure'!$R$16/12,'Capital Structure'!$S$7,'Capital Structure'!$R$14))</f>
        <v>0</v>
      </c>
      <c r="V210" s="139">
        <f>IF(OR(V197&lt;'Capital Structure'!$Q$7,V197&gt;='Capital Structure'!$R$7),0,-PMT('Capital Structure'!$R$16/12,'Capital Structure'!$S$7,'Capital Structure'!$R$14))</f>
        <v>0</v>
      </c>
      <c r="W210" s="139">
        <f>IF(OR(W197&lt;'Capital Structure'!$Q$7,W197&gt;='Capital Structure'!$R$7),0,-PMT('Capital Structure'!$R$16/12,'Capital Structure'!$S$7,'Capital Structure'!$R$14))</f>
        <v>0</v>
      </c>
      <c r="X210" s="139">
        <f>IF(OR(X197&lt;'Capital Structure'!$Q$7,X197&gt;='Capital Structure'!$R$7),0,-PMT('Capital Structure'!$R$16/12,'Capital Structure'!$S$7,'Capital Structure'!$R$14))</f>
        <v>0</v>
      </c>
      <c r="Y210" s="139">
        <f>IF(OR(Y197&lt;'Capital Structure'!$Q$7,Y197&gt;='Capital Structure'!$R$7),0,-PMT('Capital Structure'!$R$16/12,'Capital Structure'!$S$7,'Capital Structure'!$R$14))</f>
        <v>0</v>
      </c>
      <c r="Z210" s="139">
        <f>IF(OR(Z197&lt;'Capital Structure'!$Q$7,Z197&gt;='Capital Structure'!$R$7),0,-PMT('Capital Structure'!$R$16/12,'Capital Structure'!$S$7,'Capital Structure'!$R$14))</f>
        <v>0</v>
      </c>
      <c r="AA210" s="139">
        <f>IF(OR(AA197&lt;'Capital Structure'!$Q$7,AA197&gt;='Capital Structure'!$R$7),0,-PMT('Capital Structure'!$R$16/12,'Capital Structure'!$S$7,'Capital Structure'!$R$14))</f>
        <v>0</v>
      </c>
      <c r="AB210" s="139">
        <f>IF(OR(AB197&lt;'Capital Structure'!$Q$7,AB197&gt;='Capital Structure'!$R$7),0,-PMT('Capital Structure'!$R$16/12,'Capital Structure'!$S$7,'Capital Structure'!$R$14))</f>
        <v>0</v>
      </c>
      <c r="AC210" s="139">
        <f>IF(OR(AC197&lt;'Capital Structure'!$Q$7,AC197&gt;='Capital Structure'!$R$7),0,-PMT('Capital Structure'!$R$16/12,'Capital Structure'!$S$7,'Capital Structure'!$R$14))</f>
        <v>0</v>
      </c>
      <c r="AD210" s="139">
        <f>IF(OR(AD197&lt;'Capital Structure'!$Q$7,AD197&gt;='Capital Structure'!$R$7),0,-PMT('Capital Structure'!$R$16/12,'Capital Structure'!$S$7,'Capital Structure'!$R$14))</f>
        <v>0</v>
      </c>
      <c r="AE210" s="139">
        <f>IF(OR(AE197&lt;'Capital Structure'!$Q$7,AE197&gt;='Capital Structure'!$R$7),0,-PMT('Capital Structure'!$R$16/12,'Capital Structure'!$S$7,'Capital Structure'!$R$14))</f>
        <v>0</v>
      </c>
      <c r="AF210" s="139">
        <f>IF(OR(AF197&lt;'Capital Structure'!$Q$7,AF197&gt;='Capital Structure'!$R$7),0,-PMT('Capital Structure'!$R$16/12,'Capital Structure'!$S$7,'Capital Structure'!$R$14))</f>
        <v>0</v>
      </c>
      <c r="AG210" s="139">
        <f>IF(OR(AG197&lt;'Capital Structure'!$Q$7,AG197&gt;='Capital Structure'!$R$7),0,-PMT('Capital Structure'!$R$16/12,'Capital Structure'!$S$7,'Capital Structure'!$R$14))</f>
        <v>0</v>
      </c>
      <c r="AH210" s="139">
        <f>IF(OR(AH197&lt;'Capital Structure'!$Q$7,AH197&gt;='Capital Structure'!$R$7),0,-PMT('Capital Structure'!$R$16/12,'Capital Structure'!$S$7,'Capital Structure'!$R$14))</f>
        <v>0</v>
      </c>
      <c r="AI210" s="139">
        <f>IF(OR(AI197&lt;'Capital Structure'!$Q$7,AI197&gt;='Capital Structure'!$R$7),0,-PMT('Capital Structure'!$R$16/12,'Capital Structure'!$S$7,'Capital Structure'!$R$14))</f>
        <v>0</v>
      </c>
      <c r="AJ210" s="139">
        <f>IF(OR(AJ197&lt;'Capital Structure'!$Q$7,AJ197&gt;='Capital Structure'!$R$7),0,-PMT('Capital Structure'!$R$16/12,'Capital Structure'!$S$7,'Capital Structure'!$R$14))</f>
        <v>0</v>
      </c>
      <c r="AK210" s="139">
        <f>IF(OR(AK197&lt;'Capital Structure'!$Q$7,AK197&gt;='Capital Structure'!$R$7),0,-PMT('Capital Structure'!$R$16/12,'Capital Structure'!$S$7,'Capital Structure'!$R$14))</f>
        <v>0</v>
      </c>
      <c r="AL210" s="139">
        <f>IF(OR(AL197&lt;'Capital Structure'!$Q$7,AL197&gt;='Capital Structure'!$R$7),0,-PMT('Capital Structure'!$R$16/12,'Capital Structure'!$S$7,'Capital Structure'!$R$14))</f>
        <v>0</v>
      </c>
      <c r="AM210" s="139">
        <f>IF(OR(AM197&lt;'Capital Structure'!$Q$7,AM197&gt;='Capital Structure'!$R$7),0,-PMT('Capital Structure'!$R$16/12,'Capital Structure'!$S$7,'Capital Structure'!$R$14))</f>
        <v>0</v>
      </c>
      <c r="AN210" s="139">
        <f>IF(OR(AN197&lt;'Capital Structure'!$Q$7,AN197&gt;='Capital Structure'!$R$7),0,-PMT('Capital Structure'!$R$16/12,'Capital Structure'!$S$7,'Capital Structure'!$R$14))</f>
        <v>0</v>
      </c>
      <c r="AO210" s="139">
        <f>IF(OR(AO197&lt;'Capital Structure'!$Q$7,AO197&gt;='Capital Structure'!$R$7),0,-PMT('Capital Structure'!$R$16/12,'Capital Structure'!$S$7,'Capital Structure'!$R$14))</f>
        <v>0</v>
      </c>
      <c r="AP210" s="139">
        <f>IF(OR(AP197&lt;'Capital Structure'!$Q$7,AP197&gt;='Capital Structure'!$R$7),0,-PMT('Capital Structure'!$R$16/12,'Capital Structure'!$S$7,'Capital Structure'!$R$14))</f>
        <v>0</v>
      </c>
      <c r="AQ210" s="139">
        <f>IF(OR(AQ197&lt;'Capital Structure'!$Q$7,AQ197&gt;='Capital Structure'!$R$7),0,-PMT('Capital Structure'!$R$16/12,'Capital Structure'!$S$7,'Capital Structure'!$R$14))</f>
        <v>0</v>
      </c>
      <c r="AR210" s="139">
        <f>IF(OR(AR197&lt;'Capital Structure'!$Q$7,AR197&gt;='Capital Structure'!$R$7),0,-PMT('Capital Structure'!$R$16/12,'Capital Structure'!$S$7,'Capital Structure'!$R$14))</f>
        <v>0</v>
      </c>
      <c r="AS210" s="139">
        <f>IF(OR(AS197&lt;'Capital Structure'!$Q$7,AS197&gt;='Capital Structure'!$R$7),0,-PMT('Capital Structure'!$R$16/12,'Capital Structure'!$S$7,'Capital Structure'!$R$14))</f>
        <v>0</v>
      </c>
      <c r="AT210" s="139">
        <f>IF(OR(AT197&lt;'Capital Structure'!$Q$7,AT197&gt;='Capital Structure'!$R$7),0,-PMT('Capital Structure'!$R$16/12,'Capital Structure'!$S$7,'Capital Structure'!$R$14))</f>
        <v>0</v>
      </c>
      <c r="AU210" s="139">
        <f>IF(OR(AU197&lt;'Capital Structure'!$Q$7,AU197&gt;='Capital Structure'!$R$7),0,-PMT('Capital Structure'!$R$16/12,'Capital Structure'!$S$7,'Capital Structure'!$R$14))</f>
        <v>0</v>
      </c>
      <c r="AV210" s="139">
        <f>IF(OR(AV197&lt;'Capital Structure'!$Q$7,AV197&gt;='Capital Structure'!$R$7),0,-PMT('Capital Structure'!$R$16/12,'Capital Structure'!$S$7,'Capital Structure'!$R$14))</f>
        <v>0</v>
      </c>
      <c r="AW210" s="139">
        <f>IF(OR(AW197&lt;'Capital Structure'!$Q$7,AW197&gt;='Capital Structure'!$R$7),0,-PMT('Capital Structure'!$R$16/12,'Capital Structure'!$S$7,'Capital Structure'!$R$14))</f>
        <v>0</v>
      </c>
      <c r="AX210" s="139">
        <f>IF(OR(AX197&lt;'Capital Structure'!$Q$7,AX197&gt;='Capital Structure'!$R$7),0,-PMT('Capital Structure'!$R$16/12,'Capital Structure'!$S$7,'Capital Structure'!$R$14))</f>
        <v>0</v>
      </c>
      <c r="AY210" s="139">
        <f>IF(OR(AY197&lt;'Capital Structure'!$Q$7,AY197&gt;='Capital Structure'!$R$7),0,-PMT('Capital Structure'!$R$16/12,'Capital Structure'!$S$7,'Capital Structure'!$R$14))</f>
        <v>0</v>
      </c>
      <c r="AZ210" s="139">
        <f>IF(OR(AZ197&lt;'Capital Structure'!$Q$7,AZ197&gt;='Capital Structure'!$R$7),0,-PMT('Capital Structure'!$R$16/12,'Capital Structure'!$S$7,'Capital Structure'!$R$14))</f>
        <v>0</v>
      </c>
      <c r="BA210" s="139">
        <f>IF(OR(BA197&lt;'Capital Structure'!$Q$7,BA197&gt;='Capital Structure'!$R$7),0,-PMT('Capital Structure'!$R$16/12,'Capital Structure'!$S$7,'Capital Structure'!$R$14))</f>
        <v>0</v>
      </c>
      <c r="BB210" s="139">
        <f>IF(OR(BB197&lt;'Capital Structure'!$Q$7,BB197&gt;='Capital Structure'!$R$7),0,-PMT('Capital Structure'!$R$16/12,'Capital Structure'!$S$7,'Capital Structure'!$R$14))</f>
        <v>0</v>
      </c>
      <c r="BC210" s="139">
        <f>IF(OR(BC197&lt;'Capital Structure'!$Q$7,BC197&gt;='Capital Structure'!$R$7),0,-PMT('Capital Structure'!$R$16/12,'Capital Structure'!$S$7,'Capital Structure'!$R$14))</f>
        <v>0</v>
      </c>
      <c r="BD210" s="139">
        <f>IF(OR(BD197&lt;'Capital Structure'!$Q$7,BD197&gt;='Capital Structure'!$R$7),0,-PMT('Capital Structure'!$R$16/12,'Capital Structure'!$S$7,'Capital Structure'!$R$14))</f>
        <v>0</v>
      </c>
      <c r="BE210" s="139">
        <f>IF(OR(BE197&lt;'Capital Structure'!$Q$7,BE197&gt;='Capital Structure'!$R$7),0,-PMT('Capital Structure'!$R$16/12,'Capital Structure'!$S$7,'Capital Structure'!$R$14))</f>
        <v>0</v>
      </c>
      <c r="BF210" s="139">
        <f>IF(OR(BF197&lt;'Capital Structure'!$Q$7,BF197&gt;='Capital Structure'!$R$7),0,-PMT('Capital Structure'!$R$16/12,'Capital Structure'!$S$7,'Capital Structure'!$R$14))</f>
        <v>0</v>
      </c>
      <c r="BG210" s="139">
        <f>IF(OR(BG197&lt;'Capital Structure'!$Q$7,BG197&gt;='Capital Structure'!$R$7),0,-PMT('Capital Structure'!$R$16/12,'Capital Structure'!$S$7,'Capital Structure'!$R$14))</f>
        <v>0</v>
      </c>
      <c r="BH210" s="139">
        <f>IF(OR(BH197&lt;'Capital Structure'!$Q$7,BH197&gt;='Capital Structure'!$R$7),0,-PMT('Capital Structure'!$R$16/12,'Capital Structure'!$S$7,'Capital Structure'!$R$14))</f>
        <v>0</v>
      </c>
      <c r="BI210" s="139">
        <f>IF(OR(BI197&lt;'Capital Structure'!$Q$7,BI197&gt;='Capital Structure'!$R$7),0,-PMT('Capital Structure'!$R$16/12,'Capital Structure'!$S$7,'Capital Structure'!$R$14))</f>
        <v>0</v>
      </c>
      <c r="BJ210" s="139">
        <f>IF(OR(BJ197&lt;'Capital Structure'!$Q$7,BJ197&gt;='Capital Structure'!$R$7),0,-PMT('Capital Structure'!$R$16/12,'Capital Structure'!$S$7,'Capital Structure'!$R$14))</f>
        <v>0</v>
      </c>
      <c r="BK210" s="139">
        <f>IF(OR(BK197&lt;'Capital Structure'!$Q$7,BK197&gt;='Capital Structure'!$R$7),0,-PMT('Capital Structure'!$R$16/12,'Capital Structure'!$S$7,'Capital Structure'!$R$14))</f>
        <v>0</v>
      </c>
      <c r="BL210" s="139">
        <f>IF(OR(BL197&lt;'Capital Structure'!$Q$7,BL197&gt;='Capital Structure'!$R$7),0,-PMT('Capital Structure'!$R$16/12,'Capital Structure'!$S$7,'Capital Structure'!$R$14))</f>
        <v>0</v>
      </c>
      <c r="BM210" s="139">
        <f>IF(OR(BM197&lt;'Capital Structure'!$Q$7,BM197&gt;='Capital Structure'!$R$7),0,-PMT('Capital Structure'!$R$16/12,'Capital Structure'!$S$7,'Capital Structure'!$R$14))</f>
        <v>0</v>
      </c>
      <c r="BN210" s="139">
        <f>IF(OR(BN197&lt;'Capital Structure'!$Q$7,BN197&gt;='Capital Structure'!$R$7),0,-PMT('Capital Structure'!$R$16/12,'Capital Structure'!$S$7,'Capital Structure'!$R$14))</f>
        <v>0</v>
      </c>
      <c r="BO210" s="139">
        <f>IF(OR(BO197&lt;'Capital Structure'!$Q$7,BO197&gt;='Capital Structure'!$R$7),0,-PMT('Capital Structure'!$R$16/12,'Capital Structure'!$S$7,'Capital Structure'!$R$14))</f>
        <v>0</v>
      </c>
      <c r="BP210" s="139">
        <f>IF(OR(BP197&lt;'Capital Structure'!$Q$7,BP197&gt;='Capital Structure'!$R$7),0,-PMT('Capital Structure'!$R$16/12,'Capital Structure'!$S$7,'Capital Structure'!$R$14))</f>
        <v>0</v>
      </c>
      <c r="BQ210" s="139">
        <f>IF(OR(BQ197&lt;'Capital Structure'!$Q$7,BQ197&gt;='Capital Structure'!$R$7),0,-PMT('Capital Structure'!$R$16/12,'Capital Structure'!$S$7,'Capital Structure'!$R$14))</f>
        <v>0</v>
      </c>
      <c r="BR210" s="139">
        <f>IF(OR(BR197&lt;'Capital Structure'!$Q$7,BR197&gt;='Capital Structure'!$R$7),0,-PMT('Capital Structure'!$R$16/12,'Capital Structure'!$S$7,'Capital Structure'!$R$14))</f>
        <v>0</v>
      </c>
      <c r="BS210" s="139">
        <f>IF(OR(BS197&lt;'Capital Structure'!$Q$7,BS197&gt;='Capital Structure'!$R$7),0,-PMT('Capital Structure'!$R$16/12,'Capital Structure'!$S$7,'Capital Structure'!$R$14))</f>
        <v>0</v>
      </c>
      <c r="BT210" s="139">
        <f>IF(OR(BT197&lt;'Capital Structure'!$Q$7,BT197&gt;='Capital Structure'!$R$7),0,-PMT('Capital Structure'!$R$16/12,'Capital Structure'!$S$7,'Capital Structure'!$R$14))</f>
        <v>0</v>
      </c>
      <c r="BU210" s="139">
        <f>IF(OR(BU197&lt;'Capital Structure'!$Q$7,BU197&gt;='Capital Structure'!$R$7),0,-PMT('Capital Structure'!$R$16/12,'Capital Structure'!$S$7,'Capital Structure'!$R$14))</f>
        <v>0</v>
      </c>
      <c r="BV210" s="139">
        <f>IF(OR(BV197&lt;'Capital Structure'!$Q$7,BV197&gt;='Capital Structure'!$R$7),0,-PMT('Capital Structure'!$R$16/12,'Capital Structure'!$S$7,'Capital Structure'!$R$14))</f>
        <v>0</v>
      </c>
      <c r="BW210" s="139">
        <f>IF(OR(BW197&lt;'Capital Structure'!$Q$7,BW197&gt;='Capital Structure'!$R$7),0,-PMT('Capital Structure'!$R$16/12,'Capital Structure'!$S$7,'Capital Structure'!$R$14))</f>
        <v>0</v>
      </c>
      <c r="BX210" s="139">
        <f>IF(OR(BX197&lt;'Capital Structure'!$Q$7,BX197&gt;='Capital Structure'!$R$7),0,-PMT('Capital Structure'!$R$16/12,'Capital Structure'!$S$7,'Capital Structure'!$R$14))</f>
        <v>0</v>
      </c>
      <c r="BY210" s="139">
        <f>IF(OR(BY197&lt;'Capital Structure'!$Q$7,BY197&gt;='Capital Structure'!$R$7),0,-PMT('Capital Structure'!$R$16/12,'Capital Structure'!$S$7,'Capital Structure'!$R$14))</f>
        <v>0</v>
      </c>
      <c r="BZ210" s="139">
        <f>IF(OR(BZ197&lt;'Capital Structure'!$Q$7,BZ197&gt;='Capital Structure'!$R$7),0,-PMT('Capital Structure'!$R$16/12,'Capital Structure'!$S$7,'Capital Structure'!$R$14))</f>
        <v>0</v>
      </c>
      <c r="CA210" s="139">
        <f>IF(OR(CA197&lt;'Capital Structure'!$Q$7,CA197&gt;='Capital Structure'!$R$7),0,-PMT('Capital Structure'!$R$16/12,'Capital Structure'!$S$7,'Capital Structure'!$R$14))</f>
        <v>0</v>
      </c>
      <c r="CB210" s="139">
        <f>IF(OR(CB197&lt;'Capital Structure'!$Q$7,CB197&gt;='Capital Structure'!$R$7),0,-PMT('Capital Structure'!$R$16/12,'Capital Structure'!$S$7,'Capital Structure'!$R$14))</f>
        <v>0</v>
      </c>
      <c r="CC210" s="139">
        <f>IF(OR(CC197&lt;'Capital Structure'!$Q$7,CC197&gt;='Capital Structure'!$R$7),0,-PMT('Capital Structure'!$R$16/12,'Capital Structure'!$S$7,'Capital Structure'!$R$14))</f>
        <v>0</v>
      </c>
      <c r="CD210" s="139">
        <f>IF(OR(CD197&lt;'Capital Structure'!$Q$7,CD197&gt;='Capital Structure'!$R$7),0,-PMT('Capital Structure'!$R$16/12,'Capital Structure'!$S$7,'Capital Structure'!$R$14))</f>
        <v>0</v>
      </c>
      <c r="CE210" s="139">
        <f>IF(OR(CE197&lt;'Capital Structure'!$Q$7,CE197&gt;='Capital Structure'!$R$7),0,-PMT('Capital Structure'!$R$16/12,'Capital Structure'!$S$7,'Capital Structure'!$R$14))</f>
        <v>0</v>
      </c>
      <c r="CF210" s="139">
        <f>IF(OR(CF197&lt;'Capital Structure'!$Q$7,CF197&gt;='Capital Structure'!$R$7),0,-PMT('Capital Structure'!$R$16/12,'Capital Structure'!$S$7,'Capital Structure'!$R$14))</f>
        <v>0</v>
      </c>
      <c r="CG210" s="139">
        <f>IF(OR(CG197&lt;'Capital Structure'!$Q$7,CG197&gt;='Capital Structure'!$R$7),0,-PMT('Capital Structure'!$R$16/12,'Capital Structure'!$S$7,'Capital Structure'!$R$14))</f>
        <v>0</v>
      </c>
      <c r="CH210" s="139">
        <f>IF(OR(CH197&lt;'Capital Structure'!$Q$7,CH197&gt;='Capital Structure'!$R$7),0,-PMT('Capital Structure'!$R$16/12,'Capital Structure'!$S$7,'Capital Structure'!$R$14))</f>
        <v>0</v>
      </c>
      <c r="CI210" s="139">
        <f>IF(OR(CI197&lt;'Capital Structure'!$Q$7,CI197&gt;='Capital Structure'!$R$7),0,-PMT('Capital Structure'!$R$16/12,'Capital Structure'!$S$7,'Capital Structure'!$R$14))</f>
        <v>0</v>
      </c>
      <c r="CJ210" s="139">
        <f>IF(OR(CJ197&lt;'Capital Structure'!$Q$7,CJ197&gt;='Capital Structure'!$R$7),0,-PMT('Capital Structure'!$R$16/12,'Capital Structure'!$S$7,'Capital Structure'!$R$14))</f>
        <v>0</v>
      </c>
      <c r="CK210" s="139">
        <f>IF(OR(CK197&lt;'Capital Structure'!$Q$7,CK197&gt;='Capital Structure'!$R$7),0,-PMT('Capital Structure'!$R$16/12,'Capital Structure'!$S$7,'Capital Structure'!$R$14))</f>
        <v>0</v>
      </c>
      <c r="CL210" s="139">
        <f>IF(OR(CL197&lt;'Capital Structure'!$Q$7,CL197&gt;='Capital Structure'!$R$7),0,-PMT('Capital Structure'!$R$16/12,'Capital Structure'!$S$7,'Capital Structure'!$R$14))</f>
        <v>0</v>
      </c>
      <c r="CM210" s="139">
        <f>IF(OR(CM197&lt;'Capital Structure'!$Q$7,CM197&gt;='Capital Structure'!$R$7),0,-PMT('Capital Structure'!$R$16/12,'Capital Structure'!$S$7,'Capital Structure'!$R$14))</f>
        <v>0</v>
      </c>
      <c r="CN210" s="139">
        <f>IF(OR(CN197&lt;'Capital Structure'!$Q$7,CN197&gt;='Capital Structure'!$R$7),0,-PMT('Capital Structure'!$R$16/12,'Capital Structure'!$S$7,'Capital Structure'!$R$14))</f>
        <v>0</v>
      </c>
      <c r="CO210" s="139">
        <f>IF(OR(CO197&lt;'Capital Structure'!$Q$7,CO197&gt;='Capital Structure'!$R$7),0,-PMT('Capital Structure'!$R$16/12,'Capital Structure'!$S$7,'Capital Structure'!$R$14))</f>
        <v>0</v>
      </c>
      <c r="CP210" s="139">
        <f>IF(OR(CP197&lt;'Capital Structure'!$Q$7,CP197&gt;='Capital Structure'!$R$7),0,-PMT('Capital Structure'!$R$16/12,'Capital Structure'!$S$7,'Capital Structure'!$R$14))</f>
        <v>0</v>
      </c>
      <c r="CQ210" s="139">
        <f>IF(OR(CQ197&lt;'Capital Structure'!$Q$7,CQ197&gt;='Capital Structure'!$R$7),0,-PMT('Capital Structure'!$R$16/12,'Capital Structure'!$S$7,'Capital Structure'!$R$14))</f>
        <v>0</v>
      </c>
      <c r="CR210" s="139">
        <f>IF(OR(CR197&lt;'Capital Structure'!$Q$7,CR197&gt;='Capital Structure'!$R$7),0,-PMT('Capital Structure'!$R$16/12,'Capital Structure'!$S$7,'Capital Structure'!$R$14))</f>
        <v>0</v>
      </c>
      <c r="CS210" s="139">
        <f>IF(OR(CS197&lt;'Capital Structure'!$Q$7,CS197&gt;='Capital Structure'!$R$7),0,-PMT('Capital Structure'!$R$16/12,'Capital Structure'!$S$7,'Capital Structure'!$R$14))</f>
        <v>0</v>
      </c>
      <c r="CT210" s="139">
        <f>IF(OR(CT197&lt;'Capital Structure'!$Q$7,CT197&gt;='Capital Structure'!$R$7),0,-PMT('Capital Structure'!$R$16/12,'Capital Structure'!$S$7,'Capital Structure'!$R$14))</f>
        <v>0</v>
      </c>
      <c r="CU210" s="139">
        <f>IF(OR(CU197&lt;'Capital Structure'!$Q$7,CU197&gt;='Capital Structure'!$R$7),0,-PMT('Capital Structure'!$R$16/12,'Capital Structure'!$S$7,'Capital Structure'!$R$14))</f>
        <v>0</v>
      </c>
      <c r="CV210" s="139">
        <f>IF(OR(CV197&lt;'Capital Structure'!$Q$7,CV197&gt;='Capital Structure'!$R$7),0,-PMT('Capital Structure'!$R$16/12,'Capital Structure'!$S$7,'Capital Structure'!$R$14))</f>
        <v>0</v>
      </c>
      <c r="CW210" s="139">
        <f>IF(OR(CW197&lt;'Capital Structure'!$Q$7,CW197&gt;='Capital Structure'!$R$7),0,-PMT('Capital Structure'!$R$16/12,'Capital Structure'!$S$7,'Capital Structure'!$R$14))</f>
        <v>0</v>
      </c>
      <c r="CX210" s="139">
        <f>IF(OR(CX197&lt;'Capital Structure'!$Q$7,CX197&gt;='Capital Structure'!$R$7),0,-PMT('Capital Structure'!$R$16/12,'Capital Structure'!$S$7,'Capital Structure'!$R$14))</f>
        <v>0</v>
      </c>
      <c r="CY210" s="139">
        <f>IF(OR(CY197&lt;'Capital Structure'!$Q$7,CY197&gt;='Capital Structure'!$R$7),0,-PMT('Capital Structure'!$R$16/12,'Capital Structure'!$S$7,'Capital Structure'!$R$14))</f>
        <v>0</v>
      </c>
      <c r="CZ210" s="139">
        <f>IF(OR(CZ197&lt;'Capital Structure'!$Q$7,CZ197&gt;='Capital Structure'!$R$7),0,-PMT('Capital Structure'!$R$16/12,'Capital Structure'!$S$7,'Capital Structure'!$R$14))</f>
        <v>0</v>
      </c>
      <c r="DA210" s="139">
        <f>IF(OR(DA197&lt;'Capital Structure'!$Q$7,DA197&gt;='Capital Structure'!$R$7),0,-PMT('Capital Structure'!$R$16/12,'Capital Structure'!$S$7,'Capital Structure'!$R$14))</f>
        <v>0</v>
      </c>
      <c r="DB210" s="139">
        <f>IF(OR(DB197&lt;'Capital Structure'!$Q$7,DB197&gt;='Capital Structure'!$R$7),0,-PMT('Capital Structure'!$R$16/12,'Capital Structure'!$S$7,'Capital Structure'!$R$14))</f>
        <v>0</v>
      </c>
      <c r="DC210" s="139">
        <f>IF(OR(DC197&lt;'Capital Structure'!$Q$7,DC197&gt;='Capital Structure'!$R$7),0,-PMT('Capital Structure'!$R$16/12,'Capital Structure'!$S$7,'Capital Structure'!$R$14))</f>
        <v>0</v>
      </c>
      <c r="DD210" s="139">
        <f>IF(OR(DD197&lt;'Capital Structure'!$Q$7,DD197&gt;='Capital Structure'!$R$7),0,-PMT('Capital Structure'!$R$16/12,'Capital Structure'!$S$7,'Capital Structure'!$R$14))</f>
        <v>0</v>
      </c>
      <c r="DE210" s="139">
        <f>IF(OR(DE197&lt;'Capital Structure'!$Q$7,DE197&gt;='Capital Structure'!$R$7),0,-PMT('Capital Structure'!$R$16/12,'Capital Structure'!$S$7,'Capital Structure'!$R$14))</f>
        <v>0</v>
      </c>
      <c r="DF210" s="139">
        <f>IF(OR(DF197&lt;'Capital Structure'!$Q$7,DF197&gt;='Capital Structure'!$R$7),0,-PMT('Capital Structure'!$R$16/12,'Capital Structure'!$S$7,'Capital Structure'!$R$14))</f>
        <v>0</v>
      </c>
      <c r="DG210" s="139">
        <f>IF(OR(DG197&lt;'Capital Structure'!$Q$7,DG197&gt;='Capital Structure'!$R$7),0,-PMT('Capital Structure'!$R$16/12,'Capital Structure'!$S$7,'Capital Structure'!$R$14))</f>
        <v>0</v>
      </c>
      <c r="DH210" s="139">
        <f>IF(OR(DH197&lt;'Capital Structure'!$Q$7,DH197&gt;='Capital Structure'!$R$7),0,-PMT('Capital Structure'!$R$16/12,'Capital Structure'!$S$7,'Capital Structure'!$R$14))</f>
        <v>0</v>
      </c>
      <c r="DI210" s="139">
        <f>IF(OR(DI197&lt;'Capital Structure'!$Q$7,DI197&gt;='Capital Structure'!$R$7),0,-PMT('Capital Structure'!$R$16/12,'Capital Structure'!$S$7,'Capital Structure'!$R$14))</f>
        <v>0</v>
      </c>
      <c r="DJ210" s="139">
        <f>IF(OR(DJ197&lt;'Capital Structure'!$Q$7,DJ197&gt;='Capital Structure'!$R$7),0,-PMT('Capital Structure'!$R$16/12,'Capital Structure'!$S$7,'Capital Structure'!$R$14))</f>
        <v>0</v>
      </c>
      <c r="DK210" s="139">
        <f>IF(OR(DK197&lt;'Capital Structure'!$Q$7,DK197&gt;='Capital Structure'!$R$7),0,-PMT('Capital Structure'!$R$16/12,'Capital Structure'!$S$7,'Capital Structure'!$R$14))</f>
        <v>0</v>
      </c>
      <c r="DL210" s="139">
        <f>IF(OR(DL197&lt;'Capital Structure'!$Q$7,DL197&gt;='Capital Structure'!$R$7),0,-PMT('Capital Structure'!$R$16/12,'Capital Structure'!$S$7,'Capital Structure'!$R$14))</f>
        <v>0</v>
      </c>
      <c r="DM210" s="139">
        <f>IF(OR(DM197&lt;'Capital Structure'!$Q$7,DM197&gt;='Capital Structure'!$R$7),0,-PMT('Capital Structure'!$R$16/12,'Capital Structure'!$S$7,'Capital Structure'!$R$14))</f>
        <v>0</v>
      </c>
      <c r="DN210" s="139">
        <f>IF(OR(DN197&lt;'Capital Structure'!$Q$7,DN197&gt;='Capital Structure'!$R$7),0,-PMT('Capital Structure'!$R$16/12,'Capital Structure'!$S$7,'Capital Structure'!$R$14))</f>
        <v>0</v>
      </c>
      <c r="DO210" s="139">
        <f>IF(OR(DO197&lt;'Capital Structure'!$Q$7,DO197&gt;='Capital Structure'!$R$7),0,-PMT('Capital Structure'!$R$16/12,'Capital Structure'!$S$7,'Capital Structure'!$R$14))</f>
        <v>0</v>
      </c>
      <c r="DP210" s="139">
        <f>IF(OR(DP197&lt;'Capital Structure'!$Q$7,DP197&gt;='Capital Structure'!$R$7),0,-PMT('Capital Structure'!$R$16/12,'Capital Structure'!$S$7,'Capital Structure'!$R$14))</f>
        <v>0</v>
      </c>
      <c r="DQ210" s="139">
        <f>IF(OR(DQ197&lt;'Capital Structure'!$Q$7,DQ197&gt;='Capital Structure'!$R$7),0,-PMT('Capital Structure'!$R$16/12,'Capital Structure'!$S$7,'Capital Structure'!$R$14))</f>
        <v>0</v>
      </c>
      <c r="DR210" s="139">
        <f>IF(OR(DR197&lt;'Capital Structure'!$Q$7,DR197&gt;='Capital Structure'!$R$7),0,-PMT('Capital Structure'!$R$16/12,'Capital Structure'!$S$7,'Capital Structure'!$R$14))</f>
        <v>0</v>
      </c>
      <c r="DS210" s="139">
        <f>IF(OR(DS197&lt;'Capital Structure'!$Q$7,DS197&gt;='Capital Structure'!$R$7),0,-PMT('Capital Structure'!$R$16/12,'Capital Structure'!$S$7,'Capital Structure'!$R$14))</f>
        <v>0</v>
      </c>
      <c r="DT210" s="139">
        <f>IF(OR(DT197&lt;'Capital Structure'!$Q$7,DT197&gt;='Capital Structure'!$R$7),0,-PMT('Capital Structure'!$R$16/12,'Capital Structure'!$S$7,'Capital Structure'!$R$14))</f>
        <v>0</v>
      </c>
      <c r="DU210" s="139">
        <f>IF(OR(DU197&lt;'Capital Structure'!$Q$7,DU197&gt;='Capital Structure'!$R$7),0,-PMT('Capital Structure'!$R$16/12,'Capital Structure'!$S$7,'Capital Structure'!$R$14))</f>
        <v>0</v>
      </c>
      <c r="DV210" s="139">
        <f>IF(OR(DV197&lt;'Capital Structure'!$Q$7,DV197&gt;='Capital Structure'!$R$7),0,-PMT('Capital Structure'!$R$16/12,'Capital Structure'!$S$7,'Capital Structure'!$R$14))</f>
        <v>0</v>
      </c>
      <c r="DW210" s="139">
        <f>IF(OR(DW197&lt;'Capital Structure'!$Q$7,DW197&gt;='Capital Structure'!$R$7),0,-PMT('Capital Structure'!$R$16/12,'Capital Structure'!$S$7,'Capital Structure'!$R$14))</f>
        <v>0</v>
      </c>
      <c r="DX210" s="139">
        <f>IF(OR(DX197&lt;'Capital Structure'!$Q$7,DX197&gt;='Capital Structure'!$R$7),0,-PMT('Capital Structure'!$R$16/12,'Capital Structure'!$S$7,'Capital Structure'!$R$14))</f>
        <v>0</v>
      </c>
      <c r="DY210" s="139">
        <f>IF(OR(DY197&lt;'Capital Structure'!$Q$7,DY197&gt;='Capital Structure'!$R$7),0,-PMT('Capital Structure'!$R$16/12,'Capital Structure'!$S$7,'Capital Structure'!$R$14))</f>
        <v>0</v>
      </c>
      <c r="DZ210" s="139">
        <f>IF(OR(DZ197&lt;'Capital Structure'!$Q$7,DZ197&gt;='Capital Structure'!$R$7),0,-PMT('Capital Structure'!$R$16/12,'Capital Structure'!$S$7,'Capital Structure'!$R$14))</f>
        <v>0</v>
      </c>
      <c r="EA210" s="139">
        <f>IF(OR(EA197&lt;'Capital Structure'!$Q$7,EA197&gt;='Capital Structure'!$R$7),0,-PMT('Capital Structure'!$R$16/12,'Capital Structure'!$S$7,'Capital Structure'!$R$14))</f>
        <v>0</v>
      </c>
      <c r="EB210" s="139">
        <f>IF(OR(EB197&lt;'Capital Structure'!$Q$7,EB197&gt;='Capital Structure'!$R$7),0,-PMT('Capital Structure'!$R$16/12,'Capital Structure'!$S$7,'Capital Structure'!$R$14))</f>
        <v>0</v>
      </c>
      <c r="EC210" s="139">
        <f>IF(OR(EC197&lt;'Capital Structure'!$Q$7,EC197&gt;='Capital Structure'!$R$7),0,-PMT('Capital Structure'!$R$16/12,'Capital Structure'!$S$7,'Capital Structure'!$R$14))</f>
        <v>0</v>
      </c>
      <c r="ED210" s="139">
        <f>IF(OR(ED197&lt;'Capital Structure'!$Q$7,ED197&gt;='Capital Structure'!$R$7),0,-PMT('Capital Structure'!$R$16/12,'Capital Structure'!$S$7,'Capital Structure'!$R$14))</f>
        <v>0</v>
      </c>
      <c r="EE210" s="139">
        <f>IF(OR(EE197&lt;'Capital Structure'!$Q$7,EE197&gt;='Capital Structure'!$R$7),0,-PMT('Capital Structure'!$R$16/12,'Capital Structure'!$S$7,'Capital Structure'!$R$14))</f>
        <v>0</v>
      </c>
      <c r="EF210" s="139">
        <f>IF(OR(EF197&lt;'Capital Structure'!$Q$7,EF197&gt;='Capital Structure'!$R$7),0,-PMT('Capital Structure'!$R$16/12,'Capital Structure'!$S$7,'Capital Structure'!$R$14))</f>
        <v>0</v>
      </c>
      <c r="EG210" s="139">
        <f>IF(OR(EG197&lt;'Capital Structure'!$Q$7,EG197&gt;='Capital Structure'!$R$7),0,-PMT('Capital Structure'!$R$16/12,'Capital Structure'!$S$7,'Capital Structure'!$R$14))</f>
        <v>0</v>
      </c>
      <c r="EH210" s="139">
        <f>IF(OR(EH197&lt;'Capital Structure'!$Q$7,EH197&gt;='Capital Structure'!$R$7),0,-PMT('Capital Structure'!$R$16/12,'Capital Structure'!$S$7,'Capital Structure'!$R$14))</f>
        <v>0</v>
      </c>
      <c r="EI210" s="139">
        <f>IF(OR(EI197&lt;'Capital Structure'!$Q$7,EI197&gt;='Capital Structure'!$R$7),0,-PMT('Capital Structure'!$R$16/12,'Capital Structure'!$S$7,'Capital Structure'!$R$14))</f>
        <v>0</v>
      </c>
      <c r="EJ210" s="139">
        <f>IF(OR(EJ197&lt;'Capital Structure'!$Q$7,EJ197&gt;='Capital Structure'!$R$7),0,-PMT('Capital Structure'!$R$16/12,'Capital Structure'!$S$7,'Capital Structure'!$R$14))</f>
        <v>0</v>
      </c>
      <c r="EK210" s="139">
        <f>IF(OR(EK197&lt;'Capital Structure'!$Q$7,EK197&gt;='Capital Structure'!$R$7),0,-PMT('Capital Structure'!$R$16/12,'Capital Structure'!$S$7,'Capital Structure'!$R$14))</f>
        <v>0</v>
      </c>
      <c r="EL210" s="139">
        <f>IF(OR(EL197&lt;'Capital Structure'!$Q$7,EL197&gt;='Capital Structure'!$R$7),0,-PMT('Capital Structure'!$R$16/12,'Capital Structure'!$S$7,'Capital Structure'!$R$14))</f>
        <v>0</v>
      </c>
      <c r="EM210" s="139">
        <f>IF(OR(EM197&lt;'Capital Structure'!$Q$7,EM197&gt;='Capital Structure'!$R$7),0,-PMT('Capital Structure'!$R$16/12,'Capital Structure'!$S$7,'Capital Structure'!$R$14))</f>
        <v>0</v>
      </c>
      <c r="EN210" s="139">
        <f>IF(OR(EN197&lt;'Capital Structure'!$Q$7,EN197&gt;='Capital Structure'!$R$7),0,-PMT('Capital Structure'!$R$16/12,'Capital Structure'!$S$7,'Capital Structure'!$R$14))</f>
        <v>0</v>
      </c>
      <c r="EO210" s="139">
        <f>IF(OR(EO197&lt;'Capital Structure'!$Q$7,EO197&gt;='Capital Structure'!$R$7),0,-PMT('Capital Structure'!$R$16/12,'Capital Structure'!$S$7,'Capital Structure'!$R$14))</f>
        <v>0</v>
      </c>
      <c r="EP210" s="139">
        <f>IF(OR(EP197&lt;'Capital Structure'!$Q$7,EP197&gt;='Capital Structure'!$R$7),0,-PMT('Capital Structure'!$R$16/12,'Capital Structure'!$S$7,'Capital Structure'!$R$14))</f>
        <v>0</v>
      </c>
      <c r="EQ210" s="139">
        <f>IF(OR(EQ197&lt;'Capital Structure'!$Q$7,EQ197&gt;='Capital Structure'!$R$7),0,-PMT('Capital Structure'!$R$16/12,'Capital Structure'!$S$7,'Capital Structure'!$R$14))</f>
        <v>0</v>
      </c>
      <c r="ER210" s="139">
        <f>IF(OR(ER197&lt;'Capital Structure'!$Q$7,ER197&gt;='Capital Structure'!$R$7),0,-PMT('Capital Structure'!$R$16/12,'Capital Structure'!$S$7,'Capital Structure'!$R$14))</f>
        <v>0</v>
      </c>
      <c r="ES210" s="139">
        <f>IF(OR(ES197&lt;'Capital Structure'!$Q$7,ES197&gt;='Capital Structure'!$R$7),0,-PMT('Capital Structure'!$R$16/12,'Capital Structure'!$S$7,'Capital Structure'!$R$14))</f>
        <v>0</v>
      </c>
      <c r="ET210" s="139">
        <f>IF(OR(ET197&lt;'Capital Structure'!$Q$7,ET197&gt;='Capital Structure'!$R$7),0,-PMT('Capital Structure'!$R$16/12,'Capital Structure'!$S$7,'Capital Structure'!$R$14))</f>
        <v>0</v>
      </c>
      <c r="EU210" s="139">
        <f>IF(OR(EU197&lt;'Capital Structure'!$Q$7,EU197&gt;='Capital Structure'!$R$7),0,-PMT('Capital Structure'!$R$16/12,'Capital Structure'!$S$7,'Capital Structure'!$R$14))</f>
        <v>0</v>
      </c>
      <c r="EV210" s="139">
        <f>IF(OR(EV197&lt;'Capital Structure'!$Q$7,EV197&gt;='Capital Structure'!$R$7),0,-PMT('Capital Structure'!$R$16/12,'Capital Structure'!$S$7,'Capital Structure'!$R$14))</f>
        <v>0</v>
      </c>
      <c r="EW210" s="139">
        <f>IF(OR(EW197&lt;'Capital Structure'!$Q$7,EW197&gt;='Capital Structure'!$R$7),0,-PMT('Capital Structure'!$R$16/12,'Capital Structure'!$S$7,'Capital Structure'!$R$14))</f>
        <v>0</v>
      </c>
      <c r="EX210" s="139">
        <f>IF(OR(EX197&lt;'Capital Structure'!$Q$7,EX197&gt;='Capital Structure'!$R$7),0,-PMT('Capital Structure'!$R$16/12,'Capital Structure'!$S$7,'Capital Structure'!$R$14))</f>
        <v>0</v>
      </c>
      <c r="EY210" s="139">
        <f>IF(OR(EY197&lt;'Capital Structure'!$Q$7,EY197&gt;='Capital Structure'!$R$7),0,-PMT('Capital Structure'!$R$16/12,'Capital Structure'!$S$7,'Capital Structure'!$R$14))</f>
        <v>0</v>
      </c>
      <c r="EZ210" s="139">
        <f>IF(OR(EZ197&lt;'Capital Structure'!$Q$7,EZ197&gt;='Capital Structure'!$R$7),0,-PMT('Capital Structure'!$R$16/12,'Capital Structure'!$S$7,'Capital Structure'!$R$14))</f>
        <v>0</v>
      </c>
      <c r="FA210" s="139">
        <f>IF(OR(FA197&lt;'Capital Structure'!$Q$7,FA197&gt;='Capital Structure'!$R$7),0,-PMT('Capital Structure'!$R$16/12,'Capital Structure'!$S$7,'Capital Structure'!$R$14))</f>
        <v>0</v>
      </c>
      <c r="FB210" s="139">
        <f>IF(OR(FB197&lt;'Capital Structure'!$Q$7,FB197&gt;='Capital Structure'!$R$7),0,-PMT('Capital Structure'!$R$16/12,'Capital Structure'!$S$7,'Capital Structure'!$R$14))</f>
        <v>0</v>
      </c>
      <c r="FC210" s="139">
        <f>IF(OR(FC197&lt;'Capital Structure'!$Q$7,FC197&gt;='Capital Structure'!$R$7),0,-PMT('Capital Structure'!$R$16/12,'Capital Structure'!$S$7,'Capital Structure'!$R$14))</f>
        <v>0</v>
      </c>
      <c r="FD210" s="139">
        <f>IF(OR(FD197&lt;'Capital Structure'!$Q$7,FD197&gt;='Capital Structure'!$R$7),0,-PMT('Capital Structure'!$R$16/12,'Capital Structure'!$S$7,'Capital Structure'!$R$14))</f>
        <v>0</v>
      </c>
      <c r="FE210" s="139">
        <f>IF(OR(FE197&lt;'Capital Structure'!$Q$7,FE197&gt;='Capital Structure'!$R$7),0,-PMT('Capital Structure'!$R$16/12,'Capital Structure'!$S$7,'Capital Structure'!$R$14))</f>
        <v>0</v>
      </c>
      <c r="FF210" s="139">
        <f>IF(OR(FF197&lt;'Capital Structure'!$Q$7,FF197&gt;='Capital Structure'!$R$7),0,-PMT('Capital Structure'!$R$16/12,'Capital Structure'!$S$7,'Capital Structure'!$R$14))</f>
        <v>0</v>
      </c>
      <c r="FG210" s="139">
        <f>IF(OR(FG197&lt;'Capital Structure'!$Q$7,FG197&gt;='Capital Structure'!$R$7),0,-PMT('Capital Structure'!$R$16/12,'Capital Structure'!$S$7,'Capital Structure'!$R$14))</f>
        <v>0</v>
      </c>
      <c r="FH210" s="139">
        <f>IF(OR(FH197&lt;'Capital Structure'!$Q$7,FH197&gt;='Capital Structure'!$R$7),0,-PMT('Capital Structure'!$R$16/12,'Capital Structure'!$S$7,'Capital Structure'!$R$14))</f>
        <v>0</v>
      </c>
      <c r="FI210" s="139">
        <f>IF(OR(FI197&lt;'Capital Structure'!$Q$7,FI197&gt;='Capital Structure'!$R$7),0,-PMT('Capital Structure'!$R$16/12,'Capital Structure'!$S$7,'Capital Structure'!$R$14))</f>
        <v>0</v>
      </c>
      <c r="FJ210" s="139">
        <f>IF(OR(FJ197&lt;'Capital Structure'!$Q$7,FJ197&gt;='Capital Structure'!$R$7),0,-PMT('Capital Structure'!$R$16/12,'Capital Structure'!$S$7,'Capital Structure'!$R$14))</f>
        <v>0</v>
      </c>
      <c r="FK210" s="139">
        <f>IF(OR(FK197&lt;'Capital Structure'!$Q$7,FK197&gt;='Capital Structure'!$R$7),0,-PMT('Capital Structure'!$R$16/12,'Capital Structure'!$S$7,'Capital Structure'!$R$14))</f>
        <v>0</v>
      </c>
      <c r="FL210" s="139">
        <f>IF(OR(FL197&lt;'Capital Structure'!$Q$7,FL197&gt;='Capital Structure'!$R$7),0,-PMT('Capital Structure'!$R$16/12,'Capital Structure'!$S$7,'Capital Structure'!$R$14))</f>
        <v>0</v>
      </c>
      <c r="FM210" s="139">
        <f>IF(OR(FM197&lt;'Capital Structure'!$Q$7,FM197&gt;='Capital Structure'!$R$7),0,-PMT('Capital Structure'!$R$16/12,'Capital Structure'!$S$7,'Capital Structure'!$R$14))</f>
        <v>0</v>
      </c>
      <c r="FN210" s="139">
        <f>IF(OR(FN197&lt;'Capital Structure'!$Q$7,FN197&gt;='Capital Structure'!$R$7),0,-PMT('Capital Structure'!$R$16/12,'Capital Structure'!$S$7,'Capital Structure'!$R$14))</f>
        <v>0</v>
      </c>
    </row>
    <row r="211" spans="1:170">
      <c r="B211" s="139" t="s">
        <v>377</v>
      </c>
      <c r="E211" s="139">
        <f>IF(OR(E197&lt;'Capital Structure'!$Q$7,E197&gt;='Capital Structure'!$R$7),0,-PPMT('Capital Structure'!$R$16/12,E196,'Capital Structure'!$S$7,'Capital Structure'!$R$14))</f>
        <v>0</v>
      </c>
      <c r="F211" s="139">
        <f>IF(OR(F197&lt;'Capital Structure'!$Q$7,F197&gt;='Capital Structure'!$R$7),0,-PPMT('Capital Structure'!$R$16/12,F196,'Capital Structure'!$S$7,'Capital Structure'!$R$14))</f>
        <v>0</v>
      </c>
      <c r="G211" s="139">
        <f>IF(OR(G197&lt;'Capital Structure'!$Q$7,G197&gt;='Capital Structure'!$R$7),0,-PPMT('Capital Structure'!$R$16/12,G196,'Capital Structure'!$S$7,'Capital Structure'!$R$14))</f>
        <v>0</v>
      </c>
      <c r="H211" s="139">
        <f>IF(OR(H197&lt;'Capital Structure'!$Q$7,H197&gt;='Capital Structure'!$R$7),0,-PPMT('Capital Structure'!$R$16/12,H196,'Capital Structure'!$S$7,'Capital Structure'!$R$14))</f>
        <v>0</v>
      </c>
      <c r="I211" s="139">
        <f>IF(OR(I197&lt;'Capital Structure'!$Q$7,I197&gt;='Capital Structure'!$R$7),0,-PPMT('Capital Structure'!$R$16/12,I196,'Capital Structure'!$S$7,'Capital Structure'!$R$14))</f>
        <v>0</v>
      </c>
      <c r="J211" s="139">
        <f>IF(OR(J197&lt;'Capital Structure'!$Q$7,J197&gt;='Capital Structure'!$R$7),0,-PPMT('Capital Structure'!$R$16/12,J196,'Capital Structure'!$S$7,'Capital Structure'!$R$14))</f>
        <v>0</v>
      </c>
      <c r="K211" s="139">
        <f>IF(OR(K197&lt;'Capital Structure'!$Q$7,K197&gt;='Capital Structure'!$R$7),0,-PPMT('Capital Structure'!$R$16/12,K196,'Capital Structure'!$S$7,'Capital Structure'!$R$14))</f>
        <v>0</v>
      </c>
      <c r="L211" s="139">
        <f>IF(OR(L197&lt;'Capital Structure'!$Q$7,L197&gt;='Capital Structure'!$R$7),0,-PPMT('Capital Structure'!$R$16/12,L196,'Capital Structure'!$S$7,'Capital Structure'!$R$14))</f>
        <v>0</v>
      </c>
      <c r="M211" s="139">
        <f>IF(OR(M197&lt;'Capital Structure'!$Q$7,M197&gt;='Capital Structure'!$R$7),0,-PPMT('Capital Structure'!$R$16/12,M196,'Capital Structure'!$S$7,'Capital Structure'!$R$14))</f>
        <v>0</v>
      </c>
      <c r="N211" s="139">
        <f>IF(OR(N197&lt;'Capital Structure'!$Q$7,N197&gt;='Capital Structure'!$R$7),0,-PPMT('Capital Structure'!$R$16/12,N196,'Capital Structure'!$S$7,'Capital Structure'!$R$14))</f>
        <v>0</v>
      </c>
      <c r="O211" s="139">
        <f>IF(OR(O197&lt;'Capital Structure'!$Q$7,O197&gt;='Capital Structure'!$R$7),0,-PPMT('Capital Structure'!$R$16/12,O196,'Capital Structure'!$S$7,'Capital Structure'!$R$14))</f>
        <v>0</v>
      </c>
      <c r="P211" s="139">
        <f>IF(OR(P197&lt;'Capital Structure'!$Q$7,P197&gt;='Capital Structure'!$R$7),0,-PPMT('Capital Structure'!$R$16/12,P196,'Capital Structure'!$S$7,'Capital Structure'!$R$14))</f>
        <v>0</v>
      </c>
      <c r="Q211" s="139">
        <f>IF(OR(Q197&lt;'Capital Structure'!$Q$7,Q197&gt;='Capital Structure'!$R$7),0,-PPMT('Capital Structure'!$R$16/12,Q196,'Capital Structure'!$S$7,'Capital Structure'!$R$14))</f>
        <v>0</v>
      </c>
      <c r="R211" s="139">
        <f>IF(OR(R197&lt;'Capital Structure'!$Q$7,R197&gt;='Capital Structure'!$R$7),0,-PPMT('Capital Structure'!$R$16/12,R196,'Capital Structure'!$S$7,'Capital Structure'!$R$14))</f>
        <v>0</v>
      </c>
      <c r="S211" s="139">
        <f>IF(OR(S197&lt;'Capital Structure'!$Q$7,S197&gt;='Capital Structure'!$R$7),0,-PPMT('Capital Structure'!$R$16/12,S196,'Capital Structure'!$S$7,'Capital Structure'!$R$14))</f>
        <v>0</v>
      </c>
      <c r="T211" s="139">
        <f>IF(OR(T197&lt;'Capital Structure'!$Q$7,T197&gt;='Capital Structure'!$R$7),0,-PPMT('Capital Structure'!$R$16/12,T196,'Capital Structure'!$S$7,'Capital Structure'!$R$14))</f>
        <v>0</v>
      </c>
      <c r="U211" s="139">
        <f>IF(OR(U197&lt;'Capital Structure'!$Q$7,U197&gt;='Capital Structure'!$R$7),0,-PPMT('Capital Structure'!$R$16/12,U196,'Capital Structure'!$S$7,'Capital Structure'!$R$14))</f>
        <v>0</v>
      </c>
      <c r="V211" s="139">
        <f>IF(OR(V197&lt;'Capital Structure'!$Q$7,V197&gt;='Capital Structure'!$R$7),0,-PPMT('Capital Structure'!$R$16/12,V196,'Capital Structure'!$S$7,'Capital Structure'!$R$14))</f>
        <v>0</v>
      </c>
      <c r="W211" s="139">
        <f>IF(OR(W197&lt;'Capital Structure'!$Q$7,W197&gt;='Capital Structure'!$R$7),0,-PPMT('Capital Structure'!$R$16/12,W196,'Capital Structure'!$S$7,'Capital Structure'!$R$14))</f>
        <v>0</v>
      </c>
      <c r="X211" s="139">
        <f>IF(OR(X197&lt;'Capital Structure'!$Q$7,X197&gt;='Capital Structure'!$R$7),0,-PPMT('Capital Structure'!$R$16/12,X196,'Capital Structure'!$S$7,'Capital Structure'!$R$14))</f>
        <v>0</v>
      </c>
      <c r="Y211" s="139">
        <f>IF(OR(Y197&lt;'Capital Structure'!$Q$7,Y197&gt;='Capital Structure'!$R$7),0,-PPMT('Capital Structure'!$R$16/12,Y196,'Capital Structure'!$S$7,'Capital Structure'!$R$14))</f>
        <v>0</v>
      </c>
      <c r="Z211" s="139">
        <f>IF(OR(Z197&lt;'Capital Structure'!$Q$7,Z197&gt;='Capital Structure'!$R$7),0,-PPMT('Capital Structure'!$R$16/12,Z196,'Capital Structure'!$S$7,'Capital Structure'!$R$14))</f>
        <v>0</v>
      </c>
      <c r="AA211" s="139">
        <f>IF(OR(AA197&lt;'Capital Structure'!$Q$7,AA197&gt;='Capital Structure'!$R$7),0,-PPMT('Capital Structure'!$R$16/12,AA196,'Capital Structure'!$S$7,'Capital Structure'!$R$14))</f>
        <v>0</v>
      </c>
      <c r="AB211" s="139">
        <f>IF(OR(AB197&lt;'Capital Structure'!$Q$7,AB197&gt;='Capital Structure'!$R$7),0,-PPMT('Capital Structure'!$R$16/12,AB196,'Capital Structure'!$S$7,'Capital Structure'!$R$14))</f>
        <v>0</v>
      </c>
      <c r="AC211" s="139">
        <f>IF(OR(AC197&lt;'Capital Structure'!$Q$7,AC197&gt;='Capital Structure'!$R$7),0,-PPMT('Capital Structure'!$R$16/12,AC196,'Capital Structure'!$S$7,'Capital Structure'!$R$14))</f>
        <v>0</v>
      </c>
      <c r="AD211" s="139">
        <f>IF(OR(AD197&lt;'Capital Structure'!$Q$7,AD197&gt;='Capital Structure'!$R$7),0,-PPMT('Capital Structure'!$R$16/12,AD196,'Capital Structure'!$S$7,'Capital Structure'!$R$14))</f>
        <v>0</v>
      </c>
      <c r="AE211" s="139">
        <f>IF(OR(AE197&lt;'Capital Structure'!$Q$7,AE197&gt;='Capital Structure'!$R$7),0,-PPMT('Capital Structure'!$R$16/12,AE196,'Capital Structure'!$S$7,'Capital Structure'!$R$14))</f>
        <v>0</v>
      </c>
      <c r="AF211" s="139">
        <f>IF(OR(AF197&lt;'Capital Structure'!$Q$7,AF197&gt;='Capital Structure'!$R$7),0,-PPMT('Capital Structure'!$R$16/12,AF196,'Capital Structure'!$S$7,'Capital Structure'!$R$14))</f>
        <v>0</v>
      </c>
      <c r="AG211" s="139">
        <f>IF(OR(AG197&lt;'Capital Structure'!$Q$7,AG197&gt;='Capital Structure'!$R$7),0,-PPMT('Capital Structure'!$R$16/12,AG196,'Capital Structure'!$S$7,'Capital Structure'!$R$14))</f>
        <v>0</v>
      </c>
      <c r="AH211" s="139">
        <f>IF(OR(AH197&lt;'Capital Structure'!$Q$7,AH197&gt;='Capital Structure'!$R$7),0,-PPMT('Capital Structure'!$R$16/12,AH196,'Capital Structure'!$S$7,'Capital Structure'!$R$14))</f>
        <v>0</v>
      </c>
      <c r="AI211" s="139">
        <f>IF(OR(AI197&lt;'Capital Structure'!$Q$7,AI197&gt;='Capital Structure'!$R$7),0,-PPMT('Capital Structure'!$R$16/12,AI196,'Capital Structure'!$S$7,'Capital Structure'!$R$14))</f>
        <v>0</v>
      </c>
      <c r="AJ211" s="139">
        <f>IF(OR(AJ197&lt;'Capital Structure'!$Q$7,AJ197&gt;='Capital Structure'!$R$7),0,-PPMT('Capital Structure'!$R$16/12,AJ196,'Capital Structure'!$S$7,'Capital Structure'!$R$14))</f>
        <v>0</v>
      </c>
      <c r="AK211" s="139">
        <f>IF(OR(AK197&lt;'Capital Structure'!$Q$7,AK197&gt;='Capital Structure'!$R$7),0,-PPMT('Capital Structure'!$R$16/12,AK196,'Capital Structure'!$S$7,'Capital Structure'!$R$14))</f>
        <v>0</v>
      </c>
      <c r="AL211" s="139">
        <f>IF(OR(AL197&lt;'Capital Structure'!$Q$7,AL197&gt;='Capital Structure'!$R$7),0,-PPMT('Capital Structure'!$R$16/12,AL196,'Capital Structure'!$S$7,'Capital Structure'!$R$14))</f>
        <v>0</v>
      </c>
      <c r="AM211" s="139">
        <f>IF(OR(AM197&lt;'Capital Structure'!$Q$7,AM197&gt;='Capital Structure'!$R$7),0,-PPMT('Capital Structure'!$R$16/12,AM196,'Capital Structure'!$S$7,'Capital Structure'!$R$14))</f>
        <v>0</v>
      </c>
      <c r="AN211" s="139">
        <f>IF(OR(AN197&lt;'Capital Structure'!$Q$7,AN197&gt;='Capital Structure'!$R$7),0,-PPMT('Capital Structure'!$R$16/12,AN196,'Capital Structure'!$S$7,'Capital Structure'!$R$14))</f>
        <v>0</v>
      </c>
      <c r="AO211" s="139">
        <f>IF(OR(AO197&lt;'Capital Structure'!$Q$7,AO197&gt;='Capital Structure'!$R$7),0,-PPMT('Capital Structure'!$R$16/12,AO196,'Capital Structure'!$S$7,'Capital Structure'!$R$14))</f>
        <v>0</v>
      </c>
      <c r="AP211" s="139">
        <f>IF(OR(AP197&lt;'Capital Structure'!$Q$7,AP197&gt;='Capital Structure'!$R$7),0,-PPMT('Capital Structure'!$R$16/12,AP196,'Capital Structure'!$S$7,'Capital Structure'!$R$14))</f>
        <v>0</v>
      </c>
      <c r="AQ211" s="139">
        <f>IF(OR(AQ197&lt;'Capital Structure'!$Q$7,AQ197&gt;='Capital Structure'!$R$7),0,-PPMT('Capital Structure'!$R$16/12,AQ196,'Capital Structure'!$S$7,'Capital Structure'!$R$14))</f>
        <v>0</v>
      </c>
      <c r="AR211" s="139">
        <f>IF(OR(AR197&lt;'Capital Structure'!$Q$7,AR197&gt;='Capital Structure'!$R$7),0,-PPMT('Capital Structure'!$R$16/12,AR196,'Capital Structure'!$S$7,'Capital Structure'!$R$14))</f>
        <v>0</v>
      </c>
      <c r="AS211" s="139">
        <f>IF(OR(AS197&lt;'Capital Structure'!$Q$7,AS197&gt;='Capital Structure'!$R$7),0,-PPMT('Capital Structure'!$R$16/12,AS196,'Capital Structure'!$S$7,'Capital Structure'!$R$14))</f>
        <v>0</v>
      </c>
      <c r="AT211" s="139">
        <f>IF(OR(AT197&lt;'Capital Structure'!$Q$7,AT197&gt;='Capital Structure'!$R$7),0,-PPMT('Capital Structure'!$R$16/12,AT196,'Capital Structure'!$S$7,'Capital Structure'!$R$14))</f>
        <v>0</v>
      </c>
      <c r="AU211" s="139">
        <f>IF(OR(AU197&lt;'Capital Structure'!$Q$7,AU197&gt;='Capital Structure'!$R$7),0,-PPMT('Capital Structure'!$R$16/12,AU196,'Capital Structure'!$S$7,'Capital Structure'!$R$14))</f>
        <v>0</v>
      </c>
      <c r="AV211" s="139">
        <f>IF(OR(AV197&lt;'Capital Structure'!$Q$7,AV197&gt;='Capital Structure'!$R$7),0,-PPMT('Capital Structure'!$R$16/12,AV196,'Capital Structure'!$S$7,'Capital Structure'!$R$14))</f>
        <v>0</v>
      </c>
      <c r="AW211" s="139">
        <f>IF(OR(AW197&lt;'Capital Structure'!$Q$7,AW197&gt;='Capital Structure'!$R$7),0,-PPMT('Capital Structure'!$R$16/12,AW196,'Capital Structure'!$S$7,'Capital Structure'!$R$14))</f>
        <v>0</v>
      </c>
      <c r="AX211" s="139">
        <f>IF(OR(AX197&lt;'Capital Structure'!$Q$7,AX197&gt;='Capital Structure'!$R$7),0,-PPMT('Capital Structure'!$R$16/12,AX196,'Capital Structure'!$S$7,'Capital Structure'!$R$14))</f>
        <v>0</v>
      </c>
      <c r="AY211" s="139">
        <f>IF(OR(AY197&lt;'Capital Structure'!$Q$7,AY197&gt;='Capital Structure'!$R$7),0,-PPMT('Capital Structure'!$R$16/12,AY196,'Capital Structure'!$S$7,'Capital Structure'!$R$14))</f>
        <v>0</v>
      </c>
      <c r="AZ211" s="139">
        <f>IF(OR(AZ197&lt;'Capital Structure'!$Q$7,AZ197&gt;='Capital Structure'!$R$7),0,-PPMT('Capital Structure'!$R$16/12,AZ196,'Capital Structure'!$S$7,'Capital Structure'!$R$14))</f>
        <v>0</v>
      </c>
      <c r="BA211" s="139">
        <f>IF(OR(BA197&lt;'Capital Structure'!$Q$7,BA197&gt;='Capital Structure'!$R$7),0,-PPMT('Capital Structure'!$R$16/12,BA196,'Capital Structure'!$S$7,'Capital Structure'!$R$14))</f>
        <v>0</v>
      </c>
      <c r="BB211" s="139">
        <f>IF(OR(BB197&lt;'Capital Structure'!$Q$7,BB197&gt;='Capital Structure'!$R$7),0,-PPMT('Capital Structure'!$R$16/12,BB196,'Capital Structure'!$S$7,'Capital Structure'!$R$14))</f>
        <v>0</v>
      </c>
      <c r="BC211" s="139">
        <f>IF(OR(BC197&lt;'Capital Structure'!$Q$7,BC197&gt;='Capital Structure'!$R$7),0,-PPMT('Capital Structure'!$R$16/12,BC196,'Capital Structure'!$S$7,'Capital Structure'!$R$14))</f>
        <v>0</v>
      </c>
      <c r="BD211" s="139">
        <f>IF(OR(BD197&lt;'Capital Structure'!$Q$7,BD197&gt;='Capital Structure'!$R$7),0,-PPMT('Capital Structure'!$R$16/12,BD196,'Capital Structure'!$S$7,'Capital Structure'!$R$14))</f>
        <v>0</v>
      </c>
      <c r="BE211" s="139">
        <f>IF(OR(BE197&lt;'Capital Structure'!$Q$7,BE197&gt;='Capital Structure'!$R$7),0,-PPMT('Capital Structure'!$R$16/12,BE196,'Capital Structure'!$S$7,'Capital Structure'!$R$14))</f>
        <v>0</v>
      </c>
      <c r="BF211" s="139">
        <f>IF(OR(BF197&lt;'Capital Structure'!$Q$7,BF197&gt;='Capital Structure'!$R$7),0,-PPMT('Capital Structure'!$R$16/12,BF196,'Capital Structure'!$S$7,'Capital Structure'!$R$14))</f>
        <v>0</v>
      </c>
      <c r="BG211" s="139">
        <f>IF(OR(BG197&lt;'Capital Structure'!$Q$7,BG197&gt;='Capital Structure'!$R$7),0,-PPMT('Capital Structure'!$R$16/12,BG196,'Capital Structure'!$S$7,'Capital Structure'!$R$14))</f>
        <v>0</v>
      </c>
      <c r="BH211" s="139">
        <f>IF(OR(BH197&lt;'Capital Structure'!$Q$7,BH197&gt;='Capital Structure'!$R$7),0,-PPMT('Capital Structure'!$R$16/12,BH196,'Capital Structure'!$S$7,'Capital Structure'!$R$14))</f>
        <v>0</v>
      </c>
      <c r="BI211" s="139">
        <f>IF(OR(BI197&lt;'Capital Structure'!$Q$7,BI197&gt;='Capital Structure'!$R$7),0,-PPMT('Capital Structure'!$R$16/12,BI196,'Capital Structure'!$S$7,'Capital Structure'!$R$14))</f>
        <v>0</v>
      </c>
      <c r="BJ211" s="139">
        <f>IF(OR(BJ197&lt;'Capital Structure'!$Q$7,BJ197&gt;='Capital Structure'!$R$7),0,-PPMT('Capital Structure'!$R$16/12,BJ196,'Capital Structure'!$S$7,'Capital Structure'!$R$14))</f>
        <v>0</v>
      </c>
      <c r="BK211" s="139">
        <f>IF(OR(BK197&lt;'Capital Structure'!$Q$7,BK197&gt;='Capital Structure'!$R$7),0,-PPMT('Capital Structure'!$R$16/12,BK196,'Capital Structure'!$S$7,'Capital Structure'!$R$14))</f>
        <v>0</v>
      </c>
      <c r="BL211" s="139">
        <f>IF(OR(BL197&lt;'Capital Structure'!$Q$7,BL197&gt;='Capital Structure'!$R$7),0,-PPMT('Capital Structure'!$R$16/12,BL196,'Capital Structure'!$S$7,'Capital Structure'!$R$14))</f>
        <v>0</v>
      </c>
      <c r="BM211" s="139">
        <f>IF(OR(BM197&lt;'Capital Structure'!$Q$7,BM197&gt;='Capital Structure'!$R$7),0,-PPMT('Capital Structure'!$R$16/12,BM196,'Capital Structure'!$S$7,'Capital Structure'!$R$14))</f>
        <v>0</v>
      </c>
      <c r="BN211" s="139">
        <f>IF(OR(BN197&lt;'Capital Structure'!$Q$7,BN197&gt;='Capital Structure'!$R$7),0,-PPMT('Capital Structure'!$R$16/12,BN196,'Capital Structure'!$S$7,'Capital Structure'!$R$14))</f>
        <v>0</v>
      </c>
      <c r="BO211" s="139">
        <f>IF(OR(BO197&lt;'Capital Structure'!$Q$7,BO197&gt;='Capital Structure'!$R$7),0,-PPMT('Capital Structure'!$R$16/12,BO196,'Capital Structure'!$S$7,'Capital Structure'!$R$14))</f>
        <v>0</v>
      </c>
      <c r="BP211" s="139">
        <f>IF(OR(BP197&lt;'Capital Structure'!$Q$7,BP197&gt;='Capital Structure'!$R$7),0,-PPMT('Capital Structure'!$R$16/12,BP196,'Capital Structure'!$S$7,'Capital Structure'!$R$14))</f>
        <v>0</v>
      </c>
      <c r="BQ211" s="139">
        <f>IF(OR(BQ197&lt;'Capital Structure'!$Q$7,BQ197&gt;='Capital Structure'!$R$7),0,-PPMT('Capital Structure'!$R$16/12,BQ196,'Capital Structure'!$S$7,'Capital Structure'!$R$14))</f>
        <v>0</v>
      </c>
      <c r="BR211" s="139">
        <f>IF(OR(BR197&lt;'Capital Structure'!$Q$7,BR197&gt;='Capital Structure'!$R$7),0,-PPMT('Capital Structure'!$R$16/12,BR196,'Capital Structure'!$S$7,'Capital Structure'!$R$14))</f>
        <v>0</v>
      </c>
      <c r="BS211" s="139">
        <f>IF(OR(BS197&lt;'Capital Structure'!$Q$7,BS197&gt;='Capital Structure'!$R$7),0,-PPMT('Capital Structure'!$R$16/12,BS196,'Capital Structure'!$S$7,'Capital Structure'!$R$14))</f>
        <v>0</v>
      </c>
      <c r="BT211" s="139">
        <f>IF(OR(BT197&lt;'Capital Structure'!$Q$7,BT197&gt;='Capital Structure'!$R$7),0,-PPMT('Capital Structure'!$R$16/12,BT196,'Capital Structure'!$S$7,'Capital Structure'!$R$14))</f>
        <v>0</v>
      </c>
      <c r="BU211" s="139">
        <f>IF(OR(BU197&lt;'Capital Structure'!$Q$7,BU197&gt;='Capital Structure'!$R$7),0,-PPMT('Capital Structure'!$R$16/12,BU196,'Capital Structure'!$S$7,'Capital Structure'!$R$14))</f>
        <v>0</v>
      </c>
      <c r="BV211" s="139">
        <f>IF(OR(BV197&lt;'Capital Structure'!$Q$7,BV197&gt;='Capital Structure'!$R$7),0,-PPMT('Capital Structure'!$R$16/12,BV196,'Capital Structure'!$S$7,'Capital Structure'!$R$14))</f>
        <v>0</v>
      </c>
      <c r="BW211" s="139">
        <f>IF(OR(BW197&lt;'Capital Structure'!$Q$7,BW197&gt;='Capital Structure'!$R$7),0,-PPMT('Capital Structure'!$R$16/12,BW196,'Capital Structure'!$S$7,'Capital Structure'!$R$14))</f>
        <v>0</v>
      </c>
      <c r="BX211" s="139">
        <f>IF(OR(BX197&lt;'Capital Structure'!$Q$7,BX197&gt;='Capital Structure'!$R$7),0,-PPMT('Capital Structure'!$R$16/12,BX196,'Capital Structure'!$S$7,'Capital Structure'!$R$14))</f>
        <v>0</v>
      </c>
      <c r="BY211" s="139">
        <f>IF(OR(BY197&lt;'Capital Structure'!$Q$7,BY197&gt;='Capital Structure'!$R$7),0,-PPMT('Capital Structure'!$R$16/12,BY196,'Capital Structure'!$S$7,'Capital Structure'!$R$14))</f>
        <v>0</v>
      </c>
      <c r="BZ211" s="139">
        <f>IF(OR(BZ197&lt;'Capital Structure'!$Q$7,BZ197&gt;='Capital Structure'!$R$7),0,-PPMT('Capital Structure'!$R$16/12,BZ196,'Capital Structure'!$S$7,'Capital Structure'!$R$14))</f>
        <v>0</v>
      </c>
      <c r="CA211" s="139">
        <f>IF(OR(CA197&lt;'Capital Structure'!$Q$7,CA197&gt;='Capital Structure'!$R$7),0,-PPMT('Capital Structure'!$R$16/12,CA196,'Capital Structure'!$S$7,'Capital Structure'!$R$14))</f>
        <v>0</v>
      </c>
      <c r="CB211" s="139">
        <f>IF(OR(CB197&lt;'Capital Structure'!$Q$7,CB197&gt;='Capital Structure'!$R$7),0,-PPMT('Capital Structure'!$R$16/12,CB196,'Capital Structure'!$S$7,'Capital Structure'!$R$14))</f>
        <v>0</v>
      </c>
      <c r="CC211" s="139">
        <f>IF(OR(CC197&lt;'Capital Structure'!$Q$7,CC197&gt;='Capital Structure'!$R$7),0,-PPMT('Capital Structure'!$R$16/12,CC196,'Capital Structure'!$S$7,'Capital Structure'!$R$14))</f>
        <v>0</v>
      </c>
      <c r="CD211" s="139">
        <f>IF(OR(CD197&lt;'Capital Structure'!$Q$7,CD197&gt;='Capital Structure'!$R$7),0,-PPMT('Capital Structure'!$R$16/12,CD196,'Capital Structure'!$S$7,'Capital Structure'!$R$14))</f>
        <v>0</v>
      </c>
      <c r="CE211" s="139">
        <f>IF(OR(CE197&lt;'Capital Structure'!$Q$7,CE197&gt;='Capital Structure'!$R$7),0,-PPMT('Capital Structure'!$R$16/12,CE196,'Capital Structure'!$S$7,'Capital Structure'!$R$14))</f>
        <v>0</v>
      </c>
      <c r="CF211" s="139">
        <f>IF(OR(CF197&lt;'Capital Structure'!$Q$7,CF197&gt;='Capital Structure'!$R$7),0,-PPMT('Capital Structure'!$R$16/12,CF196,'Capital Structure'!$S$7,'Capital Structure'!$R$14))</f>
        <v>0</v>
      </c>
      <c r="CG211" s="139">
        <f>IF(OR(CG197&lt;'Capital Structure'!$Q$7,CG197&gt;='Capital Structure'!$R$7),0,-PPMT('Capital Structure'!$R$16/12,CG196,'Capital Structure'!$S$7,'Capital Structure'!$R$14))</f>
        <v>0</v>
      </c>
      <c r="CH211" s="139">
        <f>IF(OR(CH197&lt;'Capital Structure'!$Q$7,CH197&gt;='Capital Structure'!$R$7),0,-PPMT('Capital Structure'!$R$16/12,CH196,'Capital Structure'!$S$7,'Capital Structure'!$R$14))</f>
        <v>0</v>
      </c>
      <c r="CI211" s="139">
        <f>IF(OR(CI197&lt;'Capital Structure'!$Q$7,CI197&gt;='Capital Structure'!$R$7),0,-PPMT('Capital Structure'!$R$16/12,CI196,'Capital Structure'!$S$7,'Capital Structure'!$R$14))</f>
        <v>0</v>
      </c>
      <c r="CJ211" s="139">
        <f>IF(OR(CJ197&lt;'Capital Structure'!$Q$7,CJ197&gt;='Capital Structure'!$R$7),0,-PPMT('Capital Structure'!$R$16/12,CJ196,'Capital Structure'!$S$7,'Capital Structure'!$R$14))</f>
        <v>0</v>
      </c>
      <c r="CK211" s="139">
        <f>IF(OR(CK197&lt;'Capital Structure'!$Q$7,CK197&gt;='Capital Structure'!$R$7),0,-PPMT('Capital Structure'!$R$16/12,CK196,'Capital Structure'!$S$7,'Capital Structure'!$R$14))</f>
        <v>0</v>
      </c>
      <c r="CL211" s="139">
        <f>IF(OR(CL197&lt;'Capital Structure'!$Q$7,CL197&gt;='Capital Structure'!$R$7),0,-PPMT('Capital Structure'!$R$16/12,CL196,'Capital Structure'!$S$7,'Capital Structure'!$R$14))</f>
        <v>0</v>
      </c>
      <c r="CM211" s="139">
        <f>IF(OR(CM197&lt;'Capital Structure'!$Q$7,CM197&gt;='Capital Structure'!$R$7),0,-PPMT('Capital Structure'!$R$16/12,CM196,'Capital Structure'!$S$7,'Capital Structure'!$R$14))</f>
        <v>0</v>
      </c>
      <c r="CN211" s="139">
        <f>IF(OR(CN197&lt;'Capital Structure'!$Q$7,CN197&gt;='Capital Structure'!$R$7),0,-PPMT('Capital Structure'!$R$16/12,CN196,'Capital Structure'!$S$7,'Capital Structure'!$R$14))</f>
        <v>0</v>
      </c>
      <c r="CO211" s="139">
        <f>IF(OR(CO197&lt;'Capital Structure'!$Q$7,CO197&gt;='Capital Structure'!$R$7),0,-PPMT('Capital Structure'!$R$16/12,CO196,'Capital Structure'!$S$7,'Capital Structure'!$R$14))</f>
        <v>0</v>
      </c>
      <c r="CP211" s="139">
        <f>IF(OR(CP197&lt;'Capital Structure'!$Q$7,CP197&gt;='Capital Structure'!$R$7),0,-PPMT('Capital Structure'!$R$16/12,CP196,'Capital Structure'!$S$7,'Capital Structure'!$R$14))</f>
        <v>0</v>
      </c>
      <c r="CQ211" s="139">
        <f>IF(OR(CQ197&lt;'Capital Structure'!$Q$7,CQ197&gt;='Capital Structure'!$R$7),0,-PPMT('Capital Structure'!$R$16/12,CQ196,'Capital Structure'!$S$7,'Capital Structure'!$R$14))</f>
        <v>0</v>
      </c>
      <c r="CR211" s="139">
        <f>IF(OR(CR197&lt;'Capital Structure'!$Q$7,CR197&gt;='Capital Structure'!$R$7),0,-PPMT('Capital Structure'!$R$16/12,CR196,'Capital Structure'!$S$7,'Capital Structure'!$R$14))</f>
        <v>0</v>
      </c>
      <c r="CS211" s="139">
        <f>IF(OR(CS197&lt;'Capital Structure'!$Q$7,CS197&gt;='Capital Structure'!$R$7),0,-PPMT('Capital Structure'!$R$16/12,CS196,'Capital Structure'!$S$7,'Capital Structure'!$R$14))</f>
        <v>0</v>
      </c>
      <c r="CT211" s="139">
        <f>IF(OR(CT197&lt;'Capital Structure'!$Q$7,CT197&gt;='Capital Structure'!$R$7),0,-PPMT('Capital Structure'!$R$16/12,CT196,'Capital Structure'!$S$7,'Capital Structure'!$R$14))</f>
        <v>0</v>
      </c>
      <c r="CU211" s="139">
        <f>IF(OR(CU197&lt;'Capital Structure'!$Q$7,CU197&gt;='Capital Structure'!$R$7),0,-PPMT('Capital Structure'!$R$16/12,CU196,'Capital Structure'!$S$7,'Capital Structure'!$R$14))</f>
        <v>0</v>
      </c>
      <c r="CV211" s="139">
        <f>IF(OR(CV197&lt;'Capital Structure'!$Q$7,CV197&gt;='Capital Structure'!$R$7),0,-PPMT('Capital Structure'!$R$16/12,CV196,'Capital Structure'!$S$7,'Capital Structure'!$R$14))</f>
        <v>0</v>
      </c>
      <c r="CW211" s="139">
        <f>IF(OR(CW197&lt;'Capital Structure'!$Q$7,CW197&gt;='Capital Structure'!$R$7),0,-PPMT('Capital Structure'!$R$16/12,CW196,'Capital Structure'!$S$7,'Capital Structure'!$R$14))</f>
        <v>0</v>
      </c>
      <c r="CX211" s="139">
        <f>IF(OR(CX197&lt;'Capital Structure'!$Q$7,CX197&gt;='Capital Structure'!$R$7),0,-PPMT('Capital Structure'!$R$16/12,CX196,'Capital Structure'!$S$7,'Capital Structure'!$R$14))</f>
        <v>0</v>
      </c>
      <c r="CY211" s="139">
        <f>IF(OR(CY197&lt;'Capital Structure'!$Q$7,CY197&gt;='Capital Structure'!$R$7),0,-PPMT('Capital Structure'!$R$16/12,CY196,'Capital Structure'!$S$7,'Capital Structure'!$R$14))</f>
        <v>0</v>
      </c>
      <c r="CZ211" s="139">
        <f>IF(OR(CZ197&lt;'Capital Structure'!$Q$7,CZ197&gt;='Capital Structure'!$R$7),0,-PPMT('Capital Structure'!$R$16/12,CZ196,'Capital Structure'!$S$7,'Capital Structure'!$R$14))</f>
        <v>0</v>
      </c>
      <c r="DA211" s="139">
        <f>IF(OR(DA197&lt;'Capital Structure'!$Q$7,DA197&gt;='Capital Structure'!$R$7),0,-PPMT('Capital Structure'!$R$16/12,DA196,'Capital Structure'!$S$7,'Capital Structure'!$R$14))</f>
        <v>0</v>
      </c>
      <c r="DB211" s="139">
        <f>IF(OR(DB197&lt;'Capital Structure'!$Q$7,DB197&gt;='Capital Structure'!$R$7),0,-PPMT('Capital Structure'!$R$16/12,DB196,'Capital Structure'!$S$7,'Capital Structure'!$R$14))</f>
        <v>0</v>
      </c>
      <c r="DC211" s="139">
        <f>IF(OR(DC197&lt;'Capital Structure'!$Q$7,DC197&gt;='Capital Structure'!$R$7),0,-PPMT('Capital Structure'!$R$16/12,DC196,'Capital Structure'!$S$7,'Capital Structure'!$R$14))</f>
        <v>0</v>
      </c>
      <c r="DD211" s="139">
        <f>IF(OR(DD197&lt;'Capital Structure'!$Q$7,DD197&gt;='Capital Structure'!$R$7),0,-PPMT('Capital Structure'!$R$16/12,DD196,'Capital Structure'!$S$7,'Capital Structure'!$R$14))</f>
        <v>0</v>
      </c>
      <c r="DE211" s="139">
        <f>IF(OR(DE197&lt;'Capital Structure'!$Q$7,DE197&gt;='Capital Structure'!$R$7),0,-PPMT('Capital Structure'!$R$16/12,DE196,'Capital Structure'!$S$7,'Capital Structure'!$R$14))</f>
        <v>0</v>
      </c>
      <c r="DF211" s="139">
        <f>IF(OR(DF197&lt;'Capital Structure'!$Q$7,DF197&gt;='Capital Structure'!$R$7),0,-PPMT('Capital Structure'!$R$16/12,DF196,'Capital Structure'!$S$7,'Capital Structure'!$R$14))</f>
        <v>0</v>
      </c>
      <c r="DG211" s="139">
        <f>IF(OR(DG197&lt;'Capital Structure'!$Q$7,DG197&gt;='Capital Structure'!$R$7),0,-PPMT('Capital Structure'!$R$16/12,DG196,'Capital Structure'!$S$7,'Capital Structure'!$R$14))</f>
        <v>0</v>
      </c>
      <c r="DH211" s="139">
        <f>IF(OR(DH197&lt;'Capital Structure'!$Q$7,DH197&gt;='Capital Structure'!$R$7),0,-PPMT('Capital Structure'!$R$16/12,DH196,'Capital Structure'!$S$7,'Capital Structure'!$R$14))</f>
        <v>0</v>
      </c>
      <c r="DI211" s="139">
        <f>IF(OR(DI197&lt;'Capital Structure'!$Q$7,DI197&gt;='Capital Structure'!$R$7),0,-PPMT('Capital Structure'!$R$16/12,DI196,'Capital Structure'!$S$7,'Capital Structure'!$R$14))</f>
        <v>0</v>
      </c>
      <c r="DJ211" s="139">
        <f>IF(OR(DJ197&lt;'Capital Structure'!$Q$7,DJ197&gt;='Capital Structure'!$R$7),0,-PPMT('Capital Structure'!$R$16/12,DJ196,'Capital Structure'!$S$7,'Capital Structure'!$R$14))</f>
        <v>0</v>
      </c>
      <c r="DK211" s="139">
        <f>IF(OR(DK197&lt;'Capital Structure'!$Q$7,DK197&gt;='Capital Structure'!$R$7),0,-PPMT('Capital Structure'!$R$16/12,DK196,'Capital Structure'!$S$7,'Capital Structure'!$R$14))</f>
        <v>0</v>
      </c>
      <c r="DL211" s="139">
        <f>IF(OR(DL197&lt;'Capital Structure'!$Q$7,DL197&gt;='Capital Structure'!$R$7),0,-PPMT('Capital Structure'!$R$16/12,DL196,'Capital Structure'!$S$7,'Capital Structure'!$R$14))</f>
        <v>0</v>
      </c>
      <c r="DM211" s="139">
        <f>IF(OR(DM197&lt;'Capital Structure'!$Q$7,DM197&gt;='Capital Structure'!$R$7),0,-PPMT('Capital Structure'!$R$16/12,DM196,'Capital Structure'!$S$7,'Capital Structure'!$R$14))</f>
        <v>0</v>
      </c>
      <c r="DN211" s="139">
        <f>IF(OR(DN197&lt;'Capital Structure'!$Q$7,DN197&gt;='Capital Structure'!$R$7),0,-PPMT('Capital Structure'!$R$16/12,DN196,'Capital Structure'!$S$7,'Capital Structure'!$R$14))</f>
        <v>0</v>
      </c>
      <c r="DO211" s="139">
        <f>IF(OR(DO197&lt;'Capital Structure'!$Q$7,DO197&gt;='Capital Structure'!$R$7),0,-PPMT('Capital Structure'!$R$16/12,DO196,'Capital Structure'!$S$7,'Capital Structure'!$R$14))</f>
        <v>0</v>
      </c>
      <c r="DP211" s="139">
        <f>IF(OR(DP197&lt;'Capital Structure'!$Q$7,DP197&gt;='Capital Structure'!$R$7),0,-PPMT('Capital Structure'!$R$16/12,DP196,'Capital Structure'!$S$7,'Capital Structure'!$R$14))</f>
        <v>0</v>
      </c>
      <c r="DQ211" s="139">
        <f>IF(OR(DQ197&lt;'Capital Structure'!$Q$7,DQ197&gt;='Capital Structure'!$R$7),0,-PPMT('Capital Structure'!$R$16/12,DQ196,'Capital Structure'!$S$7,'Capital Structure'!$R$14))</f>
        <v>0</v>
      </c>
      <c r="DR211" s="139">
        <f>IF(OR(DR197&lt;'Capital Structure'!$Q$7,DR197&gt;='Capital Structure'!$R$7),0,-PPMT('Capital Structure'!$R$16/12,DR196,'Capital Structure'!$S$7,'Capital Structure'!$R$14))</f>
        <v>0</v>
      </c>
      <c r="DS211" s="139">
        <f>IF(OR(DS197&lt;'Capital Structure'!$Q$7,DS197&gt;='Capital Structure'!$R$7),0,-PPMT('Capital Structure'!$R$16/12,DS196,'Capital Structure'!$S$7,'Capital Structure'!$R$14))</f>
        <v>0</v>
      </c>
      <c r="DT211" s="139">
        <f>IF(OR(DT197&lt;'Capital Structure'!$Q$7,DT197&gt;='Capital Structure'!$R$7),0,-PPMT('Capital Structure'!$R$16/12,DT196,'Capital Structure'!$S$7,'Capital Structure'!$R$14))</f>
        <v>0</v>
      </c>
      <c r="DU211" s="139">
        <f>IF(OR(DU197&lt;'Capital Structure'!$Q$7,DU197&gt;='Capital Structure'!$R$7),0,-PPMT('Capital Structure'!$R$16/12,DU196,'Capital Structure'!$S$7,'Capital Structure'!$R$14))</f>
        <v>0</v>
      </c>
      <c r="DV211" s="139">
        <f>IF(OR(DV197&lt;'Capital Structure'!$Q$7,DV197&gt;='Capital Structure'!$R$7),0,-PPMT('Capital Structure'!$R$16/12,DV196,'Capital Structure'!$S$7,'Capital Structure'!$R$14))</f>
        <v>0</v>
      </c>
      <c r="DW211" s="139">
        <f>IF(OR(DW197&lt;'Capital Structure'!$Q$7,DW197&gt;='Capital Structure'!$R$7),0,-PPMT('Capital Structure'!$R$16/12,DW196,'Capital Structure'!$S$7,'Capital Structure'!$R$14))</f>
        <v>0</v>
      </c>
      <c r="DX211" s="139">
        <f>IF(OR(DX197&lt;'Capital Structure'!$Q$7,DX197&gt;='Capital Structure'!$R$7),0,-PPMT('Capital Structure'!$R$16/12,DX196,'Capital Structure'!$S$7,'Capital Structure'!$R$14))</f>
        <v>0</v>
      </c>
      <c r="DY211" s="139">
        <f>IF(OR(DY197&lt;'Capital Structure'!$Q$7,DY197&gt;='Capital Structure'!$R$7),0,-PPMT('Capital Structure'!$R$16/12,DY196,'Capital Structure'!$S$7,'Capital Structure'!$R$14))</f>
        <v>0</v>
      </c>
      <c r="DZ211" s="139">
        <f>IF(OR(DZ197&lt;'Capital Structure'!$Q$7,DZ197&gt;='Capital Structure'!$R$7),0,-PPMT('Capital Structure'!$R$16/12,DZ196,'Capital Structure'!$S$7,'Capital Structure'!$R$14))</f>
        <v>0</v>
      </c>
      <c r="EA211" s="139">
        <f>IF(OR(EA197&lt;'Capital Structure'!$Q$7,EA197&gt;='Capital Structure'!$R$7),0,-PPMT('Capital Structure'!$R$16/12,EA196,'Capital Structure'!$S$7,'Capital Structure'!$R$14))</f>
        <v>0</v>
      </c>
      <c r="EB211" s="139">
        <f>IF(OR(EB197&lt;'Capital Structure'!$Q$7,EB197&gt;='Capital Structure'!$R$7),0,-PPMT('Capital Structure'!$R$16/12,EB196,'Capital Structure'!$S$7,'Capital Structure'!$R$14))</f>
        <v>0</v>
      </c>
      <c r="EC211" s="139">
        <f>IF(OR(EC197&lt;'Capital Structure'!$Q$7,EC197&gt;='Capital Structure'!$R$7),0,-PPMT('Capital Structure'!$R$16/12,EC196,'Capital Structure'!$S$7,'Capital Structure'!$R$14))</f>
        <v>0</v>
      </c>
      <c r="ED211" s="139">
        <f>IF(OR(ED197&lt;'Capital Structure'!$Q$7,ED197&gt;='Capital Structure'!$R$7),0,-PPMT('Capital Structure'!$R$16/12,ED196,'Capital Structure'!$S$7,'Capital Structure'!$R$14))</f>
        <v>0</v>
      </c>
      <c r="EE211" s="139">
        <f>IF(OR(EE197&lt;'Capital Structure'!$Q$7,EE197&gt;='Capital Structure'!$R$7),0,-PPMT('Capital Structure'!$R$16/12,EE196,'Capital Structure'!$S$7,'Capital Structure'!$R$14))</f>
        <v>0</v>
      </c>
      <c r="EF211" s="139">
        <f>IF(OR(EF197&lt;'Capital Structure'!$Q$7,EF197&gt;='Capital Structure'!$R$7),0,-PPMT('Capital Structure'!$R$16/12,EF196,'Capital Structure'!$S$7,'Capital Structure'!$R$14))</f>
        <v>0</v>
      </c>
      <c r="EG211" s="139">
        <f>IF(OR(EG197&lt;'Capital Structure'!$Q$7,EG197&gt;='Capital Structure'!$R$7),0,-PPMT('Capital Structure'!$R$16/12,EG196,'Capital Structure'!$S$7,'Capital Structure'!$R$14))</f>
        <v>0</v>
      </c>
      <c r="EH211" s="139">
        <f>IF(OR(EH197&lt;'Capital Structure'!$Q$7,EH197&gt;='Capital Structure'!$R$7),0,-PPMT('Capital Structure'!$R$16/12,EH196,'Capital Structure'!$S$7,'Capital Structure'!$R$14))</f>
        <v>0</v>
      </c>
      <c r="EI211" s="139">
        <f>IF(OR(EI197&lt;'Capital Structure'!$Q$7,EI197&gt;='Capital Structure'!$R$7),0,-PPMT('Capital Structure'!$R$16/12,EI196,'Capital Structure'!$S$7,'Capital Structure'!$R$14))</f>
        <v>0</v>
      </c>
      <c r="EJ211" s="139">
        <f>IF(OR(EJ197&lt;'Capital Structure'!$Q$7,EJ197&gt;='Capital Structure'!$R$7),0,-PPMT('Capital Structure'!$R$16/12,EJ196,'Capital Structure'!$S$7,'Capital Structure'!$R$14))</f>
        <v>0</v>
      </c>
      <c r="EK211" s="139">
        <f>IF(OR(EK197&lt;'Capital Structure'!$Q$7,EK197&gt;='Capital Structure'!$R$7),0,-PPMT('Capital Structure'!$R$16/12,EK196,'Capital Structure'!$S$7,'Capital Structure'!$R$14))</f>
        <v>0</v>
      </c>
      <c r="EL211" s="139">
        <f>IF(OR(EL197&lt;'Capital Structure'!$Q$7,EL197&gt;='Capital Structure'!$R$7),0,-PPMT('Capital Structure'!$R$16/12,EL196,'Capital Structure'!$S$7,'Capital Structure'!$R$14))</f>
        <v>0</v>
      </c>
      <c r="EM211" s="139">
        <f>IF(OR(EM197&lt;'Capital Structure'!$Q$7,EM197&gt;='Capital Structure'!$R$7),0,-PPMT('Capital Structure'!$R$16/12,EM196,'Capital Structure'!$S$7,'Capital Structure'!$R$14))</f>
        <v>0</v>
      </c>
      <c r="EN211" s="139">
        <f>IF(OR(EN197&lt;'Capital Structure'!$Q$7,EN197&gt;='Capital Structure'!$R$7),0,-PPMT('Capital Structure'!$R$16/12,EN196,'Capital Structure'!$S$7,'Capital Structure'!$R$14))</f>
        <v>0</v>
      </c>
      <c r="EO211" s="139">
        <f>IF(OR(EO197&lt;'Capital Structure'!$Q$7,EO197&gt;='Capital Structure'!$R$7),0,-PPMT('Capital Structure'!$R$16/12,EO196,'Capital Structure'!$S$7,'Capital Structure'!$R$14))</f>
        <v>0</v>
      </c>
      <c r="EP211" s="139">
        <f>IF(OR(EP197&lt;'Capital Structure'!$Q$7,EP197&gt;='Capital Structure'!$R$7),0,-PPMT('Capital Structure'!$R$16/12,EP196,'Capital Structure'!$S$7,'Capital Structure'!$R$14))</f>
        <v>0</v>
      </c>
      <c r="EQ211" s="139">
        <f>IF(OR(EQ197&lt;'Capital Structure'!$Q$7,EQ197&gt;='Capital Structure'!$R$7),0,-PPMT('Capital Structure'!$R$16/12,EQ196,'Capital Structure'!$S$7,'Capital Structure'!$R$14))</f>
        <v>0</v>
      </c>
      <c r="ER211" s="139">
        <f>IF(OR(ER197&lt;'Capital Structure'!$Q$7,ER197&gt;='Capital Structure'!$R$7),0,-PPMT('Capital Structure'!$R$16/12,ER196,'Capital Structure'!$S$7,'Capital Structure'!$R$14))</f>
        <v>0</v>
      </c>
      <c r="ES211" s="139">
        <f>IF(OR(ES197&lt;'Capital Structure'!$Q$7,ES197&gt;='Capital Structure'!$R$7),0,-PPMT('Capital Structure'!$R$16/12,ES196,'Capital Structure'!$S$7,'Capital Structure'!$R$14))</f>
        <v>0</v>
      </c>
      <c r="ET211" s="139">
        <f>IF(OR(ET197&lt;'Capital Structure'!$Q$7,ET197&gt;='Capital Structure'!$R$7),0,-PPMT('Capital Structure'!$R$16/12,ET196,'Capital Structure'!$S$7,'Capital Structure'!$R$14))</f>
        <v>0</v>
      </c>
      <c r="EU211" s="139">
        <f>IF(OR(EU197&lt;'Capital Structure'!$Q$7,EU197&gt;='Capital Structure'!$R$7),0,-PPMT('Capital Structure'!$R$16/12,EU196,'Capital Structure'!$S$7,'Capital Structure'!$R$14))</f>
        <v>0</v>
      </c>
      <c r="EV211" s="139">
        <f>IF(OR(EV197&lt;'Capital Structure'!$Q$7,EV197&gt;='Capital Structure'!$R$7),0,-PPMT('Capital Structure'!$R$16/12,EV196,'Capital Structure'!$S$7,'Capital Structure'!$R$14))</f>
        <v>0</v>
      </c>
      <c r="EW211" s="139">
        <f>IF(OR(EW197&lt;'Capital Structure'!$Q$7,EW197&gt;='Capital Structure'!$R$7),0,-PPMT('Capital Structure'!$R$16/12,EW196,'Capital Structure'!$S$7,'Capital Structure'!$R$14))</f>
        <v>0</v>
      </c>
      <c r="EX211" s="139">
        <f>IF(OR(EX197&lt;'Capital Structure'!$Q$7,EX197&gt;='Capital Structure'!$R$7),0,-PPMT('Capital Structure'!$R$16/12,EX196,'Capital Structure'!$S$7,'Capital Structure'!$R$14))</f>
        <v>0</v>
      </c>
      <c r="EY211" s="139">
        <f>IF(OR(EY197&lt;'Capital Structure'!$Q$7,EY197&gt;='Capital Structure'!$R$7),0,-PPMT('Capital Structure'!$R$16/12,EY196,'Capital Structure'!$S$7,'Capital Structure'!$R$14))</f>
        <v>0</v>
      </c>
      <c r="EZ211" s="139">
        <f>IF(OR(EZ197&lt;'Capital Structure'!$Q$7,EZ197&gt;='Capital Structure'!$R$7),0,-PPMT('Capital Structure'!$R$16/12,EZ196,'Capital Structure'!$S$7,'Capital Structure'!$R$14))</f>
        <v>0</v>
      </c>
      <c r="FA211" s="139">
        <f>IF(OR(FA197&lt;'Capital Structure'!$Q$7,FA197&gt;='Capital Structure'!$R$7),0,-PPMT('Capital Structure'!$R$16/12,FA196,'Capital Structure'!$S$7,'Capital Structure'!$R$14))</f>
        <v>0</v>
      </c>
      <c r="FB211" s="139">
        <f>IF(OR(FB197&lt;'Capital Structure'!$Q$7,FB197&gt;='Capital Structure'!$R$7),0,-PPMT('Capital Structure'!$R$16/12,FB196,'Capital Structure'!$S$7,'Capital Structure'!$R$14))</f>
        <v>0</v>
      </c>
      <c r="FC211" s="139">
        <f>IF(OR(FC197&lt;'Capital Structure'!$Q$7,FC197&gt;='Capital Structure'!$R$7),0,-PPMT('Capital Structure'!$R$16/12,FC196,'Capital Structure'!$S$7,'Capital Structure'!$R$14))</f>
        <v>0</v>
      </c>
      <c r="FD211" s="139">
        <f>IF(OR(FD197&lt;'Capital Structure'!$Q$7,FD197&gt;='Capital Structure'!$R$7),0,-PPMT('Capital Structure'!$R$16/12,FD196,'Capital Structure'!$S$7,'Capital Structure'!$R$14))</f>
        <v>0</v>
      </c>
      <c r="FE211" s="139">
        <f>IF(OR(FE197&lt;'Capital Structure'!$Q$7,FE197&gt;='Capital Structure'!$R$7),0,-PPMT('Capital Structure'!$R$16/12,FE196,'Capital Structure'!$S$7,'Capital Structure'!$R$14))</f>
        <v>0</v>
      </c>
      <c r="FF211" s="139">
        <f>IF(OR(FF197&lt;'Capital Structure'!$Q$7,FF197&gt;='Capital Structure'!$R$7),0,-PPMT('Capital Structure'!$R$16/12,FF196,'Capital Structure'!$S$7,'Capital Structure'!$R$14))</f>
        <v>0</v>
      </c>
      <c r="FG211" s="139">
        <f>IF(OR(FG197&lt;'Capital Structure'!$Q$7,FG197&gt;='Capital Structure'!$R$7),0,-PPMT('Capital Structure'!$R$16/12,FG196,'Capital Structure'!$S$7,'Capital Structure'!$R$14))</f>
        <v>0</v>
      </c>
      <c r="FH211" s="139">
        <f>IF(OR(FH197&lt;'Capital Structure'!$Q$7,FH197&gt;='Capital Structure'!$R$7),0,-PPMT('Capital Structure'!$R$16/12,FH196,'Capital Structure'!$S$7,'Capital Structure'!$R$14))</f>
        <v>0</v>
      </c>
      <c r="FI211" s="139">
        <f>IF(OR(FI197&lt;'Capital Structure'!$Q$7,FI197&gt;='Capital Structure'!$R$7),0,-PPMT('Capital Structure'!$R$16/12,FI196,'Capital Structure'!$S$7,'Capital Structure'!$R$14))</f>
        <v>0</v>
      </c>
      <c r="FJ211" s="139">
        <f>IF(OR(FJ197&lt;'Capital Structure'!$Q$7,FJ197&gt;='Capital Structure'!$R$7),0,-PPMT('Capital Structure'!$R$16/12,FJ196,'Capital Structure'!$S$7,'Capital Structure'!$R$14))</f>
        <v>0</v>
      </c>
      <c r="FK211" s="139">
        <f>IF(OR(FK197&lt;'Capital Structure'!$Q$7,FK197&gt;='Capital Structure'!$R$7),0,-PPMT('Capital Structure'!$R$16/12,FK196,'Capital Structure'!$S$7,'Capital Structure'!$R$14))</f>
        <v>0</v>
      </c>
      <c r="FL211" s="139">
        <f>IF(OR(FL197&lt;'Capital Structure'!$Q$7,FL197&gt;='Capital Structure'!$R$7),0,-PPMT('Capital Structure'!$R$16/12,FL196,'Capital Structure'!$S$7,'Capital Structure'!$R$14))</f>
        <v>0</v>
      </c>
      <c r="FM211" s="139">
        <f>IF(OR(FM197&lt;'Capital Structure'!$Q$7,FM197&gt;='Capital Structure'!$R$7),0,-PPMT('Capital Structure'!$R$16/12,FM196,'Capital Structure'!$S$7,'Capital Structure'!$R$14))</f>
        <v>0</v>
      </c>
      <c r="FN211" s="139">
        <f>IF(OR(FN197&lt;'Capital Structure'!$Q$7,FN197&gt;='Capital Structure'!$R$7),0,-PPMT('Capital Structure'!$R$16/12,FN196,'Capital Structure'!$S$7,'Capital Structure'!$R$14))</f>
        <v>0</v>
      </c>
    </row>
    <row r="212" spans="1:170">
      <c r="B212" s="139" t="s">
        <v>353</v>
      </c>
      <c r="E212" s="139">
        <f>IF(OR(E197&lt;'Capital Structure'!$Q$7,E197&gt;='Capital Structure'!$R$7),0,-IPMT('Capital Structure'!$R$16/12,E196,'Capital Structure'!$S$7,'Capital Structure'!$R$14))</f>
        <v>0</v>
      </c>
      <c r="F212" s="139">
        <f>IF(OR(F197&lt;'Capital Structure'!$Q$7,F197&gt;='Capital Structure'!$R$7),0,-IPMT('Capital Structure'!$R$16/12,F196,'Capital Structure'!$S$7,'Capital Structure'!$R$14))</f>
        <v>0</v>
      </c>
      <c r="G212" s="139">
        <f>IF(OR(G197&lt;'Capital Structure'!$Q$7,G197&gt;='Capital Structure'!$R$7),0,-IPMT('Capital Structure'!$R$16/12,G196,'Capital Structure'!$S$7,'Capital Structure'!$R$14))</f>
        <v>0</v>
      </c>
      <c r="H212" s="139">
        <f>IF(OR(H197&lt;'Capital Structure'!$Q$7,H197&gt;='Capital Structure'!$R$7),0,-IPMT('Capital Structure'!$R$16/12,H196,'Capital Structure'!$S$7,'Capital Structure'!$R$14))</f>
        <v>0</v>
      </c>
      <c r="I212" s="139">
        <f>IF(OR(I197&lt;'Capital Structure'!$Q$7,I197&gt;='Capital Structure'!$R$7),0,-IPMT('Capital Structure'!$R$16/12,I196,'Capital Structure'!$S$7,'Capital Structure'!$R$14))</f>
        <v>0</v>
      </c>
      <c r="J212" s="139">
        <f>IF(OR(J197&lt;'Capital Structure'!$Q$7,J197&gt;='Capital Structure'!$R$7),0,-IPMT('Capital Structure'!$R$16/12,J196,'Capital Structure'!$S$7,'Capital Structure'!$R$14))</f>
        <v>0</v>
      </c>
      <c r="K212" s="139">
        <f>IF(OR(K197&lt;'Capital Structure'!$Q$7,K197&gt;='Capital Structure'!$R$7),0,-IPMT('Capital Structure'!$R$16/12,K196,'Capital Structure'!$S$7,'Capital Structure'!$R$14))</f>
        <v>0</v>
      </c>
      <c r="L212" s="139">
        <f>IF(OR(L197&lt;'Capital Structure'!$Q$7,L197&gt;='Capital Structure'!$R$7),0,-IPMT('Capital Structure'!$R$16/12,L196,'Capital Structure'!$S$7,'Capital Structure'!$R$14))</f>
        <v>0</v>
      </c>
      <c r="M212" s="139">
        <f>IF(OR(M197&lt;'Capital Structure'!$Q$7,M197&gt;='Capital Structure'!$R$7),0,-IPMT('Capital Structure'!$R$16/12,M196,'Capital Structure'!$S$7,'Capital Structure'!$R$14))</f>
        <v>0</v>
      </c>
      <c r="N212" s="139">
        <f>IF(OR(N197&lt;'Capital Structure'!$Q$7,N197&gt;='Capital Structure'!$R$7),0,-IPMT('Capital Structure'!$R$16/12,N196,'Capital Structure'!$S$7,'Capital Structure'!$R$14))</f>
        <v>0</v>
      </c>
      <c r="O212" s="139">
        <f>IF(OR(O197&lt;'Capital Structure'!$Q$7,O197&gt;='Capital Structure'!$R$7),0,-IPMT('Capital Structure'!$R$16/12,O196,'Capital Structure'!$S$7,'Capital Structure'!$R$14))</f>
        <v>0</v>
      </c>
      <c r="P212" s="139">
        <f>IF(OR(P197&lt;'Capital Structure'!$Q$7,P197&gt;='Capital Structure'!$R$7),0,-IPMT('Capital Structure'!$R$16/12,P196,'Capital Structure'!$S$7,'Capital Structure'!$R$14))</f>
        <v>0</v>
      </c>
      <c r="Q212" s="139">
        <f>IF(OR(Q197&lt;'Capital Structure'!$Q$7,Q197&gt;='Capital Structure'!$R$7),0,-IPMT('Capital Structure'!$R$16/12,Q196,'Capital Structure'!$S$7,'Capital Structure'!$R$14))</f>
        <v>0</v>
      </c>
      <c r="R212" s="139">
        <f>IF(OR(R197&lt;'Capital Structure'!$Q$7,R197&gt;='Capital Structure'!$R$7),0,-IPMT('Capital Structure'!$R$16/12,R196,'Capital Structure'!$S$7,'Capital Structure'!$R$14))</f>
        <v>0</v>
      </c>
      <c r="S212" s="139">
        <f>IF(OR(S197&lt;'Capital Structure'!$Q$7,S197&gt;='Capital Structure'!$R$7),0,-IPMT('Capital Structure'!$R$16/12,S196,'Capital Structure'!$S$7,'Capital Structure'!$R$14))</f>
        <v>0</v>
      </c>
      <c r="T212" s="139">
        <f>IF(OR(T197&lt;'Capital Structure'!$Q$7,T197&gt;='Capital Structure'!$R$7),0,-IPMT('Capital Structure'!$R$16/12,T196,'Capital Structure'!$S$7,'Capital Structure'!$R$14))</f>
        <v>0</v>
      </c>
      <c r="U212" s="139">
        <f>IF(OR(U197&lt;'Capital Structure'!$Q$7,U197&gt;='Capital Structure'!$R$7),0,-IPMT('Capital Structure'!$R$16/12,U196,'Capital Structure'!$S$7,'Capital Structure'!$R$14))</f>
        <v>0</v>
      </c>
      <c r="V212" s="139">
        <f>IF(OR(V197&lt;'Capital Structure'!$Q$7,V197&gt;='Capital Structure'!$R$7),0,-IPMT('Capital Structure'!$R$16/12,V196,'Capital Structure'!$S$7,'Capital Structure'!$R$14))</f>
        <v>0</v>
      </c>
      <c r="W212" s="139">
        <f>IF(OR(W197&lt;'Capital Structure'!$Q$7,W197&gt;='Capital Structure'!$R$7),0,-IPMT('Capital Structure'!$R$16/12,W196,'Capital Structure'!$S$7,'Capital Structure'!$R$14))</f>
        <v>0</v>
      </c>
      <c r="X212" s="139">
        <f>IF(OR(X197&lt;'Capital Structure'!$Q$7,X197&gt;='Capital Structure'!$R$7),0,-IPMT('Capital Structure'!$R$16/12,X196,'Capital Structure'!$S$7,'Capital Structure'!$R$14))</f>
        <v>0</v>
      </c>
      <c r="Y212" s="139">
        <f>IF(OR(Y197&lt;'Capital Structure'!$Q$7,Y197&gt;='Capital Structure'!$R$7),0,-IPMT('Capital Structure'!$R$16/12,Y196,'Capital Structure'!$S$7,'Capital Structure'!$R$14))</f>
        <v>0</v>
      </c>
      <c r="Z212" s="139">
        <f>IF(OR(Z197&lt;'Capital Structure'!$Q$7,Z197&gt;='Capital Structure'!$R$7),0,-IPMT('Capital Structure'!$R$16/12,Z196,'Capital Structure'!$S$7,'Capital Structure'!$R$14))</f>
        <v>0</v>
      </c>
      <c r="AA212" s="139">
        <f>IF(OR(AA197&lt;'Capital Structure'!$Q$7,AA197&gt;='Capital Structure'!$R$7),0,-IPMT('Capital Structure'!$R$16/12,AA196,'Capital Structure'!$S$7,'Capital Structure'!$R$14))</f>
        <v>0</v>
      </c>
      <c r="AB212" s="139">
        <f>IF(OR(AB197&lt;'Capital Structure'!$Q$7,AB197&gt;='Capital Structure'!$R$7),0,-IPMT('Capital Structure'!$R$16/12,AB196,'Capital Structure'!$S$7,'Capital Structure'!$R$14))</f>
        <v>0</v>
      </c>
      <c r="AC212" s="139">
        <f>IF(OR(AC197&lt;'Capital Structure'!$Q$7,AC197&gt;='Capital Structure'!$R$7),0,-IPMT('Capital Structure'!$R$16/12,AC196,'Capital Structure'!$S$7,'Capital Structure'!$R$14))</f>
        <v>0</v>
      </c>
      <c r="AD212" s="139">
        <f>IF(OR(AD197&lt;'Capital Structure'!$Q$7,AD197&gt;='Capital Structure'!$R$7),0,-IPMT('Capital Structure'!$R$16/12,AD196,'Capital Structure'!$S$7,'Capital Structure'!$R$14))</f>
        <v>0</v>
      </c>
      <c r="AE212" s="139">
        <f>IF(OR(AE197&lt;'Capital Structure'!$Q$7,AE197&gt;='Capital Structure'!$R$7),0,-IPMT('Capital Structure'!$R$16/12,AE196,'Capital Structure'!$S$7,'Capital Structure'!$R$14))</f>
        <v>0</v>
      </c>
      <c r="AF212" s="139">
        <f>IF(OR(AF197&lt;'Capital Structure'!$Q$7,AF197&gt;='Capital Structure'!$R$7),0,-IPMT('Capital Structure'!$R$16/12,AF196,'Capital Structure'!$S$7,'Capital Structure'!$R$14))</f>
        <v>0</v>
      </c>
      <c r="AG212" s="139">
        <f>IF(OR(AG197&lt;'Capital Structure'!$Q$7,AG197&gt;='Capital Structure'!$R$7),0,-IPMT('Capital Structure'!$R$16/12,AG196,'Capital Structure'!$S$7,'Capital Structure'!$R$14))</f>
        <v>0</v>
      </c>
      <c r="AH212" s="139">
        <f>IF(OR(AH197&lt;'Capital Structure'!$Q$7,AH197&gt;='Capital Structure'!$R$7),0,-IPMT('Capital Structure'!$R$16/12,AH196,'Capital Structure'!$S$7,'Capital Structure'!$R$14))</f>
        <v>0</v>
      </c>
      <c r="AI212" s="139">
        <f>IF(OR(AI197&lt;'Capital Structure'!$Q$7,AI197&gt;='Capital Structure'!$R$7),0,-IPMT('Capital Structure'!$R$16/12,AI196,'Capital Structure'!$S$7,'Capital Structure'!$R$14))</f>
        <v>0</v>
      </c>
      <c r="AJ212" s="139">
        <f>IF(OR(AJ197&lt;'Capital Structure'!$Q$7,AJ197&gt;='Capital Structure'!$R$7),0,-IPMT('Capital Structure'!$R$16/12,AJ196,'Capital Structure'!$S$7,'Capital Structure'!$R$14))</f>
        <v>0</v>
      </c>
      <c r="AK212" s="139">
        <f>IF(OR(AK197&lt;'Capital Structure'!$Q$7,AK197&gt;='Capital Structure'!$R$7),0,-IPMT('Capital Structure'!$R$16/12,AK196,'Capital Structure'!$S$7,'Capital Structure'!$R$14))</f>
        <v>0</v>
      </c>
      <c r="AL212" s="139">
        <f>IF(OR(AL197&lt;'Capital Structure'!$Q$7,AL197&gt;='Capital Structure'!$R$7),0,-IPMT('Capital Structure'!$R$16/12,AL196,'Capital Structure'!$S$7,'Capital Structure'!$R$14))</f>
        <v>0</v>
      </c>
      <c r="AM212" s="139">
        <f>IF(OR(AM197&lt;'Capital Structure'!$Q$7,AM197&gt;='Capital Structure'!$R$7),0,-IPMT('Capital Structure'!$R$16/12,AM196,'Capital Structure'!$S$7,'Capital Structure'!$R$14))</f>
        <v>0</v>
      </c>
      <c r="AN212" s="139">
        <f>IF(OR(AN197&lt;'Capital Structure'!$Q$7,AN197&gt;='Capital Structure'!$R$7),0,-IPMT('Capital Structure'!$R$16/12,AN196,'Capital Structure'!$S$7,'Capital Structure'!$R$14))</f>
        <v>0</v>
      </c>
      <c r="AO212" s="139">
        <f>IF(OR(AO197&lt;'Capital Structure'!$Q$7,AO197&gt;='Capital Structure'!$R$7),0,-IPMT('Capital Structure'!$R$16/12,AO196,'Capital Structure'!$S$7,'Capital Structure'!$R$14))</f>
        <v>0</v>
      </c>
      <c r="AP212" s="139">
        <f>IF(OR(AP197&lt;'Capital Structure'!$Q$7,AP197&gt;='Capital Structure'!$R$7),0,-IPMT('Capital Structure'!$R$16/12,AP196,'Capital Structure'!$S$7,'Capital Structure'!$R$14))</f>
        <v>0</v>
      </c>
      <c r="AQ212" s="139">
        <f>IF(OR(AQ197&lt;'Capital Structure'!$Q$7,AQ197&gt;='Capital Structure'!$R$7),0,-IPMT('Capital Structure'!$R$16/12,AQ196,'Capital Structure'!$S$7,'Capital Structure'!$R$14))</f>
        <v>0</v>
      </c>
      <c r="AR212" s="139">
        <f>IF(OR(AR197&lt;'Capital Structure'!$Q$7,AR197&gt;='Capital Structure'!$R$7),0,-IPMT('Capital Structure'!$R$16/12,AR196,'Capital Structure'!$S$7,'Capital Structure'!$R$14))</f>
        <v>0</v>
      </c>
      <c r="AS212" s="139">
        <f>IF(OR(AS197&lt;'Capital Structure'!$Q$7,AS197&gt;='Capital Structure'!$R$7),0,-IPMT('Capital Structure'!$R$16/12,AS196,'Capital Structure'!$S$7,'Capital Structure'!$R$14))</f>
        <v>0</v>
      </c>
      <c r="AT212" s="139">
        <f>IF(OR(AT197&lt;'Capital Structure'!$Q$7,AT197&gt;='Capital Structure'!$R$7),0,-IPMT('Capital Structure'!$R$16/12,AT196,'Capital Structure'!$S$7,'Capital Structure'!$R$14))</f>
        <v>0</v>
      </c>
      <c r="AU212" s="139">
        <f>IF(OR(AU197&lt;'Capital Structure'!$Q$7,AU197&gt;='Capital Structure'!$R$7),0,-IPMT('Capital Structure'!$R$16/12,AU196,'Capital Structure'!$S$7,'Capital Structure'!$R$14))</f>
        <v>0</v>
      </c>
      <c r="AV212" s="139">
        <f>IF(OR(AV197&lt;'Capital Structure'!$Q$7,AV197&gt;='Capital Structure'!$R$7),0,-IPMT('Capital Structure'!$R$16/12,AV196,'Capital Structure'!$S$7,'Capital Structure'!$R$14))</f>
        <v>0</v>
      </c>
      <c r="AW212" s="139">
        <f>IF(OR(AW197&lt;'Capital Structure'!$Q$7,AW197&gt;='Capital Structure'!$R$7),0,-IPMT('Capital Structure'!$R$16/12,AW196,'Capital Structure'!$S$7,'Capital Structure'!$R$14))</f>
        <v>0</v>
      </c>
      <c r="AX212" s="139">
        <f>IF(OR(AX197&lt;'Capital Structure'!$Q$7,AX197&gt;='Capital Structure'!$R$7),0,-IPMT('Capital Structure'!$R$16/12,AX196,'Capital Structure'!$S$7,'Capital Structure'!$R$14))</f>
        <v>0</v>
      </c>
      <c r="AY212" s="139">
        <f>IF(OR(AY197&lt;'Capital Structure'!$Q$7,AY197&gt;='Capital Structure'!$R$7),0,-IPMT('Capital Structure'!$R$16/12,AY196,'Capital Structure'!$S$7,'Capital Structure'!$R$14))</f>
        <v>0</v>
      </c>
      <c r="AZ212" s="139">
        <f>IF(OR(AZ197&lt;'Capital Structure'!$Q$7,AZ197&gt;='Capital Structure'!$R$7),0,-IPMT('Capital Structure'!$R$16/12,AZ196,'Capital Structure'!$S$7,'Capital Structure'!$R$14))</f>
        <v>0</v>
      </c>
      <c r="BA212" s="139">
        <f>IF(OR(BA197&lt;'Capital Structure'!$Q$7,BA197&gt;='Capital Structure'!$R$7),0,-IPMT('Capital Structure'!$R$16/12,BA196,'Capital Structure'!$S$7,'Capital Structure'!$R$14))</f>
        <v>0</v>
      </c>
      <c r="BB212" s="139">
        <f>IF(OR(BB197&lt;'Capital Structure'!$Q$7,BB197&gt;='Capital Structure'!$R$7),0,-IPMT('Capital Structure'!$R$16/12,BB196,'Capital Structure'!$S$7,'Capital Structure'!$R$14))</f>
        <v>0</v>
      </c>
      <c r="BC212" s="139">
        <f>IF(OR(BC197&lt;'Capital Structure'!$Q$7,BC197&gt;='Capital Structure'!$R$7),0,-IPMT('Capital Structure'!$R$16/12,BC196,'Capital Structure'!$S$7,'Capital Structure'!$R$14))</f>
        <v>0</v>
      </c>
      <c r="BD212" s="139">
        <f>IF(OR(BD197&lt;'Capital Structure'!$Q$7,BD197&gt;='Capital Structure'!$R$7),0,-IPMT('Capital Structure'!$R$16/12,BD196,'Capital Structure'!$S$7,'Capital Structure'!$R$14))</f>
        <v>0</v>
      </c>
      <c r="BE212" s="139">
        <f>IF(OR(BE197&lt;'Capital Structure'!$Q$7,BE197&gt;='Capital Structure'!$R$7),0,-IPMT('Capital Structure'!$R$16/12,BE196,'Capital Structure'!$S$7,'Capital Structure'!$R$14))</f>
        <v>0</v>
      </c>
      <c r="BF212" s="139">
        <f>IF(OR(BF197&lt;'Capital Structure'!$Q$7,BF197&gt;='Capital Structure'!$R$7),0,-IPMT('Capital Structure'!$R$16/12,BF196,'Capital Structure'!$S$7,'Capital Structure'!$R$14))</f>
        <v>0</v>
      </c>
      <c r="BG212" s="139">
        <f>IF(OR(BG197&lt;'Capital Structure'!$Q$7,BG197&gt;='Capital Structure'!$R$7),0,-IPMT('Capital Structure'!$R$16/12,BG196,'Capital Structure'!$S$7,'Capital Structure'!$R$14))</f>
        <v>0</v>
      </c>
      <c r="BH212" s="139">
        <f>IF(OR(BH197&lt;'Capital Structure'!$Q$7,BH197&gt;='Capital Structure'!$R$7),0,-IPMT('Capital Structure'!$R$16/12,BH196,'Capital Structure'!$S$7,'Capital Structure'!$R$14))</f>
        <v>0</v>
      </c>
      <c r="BI212" s="139">
        <f>IF(OR(BI197&lt;'Capital Structure'!$Q$7,BI197&gt;='Capital Structure'!$R$7),0,-IPMT('Capital Structure'!$R$16/12,BI196,'Capital Structure'!$S$7,'Capital Structure'!$R$14))</f>
        <v>0</v>
      </c>
      <c r="BJ212" s="139">
        <f>IF(OR(BJ197&lt;'Capital Structure'!$Q$7,BJ197&gt;='Capital Structure'!$R$7),0,-IPMT('Capital Structure'!$R$16/12,BJ196,'Capital Structure'!$S$7,'Capital Structure'!$R$14))</f>
        <v>0</v>
      </c>
      <c r="BK212" s="139">
        <f>IF(OR(BK197&lt;'Capital Structure'!$Q$7,BK197&gt;='Capital Structure'!$R$7),0,-IPMT('Capital Structure'!$R$16/12,BK196,'Capital Structure'!$S$7,'Capital Structure'!$R$14))</f>
        <v>0</v>
      </c>
      <c r="BL212" s="139">
        <f>IF(OR(BL197&lt;'Capital Structure'!$Q$7,BL197&gt;='Capital Structure'!$R$7),0,-IPMT('Capital Structure'!$R$16/12,BL196,'Capital Structure'!$S$7,'Capital Structure'!$R$14))</f>
        <v>0</v>
      </c>
      <c r="BM212" s="139">
        <f>IF(OR(BM197&lt;'Capital Structure'!$Q$7,BM197&gt;='Capital Structure'!$R$7),0,-IPMT('Capital Structure'!$R$16/12,BM196,'Capital Structure'!$S$7,'Capital Structure'!$R$14))</f>
        <v>0</v>
      </c>
      <c r="BN212" s="139">
        <f>IF(OR(BN197&lt;'Capital Structure'!$Q$7,BN197&gt;='Capital Structure'!$R$7),0,-IPMT('Capital Structure'!$R$16/12,BN196,'Capital Structure'!$S$7,'Capital Structure'!$R$14))</f>
        <v>0</v>
      </c>
      <c r="BO212" s="139">
        <f>IF(OR(BO197&lt;'Capital Structure'!$Q$7,BO197&gt;='Capital Structure'!$R$7),0,-IPMT('Capital Structure'!$R$16/12,BO196,'Capital Structure'!$S$7,'Capital Structure'!$R$14))</f>
        <v>0</v>
      </c>
      <c r="BP212" s="139">
        <f>IF(OR(BP197&lt;'Capital Structure'!$Q$7,BP197&gt;='Capital Structure'!$R$7),0,-IPMT('Capital Structure'!$R$16/12,BP196,'Capital Structure'!$S$7,'Capital Structure'!$R$14))</f>
        <v>0</v>
      </c>
      <c r="BQ212" s="139">
        <f>IF(OR(BQ197&lt;'Capital Structure'!$Q$7,BQ197&gt;='Capital Structure'!$R$7),0,-IPMT('Capital Structure'!$R$16/12,BQ196,'Capital Structure'!$S$7,'Capital Structure'!$R$14))</f>
        <v>0</v>
      </c>
      <c r="BR212" s="139">
        <f>IF(OR(BR197&lt;'Capital Structure'!$Q$7,BR197&gt;='Capital Structure'!$R$7),0,-IPMT('Capital Structure'!$R$16/12,BR196,'Capital Structure'!$S$7,'Capital Structure'!$R$14))</f>
        <v>0</v>
      </c>
      <c r="BS212" s="139">
        <f>IF(OR(BS197&lt;'Capital Structure'!$Q$7,BS197&gt;='Capital Structure'!$R$7),0,-IPMT('Capital Structure'!$R$16/12,BS196,'Capital Structure'!$S$7,'Capital Structure'!$R$14))</f>
        <v>0</v>
      </c>
      <c r="BT212" s="139">
        <f>IF(OR(BT197&lt;'Capital Structure'!$Q$7,BT197&gt;='Capital Structure'!$R$7),0,-IPMT('Capital Structure'!$R$16/12,BT196,'Capital Structure'!$S$7,'Capital Structure'!$R$14))</f>
        <v>0</v>
      </c>
      <c r="BU212" s="139">
        <f>IF(OR(BU197&lt;'Capital Structure'!$Q$7,BU197&gt;='Capital Structure'!$R$7),0,-IPMT('Capital Structure'!$R$16/12,BU196,'Capital Structure'!$S$7,'Capital Structure'!$R$14))</f>
        <v>0</v>
      </c>
      <c r="BV212" s="139">
        <f>IF(OR(BV197&lt;'Capital Structure'!$Q$7,BV197&gt;='Capital Structure'!$R$7),0,-IPMT('Capital Structure'!$R$16/12,BV196,'Capital Structure'!$S$7,'Capital Structure'!$R$14))</f>
        <v>0</v>
      </c>
      <c r="BW212" s="139">
        <f>IF(OR(BW197&lt;'Capital Structure'!$Q$7,BW197&gt;='Capital Structure'!$R$7),0,-IPMT('Capital Structure'!$R$16/12,BW196,'Capital Structure'!$S$7,'Capital Structure'!$R$14))</f>
        <v>0</v>
      </c>
      <c r="BX212" s="139">
        <f>IF(OR(BX197&lt;'Capital Structure'!$Q$7,BX197&gt;='Capital Structure'!$R$7),0,-IPMT('Capital Structure'!$R$16/12,BX196,'Capital Structure'!$S$7,'Capital Structure'!$R$14))</f>
        <v>0</v>
      </c>
      <c r="BY212" s="139">
        <f>IF(OR(BY197&lt;'Capital Structure'!$Q$7,BY197&gt;='Capital Structure'!$R$7),0,-IPMT('Capital Structure'!$R$16/12,BY196,'Capital Structure'!$S$7,'Capital Structure'!$R$14))</f>
        <v>0</v>
      </c>
      <c r="BZ212" s="139">
        <f>IF(OR(BZ197&lt;'Capital Structure'!$Q$7,BZ197&gt;='Capital Structure'!$R$7),0,-IPMT('Capital Structure'!$R$16/12,BZ196,'Capital Structure'!$S$7,'Capital Structure'!$R$14))</f>
        <v>0</v>
      </c>
      <c r="CA212" s="139">
        <f>IF(OR(CA197&lt;'Capital Structure'!$Q$7,CA197&gt;='Capital Structure'!$R$7),0,-IPMT('Capital Structure'!$R$16/12,CA196,'Capital Structure'!$S$7,'Capital Structure'!$R$14))</f>
        <v>0</v>
      </c>
      <c r="CB212" s="139">
        <f>IF(OR(CB197&lt;'Capital Structure'!$Q$7,CB197&gt;='Capital Structure'!$R$7),0,-IPMT('Capital Structure'!$R$16/12,CB196,'Capital Structure'!$S$7,'Capital Structure'!$R$14))</f>
        <v>0</v>
      </c>
      <c r="CC212" s="139">
        <f>IF(OR(CC197&lt;'Capital Structure'!$Q$7,CC197&gt;='Capital Structure'!$R$7),0,-IPMT('Capital Structure'!$R$16/12,CC196,'Capital Structure'!$S$7,'Capital Structure'!$R$14))</f>
        <v>0</v>
      </c>
      <c r="CD212" s="139">
        <f>IF(OR(CD197&lt;'Capital Structure'!$Q$7,CD197&gt;='Capital Structure'!$R$7),0,-IPMT('Capital Structure'!$R$16/12,CD196,'Capital Structure'!$S$7,'Capital Structure'!$R$14))</f>
        <v>0</v>
      </c>
      <c r="CE212" s="139">
        <f>IF(OR(CE197&lt;'Capital Structure'!$Q$7,CE197&gt;='Capital Structure'!$R$7),0,-IPMT('Capital Structure'!$R$16/12,CE196,'Capital Structure'!$S$7,'Capital Structure'!$R$14))</f>
        <v>0</v>
      </c>
      <c r="CF212" s="139">
        <f>IF(OR(CF197&lt;'Capital Structure'!$Q$7,CF197&gt;='Capital Structure'!$R$7),0,-IPMT('Capital Structure'!$R$16/12,CF196,'Capital Structure'!$S$7,'Capital Structure'!$R$14))</f>
        <v>0</v>
      </c>
      <c r="CG212" s="139">
        <f>IF(OR(CG197&lt;'Capital Structure'!$Q$7,CG197&gt;='Capital Structure'!$R$7),0,-IPMT('Capital Structure'!$R$16/12,CG196,'Capital Structure'!$S$7,'Capital Structure'!$R$14))</f>
        <v>0</v>
      </c>
      <c r="CH212" s="139">
        <f>IF(OR(CH197&lt;'Capital Structure'!$Q$7,CH197&gt;='Capital Structure'!$R$7),0,-IPMT('Capital Structure'!$R$16/12,CH196,'Capital Structure'!$S$7,'Capital Structure'!$R$14))</f>
        <v>0</v>
      </c>
      <c r="CI212" s="139">
        <f>IF(OR(CI197&lt;'Capital Structure'!$Q$7,CI197&gt;='Capital Structure'!$R$7),0,-IPMT('Capital Structure'!$R$16/12,CI196,'Capital Structure'!$S$7,'Capital Structure'!$R$14))</f>
        <v>0</v>
      </c>
      <c r="CJ212" s="139">
        <f>IF(OR(CJ197&lt;'Capital Structure'!$Q$7,CJ197&gt;='Capital Structure'!$R$7),0,-IPMT('Capital Structure'!$R$16/12,CJ196,'Capital Structure'!$S$7,'Capital Structure'!$R$14))</f>
        <v>0</v>
      </c>
      <c r="CK212" s="139">
        <f>IF(OR(CK197&lt;'Capital Structure'!$Q$7,CK197&gt;='Capital Structure'!$R$7),0,-IPMT('Capital Structure'!$R$16/12,CK196,'Capital Structure'!$S$7,'Capital Structure'!$R$14))</f>
        <v>0</v>
      </c>
      <c r="CL212" s="139">
        <f>IF(OR(CL197&lt;'Capital Structure'!$Q$7,CL197&gt;='Capital Structure'!$R$7),0,-IPMT('Capital Structure'!$R$16/12,CL196,'Capital Structure'!$S$7,'Capital Structure'!$R$14))</f>
        <v>0</v>
      </c>
      <c r="CM212" s="139">
        <f>IF(OR(CM197&lt;'Capital Structure'!$Q$7,CM197&gt;='Capital Structure'!$R$7),0,-IPMT('Capital Structure'!$R$16/12,CM196,'Capital Structure'!$S$7,'Capital Structure'!$R$14))</f>
        <v>0</v>
      </c>
      <c r="CN212" s="139">
        <f>IF(OR(CN197&lt;'Capital Structure'!$Q$7,CN197&gt;='Capital Structure'!$R$7),0,-IPMT('Capital Structure'!$R$16/12,CN196,'Capital Structure'!$S$7,'Capital Structure'!$R$14))</f>
        <v>0</v>
      </c>
      <c r="CO212" s="139">
        <f>IF(OR(CO197&lt;'Capital Structure'!$Q$7,CO197&gt;='Capital Structure'!$R$7),0,-IPMT('Capital Structure'!$R$16/12,CO196,'Capital Structure'!$S$7,'Capital Structure'!$R$14))</f>
        <v>0</v>
      </c>
      <c r="CP212" s="139">
        <f>IF(OR(CP197&lt;'Capital Structure'!$Q$7,CP197&gt;='Capital Structure'!$R$7),0,-IPMT('Capital Structure'!$R$16/12,CP196,'Capital Structure'!$S$7,'Capital Structure'!$R$14))</f>
        <v>0</v>
      </c>
      <c r="CQ212" s="139">
        <f>IF(OR(CQ197&lt;'Capital Structure'!$Q$7,CQ197&gt;='Capital Structure'!$R$7),0,-IPMT('Capital Structure'!$R$16/12,CQ196,'Capital Structure'!$S$7,'Capital Structure'!$R$14))</f>
        <v>0</v>
      </c>
      <c r="CR212" s="139">
        <f>IF(OR(CR197&lt;'Capital Structure'!$Q$7,CR197&gt;='Capital Structure'!$R$7),0,-IPMT('Capital Structure'!$R$16/12,CR196,'Capital Structure'!$S$7,'Capital Structure'!$R$14))</f>
        <v>0</v>
      </c>
      <c r="CS212" s="139">
        <f>IF(OR(CS197&lt;'Capital Structure'!$Q$7,CS197&gt;='Capital Structure'!$R$7),0,-IPMT('Capital Structure'!$R$16/12,CS196,'Capital Structure'!$S$7,'Capital Structure'!$R$14))</f>
        <v>0</v>
      </c>
      <c r="CT212" s="139">
        <f>IF(OR(CT197&lt;'Capital Structure'!$Q$7,CT197&gt;='Capital Structure'!$R$7),0,-IPMT('Capital Structure'!$R$16/12,CT196,'Capital Structure'!$S$7,'Capital Structure'!$R$14))</f>
        <v>0</v>
      </c>
      <c r="CU212" s="139">
        <f>IF(OR(CU197&lt;'Capital Structure'!$Q$7,CU197&gt;='Capital Structure'!$R$7),0,-IPMT('Capital Structure'!$R$16/12,CU196,'Capital Structure'!$S$7,'Capital Structure'!$R$14))</f>
        <v>0</v>
      </c>
      <c r="CV212" s="139">
        <f>IF(OR(CV197&lt;'Capital Structure'!$Q$7,CV197&gt;='Capital Structure'!$R$7),0,-IPMT('Capital Structure'!$R$16/12,CV196,'Capital Structure'!$S$7,'Capital Structure'!$R$14))</f>
        <v>0</v>
      </c>
      <c r="CW212" s="139">
        <f>IF(OR(CW197&lt;'Capital Structure'!$Q$7,CW197&gt;='Capital Structure'!$R$7),0,-IPMT('Capital Structure'!$R$16/12,CW196,'Capital Structure'!$S$7,'Capital Structure'!$R$14))</f>
        <v>0</v>
      </c>
      <c r="CX212" s="139">
        <f>IF(OR(CX197&lt;'Capital Structure'!$Q$7,CX197&gt;='Capital Structure'!$R$7),0,-IPMT('Capital Structure'!$R$16/12,CX196,'Capital Structure'!$S$7,'Capital Structure'!$R$14))</f>
        <v>0</v>
      </c>
      <c r="CY212" s="139">
        <f>IF(OR(CY197&lt;'Capital Structure'!$Q$7,CY197&gt;='Capital Structure'!$R$7),0,-IPMT('Capital Structure'!$R$16/12,CY196,'Capital Structure'!$S$7,'Capital Structure'!$R$14))</f>
        <v>0</v>
      </c>
      <c r="CZ212" s="139">
        <f>IF(OR(CZ197&lt;'Capital Structure'!$Q$7,CZ197&gt;='Capital Structure'!$R$7),0,-IPMT('Capital Structure'!$R$16/12,CZ196,'Capital Structure'!$S$7,'Capital Structure'!$R$14))</f>
        <v>0</v>
      </c>
      <c r="DA212" s="139">
        <f>IF(OR(DA197&lt;'Capital Structure'!$Q$7,DA197&gt;='Capital Structure'!$R$7),0,-IPMT('Capital Structure'!$R$16/12,DA196,'Capital Structure'!$S$7,'Capital Structure'!$R$14))</f>
        <v>0</v>
      </c>
      <c r="DB212" s="139">
        <f>IF(OR(DB197&lt;'Capital Structure'!$Q$7,DB197&gt;='Capital Structure'!$R$7),0,-IPMT('Capital Structure'!$R$16/12,DB196,'Capital Structure'!$S$7,'Capital Structure'!$R$14))</f>
        <v>0</v>
      </c>
      <c r="DC212" s="139">
        <f>IF(OR(DC197&lt;'Capital Structure'!$Q$7,DC197&gt;='Capital Structure'!$R$7),0,-IPMT('Capital Structure'!$R$16/12,DC196,'Capital Structure'!$S$7,'Capital Structure'!$R$14))</f>
        <v>0</v>
      </c>
      <c r="DD212" s="139">
        <f>IF(OR(DD197&lt;'Capital Structure'!$Q$7,DD197&gt;='Capital Structure'!$R$7),0,-IPMT('Capital Structure'!$R$16/12,DD196,'Capital Structure'!$S$7,'Capital Structure'!$R$14))</f>
        <v>0</v>
      </c>
      <c r="DE212" s="139">
        <f>IF(OR(DE197&lt;'Capital Structure'!$Q$7,DE197&gt;='Capital Structure'!$R$7),0,-IPMT('Capital Structure'!$R$16/12,DE196,'Capital Structure'!$S$7,'Capital Structure'!$R$14))</f>
        <v>0</v>
      </c>
      <c r="DF212" s="139">
        <f>IF(OR(DF197&lt;'Capital Structure'!$Q$7,DF197&gt;='Capital Structure'!$R$7),0,-IPMT('Capital Structure'!$R$16/12,DF196,'Capital Structure'!$S$7,'Capital Structure'!$R$14))</f>
        <v>0</v>
      </c>
      <c r="DG212" s="139">
        <f>IF(OR(DG197&lt;'Capital Structure'!$Q$7,DG197&gt;='Capital Structure'!$R$7),0,-IPMT('Capital Structure'!$R$16/12,DG196,'Capital Structure'!$S$7,'Capital Structure'!$R$14))</f>
        <v>0</v>
      </c>
      <c r="DH212" s="139">
        <f>IF(OR(DH197&lt;'Capital Structure'!$Q$7,DH197&gt;='Capital Structure'!$R$7),0,-IPMT('Capital Structure'!$R$16/12,DH196,'Capital Structure'!$S$7,'Capital Structure'!$R$14))</f>
        <v>0</v>
      </c>
      <c r="DI212" s="139">
        <f>IF(OR(DI197&lt;'Capital Structure'!$Q$7,DI197&gt;='Capital Structure'!$R$7),0,-IPMT('Capital Structure'!$R$16/12,DI196,'Capital Structure'!$S$7,'Capital Structure'!$R$14))</f>
        <v>0</v>
      </c>
      <c r="DJ212" s="139">
        <f>IF(OR(DJ197&lt;'Capital Structure'!$Q$7,DJ197&gt;='Capital Structure'!$R$7),0,-IPMT('Capital Structure'!$R$16/12,DJ196,'Capital Structure'!$S$7,'Capital Structure'!$R$14))</f>
        <v>0</v>
      </c>
      <c r="DK212" s="139">
        <f>IF(OR(DK197&lt;'Capital Structure'!$Q$7,DK197&gt;='Capital Structure'!$R$7),0,-IPMT('Capital Structure'!$R$16/12,DK196,'Capital Structure'!$S$7,'Capital Structure'!$R$14))</f>
        <v>0</v>
      </c>
      <c r="DL212" s="139">
        <f>IF(OR(DL197&lt;'Capital Structure'!$Q$7,DL197&gt;='Capital Structure'!$R$7),0,-IPMT('Capital Structure'!$R$16/12,DL196,'Capital Structure'!$S$7,'Capital Structure'!$R$14))</f>
        <v>0</v>
      </c>
      <c r="DM212" s="139">
        <f>IF(OR(DM197&lt;'Capital Structure'!$Q$7,DM197&gt;='Capital Structure'!$R$7),0,-IPMT('Capital Structure'!$R$16/12,DM196,'Capital Structure'!$S$7,'Capital Structure'!$R$14))</f>
        <v>0</v>
      </c>
      <c r="DN212" s="139">
        <f>IF(OR(DN197&lt;'Capital Structure'!$Q$7,DN197&gt;='Capital Structure'!$R$7),0,-IPMT('Capital Structure'!$R$16/12,DN196,'Capital Structure'!$S$7,'Capital Structure'!$R$14))</f>
        <v>0</v>
      </c>
      <c r="DO212" s="139">
        <f>IF(OR(DO197&lt;'Capital Structure'!$Q$7,DO197&gt;='Capital Structure'!$R$7),0,-IPMT('Capital Structure'!$R$16/12,DO196,'Capital Structure'!$S$7,'Capital Structure'!$R$14))</f>
        <v>0</v>
      </c>
      <c r="DP212" s="139">
        <f>IF(OR(DP197&lt;'Capital Structure'!$Q$7,DP197&gt;='Capital Structure'!$R$7),0,-IPMT('Capital Structure'!$R$16/12,DP196,'Capital Structure'!$S$7,'Capital Structure'!$R$14))</f>
        <v>0</v>
      </c>
      <c r="DQ212" s="139">
        <f>IF(OR(DQ197&lt;'Capital Structure'!$Q$7,DQ197&gt;='Capital Structure'!$R$7),0,-IPMT('Capital Structure'!$R$16/12,DQ196,'Capital Structure'!$S$7,'Capital Structure'!$R$14))</f>
        <v>0</v>
      </c>
      <c r="DR212" s="139">
        <f>IF(OR(DR197&lt;'Capital Structure'!$Q$7,DR197&gt;='Capital Structure'!$R$7),0,-IPMT('Capital Structure'!$R$16/12,DR196,'Capital Structure'!$S$7,'Capital Structure'!$R$14))</f>
        <v>0</v>
      </c>
      <c r="DS212" s="139">
        <f>IF(OR(DS197&lt;'Capital Structure'!$Q$7,DS197&gt;='Capital Structure'!$R$7),0,-IPMT('Capital Structure'!$R$16/12,DS196,'Capital Structure'!$S$7,'Capital Structure'!$R$14))</f>
        <v>0</v>
      </c>
      <c r="DT212" s="139">
        <f>IF(OR(DT197&lt;'Capital Structure'!$Q$7,DT197&gt;='Capital Structure'!$R$7),0,-IPMT('Capital Structure'!$R$16/12,DT196,'Capital Structure'!$S$7,'Capital Structure'!$R$14))</f>
        <v>0</v>
      </c>
      <c r="DU212" s="139">
        <f>IF(OR(DU197&lt;'Capital Structure'!$Q$7,DU197&gt;='Capital Structure'!$R$7),0,-IPMT('Capital Structure'!$R$16/12,DU196,'Capital Structure'!$S$7,'Capital Structure'!$R$14))</f>
        <v>0</v>
      </c>
      <c r="DV212" s="139">
        <f>IF(OR(DV197&lt;'Capital Structure'!$Q$7,DV197&gt;='Capital Structure'!$R$7),0,-IPMT('Capital Structure'!$R$16/12,DV196,'Capital Structure'!$S$7,'Capital Structure'!$R$14))</f>
        <v>0</v>
      </c>
      <c r="DW212" s="139">
        <f>IF(OR(DW197&lt;'Capital Structure'!$Q$7,DW197&gt;='Capital Structure'!$R$7),0,-IPMT('Capital Structure'!$R$16/12,DW196,'Capital Structure'!$S$7,'Capital Structure'!$R$14))</f>
        <v>0</v>
      </c>
      <c r="DX212" s="139">
        <f>IF(OR(DX197&lt;'Capital Structure'!$Q$7,DX197&gt;='Capital Structure'!$R$7),0,-IPMT('Capital Structure'!$R$16/12,DX196,'Capital Structure'!$S$7,'Capital Structure'!$R$14))</f>
        <v>0</v>
      </c>
      <c r="DY212" s="139">
        <f>IF(OR(DY197&lt;'Capital Structure'!$Q$7,DY197&gt;='Capital Structure'!$R$7),0,-IPMT('Capital Structure'!$R$16/12,DY196,'Capital Structure'!$S$7,'Capital Structure'!$R$14))</f>
        <v>0</v>
      </c>
      <c r="DZ212" s="139">
        <f>IF(OR(DZ197&lt;'Capital Structure'!$Q$7,DZ197&gt;='Capital Structure'!$R$7),0,-IPMT('Capital Structure'!$R$16/12,DZ196,'Capital Structure'!$S$7,'Capital Structure'!$R$14))</f>
        <v>0</v>
      </c>
      <c r="EA212" s="139">
        <f>IF(OR(EA197&lt;'Capital Structure'!$Q$7,EA197&gt;='Capital Structure'!$R$7),0,-IPMT('Capital Structure'!$R$16/12,EA196,'Capital Structure'!$S$7,'Capital Structure'!$R$14))</f>
        <v>0</v>
      </c>
      <c r="EB212" s="139">
        <f>IF(OR(EB197&lt;'Capital Structure'!$Q$7,EB197&gt;='Capital Structure'!$R$7),0,-IPMT('Capital Structure'!$R$16/12,EB196,'Capital Structure'!$S$7,'Capital Structure'!$R$14))</f>
        <v>0</v>
      </c>
      <c r="EC212" s="139">
        <f>IF(OR(EC197&lt;'Capital Structure'!$Q$7,EC197&gt;='Capital Structure'!$R$7),0,-IPMT('Capital Structure'!$R$16/12,EC196,'Capital Structure'!$S$7,'Capital Structure'!$R$14))</f>
        <v>0</v>
      </c>
      <c r="ED212" s="139">
        <f>IF(OR(ED197&lt;'Capital Structure'!$Q$7,ED197&gt;='Capital Structure'!$R$7),0,-IPMT('Capital Structure'!$R$16/12,ED196,'Capital Structure'!$S$7,'Capital Structure'!$R$14))</f>
        <v>0</v>
      </c>
      <c r="EE212" s="139">
        <f>IF(OR(EE197&lt;'Capital Structure'!$Q$7,EE197&gt;='Capital Structure'!$R$7),0,-IPMT('Capital Structure'!$R$16/12,EE196,'Capital Structure'!$S$7,'Capital Structure'!$R$14))</f>
        <v>0</v>
      </c>
      <c r="EF212" s="139">
        <f>IF(OR(EF197&lt;'Capital Structure'!$Q$7,EF197&gt;='Capital Structure'!$R$7),0,-IPMT('Capital Structure'!$R$16/12,EF196,'Capital Structure'!$S$7,'Capital Structure'!$R$14))</f>
        <v>0</v>
      </c>
      <c r="EG212" s="139">
        <f>IF(OR(EG197&lt;'Capital Structure'!$Q$7,EG197&gt;='Capital Structure'!$R$7),0,-IPMT('Capital Structure'!$R$16/12,EG196,'Capital Structure'!$S$7,'Capital Structure'!$R$14))</f>
        <v>0</v>
      </c>
      <c r="EH212" s="139">
        <f>IF(OR(EH197&lt;'Capital Structure'!$Q$7,EH197&gt;='Capital Structure'!$R$7),0,-IPMT('Capital Structure'!$R$16/12,EH196,'Capital Structure'!$S$7,'Capital Structure'!$R$14))</f>
        <v>0</v>
      </c>
      <c r="EI212" s="139">
        <f>IF(OR(EI197&lt;'Capital Structure'!$Q$7,EI197&gt;='Capital Structure'!$R$7),0,-IPMT('Capital Structure'!$R$16/12,EI196,'Capital Structure'!$S$7,'Capital Structure'!$R$14))</f>
        <v>0</v>
      </c>
      <c r="EJ212" s="139">
        <f>IF(OR(EJ197&lt;'Capital Structure'!$Q$7,EJ197&gt;='Capital Structure'!$R$7),0,-IPMT('Capital Structure'!$R$16/12,EJ196,'Capital Structure'!$S$7,'Capital Structure'!$R$14))</f>
        <v>0</v>
      </c>
      <c r="EK212" s="139">
        <f>IF(OR(EK197&lt;'Capital Structure'!$Q$7,EK197&gt;='Capital Structure'!$R$7),0,-IPMT('Capital Structure'!$R$16/12,EK196,'Capital Structure'!$S$7,'Capital Structure'!$R$14))</f>
        <v>0</v>
      </c>
      <c r="EL212" s="139">
        <f>IF(OR(EL197&lt;'Capital Structure'!$Q$7,EL197&gt;='Capital Structure'!$R$7),0,-IPMT('Capital Structure'!$R$16/12,EL196,'Capital Structure'!$S$7,'Capital Structure'!$R$14))</f>
        <v>0</v>
      </c>
      <c r="EM212" s="139">
        <f>IF(OR(EM197&lt;'Capital Structure'!$Q$7,EM197&gt;='Capital Structure'!$R$7),0,-IPMT('Capital Structure'!$R$16/12,EM196,'Capital Structure'!$S$7,'Capital Structure'!$R$14))</f>
        <v>0</v>
      </c>
      <c r="EN212" s="139">
        <f>IF(OR(EN197&lt;'Capital Structure'!$Q$7,EN197&gt;='Capital Structure'!$R$7),0,-IPMT('Capital Structure'!$R$16/12,EN196,'Capital Structure'!$S$7,'Capital Structure'!$R$14))</f>
        <v>0</v>
      </c>
      <c r="EO212" s="139">
        <f>IF(OR(EO197&lt;'Capital Structure'!$Q$7,EO197&gt;='Capital Structure'!$R$7),0,-IPMT('Capital Structure'!$R$16/12,EO196,'Capital Structure'!$S$7,'Capital Structure'!$R$14))</f>
        <v>0</v>
      </c>
      <c r="EP212" s="139">
        <f>IF(OR(EP197&lt;'Capital Structure'!$Q$7,EP197&gt;='Capital Structure'!$R$7),0,-IPMT('Capital Structure'!$R$16/12,EP196,'Capital Structure'!$S$7,'Capital Structure'!$R$14))</f>
        <v>0</v>
      </c>
      <c r="EQ212" s="139">
        <f>IF(OR(EQ197&lt;'Capital Structure'!$Q$7,EQ197&gt;='Capital Structure'!$R$7),0,-IPMT('Capital Structure'!$R$16/12,EQ196,'Capital Structure'!$S$7,'Capital Structure'!$R$14))</f>
        <v>0</v>
      </c>
      <c r="ER212" s="139">
        <f>IF(OR(ER197&lt;'Capital Structure'!$Q$7,ER197&gt;='Capital Structure'!$R$7),0,-IPMT('Capital Structure'!$R$16/12,ER196,'Capital Structure'!$S$7,'Capital Structure'!$R$14))</f>
        <v>0</v>
      </c>
      <c r="ES212" s="139">
        <f>IF(OR(ES197&lt;'Capital Structure'!$Q$7,ES197&gt;='Capital Structure'!$R$7),0,-IPMT('Capital Structure'!$R$16/12,ES196,'Capital Structure'!$S$7,'Capital Structure'!$R$14))</f>
        <v>0</v>
      </c>
      <c r="ET212" s="139">
        <f>IF(OR(ET197&lt;'Capital Structure'!$Q$7,ET197&gt;='Capital Structure'!$R$7),0,-IPMT('Capital Structure'!$R$16/12,ET196,'Capital Structure'!$S$7,'Capital Structure'!$R$14))</f>
        <v>0</v>
      </c>
      <c r="EU212" s="139">
        <f>IF(OR(EU197&lt;'Capital Structure'!$Q$7,EU197&gt;='Capital Structure'!$R$7),0,-IPMT('Capital Structure'!$R$16/12,EU196,'Capital Structure'!$S$7,'Capital Structure'!$R$14))</f>
        <v>0</v>
      </c>
      <c r="EV212" s="139">
        <f>IF(OR(EV197&lt;'Capital Structure'!$Q$7,EV197&gt;='Capital Structure'!$R$7),0,-IPMT('Capital Structure'!$R$16/12,EV196,'Capital Structure'!$S$7,'Capital Structure'!$R$14))</f>
        <v>0</v>
      </c>
      <c r="EW212" s="139">
        <f>IF(OR(EW197&lt;'Capital Structure'!$Q$7,EW197&gt;='Capital Structure'!$R$7),0,-IPMT('Capital Structure'!$R$16/12,EW196,'Capital Structure'!$S$7,'Capital Structure'!$R$14))</f>
        <v>0</v>
      </c>
      <c r="EX212" s="139">
        <f>IF(OR(EX197&lt;'Capital Structure'!$Q$7,EX197&gt;='Capital Structure'!$R$7),0,-IPMT('Capital Structure'!$R$16/12,EX196,'Capital Structure'!$S$7,'Capital Structure'!$R$14))</f>
        <v>0</v>
      </c>
      <c r="EY212" s="139">
        <f>IF(OR(EY197&lt;'Capital Structure'!$Q$7,EY197&gt;='Capital Structure'!$R$7),0,-IPMT('Capital Structure'!$R$16/12,EY196,'Capital Structure'!$S$7,'Capital Structure'!$R$14))</f>
        <v>0</v>
      </c>
      <c r="EZ212" s="139">
        <f>IF(OR(EZ197&lt;'Capital Structure'!$Q$7,EZ197&gt;='Capital Structure'!$R$7),0,-IPMT('Capital Structure'!$R$16/12,EZ196,'Capital Structure'!$S$7,'Capital Structure'!$R$14))</f>
        <v>0</v>
      </c>
      <c r="FA212" s="139">
        <f>IF(OR(FA197&lt;'Capital Structure'!$Q$7,FA197&gt;='Capital Structure'!$R$7),0,-IPMT('Capital Structure'!$R$16/12,FA196,'Capital Structure'!$S$7,'Capital Structure'!$R$14))</f>
        <v>0</v>
      </c>
      <c r="FB212" s="139">
        <f>IF(OR(FB197&lt;'Capital Structure'!$Q$7,FB197&gt;='Capital Structure'!$R$7),0,-IPMT('Capital Structure'!$R$16/12,FB196,'Capital Structure'!$S$7,'Capital Structure'!$R$14))</f>
        <v>0</v>
      </c>
      <c r="FC212" s="139">
        <f>IF(OR(FC197&lt;'Capital Structure'!$Q$7,FC197&gt;='Capital Structure'!$R$7),0,-IPMT('Capital Structure'!$R$16/12,FC196,'Capital Structure'!$S$7,'Capital Structure'!$R$14))</f>
        <v>0</v>
      </c>
      <c r="FD212" s="139">
        <f>IF(OR(FD197&lt;'Capital Structure'!$Q$7,FD197&gt;='Capital Structure'!$R$7),0,-IPMT('Capital Structure'!$R$16/12,FD196,'Capital Structure'!$S$7,'Capital Structure'!$R$14))</f>
        <v>0</v>
      </c>
      <c r="FE212" s="139">
        <f>IF(OR(FE197&lt;'Capital Structure'!$Q$7,FE197&gt;='Capital Structure'!$R$7),0,-IPMT('Capital Structure'!$R$16/12,FE196,'Capital Structure'!$S$7,'Capital Structure'!$R$14))</f>
        <v>0</v>
      </c>
      <c r="FF212" s="139">
        <f>IF(OR(FF197&lt;'Capital Structure'!$Q$7,FF197&gt;='Capital Structure'!$R$7),0,-IPMT('Capital Structure'!$R$16/12,FF196,'Capital Structure'!$S$7,'Capital Structure'!$R$14))</f>
        <v>0</v>
      </c>
      <c r="FG212" s="139">
        <f>IF(OR(FG197&lt;'Capital Structure'!$Q$7,FG197&gt;='Capital Structure'!$R$7),0,-IPMT('Capital Structure'!$R$16/12,FG196,'Capital Structure'!$S$7,'Capital Structure'!$R$14))</f>
        <v>0</v>
      </c>
      <c r="FH212" s="139">
        <f>IF(OR(FH197&lt;'Capital Structure'!$Q$7,FH197&gt;='Capital Structure'!$R$7),0,-IPMT('Capital Structure'!$R$16/12,FH196,'Capital Structure'!$S$7,'Capital Structure'!$R$14))</f>
        <v>0</v>
      </c>
      <c r="FI212" s="139">
        <f>IF(OR(FI197&lt;'Capital Structure'!$Q$7,FI197&gt;='Capital Structure'!$R$7),0,-IPMT('Capital Structure'!$R$16/12,FI196,'Capital Structure'!$S$7,'Capital Structure'!$R$14))</f>
        <v>0</v>
      </c>
      <c r="FJ212" s="139">
        <f>IF(OR(FJ197&lt;'Capital Structure'!$Q$7,FJ197&gt;='Capital Structure'!$R$7),0,-IPMT('Capital Structure'!$R$16/12,FJ196,'Capital Structure'!$S$7,'Capital Structure'!$R$14))</f>
        <v>0</v>
      </c>
      <c r="FK212" s="139">
        <f>IF(OR(FK197&lt;'Capital Structure'!$Q$7,FK197&gt;='Capital Structure'!$R$7),0,-IPMT('Capital Structure'!$R$16/12,FK196,'Capital Structure'!$S$7,'Capital Structure'!$R$14))</f>
        <v>0</v>
      </c>
      <c r="FL212" s="139">
        <f>IF(OR(FL197&lt;'Capital Structure'!$Q$7,FL197&gt;='Capital Structure'!$R$7),0,-IPMT('Capital Structure'!$R$16/12,FL196,'Capital Structure'!$S$7,'Capital Structure'!$R$14))</f>
        <v>0</v>
      </c>
      <c r="FM212" s="139">
        <f>IF(OR(FM197&lt;'Capital Structure'!$Q$7,FM197&gt;='Capital Structure'!$R$7),0,-IPMT('Capital Structure'!$R$16/12,FM196,'Capital Structure'!$S$7,'Capital Structure'!$R$14))</f>
        <v>0</v>
      </c>
      <c r="FN212" s="139">
        <f>IF(OR(FN197&lt;'Capital Structure'!$Q$7,FN197&gt;='Capital Structure'!$R$7),0,-IPMT('Capital Structure'!$R$16/12,FN196,'Capital Structure'!$S$7,'Capital Structure'!$R$14))</f>
        <v>0</v>
      </c>
    </row>
    <row r="213" spans="1:170">
      <c r="B213" s="130" t="s">
        <v>378</v>
      </c>
      <c r="E213" s="139">
        <f>E198-E210</f>
        <v>0</v>
      </c>
      <c r="F213" s="139">
        <f t="shared" ref="F213:BQ213" si="95">F198-F210</f>
        <v>0</v>
      </c>
      <c r="G213" s="139">
        <f t="shared" si="95"/>
        <v>0</v>
      </c>
      <c r="H213" s="139">
        <f t="shared" si="95"/>
        <v>0</v>
      </c>
      <c r="I213" s="139">
        <f t="shared" si="95"/>
        <v>0</v>
      </c>
      <c r="J213" s="139">
        <f t="shared" si="95"/>
        <v>0</v>
      </c>
      <c r="K213" s="139">
        <f t="shared" si="95"/>
        <v>0</v>
      </c>
      <c r="L213" s="139">
        <f t="shared" si="95"/>
        <v>0</v>
      </c>
      <c r="M213" s="139">
        <f t="shared" si="95"/>
        <v>0</v>
      </c>
      <c r="N213" s="139">
        <f t="shared" si="95"/>
        <v>0</v>
      </c>
      <c r="O213" s="139">
        <f t="shared" si="95"/>
        <v>0</v>
      </c>
      <c r="P213" s="139">
        <f t="shared" si="95"/>
        <v>0</v>
      </c>
      <c r="Q213" s="139">
        <f t="shared" si="95"/>
        <v>0</v>
      </c>
      <c r="R213" s="139">
        <f t="shared" si="95"/>
        <v>0</v>
      </c>
      <c r="S213" s="139">
        <f t="shared" si="95"/>
        <v>0</v>
      </c>
      <c r="T213" s="139">
        <f t="shared" si="95"/>
        <v>0</v>
      </c>
      <c r="U213" s="139">
        <f t="shared" si="95"/>
        <v>0</v>
      </c>
      <c r="V213" s="139">
        <f t="shared" si="95"/>
        <v>0</v>
      </c>
      <c r="W213" s="139">
        <f t="shared" si="95"/>
        <v>0</v>
      </c>
      <c r="X213" s="139">
        <f t="shared" si="95"/>
        <v>0</v>
      </c>
      <c r="Y213" s="139">
        <f t="shared" si="95"/>
        <v>0</v>
      </c>
      <c r="Z213" s="139">
        <f t="shared" si="95"/>
        <v>0</v>
      </c>
      <c r="AA213" s="139">
        <f t="shared" si="95"/>
        <v>0</v>
      </c>
      <c r="AB213" s="139">
        <f t="shared" si="95"/>
        <v>0</v>
      </c>
      <c r="AC213" s="139">
        <f t="shared" si="95"/>
        <v>0</v>
      </c>
      <c r="AD213" s="139">
        <f t="shared" si="95"/>
        <v>0</v>
      </c>
      <c r="AE213" s="139">
        <f t="shared" si="95"/>
        <v>0</v>
      </c>
      <c r="AF213" s="139">
        <f t="shared" si="95"/>
        <v>0</v>
      </c>
      <c r="AG213" s="139">
        <f t="shared" si="95"/>
        <v>0</v>
      </c>
      <c r="AH213" s="139">
        <f t="shared" si="95"/>
        <v>0</v>
      </c>
      <c r="AI213" s="139">
        <f t="shared" si="95"/>
        <v>0</v>
      </c>
      <c r="AJ213" s="139">
        <f t="shared" si="95"/>
        <v>0</v>
      </c>
      <c r="AK213" s="139">
        <f t="shared" si="95"/>
        <v>0</v>
      </c>
      <c r="AL213" s="139">
        <f t="shared" si="95"/>
        <v>0</v>
      </c>
      <c r="AM213" s="139">
        <f t="shared" si="95"/>
        <v>0</v>
      </c>
      <c r="AN213" s="139">
        <f t="shared" si="95"/>
        <v>0</v>
      </c>
      <c r="AO213" s="139">
        <f t="shared" si="95"/>
        <v>0</v>
      </c>
      <c r="AP213" s="139">
        <f t="shared" si="95"/>
        <v>0</v>
      </c>
      <c r="AQ213" s="139">
        <f t="shared" si="95"/>
        <v>0</v>
      </c>
      <c r="AR213" s="139">
        <f t="shared" si="95"/>
        <v>0</v>
      </c>
      <c r="AS213" s="139">
        <f t="shared" si="95"/>
        <v>0</v>
      </c>
      <c r="AT213" s="139">
        <f t="shared" si="95"/>
        <v>0</v>
      </c>
      <c r="AU213" s="139">
        <f t="shared" si="95"/>
        <v>0</v>
      </c>
      <c r="AV213" s="139">
        <f t="shared" si="95"/>
        <v>0</v>
      </c>
      <c r="AW213" s="139">
        <f t="shared" si="95"/>
        <v>0</v>
      </c>
      <c r="AX213" s="139">
        <f t="shared" si="95"/>
        <v>0</v>
      </c>
      <c r="AY213" s="139">
        <f t="shared" si="95"/>
        <v>0</v>
      </c>
      <c r="AZ213" s="139">
        <f t="shared" si="95"/>
        <v>0</v>
      </c>
      <c r="BA213" s="139">
        <f t="shared" si="95"/>
        <v>0</v>
      </c>
      <c r="BB213" s="139">
        <f t="shared" si="95"/>
        <v>0</v>
      </c>
      <c r="BC213" s="139">
        <f t="shared" si="95"/>
        <v>0</v>
      </c>
      <c r="BD213" s="139">
        <f t="shared" si="95"/>
        <v>0</v>
      </c>
      <c r="BE213" s="139">
        <f t="shared" si="95"/>
        <v>0</v>
      </c>
      <c r="BF213" s="139">
        <f t="shared" si="95"/>
        <v>0</v>
      </c>
      <c r="BG213" s="139">
        <f t="shared" si="95"/>
        <v>0</v>
      </c>
      <c r="BH213" s="139">
        <f t="shared" si="95"/>
        <v>0</v>
      </c>
      <c r="BI213" s="139">
        <f t="shared" si="95"/>
        <v>0</v>
      </c>
      <c r="BJ213" s="139">
        <f t="shared" si="95"/>
        <v>0</v>
      </c>
      <c r="BK213" s="139">
        <f t="shared" si="95"/>
        <v>0</v>
      </c>
      <c r="BL213" s="139">
        <f t="shared" si="95"/>
        <v>0</v>
      </c>
      <c r="BM213" s="139">
        <f t="shared" si="95"/>
        <v>0</v>
      </c>
      <c r="BN213" s="139">
        <f t="shared" si="95"/>
        <v>0</v>
      </c>
      <c r="BO213" s="139">
        <f t="shared" si="95"/>
        <v>0</v>
      </c>
      <c r="BP213" s="139">
        <f t="shared" si="95"/>
        <v>0</v>
      </c>
      <c r="BQ213" s="139">
        <f t="shared" si="95"/>
        <v>0</v>
      </c>
      <c r="BR213" s="139">
        <f t="shared" ref="BR213:EC213" si="96">BR198-BR210</f>
        <v>0</v>
      </c>
      <c r="BS213" s="139">
        <f t="shared" si="96"/>
        <v>0</v>
      </c>
      <c r="BT213" s="139">
        <f t="shared" si="96"/>
        <v>0</v>
      </c>
      <c r="BU213" s="139">
        <f t="shared" si="96"/>
        <v>0</v>
      </c>
      <c r="BV213" s="139">
        <f t="shared" si="96"/>
        <v>0</v>
      </c>
      <c r="BW213" s="139">
        <f t="shared" si="96"/>
        <v>0</v>
      </c>
      <c r="BX213" s="139">
        <f t="shared" si="96"/>
        <v>0</v>
      </c>
      <c r="BY213" s="139">
        <f t="shared" si="96"/>
        <v>0</v>
      </c>
      <c r="BZ213" s="139">
        <f t="shared" si="96"/>
        <v>0</v>
      </c>
      <c r="CA213" s="139">
        <f t="shared" si="96"/>
        <v>0</v>
      </c>
      <c r="CB213" s="139">
        <f t="shared" si="96"/>
        <v>0</v>
      </c>
      <c r="CC213" s="139">
        <f t="shared" si="96"/>
        <v>0</v>
      </c>
      <c r="CD213" s="139">
        <f t="shared" si="96"/>
        <v>0</v>
      </c>
      <c r="CE213" s="139">
        <f t="shared" si="96"/>
        <v>0</v>
      </c>
      <c r="CF213" s="139">
        <f t="shared" si="96"/>
        <v>0</v>
      </c>
      <c r="CG213" s="139">
        <f t="shared" si="96"/>
        <v>0</v>
      </c>
      <c r="CH213" s="139">
        <f t="shared" si="96"/>
        <v>0</v>
      </c>
      <c r="CI213" s="139">
        <f t="shared" si="96"/>
        <v>0</v>
      </c>
      <c r="CJ213" s="139">
        <f t="shared" si="96"/>
        <v>0</v>
      </c>
      <c r="CK213" s="139">
        <f t="shared" si="96"/>
        <v>0</v>
      </c>
      <c r="CL213" s="139">
        <f t="shared" si="96"/>
        <v>0</v>
      </c>
      <c r="CM213" s="139">
        <f t="shared" si="96"/>
        <v>0</v>
      </c>
      <c r="CN213" s="139">
        <f t="shared" si="96"/>
        <v>0</v>
      </c>
      <c r="CO213" s="139">
        <f t="shared" si="96"/>
        <v>0</v>
      </c>
      <c r="CP213" s="139">
        <f t="shared" si="96"/>
        <v>0</v>
      </c>
      <c r="CQ213" s="139">
        <f t="shared" si="96"/>
        <v>0</v>
      </c>
      <c r="CR213" s="139">
        <f t="shared" si="96"/>
        <v>0</v>
      </c>
      <c r="CS213" s="139">
        <f t="shared" si="96"/>
        <v>0</v>
      </c>
      <c r="CT213" s="139">
        <f t="shared" si="96"/>
        <v>0</v>
      </c>
      <c r="CU213" s="139">
        <f t="shared" si="96"/>
        <v>0</v>
      </c>
      <c r="CV213" s="139">
        <f t="shared" si="96"/>
        <v>0</v>
      </c>
      <c r="CW213" s="139">
        <f t="shared" si="96"/>
        <v>0</v>
      </c>
      <c r="CX213" s="139">
        <f t="shared" si="96"/>
        <v>0</v>
      </c>
      <c r="CY213" s="139">
        <f t="shared" si="96"/>
        <v>0</v>
      </c>
      <c r="CZ213" s="139">
        <f t="shared" si="96"/>
        <v>0</v>
      </c>
      <c r="DA213" s="139">
        <f t="shared" si="96"/>
        <v>0</v>
      </c>
      <c r="DB213" s="139">
        <f t="shared" si="96"/>
        <v>0</v>
      </c>
      <c r="DC213" s="139">
        <f t="shared" si="96"/>
        <v>0</v>
      </c>
      <c r="DD213" s="139">
        <f t="shared" si="96"/>
        <v>0</v>
      </c>
      <c r="DE213" s="139">
        <f t="shared" si="96"/>
        <v>0</v>
      </c>
      <c r="DF213" s="139">
        <f t="shared" si="96"/>
        <v>0</v>
      </c>
      <c r="DG213" s="139">
        <f t="shared" si="96"/>
        <v>0</v>
      </c>
      <c r="DH213" s="139">
        <f t="shared" si="96"/>
        <v>0</v>
      </c>
      <c r="DI213" s="139">
        <f t="shared" si="96"/>
        <v>0</v>
      </c>
      <c r="DJ213" s="139">
        <f t="shared" si="96"/>
        <v>0</v>
      </c>
      <c r="DK213" s="139">
        <f t="shared" si="96"/>
        <v>0</v>
      </c>
      <c r="DL213" s="139">
        <f t="shared" si="96"/>
        <v>0</v>
      </c>
      <c r="DM213" s="139">
        <f t="shared" si="96"/>
        <v>0</v>
      </c>
      <c r="DN213" s="139">
        <f t="shared" si="96"/>
        <v>0</v>
      </c>
      <c r="DO213" s="139">
        <f t="shared" si="96"/>
        <v>0</v>
      </c>
      <c r="DP213" s="139">
        <f t="shared" si="96"/>
        <v>0</v>
      </c>
      <c r="DQ213" s="139">
        <f t="shared" si="96"/>
        <v>0</v>
      </c>
      <c r="DR213" s="139">
        <f t="shared" si="96"/>
        <v>0</v>
      </c>
      <c r="DS213" s="139">
        <f t="shared" si="96"/>
        <v>0</v>
      </c>
      <c r="DT213" s="139">
        <f t="shared" si="96"/>
        <v>0</v>
      </c>
      <c r="DU213" s="139">
        <f t="shared" si="96"/>
        <v>0</v>
      </c>
      <c r="DV213" s="139">
        <f t="shared" si="96"/>
        <v>0</v>
      </c>
      <c r="DW213" s="139">
        <f t="shared" si="96"/>
        <v>0</v>
      </c>
      <c r="DX213" s="139">
        <f t="shared" si="96"/>
        <v>0</v>
      </c>
      <c r="DY213" s="139">
        <f t="shared" si="96"/>
        <v>0</v>
      </c>
      <c r="DZ213" s="139">
        <f t="shared" si="96"/>
        <v>0</v>
      </c>
      <c r="EA213" s="139">
        <f t="shared" si="96"/>
        <v>0</v>
      </c>
      <c r="EB213" s="139">
        <f t="shared" si="96"/>
        <v>0</v>
      </c>
      <c r="EC213" s="139">
        <f t="shared" si="96"/>
        <v>0</v>
      </c>
      <c r="ED213" s="139">
        <f t="shared" ref="ED213:FN213" si="97">ED198-ED210</f>
        <v>0</v>
      </c>
      <c r="EE213" s="139">
        <f t="shared" si="97"/>
        <v>0</v>
      </c>
      <c r="EF213" s="139">
        <f t="shared" si="97"/>
        <v>0</v>
      </c>
      <c r="EG213" s="139">
        <f t="shared" si="97"/>
        <v>0</v>
      </c>
      <c r="EH213" s="139">
        <f t="shared" si="97"/>
        <v>0</v>
      </c>
      <c r="EI213" s="139">
        <f t="shared" si="97"/>
        <v>0</v>
      </c>
      <c r="EJ213" s="139">
        <f t="shared" si="97"/>
        <v>0</v>
      </c>
      <c r="EK213" s="139">
        <f t="shared" si="97"/>
        <v>0</v>
      </c>
      <c r="EL213" s="139">
        <f t="shared" si="97"/>
        <v>0</v>
      </c>
      <c r="EM213" s="139">
        <f t="shared" si="97"/>
        <v>0</v>
      </c>
      <c r="EN213" s="139">
        <f t="shared" si="97"/>
        <v>0</v>
      </c>
      <c r="EO213" s="139">
        <f t="shared" si="97"/>
        <v>0</v>
      </c>
      <c r="EP213" s="139">
        <f t="shared" si="97"/>
        <v>0</v>
      </c>
      <c r="EQ213" s="139">
        <f t="shared" si="97"/>
        <v>0</v>
      </c>
      <c r="ER213" s="139">
        <f t="shared" si="97"/>
        <v>0</v>
      </c>
      <c r="ES213" s="139">
        <f t="shared" si="97"/>
        <v>0</v>
      </c>
      <c r="ET213" s="139">
        <f t="shared" si="97"/>
        <v>0</v>
      </c>
      <c r="EU213" s="139">
        <f t="shared" si="97"/>
        <v>0</v>
      </c>
      <c r="EV213" s="139">
        <f t="shared" si="97"/>
        <v>0</v>
      </c>
      <c r="EW213" s="139">
        <f t="shared" si="97"/>
        <v>0</v>
      </c>
      <c r="EX213" s="139">
        <f t="shared" si="97"/>
        <v>0</v>
      </c>
      <c r="EY213" s="139">
        <f t="shared" si="97"/>
        <v>0</v>
      </c>
      <c r="EZ213" s="139">
        <f t="shared" si="97"/>
        <v>0</v>
      </c>
      <c r="FA213" s="139">
        <f t="shared" si="97"/>
        <v>0</v>
      </c>
      <c r="FB213" s="139">
        <f t="shared" si="97"/>
        <v>0</v>
      </c>
      <c r="FC213" s="139">
        <f t="shared" si="97"/>
        <v>0</v>
      </c>
      <c r="FD213" s="139">
        <f t="shared" si="97"/>
        <v>0</v>
      </c>
      <c r="FE213" s="139">
        <f t="shared" si="97"/>
        <v>0</v>
      </c>
      <c r="FF213" s="139">
        <f t="shared" si="97"/>
        <v>0</v>
      </c>
      <c r="FG213" s="139">
        <f t="shared" si="97"/>
        <v>0</v>
      </c>
      <c r="FH213" s="139">
        <f t="shared" si="97"/>
        <v>0</v>
      </c>
      <c r="FI213" s="139">
        <f t="shared" si="97"/>
        <v>0</v>
      </c>
      <c r="FJ213" s="139">
        <f t="shared" si="97"/>
        <v>0</v>
      </c>
      <c r="FK213" s="139">
        <f t="shared" si="97"/>
        <v>0</v>
      </c>
      <c r="FL213" s="139">
        <f t="shared" si="97"/>
        <v>0</v>
      </c>
      <c r="FM213" s="139">
        <f t="shared" si="97"/>
        <v>0</v>
      </c>
      <c r="FN213" s="139">
        <f t="shared" si="97"/>
        <v>0</v>
      </c>
    </row>
    <row r="214" spans="1:170">
      <c r="E214" s="139"/>
      <c r="F214" s="139"/>
      <c r="G214" s="139"/>
      <c r="H214" s="139"/>
      <c r="I214" s="139"/>
      <c r="J214" s="139"/>
      <c r="K214" s="139"/>
      <c r="L214" s="139"/>
      <c r="M214" s="139"/>
      <c r="N214" s="139"/>
      <c r="O214" s="139"/>
      <c r="P214" s="139"/>
      <c r="Q214" s="139"/>
      <c r="R214" s="139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  <c r="AU214" s="139"/>
      <c r="AV214" s="139"/>
      <c r="AW214" s="139"/>
      <c r="AX214" s="139"/>
      <c r="AY214" s="139"/>
      <c r="AZ214" s="139"/>
      <c r="BA214" s="139"/>
      <c r="BB214" s="139"/>
      <c r="BC214" s="139"/>
      <c r="BD214" s="139"/>
      <c r="BE214" s="139"/>
      <c r="BF214" s="139"/>
      <c r="BG214" s="139"/>
      <c r="BH214" s="139"/>
      <c r="BI214" s="139"/>
      <c r="BJ214" s="139"/>
      <c r="BK214" s="139"/>
      <c r="BL214" s="139"/>
      <c r="BM214" s="139"/>
      <c r="BN214" s="139"/>
      <c r="BO214" s="139"/>
      <c r="BP214" s="139"/>
      <c r="BQ214" s="139"/>
      <c r="BR214" s="139"/>
      <c r="BS214" s="139"/>
      <c r="BT214" s="139"/>
      <c r="BU214" s="139"/>
      <c r="BV214" s="139"/>
      <c r="BW214" s="139"/>
      <c r="BX214" s="139"/>
      <c r="BY214" s="139"/>
      <c r="BZ214" s="139"/>
      <c r="CA214" s="139"/>
      <c r="CB214" s="139"/>
      <c r="CC214" s="139"/>
      <c r="CD214" s="139"/>
      <c r="CE214" s="139"/>
      <c r="CF214" s="139"/>
      <c r="CG214" s="139"/>
      <c r="CH214" s="139"/>
      <c r="CI214" s="139"/>
      <c r="CJ214" s="139"/>
      <c r="CK214" s="139"/>
      <c r="CL214" s="139"/>
      <c r="CM214" s="139"/>
      <c r="CN214" s="139"/>
      <c r="CO214" s="139"/>
      <c r="CP214" s="139"/>
      <c r="CQ214" s="139"/>
      <c r="CR214" s="139"/>
      <c r="CS214" s="139"/>
      <c r="CT214" s="139"/>
      <c r="CU214" s="139"/>
      <c r="CV214" s="139"/>
      <c r="CW214" s="139"/>
      <c r="CX214" s="139"/>
      <c r="CY214" s="139"/>
      <c r="CZ214" s="139"/>
      <c r="DA214" s="139"/>
      <c r="DB214" s="139"/>
      <c r="DC214" s="139"/>
      <c r="DD214" s="139"/>
      <c r="DE214" s="139"/>
      <c r="DF214" s="139"/>
      <c r="DG214" s="139"/>
      <c r="DH214" s="139"/>
      <c r="DI214" s="139"/>
      <c r="DJ214" s="139"/>
      <c r="DK214" s="139"/>
      <c r="DL214" s="139"/>
      <c r="DM214" s="139"/>
      <c r="DN214" s="139"/>
      <c r="DO214" s="139"/>
      <c r="DP214" s="139"/>
      <c r="DQ214" s="139"/>
      <c r="DR214" s="139"/>
      <c r="DS214" s="139"/>
      <c r="DT214" s="139"/>
      <c r="DU214" s="139"/>
      <c r="DV214" s="139"/>
      <c r="DW214" s="139"/>
      <c r="DX214" s="139"/>
      <c r="DY214" s="139"/>
      <c r="DZ214" s="139"/>
      <c r="EA214" s="139"/>
      <c r="EB214" s="139"/>
      <c r="EC214" s="139"/>
      <c r="ED214" s="139"/>
      <c r="EE214" s="139"/>
      <c r="EF214" s="139"/>
      <c r="EG214" s="139"/>
      <c r="EH214" s="139"/>
      <c r="EI214" s="139"/>
      <c r="EJ214" s="139"/>
      <c r="EK214" s="139"/>
      <c r="EL214" s="139"/>
      <c r="EM214" s="139"/>
      <c r="EN214" s="139"/>
      <c r="EO214" s="139"/>
      <c r="EP214" s="139"/>
      <c r="EQ214" s="139"/>
      <c r="ER214" s="139"/>
      <c r="ES214" s="139"/>
      <c r="ET214" s="139"/>
      <c r="EU214" s="139"/>
      <c r="EV214" s="139"/>
      <c r="EW214" s="139"/>
      <c r="EX214" s="139"/>
      <c r="EY214" s="139"/>
      <c r="EZ214" s="139"/>
      <c r="FA214" s="139"/>
      <c r="FB214" s="139"/>
      <c r="FC214" s="139"/>
      <c r="FD214" s="139"/>
      <c r="FE214" s="139"/>
      <c r="FF214" s="139"/>
      <c r="FG214" s="139"/>
      <c r="FH214" s="139"/>
      <c r="FI214" s="139"/>
      <c r="FJ214" s="139"/>
      <c r="FK214" s="139"/>
      <c r="FL214" s="139"/>
      <c r="FM214" s="139"/>
      <c r="FN214" s="139"/>
    </row>
    <row r="215" spans="1:170">
      <c r="B215" s="146" t="s">
        <v>362</v>
      </c>
      <c r="E215" s="139">
        <f>E198</f>
        <v>0</v>
      </c>
      <c r="F215" s="139">
        <f t="shared" ref="F215:BQ215" si="98">F198</f>
        <v>0</v>
      </c>
      <c r="G215" s="139">
        <f t="shared" si="98"/>
        <v>0</v>
      </c>
      <c r="H215" s="139">
        <f t="shared" si="98"/>
        <v>0</v>
      </c>
      <c r="I215" s="139">
        <f t="shared" si="98"/>
        <v>0</v>
      </c>
      <c r="J215" s="139">
        <f t="shared" si="98"/>
        <v>0</v>
      </c>
      <c r="K215" s="139">
        <f t="shared" si="98"/>
        <v>0</v>
      </c>
      <c r="L215" s="139">
        <f t="shared" si="98"/>
        <v>0</v>
      </c>
      <c r="M215" s="139">
        <f t="shared" si="98"/>
        <v>0</v>
      </c>
      <c r="N215" s="139">
        <f t="shared" si="98"/>
        <v>0</v>
      </c>
      <c r="O215" s="139">
        <f t="shared" si="98"/>
        <v>0</v>
      </c>
      <c r="P215" s="139">
        <f t="shared" si="98"/>
        <v>0</v>
      </c>
      <c r="Q215" s="139">
        <f t="shared" si="98"/>
        <v>0</v>
      </c>
      <c r="R215" s="139">
        <f t="shared" si="98"/>
        <v>0</v>
      </c>
      <c r="S215" s="139">
        <f t="shared" si="98"/>
        <v>0</v>
      </c>
      <c r="T215" s="139">
        <f t="shared" si="98"/>
        <v>0</v>
      </c>
      <c r="U215" s="139">
        <f t="shared" si="98"/>
        <v>0</v>
      </c>
      <c r="V215" s="139">
        <f t="shared" si="98"/>
        <v>0</v>
      </c>
      <c r="W215" s="139">
        <f t="shared" si="98"/>
        <v>0</v>
      </c>
      <c r="X215" s="139">
        <f t="shared" si="98"/>
        <v>0</v>
      </c>
      <c r="Y215" s="139">
        <f t="shared" si="98"/>
        <v>0</v>
      </c>
      <c r="Z215" s="139">
        <f t="shared" si="98"/>
        <v>0</v>
      </c>
      <c r="AA215" s="139">
        <f t="shared" si="98"/>
        <v>0</v>
      </c>
      <c r="AB215" s="139">
        <f t="shared" si="98"/>
        <v>0</v>
      </c>
      <c r="AC215" s="139">
        <f t="shared" si="98"/>
        <v>0</v>
      </c>
      <c r="AD215" s="139">
        <f t="shared" si="98"/>
        <v>0</v>
      </c>
      <c r="AE215" s="139">
        <f t="shared" si="98"/>
        <v>0</v>
      </c>
      <c r="AF215" s="139">
        <f t="shared" si="98"/>
        <v>0</v>
      </c>
      <c r="AG215" s="139">
        <f t="shared" si="98"/>
        <v>0</v>
      </c>
      <c r="AH215" s="139">
        <f t="shared" si="98"/>
        <v>0</v>
      </c>
      <c r="AI215" s="139">
        <f t="shared" si="98"/>
        <v>0</v>
      </c>
      <c r="AJ215" s="139">
        <f t="shared" si="98"/>
        <v>0</v>
      </c>
      <c r="AK215" s="139">
        <f t="shared" si="98"/>
        <v>0</v>
      </c>
      <c r="AL215" s="139">
        <f t="shared" si="98"/>
        <v>0</v>
      </c>
      <c r="AM215" s="139">
        <f t="shared" si="98"/>
        <v>0</v>
      </c>
      <c r="AN215" s="139">
        <f t="shared" si="98"/>
        <v>0</v>
      </c>
      <c r="AO215" s="139">
        <f t="shared" si="98"/>
        <v>0</v>
      </c>
      <c r="AP215" s="139">
        <f t="shared" si="98"/>
        <v>0</v>
      </c>
      <c r="AQ215" s="139">
        <f t="shared" si="98"/>
        <v>0</v>
      </c>
      <c r="AR215" s="139">
        <f t="shared" si="98"/>
        <v>0</v>
      </c>
      <c r="AS215" s="139">
        <f t="shared" si="98"/>
        <v>0</v>
      </c>
      <c r="AT215" s="139">
        <f t="shared" si="98"/>
        <v>0</v>
      </c>
      <c r="AU215" s="139">
        <f t="shared" si="98"/>
        <v>0</v>
      </c>
      <c r="AV215" s="139">
        <f t="shared" si="98"/>
        <v>0</v>
      </c>
      <c r="AW215" s="139">
        <f t="shared" si="98"/>
        <v>0</v>
      </c>
      <c r="AX215" s="139">
        <f t="shared" si="98"/>
        <v>0</v>
      </c>
      <c r="AY215" s="139">
        <f t="shared" si="98"/>
        <v>0</v>
      </c>
      <c r="AZ215" s="139">
        <f t="shared" si="98"/>
        <v>0</v>
      </c>
      <c r="BA215" s="139">
        <f t="shared" si="98"/>
        <v>0</v>
      </c>
      <c r="BB215" s="139">
        <f t="shared" si="98"/>
        <v>0</v>
      </c>
      <c r="BC215" s="139">
        <f t="shared" si="98"/>
        <v>0</v>
      </c>
      <c r="BD215" s="139">
        <f t="shared" si="98"/>
        <v>0</v>
      </c>
      <c r="BE215" s="139">
        <f t="shared" si="98"/>
        <v>0</v>
      </c>
      <c r="BF215" s="139">
        <f t="shared" si="98"/>
        <v>0</v>
      </c>
      <c r="BG215" s="139">
        <f t="shared" si="98"/>
        <v>0</v>
      </c>
      <c r="BH215" s="139">
        <f t="shared" si="98"/>
        <v>0</v>
      </c>
      <c r="BI215" s="139">
        <f t="shared" si="98"/>
        <v>0</v>
      </c>
      <c r="BJ215" s="139">
        <f t="shared" si="98"/>
        <v>0</v>
      </c>
      <c r="BK215" s="139">
        <f t="shared" si="98"/>
        <v>0</v>
      </c>
      <c r="BL215" s="139">
        <f t="shared" si="98"/>
        <v>0</v>
      </c>
      <c r="BM215" s="139">
        <f t="shared" si="98"/>
        <v>0</v>
      </c>
      <c r="BN215" s="139">
        <f t="shared" si="98"/>
        <v>0</v>
      </c>
      <c r="BO215" s="139">
        <f t="shared" si="98"/>
        <v>0</v>
      </c>
      <c r="BP215" s="139">
        <f t="shared" si="98"/>
        <v>0</v>
      </c>
      <c r="BQ215" s="139">
        <f t="shared" si="98"/>
        <v>0</v>
      </c>
      <c r="BR215" s="139">
        <f t="shared" ref="BR215:EC215" si="99">BR198</f>
        <v>0</v>
      </c>
      <c r="BS215" s="139">
        <f t="shared" si="99"/>
        <v>0</v>
      </c>
      <c r="BT215" s="139">
        <f t="shared" si="99"/>
        <v>0</v>
      </c>
      <c r="BU215" s="139">
        <f t="shared" si="99"/>
        <v>0</v>
      </c>
      <c r="BV215" s="139">
        <f t="shared" si="99"/>
        <v>0</v>
      </c>
      <c r="BW215" s="139">
        <f t="shared" si="99"/>
        <v>0</v>
      </c>
      <c r="BX215" s="139">
        <f t="shared" si="99"/>
        <v>0</v>
      </c>
      <c r="BY215" s="139">
        <f t="shared" si="99"/>
        <v>0</v>
      </c>
      <c r="BZ215" s="139">
        <f t="shared" si="99"/>
        <v>0</v>
      </c>
      <c r="CA215" s="139">
        <f t="shared" si="99"/>
        <v>0</v>
      </c>
      <c r="CB215" s="139">
        <f t="shared" si="99"/>
        <v>0</v>
      </c>
      <c r="CC215" s="139">
        <f t="shared" si="99"/>
        <v>0</v>
      </c>
      <c r="CD215" s="139">
        <f t="shared" si="99"/>
        <v>0</v>
      </c>
      <c r="CE215" s="139">
        <f t="shared" si="99"/>
        <v>0</v>
      </c>
      <c r="CF215" s="139">
        <f t="shared" si="99"/>
        <v>0</v>
      </c>
      <c r="CG215" s="139">
        <f t="shared" si="99"/>
        <v>0</v>
      </c>
      <c r="CH215" s="139">
        <f t="shared" si="99"/>
        <v>0</v>
      </c>
      <c r="CI215" s="139">
        <f t="shared" si="99"/>
        <v>0</v>
      </c>
      <c r="CJ215" s="139">
        <f t="shared" si="99"/>
        <v>0</v>
      </c>
      <c r="CK215" s="139">
        <f t="shared" si="99"/>
        <v>0</v>
      </c>
      <c r="CL215" s="139">
        <f t="shared" si="99"/>
        <v>0</v>
      </c>
      <c r="CM215" s="139">
        <f t="shared" si="99"/>
        <v>0</v>
      </c>
      <c r="CN215" s="139">
        <f t="shared" si="99"/>
        <v>0</v>
      </c>
      <c r="CO215" s="139">
        <f t="shared" si="99"/>
        <v>0</v>
      </c>
      <c r="CP215" s="139">
        <f t="shared" si="99"/>
        <v>0</v>
      </c>
      <c r="CQ215" s="139">
        <f t="shared" si="99"/>
        <v>0</v>
      </c>
      <c r="CR215" s="139">
        <f t="shared" si="99"/>
        <v>0</v>
      </c>
      <c r="CS215" s="139">
        <f t="shared" si="99"/>
        <v>0</v>
      </c>
      <c r="CT215" s="139">
        <f t="shared" si="99"/>
        <v>0</v>
      </c>
      <c r="CU215" s="139">
        <f t="shared" si="99"/>
        <v>0</v>
      </c>
      <c r="CV215" s="139">
        <f t="shared" si="99"/>
        <v>0</v>
      </c>
      <c r="CW215" s="139">
        <f t="shared" si="99"/>
        <v>0</v>
      </c>
      <c r="CX215" s="139">
        <f t="shared" si="99"/>
        <v>0</v>
      </c>
      <c r="CY215" s="139">
        <f t="shared" si="99"/>
        <v>0</v>
      </c>
      <c r="CZ215" s="139">
        <f t="shared" si="99"/>
        <v>0</v>
      </c>
      <c r="DA215" s="139">
        <f t="shared" si="99"/>
        <v>0</v>
      </c>
      <c r="DB215" s="139">
        <f t="shared" si="99"/>
        <v>0</v>
      </c>
      <c r="DC215" s="139">
        <f t="shared" si="99"/>
        <v>0</v>
      </c>
      <c r="DD215" s="139">
        <f t="shared" si="99"/>
        <v>0</v>
      </c>
      <c r="DE215" s="139">
        <f t="shared" si="99"/>
        <v>0</v>
      </c>
      <c r="DF215" s="139">
        <f t="shared" si="99"/>
        <v>0</v>
      </c>
      <c r="DG215" s="139">
        <f t="shared" si="99"/>
        <v>0</v>
      </c>
      <c r="DH215" s="139">
        <f t="shared" si="99"/>
        <v>0</v>
      </c>
      <c r="DI215" s="139">
        <f t="shared" si="99"/>
        <v>0</v>
      </c>
      <c r="DJ215" s="139">
        <f t="shared" si="99"/>
        <v>0</v>
      </c>
      <c r="DK215" s="139">
        <f t="shared" si="99"/>
        <v>0</v>
      </c>
      <c r="DL215" s="139">
        <f t="shared" si="99"/>
        <v>0</v>
      </c>
      <c r="DM215" s="139">
        <f t="shared" si="99"/>
        <v>0</v>
      </c>
      <c r="DN215" s="139">
        <f t="shared" si="99"/>
        <v>0</v>
      </c>
      <c r="DO215" s="139">
        <f t="shared" si="99"/>
        <v>0</v>
      </c>
      <c r="DP215" s="139">
        <f t="shared" si="99"/>
        <v>0</v>
      </c>
      <c r="DQ215" s="139">
        <f t="shared" si="99"/>
        <v>0</v>
      </c>
      <c r="DR215" s="139">
        <f t="shared" si="99"/>
        <v>0</v>
      </c>
      <c r="DS215" s="139">
        <f t="shared" si="99"/>
        <v>0</v>
      </c>
      <c r="DT215" s="139">
        <f t="shared" si="99"/>
        <v>0</v>
      </c>
      <c r="DU215" s="139">
        <f t="shared" si="99"/>
        <v>0</v>
      </c>
      <c r="DV215" s="139">
        <f t="shared" si="99"/>
        <v>0</v>
      </c>
      <c r="DW215" s="139">
        <f t="shared" si="99"/>
        <v>0</v>
      </c>
      <c r="DX215" s="139">
        <f t="shared" si="99"/>
        <v>0</v>
      </c>
      <c r="DY215" s="139">
        <f t="shared" si="99"/>
        <v>0</v>
      </c>
      <c r="DZ215" s="139">
        <f t="shared" si="99"/>
        <v>0</v>
      </c>
      <c r="EA215" s="139">
        <f t="shared" si="99"/>
        <v>0</v>
      </c>
      <c r="EB215" s="139">
        <f t="shared" si="99"/>
        <v>0</v>
      </c>
      <c r="EC215" s="139">
        <f t="shared" si="99"/>
        <v>0</v>
      </c>
      <c r="ED215" s="139">
        <f t="shared" ref="ED215:FN215" si="100">ED198</f>
        <v>0</v>
      </c>
      <c r="EE215" s="139">
        <f t="shared" si="100"/>
        <v>0</v>
      </c>
      <c r="EF215" s="139">
        <f t="shared" si="100"/>
        <v>0</v>
      </c>
      <c r="EG215" s="139">
        <f t="shared" si="100"/>
        <v>0</v>
      </c>
      <c r="EH215" s="139">
        <f t="shared" si="100"/>
        <v>0</v>
      </c>
      <c r="EI215" s="139">
        <f t="shared" si="100"/>
        <v>0</v>
      </c>
      <c r="EJ215" s="139">
        <f t="shared" si="100"/>
        <v>0</v>
      </c>
      <c r="EK215" s="139">
        <f t="shared" si="100"/>
        <v>0</v>
      </c>
      <c r="EL215" s="139">
        <f t="shared" si="100"/>
        <v>0</v>
      </c>
      <c r="EM215" s="139">
        <f t="shared" si="100"/>
        <v>0</v>
      </c>
      <c r="EN215" s="139">
        <f t="shared" si="100"/>
        <v>0</v>
      </c>
      <c r="EO215" s="139">
        <f t="shared" si="100"/>
        <v>0</v>
      </c>
      <c r="EP215" s="139">
        <f t="shared" si="100"/>
        <v>0</v>
      </c>
      <c r="EQ215" s="139">
        <f t="shared" si="100"/>
        <v>0</v>
      </c>
      <c r="ER215" s="139">
        <f t="shared" si="100"/>
        <v>0</v>
      </c>
      <c r="ES215" s="139">
        <f t="shared" si="100"/>
        <v>0</v>
      </c>
      <c r="ET215" s="139">
        <f t="shared" si="100"/>
        <v>0</v>
      </c>
      <c r="EU215" s="139">
        <f t="shared" si="100"/>
        <v>0</v>
      </c>
      <c r="EV215" s="139">
        <f t="shared" si="100"/>
        <v>0</v>
      </c>
      <c r="EW215" s="139">
        <f t="shared" si="100"/>
        <v>0</v>
      </c>
      <c r="EX215" s="139">
        <f t="shared" si="100"/>
        <v>0</v>
      </c>
      <c r="EY215" s="139">
        <f t="shared" si="100"/>
        <v>0</v>
      </c>
      <c r="EZ215" s="139">
        <f t="shared" si="100"/>
        <v>0</v>
      </c>
      <c r="FA215" s="139">
        <f t="shared" si="100"/>
        <v>0</v>
      </c>
      <c r="FB215" s="139">
        <f t="shared" si="100"/>
        <v>0</v>
      </c>
      <c r="FC215" s="139">
        <f t="shared" si="100"/>
        <v>0</v>
      </c>
      <c r="FD215" s="139">
        <f t="shared" si="100"/>
        <v>0</v>
      </c>
      <c r="FE215" s="139">
        <f t="shared" si="100"/>
        <v>0</v>
      </c>
      <c r="FF215" s="139">
        <f t="shared" si="100"/>
        <v>0</v>
      </c>
      <c r="FG215" s="139">
        <f t="shared" si="100"/>
        <v>0</v>
      </c>
      <c r="FH215" s="139">
        <f t="shared" si="100"/>
        <v>0</v>
      </c>
      <c r="FI215" s="139">
        <f t="shared" si="100"/>
        <v>0</v>
      </c>
      <c r="FJ215" s="139">
        <f t="shared" si="100"/>
        <v>0</v>
      </c>
      <c r="FK215" s="139">
        <f t="shared" si="100"/>
        <v>0</v>
      </c>
      <c r="FL215" s="139">
        <f t="shared" si="100"/>
        <v>0</v>
      </c>
      <c r="FM215" s="139">
        <f t="shared" si="100"/>
        <v>0</v>
      </c>
      <c r="FN215" s="139">
        <f t="shared" si="100"/>
        <v>0</v>
      </c>
    </row>
    <row r="216" spans="1:170">
      <c r="B216" s="146" t="s">
        <v>353</v>
      </c>
      <c r="E216" s="139">
        <f>IF('Capital Structure'!$R$18='Capital Structure'!$U$4,E205,IF('Capital Structure'!$R$18='Capital Structure'!$U$5,E199,E212))</f>
        <v>0</v>
      </c>
      <c r="F216" s="139">
        <f>IF('Capital Structure'!$R$18='Capital Structure'!$U$4,F205,IF('Capital Structure'!$R$18='Capital Structure'!$U$5,F199,F212))</f>
        <v>0</v>
      </c>
      <c r="G216" s="139">
        <f>IF('Capital Structure'!$R$18='Capital Structure'!$U$4,G205,IF('Capital Structure'!$R$18='Capital Structure'!$U$5,G199,G212))</f>
        <v>0</v>
      </c>
      <c r="H216" s="139">
        <f>IF('Capital Structure'!$R$18='Capital Structure'!$U$4,H205,IF('Capital Structure'!$R$18='Capital Structure'!$U$5,H199,H212))</f>
        <v>0</v>
      </c>
      <c r="I216" s="139">
        <f>IF('Capital Structure'!$R$18='Capital Structure'!$U$4,I205,IF('Capital Structure'!$R$18='Capital Structure'!$U$5,I199,I212))</f>
        <v>0</v>
      </c>
      <c r="J216" s="139">
        <f>IF('Capital Structure'!$R$18='Capital Structure'!$U$4,J205,IF('Capital Structure'!$R$18='Capital Structure'!$U$5,J199,J212))</f>
        <v>0</v>
      </c>
      <c r="K216" s="139">
        <f>IF('Capital Structure'!$R$18='Capital Structure'!$U$4,K205,IF('Capital Structure'!$R$18='Capital Structure'!$U$5,K199,K212))</f>
        <v>0</v>
      </c>
      <c r="L216" s="139">
        <f>IF('Capital Structure'!$R$18='Capital Structure'!$U$4,L205,IF('Capital Structure'!$R$18='Capital Structure'!$U$5,L199,L212))</f>
        <v>0</v>
      </c>
      <c r="M216" s="139">
        <f>IF('Capital Structure'!$R$18='Capital Structure'!$U$4,M205,IF('Capital Structure'!$R$18='Capital Structure'!$U$5,M199,M212))</f>
        <v>0</v>
      </c>
      <c r="N216" s="139">
        <f>IF('Capital Structure'!$R$18='Capital Structure'!$U$4,N205,IF('Capital Structure'!$R$18='Capital Structure'!$U$5,N199,N212))</f>
        <v>0</v>
      </c>
      <c r="O216" s="139">
        <f>IF('Capital Structure'!$R$18='Capital Structure'!$U$4,O205,IF('Capital Structure'!$R$18='Capital Structure'!$U$5,O199,O212))</f>
        <v>0</v>
      </c>
      <c r="P216" s="139">
        <f>IF('Capital Structure'!$R$18='Capital Structure'!$U$4,P205,IF('Capital Structure'!$R$18='Capital Structure'!$U$5,P199,P212))</f>
        <v>0</v>
      </c>
      <c r="Q216" s="139">
        <f>IF('Capital Structure'!$R$18='Capital Structure'!$U$4,Q205,IF('Capital Structure'!$R$18='Capital Structure'!$U$5,Q199,Q212))</f>
        <v>0</v>
      </c>
      <c r="R216" s="139">
        <f>IF('Capital Structure'!$R$18='Capital Structure'!$U$4,R205,IF('Capital Structure'!$R$18='Capital Structure'!$U$5,R199,R212))</f>
        <v>0</v>
      </c>
      <c r="S216" s="139">
        <f>IF('Capital Structure'!$R$18='Capital Structure'!$U$4,S205,IF('Capital Structure'!$R$18='Capital Structure'!$U$5,S199,S212))</f>
        <v>0</v>
      </c>
      <c r="T216" s="139">
        <f>IF('Capital Structure'!$R$18='Capital Structure'!$U$4,T205,IF('Capital Structure'!$R$18='Capital Structure'!$U$5,T199,T212))</f>
        <v>0</v>
      </c>
      <c r="U216" s="139">
        <f>IF('Capital Structure'!$R$18='Capital Structure'!$U$4,U205,IF('Capital Structure'!$R$18='Capital Structure'!$U$5,U199,U212))</f>
        <v>0</v>
      </c>
      <c r="V216" s="139">
        <f>IF('Capital Structure'!$R$18='Capital Structure'!$U$4,V205,IF('Capital Structure'!$R$18='Capital Structure'!$U$5,V199,V212))</f>
        <v>0</v>
      </c>
      <c r="W216" s="139">
        <f>IF('Capital Structure'!$R$18='Capital Structure'!$U$4,W205,IF('Capital Structure'!$R$18='Capital Structure'!$U$5,W199,W212))</f>
        <v>0</v>
      </c>
      <c r="X216" s="139">
        <f>IF('Capital Structure'!$R$18='Capital Structure'!$U$4,X205,IF('Capital Structure'!$R$18='Capital Structure'!$U$5,X199,X212))</f>
        <v>0</v>
      </c>
      <c r="Y216" s="139">
        <f>IF('Capital Structure'!$R$18='Capital Structure'!$U$4,Y205,IF('Capital Structure'!$R$18='Capital Structure'!$U$5,Y199,Y212))</f>
        <v>0</v>
      </c>
      <c r="Z216" s="139">
        <f>IF('Capital Structure'!$R$18='Capital Structure'!$U$4,Z205,IF('Capital Structure'!$R$18='Capital Structure'!$U$5,Z199,Z212))</f>
        <v>0</v>
      </c>
      <c r="AA216" s="139">
        <f>IF('Capital Structure'!$R$18='Capital Structure'!$U$4,AA205,IF('Capital Structure'!$R$18='Capital Structure'!$U$5,AA199,AA212))</f>
        <v>0</v>
      </c>
      <c r="AB216" s="139">
        <f>IF('Capital Structure'!$R$18='Capital Structure'!$U$4,AB205,IF('Capital Structure'!$R$18='Capital Structure'!$U$5,AB199,AB212))</f>
        <v>0</v>
      </c>
      <c r="AC216" s="139">
        <f>IF('Capital Structure'!$R$18='Capital Structure'!$U$4,AC205,IF('Capital Structure'!$R$18='Capital Structure'!$U$5,AC199,AC212))</f>
        <v>0</v>
      </c>
      <c r="AD216" s="139">
        <f>IF('Capital Structure'!$R$18='Capital Structure'!$U$4,AD205,IF('Capital Structure'!$R$18='Capital Structure'!$U$5,AD199,AD212))</f>
        <v>0</v>
      </c>
      <c r="AE216" s="139">
        <f>IF('Capital Structure'!$R$18='Capital Structure'!$U$4,AE205,IF('Capital Structure'!$R$18='Capital Structure'!$U$5,AE199,AE212))</f>
        <v>0</v>
      </c>
      <c r="AF216" s="139">
        <f>IF('Capital Structure'!$R$18='Capital Structure'!$U$4,AF205,IF('Capital Structure'!$R$18='Capital Structure'!$U$5,AF199,AF212))</f>
        <v>0</v>
      </c>
      <c r="AG216" s="139">
        <f>IF('Capital Structure'!$R$18='Capital Structure'!$U$4,AG205,IF('Capital Structure'!$R$18='Capital Structure'!$U$5,AG199,AG212))</f>
        <v>0</v>
      </c>
      <c r="AH216" s="139">
        <f>IF('Capital Structure'!$R$18='Capital Structure'!$U$4,AH205,IF('Capital Structure'!$R$18='Capital Structure'!$U$5,AH199,AH212))</f>
        <v>0</v>
      </c>
      <c r="AI216" s="139">
        <f>IF('Capital Structure'!$R$18='Capital Structure'!$U$4,AI205,IF('Capital Structure'!$R$18='Capital Structure'!$U$5,AI199,AI212))</f>
        <v>0</v>
      </c>
      <c r="AJ216" s="139">
        <f>IF('Capital Structure'!$R$18='Capital Structure'!$U$4,AJ205,IF('Capital Structure'!$R$18='Capital Structure'!$U$5,AJ199,AJ212))</f>
        <v>0</v>
      </c>
      <c r="AK216" s="139">
        <f>IF('Capital Structure'!$R$18='Capital Structure'!$U$4,AK205,IF('Capital Structure'!$R$18='Capital Structure'!$U$5,AK199,AK212))</f>
        <v>0</v>
      </c>
      <c r="AL216" s="139">
        <f>IF('Capital Structure'!$R$18='Capital Structure'!$U$4,AL205,IF('Capital Structure'!$R$18='Capital Structure'!$U$5,AL199,AL212))</f>
        <v>0</v>
      </c>
      <c r="AM216" s="139">
        <f>IF('Capital Structure'!$R$18='Capital Structure'!$U$4,AM205,IF('Capital Structure'!$R$18='Capital Structure'!$U$5,AM199,AM212))</f>
        <v>0</v>
      </c>
      <c r="AN216" s="139">
        <f>IF('Capital Structure'!$R$18='Capital Structure'!$U$4,AN205,IF('Capital Structure'!$R$18='Capital Structure'!$U$5,AN199,AN212))</f>
        <v>0</v>
      </c>
      <c r="AO216" s="139">
        <f>IF('Capital Structure'!$R$18='Capital Structure'!$U$4,AO205,IF('Capital Structure'!$R$18='Capital Structure'!$U$5,AO199,AO212))</f>
        <v>0</v>
      </c>
      <c r="AP216" s="139">
        <f>IF('Capital Structure'!$R$18='Capital Structure'!$U$4,AP205,IF('Capital Structure'!$R$18='Capital Structure'!$U$5,AP199,AP212))</f>
        <v>0</v>
      </c>
      <c r="AQ216" s="139">
        <f>IF('Capital Structure'!$R$18='Capital Structure'!$U$4,AQ205,IF('Capital Structure'!$R$18='Capital Structure'!$U$5,AQ199,AQ212))</f>
        <v>0</v>
      </c>
      <c r="AR216" s="139">
        <f>IF('Capital Structure'!$R$18='Capital Structure'!$U$4,AR205,IF('Capital Structure'!$R$18='Capital Structure'!$U$5,AR199,AR212))</f>
        <v>0</v>
      </c>
      <c r="AS216" s="139">
        <f>IF('Capital Structure'!$R$18='Capital Structure'!$U$4,AS205,IF('Capital Structure'!$R$18='Capital Structure'!$U$5,AS199,AS212))</f>
        <v>0</v>
      </c>
      <c r="AT216" s="139">
        <f>IF('Capital Structure'!$R$18='Capital Structure'!$U$4,AT205,IF('Capital Structure'!$R$18='Capital Structure'!$U$5,AT199,AT212))</f>
        <v>0</v>
      </c>
      <c r="AU216" s="139">
        <f>IF('Capital Structure'!$R$18='Capital Structure'!$U$4,AU205,IF('Capital Structure'!$R$18='Capital Structure'!$U$5,AU199,AU212))</f>
        <v>0</v>
      </c>
      <c r="AV216" s="139">
        <f>IF('Capital Structure'!$R$18='Capital Structure'!$U$4,AV205,IF('Capital Structure'!$R$18='Capital Structure'!$U$5,AV199,AV212))</f>
        <v>0</v>
      </c>
      <c r="AW216" s="139">
        <f>IF('Capital Structure'!$R$18='Capital Structure'!$U$4,AW205,IF('Capital Structure'!$R$18='Capital Structure'!$U$5,AW199,AW212))</f>
        <v>0</v>
      </c>
      <c r="AX216" s="139">
        <f>IF('Capital Structure'!$R$18='Capital Structure'!$U$4,AX205,IF('Capital Structure'!$R$18='Capital Structure'!$U$5,AX199,AX212))</f>
        <v>0</v>
      </c>
      <c r="AY216" s="139">
        <f>IF('Capital Structure'!$R$18='Capital Structure'!$U$4,AY205,IF('Capital Structure'!$R$18='Capital Structure'!$U$5,AY199,AY212))</f>
        <v>0</v>
      </c>
      <c r="AZ216" s="139">
        <f>IF('Capital Structure'!$R$18='Capital Structure'!$U$4,AZ205,IF('Capital Structure'!$R$18='Capital Structure'!$U$5,AZ199,AZ212))</f>
        <v>0</v>
      </c>
      <c r="BA216" s="139">
        <f>IF('Capital Structure'!$R$18='Capital Structure'!$U$4,BA205,IF('Capital Structure'!$R$18='Capital Structure'!$U$5,BA199,BA212))</f>
        <v>0</v>
      </c>
      <c r="BB216" s="139">
        <f>IF('Capital Structure'!$R$18='Capital Structure'!$U$4,BB205,IF('Capital Structure'!$R$18='Capital Structure'!$U$5,BB199,BB212))</f>
        <v>0</v>
      </c>
      <c r="BC216" s="139">
        <f>IF('Capital Structure'!$R$18='Capital Structure'!$U$4,BC205,IF('Capital Structure'!$R$18='Capital Structure'!$U$5,BC199,BC212))</f>
        <v>0</v>
      </c>
      <c r="BD216" s="139">
        <f>IF('Capital Structure'!$R$18='Capital Structure'!$U$4,BD205,IF('Capital Structure'!$R$18='Capital Structure'!$U$5,BD199,BD212))</f>
        <v>0</v>
      </c>
      <c r="BE216" s="139">
        <f>IF('Capital Structure'!$R$18='Capital Structure'!$U$4,BE205,IF('Capital Structure'!$R$18='Capital Structure'!$U$5,BE199,BE212))</f>
        <v>0</v>
      </c>
      <c r="BF216" s="139">
        <f>IF('Capital Structure'!$R$18='Capital Structure'!$U$4,BF205,IF('Capital Structure'!$R$18='Capital Structure'!$U$5,BF199,BF212))</f>
        <v>0</v>
      </c>
      <c r="BG216" s="139">
        <f>IF('Capital Structure'!$R$18='Capital Structure'!$U$4,BG205,IF('Capital Structure'!$R$18='Capital Structure'!$U$5,BG199,BG212))</f>
        <v>0</v>
      </c>
      <c r="BH216" s="139">
        <f>IF('Capital Structure'!$R$18='Capital Structure'!$U$4,BH205,IF('Capital Structure'!$R$18='Capital Structure'!$U$5,BH199,BH212))</f>
        <v>0</v>
      </c>
      <c r="BI216" s="139">
        <f>IF('Capital Structure'!$R$18='Capital Structure'!$U$4,BI205,IF('Capital Structure'!$R$18='Capital Structure'!$U$5,BI199,BI212))</f>
        <v>0</v>
      </c>
      <c r="BJ216" s="139">
        <f>IF('Capital Structure'!$R$18='Capital Structure'!$U$4,BJ205,IF('Capital Structure'!$R$18='Capital Structure'!$U$5,BJ199,BJ212))</f>
        <v>0</v>
      </c>
      <c r="BK216" s="139">
        <f>IF('Capital Structure'!$R$18='Capital Structure'!$U$4,BK205,IF('Capital Structure'!$R$18='Capital Structure'!$U$5,BK199,BK212))</f>
        <v>0</v>
      </c>
      <c r="BL216" s="139">
        <f>IF('Capital Structure'!$R$18='Capital Structure'!$U$4,BL205,IF('Capital Structure'!$R$18='Capital Structure'!$U$5,BL199,BL212))</f>
        <v>0</v>
      </c>
      <c r="BM216" s="139">
        <f>IF('Capital Structure'!$R$18='Capital Structure'!$U$4,BM205,IF('Capital Structure'!$R$18='Capital Structure'!$U$5,BM199,BM212))</f>
        <v>0</v>
      </c>
      <c r="BN216" s="139">
        <f>IF('Capital Structure'!$R$18='Capital Structure'!$U$4,BN205,IF('Capital Structure'!$R$18='Capital Structure'!$U$5,BN199,BN212))</f>
        <v>0</v>
      </c>
      <c r="BO216" s="139">
        <f>IF('Capital Structure'!$R$18='Capital Structure'!$U$4,BO205,IF('Capital Structure'!$R$18='Capital Structure'!$U$5,BO199,BO212))</f>
        <v>0</v>
      </c>
      <c r="BP216" s="139">
        <f>IF('Capital Structure'!$R$18='Capital Structure'!$U$4,BP205,IF('Capital Structure'!$R$18='Capital Structure'!$U$5,BP199,BP212))</f>
        <v>0</v>
      </c>
      <c r="BQ216" s="139">
        <f>IF('Capital Structure'!$R$18='Capital Structure'!$U$4,BQ205,IF('Capital Structure'!$R$18='Capital Structure'!$U$5,BQ199,BQ212))</f>
        <v>0</v>
      </c>
      <c r="BR216" s="139">
        <f>IF('Capital Structure'!$R$18='Capital Structure'!$U$4,BR205,IF('Capital Structure'!$R$18='Capital Structure'!$U$5,BR199,BR212))</f>
        <v>0</v>
      </c>
      <c r="BS216" s="139">
        <f>IF('Capital Structure'!$R$18='Capital Structure'!$U$4,BS205,IF('Capital Structure'!$R$18='Capital Structure'!$U$5,BS199,BS212))</f>
        <v>0</v>
      </c>
      <c r="BT216" s="139">
        <f>IF('Capital Structure'!$R$18='Capital Structure'!$U$4,BT205,IF('Capital Structure'!$R$18='Capital Structure'!$U$5,BT199,BT212))</f>
        <v>0</v>
      </c>
      <c r="BU216" s="139">
        <f>IF('Capital Structure'!$R$18='Capital Structure'!$U$4,BU205,IF('Capital Structure'!$R$18='Capital Structure'!$U$5,BU199,BU212))</f>
        <v>0</v>
      </c>
      <c r="BV216" s="139">
        <f>IF('Capital Structure'!$R$18='Capital Structure'!$U$4,BV205,IF('Capital Structure'!$R$18='Capital Structure'!$U$5,BV199,BV212))</f>
        <v>0</v>
      </c>
      <c r="BW216" s="139">
        <f>IF('Capital Structure'!$R$18='Capital Structure'!$U$4,BW205,IF('Capital Structure'!$R$18='Capital Structure'!$U$5,BW199,BW212))</f>
        <v>0</v>
      </c>
      <c r="BX216" s="139">
        <f>IF('Capital Structure'!$R$18='Capital Structure'!$U$4,BX205,IF('Capital Structure'!$R$18='Capital Structure'!$U$5,BX199,BX212))</f>
        <v>0</v>
      </c>
      <c r="BY216" s="139">
        <f>IF('Capital Structure'!$R$18='Capital Structure'!$U$4,BY205,IF('Capital Structure'!$R$18='Capital Structure'!$U$5,BY199,BY212))</f>
        <v>0</v>
      </c>
      <c r="BZ216" s="139">
        <f>IF('Capital Structure'!$R$18='Capital Structure'!$U$4,BZ205,IF('Capital Structure'!$R$18='Capital Structure'!$U$5,BZ199,BZ212))</f>
        <v>0</v>
      </c>
      <c r="CA216" s="139">
        <f>IF('Capital Structure'!$R$18='Capital Structure'!$U$4,CA205,IF('Capital Structure'!$R$18='Capital Structure'!$U$5,CA199,CA212))</f>
        <v>0</v>
      </c>
      <c r="CB216" s="139">
        <f>IF('Capital Structure'!$R$18='Capital Structure'!$U$4,CB205,IF('Capital Structure'!$R$18='Capital Structure'!$U$5,CB199,CB212))</f>
        <v>0</v>
      </c>
      <c r="CC216" s="139">
        <f>IF('Capital Structure'!$R$18='Capital Structure'!$U$4,CC205,IF('Capital Structure'!$R$18='Capital Structure'!$U$5,CC199,CC212))</f>
        <v>0</v>
      </c>
      <c r="CD216" s="139">
        <f>IF('Capital Structure'!$R$18='Capital Structure'!$U$4,CD205,IF('Capital Structure'!$R$18='Capital Structure'!$U$5,CD199,CD212))</f>
        <v>0</v>
      </c>
      <c r="CE216" s="139">
        <f>IF('Capital Structure'!$R$18='Capital Structure'!$U$4,CE205,IF('Capital Structure'!$R$18='Capital Structure'!$U$5,CE199,CE212))</f>
        <v>0</v>
      </c>
      <c r="CF216" s="139">
        <f>IF('Capital Structure'!$R$18='Capital Structure'!$U$4,CF205,IF('Capital Structure'!$R$18='Capital Structure'!$U$5,CF199,CF212))</f>
        <v>0</v>
      </c>
      <c r="CG216" s="139">
        <f>IF('Capital Structure'!$R$18='Capital Structure'!$U$4,CG205,IF('Capital Structure'!$R$18='Capital Structure'!$U$5,CG199,CG212))</f>
        <v>0</v>
      </c>
      <c r="CH216" s="139">
        <f>IF('Capital Structure'!$R$18='Capital Structure'!$U$4,CH205,IF('Capital Structure'!$R$18='Capital Structure'!$U$5,CH199,CH212))</f>
        <v>0</v>
      </c>
      <c r="CI216" s="139">
        <f>IF('Capital Structure'!$R$18='Capital Structure'!$U$4,CI205,IF('Capital Structure'!$R$18='Capital Structure'!$U$5,CI199,CI212))</f>
        <v>0</v>
      </c>
      <c r="CJ216" s="139">
        <f>IF('Capital Structure'!$R$18='Capital Structure'!$U$4,CJ205,IF('Capital Structure'!$R$18='Capital Structure'!$U$5,CJ199,CJ212))</f>
        <v>0</v>
      </c>
      <c r="CK216" s="139">
        <f>IF('Capital Structure'!$R$18='Capital Structure'!$U$4,CK205,IF('Capital Structure'!$R$18='Capital Structure'!$U$5,CK199,CK212))</f>
        <v>0</v>
      </c>
      <c r="CL216" s="139">
        <f>IF('Capital Structure'!$R$18='Capital Structure'!$U$4,CL205,IF('Capital Structure'!$R$18='Capital Structure'!$U$5,CL199,CL212))</f>
        <v>0</v>
      </c>
      <c r="CM216" s="139">
        <f>IF('Capital Structure'!$R$18='Capital Structure'!$U$4,CM205,IF('Capital Structure'!$R$18='Capital Structure'!$U$5,CM199,CM212))</f>
        <v>0</v>
      </c>
      <c r="CN216" s="139">
        <f>IF('Capital Structure'!$R$18='Capital Structure'!$U$4,CN205,IF('Capital Structure'!$R$18='Capital Structure'!$U$5,CN199,CN212))</f>
        <v>0</v>
      </c>
      <c r="CO216" s="139">
        <f>IF('Capital Structure'!$R$18='Capital Structure'!$U$4,CO205,IF('Capital Structure'!$R$18='Capital Structure'!$U$5,CO199,CO212))</f>
        <v>0</v>
      </c>
      <c r="CP216" s="139">
        <f>IF('Capital Structure'!$R$18='Capital Structure'!$U$4,CP205,IF('Capital Structure'!$R$18='Capital Structure'!$U$5,CP199,CP212))</f>
        <v>0</v>
      </c>
      <c r="CQ216" s="139">
        <f>IF('Capital Structure'!$R$18='Capital Structure'!$U$4,CQ205,IF('Capital Structure'!$R$18='Capital Structure'!$U$5,CQ199,CQ212))</f>
        <v>0</v>
      </c>
      <c r="CR216" s="139">
        <f>IF('Capital Structure'!$R$18='Capital Structure'!$U$4,CR205,IF('Capital Structure'!$R$18='Capital Structure'!$U$5,CR199,CR212))</f>
        <v>0</v>
      </c>
      <c r="CS216" s="139">
        <f>IF('Capital Structure'!$R$18='Capital Structure'!$U$4,CS205,IF('Capital Structure'!$R$18='Capital Structure'!$U$5,CS199,CS212))</f>
        <v>0</v>
      </c>
      <c r="CT216" s="139">
        <f>IF('Capital Structure'!$R$18='Capital Structure'!$U$4,CT205,IF('Capital Structure'!$R$18='Capital Structure'!$U$5,CT199,CT212))</f>
        <v>0</v>
      </c>
      <c r="CU216" s="139">
        <f>IF('Capital Structure'!$R$18='Capital Structure'!$U$4,CU205,IF('Capital Structure'!$R$18='Capital Structure'!$U$5,CU199,CU212))</f>
        <v>0</v>
      </c>
      <c r="CV216" s="139">
        <f>IF('Capital Structure'!$R$18='Capital Structure'!$U$4,CV205,IF('Capital Structure'!$R$18='Capital Structure'!$U$5,CV199,CV212))</f>
        <v>0</v>
      </c>
      <c r="CW216" s="139">
        <f>IF('Capital Structure'!$R$18='Capital Structure'!$U$4,CW205,IF('Capital Structure'!$R$18='Capital Structure'!$U$5,CW199,CW212))</f>
        <v>0</v>
      </c>
      <c r="CX216" s="139">
        <f>IF('Capital Structure'!$R$18='Capital Structure'!$U$4,CX205,IF('Capital Structure'!$R$18='Capital Structure'!$U$5,CX199,CX212))</f>
        <v>0</v>
      </c>
      <c r="CY216" s="139">
        <f>IF('Capital Structure'!$R$18='Capital Structure'!$U$4,CY205,IF('Capital Structure'!$R$18='Capital Structure'!$U$5,CY199,CY212))</f>
        <v>0</v>
      </c>
      <c r="CZ216" s="139">
        <f>IF('Capital Structure'!$R$18='Capital Structure'!$U$4,CZ205,IF('Capital Structure'!$R$18='Capital Structure'!$U$5,CZ199,CZ212))</f>
        <v>0</v>
      </c>
      <c r="DA216" s="139">
        <f>IF('Capital Structure'!$R$18='Capital Structure'!$U$4,DA205,IF('Capital Structure'!$R$18='Capital Structure'!$U$5,DA199,DA212))</f>
        <v>0</v>
      </c>
      <c r="DB216" s="139">
        <f>IF('Capital Structure'!$R$18='Capital Structure'!$U$4,DB205,IF('Capital Structure'!$R$18='Capital Structure'!$U$5,DB199,DB212))</f>
        <v>0</v>
      </c>
      <c r="DC216" s="139">
        <f>IF('Capital Structure'!$R$18='Capital Structure'!$U$4,DC205,IF('Capital Structure'!$R$18='Capital Structure'!$U$5,DC199,DC212))</f>
        <v>0</v>
      </c>
      <c r="DD216" s="139">
        <f>IF('Capital Structure'!$R$18='Capital Structure'!$U$4,DD205,IF('Capital Structure'!$R$18='Capital Structure'!$U$5,DD199,DD212))</f>
        <v>0</v>
      </c>
      <c r="DE216" s="139">
        <f>IF('Capital Structure'!$R$18='Capital Structure'!$U$4,DE205,IF('Capital Structure'!$R$18='Capital Structure'!$U$5,DE199,DE212))</f>
        <v>0</v>
      </c>
      <c r="DF216" s="139">
        <f>IF('Capital Structure'!$R$18='Capital Structure'!$U$4,DF205,IF('Capital Structure'!$R$18='Capital Structure'!$U$5,DF199,DF212))</f>
        <v>0</v>
      </c>
      <c r="DG216" s="139">
        <f>IF('Capital Structure'!$R$18='Capital Structure'!$U$4,DG205,IF('Capital Structure'!$R$18='Capital Structure'!$U$5,DG199,DG212))</f>
        <v>0</v>
      </c>
      <c r="DH216" s="139">
        <f>IF('Capital Structure'!$R$18='Capital Structure'!$U$4,DH205,IF('Capital Structure'!$R$18='Capital Structure'!$U$5,DH199,DH212))</f>
        <v>0</v>
      </c>
      <c r="DI216" s="139">
        <f>IF('Capital Structure'!$R$18='Capital Structure'!$U$4,DI205,IF('Capital Structure'!$R$18='Capital Structure'!$U$5,DI199,DI212))</f>
        <v>0</v>
      </c>
      <c r="DJ216" s="139">
        <f>IF('Capital Structure'!$R$18='Capital Structure'!$U$4,DJ205,IF('Capital Structure'!$R$18='Capital Structure'!$U$5,DJ199,DJ212))</f>
        <v>0</v>
      </c>
      <c r="DK216" s="139">
        <f>IF('Capital Structure'!$R$18='Capital Structure'!$U$4,DK205,IF('Capital Structure'!$R$18='Capital Structure'!$U$5,DK199,DK212))</f>
        <v>0</v>
      </c>
      <c r="DL216" s="139">
        <f>IF('Capital Structure'!$R$18='Capital Structure'!$U$4,DL205,IF('Capital Structure'!$R$18='Capital Structure'!$U$5,DL199,DL212))</f>
        <v>0</v>
      </c>
      <c r="DM216" s="139">
        <f>IF('Capital Structure'!$R$18='Capital Structure'!$U$4,DM205,IF('Capital Structure'!$R$18='Capital Structure'!$U$5,DM199,DM212))</f>
        <v>0</v>
      </c>
      <c r="DN216" s="139">
        <f>IF('Capital Structure'!$R$18='Capital Structure'!$U$4,DN205,IF('Capital Structure'!$R$18='Capital Structure'!$U$5,DN199,DN212))</f>
        <v>0</v>
      </c>
      <c r="DO216" s="139">
        <f>IF('Capital Structure'!$R$18='Capital Structure'!$U$4,DO205,IF('Capital Structure'!$R$18='Capital Structure'!$U$5,DO199,DO212))</f>
        <v>0</v>
      </c>
      <c r="DP216" s="139">
        <f>IF('Capital Structure'!$R$18='Capital Structure'!$U$4,DP205,IF('Capital Structure'!$R$18='Capital Structure'!$U$5,DP199,DP212))</f>
        <v>0</v>
      </c>
      <c r="DQ216" s="139">
        <f>IF('Capital Structure'!$R$18='Capital Structure'!$U$4,DQ205,IF('Capital Structure'!$R$18='Capital Structure'!$U$5,DQ199,DQ212))</f>
        <v>0</v>
      </c>
      <c r="DR216" s="139">
        <f>IF('Capital Structure'!$R$18='Capital Structure'!$U$4,DR205,IF('Capital Structure'!$R$18='Capital Structure'!$U$5,DR199,DR212))</f>
        <v>0</v>
      </c>
      <c r="DS216" s="139">
        <f>IF('Capital Structure'!$R$18='Capital Structure'!$U$4,DS205,IF('Capital Structure'!$R$18='Capital Structure'!$U$5,DS199,DS212))</f>
        <v>0</v>
      </c>
      <c r="DT216" s="139">
        <f>IF('Capital Structure'!$R$18='Capital Structure'!$U$4,DT205,IF('Capital Structure'!$R$18='Capital Structure'!$U$5,DT199,DT212))</f>
        <v>0</v>
      </c>
      <c r="DU216" s="139">
        <f>IF('Capital Structure'!$R$18='Capital Structure'!$U$4,DU205,IF('Capital Structure'!$R$18='Capital Structure'!$U$5,DU199,DU212))</f>
        <v>0</v>
      </c>
      <c r="DV216" s="139">
        <f>IF('Capital Structure'!$R$18='Capital Structure'!$U$4,DV205,IF('Capital Structure'!$R$18='Capital Structure'!$U$5,DV199,DV212))</f>
        <v>0</v>
      </c>
      <c r="DW216" s="139">
        <f>IF('Capital Structure'!$R$18='Capital Structure'!$U$4,DW205,IF('Capital Structure'!$R$18='Capital Structure'!$U$5,DW199,DW212))</f>
        <v>0</v>
      </c>
      <c r="DX216" s="139">
        <f>IF('Capital Structure'!$R$18='Capital Structure'!$U$4,DX205,IF('Capital Structure'!$R$18='Capital Structure'!$U$5,DX199,DX212))</f>
        <v>0</v>
      </c>
      <c r="DY216" s="139">
        <f>IF('Capital Structure'!$R$18='Capital Structure'!$U$4,DY205,IF('Capital Structure'!$R$18='Capital Structure'!$U$5,DY199,DY212))</f>
        <v>0</v>
      </c>
      <c r="DZ216" s="139">
        <f>IF('Capital Structure'!$R$18='Capital Structure'!$U$4,DZ205,IF('Capital Structure'!$R$18='Capital Structure'!$U$5,DZ199,DZ212))</f>
        <v>0</v>
      </c>
      <c r="EA216" s="139">
        <f>IF('Capital Structure'!$R$18='Capital Structure'!$U$4,EA205,IF('Capital Structure'!$R$18='Capital Structure'!$U$5,EA199,EA212))</f>
        <v>0</v>
      </c>
      <c r="EB216" s="139">
        <f>IF('Capital Structure'!$R$18='Capital Structure'!$U$4,EB205,IF('Capital Structure'!$R$18='Capital Structure'!$U$5,EB199,EB212))</f>
        <v>0</v>
      </c>
      <c r="EC216" s="139">
        <f>IF('Capital Structure'!$R$18='Capital Structure'!$U$4,EC205,IF('Capital Structure'!$R$18='Capital Structure'!$U$5,EC199,EC212))</f>
        <v>0</v>
      </c>
      <c r="ED216" s="139">
        <f>IF('Capital Structure'!$R$18='Capital Structure'!$U$4,ED205,IF('Capital Structure'!$R$18='Capital Structure'!$U$5,ED199,ED212))</f>
        <v>0</v>
      </c>
      <c r="EE216" s="139">
        <f>IF('Capital Structure'!$R$18='Capital Structure'!$U$4,EE205,IF('Capital Structure'!$R$18='Capital Structure'!$U$5,EE199,EE212))</f>
        <v>0</v>
      </c>
      <c r="EF216" s="139">
        <f>IF('Capital Structure'!$R$18='Capital Structure'!$U$4,EF205,IF('Capital Structure'!$R$18='Capital Structure'!$U$5,EF199,EF212))</f>
        <v>0</v>
      </c>
      <c r="EG216" s="139">
        <f>IF('Capital Structure'!$R$18='Capital Structure'!$U$4,EG205,IF('Capital Structure'!$R$18='Capital Structure'!$U$5,EG199,EG212))</f>
        <v>0</v>
      </c>
      <c r="EH216" s="139">
        <f>IF('Capital Structure'!$R$18='Capital Structure'!$U$4,EH205,IF('Capital Structure'!$R$18='Capital Structure'!$U$5,EH199,EH212))</f>
        <v>0</v>
      </c>
      <c r="EI216" s="139">
        <f>IF('Capital Structure'!$R$18='Capital Structure'!$U$4,EI205,IF('Capital Structure'!$R$18='Capital Structure'!$U$5,EI199,EI212))</f>
        <v>0</v>
      </c>
      <c r="EJ216" s="139">
        <f>IF('Capital Structure'!$R$18='Capital Structure'!$U$4,EJ205,IF('Capital Structure'!$R$18='Capital Structure'!$U$5,EJ199,EJ212))</f>
        <v>0</v>
      </c>
      <c r="EK216" s="139">
        <f>IF('Capital Structure'!$R$18='Capital Structure'!$U$4,EK205,IF('Capital Structure'!$R$18='Capital Structure'!$U$5,EK199,EK212))</f>
        <v>0</v>
      </c>
      <c r="EL216" s="139">
        <f>IF('Capital Structure'!$R$18='Capital Structure'!$U$4,EL205,IF('Capital Structure'!$R$18='Capital Structure'!$U$5,EL199,EL212))</f>
        <v>0</v>
      </c>
      <c r="EM216" s="139">
        <f>IF('Capital Structure'!$R$18='Capital Structure'!$U$4,EM205,IF('Capital Structure'!$R$18='Capital Structure'!$U$5,EM199,EM212))</f>
        <v>0</v>
      </c>
      <c r="EN216" s="139">
        <f>IF('Capital Structure'!$R$18='Capital Structure'!$U$4,EN205,IF('Capital Structure'!$R$18='Capital Structure'!$U$5,EN199,EN212))</f>
        <v>0</v>
      </c>
      <c r="EO216" s="139">
        <f>IF('Capital Structure'!$R$18='Capital Structure'!$U$4,EO205,IF('Capital Structure'!$R$18='Capital Structure'!$U$5,EO199,EO212))</f>
        <v>0</v>
      </c>
      <c r="EP216" s="139">
        <f>IF('Capital Structure'!$R$18='Capital Structure'!$U$4,EP205,IF('Capital Structure'!$R$18='Capital Structure'!$U$5,EP199,EP212))</f>
        <v>0</v>
      </c>
      <c r="EQ216" s="139">
        <f>IF('Capital Structure'!$R$18='Capital Structure'!$U$4,EQ205,IF('Capital Structure'!$R$18='Capital Structure'!$U$5,EQ199,EQ212))</f>
        <v>0</v>
      </c>
      <c r="ER216" s="139">
        <f>IF('Capital Structure'!$R$18='Capital Structure'!$U$4,ER205,IF('Capital Structure'!$R$18='Capital Structure'!$U$5,ER199,ER212))</f>
        <v>0</v>
      </c>
      <c r="ES216" s="139">
        <f>IF('Capital Structure'!$R$18='Capital Structure'!$U$4,ES205,IF('Capital Structure'!$R$18='Capital Structure'!$U$5,ES199,ES212))</f>
        <v>0</v>
      </c>
      <c r="ET216" s="139">
        <f>IF('Capital Structure'!$R$18='Capital Structure'!$U$4,ET205,IF('Capital Structure'!$R$18='Capital Structure'!$U$5,ET199,ET212))</f>
        <v>0</v>
      </c>
      <c r="EU216" s="139">
        <f>IF('Capital Structure'!$R$18='Capital Structure'!$U$4,EU205,IF('Capital Structure'!$R$18='Capital Structure'!$U$5,EU199,EU212))</f>
        <v>0</v>
      </c>
      <c r="EV216" s="139">
        <f>IF('Capital Structure'!$R$18='Capital Structure'!$U$4,EV205,IF('Capital Structure'!$R$18='Capital Structure'!$U$5,EV199,EV212))</f>
        <v>0</v>
      </c>
      <c r="EW216" s="139">
        <f>IF('Capital Structure'!$R$18='Capital Structure'!$U$4,EW205,IF('Capital Structure'!$R$18='Capital Structure'!$U$5,EW199,EW212))</f>
        <v>0</v>
      </c>
      <c r="EX216" s="139">
        <f>IF('Capital Structure'!$R$18='Capital Structure'!$U$4,EX205,IF('Capital Structure'!$R$18='Capital Structure'!$U$5,EX199,EX212))</f>
        <v>0</v>
      </c>
      <c r="EY216" s="139">
        <f>IF('Capital Structure'!$R$18='Capital Structure'!$U$4,EY205,IF('Capital Structure'!$R$18='Capital Structure'!$U$5,EY199,EY212))</f>
        <v>0</v>
      </c>
      <c r="EZ216" s="139">
        <f>IF('Capital Structure'!$R$18='Capital Structure'!$U$4,EZ205,IF('Capital Structure'!$R$18='Capital Structure'!$U$5,EZ199,EZ212))</f>
        <v>0</v>
      </c>
      <c r="FA216" s="139">
        <f>IF('Capital Structure'!$R$18='Capital Structure'!$U$4,FA205,IF('Capital Structure'!$R$18='Capital Structure'!$U$5,FA199,FA212))</f>
        <v>0</v>
      </c>
      <c r="FB216" s="139">
        <f>IF('Capital Structure'!$R$18='Capital Structure'!$U$4,FB205,IF('Capital Structure'!$R$18='Capital Structure'!$U$5,FB199,FB212))</f>
        <v>0</v>
      </c>
      <c r="FC216" s="139">
        <f>IF('Capital Structure'!$R$18='Capital Structure'!$U$4,FC205,IF('Capital Structure'!$R$18='Capital Structure'!$U$5,FC199,FC212))</f>
        <v>0</v>
      </c>
      <c r="FD216" s="139">
        <f>IF('Capital Structure'!$R$18='Capital Structure'!$U$4,FD205,IF('Capital Structure'!$R$18='Capital Structure'!$U$5,FD199,FD212))</f>
        <v>0</v>
      </c>
      <c r="FE216" s="139">
        <f>IF('Capital Structure'!$R$18='Capital Structure'!$U$4,FE205,IF('Capital Structure'!$R$18='Capital Structure'!$U$5,FE199,FE212))</f>
        <v>0</v>
      </c>
      <c r="FF216" s="139">
        <f>IF('Capital Structure'!$R$18='Capital Structure'!$U$4,FF205,IF('Capital Structure'!$R$18='Capital Structure'!$U$5,FF199,FF212))</f>
        <v>0</v>
      </c>
      <c r="FG216" s="139">
        <f>IF('Capital Structure'!$R$18='Capital Structure'!$U$4,FG205,IF('Capital Structure'!$R$18='Capital Structure'!$U$5,FG199,FG212))</f>
        <v>0</v>
      </c>
      <c r="FH216" s="139">
        <f>IF('Capital Structure'!$R$18='Capital Structure'!$U$4,FH205,IF('Capital Structure'!$R$18='Capital Structure'!$U$5,FH199,FH212))</f>
        <v>0</v>
      </c>
      <c r="FI216" s="139">
        <f>IF('Capital Structure'!$R$18='Capital Structure'!$U$4,FI205,IF('Capital Structure'!$R$18='Capital Structure'!$U$5,FI199,FI212))</f>
        <v>0</v>
      </c>
      <c r="FJ216" s="139">
        <f>IF('Capital Structure'!$R$18='Capital Structure'!$U$4,FJ205,IF('Capital Structure'!$R$18='Capital Structure'!$U$5,FJ199,FJ212))</f>
        <v>0</v>
      </c>
      <c r="FK216" s="139">
        <f>IF('Capital Structure'!$R$18='Capital Structure'!$U$4,FK205,IF('Capital Structure'!$R$18='Capital Structure'!$U$5,FK199,FK212))</f>
        <v>0</v>
      </c>
      <c r="FL216" s="139">
        <f>IF('Capital Structure'!$R$18='Capital Structure'!$U$4,FL205,IF('Capital Structure'!$R$18='Capital Structure'!$U$5,FL199,FL212))</f>
        <v>0</v>
      </c>
      <c r="FM216" s="139">
        <f>IF('Capital Structure'!$R$18='Capital Structure'!$U$4,FM205,IF('Capital Structure'!$R$18='Capital Structure'!$U$5,FM199,FM212))</f>
        <v>0</v>
      </c>
      <c r="FN216" s="139">
        <f>IF('Capital Structure'!$R$18='Capital Structure'!$U$4,FN205,IF('Capital Structure'!$R$18='Capital Structure'!$U$5,FN199,FN212))</f>
        <v>0</v>
      </c>
    </row>
    <row r="217" spans="1:170">
      <c r="B217" s="146" t="s">
        <v>355</v>
      </c>
      <c r="E217" s="139">
        <f>IF('Capital Structure'!$R$18='Capital Structure'!$U$5,E201,IF('Capital Structure'!$R$18='Capital Structure'!$U$4,E206,0))</f>
        <v>0</v>
      </c>
      <c r="F217" s="139">
        <f>IF('Capital Structure'!$R$18='Capital Structure'!$U$5,F201,IF('Capital Structure'!$R$18='Capital Structure'!$U$4,F206,0))</f>
        <v>0</v>
      </c>
      <c r="G217" s="139">
        <f>IF('Capital Structure'!$R$18='Capital Structure'!$U$5,G201,IF('Capital Structure'!$R$18='Capital Structure'!$U$4,G206,0))</f>
        <v>0</v>
      </c>
      <c r="H217" s="139">
        <f>IF('Capital Structure'!$R$18='Capital Structure'!$U$5,H201,IF('Capital Structure'!$R$18='Capital Structure'!$U$4,H206,0))</f>
        <v>0</v>
      </c>
      <c r="I217" s="139">
        <f>IF('Capital Structure'!$R$18='Capital Structure'!$U$5,I201,IF('Capital Structure'!$R$18='Capital Structure'!$U$4,I206,0))</f>
        <v>0</v>
      </c>
      <c r="J217" s="139">
        <f>IF('Capital Structure'!$R$18='Capital Structure'!$U$5,J201,IF('Capital Structure'!$R$18='Capital Structure'!$U$4,J206,0))</f>
        <v>0</v>
      </c>
      <c r="K217" s="139">
        <f>IF('Capital Structure'!$R$18='Capital Structure'!$U$5,K201,IF('Capital Structure'!$R$18='Capital Structure'!$U$4,K206,0))</f>
        <v>0</v>
      </c>
      <c r="L217" s="139">
        <f>IF('Capital Structure'!$R$18='Capital Structure'!$U$5,L201,IF('Capital Structure'!$R$18='Capital Structure'!$U$4,L206,0))</f>
        <v>0</v>
      </c>
      <c r="M217" s="139">
        <f>IF('Capital Structure'!$R$18='Capital Structure'!$U$5,M201,IF('Capital Structure'!$R$18='Capital Structure'!$U$4,M206,0))</f>
        <v>0</v>
      </c>
      <c r="N217" s="139">
        <f>IF('Capital Structure'!$R$18='Capital Structure'!$U$5,N201,IF('Capital Structure'!$R$18='Capital Structure'!$U$4,N206,0))</f>
        <v>0</v>
      </c>
      <c r="O217" s="139">
        <f>IF('Capital Structure'!$R$18='Capital Structure'!$U$5,O201,IF('Capital Structure'!$R$18='Capital Structure'!$U$4,O206,0))</f>
        <v>0</v>
      </c>
      <c r="P217" s="139">
        <f>IF('Capital Structure'!$R$18='Capital Structure'!$U$5,P201,IF('Capital Structure'!$R$18='Capital Structure'!$U$4,P206,0))</f>
        <v>0</v>
      </c>
      <c r="Q217" s="139">
        <f>IF('Capital Structure'!$R$18='Capital Structure'!$U$5,Q201,IF('Capital Structure'!$R$18='Capital Structure'!$U$4,Q206,0))</f>
        <v>0</v>
      </c>
      <c r="R217" s="139">
        <f>IF('Capital Structure'!$R$18='Capital Structure'!$U$5,R201,IF('Capital Structure'!$R$18='Capital Structure'!$U$4,R206,0))</f>
        <v>0</v>
      </c>
      <c r="S217" s="139">
        <f>IF('Capital Structure'!$R$18='Capital Structure'!$U$5,S201,IF('Capital Structure'!$R$18='Capital Structure'!$U$4,S206,0))</f>
        <v>0</v>
      </c>
      <c r="T217" s="139">
        <f>IF('Capital Structure'!$R$18='Capital Structure'!$U$5,T201,IF('Capital Structure'!$R$18='Capital Structure'!$U$4,T206,0))</f>
        <v>0</v>
      </c>
      <c r="U217" s="139">
        <f>IF('Capital Structure'!$R$18='Capital Structure'!$U$5,U201,IF('Capital Structure'!$R$18='Capital Structure'!$U$4,U206,0))</f>
        <v>0</v>
      </c>
      <c r="V217" s="139">
        <f>IF('Capital Structure'!$R$18='Capital Structure'!$U$5,V201,IF('Capital Structure'!$R$18='Capital Structure'!$U$4,V206,0))</f>
        <v>0</v>
      </c>
      <c r="W217" s="139">
        <f>IF('Capital Structure'!$R$18='Capital Structure'!$U$5,W201,IF('Capital Structure'!$R$18='Capital Structure'!$U$4,W206,0))</f>
        <v>0</v>
      </c>
      <c r="X217" s="139">
        <f>IF('Capital Structure'!$R$18='Capital Structure'!$U$5,X201,IF('Capital Structure'!$R$18='Capital Structure'!$U$4,X206,0))</f>
        <v>0</v>
      </c>
      <c r="Y217" s="139">
        <f>IF('Capital Structure'!$R$18='Capital Structure'!$U$5,Y201,IF('Capital Structure'!$R$18='Capital Structure'!$U$4,Y206,0))</f>
        <v>0</v>
      </c>
      <c r="Z217" s="139">
        <f>IF('Capital Structure'!$R$18='Capital Structure'!$U$5,Z201,IF('Capital Structure'!$R$18='Capital Structure'!$U$4,Z206,0))</f>
        <v>0</v>
      </c>
      <c r="AA217" s="139">
        <f>IF('Capital Structure'!$R$18='Capital Structure'!$U$5,AA201,IF('Capital Structure'!$R$18='Capital Structure'!$U$4,AA206,0))</f>
        <v>0</v>
      </c>
      <c r="AB217" s="139">
        <f>IF('Capital Structure'!$R$18='Capital Structure'!$U$5,AB201,IF('Capital Structure'!$R$18='Capital Structure'!$U$4,AB206,0))</f>
        <v>0</v>
      </c>
      <c r="AC217" s="139">
        <f>IF('Capital Structure'!$R$18='Capital Structure'!$U$5,AC201,IF('Capital Structure'!$R$18='Capital Structure'!$U$4,AC206,0))</f>
        <v>0</v>
      </c>
      <c r="AD217" s="139">
        <f>IF('Capital Structure'!$R$18='Capital Structure'!$U$5,AD201,IF('Capital Structure'!$R$18='Capital Structure'!$U$4,AD206,0))</f>
        <v>0</v>
      </c>
      <c r="AE217" s="139">
        <f>IF('Capital Structure'!$R$18='Capital Structure'!$U$5,AE201,IF('Capital Structure'!$R$18='Capital Structure'!$U$4,AE206,0))</f>
        <v>0</v>
      </c>
      <c r="AF217" s="139">
        <f>IF('Capital Structure'!$R$18='Capital Structure'!$U$5,AF201,IF('Capital Structure'!$R$18='Capital Structure'!$U$4,AF206,0))</f>
        <v>0</v>
      </c>
      <c r="AG217" s="139">
        <f>IF('Capital Structure'!$R$18='Capital Structure'!$U$5,AG201,IF('Capital Structure'!$R$18='Capital Structure'!$U$4,AG206,0))</f>
        <v>0</v>
      </c>
      <c r="AH217" s="139">
        <f>IF('Capital Structure'!$R$18='Capital Structure'!$U$5,AH201,IF('Capital Structure'!$R$18='Capital Structure'!$U$4,AH206,0))</f>
        <v>0</v>
      </c>
      <c r="AI217" s="139">
        <f>IF('Capital Structure'!$R$18='Capital Structure'!$U$5,AI201,IF('Capital Structure'!$R$18='Capital Structure'!$U$4,AI206,0))</f>
        <v>0</v>
      </c>
      <c r="AJ217" s="139">
        <f>IF('Capital Structure'!$R$18='Capital Structure'!$U$5,AJ201,IF('Capital Structure'!$R$18='Capital Structure'!$U$4,AJ206,0))</f>
        <v>0</v>
      </c>
      <c r="AK217" s="139">
        <f>IF('Capital Structure'!$R$18='Capital Structure'!$U$5,AK201,IF('Capital Structure'!$R$18='Capital Structure'!$U$4,AK206,0))</f>
        <v>0</v>
      </c>
      <c r="AL217" s="139">
        <f>IF('Capital Structure'!$R$18='Capital Structure'!$U$5,AL201,IF('Capital Structure'!$R$18='Capital Structure'!$U$4,AL206,0))</f>
        <v>0</v>
      </c>
      <c r="AM217" s="139">
        <f>IF('Capital Structure'!$R$18='Capital Structure'!$U$5,AM201,IF('Capital Structure'!$R$18='Capital Structure'!$U$4,AM206,0))</f>
        <v>0</v>
      </c>
      <c r="AN217" s="139">
        <f>IF('Capital Structure'!$R$18='Capital Structure'!$U$5,AN201,IF('Capital Structure'!$R$18='Capital Structure'!$U$4,AN206,0))</f>
        <v>0</v>
      </c>
      <c r="AO217" s="139">
        <f>IF('Capital Structure'!$R$18='Capital Structure'!$U$5,AO201,IF('Capital Structure'!$R$18='Capital Structure'!$U$4,AO206,0))</f>
        <v>0</v>
      </c>
      <c r="AP217" s="139">
        <f>IF('Capital Structure'!$R$18='Capital Structure'!$U$5,AP201,IF('Capital Structure'!$R$18='Capital Structure'!$U$4,AP206,0))</f>
        <v>0</v>
      </c>
      <c r="AQ217" s="139">
        <f>IF('Capital Structure'!$R$18='Capital Structure'!$U$5,AQ201,IF('Capital Structure'!$R$18='Capital Structure'!$U$4,AQ206,0))</f>
        <v>0</v>
      </c>
      <c r="AR217" s="139">
        <f>IF('Capital Structure'!$R$18='Capital Structure'!$U$5,AR201,IF('Capital Structure'!$R$18='Capital Structure'!$U$4,AR206,0))</f>
        <v>0</v>
      </c>
      <c r="AS217" s="139">
        <f>IF('Capital Structure'!$R$18='Capital Structure'!$U$5,AS201,IF('Capital Structure'!$R$18='Capital Structure'!$U$4,AS206,0))</f>
        <v>0</v>
      </c>
      <c r="AT217" s="139">
        <f>IF('Capital Structure'!$R$18='Capital Structure'!$U$5,AT201,IF('Capital Structure'!$R$18='Capital Structure'!$U$4,AT206,0))</f>
        <v>0</v>
      </c>
      <c r="AU217" s="139">
        <f>IF('Capital Structure'!$R$18='Capital Structure'!$U$5,AU201,IF('Capital Structure'!$R$18='Capital Structure'!$U$4,AU206,0))</f>
        <v>0</v>
      </c>
      <c r="AV217" s="139">
        <f>IF('Capital Structure'!$R$18='Capital Structure'!$U$5,AV201,IF('Capital Structure'!$R$18='Capital Structure'!$U$4,AV206,0))</f>
        <v>0</v>
      </c>
      <c r="AW217" s="139">
        <f>IF('Capital Structure'!$R$18='Capital Structure'!$U$5,AW201,IF('Capital Structure'!$R$18='Capital Structure'!$U$4,AW206,0))</f>
        <v>0</v>
      </c>
      <c r="AX217" s="139">
        <f>IF('Capital Structure'!$R$18='Capital Structure'!$U$5,AX201,IF('Capital Structure'!$R$18='Capital Structure'!$U$4,AX206,0))</f>
        <v>0</v>
      </c>
      <c r="AY217" s="139">
        <f>IF('Capital Structure'!$R$18='Capital Structure'!$U$5,AY201,IF('Capital Structure'!$R$18='Capital Structure'!$U$4,AY206,0))</f>
        <v>0</v>
      </c>
      <c r="AZ217" s="139">
        <f>IF('Capital Structure'!$R$18='Capital Structure'!$U$5,AZ201,IF('Capital Structure'!$R$18='Capital Structure'!$U$4,AZ206,0))</f>
        <v>0</v>
      </c>
      <c r="BA217" s="139">
        <f>IF('Capital Structure'!$R$18='Capital Structure'!$U$5,BA201,IF('Capital Structure'!$R$18='Capital Structure'!$U$4,BA206,0))</f>
        <v>0</v>
      </c>
      <c r="BB217" s="139">
        <f>IF('Capital Structure'!$R$18='Capital Structure'!$U$5,BB201,IF('Capital Structure'!$R$18='Capital Structure'!$U$4,BB206,0))</f>
        <v>0</v>
      </c>
      <c r="BC217" s="139">
        <f>IF('Capital Structure'!$R$18='Capital Structure'!$U$5,BC201,IF('Capital Structure'!$R$18='Capital Structure'!$U$4,BC206,0))</f>
        <v>0</v>
      </c>
      <c r="BD217" s="139">
        <f>IF('Capital Structure'!$R$18='Capital Structure'!$U$5,BD201,IF('Capital Structure'!$R$18='Capital Structure'!$U$4,BD206,0))</f>
        <v>0</v>
      </c>
      <c r="BE217" s="139">
        <f>IF('Capital Structure'!$R$18='Capital Structure'!$U$5,BE201,IF('Capital Structure'!$R$18='Capital Structure'!$U$4,BE206,0))</f>
        <v>0</v>
      </c>
      <c r="BF217" s="139">
        <f>IF('Capital Structure'!$R$18='Capital Structure'!$U$5,BF201,IF('Capital Structure'!$R$18='Capital Structure'!$U$4,BF206,0))</f>
        <v>0</v>
      </c>
      <c r="BG217" s="139">
        <f>IF('Capital Structure'!$R$18='Capital Structure'!$U$5,BG201,IF('Capital Structure'!$R$18='Capital Structure'!$U$4,BG206,0))</f>
        <v>0</v>
      </c>
      <c r="BH217" s="139">
        <f>IF('Capital Structure'!$R$18='Capital Structure'!$U$5,BH201,IF('Capital Structure'!$R$18='Capital Structure'!$U$4,BH206,0))</f>
        <v>0</v>
      </c>
      <c r="BI217" s="139">
        <f>IF('Capital Structure'!$R$18='Capital Structure'!$U$5,BI201,IF('Capital Structure'!$R$18='Capital Structure'!$U$4,BI206,0))</f>
        <v>0</v>
      </c>
      <c r="BJ217" s="139">
        <f>IF('Capital Structure'!$R$18='Capital Structure'!$U$5,BJ201,IF('Capital Structure'!$R$18='Capital Structure'!$U$4,BJ206,0))</f>
        <v>0</v>
      </c>
      <c r="BK217" s="139">
        <f>IF('Capital Structure'!$R$18='Capital Structure'!$U$5,BK201,IF('Capital Structure'!$R$18='Capital Structure'!$U$4,BK206,0))</f>
        <v>0</v>
      </c>
      <c r="BL217" s="139">
        <f>IF('Capital Structure'!$R$18='Capital Structure'!$U$5,BL201,IF('Capital Structure'!$R$18='Capital Structure'!$U$4,BL206,0))</f>
        <v>0</v>
      </c>
      <c r="BM217" s="139">
        <f>IF('Capital Structure'!$R$18='Capital Structure'!$U$5,BM201,IF('Capital Structure'!$R$18='Capital Structure'!$U$4,BM206,0))</f>
        <v>0</v>
      </c>
      <c r="BN217" s="139">
        <f>IF('Capital Structure'!$R$18='Capital Structure'!$U$5,BN201,IF('Capital Structure'!$R$18='Capital Structure'!$U$4,BN206,0))</f>
        <v>0</v>
      </c>
      <c r="BO217" s="139">
        <f>IF('Capital Structure'!$R$18='Capital Structure'!$U$5,BO201,IF('Capital Structure'!$R$18='Capital Structure'!$U$4,BO206,0))</f>
        <v>0</v>
      </c>
      <c r="BP217" s="139">
        <f>IF('Capital Structure'!$R$18='Capital Structure'!$U$5,BP201,IF('Capital Structure'!$R$18='Capital Structure'!$U$4,BP206,0))</f>
        <v>0</v>
      </c>
      <c r="BQ217" s="139">
        <f>IF('Capital Structure'!$R$18='Capital Structure'!$U$5,BQ201,IF('Capital Structure'!$R$18='Capital Structure'!$U$4,BQ206,0))</f>
        <v>0</v>
      </c>
      <c r="BR217" s="139">
        <f>IF('Capital Structure'!$R$18='Capital Structure'!$U$5,BR201,IF('Capital Structure'!$R$18='Capital Structure'!$U$4,BR206,0))</f>
        <v>0</v>
      </c>
      <c r="BS217" s="139">
        <f>IF('Capital Structure'!$R$18='Capital Structure'!$U$5,BS201,IF('Capital Structure'!$R$18='Capital Structure'!$U$4,BS206,0))</f>
        <v>0</v>
      </c>
      <c r="BT217" s="139">
        <f>IF('Capital Structure'!$R$18='Capital Structure'!$U$5,BT201,IF('Capital Structure'!$R$18='Capital Structure'!$U$4,BT206,0))</f>
        <v>0</v>
      </c>
      <c r="BU217" s="139">
        <f>IF('Capital Structure'!$R$18='Capital Structure'!$U$5,BU201,IF('Capital Structure'!$R$18='Capital Structure'!$U$4,BU206,0))</f>
        <v>0</v>
      </c>
      <c r="BV217" s="139">
        <f>IF('Capital Structure'!$R$18='Capital Structure'!$U$5,BV201,IF('Capital Structure'!$R$18='Capital Structure'!$U$4,BV206,0))</f>
        <v>0</v>
      </c>
      <c r="BW217" s="139">
        <f>IF('Capital Structure'!$R$18='Capital Structure'!$U$5,BW201,IF('Capital Structure'!$R$18='Capital Structure'!$U$4,BW206,0))</f>
        <v>0</v>
      </c>
      <c r="BX217" s="139">
        <f>IF('Capital Structure'!$R$18='Capital Structure'!$U$5,BX201,IF('Capital Structure'!$R$18='Capital Structure'!$U$4,BX206,0))</f>
        <v>0</v>
      </c>
      <c r="BY217" s="139">
        <f>IF('Capital Structure'!$R$18='Capital Structure'!$U$5,BY201,IF('Capital Structure'!$R$18='Capital Structure'!$U$4,BY206,0))</f>
        <v>0</v>
      </c>
      <c r="BZ217" s="139">
        <f>IF('Capital Structure'!$R$18='Capital Structure'!$U$5,BZ201,IF('Capital Structure'!$R$18='Capital Structure'!$U$4,BZ206,0))</f>
        <v>0</v>
      </c>
      <c r="CA217" s="139">
        <f>IF('Capital Structure'!$R$18='Capital Structure'!$U$5,CA201,IF('Capital Structure'!$R$18='Capital Structure'!$U$4,CA206,0))</f>
        <v>0</v>
      </c>
      <c r="CB217" s="139">
        <f>IF('Capital Structure'!$R$18='Capital Structure'!$U$5,CB201,IF('Capital Structure'!$R$18='Capital Structure'!$U$4,CB206,0))</f>
        <v>0</v>
      </c>
      <c r="CC217" s="139">
        <f>IF('Capital Structure'!$R$18='Capital Structure'!$U$5,CC201,IF('Capital Structure'!$R$18='Capital Structure'!$U$4,CC206,0))</f>
        <v>0</v>
      </c>
      <c r="CD217" s="139">
        <f>IF('Capital Structure'!$R$18='Capital Structure'!$U$5,CD201,IF('Capital Structure'!$R$18='Capital Structure'!$U$4,CD206,0))</f>
        <v>0</v>
      </c>
      <c r="CE217" s="139">
        <f>IF('Capital Structure'!$R$18='Capital Structure'!$U$5,CE201,IF('Capital Structure'!$R$18='Capital Structure'!$U$4,CE206,0))</f>
        <v>0</v>
      </c>
      <c r="CF217" s="139">
        <f>IF('Capital Structure'!$R$18='Capital Structure'!$U$5,CF201,IF('Capital Structure'!$R$18='Capital Structure'!$U$4,CF206,0))</f>
        <v>0</v>
      </c>
      <c r="CG217" s="139">
        <f>IF('Capital Structure'!$R$18='Capital Structure'!$U$5,CG201,IF('Capital Structure'!$R$18='Capital Structure'!$U$4,CG206,0))</f>
        <v>0</v>
      </c>
      <c r="CH217" s="139">
        <f>IF('Capital Structure'!$R$18='Capital Structure'!$U$5,CH201,IF('Capital Structure'!$R$18='Capital Structure'!$U$4,CH206,0))</f>
        <v>0</v>
      </c>
      <c r="CI217" s="139">
        <f>IF('Capital Structure'!$R$18='Capital Structure'!$U$5,CI201,IF('Capital Structure'!$R$18='Capital Structure'!$U$4,CI206,0))</f>
        <v>0</v>
      </c>
      <c r="CJ217" s="139">
        <f>IF('Capital Structure'!$R$18='Capital Structure'!$U$5,CJ201,IF('Capital Structure'!$R$18='Capital Structure'!$U$4,CJ206,0))</f>
        <v>0</v>
      </c>
      <c r="CK217" s="139">
        <f>IF('Capital Structure'!$R$18='Capital Structure'!$U$5,CK201,IF('Capital Structure'!$R$18='Capital Structure'!$U$4,CK206,0))</f>
        <v>0</v>
      </c>
      <c r="CL217" s="139">
        <f>IF('Capital Structure'!$R$18='Capital Structure'!$U$5,CL201,IF('Capital Structure'!$R$18='Capital Structure'!$U$4,CL206,0))</f>
        <v>0</v>
      </c>
      <c r="CM217" s="139">
        <f>IF('Capital Structure'!$R$18='Capital Structure'!$U$5,CM201,IF('Capital Structure'!$R$18='Capital Structure'!$U$4,CM206,0))</f>
        <v>0</v>
      </c>
      <c r="CN217" s="139">
        <f>IF('Capital Structure'!$R$18='Capital Structure'!$U$5,CN201,IF('Capital Structure'!$R$18='Capital Structure'!$U$4,CN206,0))</f>
        <v>0</v>
      </c>
      <c r="CO217" s="139">
        <f>IF('Capital Structure'!$R$18='Capital Structure'!$U$5,CO201,IF('Capital Structure'!$R$18='Capital Structure'!$U$4,CO206,0))</f>
        <v>0</v>
      </c>
      <c r="CP217" s="139">
        <f>IF('Capital Structure'!$R$18='Capital Structure'!$U$5,CP201,IF('Capital Structure'!$R$18='Capital Structure'!$U$4,CP206,0))</f>
        <v>0</v>
      </c>
      <c r="CQ217" s="139">
        <f>IF('Capital Structure'!$R$18='Capital Structure'!$U$5,CQ201,IF('Capital Structure'!$R$18='Capital Structure'!$U$4,CQ206,0))</f>
        <v>0</v>
      </c>
      <c r="CR217" s="139">
        <f>IF('Capital Structure'!$R$18='Capital Structure'!$U$5,CR201,IF('Capital Structure'!$R$18='Capital Structure'!$U$4,CR206,0))</f>
        <v>0</v>
      </c>
      <c r="CS217" s="139">
        <f>IF('Capital Structure'!$R$18='Capital Structure'!$U$5,CS201,IF('Capital Structure'!$R$18='Capital Structure'!$U$4,CS206,0))</f>
        <v>0</v>
      </c>
      <c r="CT217" s="139">
        <f>IF('Capital Structure'!$R$18='Capital Structure'!$U$5,CT201,IF('Capital Structure'!$R$18='Capital Structure'!$U$4,CT206,0))</f>
        <v>0</v>
      </c>
      <c r="CU217" s="139">
        <f>IF('Capital Structure'!$R$18='Capital Structure'!$U$5,CU201,IF('Capital Structure'!$R$18='Capital Structure'!$U$4,CU206,0))</f>
        <v>0</v>
      </c>
      <c r="CV217" s="139">
        <f>IF('Capital Structure'!$R$18='Capital Structure'!$U$5,CV201,IF('Capital Structure'!$R$18='Capital Structure'!$U$4,CV206,0))</f>
        <v>0</v>
      </c>
      <c r="CW217" s="139">
        <f>IF('Capital Structure'!$R$18='Capital Structure'!$U$5,CW201,IF('Capital Structure'!$R$18='Capital Structure'!$U$4,CW206,0))</f>
        <v>0</v>
      </c>
      <c r="CX217" s="139">
        <f>IF('Capital Structure'!$R$18='Capital Structure'!$U$5,CX201,IF('Capital Structure'!$R$18='Capital Structure'!$U$4,CX206,0))</f>
        <v>0</v>
      </c>
      <c r="CY217" s="139">
        <f>IF('Capital Structure'!$R$18='Capital Structure'!$U$5,CY201,IF('Capital Structure'!$R$18='Capital Structure'!$U$4,CY206,0))</f>
        <v>0</v>
      </c>
      <c r="CZ217" s="139">
        <f>IF('Capital Structure'!$R$18='Capital Structure'!$U$5,CZ201,IF('Capital Structure'!$R$18='Capital Structure'!$U$4,CZ206,0))</f>
        <v>0</v>
      </c>
      <c r="DA217" s="139">
        <f>IF('Capital Structure'!$R$18='Capital Structure'!$U$5,DA201,IF('Capital Structure'!$R$18='Capital Structure'!$U$4,DA206,0))</f>
        <v>0</v>
      </c>
      <c r="DB217" s="139">
        <f>IF('Capital Structure'!$R$18='Capital Structure'!$U$5,DB201,IF('Capital Structure'!$R$18='Capital Structure'!$U$4,DB206,0))</f>
        <v>0</v>
      </c>
      <c r="DC217" s="139">
        <f>IF('Capital Structure'!$R$18='Capital Structure'!$U$5,DC201,IF('Capital Structure'!$R$18='Capital Structure'!$U$4,DC206,0))</f>
        <v>0</v>
      </c>
      <c r="DD217" s="139">
        <f>IF('Capital Structure'!$R$18='Capital Structure'!$U$5,DD201,IF('Capital Structure'!$R$18='Capital Structure'!$U$4,DD206,0))</f>
        <v>0</v>
      </c>
      <c r="DE217" s="139">
        <f>IF('Capital Structure'!$R$18='Capital Structure'!$U$5,DE201,IF('Capital Structure'!$R$18='Capital Structure'!$U$4,DE206,0))</f>
        <v>0</v>
      </c>
      <c r="DF217" s="139">
        <f>IF('Capital Structure'!$R$18='Capital Structure'!$U$5,DF201,IF('Capital Structure'!$R$18='Capital Structure'!$U$4,DF206,0))</f>
        <v>0</v>
      </c>
      <c r="DG217" s="139">
        <f>IF('Capital Structure'!$R$18='Capital Structure'!$U$5,DG201,IF('Capital Structure'!$R$18='Capital Structure'!$U$4,DG206,0))</f>
        <v>0</v>
      </c>
      <c r="DH217" s="139">
        <f>IF('Capital Structure'!$R$18='Capital Structure'!$U$5,DH201,IF('Capital Structure'!$R$18='Capital Structure'!$U$4,DH206,0))</f>
        <v>0</v>
      </c>
      <c r="DI217" s="139">
        <f>IF('Capital Structure'!$R$18='Capital Structure'!$U$5,DI201,IF('Capital Structure'!$R$18='Capital Structure'!$U$4,DI206,0))</f>
        <v>0</v>
      </c>
      <c r="DJ217" s="139">
        <f>IF('Capital Structure'!$R$18='Capital Structure'!$U$5,DJ201,IF('Capital Structure'!$R$18='Capital Structure'!$U$4,DJ206,0))</f>
        <v>0</v>
      </c>
      <c r="DK217" s="139">
        <f>IF('Capital Structure'!$R$18='Capital Structure'!$U$5,DK201,IF('Capital Structure'!$R$18='Capital Structure'!$U$4,DK206,0))</f>
        <v>0</v>
      </c>
      <c r="DL217" s="139">
        <f>IF('Capital Structure'!$R$18='Capital Structure'!$U$5,DL201,IF('Capital Structure'!$R$18='Capital Structure'!$U$4,DL206,0))</f>
        <v>0</v>
      </c>
      <c r="DM217" s="139">
        <f>IF('Capital Structure'!$R$18='Capital Structure'!$U$5,DM201,IF('Capital Structure'!$R$18='Capital Structure'!$U$4,DM206,0))</f>
        <v>0</v>
      </c>
      <c r="DN217" s="139">
        <f>IF('Capital Structure'!$R$18='Capital Structure'!$U$5,DN201,IF('Capital Structure'!$R$18='Capital Structure'!$U$4,DN206,0))</f>
        <v>0</v>
      </c>
      <c r="DO217" s="139">
        <f>IF('Capital Structure'!$R$18='Capital Structure'!$U$5,DO201,IF('Capital Structure'!$R$18='Capital Structure'!$U$4,DO206,0))</f>
        <v>0</v>
      </c>
      <c r="DP217" s="139">
        <f>IF('Capital Structure'!$R$18='Capital Structure'!$U$5,DP201,IF('Capital Structure'!$R$18='Capital Structure'!$U$4,DP206,0))</f>
        <v>0</v>
      </c>
      <c r="DQ217" s="139">
        <f>IF('Capital Structure'!$R$18='Capital Structure'!$U$5,DQ201,IF('Capital Structure'!$R$18='Capital Structure'!$U$4,DQ206,0))</f>
        <v>0</v>
      </c>
      <c r="DR217" s="139">
        <f>IF('Capital Structure'!$R$18='Capital Structure'!$U$5,DR201,IF('Capital Structure'!$R$18='Capital Structure'!$U$4,DR206,0))</f>
        <v>0</v>
      </c>
      <c r="DS217" s="139">
        <f>IF('Capital Structure'!$R$18='Capital Structure'!$U$5,DS201,IF('Capital Structure'!$R$18='Capital Structure'!$U$4,DS206,0))</f>
        <v>0</v>
      </c>
      <c r="DT217" s="139">
        <f>IF('Capital Structure'!$R$18='Capital Structure'!$U$5,DT201,IF('Capital Structure'!$R$18='Capital Structure'!$U$4,DT206,0))</f>
        <v>0</v>
      </c>
      <c r="DU217" s="139">
        <f>IF('Capital Structure'!$R$18='Capital Structure'!$U$5,DU201,IF('Capital Structure'!$R$18='Capital Structure'!$U$4,DU206,0))</f>
        <v>0</v>
      </c>
      <c r="DV217" s="139">
        <f>IF('Capital Structure'!$R$18='Capital Structure'!$U$5,DV201,IF('Capital Structure'!$R$18='Capital Structure'!$U$4,DV206,0))</f>
        <v>0</v>
      </c>
      <c r="DW217" s="139">
        <f>IF('Capital Structure'!$R$18='Capital Structure'!$U$5,DW201,IF('Capital Structure'!$R$18='Capital Structure'!$U$4,DW206,0))</f>
        <v>0</v>
      </c>
      <c r="DX217" s="139">
        <f>IF('Capital Structure'!$R$18='Capital Structure'!$U$5,DX201,IF('Capital Structure'!$R$18='Capital Structure'!$U$4,DX206,0))</f>
        <v>0</v>
      </c>
      <c r="DY217" s="139">
        <f>IF('Capital Structure'!$R$18='Capital Structure'!$U$5,DY201,IF('Capital Structure'!$R$18='Capital Structure'!$U$4,DY206,0))</f>
        <v>0</v>
      </c>
      <c r="DZ217" s="139">
        <f>IF('Capital Structure'!$R$18='Capital Structure'!$U$5,DZ201,IF('Capital Structure'!$R$18='Capital Structure'!$U$4,DZ206,0))</f>
        <v>0</v>
      </c>
      <c r="EA217" s="139">
        <f>IF('Capital Structure'!$R$18='Capital Structure'!$U$5,EA201,IF('Capital Structure'!$R$18='Capital Structure'!$U$4,EA206,0))</f>
        <v>0</v>
      </c>
      <c r="EB217" s="139">
        <f>IF('Capital Structure'!$R$18='Capital Structure'!$U$5,EB201,IF('Capital Structure'!$R$18='Capital Structure'!$U$4,EB206,0))</f>
        <v>0</v>
      </c>
      <c r="EC217" s="139">
        <f>IF('Capital Structure'!$R$18='Capital Structure'!$U$5,EC201,IF('Capital Structure'!$R$18='Capital Structure'!$U$4,EC206,0))</f>
        <v>0</v>
      </c>
      <c r="ED217" s="139">
        <f>IF('Capital Structure'!$R$18='Capital Structure'!$U$5,ED201,IF('Capital Structure'!$R$18='Capital Structure'!$U$4,ED206,0))</f>
        <v>0</v>
      </c>
      <c r="EE217" s="139">
        <f>IF('Capital Structure'!$R$18='Capital Structure'!$U$5,EE201,IF('Capital Structure'!$R$18='Capital Structure'!$U$4,EE206,0))</f>
        <v>0</v>
      </c>
      <c r="EF217" s="139">
        <f>IF('Capital Structure'!$R$18='Capital Structure'!$U$5,EF201,IF('Capital Structure'!$R$18='Capital Structure'!$U$4,EF206,0))</f>
        <v>0</v>
      </c>
      <c r="EG217" s="139">
        <f>IF('Capital Structure'!$R$18='Capital Structure'!$U$5,EG201,IF('Capital Structure'!$R$18='Capital Structure'!$U$4,EG206,0))</f>
        <v>0</v>
      </c>
      <c r="EH217" s="139">
        <f>IF('Capital Structure'!$R$18='Capital Structure'!$U$5,EH201,IF('Capital Structure'!$R$18='Capital Structure'!$U$4,EH206,0))</f>
        <v>0</v>
      </c>
      <c r="EI217" s="139">
        <f>IF('Capital Structure'!$R$18='Capital Structure'!$U$5,EI201,IF('Capital Structure'!$R$18='Capital Structure'!$U$4,EI206,0))</f>
        <v>0</v>
      </c>
      <c r="EJ217" s="139">
        <f>IF('Capital Structure'!$R$18='Capital Structure'!$U$5,EJ201,IF('Capital Structure'!$R$18='Capital Structure'!$U$4,EJ206,0))</f>
        <v>0</v>
      </c>
      <c r="EK217" s="139">
        <f>IF('Capital Structure'!$R$18='Capital Structure'!$U$5,EK201,IF('Capital Structure'!$R$18='Capital Structure'!$U$4,EK206,0))</f>
        <v>0</v>
      </c>
      <c r="EL217" s="139">
        <f>IF('Capital Structure'!$R$18='Capital Structure'!$U$5,EL201,IF('Capital Structure'!$R$18='Capital Structure'!$U$4,EL206,0))</f>
        <v>0</v>
      </c>
      <c r="EM217" s="139">
        <f>IF('Capital Structure'!$R$18='Capital Structure'!$U$5,EM201,IF('Capital Structure'!$R$18='Capital Structure'!$U$4,EM206,0))</f>
        <v>0</v>
      </c>
      <c r="EN217" s="139">
        <f>IF('Capital Structure'!$R$18='Capital Structure'!$U$5,EN201,IF('Capital Structure'!$R$18='Capital Structure'!$U$4,EN206,0))</f>
        <v>0</v>
      </c>
      <c r="EO217" s="139">
        <f>IF('Capital Structure'!$R$18='Capital Structure'!$U$5,EO201,IF('Capital Structure'!$R$18='Capital Structure'!$U$4,EO206,0))</f>
        <v>0</v>
      </c>
      <c r="EP217" s="139">
        <f>IF('Capital Structure'!$R$18='Capital Structure'!$U$5,EP201,IF('Capital Structure'!$R$18='Capital Structure'!$U$4,EP206,0))</f>
        <v>0</v>
      </c>
      <c r="EQ217" s="139">
        <f>IF('Capital Structure'!$R$18='Capital Structure'!$U$5,EQ201,IF('Capital Structure'!$R$18='Capital Structure'!$U$4,EQ206,0))</f>
        <v>0</v>
      </c>
      <c r="ER217" s="139">
        <f>IF('Capital Structure'!$R$18='Capital Structure'!$U$5,ER201,IF('Capital Structure'!$R$18='Capital Structure'!$U$4,ER206,0))</f>
        <v>0</v>
      </c>
      <c r="ES217" s="139">
        <f>IF('Capital Structure'!$R$18='Capital Structure'!$U$5,ES201,IF('Capital Structure'!$R$18='Capital Structure'!$U$4,ES206,0))</f>
        <v>0</v>
      </c>
      <c r="ET217" s="139">
        <f>IF('Capital Structure'!$R$18='Capital Structure'!$U$5,ET201,IF('Capital Structure'!$R$18='Capital Structure'!$U$4,ET206,0))</f>
        <v>0</v>
      </c>
      <c r="EU217" s="139">
        <f>IF('Capital Structure'!$R$18='Capital Structure'!$U$5,EU201,IF('Capital Structure'!$R$18='Capital Structure'!$U$4,EU206,0))</f>
        <v>0</v>
      </c>
      <c r="EV217" s="139">
        <f>IF('Capital Structure'!$R$18='Capital Structure'!$U$5,EV201,IF('Capital Structure'!$R$18='Capital Structure'!$U$4,EV206,0))</f>
        <v>0</v>
      </c>
      <c r="EW217" s="139">
        <f>IF('Capital Structure'!$R$18='Capital Structure'!$U$5,EW201,IF('Capital Structure'!$R$18='Capital Structure'!$U$4,EW206,0))</f>
        <v>0</v>
      </c>
      <c r="EX217" s="139">
        <f>IF('Capital Structure'!$R$18='Capital Structure'!$U$5,EX201,IF('Capital Structure'!$R$18='Capital Structure'!$U$4,EX206,0))</f>
        <v>0</v>
      </c>
      <c r="EY217" s="139">
        <f>IF('Capital Structure'!$R$18='Capital Structure'!$U$5,EY201,IF('Capital Structure'!$R$18='Capital Structure'!$U$4,EY206,0))</f>
        <v>0</v>
      </c>
      <c r="EZ217" s="139">
        <f>IF('Capital Structure'!$R$18='Capital Structure'!$U$5,EZ201,IF('Capital Structure'!$R$18='Capital Structure'!$U$4,EZ206,0))</f>
        <v>0</v>
      </c>
      <c r="FA217" s="139">
        <f>IF('Capital Structure'!$R$18='Capital Structure'!$U$5,FA201,IF('Capital Structure'!$R$18='Capital Structure'!$U$4,FA206,0))</f>
        <v>0</v>
      </c>
      <c r="FB217" s="139">
        <f>IF('Capital Structure'!$R$18='Capital Structure'!$U$5,FB201,IF('Capital Structure'!$R$18='Capital Structure'!$U$4,FB206,0))</f>
        <v>0</v>
      </c>
      <c r="FC217" s="139">
        <f>IF('Capital Structure'!$R$18='Capital Structure'!$U$5,FC201,IF('Capital Structure'!$R$18='Capital Structure'!$U$4,FC206,0))</f>
        <v>0</v>
      </c>
      <c r="FD217" s="139">
        <f>IF('Capital Structure'!$R$18='Capital Structure'!$U$5,FD201,IF('Capital Structure'!$R$18='Capital Structure'!$U$4,FD206,0))</f>
        <v>0</v>
      </c>
      <c r="FE217" s="139">
        <f>IF('Capital Structure'!$R$18='Capital Structure'!$U$5,FE201,IF('Capital Structure'!$R$18='Capital Structure'!$U$4,FE206,0))</f>
        <v>0</v>
      </c>
      <c r="FF217" s="139">
        <f>IF('Capital Structure'!$R$18='Capital Structure'!$U$5,FF201,IF('Capital Structure'!$R$18='Capital Structure'!$U$4,FF206,0))</f>
        <v>0</v>
      </c>
      <c r="FG217" s="139">
        <f>IF('Capital Structure'!$R$18='Capital Structure'!$U$5,FG201,IF('Capital Structure'!$R$18='Capital Structure'!$U$4,FG206,0))</f>
        <v>0</v>
      </c>
      <c r="FH217" s="139">
        <f>IF('Capital Structure'!$R$18='Capital Structure'!$U$5,FH201,IF('Capital Structure'!$R$18='Capital Structure'!$U$4,FH206,0))</f>
        <v>0</v>
      </c>
      <c r="FI217" s="139">
        <f>IF('Capital Structure'!$R$18='Capital Structure'!$U$5,FI201,IF('Capital Structure'!$R$18='Capital Structure'!$U$4,FI206,0))</f>
        <v>0</v>
      </c>
      <c r="FJ217" s="139">
        <f>IF('Capital Structure'!$R$18='Capital Structure'!$U$5,FJ201,IF('Capital Structure'!$R$18='Capital Structure'!$U$4,FJ206,0))</f>
        <v>0</v>
      </c>
      <c r="FK217" s="139">
        <f>IF('Capital Structure'!$R$18='Capital Structure'!$U$5,FK201,IF('Capital Structure'!$R$18='Capital Structure'!$U$4,FK206,0))</f>
        <v>0</v>
      </c>
      <c r="FL217" s="139">
        <f>IF('Capital Structure'!$R$18='Capital Structure'!$U$5,FL201,IF('Capital Structure'!$R$18='Capital Structure'!$U$4,FL206,0))</f>
        <v>0</v>
      </c>
      <c r="FM217" s="139">
        <f>IF('Capital Structure'!$R$18='Capital Structure'!$U$5,FM201,IF('Capital Structure'!$R$18='Capital Structure'!$U$4,FM206,0))</f>
        <v>0</v>
      </c>
      <c r="FN217" s="139">
        <f>IF('Capital Structure'!$R$18='Capital Structure'!$U$5,FN201,IF('Capital Structure'!$R$18='Capital Structure'!$U$4,FN206,0))</f>
        <v>0</v>
      </c>
    </row>
    <row r="218" spans="1:170">
      <c r="B218" s="146" t="s">
        <v>329</v>
      </c>
      <c r="E218" s="139">
        <f>IF('Capital Structure'!$R$18='Capital Structure'!$U$5,E200+E202,IF('Capital Structure'!$R$18='Capital Structure'!$U$4,E207,E210))</f>
        <v>0</v>
      </c>
      <c r="F218" s="139">
        <f>IF('Capital Structure'!$R$18='Capital Structure'!$U$5,F200+F202,IF('Capital Structure'!$R$18='Capital Structure'!$U$4,F207,F210))</f>
        <v>0</v>
      </c>
      <c r="G218" s="139">
        <f>IF('Capital Structure'!$R$18='Capital Structure'!$U$5,G200+G202,IF('Capital Structure'!$R$18='Capital Structure'!$U$4,G207,G210))</f>
        <v>0</v>
      </c>
      <c r="H218" s="139">
        <f>IF('Capital Structure'!$R$18='Capital Structure'!$U$5,H200+H202,IF('Capital Structure'!$R$18='Capital Structure'!$U$4,H207,H210))</f>
        <v>0</v>
      </c>
      <c r="I218" s="139">
        <f>IF('Capital Structure'!$R$18='Capital Structure'!$U$5,I200+I202,IF('Capital Structure'!$R$18='Capital Structure'!$U$4,I207,I210))</f>
        <v>0</v>
      </c>
      <c r="J218" s="139">
        <f>IF('Capital Structure'!$R$18='Capital Structure'!$U$5,J200+J202,IF('Capital Structure'!$R$18='Capital Structure'!$U$4,J207,J210))</f>
        <v>0</v>
      </c>
      <c r="K218" s="139">
        <f>IF('Capital Structure'!$R$18='Capital Structure'!$U$5,K200+K202,IF('Capital Structure'!$R$18='Capital Structure'!$U$4,K207,K210))</f>
        <v>0</v>
      </c>
      <c r="L218" s="139">
        <f>IF('Capital Structure'!$R$18='Capital Structure'!$U$5,L200+L202,IF('Capital Structure'!$R$18='Capital Structure'!$U$4,L207,L210))</f>
        <v>0</v>
      </c>
      <c r="M218" s="139">
        <f>IF('Capital Structure'!$R$18='Capital Structure'!$U$5,M200+M202,IF('Capital Structure'!$R$18='Capital Structure'!$U$4,M207,M210))</f>
        <v>0</v>
      </c>
      <c r="N218" s="139">
        <f>IF('Capital Structure'!$R$18='Capital Structure'!$U$5,N200+N202,IF('Capital Structure'!$R$18='Capital Structure'!$U$4,N207,N210))</f>
        <v>0</v>
      </c>
      <c r="O218" s="139">
        <f>IF('Capital Structure'!$R$18='Capital Structure'!$U$5,O200+O202,IF('Capital Structure'!$R$18='Capital Structure'!$U$4,O207,O210))</f>
        <v>0</v>
      </c>
      <c r="P218" s="139">
        <f>IF('Capital Structure'!$R$18='Capital Structure'!$U$5,P200+P202,IF('Capital Structure'!$R$18='Capital Structure'!$U$4,P207,P210))</f>
        <v>0</v>
      </c>
      <c r="Q218" s="139">
        <f>IF('Capital Structure'!$R$18='Capital Structure'!$U$5,Q200+Q202,IF('Capital Structure'!$R$18='Capital Structure'!$U$4,Q207,Q210))</f>
        <v>0</v>
      </c>
      <c r="R218" s="139">
        <f>IF('Capital Structure'!$R$18='Capital Structure'!$U$5,R200+R202,IF('Capital Structure'!$R$18='Capital Structure'!$U$4,R207,R210))</f>
        <v>0</v>
      </c>
      <c r="S218" s="139">
        <f>IF('Capital Structure'!$R$18='Capital Structure'!$U$5,S200+S202,IF('Capital Structure'!$R$18='Capital Structure'!$U$4,S207,S210))</f>
        <v>0</v>
      </c>
      <c r="T218" s="139">
        <f>IF('Capital Structure'!$R$18='Capital Structure'!$U$5,T200+T202,IF('Capital Structure'!$R$18='Capital Structure'!$U$4,T207,T210))</f>
        <v>0</v>
      </c>
      <c r="U218" s="139">
        <f>IF('Capital Structure'!$R$18='Capital Structure'!$U$5,U200+U202,IF('Capital Structure'!$R$18='Capital Structure'!$U$4,U207,U210))</f>
        <v>0</v>
      </c>
      <c r="V218" s="139">
        <f>IF('Capital Structure'!$R$18='Capital Structure'!$U$5,V200+V202,IF('Capital Structure'!$R$18='Capital Structure'!$U$4,V207,V210))</f>
        <v>0</v>
      </c>
      <c r="W218" s="139">
        <f>IF('Capital Structure'!$R$18='Capital Structure'!$U$5,W200+W202,IF('Capital Structure'!$R$18='Capital Structure'!$U$4,W207,W210))</f>
        <v>0</v>
      </c>
      <c r="X218" s="139">
        <f>IF('Capital Structure'!$R$18='Capital Structure'!$U$5,X200+X202,IF('Capital Structure'!$R$18='Capital Structure'!$U$4,X207,X210))</f>
        <v>0</v>
      </c>
      <c r="Y218" s="139">
        <f>IF('Capital Structure'!$R$18='Capital Structure'!$U$5,Y200+Y202,IF('Capital Structure'!$R$18='Capital Structure'!$U$4,Y207,Y210))</f>
        <v>0</v>
      </c>
      <c r="Z218" s="139">
        <f>IF('Capital Structure'!$R$18='Capital Structure'!$U$5,Z200+Z202,IF('Capital Structure'!$R$18='Capital Structure'!$U$4,Z207,Z210))</f>
        <v>0</v>
      </c>
      <c r="AA218" s="139">
        <f>IF('Capital Structure'!$R$18='Capital Structure'!$U$5,AA200+AA202,IF('Capital Structure'!$R$18='Capital Structure'!$U$4,AA207,AA210))</f>
        <v>0</v>
      </c>
      <c r="AB218" s="139">
        <f>IF('Capital Structure'!$R$18='Capital Structure'!$U$5,AB200+AB202,IF('Capital Structure'!$R$18='Capital Structure'!$U$4,AB207,AB210))</f>
        <v>0</v>
      </c>
      <c r="AC218" s="139">
        <f>IF('Capital Structure'!$R$18='Capital Structure'!$U$5,AC200+AC202,IF('Capital Structure'!$R$18='Capital Structure'!$U$4,AC207,AC210))</f>
        <v>0</v>
      </c>
      <c r="AD218" s="139">
        <f>IF('Capital Structure'!$R$18='Capital Structure'!$U$5,AD200+AD202,IF('Capital Structure'!$R$18='Capital Structure'!$U$4,AD207,AD210))</f>
        <v>0</v>
      </c>
      <c r="AE218" s="139">
        <f>IF('Capital Structure'!$R$18='Capital Structure'!$U$5,AE200+AE202,IF('Capital Structure'!$R$18='Capital Structure'!$U$4,AE207,AE210))</f>
        <v>0</v>
      </c>
      <c r="AF218" s="139">
        <f>IF('Capital Structure'!$R$18='Capital Structure'!$U$5,AF200+AF202,IF('Capital Structure'!$R$18='Capital Structure'!$U$4,AF207,AF210))</f>
        <v>0</v>
      </c>
      <c r="AG218" s="139">
        <f>IF('Capital Structure'!$R$18='Capital Structure'!$U$5,AG200+AG202,IF('Capital Structure'!$R$18='Capital Structure'!$U$4,AG207,AG210))</f>
        <v>0</v>
      </c>
      <c r="AH218" s="139">
        <f>IF('Capital Structure'!$R$18='Capital Structure'!$U$5,AH200+AH202,IF('Capital Structure'!$R$18='Capital Structure'!$U$4,AH207,AH210))</f>
        <v>0</v>
      </c>
      <c r="AI218" s="139">
        <f>IF('Capital Structure'!$R$18='Capital Structure'!$U$5,AI200+AI202,IF('Capital Structure'!$R$18='Capital Structure'!$U$4,AI207,AI210))</f>
        <v>0</v>
      </c>
      <c r="AJ218" s="139">
        <f>IF('Capital Structure'!$R$18='Capital Structure'!$U$5,AJ200+AJ202,IF('Capital Structure'!$R$18='Capital Structure'!$U$4,AJ207,AJ210))</f>
        <v>0</v>
      </c>
      <c r="AK218" s="139">
        <f>IF('Capital Structure'!$R$18='Capital Structure'!$U$5,AK200+AK202,IF('Capital Structure'!$R$18='Capital Structure'!$U$4,AK207,AK210))</f>
        <v>0</v>
      </c>
      <c r="AL218" s="139">
        <f>IF('Capital Structure'!$R$18='Capital Structure'!$U$5,AL200+AL202,IF('Capital Structure'!$R$18='Capital Structure'!$U$4,AL207,AL210))</f>
        <v>0</v>
      </c>
      <c r="AM218" s="139">
        <f>IF('Capital Structure'!$R$18='Capital Structure'!$U$5,AM200+AM202,IF('Capital Structure'!$R$18='Capital Structure'!$U$4,AM207,AM210))</f>
        <v>0</v>
      </c>
      <c r="AN218" s="139">
        <f>IF('Capital Structure'!$R$18='Capital Structure'!$U$5,AN200+AN202,IF('Capital Structure'!$R$18='Capital Structure'!$U$4,AN207,AN210))</f>
        <v>0</v>
      </c>
      <c r="AO218" s="139">
        <f>IF('Capital Structure'!$R$18='Capital Structure'!$U$5,AO200+AO202,IF('Capital Structure'!$R$18='Capital Structure'!$U$4,AO207,AO210))</f>
        <v>0</v>
      </c>
      <c r="AP218" s="139">
        <f>IF('Capital Structure'!$R$18='Capital Structure'!$U$5,AP200+AP202,IF('Capital Structure'!$R$18='Capital Structure'!$U$4,AP207,AP210))</f>
        <v>0</v>
      </c>
      <c r="AQ218" s="139">
        <f>IF('Capital Structure'!$R$18='Capital Structure'!$U$5,AQ200+AQ202,IF('Capital Structure'!$R$18='Capital Structure'!$U$4,AQ207,AQ210))</f>
        <v>0</v>
      </c>
      <c r="AR218" s="139">
        <f>IF('Capital Structure'!$R$18='Capital Structure'!$U$5,AR200+AR202,IF('Capital Structure'!$R$18='Capital Structure'!$U$4,AR207,AR210))</f>
        <v>0</v>
      </c>
      <c r="AS218" s="139">
        <f>IF('Capital Structure'!$R$18='Capital Structure'!$U$5,AS200+AS202,IF('Capital Structure'!$R$18='Capital Structure'!$U$4,AS207,AS210))</f>
        <v>0</v>
      </c>
      <c r="AT218" s="139">
        <f>IF('Capital Structure'!$R$18='Capital Structure'!$U$5,AT200+AT202,IF('Capital Structure'!$R$18='Capital Structure'!$U$4,AT207,AT210))</f>
        <v>0</v>
      </c>
      <c r="AU218" s="139">
        <f>IF('Capital Structure'!$R$18='Capital Structure'!$U$5,AU200+AU202,IF('Capital Structure'!$R$18='Capital Structure'!$U$4,AU207,AU210))</f>
        <v>0</v>
      </c>
      <c r="AV218" s="139">
        <f>IF('Capital Structure'!$R$18='Capital Structure'!$U$5,AV200+AV202,IF('Capital Structure'!$R$18='Capital Structure'!$U$4,AV207,AV210))</f>
        <v>0</v>
      </c>
      <c r="AW218" s="139">
        <f>IF('Capital Structure'!$R$18='Capital Structure'!$U$5,AW200+AW202,IF('Capital Structure'!$R$18='Capital Structure'!$U$4,AW207,AW210))</f>
        <v>0</v>
      </c>
      <c r="AX218" s="139">
        <f>IF('Capital Structure'!$R$18='Capital Structure'!$U$5,AX200+AX202,IF('Capital Structure'!$R$18='Capital Structure'!$U$4,AX207,AX210))</f>
        <v>0</v>
      </c>
      <c r="AY218" s="139">
        <f>IF('Capital Structure'!$R$18='Capital Structure'!$U$5,AY200+AY202,IF('Capital Structure'!$R$18='Capital Structure'!$U$4,AY207,AY210))</f>
        <v>0</v>
      </c>
      <c r="AZ218" s="139">
        <f>IF('Capital Structure'!$R$18='Capital Structure'!$U$5,AZ200+AZ202,IF('Capital Structure'!$R$18='Capital Structure'!$U$4,AZ207,AZ210))</f>
        <v>0</v>
      </c>
      <c r="BA218" s="139">
        <f>IF('Capital Structure'!$R$18='Capital Structure'!$U$5,BA200+BA202,IF('Capital Structure'!$R$18='Capital Structure'!$U$4,BA207,BA210))</f>
        <v>0</v>
      </c>
      <c r="BB218" s="139">
        <f>IF('Capital Structure'!$R$18='Capital Structure'!$U$5,BB200+BB202,IF('Capital Structure'!$R$18='Capital Structure'!$U$4,BB207,BB210))</f>
        <v>0</v>
      </c>
      <c r="BC218" s="139">
        <f>IF('Capital Structure'!$R$18='Capital Structure'!$U$5,BC200+BC202,IF('Capital Structure'!$R$18='Capital Structure'!$U$4,BC207,BC210))</f>
        <v>0</v>
      </c>
      <c r="BD218" s="139">
        <f>IF('Capital Structure'!$R$18='Capital Structure'!$U$5,BD200+BD202,IF('Capital Structure'!$R$18='Capital Structure'!$U$4,BD207,BD210))</f>
        <v>0</v>
      </c>
      <c r="BE218" s="139">
        <f>IF('Capital Structure'!$R$18='Capital Structure'!$U$5,BE200+BE202,IF('Capital Structure'!$R$18='Capital Structure'!$U$4,BE207,BE210))</f>
        <v>0</v>
      </c>
      <c r="BF218" s="139">
        <f>IF('Capital Structure'!$R$18='Capital Structure'!$U$5,BF200+BF202,IF('Capital Structure'!$R$18='Capital Structure'!$U$4,BF207,BF210))</f>
        <v>0</v>
      </c>
      <c r="BG218" s="139">
        <f>IF('Capital Structure'!$R$18='Capital Structure'!$U$5,BG200+BG202,IF('Capital Structure'!$R$18='Capital Structure'!$U$4,BG207,BG210))</f>
        <v>0</v>
      </c>
      <c r="BH218" s="139">
        <f>IF('Capital Structure'!$R$18='Capital Structure'!$U$5,BH200+BH202,IF('Capital Structure'!$R$18='Capital Structure'!$U$4,BH207,BH210))</f>
        <v>0</v>
      </c>
      <c r="BI218" s="139">
        <f>IF('Capital Structure'!$R$18='Capital Structure'!$U$5,BI200+BI202,IF('Capital Structure'!$R$18='Capital Structure'!$U$4,BI207,BI210))</f>
        <v>0</v>
      </c>
      <c r="BJ218" s="139">
        <f>IF('Capital Structure'!$R$18='Capital Structure'!$U$5,BJ200+BJ202,IF('Capital Structure'!$R$18='Capital Structure'!$U$4,BJ207,BJ210))</f>
        <v>0</v>
      </c>
      <c r="BK218" s="139">
        <f>IF('Capital Structure'!$R$18='Capital Structure'!$U$5,BK200+BK202,IF('Capital Structure'!$R$18='Capital Structure'!$U$4,BK207,BK210))</f>
        <v>0</v>
      </c>
      <c r="BL218" s="139">
        <f>IF('Capital Structure'!$R$18='Capital Structure'!$U$5,BL200+BL202,IF('Capital Structure'!$R$18='Capital Structure'!$U$4,BL207,BL210))</f>
        <v>0</v>
      </c>
      <c r="BM218" s="139">
        <f>IF('Capital Structure'!$R$18='Capital Structure'!$U$5,BM200+BM202,IF('Capital Structure'!$R$18='Capital Structure'!$U$4,BM207,BM210))</f>
        <v>0</v>
      </c>
      <c r="BN218" s="139">
        <f>IF('Capital Structure'!$R$18='Capital Structure'!$U$5,BN200+BN202,IF('Capital Structure'!$R$18='Capital Structure'!$U$4,BN207,BN210))</f>
        <v>0</v>
      </c>
      <c r="BO218" s="139">
        <f>IF('Capital Structure'!$R$18='Capital Structure'!$U$5,BO200+BO202,IF('Capital Structure'!$R$18='Capital Structure'!$U$4,BO207,BO210))</f>
        <v>0</v>
      </c>
      <c r="BP218" s="139">
        <f>IF('Capital Structure'!$R$18='Capital Structure'!$U$5,BP200+BP202,IF('Capital Structure'!$R$18='Capital Structure'!$U$4,BP207,BP210))</f>
        <v>0</v>
      </c>
      <c r="BQ218" s="139">
        <f>IF('Capital Structure'!$R$18='Capital Structure'!$U$5,BQ200+BQ202,IF('Capital Structure'!$R$18='Capital Structure'!$U$4,BQ207,BQ210))</f>
        <v>0</v>
      </c>
      <c r="BR218" s="139">
        <f>IF('Capital Structure'!$R$18='Capital Structure'!$U$5,BR200+BR202,IF('Capital Structure'!$R$18='Capital Structure'!$U$4,BR207,BR210))</f>
        <v>0</v>
      </c>
      <c r="BS218" s="139">
        <f>IF('Capital Structure'!$R$18='Capital Structure'!$U$5,BS200+BS202,IF('Capital Structure'!$R$18='Capital Structure'!$U$4,BS207,BS210))</f>
        <v>0</v>
      </c>
      <c r="BT218" s="139">
        <f>IF('Capital Structure'!$R$18='Capital Structure'!$U$5,BT200+BT202,IF('Capital Structure'!$R$18='Capital Structure'!$U$4,BT207,BT210))</f>
        <v>0</v>
      </c>
      <c r="BU218" s="139">
        <f>IF('Capital Structure'!$R$18='Capital Structure'!$U$5,BU200+BU202,IF('Capital Structure'!$R$18='Capital Structure'!$U$4,BU207,BU210))</f>
        <v>0</v>
      </c>
      <c r="BV218" s="139">
        <f>IF('Capital Structure'!$R$18='Capital Structure'!$U$5,BV200+BV202,IF('Capital Structure'!$R$18='Capital Structure'!$U$4,BV207,BV210))</f>
        <v>0</v>
      </c>
      <c r="BW218" s="139">
        <f>IF('Capital Structure'!$R$18='Capital Structure'!$U$5,BW200+BW202,IF('Capital Structure'!$R$18='Capital Structure'!$U$4,BW207,BW210))</f>
        <v>0</v>
      </c>
      <c r="BX218" s="139">
        <f>IF('Capital Structure'!$R$18='Capital Structure'!$U$5,BX200+BX202,IF('Capital Structure'!$R$18='Capital Structure'!$U$4,BX207,BX210))</f>
        <v>0</v>
      </c>
      <c r="BY218" s="139">
        <f>IF('Capital Structure'!$R$18='Capital Structure'!$U$5,BY200+BY202,IF('Capital Structure'!$R$18='Capital Structure'!$U$4,BY207,BY210))</f>
        <v>0</v>
      </c>
      <c r="BZ218" s="139">
        <f>IF('Capital Structure'!$R$18='Capital Structure'!$U$5,BZ200+BZ202,IF('Capital Structure'!$R$18='Capital Structure'!$U$4,BZ207,BZ210))</f>
        <v>0</v>
      </c>
      <c r="CA218" s="139">
        <f>IF('Capital Structure'!$R$18='Capital Structure'!$U$5,CA200+CA202,IF('Capital Structure'!$R$18='Capital Structure'!$U$4,CA207,CA210))</f>
        <v>0</v>
      </c>
      <c r="CB218" s="139">
        <f>IF('Capital Structure'!$R$18='Capital Structure'!$U$5,CB200+CB202,IF('Capital Structure'!$R$18='Capital Structure'!$U$4,CB207,CB210))</f>
        <v>0</v>
      </c>
      <c r="CC218" s="139">
        <f>IF('Capital Structure'!$R$18='Capital Structure'!$U$5,CC200+CC202,IF('Capital Structure'!$R$18='Capital Structure'!$U$4,CC207,CC210))</f>
        <v>0</v>
      </c>
      <c r="CD218" s="139">
        <f>IF('Capital Structure'!$R$18='Capital Structure'!$U$5,CD200+CD202,IF('Capital Structure'!$R$18='Capital Structure'!$U$4,CD207,CD210))</f>
        <v>0</v>
      </c>
      <c r="CE218" s="139">
        <f>IF('Capital Structure'!$R$18='Capital Structure'!$U$5,CE200+CE202,IF('Capital Structure'!$R$18='Capital Structure'!$U$4,CE207,CE210))</f>
        <v>0</v>
      </c>
      <c r="CF218" s="139">
        <f>IF('Capital Structure'!$R$18='Capital Structure'!$U$5,CF200+CF202,IF('Capital Structure'!$R$18='Capital Structure'!$U$4,CF207,CF210))</f>
        <v>0</v>
      </c>
      <c r="CG218" s="139">
        <f>IF('Capital Structure'!$R$18='Capital Structure'!$U$5,CG200+CG202,IF('Capital Structure'!$R$18='Capital Structure'!$U$4,CG207,CG210))</f>
        <v>0</v>
      </c>
      <c r="CH218" s="139">
        <f>IF('Capital Structure'!$R$18='Capital Structure'!$U$5,CH200+CH202,IF('Capital Structure'!$R$18='Capital Structure'!$U$4,CH207,CH210))</f>
        <v>0</v>
      </c>
      <c r="CI218" s="139">
        <f>IF('Capital Structure'!$R$18='Capital Structure'!$U$5,CI200+CI202,IF('Capital Structure'!$R$18='Capital Structure'!$U$4,CI207,CI210))</f>
        <v>0</v>
      </c>
      <c r="CJ218" s="139">
        <f>IF('Capital Structure'!$R$18='Capital Structure'!$U$5,CJ200+CJ202,IF('Capital Structure'!$R$18='Capital Structure'!$U$4,CJ207,CJ210))</f>
        <v>0</v>
      </c>
      <c r="CK218" s="139">
        <f>IF('Capital Structure'!$R$18='Capital Structure'!$U$5,CK200+CK202,IF('Capital Structure'!$R$18='Capital Structure'!$U$4,CK207,CK210))</f>
        <v>0</v>
      </c>
      <c r="CL218" s="139">
        <f>IF('Capital Structure'!$R$18='Capital Structure'!$U$5,CL200+CL202,IF('Capital Structure'!$R$18='Capital Structure'!$U$4,CL207,CL210))</f>
        <v>0</v>
      </c>
      <c r="CM218" s="139">
        <f>IF('Capital Structure'!$R$18='Capital Structure'!$U$5,CM200+CM202,IF('Capital Structure'!$R$18='Capital Structure'!$U$4,CM207,CM210))</f>
        <v>0</v>
      </c>
      <c r="CN218" s="139">
        <f>IF('Capital Structure'!$R$18='Capital Structure'!$U$5,CN200+CN202,IF('Capital Structure'!$R$18='Capital Structure'!$U$4,CN207,CN210))</f>
        <v>0</v>
      </c>
      <c r="CO218" s="139">
        <f>IF('Capital Structure'!$R$18='Capital Structure'!$U$5,CO200+CO202,IF('Capital Structure'!$R$18='Capital Structure'!$U$4,CO207,CO210))</f>
        <v>0</v>
      </c>
      <c r="CP218" s="139">
        <f>IF('Capital Structure'!$R$18='Capital Structure'!$U$5,CP200+CP202,IF('Capital Structure'!$R$18='Capital Structure'!$U$4,CP207,CP210))</f>
        <v>0</v>
      </c>
      <c r="CQ218" s="139">
        <f>IF('Capital Structure'!$R$18='Capital Structure'!$U$5,CQ200+CQ202,IF('Capital Structure'!$R$18='Capital Structure'!$U$4,CQ207,CQ210))</f>
        <v>0</v>
      </c>
      <c r="CR218" s="139">
        <f>IF('Capital Structure'!$R$18='Capital Structure'!$U$5,CR200+CR202,IF('Capital Structure'!$R$18='Capital Structure'!$U$4,CR207,CR210))</f>
        <v>0</v>
      </c>
      <c r="CS218" s="139">
        <f>IF('Capital Structure'!$R$18='Capital Structure'!$U$5,CS200+CS202,IF('Capital Structure'!$R$18='Capital Structure'!$U$4,CS207,CS210))</f>
        <v>0</v>
      </c>
      <c r="CT218" s="139">
        <f>IF('Capital Structure'!$R$18='Capital Structure'!$U$5,CT200+CT202,IF('Capital Structure'!$R$18='Capital Structure'!$U$4,CT207,CT210))</f>
        <v>0</v>
      </c>
      <c r="CU218" s="139">
        <f>IF('Capital Structure'!$R$18='Capital Structure'!$U$5,CU200+CU202,IF('Capital Structure'!$R$18='Capital Structure'!$U$4,CU207,CU210))</f>
        <v>0</v>
      </c>
      <c r="CV218" s="139">
        <f>IF('Capital Structure'!$R$18='Capital Structure'!$U$5,CV200+CV202,IF('Capital Structure'!$R$18='Capital Structure'!$U$4,CV207,CV210))</f>
        <v>0</v>
      </c>
      <c r="CW218" s="139">
        <f>IF('Capital Structure'!$R$18='Capital Structure'!$U$5,CW200+CW202,IF('Capital Structure'!$R$18='Capital Structure'!$U$4,CW207,CW210))</f>
        <v>0</v>
      </c>
      <c r="CX218" s="139">
        <f>IF('Capital Structure'!$R$18='Capital Structure'!$U$5,CX200+CX202,IF('Capital Structure'!$R$18='Capital Structure'!$U$4,CX207,CX210))</f>
        <v>0</v>
      </c>
      <c r="CY218" s="139">
        <f>IF('Capital Structure'!$R$18='Capital Structure'!$U$5,CY200+CY202,IF('Capital Structure'!$R$18='Capital Structure'!$U$4,CY207,CY210))</f>
        <v>0</v>
      </c>
      <c r="CZ218" s="139">
        <f>IF('Capital Structure'!$R$18='Capital Structure'!$U$5,CZ200+CZ202,IF('Capital Structure'!$R$18='Capital Structure'!$U$4,CZ207,CZ210))</f>
        <v>0</v>
      </c>
      <c r="DA218" s="139">
        <f>IF('Capital Structure'!$R$18='Capital Structure'!$U$5,DA200+DA202,IF('Capital Structure'!$R$18='Capital Structure'!$U$4,DA207,DA210))</f>
        <v>0</v>
      </c>
      <c r="DB218" s="139">
        <f>IF('Capital Structure'!$R$18='Capital Structure'!$U$5,DB200+DB202,IF('Capital Structure'!$R$18='Capital Structure'!$U$4,DB207,DB210))</f>
        <v>0</v>
      </c>
      <c r="DC218" s="139">
        <f>IF('Capital Structure'!$R$18='Capital Structure'!$U$5,DC200+DC202,IF('Capital Structure'!$R$18='Capital Structure'!$U$4,DC207,DC210))</f>
        <v>0</v>
      </c>
      <c r="DD218" s="139">
        <f>IF('Capital Structure'!$R$18='Capital Structure'!$U$5,DD200+DD202,IF('Capital Structure'!$R$18='Capital Structure'!$U$4,DD207,DD210))</f>
        <v>0</v>
      </c>
      <c r="DE218" s="139">
        <f>IF('Capital Structure'!$R$18='Capital Structure'!$U$5,DE200+DE202,IF('Capital Structure'!$R$18='Capital Structure'!$U$4,DE207,DE210))</f>
        <v>0</v>
      </c>
      <c r="DF218" s="139">
        <f>IF('Capital Structure'!$R$18='Capital Structure'!$U$5,DF200+DF202,IF('Capital Structure'!$R$18='Capital Structure'!$U$4,DF207,DF210))</f>
        <v>0</v>
      </c>
      <c r="DG218" s="139">
        <f>IF('Capital Structure'!$R$18='Capital Structure'!$U$5,DG200+DG202,IF('Capital Structure'!$R$18='Capital Structure'!$U$4,DG207,DG210))</f>
        <v>0</v>
      </c>
      <c r="DH218" s="139">
        <f>IF('Capital Structure'!$R$18='Capital Structure'!$U$5,DH200+DH202,IF('Capital Structure'!$R$18='Capital Structure'!$U$4,DH207,DH210))</f>
        <v>0</v>
      </c>
      <c r="DI218" s="139">
        <f>IF('Capital Structure'!$R$18='Capital Structure'!$U$5,DI200+DI202,IF('Capital Structure'!$R$18='Capital Structure'!$U$4,DI207,DI210))</f>
        <v>0</v>
      </c>
      <c r="DJ218" s="139">
        <f>IF('Capital Structure'!$R$18='Capital Structure'!$U$5,DJ200+DJ202,IF('Capital Structure'!$R$18='Capital Structure'!$U$4,DJ207,DJ210))</f>
        <v>0</v>
      </c>
      <c r="DK218" s="139">
        <f>IF('Capital Structure'!$R$18='Capital Structure'!$U$5,DK200+DK202,IF('Capital Structure'!$R$18='Capital Structure'!$U$4,DK207,DK210))</f>
        <v>0</v>
      </c>
      <c r="DL218" s="139">
        <f>IF('Capital Structure'!$R$18='Capital Structure'!$U$5,DL200+DL202,IF('Capital Structure'!$R$18='Capital Structure'!$U$4,DL207,DL210))</f>
        <v>0</v>
      </c>
      <c r="DM218" s="139">
        <f>IF('Capital Structure'!$R$18='Capital Structure'!$U$5,DM200+DM202,IF('Capital Structure'!$R$18='Capital Structure'!$U$4,DM207,DM210))</f>
        <v>0</v>
      </c>
      <c r="DN218" s="139">
        <f>IF('Capital Structure'!$R$18='Capital Structure'!$U$5,DN200+DN202,IF('Capital Structure'!$R$18='Capital Structure'!$U$4,DN207,DN210))</f>
        <v>0</v>
      </c>
      <c r="DO218" s="139">
        <f>IF('Capital Structure'!$R$18='Capital Structure'!$U$5,DO200+DO202,IF('Capital Structure'!$R$18='Capital Structure'!$U$4,DO207,DO210))</f>
        <v>0</v>
      </c>
      <c r="DP218" s="139">
        <f>IF('Capital Structure'!$R$18='Capital Structure'!$U$5,DP200+DP202,IF('Capital Structure'!$R$18='Capital Structure'!$U$4,DP207,DP210))</f>
        <v>0</v>
      </c>
      <c r="DQ218" s="139">
        <f>IF('Capital Structure'!$R$18='Capital Structure'!$U$5,DQ200+DQ202,IF('Capital Structure'!$R$18='Capital Structure'!$U$4,DQ207,DQ210))</f>
        <v>0</v>
      </c>
      <c r="DR218" s="139">
        <f>IF('Capital Structure'!$R$18='Capital Structure'!$U$5,DR200+DR202,IF('Capital Structure'!$R$18='Capital Structure'!$U$4,DR207,DR210))</f>
        <v>0</v>
      </c>
      <c r="DS218" s="139">
        <f>IF('Capital Structure'!$R$18='Capital Structure'!$U$5,DS200+DS202,IF('Capital Structure'!$R$18='Capital Structure'!$U$4,DS207,DS210))</f>
        <v>0</v>
      </c>
      <c r="DT218" s="139">
        <f>IF('Capital Structure'!$R$18='Capital Structure'!$U$5,DT200+DT202,IF('Capital Structure'!$R$18='Capital Structure'!$U$4,DT207,DT210))</f>
        <v>0</v>
      </c>
      <c r="DU218" s="139">
        <f>IF('Capital Structure'!$R$18='Capital Structure'!$U$5,DU200+DU202,IF('Capital Structure'!$R$18='Capital Structure'!$U$4,DU207,DU210))</f>
        <v>0</v>
      </c>
      <c r="DV218" s="139">
        <f>IF('Capital Structure'!$R$18='Capital Structure'!$U$5,DV200+DV202,IF('Capital Structure'!$R$18='Capital Structure'!$U$4,DV207,DV210))</f>
        <v>0</v>
      </c>
      <c r="DW218" s="139">
        <f>IF('Capital Structure'!$R$18='Capital Structure'!$U$5,DW200+DW202,IF('Capital Structure'!$R$18='Capital Structure'!$U$4,DW207,DW210))</f>
        <v>0</v>
      </c>
      <c r="DX218" s="139">
        <f>IF('Capital Structure'!$R$18='Capital Structure'!$U$5,DX200+DX202,IF('Capital Structure'!$R$18='Capital Structure'!$U$4,DX207,DX210))</f>
        <v>0</v>
      </c>
      <c r="DY218" s="139">
        <f>IF('Capital Structure'!$R$18='Capital Structure'!$U$5,DY200+DY202,IF('Capital Structure'!$R$18='Capital Structure'!$U$4,DY207,DY210))</f>
        <v>0</v>
      </c>
      <c r="DZ218" s="139">
        <f>IF('Capital Structure'!$R$18='Capital Structure'!$U$5,DZ200+DZ202,IF('Capital Structure'!$R$18='Capital Structure'!$U$4,DZ207,DZ210))</f>
        <v>0</v>
      </c>
      <c r="EA218" s="139">
        <f>IF('Capital Structure'!$R$18='Capital Structure'!$U$5,EA200+EA202,IF('Capital Structure'!$R$18='Capital Structure'!$U$4,EA207,EA210))</f>
        <v>0</v>
      </c>
      <c r="EB218" s="139">
        <f>IF('Capital Structure'!$R$18='Capital Structure'!$U$5,EB200+EB202,IF('Capital Structure'!$R$18='Capital Structure'!$U$4,EB207,EB210))</f>
        <v>0</v>
      </c>
      <c r="EC218" s="139">
        <f>IF('Capital Structure'!$R$18='Capital Structure'!$U$5,EC200+EC202,IF('Capital Structure'!$R$18='Capital Structure'!$U$4,EC207,EC210))</f>
        <v>0</v>
      </c>
      <c r="ED218" s="139">
        <f>IF('Capital Structure'!$R$18='Capital Structure'!$U$5,ED200+ED202,IF('Capital Structure'!$R$18='Capital Structure'!$U$4,ED207,ED210))</f>
        <v>0</v>
      </c>
      <c r="EE218" s="139">
        <f>IF('Capital Structure'!$R$18='Capital Structure'!$U$5,EE200+EE202,IF('Capital Structure'!$R$18='Capital Structure'!$U$4,EE207,EE210))</f>
        <v>0</v>
      </c>
      <c r="EF218" s="139">
        <f>IF('Capital Structure'!$R$18='Capital Structure'!$U$5,EF200+EF202,IF('Capital Structure'!$R$18='Capital Structure'!$U$4,EF207,EF210))</f>
        <v>0</v>
      </c>
      <c r="EG218" s="139">
        <f>IF('Capital Structure'!$R$18='Capital Structure'!$U$5,EG200+EG202,IF('Capital Structure'!$R$18='Capital Structure'!$U$4,EG207,EG210))</f>
        <v>0</v>
      </c>
      <c r="EH218" s="139">
        <f>IF('Capital Structure'!$R$18='Capital Structure'!$U$5,EH200+EH202,IF('Capital Structure'!$R$18='Capital Structure'!$U$4,EH207,EH210))</f>
        <v>0</v>
      </c>
      <c r="EI218" s="139">
        <f>IF('Capital Structure'!$R$18='Capital Structure'!$U$5,EI200+EI202,IF('Capital Structure'!$R$18='Capital Structure'!$U$4,EI207,EI210))</f>
        <v>0</v>
      </c>
      <c r="EJ218" s="139">
        <f>IF('Capital Structure'!$R$18='Capital Structure'!$U$5,EJ200+EJ202,IF('Capital Structure'!$R$18='Capital Structure'!$U$4,EJ207,EJ210))</f>
        <v>0</v>
      </c>
      <c r="EK218" s="139">
        <f>IF('Capital Structure'!$R$18='Capital Structure'!$U$5,EK200+EK202,IF('Capital Structure'!$R$18='Capital Structure'!$U$4,EK207,EK210))</f>
        <v>0</v>
      </c>
      <c r="EL218" s="139">
        <f>IF('Capital Structure'!$R$18='Capital Structure'!$U$5,EL200+EL202,IF('Capital Structure'!$R$18='Capital Structure'!$U$4,EL207,EL210))</f>
        <v>0</v>
      </c>
      <c r="EM218" s="139">
        <f>IF('Capital Structure'!$R$18='Capital Structure'!$U$5,EM200+EM202,IF('Capital Structure'!$R$18='Capital Structure'!$U$4,EM207,EM210))</f>
        <v>0</v>
      </c>
      <c r="EN218" s="139">
        <f>IF('Capital Structure'!$R$18='Capital Structure'!$U$5,EN200+EN202,IF('Capital Structure'!$R$18='Capital Structure'!$U$4,EN207,EN210))</f>
        <v>0</v>
      </c>
      <c r="EO218" s="139">
        <f>IF('Capital Structure'!$R$18='Capital Structure'!$U$5,EO200+EO202,IF('Capital Structure'!$R$18='Capital Structure'!$U$4,EO207,EO210))</f>
        <v>0</v>
      </c>
      <c r="EP218" s="139">
        <f>IF('Capital Structure'!$R$18='Capital Structure'!$U$5,EP200+EP202,IF('Capital Structure'!$R$18='Capital Structure'!$U$4,EP207,EP210))</f>
        <v>0</v>
      </c>
      <c r="EQ218" s="139">
        <f>IF('Capital Structure'!$R$18='Capital Structure'!$U$5,EQ200+EQ202,IF('Capital Structure'!$R$18='Capital Structure'!$U$4,EQ207,EQ210))</f>
        <v>0</v>
      </c>
      <c r="ER218" s="139">
        <f>IF('Capital Structure'!$R$18='Capital Structure'!$U$5,ER200+ER202,IF('Capital Structure'!$R$18='Capital Structure'!$U$4,ER207,ER210))</f>
        <v>0</v>
      </c>
      <c r="ES218" s="139">
        <f>IF('Capital Structure'!$R$18='Capital Structure'!$U$5,ES200+ES202,IF('Capital Structure'!$R$18='Capital Structure'!$U$4,ES207,ES210))</f>
        <v>0</v>
      </c>
      <c r="ET218" s="139">
        <f>IF('Capital Structure'!$R$18='Capital Structure'!$U$5,ET200+ET202,IF('Capital Structure'!$R$18='Capital Structure'!$U$4,ET207,ET210))</f>
        <v>0</v>
      </c>
      <c r="EU218" s="139">
        <f>IF('Capital Structure'!$R$18='Capital Structure'!$U$5,EU200+EU202,IF('Capital Structure'!$R$18='Capital Structure'!$U$4,EU207,EU210))</f>
        <v>0</v>
      </c>
      <c r="EV218" s="139">
        <f>IF('Capital Structure'!$R$18='Capital Structure'!$U$5,EV200+EV202,IF('Capital Structure'!$R$18='Capital Structure'!$U$4,EV207,EV210))</f>
        <v>0</v>
      </c>
      <c r="EW218" s="139">
        <f>IF('Capital Structure'!$R$18='Capital Structure'!$U$5,EW200+EW202,IF('Capital Structure'!$R$18='Capital Structure'!$U$4,EW207,EW210))</f>
        <v>0</v>
      </c>
      <c r="EX218" s="139">
        <f>IF('Capital Structure'!$R$18='Capital Structure'!$U$5,EX200+EX202,IF('Capital Structure'!$R$18='Capital Structure'!$U$4,EX207,EX210))</f>
        <v>0</v>
      </c>
      <c r="EY218" s="139">
        <f>IF('Capital Structure'!$R$18='Capital Structure'!$U$5,EY200+EY202,IF('Capital Structure'!$R$18='Capital Structure'!$U$4,EY207,EY210))</f>
        <v>0</v>
      </c>
      <c r="EZ218" s="139">
        <f>IF('Capital Structure'!$R$18='Capital Structure'!$U$5,EZ200+EZ202,IF('Capital Structure'!$R$18='Capital Structure'!$U$4,EZ207,EZ210))</f>
        <v>0</v>
      </c>
      <c r="FA218" s="139">
        <f>IF('Capital Structure'!$R$18='Capital Structure'!$U$5,FA200+FA202,IF('Capital Structure'!$R$18='Capital Structure'!$U$4,FA207,FA210))</f>
        <v>0</v>
      </c>
      <c r="FB218" s="139">
        <f>IF('Capital Structure'!$R$18='Capital Structure'!$U$5,FB200+FB202,IF('Capital Structure'!$R$18='Capital Structure'!$U$4,FB207,FB210))</f>
        <v>0</v>
      </c>
      <c r="FC218" s="139">
        <f>IF('Capital Structure'!$R$18='Capital Structure'!$U$5,FC200+FC202,IF('Capital Structure'!$R$18='Capital Structure'!$U$4,FC207,FC210))</f>
        <v>0</v>
      </c>
      <c r="FD218" s="139">
        <f>IF('Capital Structure'!$R$18='Capital Structure'!$U$5,FD200+FD202,IF('Capital Structure'!$R$18='Capital Structure'!$U$4,FD207,FD210))</f>
        <v>0</v>
      </c>
      <c r="FE218" s="139">
        <f>IF('Capital Structure'!$R$18='Capital Structure'!$U$5,FE200+FE202,IF('Capital Structure'!$R$18='Capital Structure'!$U$4,FE207,FE210))</f>
        <v>0</v>
      </c>
      <c r="FF218" s="139">
        <f>IF('Capital Structure'!$R$18='Capital Structure'!$U$5,FF200+FF202,IF('Capital Structure'!$R$18='Capital Structure'!$U$4,FF207,FF210))</f>
        <v>0</v>
      </c>
      <c r="FG218" s="139">
        <f>IF('Capital Structure'!$R$18='Capital Structure'!$U$5,FG200+FG202,IF('Capital Structure'!$R$18='Capital Structure'!$U$4,FG207,FG210))</f>
        <v>0</v>
      </c>
      <c r="FH218" s="139">
        <f>IF('Capital Structure'!$R$18='Capital Structure'!$U$5,FH200+FH202,IF('Capital Structure'!$R$18='Capital Structure'!$U$4,FH207,FH210))</f>
        <v>0</v>
      </c>
      <c r="FI218" s="139">
        <f>IF('Capital Structure'!$R$18='Capital Structure'!$U$5,FI200+FI202,IF('Capital Structure'!$R$18='Capital Structure'!$U$4,FI207,FI210))</f>
        <v>0</v>
      </c>
      <c r="FJ218" s="139">
        <f>IF('Capital Structure'!$R$18='Capital Structure'!$U$5,FJ200+FJ202,IF('Capital Structure'!$R$18='Capital Structure'!$U$4,FJ207,FJ210))</f>
        <v>0</v>
      </c>
      <c r="FK218" s="139">
        <f>IF('Capital Structure'!$R$18='Capital Structure'!$U$5,FK200+FK202,IF('Capital Structure'!$R$18='Capital Structure'!$U$4,FK207,FK210))</f>
        <v>0</v>
      </c>
      <c r="FL218" s="139">
        <f>IF('Capital Structure'!$R$18='Capital Structure'!$U$5,FL200+FL202,IF('Capital Structure'!$R$18='Capital Structure'!$U$4,FL207,FL210))</f>
        <v>0</v>
      </c>
      <c r="FM218" s="139">
        <f>IF('Capital Structure'!$R$18='Capital Structure'!$U$5,FM200+FM202,IF('Capital Structure'!$R$18='Capital Structure'!$U$4,FM207,FM210))</f>
        <v>0</v>
      </c>
      <c r="FN218" s="139">
        <f>IF('Capital Structure'!$R$18='Capital Structure'!$U$5,FN200+FN202,IF('Capital Structure'!$R$18='Capital Structure'!$U$4,FN207,FN210))</f>
        <v>0</v>
      </c>
    </row>
  </sheetData>
  <sheetProtection formatCells="0" formatColumns="0" formatRows="0"/>
  <dataValidations count="6">
    <dataValidation type="list" allowBlank="1" showInputMessage="1" showErrorMessage="1" sqref="R18" xr:uid="{C6A6740F-74CE-504E-BE1C-2578715A9C47}">
      <formula1>$U$4:$U$6</formula1>
    </dataValidation>
    <dataValidation type="list" allowBlank="1" showInputMessage="1" showErrorMessage="1" sqref="R11" xr:uid="{AAE81E05-F4B1-CA4D-B947-0282BC28AB41}">
      <formula1>$S$11:$T$11</formula1>
    </dataValidation>
    <dataValidation type="list" allowBlank="1" showInputMessage="1" showErrorMessage="1" sqref="M18 H23" xr:uid="{B722502C-5438-5343-8D78-C50A67F779F2}">
      <formula1>$O$10:$O$11</formula1>
    </dataValidation>
    <dataValidation type="list" allowBlank="1" showInputMessage="1" showErrorMessage="1" sqref="D17" xr:uid="{DC3C5129-D69D-E64C-A11C-2AF5F8C1ACFA}">
      <formula1>$U$4:$U$5</formula1>
    </dataValidation>
    <dataValidation type="list" allowBlank="1" showInputMessage="1" showErrorMessage="1" sqref="H15" xr:uid="{46506136-A299-9F41-A771-9A8B670FEC06}">
      <formula1>$G$16:$G$19</formula1>
    </dataValidation>
    <dataValidation type="list" allowBlank="1" showInputMessage="1" showErrorMessage="1" sqref="F7:F8 J7:J8 M7:M8 T7:T8" xr:uid="{4C5B7833-466D-FA48-93A0-3C0E581A6D72}">
      <formula1>"Yes,No"</formula1>
    </dataValidation>
  </dataValidations>
  <pageMargins left="0.7" right="0.7" top="0.75" bottom="0.75" header="0.3" footer="0.3"/>
  <pageSetup paperSize="9" orientation="portrait" horizontalDpi="0" verticalDpi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" operator="between" id="{440D00CB-C29B-3D4B-9F0B-92A3CA5149BA}">
            <xm:f>'/Users/jasonvan/Library/Containers/com.microsoft.Excel/Data/Documents/E:/Users/liangwang/Dropbox/Bridge5Asia/Work Log/Review/WL/Users/liangwang/Dropbox/Bridge5Asia/B5A/AMSS/project managemnet/Software/test case/[Test case-Retail-base7.xlsx]Assumption'!#REF!</xm:f>
            <xm:f>'/Users/jasonvan/Library/Containers/com.microsoft.Excel/Data/Documents/E:/Users/liangwang/Dropbox/Bridge5Asia/Work Log/Review/WL/Users/liangwang/Dropbox/Bridge5Asia/B5A/AMSS/project managemnet/Software/test case/[Test case-Retail-base7.xlsx]Assumption'!#REF!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A37 C37:XFD37</xm:sqref>
        </x14:conditionalFormatting>
        <x14:conditionalFormatting xmlns:xm="http://schemas.microsoft.com/office/excel/2006/main">
          <x14:cfRule type="cellIs" priority="1" operator="between" id="{C458072C-D157-5C45-8E90-BB69F3CEBCF0}">
            <xm:f>'C:\Users\liangwang\Dropbox\Bridge5Asia\B5A\AMSS\project managemnet\Software\Test\Test Template\Accurancy Test\AMSS1-Mixuse\[Retail-Comparison Report.xlsx]Assumptions'!#REF!</xm:f>
            <xm:f>'C:\Users\liangwang\Dropbox\Bridge5Asia\B5A\AMSS\project managemnet\Software\Test\Test Template\Accurancy Test\AMSS1-Mixuse\[Retail-Comparison Report.xlsx]Assumptions'!#REF!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E197:FN197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B1597-BDBC-7745-BE5B-C51E7A32B8A9}">
  <dimension ref="A2:BG31"/>
  <sheetViews>
    <sheetView workbookViewId="0">
      <selection activeCell="D17" sqref="D17:BG17"/>
    </sheetView>
  </sheetViews>
  <sheetFormatPr defaultColWidth="11" defaultRowHeight="14.25"/>
  <cols>
    <col min="1" max="1" width="45.125" customWidth="1"/>
    <col min="2" max="2" width="71.25" customWidth="1"/>
    <col min="3" max="3" width="16.625" customWidth="1"/>
    <col min="4" max="4" width="11.625" bestFit="1" customWidth="1"/>
    <col min="5" max="15" width="11.5" bestFit="1" customWidth="1"/>
    <col min="16" max="16" width="11.125" bestFit="1" customWidth="1"/>
    <col min="17" max="27" width="12.125" bestFit="1" customWidth="1"/>
    <col min="28" max="32" width="13.625" bestFit="1" customWidth="1"/>
    <col min="33" max="33" width="15.625" bestFit="1" customWidth="1"/>
    <col min="34" max="37" width="13.625" bestFit="1" customWidth="1"/>
    <col min="38" max="48" width="14.625" bestFit="1" customWidth="1"/>
    <col min="49" max="49" width="15.625" bestFit="1" customWidth="1"/>
    <col min="50" max="50" width="14.625" bestFit="1" customWidth="1"/>
    <col min="51" max="59" width="11.125" bestFit="1" customWidth="1"/>
  </cols>
  <sheetData>
    <row r="2" spans="1:59">
      <c r="C2" t="s">
        <v>107</v>
      </c>
      <c r="D2" s="4">
        <f>Sheet1!C7</f>
        <v>42278</v>
      </c>
      <c r="E2" s="4">
        <f>EDATE(D2,1)</f>
        <v>42309</v>
      </c>
      <c r="F2" s="4">
        <f t="shared" ref="F2:BG2" si="0">EDATE(E2,1)</f>
        <v>42339</v>
      </c>
      <c r="G2" s="4">
        <f t="shared" si="0"/>
        <v>42370</v>
      </c>
      <c r="H2" s="4">
        <f t="shared" si="0"/>
        <v>42401</v>
      </c>
      <c r="I2" s="4">
        <f t="shared" si="0"/>
        <v>42430</v>
      </c>
      <c r="J2" s="4">
        <f t="shared" si="0"/>
        <v>42461</v>
      </c>
      <c r="K2" s="4">
        <f t="shared" si="0"/>
        <v>42491</v>
      </c>
      <c r="L2" s="4">
        <f t="shared" si="0"/>
        <v>42522</v>
      </c>
      <c r="M2" s="4">
        <f t="shared" si="0"/>
        <v>42552</v>
      </c>
      <c r="N2" s="4">
        <f t="shared" si="0"/>
        <v>42583</v>
      </c>
      <c r="O2" s="4">
        <f t="shared" si="0"/>
        <v>42614</v>
      </c>
      <c r="P2" s="4">
        <f t="shared" si="0"/>
        <v>42644</v>
      </c>
      <c r="Q2" s="4">
        <f t="shared" si="0"/>
        <v>42675</v>
      </c>
      <c r="R2" s="4">
        <f t="shared" si="0"/>
        <v>42705</v>
      </c>
      <c r="S2" s="4">
        <f t="shared" si="0"/>
        <v>42736</v>
      </c>
      <c r="T2" s="4">
        <f t="shared" si="0"/>
        <v>42767</v>
      </c>
      <c r="U2" s="4">
        <f t="shared" si="0"/>
        <v>42795</v>
      </c>
      <c r="V2" s="4">
        <f t="shared" si="0"/>
        <v>42826</v>
      </c>
      <c r="W2" s="4">
        <f t="shared" si="0"/>
        <v>42856</v>
      </c>
      <c r="X2" s="4">
        <f t="shared" si="0"/>
        <v>42887</v>
      </c>
      <c r="Y2" s="4">
        <f t="shared" si="0"/>
        <v>42917</v>
      </c>
      <c r="Z2" s="4">
        <f t="shared" si="0"/>
        <v>42948</v>
      </c>
      <c r="AA2" s="4">
        <f t="shared" si="0"/>
        <v>42979</v>
      </c>
      <c r="AB2" s="4">
        <f t="shared" si="0"/>
        <v>43009</v>
      </c>
      <c r="AC2" s="4">
        <f t="shared" si="0"/>
        <v>43040</v>
      </c>
      <c r="AD2" s="4">
        <f t="shared" si="0"/>
        <v>43070</v>
      </c>
      <c r="AE2" s="4">
        <f t="shared" si="0"/>
        <v>43101</v>
      </c>
      <c r="AF2" s="4">
        <f t="shared" si="0"/>
        <v>43132</v>
      </c>
      <c r="AG2" s="4">
        <f t="shared" si="0"/>
        <v>43160</v>
      </c>
      <c r="AH2" s="4">
        <f t="shared" si="0"/>
        <v>43191</v>
      </c>
      <c r="AI2" s="4">
        <f t="shared" si="0"/>
        <v>43221</v>
      </c>
      <c r="AJ2" s="4">
        <f t="shared" si="0"/>
        <v>43252</v>
      </c>
      <c r="AK2" s="4">
        <f t="shared" si="0"/>
        <v>43282</v>
      </c>
      <c r="AL2" s="4">
        <f t="shared" si="0"/>
        <v>43313</v>
      </c>
      <c r="AM2" s="4">
        <f t="shared" si="0"/>
        <v>43344</v>
      </c>
      <c r="AN2" s="4">
        <f t="shared" si="0"/>
        <v>43374</v>
      </c>
      <c r="AO2" s="4">
        <f t="shared" si="0"/>
        <v>43405</v>
      </c>
      <c r="AP2" s="4">
        <f t="shared" si="0"/>
        <v>43435</v>
      </c>
      <c r="AQ2" s="4">
        <f t="shared" si="0"/>
        <v>43466</v>
      </c>
      <c r="AR2" s="4">
        <f t="shared" si="0"/>
        <v>43497</v>
      </c>
      <c r="AS2" s="4">
        <f t="shared" si="0"/>
        <v>43525</v>
      </c>
      <c r="AT2" s="4">
        <f t="shared" si="0"/>
        <v>43556</v>
      </c>
      <c r="AU2" s="4">
        <f t="shared" si="0"/>
        <v>43586</v>
      </c>
      <c r="AV2" s="4">
        <f t="shared" si="0"/>
        <v>43617</v>
      </c>
      <c r="AW2" s="4">
        <f t="shared" si="0"/>
        <v>43647</v>
      </c>
      <c r="AX2" s="4">
        <f t="shared" si="0"/>
        <v>43678</v>
      </c>
      <c r="AY2" s="4">
        <f t="shared" si="0"/>
        <v>43709</v>
      </c>
      <c r="AZ2" s="4">
        <f t="shared" si="0"/>
        <v>43739</v>
      </c>
      <c r="BA2" s="4">
        <f t="shared" si="0"/>
        <v>43770</v>
      </c>
      <c r="BB2" s="4">
        <f t="shared" si="0"/>
        <v>43800</v>
      </c>
      <c r="BC2" s="4">
        <f t="shared" si="0"/>
        <v>43831</v>
      </c>
      <c r="BD2" s="4">
        <f t="shared" si="0"/>
        <v>43862</v>
      </c>
      <c r="BE2" s="4">
        <f t="shared" si="0"/>
        <v>43891</v>
      </c>
      <c r="BF2" s="4">
        <f t="shared" si="0"/>
        <v>43922</v>
      </c>
      <c r="BG2" s="4">
        <f t="shared" si="0"/>
        <v>43952</v>
      </c>
    </row>
    <row r="3" spans="1:59" ht="17.25">
      <c r="A3" s="22" t="s">
        <v>81</v>
      </c>
      <c r="B3" t="s">
        <v>127</v>
      </c>
      <c r="C3" s="63">
        <f ca="1">SUM(D3:AX3)</f>
        <v>99999.970000000074</v>
      </c>
      <c r="D3" s="3">
        <f ca="1">Sheet1!C57</f>
        <v>0</v>
      </c>
      <c r="E3" s="3">
        <f ca="1">Sheet1!D57</f>
        <v>0</v>
      </c>
      <c r="F3" s="3">
        <f ca="1">Sheet1!E57</f>
        <v>0</v>
      </c>
      <c r="G3" s="3">
        <f ca="1">Sheet1!F57</f>
        <v>0</v>
      </c>
      <c r="H3" s="3">
        <f ca="1">Sheet1!G57</f>
        <v>0</v>
      </c>
      <c r="I3" s="3">
        <f ca="1">Sheet1!H57</f>
        <v>0</v>
      </c>
      <c r="J3" s="3">
        <f ca="1">Sheet1!I57</f>
        <v>0</v>
      </c>
      <c r="K3" s="3">
        <f ca="1">Sheet1!J57</f>
        <v>0</v>
      </c>
      <c r="L3" s="3">
        <f ca="1">Sheet1!K57</f>
        <v>0</v>
      </c>
      <c r="M3" s="3">
        <f ca="1">Sheet1!L57</f>
        <v>0</v>
      </c>
      <c r="N3" s="3">
        <f ca="1">Sheet1!M57</f>
        <v>0</v>
      </c>
      <c r="O3" s="3">
        <f ca="1">Sheet1!N57</f>
        <v>0</v>
      </c>
      <c r="P3" s="3">
        <f ca="1">Sheet1!O57</f>
        <v>0</v>
      </c>
      <c r="Q3" s="3">
        <f ca="1">Sheet1!P57</f>
        <v>0</v>
      </c>
      <c r="R3" s="3">
        <f ca="1">Sheet1!Q57</f>
        <v>0</v>
      </c>
      <c r="S3" s="3">
        <f ca="1">Sheet1!R57</f>
        <v>0</v>
      </c>
      <c r="T3" s="3">
        <f ca="1">Sheet1!S57</f>
        <v>0</v>
      </c>
      <c r="U3" s="3">
        <f ca="1">Sheet1!T57</f>
        <v>0</v>
      </c>
      <c r="V3" s="3">
        <f ca="1">Sheet1!U57</f>
        <v>0</v>
      </c>
      <c r="W3" s="3">
        <f ca="1">Sheet1!V57</f>
        <v>0</v>
      </c>
      <c r="X3" s="3">
        <f ca="1">Sheet1!W57</f>
        <v>44999.960000000006</v>
      </c>
      <c r="Y3" s="3">
        <f ca="1">Sheet1!X57</f>
        <v>0</v>
      </c>
      <c r="Z3" s="3">
        <f ca="1">Sheet1!Y57</f>
        <v>0</v>
      </c>
      <c r="AA3" s="3">
        <f ca="1">Sheet1!Z57</f>
        <v>0</v>
      </c>
      <c r="AB3" s="3">
        <f ca="1">Sheet1!AA57</f>
        <v>0</v>
      </c>
      <c r="AC3" s="3">
        <f ca="1">Sheet1!AB57</f>
        <v>4166.66</v>
      </c>
      <c r="AD3" s="3">
        <f ca="1">Sheet1!AC57</f>
        <v>4166.66</v>
      </c>
      <c r="AE3" s="3">
        <f ca="1">Sheet1!AD57</f>
        <v>4166.66</v>
      </c>
      <c r="AF3" s="3">
        <f ca="1">Sheet1!AE57</f>
        <v>4166.66</v>
      </c>
      <c r="AG3" s="3">
        <f ca="1">Sheet1!AF57</f>
        <v>4166.66</v>
      </c>
      <c r="AH3" s="3">
        <f ca="1">Sheet1!AG57</f>
        <v>4166.7400000000052</v>
      </c>
      <c r="AI3" s="3">
        <f ca="1">Sheet1!AH57</f>
        <v>4285.71</v>
      </c>
      <c r="AJ3" s="3">
        <f ca="1">Sheet1!AI57</f>
        <v>4285.71</v>
      </c>
      <c r="AK3" s="3">
        <f ca="1">Sheet1!AJ57</f>
        <v>4285.71</v>
      </c>
      <c r="AL3" s="3">
        <f ca="1">Sheet1!AK57</f>
        <v>4285.71</v>
      </c>
      <c r="AM3" s="3">
        <f ca="1">Sheet1!AL57</f>
        <v>4285.71</v>
      </c>
      <c r="AN3" s="3">
        <f ca="1">Sheet1!AM57</f>
        <v>4285.71</v>
      </c>
      <c r="AO3" s="3">
        <f ca="1">Sheet1!AN57</f>
        <v>4285.71</v>
      </c>
      <c r="AP3" s="3">
        <f ca="1">Sheet1!AO57</f>
        <v>0</v>
      </c>
      <c r="AQ3" s="3">
        <f ca="1">Sheet1!AP57</f>
        <v>0</v>
      </c>
      <c r="AR3" s="3">
        <f ca="1">Sheet1!AQ57</f>
        <v>0</v>
      </c>
      <c r="AS3" s="3">
        <f ca="1">Sheet1!AR57</f>
        <v>0</v>
      </c>
      <c r="AT3" s="3">
        <f ca="1">Sheet1!AS57</f>
        <v>0</v>
      </c>
      <c r="AU3" s="3">
        <f ca="1">Sheet1!AT57</f>
        <v>0</v>
      </c>
      <c r="AV3" s="3">
        <f ca="1">Sheet1!AU57</f>
        <v>0</v>
      </c>
      <c r="AW3" s="3">
        <f ca="1">Sheet1!AV57</f>
        <v>0</v>
      </c>
      <c r="AX3" s="3">
        <f ca="1">Sheet1!AW57</f>
        <v>0</v>
      </c>
      <c r="AY3" s="3">
        <f ca="1">Sheet1!AX57</f>
        <v>0</v>
      </c>
      <c r="AZ3" s="3">
        <f ca="1">Sheet1!AY57</f>
        <v>0</v>
      </c>
      <c r="BA3" s="3">
        <f ca="1">Sheet1!AZ57</f>
        <v>0</v>
      </c>
      <c r="BB3" s="3">
        <f ca="1">Sheet1!BA57</f>
        <v>0</v>
      </c>
      <c r="BC3" s="3">
        <f ca="1">Sheet1!BB57</f>
        <v>0</v>
      </c>
      <c r="BD3" s="3">
        <f ca="1">Sheet1!BC57</f>
        <v>0</v>
      </c>
      <c r="BE3" s="3">
        <f ca="1">Sheet1!BD57</f>
        <v>0</v>
      </c>
      <c r="BF3" s="3">
        <f ca="1">Sheet1!BE57</f>
        <v>0</v>
      </c>
      <c r="BG3" s="3">
        <f ca="1">Sheet1!BF57</f>
        <v>0</v>
      </c>
    </row>
    <row r="4" spans="1:59" ht="17.25">
      <c r="A4" s="23" t="s">
        <v>82</v>
      </c>
      <c r="B4" t="s">
        <v>129</v>
      </c>
      <c r="C4" s="63">
        <f t="shared" ref="C4:C20" ca="1" si="1">SUM(D4:AX4)</f>
        <v>1736363090.9090908</v>
      </c>
      <c r="D4" s="3">
        <f ca="1">D5</f>
        <v>0</v>
      </c>
      <c r="E4" s="3">
        <f t="shared" ref="E4:BG4" ca="1" si="2">E5</f>
        <v>0</v>
      </c>
      <c r="F4" s="3">
        <f t="shared" ca="1" si="2"/>
        <v>0</v>
      </c>
      <c r="G4" s="3">
        <f t="shared" ca="1" si="2"/>
        <v>0</v>
      </c>
      <c r="H4" s="3">
        <f t="shared" ca="1" si="2"/>
        <v>0</v>
      </c>
      <c r="I4" s="3">
        <f t="shared" ca="1" si="2"/>
        <v>0</v>
      </c>
      <c r="J4" s="3">
        <f t="shared" ca="1" si="2"/>
        <v>0</v>
      </c>
      <c r="K4" s="3">
        <f t="shared" ca="1" si="2"/>
        <v>0</v>
      </c>
      <c r="L4" s="3">
        <f t="shared" ca="1" si="2"/>
        <v>0</v>
      </c>
      <c r="M4" s="3">
        <f t="shared" ca="1" si="2"/>
        <v>0</v>
      </c>
      <c r="N4" s="3">
        <f t="shared" ca="1" si="2"/>
        <v>0</v>
      </c>
      <c r="O4" s="3">
        <f t="shared" ca="1" si="2"/>
        <v>0</v>
      </c>
      <c r="P4" s="3">
        <f t="shared" ca="1" si="2"/>
        <v>0</v>
      </c>
      <c r="Q4" s="3">
        <f t="shared" ca="1" si="2"/>
        <v>0</v>
      </c>
      <c r="R4" s="3">
        <f t="shared" ca="1" si="2"/>
        <v>0</v>
      </c>
      <c r="S4" s="3">
        <f t="shared" ca="1" si="2"/>
        <v>0</v>
      </c>
      <c r="T4" s="3">
        <f t="shared" ca="1" si="2"/>
        <v>0</v>
      </c>
      <c r="U4" s="3">
        <f t="shared" ca="1" si="2"/>
        <v>0</v>
      </c>
      <c r="V4" s="3">
        <f t="shared" ca="1" si="2"/>
        <v>0</v>
      </c>
      <c r="W4" s="3">
        <f t="shared" ca="1" si="2"/>
        <v>0</v>
      </c>
      <c r="X4" s="3">
        <f t="shared" ca="1" si="2"/>
        <v>759090218.18181813</v>
      </c>
      <c r="Y4" s="3">
        <f t="shared" ca="1" si="2"/>
        <v>0</v>
      </c>
      <c r="Z4" s="3">
        <f t="shared" ca="1" si="2"/>
        <v>0</v>
      </c>
      <c r="AA4" s="3">
        <f t="shared" ca="1" si="2"/>
        <v>0</v>
      </c>
      <c r="AB4" s="3">
        <f t="shared" ca="1" si="2"/>
        <v>0</v>
      </c>
      <c r="AC4" s="3">
        <f t="shared" ca="1" si="2"/>
        <v>71969581.818181813</v>
      </c>
      <c r="AD4" s="3">
        <f t="shared" ca="1" si="2"/>
        <v>71969581.818181813</v>
      </c>
      <c r="AE4" s="3">
        <f t="shared" ca="1" si="2"/>
        <v>71969581.818181813</v>
      </c>
      <c r="AF4" s="3">
        <f t="shared" ca="1" si="2"/>
        <v>71969581.818181813</v>
      </c>
      <c r="AG4" s="3">
        <f t="shared" ca="1" si="2"/>
        <v>71969581.818181813</v>
      </c>
      <c r="AH4" s="3">
        <f t="shared" ca="1" si="2"/>
        <v>71970963.63636373</v>
      </c>
      <c r="AI4" s="3">
        <f t="shared" ca="1" si="2"/>
        <v>77922000</v>
      </c>
      <c r="AJ4" s="3">
        <f t="shared" ca="1" si="2"/>
        <v>77922000</v>
      </c>
      <c r="AK4" s="3">
        <f t="shared" ca="1" si="2"/>
        <v>77922000</v>
      </c>
      <c r="AL4" s="3">
        <f t="shared" ca="1" si="2"/>
        <v>77922000</v>
      </c>
      <c r="AM4" s="3">
        <f t="shared" ca="1" si="2"/>
        <v>77922000</v>
      </c>
      <c r="AN4" s="3">
        <f t="shared" ca="1" si="2"/>
        <v>77922000</v>
      </c>
      <c r="AO4" s="3">
        <f t="shared" ca="1" si="2"/>
        <v>77922000</v>
      </c>
      <c r="AP4" s="3">
        <f t="shared" ca="1" si="2"/>
        <v>0</v>
      </c>
      <c r="AQ4" s="3">
        <f t="shared" ca="1" si="2"/>
        <v>0</v>
      </c>
      <c r="AR4" s="3">
        <f t="shared" ca="1" si="2"/>
        <v>0</v>
      </c>
      <c r="AS4" s="3">
        <f t="shared" ca="1" si="2"/>
        <v>0</v>
      </c>
      <c r="AT4" s="3">
        <f t="shared" ca="1" si="2"/>
        <v>0</v>
      </c>
      <c r="AU4" s="3">
        <f t="shared" ca="1" si="2"/>
        <v>0</v>
      </c>
      <c r="AV4" s="3">
        <f t="shared" ca="1" si="2"/>
        <v>0</v>
      </c>
      <c r="AW4" s="3">
        <f t="shared" ca="1" si="2"/>
        <v>0</v>
      </c>
      <c r="AX4" s="3">
        <f t="shared" ca="1" si="2"/>
        <v>0</v>
      </c>
      <c r="AY4" s="3">
        <f t="shared" ca="1" si="2"/>
        <v>0</v>
      </c>
      <c r="AZ4" s="3">
        <f t="shared" ca="1" si="2"/>
        <v>0</v>
      </c>
      <c r="BA4" s="3">
        <f t="shared" ca="1" si="2"/>
        <v>0</v>
      </c>
      <c r="BB4" s="3">
        <f t="shared" ca="1" si="2"/>
        <v>0</v>
      </c>
      <c r="BC4" s="3">
        <f t="shared" ca="1" si="2"/>
        <v>0</v>
      </c>
      <c r="BD4" s="3">
        <f t="shared" ca="1" si="2"/>
        <v>0</v>
      </c>
      <c r="BE4" s="3">
        <f t="shared" ca="1" si="2"/>
        <v>0</v>
      </c>
      <c r="BF4" s="3">
        <f t="shared" ca="1" si="2"/>
        <v>0</v>
      </c>
      <c r="BG4" s="3">
        <f t="shared" ca="1" si="2"/>
        <v>0</v>
      </c>
    </row>
    <row r="5" spans="1:59" ht="17.25">
      <c r="A5" s="23" t="s">
        <v>176</v>
      </c>
      <c r="B5" t="s">
        <v>250</v>
      </c>
      <c r="C5" s="63">
        <f t="shared" ca="1" si="1"/>
        <v>1736363090.9090908</v>
      </c>
      <c r="D5" s="3">
        <f ca="1">Sheet1!C58/(1+Sheet1!$C$114)</f>
        <v>0</v>
      </c>
      <c r="E5" s="3">
        <f ca="1">Sheet1!D58/(1+Sheet1!$C$114)</f>
        <v>0</v>
      </c>
      <c r="F5" s="3">
        <f ca="1">Sheet1!E58/(1+Sheet1!$C$114)</f>
        <v>0</v>
      </c>
      <c r="G5" s="3">
        <f ca="1">Sheet1!F58/(1+Sheet1!$C$114)</f>
        <v>0</v>
      </c>
      <c r="H5" s="3">
        <f ca="1">Sheet1!G58/(1+Sheet1!$C$114)</f>
        <v>0</v>
      </c>
      <c r="I5" s="3">
        <f ca="1">Sheet1!H58/(1+Sheet1!$C$114)</f>
        <v>0</v>
      </c>
      <c r="J5" s="3">
        <f ca="1">Sheet1!I58/(1+Sheet1!$C$114)</f>
        <v>0</v>
      </c>
      <c r="K5" s="3">
        <f ca="1">Sheet1!J58/(1+Sheet1!$C$114)</f>
        <v>0</v>
      </c>
      <c r="L5" s="3">
        <f ca="1">Sheet1!K58/(1+Sheet1!$C$114)</f>
        <v>0</v>
      </c>
      <c r="M5" s="3">
        <f ca="1">Sheet1!L58/(1+Sheet1!$C$114)</f>
        <v>0</v>
      </c>
      <c r="N5" s="3">
        <f ca="1">Sheet1!M58/(1+Sheet1!$C$114)</f>
        <v>0</v>
      </c>
      <c r="O5" s="3">
        <f ca="1">Sheet1!N58/(1+Sheet1!$C$114)</f>
        <v>0</v>
      </c>
      <c r="P5" s="3">
        <f ca="1">Sheet1!O58/(1+Sheet1!$C$114)</f>
        <v>0</v>
      </c>
      <c r="Q5" s="3">
        <f ca="1">Sheet1!P58/(1+Sheet1!$C$114)</f>
        <v>0</v>
      </c>
      <c r="R5" s="3">
        <f ca="1">Sheet1!Q58/(1+Sheet1!$C$114)</f>
        <v>0</v>
      </c>
      <c r="S5" s="3">
        <f ca="1">Sheet1!R58/(1+Sheet1!$C$114)</f>
        <v>0</v>
      </c>
      <c r="T5" s="3">
        <f ca="1">Sheet1!S58/(1+Sheet1!$C$114)</f>
        <v>0</v>
      </c>
      <c r="U5" s="3">
        <f ca="1">Sheet1!T58/(1+Sheet1!$C$114)</f>
        <v>0</v>
      </c>
      <c r="V5" s="3">
        <f ca="1">Sheet1!U58/(1+Sheet1!$C$114)</f>
        <v>0</v>
      </c>
      <c r="W5" s="3">
        <f ca="1">Sheet1!V58/(1+Sheet1!$C$114)</f>
        <v>0</v>
      </c>
      <c r="X5" s="3">
        <f ca="1">Sheet1!W58/(1+Sheet1!$C$114)</f>
        <v>759090218.18181813</v>
      </c>
      <c r="Y5" s="3">
        <f ca="1">Sheet1!X58/(1+Sheet1!$C$114)</f>
        <v>0</v>
      </c>
      <c r="Z5" s="3">
        <f ca="1">Sheet1!Y58/(1+Sheet1!$C$114)</f>
        <v>0</v>
      </c>
      <c r="AA5" s="3">
        <f ca="1">Sheet1!Z58/(1+Sheet1!$C$114)</f>
        <v>0</v>
      </c>
      <c r="AB5" s="3">
        <f ca="1">Sheet1!AA58/(1+Sheet1!$C$114)</f>
        <v>0</v>
      </c>
      <c r="AC5" s="3">
        <f ca="1">Sheet1!AB58/(1+Sheet1!$C$114)</f>
        <v>71969581.818181813</v>
      </c>
      <c r="AD5" s="3">
        <f ca="1">Sheet1!AC58/(1+Sheet1!$C$114)</f>
        <v>71969581.818181813</v>
      </c>
      <c r="AE5" s="3">
        <f ca="1">Sheet1!AD58/(1+Sheet1!$C$114)</f>
        <v>71969581.818181813</v>
      </c>
      <c r="AF5" s="3">
        <f ca="1">Sheet1!AE58/(1+Sheet1!$C$114)</f>
        <v>71969581.818181813</v>
      </c>
      <c r="AG5" s="3">
        <f ca="1">Sheet1!AF58/(1+Sheet1!$C$114)</f>
        <v>71969581.818181813</v>
      </c>
      <c r="AH5" s="3">
        <f ca="1">Sheet1!AG58/(1+Sheet1!$C$114)</f>
        <v>71970963.63636373</v>
      </c>
      <c r="AI5" s="3">
        <f ca="1">Sheet1!AH58/(1+Sheet1!$C$114)</f>
        <v>77922000</v>
      </c>
      <c r="AJ5" s="3">
        <f ca="1">Sheet1!AI58/(1+Sheet1!$C$114)</f>
        <v>77922000</v>
      </c>
      <c r="AK5" s="3">
        <f ca="1">Sheet1!AJ58/(1+Sheet1!$C$114)</f>
        <v>77922000</v>
      </c>
      <c r="AL5" s="3">
        <f ca="1">Sheet1!AK58/(1+Sheet1!$C$114)</f>
        <v>77922000</v>
      </c>
      <c r="AM5" s="3">
        <f ca="1">Sheet1!AL58/(1+Sheet1!$C$114)</f>
        <v>77922000</v>
      </c>
      <c r="AN5" s="3">
        <f ca="1">Sheet1!AM58/(1+Sheet1!$C$114)</f>
        <v>77922000</v>
      </c>
      <c r="AO5" s="3">
        <f ca="1">Sheet1!AN58/(1+Sheet1!$C$114)</f>
        <v>77922000</v>
      </c>
      <c r="AP5" s="3">
        <f ca="1">Sheet1!AO58/(1+Sheet1!$C$114)</f>
        <v>0</v>
      </c>
      <c r="AQ5" s="3">
        <f ca="1">Sheet1!AP58/(1+Sheet1!$C$114)</f>
        <v>0</v>
      </c>
      <c r="AR5" s="3">
        <f ca="1">Sheet1!AQ58/(1+Sheet1!$C$114)</f>
        <v>0</v>
      </c>
      <c r="AS5" s="3">
        <f ca="1">Sheet1!AR58/(1+Sheet1!$C$114)</f>
        <v>0</v>
      </c>
      <c r="AT5" s="3">
        <f ca="1">Sheet1!AS58/(1+Sheet1!$C$114)</f>
        <v>0</v>
      </c>
      <c r="AU5" s="3">
        <f ca="1">Sheet1!AT58/(1+Sheet1!$C$114)</f>
        <v>0</v>
      </c>
      <c r="AV5" s="3">
        <f ca="1">Sheet1!AU58/(1+Sheet1!$C$114)</f>
        <v>0</v>
      </c>
      <c r="AW5" s="3">
        <f ca="1">Sheet1!AV58/(1+Sheet1!$C$114)</f>
        <v>0</v>
      </c>
      <c r="AX5" s="3">
        <f ca="1">Sheet1!AW58/(1+Sheet1!$C$114)</f>
        <v>0</v>
      </c>
      <c r="AY5" s="3">
        <f ca="1">Sheet1!AX58/(1+Sheet1!$C$114)</f>
        <v>0</v>
      </c>
      <c r="AZ5" s="3">
        <f ca="1">Sheet1!AY58/(1+Sheet1!$C$114)</f>
        <v>0</v>
      </c>
      <c r="BA5" s="3">
        <f ca="1">Sheet1!AZ58/(1+Sheet1!$C$114)</f>
        <v>0</v>
      </c>
      <c r="BB5" s="3">
        <f ca="1">Sheet1!BA58/(1+Sheet1!$C$114)</f>
        <v>0</v>
      </c>
      <c r="BC5" s="3">
        <f ca="1">Sheet1!BB58/(1+Sheet1!$C$114)</f>
        <v>0</v>
      </c>
      <c r="BD5" s="3">
        <f ca="1">Sheet1!BC58/(1+Sheet1!$C$114)</f>
        <v>0</v>
      </c>
      <c r="BE5" s="3">
        <f ca="1">Sheet1!BD58/(1+Sheet1!$C$114)</f>
        <v>0</v>
      </c>
      <c r="BF5" s="3">
        <f ca="1">Sheet1!BE58/(1+Sheet1!$C$114)</f>
        <v>0</v>
      </c>
      <c r="BG5" s="3">
        <f ca="1">Sheet1!BF58/(1+Sheet1!$C$114)</f>
        <v>0</v>
      </c>
    </row>
    <row r="6" spans="1:59" ht="17.25">
      <c r="A6" s="23" t="s">
        <v>83</v>
      </c>
      <c r="B6" t="s">
        <v>133</v>
      </c>
      <c r="C6" s="63">
        <f t="shared" ca="1" si="1"/>
        <v>488233002.93500507</v>
      </c>
      <c r="D6" s="3">
        <f ca="1">D7</f>
        <v>0</v>
      </c>
      <c r="E6" s="3">
        <f t="shared" ref="E6:BG6" ca="1" si="3">E7</f>
        <v>0</v>
      </c>
      <c r="F6" s="3">
        <f t="shared" ca="1" si="3"/>
        <v>0</v>
      </c>
      <c r="G6" s="3">
        <f t="shared" ca="1" si="3"/>
        <v>0</v>
      </c>
      <c r="H6" s="3">
        <f t="shared" ca="1" si="3"/>
        <v>0</v>
      </c>
      <c r="I6" s="3">
        <f t="shared" ca="1" si="3"/>
        <v>0</v>
      </c>
      <c r="J6" s="3">
        <f t="shared" ca="1" si="3"/>
        <v>0</v>
      </c>
      <c r="K6" s="3">
        <f t="shared" ca="1" si="3"/>
        <v>0</v>
      </c>
      <c r="L6" s="3">
        <f t="shared" ca="1" si="3"/>
        <v>0</v>
      </c>
      <c r="M6" s="3">
        <f t="shared" ca="1" si="3"/>
        <v>0</v>
      </c>
      <c r="N6" s="3">
        <f t="shared" ca="1" si="3"/>
        <v>0</v>
      </c>
      <c r="O6" s="3">
        <f t="shared" ca="1" si="3"/>
        <v>0</v>
      </c>
      <c r="P6" s="3">
        <f t="shared" ca="1" si="3"/>
        <v>0</v>
      </c>
      <c r="Q6" s="3">
        <f t="shared" ca="1" si="3"/>
        <v>0</v>
      </c>
      <c r="R6" s="3">
        <f t="shared" ca="1" si="3"/>
        <v>0</v>
      </c>
      <c r="S6" s="3">
        <f t="shared" ca="1" si="3"/>
        <v>0</v>
      </c>
      <c r="T6" s="3">
        <f t="shared" ca="1" si="3"/>
        <v>0</v>
      </c>
      <c r="U6" s="3">
        <f t="shared" ca="1" si="3"/>
        <v>0</v>
      </c>
      <c r="V6" s="3">
        <f t="shared" ca="1" si="3"/>
        <v>0</v>
      </c>
      <c r="W6" s="3">
        <f t="shared" ca="1" si="3"/>
        <v>0</v>
      </c>
      <c r="X6" s="3">
        <f t="shared" ca="1" si="3"/>
        <v>219704721.93896765</v>
      </c>
      <c r="Y6" s="3">
        <f t="shared" ca="1" si="3"/>
        <v>0</v>
      </c>
      <c r="Z6" s="3">
        <f t="shared" ca="1" si="3"/>
        <v>0</v>
      </c>
      <c r="AA6" s="3">
        <f t="shared" ca="1" si="3"/>
        <v>0</v>
      </c>
      <c r="AB6" s="3">
        <f t="shared" ca="1" si="3"/>
        <v>0</v>
      </c>
      <c r="AC6" s="3">
        <f t="shared" ca="1" si="3"/>
        <v>20343015.342996277</v>
      </c>
      <c r="AD6" s="3">
        <f t="shared" ca="1" si="3"/>
        <v>20343015.342996277</v>
      </c>
      <c r="AE6" s="3">
        <f t="shared" ca="1" si="3"/>
        <v>20343015.342996277</v>
      </c>
      <c r="AF6" s="3">
        <f t="shared" ca="1" si="3"/>
        <v>20343015.342996277</v>
      </c>
      <c r="AG6" s="3">
        <f t="shared" ca="1" si="3"/>
        <v>20343015.342996277</v>
      </c>
      <c r="AH6" s="3">
        <f t="shared" ca="1" si="3"/>
        <v>20343405.929515827</v>
      </c>
      <c r="AI6" s="3">
        <f t="shared" ca="1" si="3"/>
        <v>20924256.907362871</v>
      </c>
      <c r="AJ6" s="3">
        <f t="shared" ca="1" si="3"/>
        <v>20924256.907362871</v>
      </c>
      <c r="AK6" s="3">
        <f t="shared" ca="1" si="3"/>
        <v>20924256.907362871</v>
      </c>
      <c r="AL6" s="3">
        <f t="shared" ca="1" si="3"/>
        <v>20924256.907362871</v>
      </c>
      <c r="AM6" s="3">
        <f t="shared" ca="1" si="3"/>
        <v>20924256.907362871</v>
      </c>
      <c r="AN6" s="3">
        <f t="shared" ca="1" si="3"/>
        <v>20924256.907362871</v>
      </c>
      <c r="AO6" s="3">
        <f t="shared" ca="1" si="3"/>
        <v>20924256.907362871</v>
      </c>
      <c r="AP6" s="3">
        <f t="shared" ca="1" si="3"/>
        <v>0</v>
      </c>
      <c r="AQ6" s="3">
        <f t="shared" ca="1" si="3"/>
        <v>0</v>
      </c>
      <c r="AR6" s="3">
        <f t="shared" ca="1" si="3"/>
        <v>0</v>
      </c>
      <c r="AS6" s="3">
        <f t="shared" ca="1" si="3"/>
        <v>0</v>
      </c>
      <c r="AT6" s="3">
        <f t="shared" ca="1" si="3"/>
        <v>0</v>
      </c>
      <c r="AU6" s="3">
        <f t="shared" ca="1" si="3"/>
        <v>0</v>
      </c>
      <c r="AV6" s="3">
        <f t="shared" ca="1" si="3"/>
        <v>0</v>
      </c>
      <c r="AW6" s="3">
        <f t="shared" ca="1" si="3"/>
        <v>0</v>
      </c>
      <c r="AX6" s="3">
        <f t="shared" ca="1" si="3"/>
        <v>0</v>
      </c>
      <c r="AY6" s="3">
        <f t="shared" ca="1" si="3"/>
        <v>0</v>
      </c>
      <c r="AZ6" s="3">
        <f t="shared" ca="1" si="3"/>
        <v>0</v>
      </c>
      <c r="BA6" s="3">
        <f t="shared" ca="1" si="3"/>
        <v>0</v>
      </c>
      <c r="BB6" s="3">
        <f t="shared" ca="1" si="3"/>
        <v>0</v>
      </c>
      <c r="BC6" s="3">
        <f t="shared" ca="1" si="3"/>
        <v>0</v>
      </c>
      <c r="BD6" s="3">
        <f t="shared" ca="1" si="3"/>
        <v>0</v>
      </c>
      <c r="BE6" s="3">
        <f t="shared" ca="1" si="3"/>
        <v>0</v>
      </c>
      <c r="BF6" s="3">
        <f t="shared" ca="1" si="3"/>
        <v>0</v>
      </c>
      <c r="BG6" s="3">
        <f t="shared" ca="1" si="3"/>
        <v>0</v>
      </c>
    </row>
    <row r="7" spans="1:59" ht="17.25">
      <c r="A7" s="23" t="s">
        <v>84</v>
      </c>
      <c r="B7" t="s">
        <v>135</v>
      </c>
      <c r="C7" s="63">
        <f t="shared" ca="1" si="1"/>
        <v>488233002.93500507</v>
      </c>
      <c r="D7" s="3">
        <f ca="1">(Sheet1!$C$80-Sheet1!$D$137)*'利润表-1'!D3</f>
        <v>0</v>
      </c>
      <c r="E7" s="3">
        <f ca="1">(Sheet1!$C$80-Sheet1!$D$137)*'利润表-1'!E3</f>
        <v>0</v>
      </c>
      <c r="F7" s="3">
        <f ca="1">(Sheet1!$C$80-Sheet1!$D$137)*'利润表-1'!F3</f>
        <v>0</v>
      </c>
      <c r="G7" s="3">
        <f ca="1">(Sheet1!$C$80-Sheet1!$D$137)*'利润表-1'!G3</f>
        <v>0</v>
      </c>
      <c r="H7" s="3">
        <f ca="1">(Sheet1!$C$80-Sheet1!$D$137)*'利润表-1'!H3</f>
        <v>0</v>
      </c>
      <c r="I7" s="3">
        <f ca="1">(Sheet1!$C$80-Sheet1!$D$137)*'利润表-1'!I3</f>
        <v>0</v>
      </c>
      <c r="J7" s="3">
        <f ca="1">(Sheet1!$C$80-Sheet1!$D$137)*'利润表-1'!J3</f>
        <v>0</v>
      </c>
      <c r="K7" s="3">
        <f ca="1">(Sheet1!$C$80-Sheet1!$D$137)*'利润表-1'!K3</f>
        <v>0</v>
      </c>
      <c r="L7" s="3">
        <f ca="1">(Sheet1!$C$80-Sheet1!$D$137)*'利润表-1'!L3</f>
        <v>0</v>
      </c>
      <c r="M7" s="3">
        <f ca="1">(Sheet1!$C$80-Sheet1!$D$137)*'利润表-1'!M3</f>
        <v>0</v>
      </c>
      <c r="N7" s="3">
        <f ca="1">(Sheet1!$C$80-Sheet1!$D$137)*'利润表-1'!N3</f>
        <v>0</v>
      </c>
      <c r="O7" s="3">
        <f ca="1">(Sheet1!$C$80-Sheet1!$D$137)*'利润表-1'!O3</f>
        <v>0</v>
      </c>
      <c r="P7" s="3">
        <f ca="1">(Sheet1!$C$80-Sheet1!$D$137)*'利润表-1'!P3</f>
        <v>0</v>
      </c>
      <c r="Q7" s="3">
        <f ca="1">(Sheet1!$C$80-Sheet1!$D$137)*'利润表-1'!Q3</f>
        <v>0</v>
      </c>
      <c r="R7" s="3">
        <f ca="1">(Sheet1!$C$80-Sheet1!$D$137)*'利润表-1'!R3</f>
        <v>0</v>
      </c>
      <c r="S7" s="3">
        <f ca="1">(Sheet1!$C$80-Sheet1!$D$137)*'利润表-1'!S3</f>
        <v>0</v>
      </c>
      <c r="T7" s="3">
        <f ca="1">(Sheet1!$C$80-Sheet1!$D$137)*'利润表-1'!T3</f>
        <v>0</v>
      </c>
      <c r="U7" s="3">
        <f ca="1">(Sheet1!$C$80-Sheet1!$D$137)*'利润表-1'!U3</f>
        <v>0</v>
      </c>
      <c r="V7" s="3">
        <f ca="1">(Sheet1!$C$80-Sheet1!$D$137)*'利润表-1'!V3</f>
        <v>0</v>
      </c>
      <c r="W7" s="3">
        <f ca="1">(Sheet1!$C$80-Sheet1!$D$137)*'利润表-1'!W3</f>
        <v>0</v>
      </c>
      <c r="X7" s="3">
        <f ca="1">(Sheet1!$C$80-Sheet1!$D$137)*'利润表-1'!X3</f>
        <v>219704721.93896765</v>
      </c>
      <c r="Y7" s="3">
        <f ca="1">(Sheet1!$C$80-Sheet1!$D$137)*'利润表-1'!Y3</f>
        <v>0</v>
      </c>
      <c r="Z7" s="3">
        <f ca="1">(Sheet1!$C$80-Sheet1!$D$137)*'利润表-1'!Z3</f>
        <v>0</v>
      </c>
      <c r="AA7" s="3">
        <f ca="1">(Sheet1!$C$80-Sheet1!$D$137)*'利润表-1'!AA3</f>
        <v>0</v>
      </c>
      <c r="AB7" s="3">
        <f ca="1">(Sheet1!$C$80-Sheet1!$D$137)*'利润表-1'!AB3</f>
        <v>0</v>
      </c>
      <c r="AC7" s="3">
        <f ca="1">(Sheet1!$C$80-Sheet1!$D$137)*'利润表-1'!AC3</f>
        <v>20343015.342996277</v>
      </c>
      <c r="AD7" s="3">
        <f ca="1">(Sheet1!$C$80-Sheet1!$D$137)*'利润表-1'!AD3</f>
        <v>20343015.342996277</v>
      </c>
      <c r="AE7" s="3">
        <f ca="1">(Sheet1!$C$80-Sheet1!$D$137)*'利润表-1'!AE3</f>
        <v>20343015.342996277</v>
      </c>
      <c r="AF7" s="3">
        <f ca="1">(Sheet1!$C$80-Sheet1!$D$137)*'利润表-1'!AF3</f>
        <v>20343015.342996277</v>
      </c>
      <c r="AG7" s="3">
        <f ca="1">(Sheet1!$C$80-Sheet1!$D$137)*'利润表-1'!AG3</f>
        <v>20343015.342996277</v>
      </c>
      <c r="AH7" s="3">
        <f ca="1">(Sheet1!$C$80-Sheet1!$D$137)*'利润表-1'!AH3</f>
        <v>20343405.929515827</v>
      </c>
      <c r="AI7" s="3">
        <f ca="1">(Sheet1!$C$80-Sheet1!$D$137)*'利润表-1'!AI3</f>
        <v>20924256.907362871</v>
      </c>
      <c r="AJ7" s="3">
        <f ca="1">(Sheet1!$C$80-Sheet1!$D$137)*'利润表-1'!AJ3</f>
        <v>20924256.907362871</v>
      </c>
      <c r="AK7" s="3">
        <f ca="1">(Sheet1!$C$80-Sheet1!$D$137)*'利润表-1'!AK3</f>
        <v>20924256.907362871</v>
      </c>
      <c r="AL7" s="3">
        <f ca="1">(Sheet1!$C$80-Sheet1!$D$137)*'利润表-1'!AL3</f>
        <v>20924256.907362871</v>
      </c>
      <c r="AM7" s="3">
        <f ca="1">(Sheet1!$C$80-Sheet1!$D$137)*'利润表-1'!AM3</f>
        <v>20924256.907362871</v>
      </c>
      <c r="AN7" s="3">
        <f ca="1">(Sheet1!$C$80-Sheet1!$D$137)*'利润表-1'!AN3</f>
        <v>20924256.907362871</v>
      </c>
      <c r="AO7" s="3">
        <f ca="1">(Sheet1!$C$80-Sheet1!$D$137)*'利润表-1'!AO3</f>
        <v>20924256.907362871</v>
      </c>
      <c r="AP7" s="3">
        <f ca="1">(Sheet1!$C$80-Sheet1!$D$137)*'利润表-1'!AP3</f>
        <v>0</v>
      </c>
      <c r="AQ7" s="3">
        <f ca="1">(Sheet1!$C$80-Sheet1!$D$137)*'利润表-1'!AQ3</f>
        <v>0</v>
      </c>
      <c r="AR7" s="3">
        <f ca="1">(Sheet1!$C$80-Sheet1!$D$137)*'利润表-1'!AR3</f>
        <v>0</v>
      </c>
      <c r="AS7" s="3">
        <f ca="1">(Sheet1!$C$80-Sheet1!$D$137)*'利润表-1'!AS3</f>
        <v>0</v>
      </c>
      <c r="AT7" s="3">
        <f ca="1">(Sheet1!$C$80-Sheet1!$D$137)*'利润表-1'!AT3</f>
        <v>0</v>
      </c>
      <c r="AU7" s="3">
        <f ca="1">(Sheet1!$C$80-Sheet1!$D$137)*'利润表-1'!AU3</f>
        <v>0</v>
      </c>
      <c r="AV7" s="3">
        <f ca="1">(Sheet1!$C$80-Sheet1!$D$137)*'利润表-1'!AV3</f>
        <v>0</v>
      </c>
      <c r="AW7" s="3">
        <f ca="1">(Sheet1!$C$80-Sheet1!$D$137)*'利润表-1'!AW3</f>
        <v>0</v>
      </c>
      <c r="AX7" s="3">
        <f ca="1">(Sheet1!$C$80-Sheet1!$D$137)*'利润表-1'!AX3</f>
        <v>0</v>
      </c>
      <c r="AY7" s="3">
        <f ca="1">(Sheet1!$C$80-Sheet1!$D$137)*'利润表-1'!AY3</f>
        <v>0</v>
      </c>
      <c r="AZ7" s="3">
        <f ca="1">(Sheet1!$C$80-Sheet1!$D$137)*'利润表-1'!AZ3</f>
        <v>0</v>
      </c>
      <c r="BA7" s="3">
        <f ca="1">(Sheet1!$C$80-Sheet1!$D$137)*'利润表-1'!BA3</f>
        <v>0</v>
      </c>
      <c r="BB7" s="3">
        <f ca="1">(Sheet1!$C$80-Sheet1!$D$137)*'利润表-1'!BB3</f>
        <v>0</v>
      </c>
      <c r="BC7" s="3">
        <f ca="1">(Sheet1!$C$80-Sheet1!$D$137)*'利润表-1'!BC3</f>
        <v>0</v>
      </c>
      <c r="BD7" s="3">
        <f ca="1">(Sheet1!$C$80-Sheet1!$D$137)*'利润表-1'!BD3</f>
        <v>0</v>
      </c>
      <c r="BE7" s="3">
        <f ca="1">(Sheet1!$C$80-Sheet1!$D$137)*'利润表-1'!BE3</f>
        <v>0</v>
      </c>
      <c r="BF7" s="3">
        <f ca="1">(Sheet1!$C$80-Sheet1!$D$137)*'利润表-1'!BF3</f>
        <v>0</v>
      </c>
      <c r="BG7" s="3">
        <f ca="1">(Sheet1!$C$80-Sheet1!$D$137)*'利润表-1'!BG3</f>
        <v>0</v>
      </c>
    </row>
    <row r="8" spans="1:59" ht="17.25">
      <c r="A8" s="23" t="s">
        <v>85</v>
      </c>
      <c r="B8" t="s">
        <v>247</v>
      </c>
      <c r="C8" s="63">
        <f t="shared" ca="1" si="1"/>
        <v>273374109.83911473</v>
      </c>
      <c r="D8" s="3">
        <f ca="1">Sheet1!D145*Sheet1!$C$170*(1+Sheet1!$C$116)+D9</f>
        <v>0</v>
      </c>
      <c r="E8" s="3">
        <f ca="1">Sheet1!E145*Sheet1!$C$170*(1+Sheet1!$C$116)+E9</f>
        <v>0</v>
      </c>
      <c r="F8" s="3">
        <f ca="1">Sheet1!F145*Sheet1!$C$170*(1+Sheet1!$C$116)+F9</f>
        <v>0</v>
      </c>
      <c r="G8" s="3">
        <f ca="1">Sheet1!G145*Sheet1!$C$170*(1+Sheet1!$C$116)+G9</f>
        <v>0</v>
      </c>
      <c r="H8" s="3">
        <f ca="1">Sheet1!H145*Sheet1!$C$170*(1+Sheet1!$C$116)+H9</f>
        <v>0</v>
      </c>
      <c r="I8" s="3">
        <f ca="1">Sheet1!I145*Sheet1!$C$170*(1+Sheet1!$C$116)+I9</f>
        <v>0</v>
      </c>
      <c r="J8" s="3">
        <f ca="1">Sheet1!J145*Sheet1!$C$170*(1+Sheet1!$C$116)+J9</f>
        <v>0</v>
      </c>
      <c r="K8" s="3">
        <f ca="1">Sheet1!K145*Sheet1!$C$170*(1+Sheet1!$C$116)+K9</f>
        <v>0</v>
      </c>
      <c r="L8" s="3">
        <f ca="1">Sheet1!L145*Sheet1!$C$170*(1+Sheet1!$C$116)+L9</f>
        <v>0</v>
      </c>
      <c r="M8" s="3">
        <f ca="1">Sheet1!M145*Sheet1!$C$170*(1+Sheet1!$C$116)+M9</f>
        <v>0</v>
      </c>
      <c r="N8" s="3">
        <f ca="1">Sheet1!N145*Sheet1!$C$170*(1+Sheet1!$C$116)+N9</f>
        <v>0</v>
      </c>
      <c r="O8" s="3">
        <f ca="1">Sheet1!O145*Sheet1!$C$170*(1+Sheet1!$C$116)+O9</f>
        <v>0</v>
      </c>
      <c r="P8" s="3">
        <f ca="1">Sheet1!P145*Sheet1!$C$170*(1+Sheet1!$C$116)+P9</f>
        <v>0</v>
      </c>
      <c r="Q8" s="3">
        <f ca="1">Sheet1!Q145*Sheet1!$C$170*(1+Sheet1!$C$116)+Q9</f>
        <v>0</v>
      </c>
      <c r="R8" s="3">
        <f ca="1">Sheet1!R145*Sheet1!$C$170*(1+Sheet1!$C$116)+R9</f>
        <v>0</v>
      </c>
      <c r="S8" s="3">
        <f ca="1">Sheet1!S145*Sheet1!$C$170*(1+Sheet1!$C$116)+S9</f>
        <v>0</v>
      </c>
      <c r="T8" s="3">
        <f ca="1">Sheet1!T145*Sheet1!$C$170*(1+Sheet1!$C$116)+T9</f>
        <v>0</v>
      </c>
      <c r="U8" s="3">
        <f ca="1">Sheet1!U145*Sheet1!$C$170*(1+Sheet1!$C$116)+U9</f>
        <v>0</v>
      </c>
      <c r="V8" s="3">
        <f ca="1">Sheet1!V145*Sheet1!$C$170*(1+Sheet1!$C$116)+V9</f>
        <v>0</v>
      </c>
      <c r="W8" s="3">
        <f ca="1">Sheet1!W145*Sheet1!$C$170*(1+Sheet1!$C$116)+W9</f>
        <v>0</v>
      </c>
      <c r="X8" s="3">
        <f ca="1">Sheet1!X145*Sheet1!$C$170*(1+Sheet1!$C$116)+X9</f>
        <v>56626382.001447432</v>
      </c>
      <c r="Y8" s="3">
        <f ca="1">Sheet1!Y145*Sheet1!$C$170*(1+Sheet1!$C$116)+Y9</f>
        <v>0</v>
      </c>
      <c r="Z8" s="3">
        <f ca="1">Sheet1!Z145*Sheet1!$C$170*(1+Sheet1!$C$116)+Z9</f>
        <v>0</v>
      </c>
      <c r="AA8" s="3">
        <f ca="1">Sheet1!AA145*Sheet1!$C$170*(1+Sheet1!$C$116)+AA9</f>
        <v>0</v>
      </c>
      <c r="AB8" s="3">
        <f ca="1">Sheet1!AB145*Sheet1!$C$170*(1+Sheet1!$C$116)+AB9</f>
        <v>0</v>
      </c>
      <c r="AC8" s="3">
        <f ca="1">Sheet1!AC145*Sheet1!$C$170*(1+Sheet1!$C$116)+AC9</f>
        <v>5368765.0491428804</v>
      </c>
      <c r="AD8" s="3">
        <f ca="1">Sheet1!AD145*Sheet1!$C$170*(1+Sheet1!$C$116)+AD9</f>
        <v>5368765.0491428804</v>
      </c>
      <c r="AE8" s="3">
        <f ca="1">Sheet1!AE145*Sheet1!$C$170*(1+Sheet1!$C$116)+AE9</f>
        <v>5368765.0491428804</v>
      </c>
      <c r="AF8" s="3">
        <f ca="1">Sheet1!AF145*Sheet1!$C$170*(1+Sheet1!$C$116)+AF9</f>
        <v>5368765.0491428804</v>
      </c>
      <c r="AG8" s="3">
        <f ca="1">Sheet1!AG145*Sheet1!$C$170*(1+Sheet1!$C$116)+AG9</f>
        <v>5368765.0491428804</v>
      </c>
      <c r="AH8" s="3">
        <f ca="1">Sheet1!AH145*Sheet1!$C$170*(1+Sheet1!$C$116)+AH9</f>
        <v>5368868.1295967605</v>
      </c>
      <c r="AI8" s="3">
        <f ca="1">Sheet1!AI145*Sheet1!$C$170*(1+Sheet1!$C$116)+AI9</f>
        <v>5812801.7363805808</v>
      </c>
      <c r="AJ8" s="3">
        <f ca="1">Sheet1!AJ145*Sheet1!$C$170*(1+Sheet1!$C$116)+AJ9</f>
        <v>5812801.7363805808</v>
      </c>
      <c r="AK8" s="3">
        <f ca="1">Sheet1!AK145*Sheet1!$C$170*(1+Sheet1!$C$116)+AK9</f>
        <v>5812801.7363805808</v>
      </c>
      <c r="AL8" s="3">
        <f ca="1">Sheet1!AL145*Sheet1!$C$170*(1+Sheet1!$C$116)+AL9</f>
        <v>5812801.7363805808</v>
      </c>
      <c r="AM8" s="3">
        <f ca="1">Sheet1!AM145*Sheet1!$C$170*(1+Sheet1!$C$116)+AM9</f>
        <v>5812801.7363805808</v>
      </c>
      <c r="AN8" s="3">
        <f ca="1">Sheet1!AN145*Sheet1!$C$170*(1+Sheet1!$C$116)+AN9</f>
        <v>5812801.7363805808</v>
      </c>
      <c r="AO8" s="3">
        <f ca="1">Sheet1!AO145*Sheet1!$C$170*(1+Sheet1!$C$116)+AO9</f>
        <v>5812801.7363805808</v>
      </c>
      <c r="AP8" s="3">
        <f ca="1">Sheet1!AP145*Sheet1!$C$170*(1+Sheet1!$C$116)+AP9</f>
        <v>0</v>
      </c>
      <c r="AQ8" s="3">
        <f ca="1">Sheet1!AQ145*Sheet1!$C$170*(1+Sheet1!$C$116)+AQ9</f>
        <v>0</v>
      </c>
      <c r="AR8" s="3">
        <f ca="1">Sheet1!AR145*Sheet1!$C$170*(1+Sheet1!$C$116)+AR9</f>
        <v>0</v>
      </c>
      <c r="AS8" s="3">
        <f ca="1">Sheet1!AS145*Sheet1!$C$170*(1+Sheet1!$C$116)+AS9</f>
        <v>0</v>
      </c>
      <c r="AT8" s="3">
        <f ca="1">Sheet1!AT145*Sheet1!$C$170*(1+Sheet1!$C$116)+AT9</f>
        <v>0</v>
      </c>
      <c r="AU8" s="3">
        <f ca="1">Sheet1!AU145*Sheet1!$C$170*(1+Sheet1!$C$116)+AU9</f>
        <v>0</v>
      </c>
      <c r="AV8" s="3">
        <f ca="1">Sheet1!AV145*Sheet1!$C$170*(1+Sheet1!$C$116)+AV9</f>
        <v>0</v>
      </c>
      <c r="AW8" s="3">
        <f ca="1">Sheet1!AW145*Sheet1!$C$170*(1+Sheet1!$C$116)+AW9</f>
        <v>143845422.30769208</v>
      </c>
      <c r="AX8" s="3">
        <f ca="1">Sheet1!AX145*Sheet1!$C$170*(1+Sheet1!$C$116)+AX9</f>
        <v>0</v>
      </c>
      <c r="AY8" s="3">
        <f ca="1">Sheet1!AY145*Sheet1!$C$170*(1+Sheet1!$C$116)+AY9</f>
        <v>0</v>
      </c>
      <c r="AZ8" s="3">
        <f ca="1">Sheet1!AZ145*Sheet1!$C$170*(1+Sheet1!$C$116)+AZ9</f>
        <v>0</v>
      </c>
      <c r="BA8" s="3">
        <f ca="1">Sheet1!BA145*Sheet1!$C$170*(1+Sheet1!$C$116)+BA9</f>
        <v>0</v>
      </c>
      <c r="BB8" s="3">
        <f ca="1">Sheet1!BB145*Sheet1!$C$170*(1+Sheet1!$C$116)+BB9</f>
        <v>0</v>
      </c>
      <c r="BC8" s="3">
        <f ca="1">Sheet1!BC145*Sheet1!$C$170*(1+Sheet1!$C$116)+BC9</f>
        <v>0</v>
      </c>
      <c r="BD8" s="3">
        <f ca="1">Sheet1!BD145*Sheet1!$C$170*(1+Sheet1!$C$116)+BD9</f>
        <v>0</v>
      </c>
      <c r="BE8" s="3">
        <f ca="1">Sheet1!BE145*Sheet1!$C$170*(1+Sheet1!$C$116)+BE9</f>
        <v>0</v>
      </c>
      <c r="BF8" s="3">
        <f ca="1">Sheet1!BF145*Sheet1!$C$170*(1+Sheet1!$C$116)+BF9</f>
        <v>0</v>
      </c>
      <c r="BG8" s="3">
        <f ca="1">Sheet1!BG145*Sheet1!$C$170*(1+Sheet1!$C$116)+BG9</f>
        <v>0</v>
      </c>
    </row>
    <row r="9" spans="1:59" ht="17.25">
      <c r="A9" s="23" t="s">
        <v>86</v>
      </c>
      <c r="B9" t="s">
        <v>248</v>
      </c>
      <c r="C9" s="63">
        <f t="shared" ca="1" si="1"/>
        <v>143845422.30769208</v>
      </c>
      <c r="D9" s="3">
        <f>IF(D2=Sheet1!$C$14,Sheet1!$C$209,0)</f>
        <v>0</v>
      </c>
      <c r="E9" s="3">
        <f>IF(E2=Sheet1!$C$14,Sheet1!$C$209,0)</f>
        <v>0</v>
      </c>
      <c r="F9" s="3">
        <f>IF(F2=Sheet1!$C$14,Sheet1!$C$209,0)</f>
        <v>0</v>
      </c>
      <c r="G9" s="3">
        <f>IF(G2=Sheet1!$C$14,Sheet1!$C$209,0)</f>
        <v>0</v>
      </c>
      <c r="H9" s="3">
        <f>IF(H2=Sheet1!$C$14,Sheet1!$C$209,0)</f>
        <v>0</v>
      </c>
      <c r="I9" s="3">
        <f>IF(I2=Sheet1!$C$14,Sheet1!$C$209,0)</f>
        <v>0</v>
      </c>
      <c r="J9" s="3">
        <f>IF(J2=Sheet1!$C$14,Sheet1!$C$209,0)</f>
        <v>0</v>
      </c>
      <c r="K9" s="3">
        <f>IF(K2=Sheet1!$C$14,Sheet1!$C$209,0)</f>
        <v>0</v>
      </c>
      <c r="L9" s="3">
        <f>IF(L2=Sheet1!$C$14,Sheet1!$C$209,0)</f>
        <v>0</v>
      </c>
      <c r="M9" s="3">
        <f>IF(M2=Sheet1!$C$14,Sheet1!$C$209,0)</f>
        <v>0</v>
      </c>
      <c r="N9" s="3">
        <f>IF(N2=Sheet1!$C$14,Sheet1!$C$209,0)</f>
        <v>0</v>
      </c>
      <c r="O9" s="3">
        <f>IF(O2=Sheet1!$C$14,Sheet1!$C$209,0)</f>
        <v>0</v>
      </c>
      <c r="P9" s="3">
        <f>IF(P2=Sheet1!$C$14,Sheet1!$C$209,0)</f>
        <v>0</v>
      </c>
      <c r="Q9" s="3">
        <f>IF(Q2=Sheet1!$C$14,Sheet1!$C$209,0)</f>
        <v>0</v>
      </c>
      <c r="R9" s="3">
        <f>IF(R2=Sheet1!$C$14,Sheet1!$C$209,0)</f>
        <v>0</v>
      </c>
      <c r="S9" s="3">
        <f>IF(S2=Sheet1!$C$14,Sheet1!$C$209,0)</f>
        <v>0</v>
      </c>
      <c r="T9" s="3">
        <f>IF(T2=Sheet1!$C$14,Sheet1!$C$209,0)</f>
        <v>0</v>
      </c>
      <c r="U9" s="3">
        <f>IF(U2=Sheet1!$C$14,Sheet1!$C$209,0)</f>
        <v>0</v>
      </c>
      <c r="V9" s="3">
        <f>IF(V2=Sheet1!$C$14,Sheet1!$C$209,0)</f>
        <v>0</v>
      </c>
      <c r="W9" s="3">
        <f>IF(W2=Sheet1!$C$14,Sheet1!$C$209,0)</f>
        <v>0</v>
      </c>
      <c r="X9" s="3">
        <f>IF(X2=Sheet1!$C$14,Sheet1!$C$209,0)</f>
        <v>0</v>
      </c>
      <c r="Y9" s="3">
        <f>IF(Y2=Sheet1!$C$14,Sheet1!$C$209,0)</f>
        <v>0</v>
      </c>
      <c r="Z9" s="3">
        <f>IF(Z2=Sheet1!$C$14,Sheet1!$C$209,0)</f>
        <v>0</v>
      </c>
      <c r="AA9" s="3">
        <f>IF(AA2=Sheet1!$C$14,Sheet1!$C$209,0)</f>
        <v>0</v>
      </c>
      <c r="AB9" s="3">
        <f>IF(AB2=Sheet1!$C$14,Sheet1!$C$209,0)</f>
        <v>0</v>
      </c>
      <c r="AC9" s="3">
        <f>IF(AC2=Sheet1!$C$14,Sheet1!$C$209,0)</f>
        <v>0</v>
      </c>
      <c r="AD9" s="3">
        <f>IF(AD2=Sheet1!$C$14,Sheet1!$C$209,0)</f>
        <v>0</v>
      </c>
      <c r="AE9" s="3">
        <f>IF(AE2=Sheet1!$C$14,Sheet1!$C$209,0)</f>
        <v>0</v>
      </c>
      <c r="AF9" s="3">
        <f>IF(AF2=Sheet1!$C$14,Sheet1!$C$209,0)</f>
        <v>0</v>
      </c>
      <c r="AG9" s="3">
        <f>IF(AG2=Sheet1!$C$14,Sheet1!$C$209,0)</f>
        <v>0</v>
      </c>
      <c r="AH9" s="3">
        <f>IF(AH2=Sheet1!$C$14,Sheet1!$C$209,0)</f>
        <v>0</v>
      </c>
      <c r="AI9" s="3">
        <f>IF(AI2=Sheet1!$C$14,Sheet1!$C$209,0)</f>
        <v>0</v>
      </c>
      <c r="AJ9" s="3">
        <f>IF(AJ2=Sheet1!$C$14,Sheet1!$C$209,0)</f>
        <v>0</v>
      </c>
      <c r="AK9" s="3">
        <f>IF(AK2=Sheet1!$C$14,Sheet1!$C$209,0)</f>
        <v>0</v>
      </c>
      <c r="AL9" s="3">
        <f>IF(AL2=Sheet1!$C$14,Sheet1!$C$209,0)</f>
        <v>0</v>
      </c>
      <c r="AM9" s="3">
        <f>IF(AM2=Sheet1!$C$14,Sheet1!$C$209,0)</f>
        <v>0</v>
      </c>
      <c r="AN9" s="3">
        <f>IF(AN2=Sheet1!$C$14,Sheet1!$C$209,0)</f>
        <v>0</v>
      </c>
      <c r="AO9" s="3">
        <f>IF(AO2=Sheet1!$C$14,Sheet1!$C$209,0)</f>
        <v>0</v>
      </c>
      <c r="AP9" s="3">
        <f>IF(AP2=Sheet1!$C$14,Sheet1!$C$209,0)</f>
        <v>0</v>
      </c>
      <c r="AQ9" s="3">
        <f>IF(AQ2=Sheet1!$C$14,Sheet1!$C$209,0)</f>
        <v>0</v>
      </c>
      <c r="AR9" s="3">
        <f>IF(AR2=Sheet1!$C$14,Sheet1!$C$209,0)</f>
        <v>0</v>
      </c>
      <c r="AS9" s="3">
        <f>IF(AS2=Sheet1!$C$14,Sheet1!$C$209,0)</f>
        <v>0</v>
      </c>
      <c r="AT9" s="3">
        <f>IF(AT2=Sheet1!$C$14,Sheet1!$C$209,0)</f>
        <v>0</v>
      </c>
      <c r="AU9" s="3">
        <f>IF(AU2=Sheet1!$C$14,Sheet1!$C$209,0)</f>
        <v>0</v>
      </c>
      <c r="AV9" s="3">
        <f>IF(AV2=Sheet1!$C$14,Sheet1!$C$209,0)</f>
        <v>0</v>
      </c>
      <c r="AW9" s="3">
        <f ca="1">IF(AW2=Sheet1!$C$14,Sheet1!$C$209,0)</f>
        <v>143845422.30769208</v>
      </c>
      <c r="AX9" s="3">
        <f>IF(AX2=Sheet1!$C$14,Sheet1!$C$209,0)</f>
        <v>0</v>
      </c>
      <c r="AY9" s="3">
        <f>IF(AY2=Sheet1!$C$14,Sheet1!$C$209,0)</f>
        <v>0</v>
      </c>
      <c r="AZ9" s="3">
        <f>IF(AZ2=Sheet1!$C$14,Sheet1!$C$209,0)</f>
        <v>0</v>
      </c>
      <c r="BA9" s="3">
        <f>IF(BA2=Sheet1!$C$14,Sheet1!$C$209,0)</f>
        <v>0</v>
      </c>
      <c r="BB9" s="3">
        <f>IF(BB2=Sheet1!$C$14,Sheet1!$C$209,0)</f>
        <v>0</v>
      </c>
      <c r="BC9" s="3">
        <f>IF(BC2=Sheet1!$C$14,Sheet1!$C$209,0)</f>
        <v>0</v>
      </c>
      <c r="BD9" s="3">
        <f>IF(BD2=Sheet1!$C$14,Sheet1!$C$209,0)</f>
        <v>0</v>
      </c>
      <c r="BE9" s="3">
        <f>IF(BE2=Sheet1!$C$14,Sheet1!$C$209,0)</f>
        <v>0</v>
      </c>
      <c r="BF9" s="3">
        <f>IF(BF2=Sheet1!$C$14,Sheet1!$C$209,0)</f>
        <v>0</v>
      </c>
      <c r="BG9" s="3">
        <f>IF(BG2=Sheet1!$C$14,Sheet1!$C$209,0)</f>
        <v>0</v>
      </c>
    </row>
    <row r="10" spans="1:59" ht="17.25">
      <c r="A10" s="23" t="s">
        <v>87</v>
      </c>
      <c r="B10" t="s">
        <v>249</v>
      </c>
      <c r="C10" s="63">
        <f t="shared" ca="1" si="1"/>
        <v>38199988.000000007</v>
      </c>
      <c r="D10" s="3">
        <f ca="1">Sheet1!D234</f>
        <v>0</v>
      </c>
      <c r="E10" s="3">
        <f ca="1">Sheet1!E234</f>
        <v>0</v>
      </c>
      <c r="F10" s="3">
        <f ca="1">Sheet1!F234</f>
        <v>0</v>
      </c>
      <c r="G10" s="3">
        <f ca="1">Sheet1!G234</f>
        <v>0</v>
      </c>
      <c r="H10" s="3">
        <f ca="1">Sheet1!H234</f>
        <v>654544.80000000005</v>
      </c>
      <c r="I10" s="3">
        <f ca="1">Sheet1!I234</f>
        <v>654544.80000000005</v>
      </c>
      <c r="J10" s="3">
        <f ca="1">Sheet1!J234</f>
        <v>654544.80000000005</v>
      </c>
      <c r="K10" s="3">
        <f ca="1">Sheet1!K234</f>
        <v>654544.80000000005</v>
      </c>
      <c r="L10" s="3">
        <f ca="1">Sheet1!L234</f>
        <v>654544.80000000005</v>
      </c>
      <c r="M10" s="3">
        <f ca="1">Sheet1!M234</f>
        <v>654544.80000000005</v>
      </c>
      <c r="N10" s="3">
        <f ca="1">Sheet1!N234</f>
        <v>654544.80000000005</v>
      </c>
      <c r="O10" s="3">
        <f ca="1">Sheet1!O234</f>
        <v>654544.80000000005</v>
      </c>
      <c r="P10" s="3">
        <f ca="1">Sheet1!P234</f>
        <v>654544.80000000005</v>
      </c>
      <c r="Q10" s="3">
        <f ca="1">Sheet1!Q234</f>
        <v>654544.80000000005</v>
      </c>
      <c r="R10" s="3">
        <f ca="1">Sheet1!R234</f>
        <v>654552.00000000035</v>
      </c>
      <c r="S10" s="3">
        <f ca="1">Sheet1!S234</f>
        <v>1583330.8</v>
      </c>
      <c r="T10" s="3">
        <f ca="1">Sheet1!T234</f>
        <v>1583330.8</v>
      </c>
      <c r="U10" s="3">
        <f ca="1">Sheet1!U234</f>
        <v>1583330.8</v>
      </c>
      <c r="V10" s="3">
        <f ca="1">Sheet1!V234</f>
        <v>1583330.8</v>
      </c>
      <c r="W10" s="3">
        <f ca="1">Sheet1!W234</f>
        <v>1583330.8</v>
      </c>
      <c r="X10" s="3">
        <f ca="1">Sheet1!X234</f>
        <v>1583330.8</v>
      </c>
      <c r="Y10" s="3">
        <f ca="1">Sheet1!Y234</f>
        <v>1583330.8</v>
      </c>
      <c r="Z10" s="3">
        <f ca="1">Sheet1!Z234</f>
        <v>1583330.8</v>
      </c>
      <c r="AA10" s="3">
        <f ca="1">Sheet1!AA234</f>
        <v>1583330.8</v>
      </c>
      <c r="AB10" s="3">
        <f ca="1">Sheet1!AB234</f>
        <v>1583330.8</v>
      </c>
      <c r="AC10" s="3">
        <f ca="1">Sheet1!AC234</f>
        <v>1583330.8</v>
      </c>
      <c r="AD10" s="3">
        <f ca="1">Sheet1!AD234</f>
        <v>1583361.200000002</v>
      </c>
      <c r="AE10" s="3">
        <f ca="1">Sheet1!AE234</f>
        <v>1714284</v>
      </c>
      <c r="AF10" s="3">
        <f ca="1">Sheet1!AF234</f>
        <v>1714284</v>
      </c>
      <c r="AG10" s="3">
        <f ca="1">Sheet1!AG234</f>
        <v>1714284</v>
      </c>
      <c r="AH10" s="3">
        <f ca="1">Sheet1!AH234</f>
        <v>1714284</v>
      </c>
      <c r="AI10" s="3">
        <f ca="1">Sheet1!AI234</f>
        <v>1714284</v>
      </c>
      <c r="AJ10" s="3">
        <f ca="1">Sheet1!AJ234</f>
        <v>1714284</v>
      </c>
      <c r="AK10" s="3">
        <f ca="1">Sheet1!AK234</f>
        <v>1714284</v>
      </c>
      <c r="AL10" s="3">
        <f ca="1">Sheet1!AL234</f>
        <v>0</v>
      </c>
      <c r="AM10" s="3">
        <f ca="1">Sheet1!AM234</f>
        <v>0</v>
      </c>
      <c r="AN10" s="3">
        <f ca="1">Sheet1!AN234</f>
        <v>0</v>
      </c>
      <c r="AO10" s="3">
        <f ca="1">Sheet1!AO234</f>
        <v>0</v>
      </c>
      <c r="AP10" s="3">
        <f ca="1">Sheet1!AP234</f>
        <v>0</v>
      </c>
      <c r="AQ10" s="3">
        <f ca="1">Sheet1!AQ234</f>
        <v>0</v>
      </c>
      <c r="AR10" s="3">
        <f ca="1">Sheet1!AR234</f>
        <v>0</v>
      </c>
      <c r="AS10" s="3">
        <f ca="1">Sheet1!AS234</f>
        <v>0</v>
      </c>
      <c r="AT10" s="3">
        <f ca="1">Sheet1!AT234</f>
        <v>0</v>
      </c>
      <c r="AU10" s="3">
        <f>Sheet1!AU234</f>
        <v>0</v>
      </c>
      <c r="AV10" s="3">
        <f>Sheet1!AV234</f>
        <v>0</v>
      </c>
      <c r="AW10" s="3">
        <f>Sheet1!AW234</f>
        <v>0</v>
      </c>
      <c r="AX10" s="3">
        <f>Sheet1!AX234</f>
        <v>0</v>
      </c>
      <c r="AY10" s="3">
        <f>Sheet1!AY234</f>
        <v>0</v>
      </c>
      <c r="AZ10" s="3">
        <f>Sheet1!AZ234</f>
        <v>0</v>
      </c>
      <c r="BA10" s="3">
        <f>Sheet1!BA234</f>
        <v>0</v>
      </c>
      <c r="BB10" s="3">
        <f>Sheet1!BB234</f>
        <v>0</v>
      </c>
      <c r="BC10" s="3">
        <f>Sheet1!BC234</f>
        <v>0</v>
      </c>
      <c r="BD10" s="3">
        <f>Sheet1!BD234</f>
        <v>0</v>
      </c>
      <c r="BE10" s="3">
        <f>Sheet1!BE234</f>
        <v>0</v>
      </c>
      <c r="BF10" s="3">
        <f>Sheet1!BF234</f>
        <v>0</v>
      </c>
      <c r="BG10" s="3">
        <f>Sheet1!BG234</f>
        <v>0</v>
      </c>
    </row>
    <row r="11" spans="1:59" ht="17.25">
      <c r="A11" s="23" t="s">
        <v>88</v>
      </c>
      <c r="C11" s="63">
        <f t="shared" ca="1" si="1"/>
        <v>0</v>
      </c>
      <c r="D11" s="3">
        <f ca="1">Sheet1!D235</f>
        <v>0</v>
      </c>
      <c r="E11" s="3">
        <f ca="1">Sheet1!E235</f>
        <v>0</v>
      </c>
      <c r="F11" s="3">
        <f ca="1">Sheet1!F235</f>
        <v>0</v>
      </c>
      <c r="G11" s="3">
        <f ca="1">Sheet1!G235</f>
        <v>0</v>
      </c>
      <c r="H11" s="3">
        <f ca="1">Sheet1!H235</f>
        <v>0</v>
      </c>
      <c r="I11" s="3">
        <f ca="1">Sheet1!I235</f>
        <v>0</v>
      </c>
      <c r="J11" s="3">
        <f ca="1">Sheet1!J235</f>
        <v>0</v>
      </c>
      <c r="K11" s="3">
        <f ca="1">Sheet1!K235</f>
        <v>0</v>
      </c>
      <c r="L11" s="3">
        <f ca="1">Sheet1!L235</f>
        <v>0</v>
      </c>
      <c r="M11" s="3">
        <f ca="1">Sheet1!M235</f>
        <v>0</v>
      </c>
      <c r="N11" s="3">
        <f ca="1">Sheet1!N235</f>
        <v>0</v>
      </c>
      <c r="O11" s="3">
        <f ca="1">Sheet1!O235</f>
        <v>0</v>
      </c>
      <c r="P11" s="3">
        <f ca="1">Sheet1!P235</f>
        <v>0</v>
      </c>
      <c r="Q11" s="3">
        <f ca="1">Sheet1!Q235</f>
        <v>0</v>
      </c>
      <c r="R11" s="3">
        <f ca="1">Sheet1!R235</f>
        <v>0</v>
      </c>
      <c r="S11" s="3">
        <f ca="1">Sheet1!S235</f>
        <v>0</v>
      </c>
      <c r="T11" s="3">
        <f ca="1">Sheet1!T235</f>
        <v>0</v>
      </c>
      <c r="U11" s="3">
        <f ca="1">Sheet1!U235</f>
        <v>0</v>
      </c>
      <c r="V11" s="3">
        <f ca="1">Sheet1!V235</f>
        <v>0</v>
      </c>
      <c r="W11" s="3">
        <f ca="1">Sheet1!W235</f>
        <v>0</v>
      </c>
      <c r="X11" s="3">
        <f ca="1">Sheet1!X235</f>
        <v>0</v>
      </c>
      <c r="Y11" s="3">
        <f ca="1">Sheet1!Y235</f>
        <v>0</v>
      </c>
      <c r="Z11" s="3">
        <f ca="1">Sheet1!Z235</f>
        <v>0</v>
      </c>
      <c r="AA11" s="3">
        <f ca="1">Sheet1!AA235</f>
        <v>0</v>
      </c>
      <c r="AB11" s="3">
        <f ca="1">Sheet1!AB235</f>
        <v>0</v>
      </c>
      <c r="AC11" s="3">
        <f ca="1">Sheet1!AC235</f>
        <v>0</v>
      </c>
      <c r="AD11" s="3">
        <f ca="1">Sheet1!AD235</f>
        <v>0</v>
      </c>
      <c r="AE11" s="3">
        <f ca="1">Sheet1!AE235</f>
        <v>0</v>
      </c>
      <c r="AF11" s="3">
        <f ca="1">Sheet1!AF235</f>
        <v>0</v>
      </c>
      <c r="AG11" s="3">
        <f ca="1">Sheet1!AG235</f>
        <v>0</v>
      </c>
      <c r="AH11" s="3">
        <f ca="1">Sheet1!AH235</f>
        <v>0</v>
      </c>
      <c r="AI11" s="3">
        <f ca="1">Sheet1!AI235</f>
        <v>0</v>
      </c>
      <c r="AJ11" s="3">
        <f ca="1">Sheet1!AJ235</f>
        <v>0</v>
      </c>
      <c r="AK11" s="3">
        <f ca="1">Sheet1!AK235</f>
        <v>0</v>
      </c>
      <c r="AL11" s="3">
        <f ca="1">Sheet1!AL235</f>
        <v>0</v>
      </c>
      <c r="AM11" s="3">
        <f ca="1">Sheet1!AM235</f>
        <v>0</v>
      </c>
      <c r="AN11" s="3">
        <f ca="1">Sheet1!AN235</f>
        <v>0</v>
      </c>
      <c r="AO11" s="3">
        <f ca="1">Sheet1!AO235</f>
        <v>0</v>
      </c>
      <c r="AP11" s="3">
        <f ca="1">Sheet1!AP235</f>
        <v>0</v>
      </c>
      <c r="AQ11" s="3">
        <f ca="1">Sheet1!AQ235</f>
        <v>0</v>
      </c>
      <c r="AR11" s="3">
        <f ca="1">Sheet1!AR235</f>
        <v>0</v>
      </c>
      <c r="AS11" s="3">
        <f ca="1">Sheet1!AS235</f>
        <v>0</v>
      </c>
      <c r="AT11" s="3">
        <f ca="1">Sheet1!AT235</f>
        <v>0</v>
      </c>
      <c r="AU11" s="3">
        <f ca="1">Sheet1!AU235</f>
        <v>0</v>
      </c>
      <c r="AV11" s="3">
        <f ca="1">Sheet1!AV235</f>
        <v>0</v>
      </c>
      <c r="AW11" s="3">
        <f ca="1">Sheet1!AW235</f>
        <v>0</v>
      </c>
      <c r="AX11" s="3">
        <f ca="1">Sheet1!AX235</f>
        <v>0</v>
      </c>
      <c r="AY11" s="3">
        <f ca="1">Sheet1!AY235</f>
        <v>0</v>
      </c>
      <c r="AZ11" s="3">
        <f ca="1">Sheet1!AZ235</f>
        <v>0</v>
      </c>
      <c r="BA11" s="3">
        <f ca="1">Sheet1!BA235</f>
        <v>0</v>
      </c>
      <c r="BB11" s="3">
        <f ca="1">Sheet1!BB235</f>
        <v>0</v>
      </c>
      <c r="BC11" s="3">
        <f ca="1">Sheet1!BC235</f>
        <v>0</v>
      </c>
      <c r="BD11" s="3">
        <f ca="1">Sheet1!BD235</f>
        <v>0</v>
      </c>
      <c r="BE11" s="3">
        <f ca="1">Sheet1!BE235</f>
        <v>0</v>
      </c>
      <c r="BF11" s="3">
        <f ca="1">Sheet1!BF235</f>
        <v>0</v>
      </c>
      <c r="BG11" s="3">
        <f ca="1">Sheet1!BG235</f>
        <v>0</v>
      </c>
    </row>
    <row r="12" spans="1:59" ht="17.25">
      <c r="A12" s="23" t="s">
        <v>89</v>
      </c>
      <c r="B12" s="57"/>
      <c r="C12" s="63">
        <f t="shared" si="1"/>
        <v>0</v>
      </c>
      <c r="D12" s="3">
        <f>Sheet1!D236</f>
        <v>0</v>
      </c>
      <c r="E12" s="3">
        <f>Sheet1!E236</f>
        <v>0</v>
      </c>
      <c r="F12" s="3">
        <f>Sheet1!F236</f>
        <v>0</v>
      </c>
      <c r="G12" s="3">
        <f>Sheet1!G236</f>
        <v>0</v>
      </c>
      <c r="H12" s="3">
        <f>Sheet1!H236</f>
        <v>0</v>
      </c>
      <c r="I12" s="3">
        <f>Sheet1!I236</f>
        <v>0</v>
      </c>
      <c r="J12" s="3">
        <f>Sheet1!J236</f>
        <v>0</v>
      </c>
      <c r="K12" s="3">
        <f>Sheet1!K236</f>
        <v>0</v>
      </c>
      <c r="L12" s="3">
        <f>Sheet1!L236</f>
        <v>0</v>
      </c>
      <c r="M12" s="3">
        <f>Sheet1!M236</f>
        <v>0</v>
      </c>
      <c r="N12" s="3">
        <f>Sheet1!N236</f>
        <v>0</v>
      </c>
      <c r="O12" s="3">
        <f>Sheet1!O236</f>
        <v>0</v>
      </c>
      <c r="P12" s="3">
        <f>Sheet1!P236</f>
        <v>0</v>
      </c>
      <c r="Q12" s="3">
        <f>Sheet1!Q236</f>
        <v>0</v>
      </c>
      <c r="R12" s="3">
        <f>Sheet1!R236</f>
        <v>0</v>
      </c>
      <c r="S12" s="3">
        <f>Sheet1!S236</f>
        <v>0</v>
      </c>
      <c r="T12" s="3">
        <f>Sheet1!T236</f>
        <v>0</v>
      </c>
      <c r="U12" s="3">
        <f>Sheet1!U236</f>
        <v>0</v>
      </c>
      <c r="V12" s="3">
        <f>Sheet1!V236</f>
        <v>0</v>
      </c>
      <c r="W12" s="3">
        <f>Sheet1!W236</f>
        <v>0</v>
      </c>
      <c r="X12" s="3">
        <f>Sheet1!X236</f>
        <v>0</v>
      </c>
      <c r="Y12" s="3">
        <f>Sheet1!Y236</f>
        <v>0</v>
      </c>
      <c r="Z12" s="3">
        <f>Sheet1!Z236</f>
        <v>0</v>
      </c>
      <c r="AA12" s="3">
        <f>Sheet1!AA236</f>
        <v>0</v>
      </c>
      <c r="AB12" s="3">
        <f>Sheet1!AB236</f>
        <v>0</v>
      </c>
      <c r="AC12" s="3">
        <f>Sheet1!AC236</f>
        <v>0</v>
      </c>
      <c r="AD12" s="3">
        <f>Sheet1!AD236</f>
        <v>0</v>
      </c>
      <c r="AE12" s="3">
        <f>Sheet1!AE236</f>
        <v>0</v>
      </c>
      <c r="AF12" s="3">
        <f>Sheet1!AF236</f>
        <v>0</v>
      </c>
      <c r="AG12" s="3">
        <f>Sheet1!AG236</f>
        <v>0</v>
      </c>
      <c r="AH12" s="3">
        <f>Sheet1!AH236</f>
        <v>0</v>
      </c>
      <c r="AI12" s="3">
        <f>Sheet1!AI236</f>
        <v>0</v>
      </c>
      <c r="AJ12" s="3">
        <f>Sheet1!AJ236</f>
        <v>0</v>
      </c>
      <c r="AK12" s="3">
        <f>Sheet1!AK236</f>
        <v>0</v>
      </c>
      <c r="AL12" s="3">
        <f>Sheet1!AL236</f>
        <v>0</v>
      </c>
      <c r="AM12" s="3">
        <f>Sheet1!AM236</f>
        <v>0</v>
      </c>
      <c r="AN12" s="3">
        <f>Sheet1!AN236</f>
        <v>0</v>
      </c>
      <c r="AO12" s="3">
        <f>Sheet1!AO236</f>
        <v>0</v>
      </c>
      <c r="AP12" s="3">
        <f>Sheet1!AP236</f>
        <v>0</v>
      </c>
      <c r="AQ12" s="3">
        <f>Sheet1!AQ236</f>
        <v>0</v>
      </c>
      <c r="AR12" s="3">
        <f>Sheet1!AR236</f>
        <v>0</v>
      </c>
      <c r="AS12" s="3">
        <f>Sheet1!AS236</f>
        <v>0</v>
      </c>
      <c r="AT12" s="3">
        <f>Sheet1!AT236</f>
        <v>0</v>
      </c>
      <c r="AU12" s="3">
        <f>Sheet1!AU236</f>
        <v>0</v>
      </c>
      <c r="AV12" s="3">
        <f>Sheet1!AV236</f>
        <v>0</v>
      </c>
      <c r="AW12" s="3">
        <f>Sheet1!AW236</f>
        <v>0</v>
      </c>
      <c r="AX12" s="3">
        <f>Sheet1!AX236</f>
        <v>0</v>
      </c>
      <c r="AY12" s="3">
        <f>Sheet1!AY236</f>
        <v>0</v>
      </c>
      <c r="AZ12" s="3">
        <f>Sheet1!AZ236</f>
        <v>0</v>
      </c>
      <c r="BA12" s="3">
        <f>Sheet1!BA236</f>
        <v>0</v>
      </c>
      <c r="BB12" s="3">
        <f>Sheet1!BB236</f>
        <v>0</v>
      </c>
      <c r="BC12" s="3">
        <f>Sheet1!BC236</f>
        <v>0</v>
      </c>
      <c r="BD12" s="3">
        <f>Sheet1!BD236</f>
        <v>0</v>
      </c>
      <c r="BE12" s="3">
        <f>Sheet1!BE236</f>
        <v>0</v>
      </c>
      <c r="BF12" s="3">
        <f>Sheet1!BF236</f>
        <v>0</v>
      </c>
      <c r="BG12" s="3">
        <f>Sheet1!BG236</f>
        <v>0</v>
      </c>
    </row>
    <row r="13" spans="1:59" ht="15">
      <c r="A13" s="30" t="s">
        <v>113</v>
      </c>
      <c r="B13" t="s">
        <v>142</v>
      </c>
      <c r="C13" s="63">
        <f t="shared" ca="1" si="1"/>
        <v>57299982.000000007</v>
      </c>
      <c r="D13" s="3">
        <f ca="1">Sheet1!D237</f>
        <v>0</v>
      </c>
      <c r="E13" s="3">
        <f ca="1">Sheet1!E237</f>
        <v>0</v>
      </c>
      <c r="F13" s="3">
        <f ca="1">Sheet1!F237</f>
        <v>0</v>
      </c>
      <c r="G13" s="3">
        <f ca="1">Sheet1!G237</f>
        <v>0</v>
      </c>
      <c r="H13" s="3">
        <f ca="1">Sheet1!H237</f>
        <v>0</v>
      </c>
      <c r="I13" s="3">
        <f ca="1">Sheet1!I237</f>
        <v>0</v>
      </c>
      <c r="J13" s="3">
        <f ca="1">Sheet1!J237</f>
        <v>0</v>
      </c>
      <c r="K13" s="3">
        <f ca="1">Sheet1!K237</f>
        <v>0</v>
      </c>
      <c r="L13" s="3">
        <f ca="1">Sheet1!L237</f>
        <v>0</v>
      </c>
      <c r="M13" s="3">
        <f ca="1">Sheet1!M237</f>
        <v>0</v>
      </c>
      <c r="N13" s="3">
        <f ca="1">Sheet1!N237</f>
        <v>0</v>
      </c>
      <c r="O13" s="3">
        <f ca="1">Sheet1!O237</f>
        <v>0</v>
      </c>
      <c r="P13" s="3">
        <f ca="1">Sheet1!P237</f>
        <v>0</v>
      </c>
      <c r="Q13" s="3">
        <f ca="1">Sheet1!Q237</f>
        <v>0</v>
      </c>
      <c r="R13" s="3">
        <f ca="1">Sheet1!R237</f>
        <v>0</v>
      </c>
      <c r="S13" s="3">
        <f ca="1">Sheet1!S237</f>
        <v>0</v>
      </c>
      <c r="T13" s="3">
        <f ca="1">Sheet1!T237</f>
        <v>0</v>
      </c>
      <c r="U13" s="3">
        <f ca="1">Sheet1!U237</f>
        <v>0</v>
      </c>
      <c r="V13" s="3">
        <f ca="1">Sheet1!V237</f>
        <v>0</v>
      </c>
      <c r="W13" s="3">
        <f ca="1">Sheet1!W237</f>
        <v>0</v>
      </c>
      <c r="X13" s="3">
        <f ca="1">Sheet1!X237</f>
        <v>25049977.199999999</v>
      </c>
      <c r="Y13" s="3">
        <f ca="1">Sheet1!Y237</f>
        <v>0</v>
      </c>
      <c r="Z13" s="3">
        <f ca="1">Sheet1!Z237</f>
        <v>0</v>
      </c>
      <c r="AA13" s="3">
        <f ca="1">Sheet1!AA237</f>
        <v>0</v>
      </c>
      <c r="AB13" s="3">
        <f ca="1">Sheet1!AB237</f>
        <v>0</v>
      </c>
      <c r="AC13" s="3">
        <f ca="1">Sheet1!AC237</f>
        <v>2374996.1999999997</v>
      </c>
      <c r="AD13" s="3">
        <f ca="1">Sheet1!AD237</f>
        <v>2374996.1999999997</v>
      </c>
      <c r="AE13" s="3">
        <f ca="1">Sheet1!AE237</f>
        <v>2374996.1999999997</v>
      </c>
      <c r="AF13" s="3">
        <f ca="1">Sheet1!AF237</f>
        <v>2374996.1999999997</v>
      </c>
      <c r="AG13" s="3">
        <f ca="1">Sheet1!AG237</f>
        <v>2374996.1999999997</v>
      </c>
      <c r="AH13" s="3">
        <f ca="1">Sheet1!AH237</f>
        <v>2375041.8000000031</v>
      </c>
      <c r="AI13" s="3">
        <f ca="1">Sheet1!AI237</f>
        <v>2571426</v>
      </c>
      <c r="AJ13" s="3">
        <f ca="1">Sheet1!AJ237</f>
        <v>2571426</v>
      </c>
      <c r="AK13" s="3">
        <f ca="1">Sheet1!AK237</f>
        <v>2571426</v>
      </c>
      <c r="AL13" s="3">
        <f ca="1">Sheet1!AL237</f>
        <v>2571426</v>
      </c>
      <c r="AM13" s="3">
        <f ca="1">Sheet1!AM237</f>
        <v>2571426</v>
      </c>
      <c r="AN13" s="3">
        <f ca="1">Sheet1!AN237</f>
        <v>2571426</v>
      </c>
      <c r="AO13" s="3">
        <f ca="1">Sheet1!AO237</f>
        <v>2571426</v>
      </c>
      <c r="AP13" s="3">
        <f ca="1">Sheet1!AP237</f>
        <v>0</v>
      </c>
      <c r="AQ13" s="3">
        <f ca="1">Sheet1!AQ237</f>
        <v>0</v>
      </c>
      <c r="AR13" s="3">
        <f ca="1">Sheet1!AR237</f>
        <v>0</v>
      </c>
      <c r="AS13" s="3">
        <f ca="1">Sheet1!AS237</f>
        <v>0</v>
      </c>
      <c r="AT13" s="3">
        <f ca="1">Sheet1!AT237</f>
        <v>0</v>
      </c>
      <c r="AU13" s="3">
        <f ca="1">Sheet1!AU237</f>
        <v>0</v>
      </c>
      <c r="AV13" s="3">
        <f ca="1">Sheet1!AV237</f>
        <v>0</v>
      </c>
      <c r="AW13" s="3">
        <f ca="1">Sheet1!AW237</f>
        <v>0</v>
      </c>
      <c r="AX13" s="3">
        <f ca="1">Sheet1!AX237</f>
        <v>0</v>
      </c>
      <c r="AY13" s="3">
        <f ca="1">Sheet1!AY237</f>
        <v>0</v>
      </c>
      <c r="AZ13" s="3">
        <f ca="1">Sheet1!AZ237</f>
        <v>0</v>
      </c>
      <c r="BA13" s="3">
        <f ca="1">Sheet1!BA237</f>
        <v>0</v>
      </c>
      <c r="BB13" s="3">
        <f ca="1">Sheet1!BB237</f>
        <v>0</v>
      </c>
      <c r="BC13" s="3">
        <f ca="1">Sheet1!BC237</f>
        <v>0</v>
      </c>
      <c r="BD13" s="3">
        <f ca="1">Sheet1!BD237</f>
        <v>0</v>
      </c>
      <c r="BE13" s="3">
        <f ca="1">Sheet1!BE237</f>
        <v>0</v>
      </c>
      <c r="BF13" s="3">
        <f ca="1">Sheet1!BF237</f>
        <v>0</v>
      </c>
      <c r="BG13" s="3">
        <f ca="1">Sheet1!BG237</f>
        <v>0</v>
      </c>
    </row>
    <row r="14" spans="1:59" ht="17.25">
      <c r="A14" s="23" t="s">
        <v>90</v>
      </c>
      <c r="B14" t="s">
        <v>143</v>
      </c>
      <c r="C14" s="63">
        <f t="shared" si="1"/>
        <v>108468.45333333324</v>
      </c>
      <c r="D14" s="3">
        <f>Sheet1!D238</f>
        <v>7747.7466666666669</v>
      </c>
      <c r="E14" s="3">
        <f>Sheet1!E238</f>
        <v>7747.7466666666669</v>
      </c>
      <c r="F14" s="3">
        <f>Sheet1!F238</f>
        <v>7747.7466666666669</v>
      </c>
      <c r="G14" s="3">
        <f>Sheet1!G238</f>
        <v>1936.9366666666667</v>
      </c>
      <c r="H14" s="3">
        <f>Sheet1!H238</f>
        <v>1936.9366666666667</v>
      </c>
      <c r="I14" s="3">
        <f>Sheet1!I238</f>
        <v>1936.9366666666667</v>
      </c>
      <c r="J14" s="3">
        <f>Sheet1!J238</f>
        <v>1936.9366666666667</v>
      </c>
      <c r="K14" s="3">
        <f>Sheet1!K238</f>
        <v>1936.9366666666667</v>
      </c>
      <c r="L14" s="3">
        <f>Sheet1!L238</f>
        <v>1936.9366666666667</v>
      </c>
      <c r="M14" s="3">
        <f>Sheet1!M238</f>
        <v>1936.9366666666667</v>
      </c>
      <c r="N14" s="3">
        <f>Sheet1!N238</f>
        <v>1936.9366666666667</v>
      </c>
      <c r="O14" s="3">
        <f>Sheet1!O238</f>
        <v>1936.9366666666667</v>
      </c>
      <c r="P14" s="3">
        <f>Sheet1!P238</f>
        <v>1936.9366666666667</v>
      </c>
      <c r="Q14" s="3">
        <f>Sheet1!Q238</f>
        <v>1936.9366666666667</v>
      </c>
      <c r="R14" s="3">
        <f>Sheet1!R238</f>
        <v>1936.9366666666667</v>
      </c>
      <c r="S14" s="3">
        <f>Sheet1!S238</f>
        <v>1936.9366666666667</v>
      </c>
      <c r="T14" s="3">
        <f>Sheet1!T238</f>
        <v>1936.9366666666667</v>
      </c>
      <c r="U14" s="3">
        <f>Sheet1!U238</f>
        <v>1936.9366666666667</v>
      </c>
      <c r="V14" s="3">
        <f>Sheet1!V238</f>
        <v>1936.9366666666667</v>
      </c>
      <c r="W14" s="3">
        <f>Sheet1!W238</f>
        <v>1936.9366666666667</v>
      </c>
      <c r="X14" s="3">
        <f>Sheet1!X238</f>
        <v>1936.9366666666667</v>
      </c>
      <c r="Y14" s="3">
        <f>Sheet1!Y238</f>
        <v>1936.9366666666667</v>
      </c>
      <c r="Z14" s="3">
        <f>Sheet1!Z238</f>
        <v>1936.9366666666667</v>
      </c>
      <c r="AA14" s="3">
        <f>Sheet1!AA238</f>
        <v>1936.9366666666667</v>
      </c>
      <c r="AB14" s="3">
        <f>Sheet1!AB238</f>
        <v>1936.9366666666667</v>
      </c>
      <c r="AC14" s="3">
        <f>Sheet1!AC238</f>
        <v>1936.9366666666667</v>
      </c>
      <c r="AD14" s="3">
        <f>Sheet1!AD238</f>
        <v>1936.9366666666667</v>
      </c>
      <c r="AE14" s="3">
        <f>Sheet1!AE238</f>
        <v>1936.9366666666667</v>
      </c>
      <c r="AF14" s="3">
        <f>Sheet1!AF238</f>
        <v>1936.9366666666667</v>
      </c>
      <c r="AG14" s="3">
        <f>Sheet1!AG238</f>
        <v>1936.9366666666667</v>
      </c>
      <c r="AH14" s="3">
        <f>Sheet1!AH238</f>
        <v>1936.9366666666667</v>
      </c>
      <c r="AI14" s="3">
        <f>Sheet1!AI238</f>
        <v>1936.9366666666667</v>
      </c>
      <c r="AJ14" s="3">
        <f>Sheet1!AJ238</f>
        <v>1936.9366666666667</v>
      </c>
      <c r="AK14" s="3">
        <f>Sheet1!AK238</f>
        <v>1936.9366666666667</v>
      </c>
      <c r="AL14" s="3">
        <f>Sheet1!AL238</f>
        <v>1936.9366666666667</v>
      </c>
      <c r="AM14" s="3">
        <f>Sheet1!AM238</f>
        <v>1936.9366666666667</v>
      </c>
      <c r="AN14" s="3">
        <f>Sheet1!AN238</f>
        <v>1936.9366666666667</v>
      </c>
      <c r="AO14" s="3">
        <f>Sheet1!AO238</f>
        <v>1936.9366666666667</v>
      </c>
      <c r="AP14" s="3">
        <f>Sheet1!AP238</f>
        <v>1936.9366666666667</v>
      </c>
      <c r="AQ14" s="3">
        <f>Sheet1!AQ238</f>
        <v>1936.9366666666667</v>
      </c>
      <c r="AR14" s="3">
        <f>Sheet1!AR238</f>
        <v>1936.9366666666667</v>
      </c>
      <c r="AS14" s="3">
        <f>Sheet1!AS238</f>
        <v>1936.9366666666667</v>
      </c>
      <c r="AT14" s="3">
        <f>Sheet1!AT238</f>
        <v>1936.9366666666667</v>
      </c>
      <c r="AU14" s="3">
        <f>Sheet1!AU238</f>
        <v>1936.9366666666667</v>
      </c>
      <c r="AV14" s="3">
        <f>Sheet1!AV238</f>
        <v>1936.9366666666667</v>
      </c>
      <c r="AW14" s="3">
        <f>Sheet1!AW238</f>
        <v>1936.9366666666667</v>
      </c>
      <c r="AX14" s="3">
        <f>Sheet1!AX238</f>
        <v>1936.9366666666667</v>
      </c>
      <c r="AY14" s="3">
        <f>Sheet1!AY238</f>
        <v>1936.9366666666667</v>
      </c>
      <c r="AZ14" s="3">
        <f>Sheet1!AZ238</f>
        <v>1936.9366666666667</v>
      </c>
      <c r="BA14" s="3">
        <f>Sheet1!BA238</f>
        <v>1936.9366666666667</v>
      </c>
      <c r="BB14" s="3">
        <f>Sheet1!BB238</f>
        <v>1936.9366666666667</v>
      </c>
      <c r="BC14" s="3">
        <f>Sheet1!BC238</f>
        <v>0</v>
      </c>
      <c r="BD14" s="3">
        <f>Sheet1!BD238</f>
        <v>0</v>
      </c>
      <c r="BE14" s="3">
        <f>Sheet1!BE238</f>
        <v>0</v>
      </c>
      <c r="BF14" s="3">
        <f>Sheet1!BF238</f>
        <v>0</v>
      </c>
      <c r="BG14" s="3">
        <f>Sheet1!BG238</f>
        <v>0</v>
      </c>
    </row>
    <row r="15" spans="1:59" ht="17.25">
      <c r="A15" s="23" t="s">
        <v>91</v>
      </c>
      <c r="B15" t="s">
        <v>143</v>
      </c>
      <c r="C15" s="63">
        <f t="shared" si="1"/>
        <v>155141.1400000001</v>
      </c>
      <c r="D15" s="3">
        <f>Sheet1!D239</f>
        <v>11081.51</v>
      </c>
      <c r="E15" s="3">
        <f>Sheet1!E239</f>
        <v>11081.51</v>
      </c>
      <c r="F15" s="3">
        <f>Sheet1!F239</f>
        <v>11081.51</v>
      </c>
      <c r="G15" s="3">
        <f>Sheet1!G239</f>
        <v>2770.3775000000001</v>
      </c>
      <c r="H15" s="3">
        <f>Sheet1!H239</f>
        <v>2770.3775000000001</v>
      </c>
      <c r="I15" s="3">
        <f>Sheet1!I239</f>
        <v>2770.3775000000001</v>
      </c>
      <c r="J15" s="3">
        <f>Sheet1!J239</f>
        <v>2770.3775000000001</v>
      </c>
      <c r="K15" s="3">
        <f>Sheet1!K239</f>
        <v>2770.3775000000001</v>
      </c>
      <c r="L15" s="3">
        <f>Sheet1!L239</f>
        <v>2770.3775000000001</v>
      </c>
      <c r="M15" s="3">
        <f>Sheet1!M239</f>
        <v>2770.3775000000001</v>
      </c>
      <c r="N15" s="3">
        <f>Sheet1!N239</f>
        <v>2770.3775000000001</v>
      </c>
      <c r="O15" s="3">
        <f>Sheet1!O239</f>
        <v>2770.3775000000001</v>
      </c>
      <c r="P15" s="3">
        <f>Sheet1!P239</f>
        <v>2770.3775000000001</v>
      </c>
      <c r="Q15" s="3">
        <f>Sheet1!Q239</f>
        <v>2770.3775000000001</v>
      </c>
      <c r="R15" s="3">
        <f>Sheet1!R239</f>
        <v>2770.3775000000001</v>
      </c>
      <c r="S15" s="3">
        <f>Sheet1!S239</f>
        <v>2770.3775000000001</v>
      </c>
      <c r="T15" s="3">
        <f>Sheet1!T239</f>
        <v>2770.3775000000001</v>
      </c>
      <c r="U15" s="3">
        <f>Sheet1!U239</f>
        <v>2770.3775000000001</v>
      </c>
      <c r="V15" s="3">
        <f>Sheet1!V239</f>
        <v>2770.3775000000001</v>
      </c>
      <c r="W15" s="3">
        <f>Sheet1!W239</f>
        <v>2770.3775000000001</v>
      </c>
      <c r="X15" s="3">
        <f>Sheet1!X239</f>
        <v>2770.3775000000001</v>
      </c>
      <c r="Y15" s="3">
        <f>Sheet1!Y239</f>
        <v>2770.3775000000001</v>
      </c>
      <c r="Z15" s="3">
        <f>Sheet1!Z239</f>
        <v>2770.3775000000001</v>
      </c>
      <c r="AA15" s="3">
        <f>Sheet1!AA239</f>
        <v>2770.3775000000001</v>
      </c>
      <c r="AB15" s="3">
        <f>Sheet1!AB239</f>
        <v>2770.3775000000001</v>
      </c>
      <c r="AC15" s="3">
        <f>Sheet1!AC239</f>
        <v>2770.3775000000001</v>
      </c>
      <c r="AD15" s="3">
        <f>Sheet1!AD239</f>
        <v>2770.3775000000001</v>
      </c>
      <c r="AE15" s="3">
        <f>Sheet1!AE239</f>
        <v>2770.3775000000001</v>
      </c>
      <c r="AF15" s="3">
        <f>Sheet1!AF239</f>
        <v>2770.3775000000001</v>
      </c>
      <c r="AG15" s="3">
        <f>Sheet1!AG239</f>
        <v>2770.3775000000001</v>
      </c>
      <c r="AH15" s="3">
        <f>Sheet1!AH239</f>
        <v>2770.3775000000001</v>
      </c>
      <c r="AI15" s="3">
        <f>Sheet1!AI239</f>
        <v>2770.3775000000001</v>
      </c>
      <c r="AJ15" s="3">
        <f>Sheet1!AJ239</f>
        <v>2770.3775000000001</v>
      </c>
      <c r="AK15" s="3">
        <f>Sheet1!AK239</f>
        <v>2770.3775000000001</v>
      </c>
      <c r="AL15" s="3">
        <f>Sheet1!AL239</f>
        <v>2770.3775000000001</v>
      </c>
      <c r="AM15" s="3">
        <f>Sheet1!AM239</f>
        <v>2770.3775000000001</v>
      </c>
      <c r="AN15" s="3">
        <f>Sheet1!AN239</f>
        <v>2770.3775000000001</v>
      </c>
      <c r="AO15" s="3">
        <f>Sheet1!AO239</f>
        <v>2770.3775000000001</v>
      </c>
      <c r="AP15" s="3">
        <f>Sheet1!AP239</f>
        <v>2770.3775000000001</v>
      </c>
      <c r="AQ15" s="3">
        <f>Sheet1!AQ239</f>
        <v>2770.3775000000001</v>
      </c>
      <c r="AR15" s="3">
        <f>Sheet1!AR239</f>
        <v>2770.3775000000001</v>
      </c>
      <c r="AS15" s="3">
        <f>Sheet1!AS239</f>
        <v>2770.3775000000001</v>
      </c>
      <c r="AT15" s="3">
        <f>Sheet1!AT239</f>
        <v>2770.3775000000001</v>
      </c>
      <c r="AU15" s="3">
        <f>Sheet1!AU239</f>
        <v>2770.3775000000001</v>
      </c>
      <c r="AV15" s="3">
        <f>Sheet1!AV239</f>
        <v>2770.3775000000001</v>
      </c>
      <c r="AW15" s="3">
        <f>Sheet1!AW239</f>
        <v>2770.3775000000001</v>
      </c>
      <c r="AX15" s="3">
        <f>Sheet1!AX239</f>
        <v>2770.3775000000001</v>
      </c>
      <c r="AY15" s="3">
        <f>Sheet1!AY239</f>
        <v>2770.3775000000001</v>
      </c>
      <c r="AZ15" s="3">
        <f>Sheet1!AZ239</f>
        <v>2770.3775000000001</v>
      </c>
      <c r="BA15" s="3">
        <f>Sheet1!BA239</f>
        <v>2770.3775000000001</v>
      </c>
      <c r="BB15" s="3">
        <f>Sheet1!BB239</f>
        <v>2770.3775000000001</v>
      </c>
      <c r="BC15" s="3">
        <f>Sheet1!BC239</f>
        <v>0</v>
      </c>
      <c r="BD15" s="3">
        <f>Sheet1!BD239</f>
        <v>0</v>
      </c>
      <c r="BE15" s="3">
        <f>Sheet1!BE239</f>
        <v>0</v>
      </c>
      <c r="BF15" s="3">
        <f>Sheet1!BF239</f>
        <v>0</v>
      </c>
      <c r="BG15" s="3">
        <f>Sheet1!BG239</f>
        <v>0</v>
      </c>
    </row>
    <row r="16" spans="1:59" ht="17.25">
      <c r="A16" s="23" t="s">
        <v>92</v>
      </c>
      <c r="B16" t="s">
        <v>143</v>
      </c>
      <c r="C16" s="63">
        <f t="shared" si="1"/>
        <v>109307.3333333334</v>
      </c>
      <c r="D16" s="3">
        <f>Sheet1!D240</f>
        <v>7807.666666666667</v>
      </c>
      <c r="E16" s="3">
        <f>Sheet1!E240</f>
        <v>7807.666666666667</v>
      </c>
      <c r="F16" s="3">
        <f>Sheet1!F240</f>
        <v>7807.666666666667</v>
      </c>
      <c r="G16" s="3">
        <f>Sheet1!G240</f>
        <v>1951.9166666666667</v>
      </c>
      <c r="H16" s="3">
        <f>Sheet1!H240</f>
        <v>1951.9166666666667</v>
      </c>
      <c r="I16" s="3">
        <f>Sheet1!I240</f>
        <v>1951.9166666666667</v>
      </c>
      <c r="J16" s="3">
        <f>Sheet1!J240</f>
        <v>1951.9166666666667</v>
      </c>
      <c r="K16" s="3">
        <f>Sheet1!K240</f>
        <v>1951.9166666666667</v>
      </c>
      <c r="L16" s="3">
        <f>Sheet1!L240</f>
        <v>1951.9166666666667</v>
      </c>
      <c r="M16" s="3">
        <f>Sheet1!M240</f>
        <v>1951.9166666666667</v>
      </c>
      <c r="N16" s="3">
        <f>Sheet1!N240</f>
        <v>1951.9166666666667</v>
      </c>
      <c r="O16" s="3">
        <f>Sheet1!O240</f>
        <v>1951.9166666666667</v>
      </c>
      <c r="P16" s="3">
        <f>Sheet1!P240</f>
        <v>1951.9166666666667</v>
      </c>
      <c r="Q16" s="3">
        <f>Sheet1!Q240</f>
        <v>1951.9166666666667</v>
      </c>
      <c r="R16" s="3">
        <f>Sheet1!R240</f>
        <v>1951.9166666666667</v>
      </c>
      <c r="S16" s="3">
        <f>Sheet1!S240</f>
        <v>1951.9166666666667</v>
      </c>
      <c r="T16" s="3">
        <f>Sheet1!T240</f>
        <v>1951.9166666666667</v>
      </c>
      <c r="U16" s="3">
        <f>Sheet1!U240</f>
        <v>1951.9166666666667</v>
      </c>
      <c r="V16" s="3">
        <f>Sheet1!V240</f>
        <v>1951.9166666666667</v>
      </c>
      <c r="W16" s="3">
        <f>Sheet1!W240</f>
        <v>1951.9166666666667</v>
      </c>
      <c r="X16" s="3">
        <f>Sheet1!X240</f>
        <v>1951.9166666666667</v>
      </c>
      <c r="Y16" s="3">
        <f>Sheet1!Y240</f>
        <v>1951.9166666666667</v>
      </c>
      <c r="Z16" s="3">
        <f>Sheet1!Z240</f>
        <v>1951.9166666666667</v>
      </c>
      <c r="AA16" s="3">
        <f>Sheet1!AA240</f>
        <v>1951.9166666666667</v>
      </c>
      <c r="AB16" s="3">
        <f>Sheet1!AB240</f>
        <v>1951.9166666666667</v>
      </c>
      <c r="AC16" s="3">
        <f>Sheet1!AC240</f>
        <v>1951.9166666666667</v>
      </c>
      <c r="AD16" s="3">
        <f>Sheet1!AD240</f>
        <v>1951.9166666666667</v>
      </c>
      <c r="AE16" s="3">
        <f>Sheet1!AE240</f>
        <v>1951.9166666666667</v>
      </c>
      <c r="AF16" s="3">
        <f>Sheet1!AF240</f>
        <v>1951.9166666666667</v>
      </c>
      <c r="AG16" s="3">
        <f>Sheet1!AG240</f>
        <v>1951.9166666666667</v>
      </c>
      <c r="AH16" s="3">
        <f>Sheet1!AH240</f>
        <v>1951.9166666666667</v>
      </c>
      <c r="AI16" s="3">
        <f>Sheet1!AI240</f>
        <v>1951.9166666666667</v>
      </c>
      <c r="AJ16" s="3">
        <f>Sheet1!AJ240</f>
        <v>1951.9166666666667</v>
      </c>
      <c r="AK16" s="3">
        <f>Sheet1!AK240</f>
        <v>1951.9166666666667</v>
      </c>
      <c r="AL16" s="3">
        <f>Sheet1!AL240</f>
        <v>1951.9166666666667</v>
      </c>
      <c r="AM16" s="3">
        <f>Sheet1!AM240</f>
        <v>1951.9166666666667</v>
      </c>
      <c r="AN16" s="3">
        <f>Sheet1!AN240</f>
        <v>1951.9166666666667</v>
      </c>
      <c r="AO16" s="3">
        <f>Sheet1!AO240</f>
        <v>1951.9166666666667</v>
      </c>
      <c r="AP16" s="3">
        <f>Sheet1!AP240</f>
        <v>1951.9166666666667</v>
      </c>
      <c r="AQ16" s="3">
        <f>Sheet1!AQ240</f>
        <v>1951.9166666666667</v>
      </c>
      <c r="AR16" s="3">
        <f>Sheet1!AR240</f>
        <v>1951.9166666666667</v>
      </c>
      <c r="AS16" s="3">
        <f>Sheet1!AS240</f>
        <v>1951.9166666666667</v>
      </c>
      <c r="AT16" s="3">
        <f>Sheet1!AT240</f>
        <v>1951.9166666666667</v>
      </c>
      <c r="AU16" s="3">
        <f>Sheet1!AU240</f>
        <v>1951.9166666666667</v>
      </c>
      <c r="AV16" s="3">
        <f>Sheet1!AV240</f>
        <v>1951.9166666666667</v>
      </c>
      <c r="AW16" s="3">
        <f>Sheet1!AW240</f>
        <v>1951.9166666666667</v>
      </c>
      <c r="AX16" s="3">
        <f>Sheet1!AX240</f>
        <v>1951.9166666666667</v>
      </c>
      <c r="AY16" s="3">
        <f>Sheet1!AY240</f>
        <v>1951.9166666666667</v>
      </c>
      <c r="AZ16" s="3">
        <f>Sheet1!AZ240</f>
        <v>1951.9166666666667</v>
      </c>
      <c r="BA16" s="3">
        <f>Sheet1!BA240</f>
        <v>1951.9166666666667</v>
      </c>
      <c r="BB16" s="3">
        <f>Sheet1!BB240</f>
        <v>1951.9166666666667</v>
      </c>
      <c r="BC16" s="3">
        <f>Sheet1!BC240</f>
        <v>0</v>
      </c>
      <c r="BD16" s="3">
        <f>Sheet1!BD240</f>
        <v>0</v>
      </c>
      <c r="BE16" s="3">
        <f>Sheet1!BE240</f>
        <v>0</v>
      </c>
      <c r="BF16" s="3">
        <f>Sheet1!BF240</f>
        <v>0</v>
      </c>
      <c r="BG16" s="3">
        <f>Sheet1!BG240</f>
        <v>0</v>
      </c>
    </row>
    <row r="17" spans="1:59" ht="17.25">
      <c r="A17" s="23" t="s">
        <v>93</v>
      </c>
      <c r="B17" t="s">
        <v>147</v>
      </c>
      <c r="C17" s="63">
        <f t="shared" ca="1" si="1"/>
        <v>879411988.15497124</v>
      </c>
      <c r="D17" s="3">
        <f ca="1">D4-D6-D8-SUM(D10:D14)+SUM(D15:D16)</f>
        <v>11141.43</v>
      </c>
      <c r="E17" s="3">
        <f t="shared" ref="E17:BG17" ca="1" si="4">E4-E6-E8-SUM(E10:E14)+SUM(E15:E16)</f>
        <v>11141.43</v>
      </c>
      <c r="F17" s="3">
        <f t="shared" ca="1" si="4"/>
        <v>11141.43</v>
      </c>
      <c r="G17" s="3">
        <f t="shared" ca="1" si="4"/>
        <v>2785.3575000000001</v>
      </c>
      <c r="H17" s="3">
        <f t="shared" ca="1" si="4"/>
        <v>-651759.4425</v>
      </c>
      <c r="I17" s="3">
        <f t="shared" ca="1" si="4"/>
        <v>-651759.4425</v>
      </c>
      <c r="J17" s="3">
        <f t="shared" ca="1" si="4"/>
        <v>-651759.4425</v>
      </c>
      <c r="K17" s="3">
        <f t="shared" ca="1" si="4"/>
        <v>-651759.4425</v>
      </c>
      <c r="L17" s="3">
        <f t="shared" ca="1" si="4"/>
        <v>-651759.4425</v>
      </c>
      <c r="M17" s="3">
        <f t="shared" ca="1" si="4"/>
        <v>-651759.4425</v>
      </c>
      <c r="N17" s="3">
        <f t="shared" ca="1" si="4"/>
        <v>-651759.4425</v>
      </c>
      <c r="O17" s="3">
        <f t="shared" ca="1" si="4"/>
        <v>-651759.4425</v>
      </c>
      <c r="P17" s="3">
        <f t="shared" ca="1" si="4"/>
        <v>-651759.4425</v>
      </c>
      <c r="Q17" s="3">
        <f t="shared" ca="1" si="4"/>
        <v>-651759.4425</v>
      </c>
      <c r="R17" s="3">
        <f t="shared" ca="1" si="4"/>
        <v>-651766.64250000031</v>
      </c>
      <c r="S17" s="3">
        <f t="shared" ca="1" si="4"/>
        <v>-1580545.4425000001</v>
      </c>
      <c r="T17" s="3">
        <f t="shared" ca="1" si="4"/>
        <v>-1580545.4425000001</v>
      </c>
      <c r="U17" s="3">
        <f t="shared" ca="1" si="4"/>
        <v>-1580545.4425000001</v>
      </c>
      <c r="V17" s="3">
        <f t="shared" ca="1" si="4"/>
        <v>-1580545.4425000001</v>
      </c>
      <c r="W17" s="3">
        <f t="shared" ca="1" si="4"/>
        <v>-1580545.4425000001</v>
      </c>
      <c r="X17" s="3">
        <f t="shared" ca="1" si="4"/>
        <v>456128591.59890312</v>
      </c>
      <c r="Y17" s="3">
        <f t="shared" ca="1" si="4"/>
        <v>-1580545.4425000001</v>
      </c>
      <c r="Z17" s="3">
        <f t="shared" ca="1" si="4"/>
        <v>-1580545.4425000001</v>
      </c>
      <c r="AA17" s="3">
        <f t="shared" ca="1" si="4"/>
        <v>-1580545.4425000001</v>
      </c>
      <c r="AB17" s="3">
        <f t="shared" ca="1" si="4"/>
        <v>-1580545.4425000001</v>
      </c>
      <c r="AC17" s="3">
        <f t="shared" ca="1" si="4"/>
        <v>42302259.783542655</v>
      </c>
      <c r="AD17" s="3">
        <f t="shared" ca="1" si="4"/>
        <v>42302229.383542657</v>
      </c>
      <c r="AE17" s="3">
        <f t="shared" ca="1" si="4"/>
        <v>42171306.58354266</v>
      </c>
      <c r="AF17" s="3">
        <f t="shared" ca="1" si="4"/>
        <v>42171306.58354266</v>
      </c>
      <c r="AG17" s="3">
        <f t="shared" ca="1" si="4"/>
        <v>42171306.58354266</v>
      </c>
      <c r="AH17" s="3">
        <f t="shared" ca="1" si="4"/>
        <v>42172149.134751141</v>
      </c>
      <c r="AI17" s="3">
        <f t="shared" ca="1" si="4"/>
        <v>46902016.713756546</v>
      </c>
      <c r="AJ17" s="3">
        <f t="shared" ca="1" si="4"/>
        <v>46902016.713756546</v>
      </c>
      <c r="AK17" s="3">
        <f t="shared" ca="1" si="4"/>
        <v>46902016.713756546</v>
      </c>
      <c r="AL17" s="3">
        <f t="shared" ca="1" si="4"/>
        <v>48616300.713756546</v>
      </c>
      <c r="AM17" s="3">
        <f t="shared" ca="1" si="4"/>
        <v>48616300.713756546</v>
      </c>
      <c r="AN17" s="3">
        <f t="shared" ca="1" si="4"/>
        <v>48616300.713756546</v>
      </c>
      <c r="AO17" s="3">
        <f t="shared" ca="1" si="4"/>
        <v>48616300.713756546</v>
      </c>
      <c r="AP17" s="3">
        <f t="shared" ca="1" si="4"/>
        <v>2785.3575000000001</v>
      </c>
      <c r="AQ17" s="3">
        <f t="shared" ca="1" si="4"/>
        <v>2785.3575000000001</v>
      </c>
      <c r="AR17" s="3">
        <f t="shared" ca="1" si="4"/>
        <v>2785.3575000000001</v>
      </c>
      <c r="AS17" s="3">
        <f t="shared" ca="1" si="4"/>
        <v>2785.3575000000001</v>
      </c>
      <c r="AT17" s="3">
        <f t="shared" ca="1" si="4"/>
        <v>2785.3575000000001</v>
      </c>
      <c r="AU17" s="3">
        <f t="shared" ca="1" si="4"/>
        <v>2785.3575000000001</v>
      </c>
      <c r="AV17" s="3">
        <f t="shared" ca="1" si="4"/>
        <v>2785.3575000000001</v>
      </c>
      <c r="AW17" s="3">
        <f t="shared" ca="1" si="4"/>
        <v>-143842636.95019209</v>
      </c>
      <c r="AX17" s="3">
        <f t="shared" ca="1" si="4"/>
        <v>2785.3575000000001</v>
      </c>
      <c r="AY17" s="3">
        <f t="shared" ca="1" si="4"/>
        <v>2785.3575000000001</v>
      </c>
      <c r="AZ17" s="3">
        <f t="shared" ca="1" si="4"/>
        <v>2785.3575000000001</v>
      </c>
      <c r="BA17" s="3">
        <f t="shared" ca="1" si="4"/>
        <v>2785.3575000000001</v>
      </c>
      <c r="BB17" s="3">
        <f t="shared" ca="1" si="4"/>
        <v>2785.3575000000001</v>
      </c>
      <c r="BC17" s="3">
        <f t="shared" ca="1" si="4"/>
        <v>0</v>
      </c>
      <c r="BD17" s="3">
        <f t="shared" ca="1" si="4"/>
        <v>0</v>
      </c>
      <c r="BE17" s="3">
        <f t="shared" ca="1" si="4"/>
        <v>0</v>
      </c>
      <c r="BF17" s="3">
        <f t="shared" ca="1" si="4"/>
        <v>0</v>
      </c>
      <c r="BG17" s="3">
        <f t="shared" ca="1" si="4"/>
        <v>0</v>
      </c>
    </row>
    <row r="18" spans="1:59" ht="17.25">
      <c r="A18" s="23" t="s">
        <v>94</v>
      </c>
      <c r="B18" t="s">
        <v>143</v>
      </c>
      <c r="C18" s="63">
        <f t="shared" si="1"/>
        <v>151442.66666666666</v>
      </c>
      <c r="D18" s="3">
        <f>Sheet1!D241</f>
        <v>10817.333333333334</v>
      </c>
      <c r="E18" s="3">
        <f>Sheet1!E241</f>
        <v>10817.333333333334</v>
      </c>
      <c r="F18" s="3">
        <f>Sheet1!F241</f>
        <v>10817.333333333334</v>
      </c>
      <c r="G18" s="3">
        <f>Sheet1!G241</f>
        <v>2704.3333333333335</v>
      </c>
      <c r="H18" s="3">
        <f>Sheet1!H241</f>
        <v>2704.3333333333335</v>
      </c>
      <c r="I18" s="3">
        <f>Sheet1!I241</f>
        <v>2704.3333333333335</v>
      </c>
      <c r="J18" s="3">
        <f>Sheet1!J241</f>
        <v>2704.3333333333335</v>
      </c>
      <c r="K18" s="3">
        <f>Sheet1!K241</f>
        <v>2704.3333333333335</v>
      </c>
      <c r="L18" s="3">
        <f>Sheet1!L241</f>
        <v>2704.3333333333335</v>
      </c>
      <c r="M18" s="3">
        <f>Sheet1!M241</f>
        <v>2704.3333333333335</v>
      </c>
      <c r="N18" s="3">
        <f>Sheet1!N241</f>
        <v>2704.3333333333335</v>
      </c>
      <c r="O18" s="3">
        <f>Sheet1!O241</f>
        <v>2704.3333333333335</v>
      </c>
      <c r="P18" s="3">
        <f>Sheet1!P241</f>
        <v>2704.3333333333335</v>
      </c>
      <c r="Q18" s="3">
        <f>Sheet1!Q241</f>
        <v>2704.3333333333335</v>
      </c>
      <c r="R18" s="3">
        <f>Sheet1!R241</f>
        <v>2704.3333333333335</v>
      </c>
      <c r="S18" s="3">
        <f>Sheet1!S241</f>
        <v>2704.3333333333335</v>
      </c>
      <c r="T18" s="3">
        <f>Sheet1!T241</f>
        <v>2704.3333333333335</v>
      </c>
      <c r="U18" s="3">
        <f>Sheet1!U241</f>
        <v>2704.3333333333335</v>
      </c>
      <c r="V18" s="3">
        <f>Sheet1!V241</f>
        <v>2704.3333333333335</v>
      </c>
      <c r="W18" s="3">
        <f>Sheet1!W241</f>
        <v>2704.3333333333335</v>
      </c>
      <c r="X18" s="3">
        <f>Sheet1!X241</f>
        <v>2704.3333333333335</v>
      </c>
      <c r="Y18" s="3">
        <f>Sheet1!Y241</f>
        <v>2704.3333333333335</v>
      </c>
      <c r="Z18" s="3">
        <f>Sheet1!Z241</f>
        <v>2704.3333333333335</v>
      </c>
      <c r="AA18" s="3">
        <f>Sheet1!AA241</f>
        <v>2704.3333333333335</v>
      </c>
      <c r="AB18" s="3">
        <f>Sheet1!AB241</f>
        <v>2704.3333333333335</v>
      </c>
      <c r="AC18" s="3">
        <f>Sheet1!AC241</f>
        <v>2704.3333333333335</v>
      </c>
      <c r="AD18" s="3">
        <f>Sheet1!AD241</f>
        <v>2704.3333333333335</v>
      </c>
      <c r="AE18" s="3">
        <f>Sheet1!AE241</f>
        <v>2704.3333333333335</v>
      </c>
      <c r="AF18" s="3">
        <f>Sheet1!AF241</f>
        <v>2704.3333333333335</v>
      </c>
      <c r="AG18" s="3">
        <f>Sheet1!AG241</f>
        <v>2704.3333333333335</v>
      </c>
      <c r="AH18" s="3">
        <f>Sheet1!AH241</f>
        <v>2704.3333333333335</v>
      </c>
      <c r="AI18" s="3">
        <f>Sheet1!AI241</f>
        <v>2704.3333333333335</v>
      </c>
      <c r="AJ18" s="3">
        <f>Sheet1!AJ241</f>
        <v>2704.3333333333335</v>
      </c>
      <c r="AK18" s="3">
        <f>Sheet1!AK241</f>
        <v>2704.3333333333335</v>
      </c>
      <c r="AL18" s="3">
        <f>Sheet1!AL241</f>
        <v>2704.3333333333335</v>
      </c>
      <c r="AM18" s="3">
        <f>Sheet1!AM241</f>
        <v>2704.3333333333335</v>
      </c>
      <c r="AN18" s="3">
        <f>Sheet1!AN241</f>
        <v>2704.3333333333335</v>
      </c>
      <c r="AO18" s="3">
        <f>Sheet1!AO241</f>
        <v>2704.3333333333335</v>
      </c>
      <c r="AP18" s="3">
        <f>Sheet1!AP241</f>
        <v>2704.3333333333335</v>
      </c>
      <c r="AQ18" s="3">
        <f>Sheet1!AQ241</f>
        <v>2704.3333333333335</v>
      </c>
      <c r="AR18" s="3">
        <f>Sheet1!AR241</f>
        <v>2704.3333333333335</v>
      </c>
      <c r="AS18" s="3">
        <f>Sheet1!AS241</f>
        <v>2704.3333333333335</v>
      </c>
      <c r="AT18" s="3">
        <f>Sheet1!AT241</f>
        <v>2704.3333333333335</v>
      </c>
      <c r="AU18" s="3">
        <f>Sheet1!AU241</f>
        <v>2704.3333333333335</v>
      </c>
      <c r="AV18" s="3">
        <f>Sheet1!AV241</f>
        <v>2704.3333333333335</v>
      </c>
      <c r="AW18" s="3">
        <f>Sheet1!AW241</f>
        <v>2704.3333333333335</v>
      </c>
      <c r="AX18" s="3">
        <f>Sheet1!AX241</f>
        <v>2704.3333333333335</v>
      </c>
      <c r="AY18" s="3">
        <f>Sheet1!AY241</f>
        <v>2704.3333333333335</v>
      </c>
      <c r="AZ18" s="3">
        <f>Sheet1!AZ241</f>
        <v>2704.3333333333335</v>
      </c>
      <c r="BA18" s="3">
        <f>Sheet1!BA241</f>
        <v>2704.3333333333335</v>
      </c>
      <c r="BB18" s="3">
        <f>Sheet1!BB241</f>
        <v>2704.3333333333335</v>
      </c>
      <c r="BC18" s="3">
        <f>Sheet1!BC241</f>
        <v>0</v>
      </c>
      <c r="BD18" s="3">
        <f>Sheet1!BD241</f>
        <v>0</v>
      </c>
      <c r="BE18" s="3">
        <f>Sheet1!BE241</f>
        <v>0</v>
      </c>
      <c r="BF18" s="3">
        <f>Sheet1!BF241</f>
        <v>0</v>
      </c>
      <c r="BG18" s="3">
        <f>Sheet1!BG241</f>
        <v>0</v>
      </c>
    </row>
    <row r="19" spans="1:59" ht="17.25">
      <c r="A19" s="23" t="s">
        <v>95</v>
      </c>
      <c r="B19" t="s">
        <v>143</v>
      </c>
      <c r="C19" s="63">
        <f t="shared" si="1"/>
        <v>1612030</v>
      </c>
      <c r="D19" s="3">
        <f>Sheet1!D242</f>
        <v>115145</v>
      </c>
      <c r="E19" s="3">
        <f>Sheet1!E242</f>
        <v>115145</v>
      </c>
      <c r="F19" s="3">
        <f>Sheet1!F242</f>
        <v>115145</v>
      </c>
      <c r="G19" s="3">
        <f>Sheet1!G242</f>
        <v>28786.25</v>
      </c>
      <c r="H19" s="3">
        <f>Sheet1!H242</f>
        <v>28786.25</v>
      </c>
      <c r="I19" s="3">
        <f>Sheet1!I242</f>
        <v>28786.25</v>
      </c>
      <c r="J19" s="3">
        <f>Sheet1!J242</f>
        <v>28786.25</v>
      </c>
      <c r="K19" s="3">
        <f>Sheet1!K242</f>
        <v>28786.25</v>
      </c>
      <c r="L19" s="3">
        <f>Sheet1!L242</f>
        <v>28786.25</v>
      </c>
      <c r="M19" s="3">
        <f>Sheet1!M242</f>
        <v>28786.25</v>
      </c>
      <c r="N19" s="3">
        <f>Sheet1!N242</f>
        <v>28786.25</v>
      </c>
      <c r="O19" s="3">
        <f>Sheet1!O242</f>
        <v>28786.25</v>
      </c>
      <c r="P19" s="3">
        <f>Sheet1!P242</f>
        <v>28786.25</v>
      </c>
      <c r="Q19" s="3">
        <f>Sheet1!Q242</f>
        <v>28786.25</v>
      </c>
      <c r="R19" s="3">
        <f>Sheet1!R242</f>
        <v>28786.25</v>
      </c>
      <c r="S19" s="3">
        <f>Sheet1!S242</f>
        <v>28786.25</v>
      </c>
      <c r="T19" s="3">
        <f>Sheet1!T242</f>
        <v>28786.25</v>
      </c>
      <c r="U19" s="3">
        <f>Sheet1!U242</f>
        <v>28786.25</v>
      </c>
      <c r="V19" s="3">
        <f>Sheet1!V242</f>
        <v>28786.25</v>
      </c>
      <c r="W19" s="3">
        <f>Sheet1!W242</f>
        <v>28786.25</v>
      </c>
      <c r="X19" s="3">
        <f>Sheet1!X242</f>
        <v>28786.25</v>
      </c>
      <c r="Y19" s="3">
        <f>Sheet1!Y242</f>
        <v>28786.25</v>
      </c>
      <c r="Z19" s="3">
        <f>Sheet1!Z242</f>
        <v>28786.25</v>
      </c>
      <c r="AA19" s="3">
        <f>Sheet1!AA242</f>
        <v>28786.25</v>
      </c>
      <c r="AB19" s="3">
        <f>Sheet1!AB242</f>
        <v>28786.25</v>
      </c>
      <c r="AC19" s="3">
        <f>Sheet1!AC242</f>
        <v>28786.25</v>
      </c>
      <c r="AD19" s="3">
        <f>Sheet1!AD242</f>
        <v>28786.25</v>
      </c>
      <c r="AE19" s="3">
        <f>Sheet1!AE242</f>
        <v>28786.25</v>
      </c>
      <c r="AF19" s="3">
        <f>Sheet1!AF242</f>
        <v>28786.25</v>
      </c>
      <c r="AG19" s="3">
        <f>Sheet1!AG242</f>
        <v>28786.25</v>
      </c>
      <c r="AH19" s="3">
        <f>Sheet1!AH242</f>
        <v>28786.25</v>
      </c>
      <c r="AI19" s="3">
        <f>Sheet1!AI242</f>
        <v>28786.25</v>
      </c>
      <c r="AJ19" s="3">
        <f>Sheet1!AJ242</f>
        <v>28786.25</v>
      </c>
      <c r="AK19" s="3">
        <f>Sheet1!AK242</f>
        <v>28786.25</v>
      </c>
      <c r="AL19" s="3">
        <f>Sheet1!AL242</f>
        <v>28786.25</v>
      </c>
      <c r="AM19" s="3">
        <f>Sheet1!AM242</f>
        <v>28786.25</v>
      </c>
      <c r="AN19" s="3">
        <f>Sheet1!AN242</f>
        <v>28786.25</v>
      </c>
      <c r="AO19" s="3">
        <f>Sheet1!AO242</f>
        <v>28786.25</v>
      </c>
      <c r="AP19" s="3">
        <f>Sheet1!AP242</f>
        <v>28786.25</v>
      </c>
      <c r="AQ19" s="3">
        <f>Sheet1!AQ242</f>
        <v>28786.25</v>
      </c>
      <c r="AR19" s="3">
        <f>Sheet1!AR242</f>
        <v>28786.25</v>
      </c>
      <c r="AS19" s="3">
        <f>Sheet1!AS242</f>
        <v>28786.25</v>
      </c>
      <c r="AT19" s="3">
        <f>Sheet1!AT242</f>
        <v>28786.25</v>
      </c>
      <c r="AU19" s="3">
        <f>Sheet1!AU242</f>
        <v>28786.25</v>
      </c>
      <c r="AV19" s="3">
        <f>Sheet1!AV242</f>
        <v>28786.25</v>
      </c>
      <c r="AW19" s="3">
        <f>Sheet1!AW242</f>
        <v>28786.25</v>
      </c>
      <c r="AX19" s="3">
        <f>Sheet1!AX242</f>
        <v>28786.25</v>
      </c>
      <c r="AY19" s="3">
        <f>Sheet1!AY242</f>
        <v>28786.25</v>
      </c>
      <c r="AZ19" s="3">
        <f>Sheet1!AZ242</f>
        <v>28786.25</v>
      </c>
      <c r="BA19" s="3">
        <f>Sheet1!BA242</f>
        <v>28786.25</v>
      </c>
      <c r="BB19" s="3">
        <f>Sheet1!BB242</f>
        <v>28786.25</v>
      </c>
      <c r="BC19" s="3">
        <f>Sheet1!BC242</f>
        <v>0</v>
      </c>
      <c r="BD19" s="3">
        <f>Sheet1!BD242</f>
        <v>0</v>
      </c>
      <c r="BE19" s="3">
        <f>Sheet1!BE242</f>
        <v>0</v>
      </c>
      <c r="BF19" s="3">
        <f>Sheet1!BF242</f>
        <v>0</v>
      </c>
      <c r="BG19" s="3">
        <f>Sheet1!BG242</f>
        <v>0</v>
      </c>
    </row>
    <row r="20" spans="1:59" ht="17.25">
      <c r="A20" s="23" t="s">
        <v>96</v>
      </c>
      <c r="B20" t="s">
        <v>149</v>
      </c>
      <c r="C20" s="63">
        <f t="shared" ca="1" si="1"/>
        <v>877951400.82163823</v>
      </c>
      <c r="D20" s="3">
        <f ca="1">D17+D18-D19</f>
        <v>-93186.236666666664</v>
      </c>
      <c r="E20" s="3">
        <f t="shared" ref="E20:BG20" ca="1" si="5">E17+E18-E19</f>
        <v>-93186.236666666664</v>
      </c>
      <c r="F20" s="3">
        <f t="shared" ca="1" si="5"/>
        <v>-93186.236666666664</v>
      </c>
      <c r="G20" s="3">
        <f t="shared" ca="1" si="5"/>
        <v>-23296.559166666666</v>
      </c>
      <c r="H20" s="3">
        <f t="shared" ca="1" si="5"/>
        <v>-677841.35916666663</v>
      </c>
      <c r="I20" s="3">
        <f t="shared" ca="1" si="5"/>
        <v>-677841.35916666663</v>
      </c>
      <c r="J20" s="3">
        <f t="shared" ca="1" si="5"/>
        <v>-677841.35916666663</v>
      </c>
      <c r="K20" s="3">
        <f t="shared" ca="1" si="5"/>
        <v>-677841.35916666663</v>
      </c>
      <c r="L20" s="3">
        <f t="shared" ca="1" si="5"/>
        <v>-677841.35916666663</v>
      </c>
      <c r="M20" s="3">
        <f t="shared" ca="1" si="5"/>
        <v>-677841.35916666663</v>
      </c>
      <c r="N20" s="3">
        <f t="shared" ca="1" si="5"/>
        <v>-677841.35916666663</v>
      </c>
      <c r="O20" s="3">
        <f t="shared" ca="1" si="5"/>
        <v>-677841.35916666663</v>
      </c>
      <c r="P20" s="3">
        <f t="shared" ca="1" si="5"/>
        <v>-677841.35916666663</v>
      </c>
      <c r="Q20" s="3">
        <f t="shared" ca="1" si="5"/>
        <v>-677841.35916666663</v>
      </c>
      <c r="R20" s="3">
        <f t="shared" ca="1" si="5"/>
        <v>-677848.55916666694</v>
      </c>
      <c r="S20" s="3">
        <f t="shared" ca="1" si="5"/>
        <v>-1606627.3591666669</v>
      </c>
      <c r="T20" s="3">
        <f t="shared" ca="1" si="5"/>
        <v>-1606627.3591666669</v>
      </c>
      <c r="U20" s="3">
        <f t="shared" ca="1" si="5"/>
        <v>-1606627.3591666669</v>
      </c>
      <c r="V20" s="3">
        <f t="shared" ca="1" si="5"/>
        <v>-1606627.3591666669</v>
      </c>
      <c r="W20" s="3">
        <f t="shared" ca="1" si="5"/>
        <v>-1606627.3591666669</v>
      </c>
      <c r="X20" s="3">
        <f t="shared" ca="1" si="5"/>
        <v>456102509.68223643</v>
      </c>
      <c r="Y20" s="3">
        <f t="shared" ca="1" si="5"/>
        <v>-1606627.3591666669</v>
      </c>
      <c r="Z20" s="3">
        <f t="shared" ca="1" si="5"/>
        <v>-1606627.3591666669</v>
      </c>
      <c r="AA20" s="3">
        <f t="shared" ca="1" si="5"/>
        <v>-1606627.3591666669</v>
      </c>
      <c r="AB20" s="3">
        <f t="shared" ca="1" si="5"/>
        <v>-1606627.3591666669</v>
      </c>
      <c r="AC20" s="3">
        <f t="shared" ca="1" si="5"/>
        <v>42276177.866875991</v>
      </c>
      <c r="AD20" s="3">
        <f t="shared" ca="1" si="5"/>
        <v>42276147.466875993</v>
      </c>
      <c r="AE20" s="3">
        <f t="shared" ca="1" si="5"/>
        <v>42145224.666875996</v>
      </c>
      <c r="AF20" s="3">
        <f t="shared" ca="1" si="5"/>
        <v>42145224.666875996</v>
      </c>
      <c r="AG20" s="3">
        <f t="shared" ca="1" si="5"/>
        <v>42145224.666875996</v>
      </c>
      <c r="AH20" s="3">
        <f t="shared" ca="1" si="5"/>
        <v>42146067.218084477</v>
      </c>
      <c r="AI20" s="3">
        <f t="shared" ca="1" si="5"/>
        <v>46875934.797089882</v>
      </c>
      <c r="AJ20" s="3">
        <f t="shared" ca="1" si="5"/>
        <v>46875934.797089882</v>
      </c>
      <c r="AK20" s="3">
        <f t="shared" ca="1" si="5"/>
        <v>46875934.797089882</v>
      </c>
      <c r="AL20" s="3">
        <f t="shared" ca="1" si="5"/>
        <v>48590218.797089882</v>
      </c>
      <c r="AM20" s="3">
        <f t="shared" ca="1" si="5"/>
        <v>48590218.797089882</v>
      </c>
      <c r="AN20" s="3">
        <f t="shared" ca="1" si="5"/>
        <v>48590218.797089882</v>
      </c>
      <c r="AO20" s="3">
        <f t="shared" ca="1" si="5"/>
        <v>48590218.797089882</v>
      </c>
      <c r="AP20" s="3">
        <f t="shared" ca="1" si="5"/>
        <v>-23296.559166666666</v>
      </c>
      <c r="AQ20" s="3">
        <f t="shared" ca="1" si="5"/>
        <v>-23296.559166666666</v>
      </c>
      <c r="AR20" s="3">
        <f t="shared" ca="1" si="5"/>
        <v>-23296.559166666666</v>
      </c>
      <c r="AS20" s="3">
        <f t="shared" ca="1" si="5"/>
        <v>-23296.559166666666</v>
      </c>
      <c r="AT20" s="3">
        <f t="shared" ca="1" si="5"/>
        <v>-23296.559166666666</v>
      </c>
      <c r="AU20" s="3">
        <f t="shared" ca="1" si="5"/>
        <v>-23296.559166666666</v>
      </c>
      <c r="AV20" s="3">
        <f t="shared" ca="1" si="5"/>
        <v>-23296.559166666666</v>
      </c>
      <c r="AW20" s="3">
        <f t="shared" ca="1" si="5"/>
        <v>-143868718.86685875</v>
      </c>
      <c r="AX20" s="3">
        <f t="shared" ca="1" si="5"/>
        <v>-23296.559166666666</v>
      </c>
      <c r="AY20" s="3">
        <f t="shared" ca="1" si="5"/>
        <v>-23296.559166666666</v>
      </c>
      <c r="AZ20" s="3">
        <f t="shared" ca="1" si="5"/>
        <v>-23296.559166666666</v>
      </c>
      <c r="BA20" s="3">
        <f t="shared" ca="1" si="5"/>
        <v>-23296.559166666666</v>
      </c>
      <c r="BB20" s="3">
        <f t="shared" ca="1" si="5"/>
        <v>-23296.559166666666</v>
      </c>
      <c r="BC20" s="3">
        <f t="shared" ca="1" si="5"/>
        <v>0</v>
      </c>
      <c r="BD20" s="3">
        <f t="shared" ca="1" si="5"/>
        <v>0</v>
      </c>
      <c r="BE20" s="3">
        <f t="shared" ca="1" si="5"/>
        <v>0</v>
      </c>
      <c r="BF20" s="3">
        <f t="shared" ca="1" si="5"/>
        <v>0</v>
      </c>
      <c r="BG20" s="3">
        <f t="shared" ca="1" si="5"/>
        <v>0</v>
      </c>
    </row>
    <row r="21" spans="1:59" ht="17.25">
      <c r="A21" s="23" t="s">
        <v>97</v>
      </c>
      <c r="B21" t="s">
        <v>150</v>
      </c>
      <c r="C21" s="26">
        <f ca="1">SUM(D21:BG21)</f>
        <v>219464553.64624289</v>
      </c>
      <c r="D21" s="3">
        <f ca="1">D20*Sheet1!$C$214</f>
        <v>-23296.559166666666</v>
      </c>
      <c r="E21" s="3">
        <f ca="1">E20*Sheet1!$C$214</f>
        <v>-23296.559166666666</v>
      </c>
      <c r="F21" s="3">
        <f ca="1">F20*Sheet1!$C$214</f>
        <v>-23296.559166666666</v>
      </c>
      <c r="G21" s="3">
        <f ca="1">G20*Sheet1!$C$214</f>
        <v>-5824.1397916666665</v>
      </c>
      <c r="H21" s="3">
        <f ca="1">H20*Sheet1!$C$214</f>
        <v>-169460.33979166666</v>
      </c>
      <c r="I21" s="3">
        <f ca="1">I20*Sheet1!$C$214</f>
        <v>-169460.33979166666</v>
      </c>
      <c r="J21" s="3">
        <f ca="1">J20*Sheet1!$C$214</f>
        <v>-169460.33979166666</v>
      </c>
      <c r="K21" s="3">
        <f ca="1">K20*Sheet1!$C$214</f>
        <v>-169460.33979166666</v>
      </c>
      <c r="L21" s="3">
        <f ca="1">L20*Sheet1!$C$214</f>
        <v>-169460.33979166666</v>
      </c>
      <c r="M21" s="3">
        <f ca="1">M20*Sheet1!$C$214</f>
        <v>-169460.33979166666</v>
      </c>
      <c r="N21" s="3">
        <f ca="1">N20*Sheet1!$C$214</f>
        <v>-169460.33979166666</v>
      </c>
      <c r="O21" s="3">
        <f ca="1">O20*Sheet1!$C$214</f>
        <v>-169460.33979166666</v>
      </c>
      <c r="P21" s="3">
        <f ca="1">P20*Sheet1!$C$214</f>
        <v>-169460.33979166666</v>
      </c>
      <c r="Q21" s="3">
        <f ca="1">Q20*Sheet1!$C$214</f>
        <v>-169460.33979166666</v>
      </c>
      <c r="R21" s="3">
        <f ca="1">R20*Sheet1!$C$214</f>
        <v>-169462.13979166673</v>
      </c>
      <c r="S21" s="3">
        <f ca="1">S20*Sheet1!$C$214</f>
        <v>-401656.83979166672</v>
      </c>
      <c r="T21" s="3">
        <f ca="1">T20*Sheet1!$C$214</f>
        <v>-401656.83979166672</v>
      </c>
      <c r="U21" s="3">
        <f ca="1">U20*Sheet1!$C$214</f>
        <v>-401656.83979166672</v>
      </c>
      <c r="V21" s="3">
        <f ca="1">V20*Sheet1!$C$214</f>
        <v>-401656.83979166672</v>
      </c>
      <c r="W21" s="3">
        <f ca="1">W20*Sheet1!$C$214</f>
        <v>-401656.83979166672</v>
      </c>
      <c r="X21" s="3">
        <f ca="1">X20*Sheet1!$C$214</f>
        <v>114025627.42055911</v>
      </c>
      <c r="Y21" s="3">
        <f ca="1">Y20*Sheet1!$C$214</f>
        <v>-401656.83979166672</v>
      </c>
      <c r="Z21" s="3">
        <f ca="1">Z20*Sheet1!$C$214</f>
        <v>-401656.83979166672</v>
      </c>
      <c r="AA21" s="3">
        <f ca="1">AA20*Sheet1!$C$214</f>
        <v>-401656.83979166672</v>
      </c>
      <c r="AB21" s="3">
        <f ca="1">AB20*Sheet1!$C$214</f>
        <v>-401656.83979166672</v>
      </c>
      <c r="AC21" s="3">
        <f ca="1">AC20*Sheet1!$C$214</f>
        <v>10569044.466718998</v>
      </c>
      <c r="AD21" s="3">
        <f ca="1">AD20*Sheet1!$C$214</f>
        <v>10569036.866718998</v>
      </c>
      <c r="AE21" s="3">
        <f ca="1">AE20*Sheet1!$C$214</f>
        <v>10536306.166718999</v>
      </c>
      <c r="AF21" s="3">
        <f ca="1">AF20*Sheet1!$C$214</f>
        <v>10536306.166718999</v>
      </c>
      <c r="AG21" s="3">
        <f ca="1">AG20*Sheet1!$C$214</f>
        <v>10536306.166718999</v>
      </c>
      <c r="AH21" s="3">
        <f ca="1">AH20*Sheet1!$C$214</f>
        <v>10536516.804521119</v>
      </c>
      <c r="AI21" s="3">
        <f ca="1">AI20*Sheet1!$C$214</f>
        <v>11718983.699272471</v>
      </c>
      <c r="AJ21" s="3">
        <f ca="1">AJ20*Sheet1!$C$214</f>
        <v>11718983.699272471</v>
      </c>
      <c r="AK21" s="3">
        <f ca="1">AK20*Sheet1!$C$214</f>
        <v>11718983.699272471</v>
      </c>
      <c r="AL21" s="3">
        <f ca="1">AL20*Sheet1!$C$214</f>
        <v>12147554.699272471</v>
      </c>
      <c r="AM21" s="3">
        <f ca="1">AM20*Sheet1!$C$214</f>
        <v>12147554.699272471</v>
      </c>
      <c r="AN21" s="3">
        <f ca="1">AN20*Sheet1!$C$214</f>
        <v>12147554.699272471</v>
      </c>
      <c r="AO21" s="3">
        <f ca="1">AO20*Sheet1!$C$214</f>
        <v>12147554.699272471</v>
      </c>
      <c r="AP21" s="3">
        <f ca="1">AP20*Sheet1!$C$214</f>
        <v>-5824.1397916666665</v>
      </c>
      <c r="AQ21" s="3">
        <f ca="1">AQ20*Sheet1!$C$214</f>
        <v>-5824.1397916666665</v>
      </c>
      <c r="AR21" s="3">
        <f ca="1">AR20*Sheet1!$C$214</f>
        <v>-5824.1397916666665</v>
      </c>
      <c r="AS21" s="3">
        <f ca="1">AS20*Sheet1!$C$214</f>
        <v>-5824.1397916666665</v>
      </c>
      <c r="AT21" s="3">
        <f ca="1">AT20*Sheet1!$C$214</f>
        <v>-5824.1397916666665</v>
      </c>
      <c r="AU21" s="3">
        <f ca="1">AU20*Sheet1!$C$214</f>
        <v>-5824.1397916666665</v>
      </c>
      <c r="AV21" s="3">
        <f ca="1">AV20*Sheet1!$C$214</f>
        <v>-5824.1397916666665</v>
      </c>
      <c r="AW21" s="3">
        <f ca="1">AW20*Sheet1!$C$214</f>
        <v>-35967179.716714688</v>
      </c>
      <c r="AX21" s="3">
        <f ca="1">AX20*Sheet1!$C$214</f>
        <v>-5824.1397916666665</v>
      </c>
      <c r="AY21" s="3">
        <f ca="1">AY20*Sheet1!$C$214</f>
        <v>-5824.1397916666665</v>
      </c>
      <c r="AZ21" s="3">
        <f ca="1">AZ20*Sheet1!$C$214</f>
        <v>-5824.1397916666665</v>
      </c>
      <c r="BA21" s="3">
        <f ca="1">BA20*Sheet1!$C$214</f>
        <v>-5824.1397916666665</v>
      </c>
      <c r="BB21" s="3">
        <f ca="1">BB20*Sheet1!$C$214</f>
        <v>-5824.1397916666665</v>
      </c>
      <c r="BC21" s="3">
        <f ca="1">BC20*Sheet1!$C$214</f>
        <v>0</v>
      </c>
      <c r="BD21" s="3">
        <f ca="1">BD20*Sheet1!$C$214</f>
        <v>0</v>
      </c>
      <c r="BE21" s="3">
        <f ca="1">BE20*Sheet1!$C$214</f>
        <v>0</v>
      </c>
      <c r="BF21" s="3">
        <f ca="1">BF20*Sheet1!$C$214</f>
        <v>0</v>
      </c>
      <c r="BG21" s="3">
        <f ca="1">BG20*Sheet1!$C$214</f>
        <v>0</v>
      </c>
    </row>
    <row r="22" spans="1:59" ht="17.25">
      <c r="A22" s="23" t="s">
        <v>98</v>
      </c>
      <c r="B22" t="s">
        <v>152</v>
      </c>
      <c r="C22" s="26">
        <f ca="1">SUM(D22:BG22)</f>
        <v>658393660.93872905</v>
      </c>
      <c r="D22" s="3">
        <f ca="1">D20-D21</f>
        <v>-69889.677499999991</v>
      </c>
      <c r="E22" s="3">
        <f t="shared" ref="E22:BG22" ca="1" si="6">E20-E21</f>
        <v>-69889.677499999991</v>
      </c>
      <c r="F22" s="3">
        <f t="shared" ca="1" si="6"/>
        <v>-69889.677499999991</v>
      </c>
      <c r="G22" s="3">
        <f t="shared" ca="1" si="6"/>
        <v>-17472.419374999998</v>
      </c>
      <c r="H22" s="3">
        <f t="shared" ca="1" si="6"/>
        <v>-508381.01937499997</v>
      </c>
      <c r="I22" s="3">
        <f t="shared" ca="1" si="6"/>
        <v>-508381.01937499997</v>
      </c>
      <c r="J22" s="3">
        <f t="shared" ca="1" si="6"/>
        <v>-508381.01937499997</v>
      </c>
      <c r="K22" s="3">
        <f t="shared" ca="1" si="6"/>
        <v>-508381.01937499997</v>
      </c>
      <c r="L22" s="3">
        <f t="shared" ca="1" si="6"/>
        <v>-508381.01937499997</v>
      </c>
      <c r="M22" s="3">
        <f t="shared" ca="1" si="6"/>
        <v>-508381.01937499997</v>
      </c>
      <c r="N22" s="3">
        <f t="shared" ca="1" si="6"/>
        <v>-508381.01937499997</v>
      </c>
      <c r="O22" s="3">
        <f t="shared" ca="1" si="6"/>
        <v>-508381.01937499997</v>
      </c>
      <c r="P22" s="3">
        <f t="shared" ca="1" si="6"/>
        <v>-508381.01937499997</v>
      </c>
      <c r="Q22" s="3">
        <f t="shared" ca="1" si="6"/>
        <v>-508381.01937499997</v>
      </c>
      <c r="R22" s="3">
        <f t="shared" ca="1" si="6"/>
        <v>-508386.41937500017</v>
      </c>
      <c r="S22" s="3">
        <f t="shared" ca="1" si="6"/>
        <v>-1204970.5193750001</v>
      </c>
      <c r="T22" s="3">
        <f t="shared" ca="1" si="6"/>
        <v>-1204970.5193750001</v>
      </c>
      <c r="U22" s="3">
        <f t="shared" ca="1" si="6"/>
        <v>-1204970.5193750001</v>
      </c>
      <c r="V22" s="3">
        <f t="shared" ca="1" si="6"/>
        <v>-1204970.5193750001</v>
      </c>
      <c r="W22" s="3">
        <f t="shared" ca="1" si="6"/>
        <v>-1204970.5193750001</v>
      </c>
      <c r="X22" s="3">
        <f t="shared" ca="1" si="6"/>
        <v>342076882.26167732</v>
      </c>
      <c r="Y22" s="3">
        <f t="shared" ca="1" si="6"/>
        <v>-1204970.5193750001</v>
      </c>
      <c r="Z22" s="3">
        <f t="shared" ca="1" si="6"/>
        <v>-1204970.5193750001</v>
      </c>
      <c r="AA22" s="3">
        <f t="shared" ca="1" si="6"/>
        <v>-1204970.5193750001</v>
      </c>
      <c r="AB22" s="3">
        <f t="shared" ca="1" si="6"/>
        <v>-1204970.5193750001</v>
      </c>
      <c r="AC22" s="3">
        <f t="shared" ca="1" si="6"/>
        <v>31707133.400156993</v>
      </c>
      <c r="AD22" s="3">
        <f t="shared" ca="1" si="6"/>
        <v>31707110.600156993</v>
      </c>
      <c r="AE22" s="3">
        <f t="shared" ca="1" si="6"/>
        <v>31608918.500156999</v>
      </c>
      <c r="AF22" s="3">
        <f t="shared" ca="1" si="6"/>
        <v>31608918.500156999</v>
      </c>
      <c r="AG22" s="3">
        <f t="shared" ca="1" si="6"/>
        <v>31608918.500156999</v>
      </c>
      <c r="AH22" s="3">
        <f t="shared" ca="1" si="6"/>
        <v>31609550.413563356</v>
      </c>
      <c r="AI22" s="3">
        <f t="shared" ca="1" si="6"/>
        <v>35156951.097817414</v>
      </c>
      <c r="AJ22" s="3">
        <f t="shared" ca="1" si="6"/>
        <v>35156951.097817414</v>
      </c>
      <c r="AK22" s="3">
        <f t="shared" ca="1" si="6"/>
        <v>35156951.097817414</v>
      </c>
      <c r="AL22" s="3">
        <f t="shared" ca="1" si="6"/>
        <v>36442664.097817414</v>
      </c>
      <c r="AM22" s="3">
        <f t="shared" ca="1" si="6"/>
        <v>36442664.097817414</v>
      </c>
      <c r="AN22" s="3">
        <f t="shared" ca="1" si="6"/>
        <v>36442664.097817414</v>
      </c>
      <c r="AO22" s="3">
        <f t="shared" ca="1" si="6"/>
        <v>36442664.097817414</v>
      </c>
      <c r="AP22" s="3">
        <f t="shared" ca="1" si="6"/>
        <v>-17472.419374999998</v>
      </c>
      <c r="AQ22" s="3">
        <f t="shared" ca="1" si="6"/>
        <v>-17472.419374999998</v>
      </c>
      <c r="AR22" s="3">
        <f t="shared" ca="1" si="6"/>
        <v>-17472.419374999998</v>
      </c>
      <c r="AS22" s="3">
        <f t="shared" ca="1" si="6"/>
        <v>-17472.419374999998</v>
      </c>
      <c r="AT22" s="3">
        <f t="shared" ca="1" si="6"/>
        <v>-17472.419374999998</v>
      </c>
      <c r="AU22" s="3">
        <f t="shared" ca="1" si="6"/>
        <v>-17472.419374999998</v>
      </c>
      <c r="AV22" s="3">
        <f t="shared" ca="1" si="6"/>
        <v>-17472.419374999998</v>
      </c>
      <c r="AW22" s="3">
        <f t="shared" ca="1" si="6"/>
        <v>-107901539.15014407</v>
      </c>
      <c r="AX22" s="3">
        <f t="shared" ca="1" si="6"/>
        <v>-17472.419374999998</v>
      </c>
      <c r="AY22" s="3">
        <f t="shared" ca="1" si="6"/>
        <v>-17472.419374999998</v>
      </c>
      <c r="AZ22" s="3">
        <f t="shared" ca="1" si="6"/>
        <v>-17472.419374999998</v>
      </c>
      <c r="BA22" s="3">
        <f t="shared" ca="1" si="6"/>
        <v>-17472.419374999998</v>
      </c>
      <c r="BB22" s="3">
        <f t="shared" ca="1" si="6"/>
        <v>-17472.419374999998</v>
      </c>
      <c r="BC22" s="3">
        <f t="shared" ca="1" si="6"/>
        <v>0</v>
      </c>
      <c r="BD22" s="3">
        <f t="shared" ca="1" si="6"/>
        <v>0</v>
      </c>
      <c r="BE22" s="3">
        <f t="shared" ca="1" si="6"/>
        <v>0</v>
      </c>
      <c r="BF22" s="3">
        <f t="shared" ca="1" si="6"/>
        <v>0</v>
      </c>
      <c r="BG22" s="3">
        <f t="shared" ca="1" si="6"/>
        <v>0</v>
      </c>
    </row>
    <row r="23" spans="1:59" ht="17.25">
      <c r="A23" s="23" t="s">
        <v>99</v>
      </c>
      <c r="B23" s="26"/>
      <c r="C23" s="26">
        <f ca="1">SUM(D23:BG23)</f>
        <v>526714928.75098246</v>
      </c>
      <c r="D23" s="3">
        <f ca="1">D22*Sheet1!$C$2</f>
        <v>-55911.741999999998</v>
      </c>
      <c r="E23" s="3">
        <f ca="1">E22*Sheet1!$C$2</f>
        <v>-55911.741999999998</v>
      </c>
      <c r="F23" s="3">
        <f ca="1">F22*Sheet1!$C$2</f>
        <v>-55911.741999999998</v>
      </c>
      <c r="G23" s="3">
        <f ca="1">G22*Sheet1!$C$2</f>
        <v>-13977.9355</v>
      </c>
      <c r="H23" s="3">
        <f ca="1">H22*Sheet1!$C$2</f>
        <v>-406704.81550000003</v>
      </c>
      <c r="I23" s="3">
        <f ca="1">I22*Sheet1!$C$2</f>
        <v>-406704.81550000003</v>
      </c>
      <c r="J23" s="3">
        <f ca="1">J22*Sheet1!$C$2</f>
        <v>-406704.81550000003</v>
      </c>
      <c r="K23" s="3">
        <f ca="1">K22*Sheet1!$C$2</f>
        <v>-406704.81550000003</v>
      </c>
      <c r="L23" s="3">
        <f ca="1">L22*Sheet1!$C$2</f>
        <v>-406704.81550000003</v>
      </c>
      <c r="M23" s="3">
        <f ca="1">M22*Sheet1!$C$2</f>
        <v>-406704.81550000003</v>
      </c>
      <c r="N23" s="3">
        <f ca="1">N22*Sheet1!$C$2</f>
        <v>-406704.81550000003</v>
      </c>
      <c r="O23" s="3">
        <f ca="1">O22*Sheet1!$C$2</f>
        <v>-406704.81550000003</v>
      </c>
      <c r="P23" s="3">
        <f ca="1">P22*Sheet1!$C$2</f>
        <v>-406704.81550000003</v>
      </c>
      <c r="Q23" s="3">
        <f ca="1">Q22*Sheet1!$C$2</f>
        <v>-406704.81550000003</v>
      </c>
      <c r="R23" s="3">
        <f ca="1">R22*Sheet1!$C$2</f>
        <v>-406709.13550000015</v>
      </c>
      <c r="S23" s="3">
        <f ca="1">S22*Sheet1!$C$2</f>
        <v>-963976.41550000012</v>
      </c>
      <c r="T23" s="3">
        <f ca="1">T22*Sheet1!$C$2</f>
        <v>-963976.41550000012</v>
      </c>
      <c r="U23" s="3">
        <f ca="1">U22*Sheet1!$C$2</f>
        <v>-963976.41550000012</v>
      </c>
      <c r="V23" s="3">
        <f ca="1">V22*Sheet1!$C$2</f>
        <v>-963976.41550000012</v>
      </c>
      <c r="W23" s="3">
        <f ca="1">W22*Sheet1!$C$2</f>
        <v>-963976.41550000012</v>
      </c>
      <c r="X23" s="3">
        <f ca="1">X22*Sheet1!$C$2</f>
        <v>273661505.80934185</v>
      </c>
      <c r="Y23" s="3">
        <f ca="1">Y22*Sheet1!$C$2</f>
        <v>-963976.41550000012</v>
      </c>
      <c r="Z23" s="3">
        <f ca="1">Z22*Sheet1!$C$2</f>
        <v>-963976.41550000012</v>
      </c>
      <c r="AA23" s="3">
        <f ca="1">AA22*Sheet1!$C$2</f>
        <v>-963976.41550000012</v>
      </c>
      <c r="AB23" s="3">
        <f ca="1">AB22*Sheet1!$C$2</f>
        <v>-963976.41550000012</v>
      </c>
      <c r="AC23" s="3">
        <f ca="1">AC22*Sheet1!$C$2</f>
        <v>25365706.720125597</v>
      </c>
      <c r="AD23" s="3">
        <f ca="1">AD22*Sheet1!$C$2</f>
        <v>25365688.480125595</v>
      </c>
      <c r="AE23" s="3">
        <f ca="1">AE22*Sheet1!$C$2</f>
        <v>25287134.800125599</v>
      </c>
      <c r="AF23" s="3">
        <f ca="1">AF22*Sheet1!$C$2</f>
        <v>25287134.800125599</v>
      </c>
      <c r="AG23" s="3">
        <f ca="1">AG22*Sheet1!$C$2</f>
        <v>25287134.800125599</v>
      </c>
      <c r="AH23" s="3">
        <f ca="1">AH22*Sheet1!$C$2</f>
        <v>25287640.330850687</v>
      </c>
      <c r="AI23" s="3">
        <f ca="1">AI22*Sheet1!$C$2</f>
        <v>28125560.878253933</v>
      </c>
      <c r="AJ23" s="3">
        <f ca="1">AJ22*Sheet1!$C$2</f>
        <v>28125560.878253933</v>
      </c>
      <c r="AK23" s="3">
        <f ca="1">AK22*Sheet1!$C$2</f>
        <v>28125560.878253933</v>
      </c>
      <c r="AL23" s="3">
        <f ca="1">AL22*Sheet1!$C$2</f>
        <v>29154131.278253932</v>
      </c>
      <c r="AM23" s="3">
        <f ca="1">AM22*Sheet1!$C$2</f>
        <v>29154131.278253932</v>
      </c>
      <c r="AN23" s="3">
        <f ca="1">AN22*Sheet1!$C$2</f>
        <v>29154131.278253932</v>
      </c>
      <c r="AO23" s="3">
        <f ca="1">AO22*Sheet1!$C$2</f>
        <v>29154131.278253932</v>
      </c>
      <c r="AP23" s="3">
        <f ca="1">AP22*Sheet1!$C$2</f>
        <v>-13977.9355</v>
      </c>
      <c r="AQ23" s="3">
        <f ca="1">AQ22*Sheet1!$C$2</f>
        <v>-13977.9355</v>
      </c>
      <c r="AR23" s="3">
        <f ca="1">AR22*Sheet1!$C$2</f>
        <v>-13977.9355</v>
      </c>
      <c r="AS23" s="3">
        <f ca="1">AS22*Sheet1!$C$2</f>
        <v>-13977.9355</v>
      </c>
      <c r="AT23" s="3">
        <f ca="1">AT22*Sheet1!$C$2</f>
        <v>-13977.9355</v>
      </c>
      <c r="AU23" s="3">
        <f ca="1">AU22*Sheet1!$C$2</f>
        <v>-13977.9355</v>
      </c>
      <c r="AV23" s="3">
        <f ca="1">AV22*Sheet1!$C$2</f>
        <v>-13977.9355</v>
      </c>
      <c r="AW23" s="3">
        <f ca="1">AW22*Sheet1!$C$2</f>
        <v>-86321231.320115268</v>
      </c>
      <c r="AX23" s="3">
        <f ca="1">AX22*Sheet1!$C$2</f>
        <v>-13977.9355</v>
      </c>
      <c r="AY23" s="3">
        <f ca="1">AY22*Sheet1!$C$2</f>
        <v>-13977.9355</v>
      </c>
      <c r="AZ23" s="3">
        <f ca="1">AZ22*Sheet1!$C$2</f>
        <v>-13977.9355</v>
      </c>
      <c r="BA23" s="3">
        <f ca="1">BA22*Sheet1!$C$2</f>
        <v>-13977.9355</v>
      </c>
      <c r="BB23" s="3">
        <f ca="1">BB22*Sheet1!$C$2</f>
        <v>-13977.9355</v>
      </c>
      <c r="BC23" s="3">
        <f ca="1">BC22*Sheet1!$C$2</f>
        <v>0</v>
      </c>
      <c r="BD23" s="3">
        <f ca="1">BD22*Sheet1!$C$2</f>
        <v>0</v>
      </c>
      <c r="BE23" s="3">
        <f ca="1">BE22*Sheet1!$C$2</f>
        <v>0</v>
      </c>
      <c r="BF23" s="3">
        <f ca="1">BF22*Sheet1!$C$2</f>
        <v>0</v>
      </c>
      <c r="BG23" s="3">
        <f ca="1">BG22*Sheet1!$C$2</f>
        <v>0</v>
      </c>
    </row>
    <row r="24" spans="1:59" ht="17.25">
      <c r="A24" s="23" t="s">
        <v>100</v>
      </c>
      <c r="B24" s="26"/>
      <c r="C24" s="26">
        <f ca="1">SUM(D24:BG24)</f>
        <v>131678732.18774563</v>
      </c>
      <c r="D24" s="3">
        <f ca="1">D22*(1-Sheet1!$C$2)</f>
        <v>-13977.935499999994</v>
      </c>
      <c r="E24" s="3">
        <f ca="1">E22*(1-Sheet1!$C$2)</f>
        <v>-13977.935499999994</v>
      </c>
      <c r="F24" s="3">
        <f ca="1">F22*(1-Sheet1!$C$2)</f>
        <v>-13977.935499999994</v>
      </c>
      <c r="G24" s="3">
        <f ca="1">G22*(1-Sheet1!$C$2)</f>
        <v>-3494.4838749999985</v>
      </c>
      <c r="H24" s="3">
        <f ca="1">H22*(1-Sheet1!$C$2)</f>
        <v>-101676.20387499998</v>
      </c>
      <c r="I24" s="3">
        <f ca="1">I22*(1-Sheet1!$C$2)</f>
        <v>-101676.20387499998</v>
      </c>
      <c r="J24" s="3">
        <f ca="1">J22*(1-Sheet1!$C$2)</f>
        <v>-101676.20387499998</v>
      </c>
      <c r="K24" s="3">
        <f ca="1">K22*(1-Sheet1!$C$2)</f>
        <v>-101676.20387499998</v>
      </c>
      <c r="L24" s="3">
        <f ca="1">L22*(1-Sheet1!$C$2)</f>
        <v>-101676.20387499998</v>
      </c>
      <c r="M24" s="3">
        <f ca="1">M22*(1-Sheet1!$C$2)</f>
        <v>-101676.20387499998</v>
      </c>
      <c r="N24" s="3">
        <f ca="1">N22*(1-Sheet1!$C$2)</f>
        <v>-101676.20387499998</v>
      </c>
      <c r="O24" s="3">
        <f ca="1">O22*(1-Sheet1!$C$2)</f>
        <v>-101676.20387499998</v>
      </c>
      <c r="P24" s="3">
        <f ca="1">P22*(1-Sheet1!$C$2)</f>
        <v>-101676.20387499998</v>
      </c>
      <c r="Q24" s="3">
        <f ca="1">Q22*(1-Sheet1!$C$2)</f>
        <v>-101676.20387499998</v>
      </c>
      <c r="R24" s="3">
        <f ca="1">R22*(1-Sheet1!$C$2)</f>
        <v>-101677.28387500001</v>
      </c>
      <c r="S24" s="3">
        <f ca="1">S22*(1-Sheet1!$C$2)</f>
        <v>-240994.10387499997</v>
      </c>
      <c r="T24" s="3">
        <f ca="1">T22*(1-Sheet1!$C$2)</f>
        <v>-240994.10387499997</v>
      </c>
      <c r="U24" s="3">
        <f ca="1">U22*(1-Sheet1!$C$2)</f>
        <v>-240994.10387499997</v>
      </c>
      <c r="V24" s="3">
        <f ca="1">V22*(1-Sheet1!$C$2)</f>
        <v>-240994.10387499997</v>
      </c>
      <c r="W24" s="3">
        <f ca="1">W22*(1-Sheet1!$C$2)</f>
        <v>-240994.10387499997</v>
      </c>
      <c r="X24" s="3">
        <f ca="1">X22*(1-Sheet1!$C$2)</f>
        <v>68415376.452335447</v>
      </c>
      <c r="Y24" s="3">
        <f ca="1">Y22*(1-Sheet1!$C$2)</f>
        <v>-240994.10387499997</v>
      </c>
      <c r="Z24" s="3">
        <f ca="1">Z22*(1-Sheet1!$C$2)</f>
        <v>-240994.10387499997</v>
      </c>
      <c r="AA24" s="3">
        <f ca="1">AA22*(1-Sheet1!$C$2)</f>
        <v>-240994.10387499997</v>
      </c>
      <c r="AB24" s="3">
        <f ca="1">AB22*(1-Sheet1!$C$2)</f>
        <v>-240994.10387499997</v>
      </c>
      <c r="AC24" s="3">
        <f ca="1">AC22*(1-Sheet1!$C$2)</f>
        <v>6341426.6800313974</v>
      </c>
      <c r="AD24" s="3">
        <f ca="1">AD22*(1-Sheet1!$C$2)</f>
        <v>6341422.1200313969</v>
      </c>
      <c r="AE24" s="3">
        <f ca="1">AE22*(1-Sheet1!$C$2)</f>
        <v>6321783.7000313979</v>
      </c>
      <c r="AF24" s="3">
        <f ca="1">AF22*(1-Sheet1!$C$2)</f>
        <v>6321783.7000313979</v>
      </c>
      <c r="AG24" s="3">
        <f ca="1">AG22*(1-Sheet1!$C$2)</f>
        <v>6321783.7000313979</v>
      </c>
      <c r="AH24" s="3">
        <f ca="1">AH22*(1-Sheet1!$C$2)</f>
        <v>6321910.0827126699</v>
      </c>
      <c r="AI24" s="3">
        <f ca="1">AI22*(1-Sheet1!$C$2)</f>
        <v>7031390.2195634814</v>
      </c>
      <c r="AJ24" s="3">
        <f ca="1">AJ22*(1-Sheet1!$C$2)</f>
        <v>7031390.2195634814</v>
      </c>
      <c r="AK24" s="3">
        <f ca="1">AK22*(1-Sheet1!$C$2)</f>
        <v>7031390.2195634814</v>
      </c>
      <c r="AL24" s="3">
        <f ca="1">AL22*(1-Sheet1!$C$2)</f>
        <v>7288532.819563481</v>
      </c>
      <c r="AM24" s="3">
        <f ca="1">AM22*(1-Sheet1!$C$2)</f>
        <v>7288532.819563481</v>
      </c>
      <c r="AN24" s="3">
        <f ca="1">AN22*(1-Sheet1!$C$2)</f>
        <v>7288532.819563481</v>
      </c>
      <c r="AO24" s="3">
        <f ca="1">AO22*(1-Sheet1!$C$2)</f>
        <v>7288532.819563481</v>
      </c>
      <c r="AP24" s="3">
        <f ca="1">AP22*(1-Sheet1!$C$2)</f>
        <v>-3494.4838749999985</v>
      </c>
      <c r="AQ24" s="3">
        <f ca="1">AQ22*(1-Sheet1!$C$2)</f>
        <v>-3494.4838749999985</v>
      </c>
      <c r="AR24" s="3">
        <f ca="1">AR22*(1-Sheet1!$C$2)</f>
        <v>-3494.4838749999985</v>
      </c>
      <c r="AS24" s="3">
        <f ca="1">AS22*(1-Sheet1!$C$2)</f>
        <v>-3494.4838749999985</v>
      </c>
      <c r="AT24" s="3">
        <f ca="1">AT22*(1-Sheet1!$C$2)</f>
        <v>-3494.4838749999985</v>
      </c>
      <c r="AU24" s="3">
        <f ca="1">AU22*(1-Sheet1!$C$2)</f>
        <v>-3494.4838749999985</v>
      </c>
      <c r="AV24" s="3">
        <f ca="1">AV22*(1-Sheet1!$C$2)</f>
        <v>-3494.4838749999985</v>
      </c>
      <c r="AW24" s="3">
        <f ca="1">AW22*(1-Sheet1!$C$2)</f>
        <v>-21580307.83002881</v>
      </c>
      <c r="AX24" s="3">
        <f ca="1">AX22*(1-Sheet1!$C$2)</f>
        <v>-3494.4838749999985</v>
      </c>
      <c r="AY24" s="3">
        <f ca="1">AY22*(1-Sheet1!$C$2)</f>
        <v>-3494.4838749999985</v>
      </c>
      <c r="AZ24" s="3">
        <f ca="1">AZ22*(1-Sheet1!$C$2)</f>
        <v>-3494.4838749999985</v>
      </c>
      <c r="BA24" s="3">
        <f ca="1">BA22*(1-Sheet1!$C$2)</f>
        <v>-3494.4838749999985</v>
      </c>
      <c r="BB24" s="3">
        <f ca="1">BB22*(1-Sheet1!$C$2)</f>
        <v>-3494.4838749999985</v>
      </c>
      <c r="BC24" s="3">
        <f ca="1">BC22*(1-Sheet1!$C$2)</f>
        <v>0</v>
      </c>
      <c r="BD24" s="3">
        <f ca="1">BD22*(1-Sheet1!$C$2)</f>
        <v>0</v>
      </c>
      <c r="BE24" s="3">
        <f ca="1">BE22*(1-Sheet1!$C$2)</f>
        <v>0</v>
      </c>
      <c r="BF24" s="3">
        <f ca="1">BF22*(1-Sheet1!$C$2)</f>
        <v>0</v>
      </c>
      <c r="BG24" s="3">
        <f ca="1">BG22*(1-Sheet1!$C$2)</f>
        <v>0</v>
      </c>
    </row>
    <row r="25" spans="1:59" ht="17.25">
      <c r="A25" s="24" t="s">
        <v>101</v>
      </c>
      <c r="B25" s="27"/>
      <c r="C25" s="1">
        <f ca="1">IF(C5=0,0,C9/C5)</f>
        <v>8.2842939394882173E-2</v>
      </c>
      <c r="D25" s="1">
        <f ca="1">IF(D5=0,0,D9/D5)</f>
        <v>0</v>
      </c>
      <c r="E25" s="1">
        <f t="shared" ref="E25:BG25" ca="1" si="7">IF(E5=0,0,E9/E5)</f>
        <v>0</v>
      </c>
      <c r="F25" s="1">
        <f t="shared" ca="1" si="7"/>
        <v>0</v>
      </c>
      <c r="G25" s="1">
        <f t="shared" ca="1" si="7"/>
        <v>0</v>
      </c>
      <c r="H25" s="1">
        <f t="shared" ca="1" si="7"/>
        <v>0</v>
      </c>
      <c r="I25" s="1">
        <f t="shared" ca="1" si="7"/>
        <v>0</v>
      </c>
      <c r="J25" s="1">
        <f t="shared" ca="1" si="7"/>
        <v>0</v>
      </c>
      <c r="K25" s="1">
        <f t="shared" ca="1" si="7"/>
        <v>0</v>
      </c>
      <c r="L25" s="1">
        <f t="shared" ca="1" si="7"/>
        <v>0</v>
      </c>
      <c r="M25" s="1">
        <f t="shared" ca="1" si="7"/>
        <v>0</v>
      </c>
      <c r="N25" s="1">
        <f t="shared" ca="1" si="7"/>
        <v>0</v>
      </c>
      <c r="O25" s="1">
        <f t="shared" ca="1" si="7"/>
        <v>0</v>
      </c>
      <c r="P25" s="1">
        <f t="shared" ca="1" si="7"/>
        <v>0</v>
      </c>
      <c r="Q25" s="1">
        <f t="shared" ca="1" si="7"/>
        <v>0</v>
      </c>
      <c r="R25" s="1">
        <f t="shared" ca="1" si="7"/>
        <v>0</v>
      </c>
      <c r="S25" s="1">
        <f t="shared" ca="1" si="7"/>
        <v>0</v>
      </c>
      <c r="T25" s="1">
        <f t="shared" ca="1" si="7"/>
        <v>0</v>
      </c>
      <c r="U25" s="1">
        <f t="shared" ca="1" si="7"/>
        <v>0</v>
      </c>
      <c r="V25" s="1">
        <f t="shared" ca="1" si="7"/>
        <v>0</v>
      </c>
      <c r="W25" s="1">
        <f t="shared" ca="1" si="7"/>
        <v>0</v>
      </c>
      <c r="X25" s="1">
        <f t="shared" ca="1" si="7"/>
        <v>0</v>
      </c>
      <c r="Y25" s="1">
        <f t="shared" ca="1" si="7"/>
        <v>0</v>
      </c>
      <c r="Z25" s="1">
        <f t="shared" ca="1" si="7"/>
        <v>0</v>
      </c>
      <c r="AA25" s="1">
        <f t="shared" ca="1" si="7"/>
        <v>0</v>
      </c>
      <c r="AB25" s="1">
        <f t="shared" ca="1" si="7"/>
        <v>0</v>
      </c>
      <c r="AC25" s="1">
        <f t="shared" ca="1" si="7"/>
        <v>0</v>
      </c>
      <c r="AD25" s="1">
        <f t="shared" ca="1" si="7"/>
        <v>0</v>
      </c>
      <c r="AE25" s="1">
        <f t="shared" ca="1" si="7"/>
        <v>0</v>
      </c>
      <c r="AF25" s="1">
        <f t="shared" ca="1" si="7"/>
        <v>0</v>
      </c>
      <c r="AG25" s="1">
        <f t="shared" ca="1" si="7"/>
        <v>0</v>
      </c>
      <c r="AH25" s="1">
        <f t="shared" ca="1" si="7"/>
        <v>0</v>
      </c>
      <c r="AI25" s="1">
        <f t="shared" ca="1" si="7"/>
        <v>0</v>
      </c>
      <c r="AJ25" s="1">
        <f t="shared" ca="1" si="7"/>
        <v>0</v>
      </c>
      <c r="AK25" s="1">
        <f t="shared" ca="1" si="7"/>
        <v>0</v>
      </c>
      <c r="AL25" s="1">
        <f t="shared" ca="1" si="7"/>
        <v>0</v>
      </c>
      <c r="AM25" s="1">
        <f t="shared" ca="1" si="7"/>
        <v>0</v>
      </c>
      <c r="AN25" s="1">
        <f t="shared" ca="1" si="7"/>
        <v>0</v>
      </c>
      <c r="AO25" s="1">
        <f t="shared" ca="1" si="7"/>
        <v>0</v>
      </c>
      <c r="AP25" s="1">
        <f t="shared" ca="1" si="7"/>
        <v>0</v>
      </c>
      <c r="AQ25" s="1">
        <f t="shared" ca="1" si="7"/>
        <v>0</v>
      </c>
      <c r="AR25" s="1">
        <f t="shared" ca="1" si="7"/>
        <v>0</v>
      </c>
      <c r="AS25" s="1">
        <f t="shared" ca="1" si="7"/>
        <v>0</v>
      </c>
      <c r="AT25" s="1">
        <f t="shared" ca="1" si="7"/>
        <v>0</v>
      </c>
      <c r="AU25" s="1">
        <f t="shared" ca="1" si="7"/>
        <v>0</v>
      </c>
      <c r="AV25" s="1">
        <f t="shared" ca="1" si="7"/>
        <v>0</v>
      </c>
      <c r="AW25" s="1">
        <f t="shared" ca="1" si="7"/>
        <v>0</v>
      </c>
      <c r="AX25" s="1">
        <f t="shared" ca="1" si="7"/>
        <v>0</v>
      </c>
      <c r="AY25" s="1">
        <f t="shared" ca="1" si="7"/>
        <v>0</v>
      </c>
      <c r="AZ25" s="1">
        <f t="shared" ca="1" si="7"/>
        <v>0</v>
      </c>
      <c r="BA25" s="1">
        <f t="shared" ca="1" si="7"/>
        <v>0</v>
      </c>
      <c r="BB25" s="1">
        <f t="shared" ca="1" si="7"/>
        <v>0</v>
      </c>
      <c r="BC25" s="1">
        <f t="shared" ca="1" si="7"/>
        <v>0</v>
      </c>
      <c r="BD25" s="1">
        <f t="shared" ca="1" si="7"/>
        <v>0</v>
      </c>
      <c r="BE25" s="1">
        <f t="shared" ca="1" si="7"/>
        <v>0</v>
      </c>
      <c r="BF25" s="1">
        <f t="shared" ca="1" si="7"/>
        <v>0</v>
      </c>
      <c r="BG25" s="1">
        <f t="shared" ca="1" si="7"/>
        <v>0</v>
      </c>
    </row>
    <row r="26" spans="1:59" ht="17.25">
      <c r="A26" s="24" t="s">
        <v>102</v>
      </c>
      <c r="B26" s="27"/>
      <c r="C26" s="27">
        <f>Sheet1!C67*Sheet1!C4</f>
        <v>20000000</v>
      </c>
    </row>
    <row r="27" spans="1:59" ht="17.25">
      <c r="A27" s="24" t="s">
        <v>103</v>
      </c>
      <c r="B27" s="27"/>
      <c r="C27" s="27">
        <f ca="1">C23-C26</f>
        <v>506714928.75098246</v>
      </c>
    </row>
    <row r="28" spans="1:59" ht="17.25">
      <c r="A28" s="24" t="s">
        <v>104</v>
      </c>
      <c r="B28" s="27"/>
      <c r="C28" s="27">
        <f ca="1">'现金流表-复星'!C44</f>
        <v>953370226.25293493</v>
      </c>
    </row>
    <row r="29" spans="1:59" ht="17.25">
      <c r="A29" s="25" t="s">
        <v>105</v>
      </c>
      <c r="B29" s="28"/>
      <c r="C29" s="80">
        <f ca="1">C27/C28</f>
        <v>0.53149858763949687</v>
      </c>
    </row>
    <row r="30" spans="1:59" ht="17.25">
      <c r="A30" s="25" t="s">
        <v>106</v>
      </c>
      <c r="B30" s="28"/>
      <c r="C30" s="80">
        <f ca="1">C29/Sheet1!$C$16</f>
        <v>0.13287464690987422</v>
      </c>
      <c r="D30" s="1">
        <f t="shared" ref="D30:AX30" ca="1" si="8">D23/$C$28</f>
        <v>-5.8646410869942853E-5</v>
      </c>
      <c r="E30" s="1">
        <f t="shared" ca="1" si="8"/>
        <v>-5.8646410869942853E-5</v>
      </c>
      <c r="F30" s="1">
        <f t="shared" ca="1" si="8"/>
        <v>-5.8646410869942853E-5</v>
      </c>
      <c r="G30" s="1">
        <f t="shared" ca="1" si="8"/>
        <v>-1.4661602717485713E-5</v>
      </c>
      <c r="H30" s="1">
        <f t="shared" ca="1" si="8"/>
        <v>-4.2659693401427744E-4</v>
      </c>
      <c r="I30" s="1">
        <f t="shared" ca="1" si="8"/>
        <v>-4.2659693401427744E-4</v>
      </c>
      <c r="J30" s="1">
        <f t="shared" ca="1" si="8"/>
        <v>-4.2659693401427744E-4</v>
      </c>
      <c r="K30" s="1">
        <f t="shared" ca="1" si="8"/>
        <v>-4.2659693401427744E-4</v>
      </c>
      <c r="L30" s="1">
        <f t="shared" ca="1" si="8"/>
        <v>-4.2659693401427744E-4</v>
      </c>
      <c r="M30" s="1">
        <f t="shared" ca="1" si="8"/>
        <v>-4.2659693401427744E-4</v>
      </c>
      <c r="N30" s="1">
        <f t="shared" ca="1" si="8"/>
        <v>-4.2659693401427744E-4</v>
      </c>
      <c r="O30" s="1">
        <f t="shared" ca="1" si="8"/>
        <v>-4.2659693401427744E-4</v>
      </c>
      <c r="P30" s="1">
        <f t="shared" ca="1" si="8"/>
        <v>-4.2659693401427744E-4</v>
      </c>
      <c r="Q30" s="1">
        <f t="shared" ca="1" si="8"/>
        <v>-4.2659693401427744E-4</v>
      </c>
      <c r="R30" s="1">
        <f t="shared" ca="1" si="8"/>
        <v>-4.2660146530745314E-4</v>
      </c>
      <c r="S30" s="1">
        <f t="shared" ca="1" si="8"/>
        <v>-1.0111249428134033E-3</v>
      </c>
      <c r="T30" s="1">
        <f t="shared" ca="1" si="8"/>
        <v>-1.0111249428134033E-3</v>
      </c>
      <c r="U30" s="1">
        <f t="shared" ca="1" si="8"/>
        <v>-1.0111249428134033E-3</v>
      </c>
      <c r="V30" s="1">
        <f t="shared" ca="1" si="8"/>
        <v>-1.0111249428134033E-3</v>
      </c>
      <c r="W30" s="1">
        <f t="shared" ca="1" si="8"/>
        <v>-1.0111249428134033E-3</v>
      </c>
      <c r="X30" s="1">
        <f t="shared" ca="1" si="8"/>
        <v>0.28704641520526969</v>
      </c>
      <c r="Y30" s="1">
        <f t="shared" ca="1" si="8"/>
        <v>-1.0111249428134033E-3</v>
      </c>
      <c r="Z30" s="1">
        <f t="shared" ca="1" si="8"/>
        <v>-1.0111249428134033E-3</v>
      </c>
      <c r="AA30" s="1">
        <f t="shared" ca="1" si="8"/>
        <v>-1.0111249428134033E-3</v>
      </c>
      <c r="AB30" s="1">
        <f t="shared" ca="1" si="8"/>
        <v>-1.0111249428134033E-3</v>
      </c>
      <c r="AC30" s="1">
        <f t="shared" ca="1" si="8"/>
        <v>2.6606355035673119E-2</v>
      </c>
      <c r="AD30" s="1">
        <f t="shared" ca="1" si="8"/>
        <v>2.6606335903546375E-2</v>
      </c>
      <c r="AE30" s="1">
        <f t="shared" ca="1" si="8"/>
        <v>2.6523940127134583E-2</v>
      </c>
      <c r="AF30" s="1">
        <f t="shared" ca="1" si="8"/>
        <v>2.6523940127134583E-2</v>
      </c>
      <c r="AG30" s="1">
        <f t="shared" ca="1" si="8"/>
        <v>2.6523940127134583E-2</v>
      </c>
      <c r="AH30" s="1">
        <f t="shared" ca="1" si="8"/>
        <v>2.652447038359862E-2</v>
      </c>
      <c r="AI30" s="1">
        <f t="shared" ca="1" si="8"/>
        <v>2.9501194922770799E-2</v>
      </c>
      <c r="AJ30" s="1">
        <f t="shared" ca="1" si="8"/>
        <v>2.9501194922770799E-2</v>
      </c>
      <c r="AK30" s="1">
        <f t="shared" ca="1" si="8"/>
        <v>2.9501194922770799E-2</v>
      </c>
      <c r="AL30" s="1">
        <f t="shared" ca="1" si="8"/>
        <v>3.0580073171405254E-2</v>
      </c>
      <c r="AM30" s="1">
        <f t="shared" ca="1" si="8"/>
        <v>3.0580073171405254E-2</v>
      </c>
      <c r="AN30" s="1">
        <f t="shared" ca="1" si="8"/>
        <v>3.0580073171405254E-2</v>
      </c>
      <c r="AO30" s="1">
        <f t="shared" ca="1" si="8"/>
        <v>3.0580073171405254E-2</v>
      </c>
      <c r="AP30" s="1">
        <f t="shared" ca="1" si="8"/>
        <v>-1.4661602717485713E-5</v>
      </c>
      <c r="AQ30" s="1">
        <f t="shared" ca="1" si="8"/>
        <v>-1.4661602717485713E-5</v>
      </c>
      <c r="AR30" s="1">
        <f t="shared" ca="1" si="8"/>
        <v>-1.4661602717485713E-5</v>
      </c>
      <c r="AS30" s="1">
        <f t="shared" ca="1" si="8"/>
        <v>-1.4661602717485713E-5</v>
      </c>
      <c r="AT30" s="1">
        <f t="shared" ca="1" si="8"/>
        <v>-1.4661602717485713E-5</v>
      </c>
      <c r="AU30" s="1">
        <f t="shared" ca="1" si="8"/>
        <v>-1.4661602717485713E-5</v>
      </c>
      <c r="AV30" s="1">
        <f t="shared" ca="1" si="8"/>
        <v>-1.4661602717485713E-5</v>
      </c>
      <c r="AW30" s="1">
        <f t="shared" ca="1" si="8"/>
        <v>-9.0543242219118469E-2</v>
      </c>
      <c r="AX30" s="1">
        <f t="shared" ca="1" si="8"/>
        <v>-1.4661602717485713E-5</v>
      </c>
    </row>
    <row r="31" spans="1:59" ht="15">
      <c r="A31" s="176" t="s">
        <v>424</v>
      </c>
      <c r="C31" s="1">
        <f ca="1">C22/C4</f>
        <v>0.37917971441907367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1CF20-02DD-F34D-BD12-39772D37B464}">
  <dimension ref="A2:BG31"/>
  <sheetViews>
    <sheetView workbookViewId="0">
      <selection activeCell="D17" sqref="D17"/>
    </sheetView>
  </sheetViews>
  <sheetFormatPr defaultColWidth="11" defaultRowHeight="14.25"/>
  <cols>
    <col min="1" max="1" width="45.125" customWidth="1"/>
    <col min="2" max="2" width="22.375" customWidth="1"/>
    <col min="3" max="3" width="16.625" customWidth="1"/>
    <col min="4" max="4" width="11.625" bestFit="1" customWidth="1"/>
    <col min="5" max="15" width="11.5" bestFit="1" customWidth="1"/>
    <col min="16" max="16" width="11.125" bestFit="1" customWidth="1"/>
    <col min="17" max="27" width="12.125" bestFit="1" customWidth="1"/>
    <col min="28" max="32" width="13.625" bestFit="1" customWidth="1"/>
    <col min="33" max="33" width="15.625" bestFit="1" customWidth="1"/>
    <col min="34" max="37" width="13.625" bestFit="1" customWidth="1"/>
    <col min="38" max="48" width="14.625" bestFit="1" customWidth="1"/>
    <col min="49" max="49" width="15.625" bestFit="1" customWidth="1"/>
    <col min="50" max="50" width="14.625" bestFit="1" customWidth="1"/>
    <col min="51" max="59" width="11.125" bestFit="1" customWidth="1"/>
  </cols>
  <sheetData>
    <row r="2" spans="1:59">
      <c r="C2" t="s">
        <v>107</v>
      </c>
      <c r="D2" s="4">
        <f>Sheet2!C7</f>
        <v>42278</v>
      </c>
      <c r="E2" s="4">
        <f>Sheet2!D7</f>
        <v>0</v>
      </c>
      <c r="F2" s="4" t="str">
        <f>Sheet2!E7</f>
        <v>净利润</v>
      </c>
      <c r="G2" s="4">
        <f ca="1">Sheet2!F7</f>
        <v>658393660.93872905</v>
      </c>
      <c r="H2" s="4">
        <f>Sheet2!G7</f>
        <v>0.05</v>
      </c>
      <c r="I2" s="4" t="str">
        <f>Sheet2!H7</f>
        <v>土地贷款</v>
      </c>
      <c r="J2" s="4">
        <f>Sheet2!I7</f>
        <v>0</v>
      </c>
      <c r="K2" s="4">
        <f>Sheet2!J7</f>
        <v>0</v>
      </c>
      <c r="L2" s="4" t="str">
        <f>Sheet2!K7</f>
        <v>2、前期费用</v>
      </c>
      <c r="M2" s="4">
        <f>Sheet2!L7</f>
        <v>383.51396025445445</v>
      </c>
      <c r="N2" s="4">
        <f>Sheet2!M7</f>
        <v>0</v>
      </c>
      <c r="O2" s="4">
        <f>Sheet2!N7</f>
        <v>0</v>
      </c>
      <c r="P2" s="4">
        <f>Sheet2!O7</f>
        <v>0</v>
      </c>
      <c r="Q2" s="4">
        <f>Sheet2!P7</f>
        <v>0</v>
      </c>
      <c r="R2" s="4">
        <f>Sheet2!Q7</f>
        <v>0</v>
      </c>
      <c r="S2" s="4">
        <f>Sheet2!R7</f>
        <v>0</v>
      </c>
      <c r="T2" s="4">
        <f>Sheet2!S7</f>
        <v>0</v>
      </c>
      <c r="U2" s="4">
        <f>Sheet2!T7</f>
        <v>0</v>
      </c>
      <c r="V2" s="4">
        <f>Sheet2!U7</f>
        <v>0</v>
      </c>
      <c r="W2" s="4">
        <f>Sheet2!V7</f>
        <v>0</v>
      </c>
      <c r="X2" s="4">
        <f>Sheet2!W7</f>
        <v>0</v>
      </c>
      <c r="Y2" s="4">
        <f>Sheet2!X7</f>
        <v>0</v>
      </c>
      <c r="Z2" s="4">
        <f>Sheet2!Y7</f>
        <v>0</v>
      </c>
      <c r="AA2" s="4">
        <f>Sheet2!Z7</f>
        <v>0</v>
      </c>
      <c r="AB2" s="4">
        <f>Sheet2!AA7</f>
        <v>0</v>
      </c>
      <c r="AC2" s="4">
        <f>Sheet2!AB7</f>
        <v>0</v>
      </c>
      <c r="AD2" s="4">
        <f>Sheet2!AC7</f>
        <v>0</v>
      </c>
      <c r="AE2" s="4">
        <f>Sheet2!AD7</f>
        <v>0</v>
      </c>
      <c r="AF2" s="4">
        <f>Sheet2!AE7</f>
        <v>0</v>
      </c>
      <c r="AG2" s="4">
        <f>Sheet2!AF7</f>
        <v>0</v>
      </c>
      <c r="AH2" s="4">
        <f>Sheet2!AG7</f>
        <v>0</v>
      </c>
      <c r="AI2" s="4">
        <f>Sheet2!AH7</f>
        <v>0</v>
      </c>
      <c r="AJ2" s="4">
        <f>Sheet2!AI7</f>
        <v>0</v>
      </c>
      <c r="AK2" s="4">
        <f>Sheet2!AJ7</f>
        <v>0</v>
      </c>
      <c r="AL2" s="4">
        <f>Sheet2!AK7</f>
        <v>0</v>
      </c>
      <c r="AM2" s="4">
        <f>Sheet2!AL7</f>
        <v>0</v>
      </c>
      <c r="AN2" s="4">
        <f>Sheet2!AM7</f>
        <v>0</v>
      </c>
      <c r="AO2" s="4">
        <f>Sheet2!AN7</f>
        <v>0</v>
      </c>
      <c r="AP2" s="4">
        <f>Sheet2!AO7</f>
        <v>0</v>
      </c>
      <c r="AQ2" s="4">
        <f>Sheet2!AP7</f>
        <v>0</v>
      </c>
      <c r="AR2" s="4">
        <f>Sheet2!AQ7</f>
        <v>0</v>
      </c>
      <c r="AS2" s="4">
        <f>Sheet2!AR7</f>
        <v>0</v>
      </c>
      <c r="AT2" s="4">
        <f>Sheet2!AS7</f>
        <v>0</v>
      </c>
      <c r="AU2" s="4">
        <f>Sheet2!AT7</f>
        <v>0</v>
      </c>
      <c r="AV2" s="4">
        <f>Sheet2!AU7</f>
        <v>0</v>
      </c>
      <c r="AW2" s="4">
        <f>Sheet2!AV7</f>
        <v>0</v>
      </c>
      <c r="AX2" s="4">
        <f>Sheet2!AW7</f>
        <v>0</v>
      </c>
      <c r="AY2" s="4">
        <f>Sheet2!AX7</f>
        <v>0</v>
      </c>
      <c r="AZ2" s="4">
        <f>Sheet2!AY7</f>
        <v>0</v>
      </c>
      <c r="BA2" s="4">
        <f>Sheet2!AZ7</f>
        <v>0</v>
      </c>
      <c r="BB2" s="4">
        <f>Sheet2!BA7</f>
        <v>0</v>
      </c>
      <c r="BC2" s="4">
        <f>Sheet2!BB7</f>
        <v>0</v>
      </c>
      <c r="BD2" s="4">
        <f>Sheet2!BC7</f>
        <v>0</v>
      </c>
      <c r="BE2" s="4">
        <f>Sheet2!BD7</f>
        <v>0</v>
      </c>
      <c r="BF2" s="4">
        <f>Sheet2!BE7</f>
        <v>0</v>
      </c>
      <c r="BG2" s="4">
        <f>Sheet2!BF7</f>
        <v>0</v>
      </c>
    </row>
    <row r="3" spans="1:59" ht="17.25">
      <c r="A3" s="22" t="s">
        <v>81</v>
      </c>
      <c r="B3" t="s">
        <v>127</v>
      </c>
      <c r="C3" s="63">
        <f ca="1">SUM(D3:AX3)</f>
        <v>99999.970000000074</v>
      </c>
      <c r="D3" s="3">
        <f ca="1">Sheet2!C57</f>
        <v>0</v>
      </c>
      <c r="E3" s="3">
        <f ca="1">Sheet2!D57</f>
        <v>0</v>
      </c>
      <c r="F3" s="3">
        <f ca="1">Sheet2!E57</f>
        <v>0</v>
      </c>
      <c r="G3" s="3">
        <f ca="1">Sheet2!F57</f>
        <v>0</v>
      </c>
      <c r="H3" s="3">
        <f ca="1">Sheet2!G57</f>
        <v>0</v>
      </c>
      <c r="I3" s="3">
        <f ca="1">Sheet2!H57</f>
        <v>0</v>
      </c>
      <c r="J3" s="3">
        <f ca="1">Sheet2!I57</f>
        <v>0</v>
      </c>
      <c r="K3" s="3">
        <f ca="1">Sheet2!J57</f>
        <v>0</v>
      </c>
      <c r="L3" s="3">
        <f ca="1">Sheet2!K57</f>
        <v>0</v>
      </c>
      <c r="M3" s="3">
        <f ca="1">Sheet2!L57</f>
        <v>0</v>
      </c>
      <c r="N3" s="3">
        <f ca="1">Sheet2!M57</f>
        <v>0</v>
      </c>
      <c r="O3" s="3">
        <f ca="1">Sheet2!N57</f>
        <v>0</v>
      </c>
      <c r="P3" s="3">
        <f ca="1">Sheet2!O57</f>
        <v>0</v>
      </c>
      <c r="Q3" s="3">
        <f ca="1">Sheet2!P57</f>
        <v>0</v>
      </c>
      <c r="R3" s="3">
        <f ca="1">Sheet2!Q57</f>
        <v>0</v>
      </c>
      <c r="S3" s="3">
        <f ca="1">Sheet2!R57</f>
        <v>0</v>
      </c>
      <c r="T3" s="3">
        <f ca="1">Sheet2!S57</f>
        <v>0</v>
      </c>
      <c r="U3" s="3">
        <f ca="1">Sheet2!T57</f>
        <v>0</v>
      </c>
      <c r="V3" s="3">
        <f ca="1">Sheet2!U57</f>
        <v>0</v>
      </c>
      <c r="W3" s="3">
        <f ca="1">Sheet2!V57</f>
        <v>0</v>
      </c>
      <c r="X3" s="3">
        <f ca="1">Sheet2!W57</f>
        <v>44999.960000000006</v>
      </c>
      <c r="Y3" s="3">
        <f ca="1">Sheet2!X57</f>
        <v>0</v>
      </c>
      <c r="Z3" s="3">
        <f ca="1">Sheet2!Y57</f>
        <v>0</v>
      </c>
      <c r="AA3" s="3">
        <f ca="1">Sheet2!Z57</f>
        <v>0</v>
      </c>
      <c r="AB3" s="3">
        <f ca="1">Sheet2!AA57</f>
        <v>0</v>
      </c>
      <c r="AC3" s="3">
        <f ca="1">Sheet2!AB57</f>
        <v>4166.66</v>
      </c>
      <c r="AD3" s="3">
        <f ca="1">Sheet2!AC57</f>
        <v>4166.66</v>
      </c>
      <c r="AE3" s="3">
        <f ca="1">Sheet2!AD57</f>
        <v>4166.66</v>
      </c>
      <c r="AF3" s="3">
        <f ca="1">Sheet2!AE57</f>
        <v>4166.66</v>
      </c>
      <c r="AG3" s="3">
        <f ca="1">Sheet2!AF57</f>
        <v>4166.66</v>
      </c>
      <c r="AH3" s="3">
        <f ca="1">Sheet2!AG57</f>
        <v>4166.7400000000052</v>
      </c>
      <c r="AI3" s="3">
        <f ca="1">Sheet2!AH57</f>
        <v>4285.71</v>
      </c>
      <c r="AJ3" s="3">
        <f ca="1">Sheet2!AI57</f>
        <v>4285.71</v>
      </c>
      <c r="AK3" s="3">
        <f ca="1">Sheet2!AJ57</f>
        <v>4285.71</v>
      </c>
      <c r="AL3" s="3">
        <f ca="1">Sheet2!AK57</f>
        <v>4285.71</v>
      </c>
      <c r="AM3" s="3">
        <f ca="1">Sheet2!AL57</f>
        <v>4285.71</v>
      </c>
      <c r="AN3" s="3">
        <f ca="1">Sheet2!AM57</f>
        <v>4285.71</v>
      </c>
      <c r="AO3" s="3">
        <f ca="1">Sheet2!AN57</f>
        <v>4285.71</v>
      </c>
      <c r="AP3" s="3">
        <f ca="1">Sheet2!AO57</f>
        <v>0</v>
      </c>
      <c r="AQ3" s="3">
        <f ca="1">Sheet2!AP57</f>
        <v>0</v>
      </c>
      <c r="AR3" s="3">
        <f ca="1">Sheet2!AQ57</f>
        <v>0</v>
      </c>
      <c r="AS3" s="3">
        <f ca="1">Sheet2!AR57</f>
        <v>0</v>
      </c>
      <c r="AT3" s="3">
        <f ca="1">Sheet2!AS57</f>
        <v>0</v>
      </c>
      <c r="AU3" s="3">
        <f ca="1">Sheet2!AT57</f>
        <v>0</v>
      </c>
      <c r="AV3" s="3">
        <f ca="1">Sheet2!AU57</f>
        <v>0</v>
      </c>
      <c r="AW3" s="3">
        <f ca="1">Sheet2!AV57</f>
        <v>0</v>
      </c>
      <c r="AX3" s="3">
        <f ca="1">Sheet2!AW57</f>
        <v>0</v>
      </c>
      <c r="AY3" s="3">
        <f ca="1">Sheet2!AX57</f>
        <v>0</v>
      </c>
      <c r="AZ3" s="3">
        <f ca="1">Sheet2!AY57</f>
        <v>0</v>
      </c>
      <c r="BA3" s="3">
        <f ca="1">Sheet2!AZ57</f>
        <v>0</v>
      </c>
      <c r="BB3" s="3">
        <f ca="1">Sheet2!BA57</f>
        <v>0</v>
      </c>
      <c r="BC3" s="3">
        <f ca="1">Sheet2!BB57</f>
        <v>0</v>
      </c>
      <c r="BD3" s="3">
        <f ca="1">Sheet2!BC57</f>
        <v>0</v>
      </c>
      <c r="BE3" s="3">
        <f ca="1">Sheet2!BD57</f>
        <v>0</v>
      </c>
      <c r="BF3" s="3">
        <f ca="1">Sheet2!BE57</f>
        <v>0</v>
      </c>
      <c r="BG3" s="3">
        <f ca="1">Sheet2!BF57</f>
        <v>0</v>
      </c>
    </row>
    <row r="4" spans="1:59" ht="17.25">
      <c r="A4" s="23" t="s">
        <v>82</v>
      </c>
      <c r="B4" t="s">
        <v>129</v>
      </c>
      <c r="C4" s="63">
        <f t="shared" ref="C4:C20" ca="1" si="0">SUM(D4:AX4)</f>
        <v>1736363090.9090908</v>
      </c>
      <c r="D4" s="3">
        <f ca="1">D5</f>
        <v>0</v>
      </c>
      <c r="E4" s="3">
        <f t="shared" ref="E4:BG4" ca="1" si="1">E5</f>
        <v>0</v>
      </c>
      <c r="F4" s="3">
        <f t="shared" ca="1" si="1"/>
        <v>0</v>
      </c>
      <c r="G4" s="3">
        <f t="shared" ca="1" si="1"/>
        <v>0</v>
      </c>
      <c r="H4" s="3">
        <f t="shared" ca="1" si="1"/>
        <v>0</v>
      </c>
      <c r="I4" s="3">
        <f t="shared" ca="1" si="1"/>
        <v>0</v>
      </c>
      <c r="J4" s="3">
        <f t="shared" ca="1" si="1"/>
        <v>0</v>
      </c>
      <c r="K4" s="3">
        <f t="shared" ca="1" si="1"/>
        <v>0</v>
      </c>
      <c r="L4" s="3">
        <f t="shared" ca="1" si="1"/>
        <v>0</v>
      </c>
      <c r="M4" s="3">
        <f t="shared" ca="1" si="1"/>
        <v>0</v>
      </c>
      <c r="N4" s="3">
        <f t="shared" ca="1" si="1"/>
        <v>0</v>
      </c>
      <c r="O4" s="3">
        <f t="shared" ca="1" si="1"/>
        <v>0</v>
      </c>
      <c r="P4" s="3">
        <f t="shared" ca="1" si="1"/>
        <v>0</v>
      </c>
      <c r="Q4" s="3">
        <f t="shared" ca="1" si="1"/>
        <v>0</v>
      </c>
      <c r="R4" s="3">
        <f t="shared" ca="1" si="1"/>
        <v>0</v>
      </c>
      <c r="S4" s="3">
        <f t="shared" ca="1" si="1"/>
        <v>0</v>
      </c>
      <c r="T4" s="3">
        <f t="shared" ca="1" si="1"/>
        <v>0</v>
      </c>
      <c r="U4" s="3">
        <f t="shared" ca="1" si="1"/>
        <v>0</v>
      </c>
      <c r="V4" s="3">
        <f t="shared" ca="1" si="1"/>
        <v>0</v>
      </c>
      <c r="W4" s="3">
        <f t="shared" ca="1" si="1"/>
        <v>0</v>
      </c>
      <c r="X4" s="3">
        <f t="shared" ca="1" si="1"/>
        <v>759090218.18181813</v>
      </c>
      <c r="Y4" s="3">
        <f t="shared" ca="1" si="1"/>
        <v>0</v>
      </c>
      <c r="Z4" s="3">
        <f t="shared" ca="1" si="1"/>
        <v>0</v>
      </c>
      <c r="AA4" s="3">
        <f t="shared" ca="1" si="1"/>
        <v>0</v>
      </c>
      <c r="AB4" s="3">
        <f t="shared" ca="1" si="1"/>
        <v>0</v>
      </c>
      <c r="AC4" s="3">
        <f t="shared" ca="1" si="1"/>
        <v>71969581.818181813</v>
      </c>
      <c r="AD4" s="3">
        <f t="shared" ca="1" si="1"/>
        <v>71969581.818181813</v>
      </c>
      <c r="AE4" s="3">
        <f t="shared" ca="1" si="1"/>
        <v>71969581.818181813</v>
      </c>
      <c r="AF4" s="3">
        <f t="shared" ca="1" si="1"/>
        <v>71969581.818181813</v>
      </c>
      <c r="AG4" s="3">
        <f t="shared" ca="1" si="1"/>
        <v>71969581.818181813</v>
      </c>
      <c r="AH4" s="3">
        <f t="shared" ca="1" si="1"/>
        <v>71970963.63636373</v>
      </c>
      <c r="AI4" s="3">
        <f t="shared" ca="1" si="1"/>
        <v>77922000</v>
      </c>
      <c r="AJ4" s="3">
        <f t="shared" ca="1" si="1"/>
        <v>77922000</v>
      </c>
      <c r="AK4" s="3">
        <f t="shared" ca="1" si="1"/>
        <v>77922000</v>
      </c>
      <c r="AL4" s="3">
        <f t="shared" ca="1" si="1"/>
        <v>77922000</v>
      </c>
      <c r="AM4" s="3">
        <f t="shared" ca="1" si="1"/>
        <v>77922000</v>
      </c>
      <c r="AN4" s="3">
        <f t="shared" ca="1" si="1"/>
        <v>77922000</v>
      </c>
      <c r="AO4" s="3">
        <f t="shared" ca="1" si="1"/>
        <v>77922000</v>
      </c>
      <c r="AP4" s="3">
        <f t="shared" ca="1" si="1"/>
        <v>0</v>
      </c>
      <c r="AQ4" s="3">
        <f t="shared" ca="1" si="1"/>
        <v>0</v>
      </c>
      <c r="AR4" s="3">
        <f t="shared" ca="1" si="1"/>
        <v>0</v>
      </c>
      <c r="AS4" s="3">
        <f t="shared" ca="1" si="1"/>
        <v>0</v>
      </c>
      <c r="AT4" s="3">
        <f t="shared" ca="1" si="1"/>
        <v>0</v>
      </c>
      <c r="AU4" s="3">
        <f t="shared" ca="1" si="1"/>
        <v>0</v>
      </c>
      <c r="AV4" s="3">
        <f t="shared" ca="1" si="1"/>
        <v>0</v>
      </c>
      <c r="AW4" s="3">
        <f t="shared" ca="1" si="1"/>
        <v>0</v>
      </c>
      <c r="AX4" s="3">
        <f t="shared" ca="1" si="1"/>
        <v>0</v>
      </c>
      <c r="AY4" s="3">
        <f t="shared" ca="1" si="1"/>
        <v>0</v>
      </c>
      <c r="AZ4" s="3">
        <f t="shared" ca="1" si="1"/>
        <v>0</v>
      </c>
      <c r="BA4" s="3">
        <f t="shared" ca="1" si="1"/>
        <v>0</v>
      </c>
      <c r="BB4" s="3">
        <f t="shared" ca="1" si="1"/>
        <v>0</v>
      </c>
      <c r="BC4" s="3">
        <f t="shared" ca="1" si="1"/>
        <v>0</v>
      </c>
      <c r="BD4" s="3">
        <f t="shared" ca="1" si="1"/>
        <v>0</v>
      </c>
      <c r="BE4" s="3">
        <f t="shared" ca="1" si="1"/>
        <v>0</v>
      </c>
      <c r="BF4" s="3">
        <f t="shared" ca="1" si="1"/>
        <v>0</v>
      </c>
      <c r="BG4" s="3">
        <f t="shared" ca="1" si="1"/>
        <v>0</v>
      </c>
    </row>
    <row r="5" spans="1:59" ht="17.25">
      <c r="A5" s="23" t="s">
        <v>176</v>
      </c>
      <c r="B5" t="s">
        <v>250</v>
      </c>
      <c r="C5" s="63">
        <f t="shared" ca="1" si="0"/>
        <v>1736363090.9090908</v>
      </c>
      <c r="D5" s="3">
        <f ca="1">Sheet2!C58/(1+Sheet2!$C$114)</f>
        <v>0</v>
      </c>
      <c r="E5" s="3">
        <f ca="1">Sheet2!D58/(1+Sheet2!$C$114)</f>
        <v>0</v>
      </c>
      <c r="F5" s="3">
        <f ca="1">Sheet2!E58/(1+Sheet2!$C$114)</f>
        <v>0</v>
      </c>
      <c r="G5" s="3">
        <f ca="1">Sheet2!F58/(1+Sheet2!$C$114)</f>
        <v>0</v>
      </c>
      <c r="H5" s="3">
        <f ca="1">Sheet2!G58/(1+Sheet2!$C$114)</f>
        <v>0</v>
      </c>
      <c r="I5" s="3">
        <f ca="1">Sheet2!H58/(1+Sheet2!$C$114)</f>
        <v>0</v>
      </c>
      <c r="J5" s="3">
        <f ca="1">Sheet2!I58/(1+Sheet2!$C$114)</f>
        <v>0</v>
      </c>
      <c r="K5" s="3">
        <f ca="1">Sheet2!J58/(1+Sheet2!$C$114)</f>
        <v>0</v>
      </c>
      <c r="L5" s="3">
        <f ca="1">Sheet2!K58/(1+Sheet2!$C$114)</f>
        <v>0</v>
      </c>
      <c r="M5" s="3">
        <f ca="1">Sheet2!L58/(1+Sheet2!$C$114)</f>
        <v>0</v>
      </c>
      <c r="N5" s="3">
        <f ca="1">Sheet2!M58/(1+Sheet2!$C$114)</f>
        <v>0</v>
      </c>
      <c r="O5" s="3">
        <f ca="1">Sheet2!N58/(1+Sheet2!$C$114)</f>
        <v>0</v>
      </c>
      <c r="P5" s="3">
        <f ca="1">Sheet2!O58/(1+Sheet2!$C$114)</f>
        <v>0</v>
      </c>
      <c r="Q5" s="3">
        <f ca="1">Sheet2!P58/(1+Sheet2!$C$114)</f>
        <v>0</v>
      </c>
      <c r="R5" s="3">
        <f ca="1">Sheet2!Q58/(1+Sheet2!$C$114)</f>
        <v>0</v>
      </c>
      <c r="S5" s="3">
        <f ca="1">Sheet2!R58/(1+Sheet2!$C$114)</f>
        <v>0</v>
      </c>
      <c r="T5" s="3">
        <f ca="1">Sheet2!S58/(1+Sheet2!$C$114)</f>
        <v>0</v>
      </c>
      <c r="U5" s="3">
        <f ca="1">Sheet2!T58/(1+Sheet2!$C$114)</f>
        <v>0</v>
      </c>
      <c r="V5" s="3">
        <f ca="1">Sheet2!U58/(1+Sheet2!$C$114)</f>
        <v>0</v>
      </c>
      <c r="W5" s="3">
        <f ca="1">Sheet2!V58/(1+Sheet2!$C$114)</f>
        <v>0</v>
      </c>
      <c r="X5" s="3">
        <f ca="1">Sheet2!W58/(1+Sheet2!$C$114)</f>
        <v>759090218.18181813</v>
      </c>
      <c r="Y5" s="3">
        <f ca="1">Sheet2!X58/(1+Sheet2!$C$114)</f>
        <v>0</v>
      </c>
      <c r="Z5" s="3">
        <f ca="1">Sheet2!Y58/(1+Sheet2!$C$114)</f>
        <v>0</v>
      </c>
      <c r="AA5" s="3">
        <f ca="1">Sheet2!Z58/(1+Sheet2!$C$114)</f>
        <v>0</v>
      </c>
      <c r="AB5" s="3">
        <f ca="1">Sheet2!AA58/(1+Sheet2!$C$114)</f>
        <v>0</v>
      </c>
      <c r="AC5" s="3">
        <f ca="1">Sheet2!AB58/(1+Sheet2!$C$114)</f>
        <v>71969581.818181813</v>
      </c>
      <c r="AD5" s="3">
        <f ca="1">Sheet2!AC58/(1+Sheet2!$C$114)</f>
        <v>71969581.818181813</v>
      </c>
      <c r="AE5" s="3">
        <f ca="1">Sheet2!AD58/(1+Sheet2!$C$114)</f>
        <v>71969581.818181813</v>
      </c>
      <c r="AF5" s="3">
        <f ca="1">Sheet2!AE58/(1+Sheet2!$C$114)</f>
        <v>71969581.818181813</v>
      </c>
      <c r="AG5" s="3">
        <f ca="1">Sheet2!AF58/(1+Sheet2!$C$114)</f>
        <v>71969581.818181813</v>
      </c>
      <c r="AH5" s="3">
        <f ca="1">Sheet2!AG58/(1+Sheet2!$C$114)</f>
        <v>71970963.63636373</v>
      </c>
      <c r="AI5" s="3">
        <f ca="1">Sheet2!AH58/(1+Sheet2!$C$114)</f>
        <v>77922000</v>
      </c>
      <c r="AJ5" s="3">
        <f ca="1">Sheet2!AI58/(1+Sheet2!$C$114)</f>
        <v>77922000</v>
      </c>
      <c r="AK5" s="3">
        <f ca="1">Sheet2!AJ58/(1+Sheet2!$C$114)</f>
        <v>77922000</v>
      </c>
      <c r="AL5" s="3">
        <f ca="1">Sheet2!AK58/(1+Sheet2!$C$114)</f>
        <v>77922000</v>
      </c>
      <c r="AM5" s="3">
        <f ca="1">Sheet2!AL58/(1+Sheet2!$C$114)</f>
        <v>77922000</v>
      </c>
      <c r="AN5" s="3">
        <f ca="1">Sheet2!AM58/(1+Sheet2!$C$114)</f>
        <v>77922000</v>
      </c>
      <c r="AO5" s="3">
        <f ca="1">Sheet2!AN58/(1+Sheet2!$C$114)</f>
        <v>77922000</v>
      </c>
      <c r="AP5" s="3">
        <f ca="1">Sheet2!AO58/(1+Sheet2!$C$114)</f>
        <v>0</v>
      </c>
      <c r="AQ5" s="3">
        <f ca="1">Sheet2!AP58/(1+Sheet2!$C$114)</f>
        <v>0</v>
      </c>
      <c r="AR5" s="3">
        <f ca="1">Sheet2!AQ58/(1+Sheet2!$C$114)</f>
        <v>0</v>
      </c>
      <c r="AS5" s="3">
        <f ca="1">Sheet2!AR58/(1+Sheet2!$C$114)</f>
        <v>0</v>
      </c>
      <c r="AT5" s="3">
        <f ca="1">Sheet2!AS58/(1+Sheet2!$C$114)</f>
        <v>0</v>
      </c>
      <c r="AU5" s="3">
        <f ca="1">Sheet2!AT58/(1+Sheet2!$C$114)</f>
        <v>0</v>
      </c>
      <c r="AV5" s="3">
        <f ca="1">Sheet2!AU58/(1+Sheet2!$C$114)</f>
        <v>0</v>
      </c>
      <c r="AW5" s="3">
        <f ca="1">Sheet2!AV58/(1+Sheet2!$C$114)</f>
        <v>0</v>
      </c>
      <c r="AX5" s="3">
        <f ca="1">Sheet2!AW58/(1+Sheet2!$C$114)</f>
        <v>0</v>
      </c>
      <c r="AY5" s="3">
        <f ca="1">Sheet2!AX58/(1+Sheet2!$C$114)</f>
        <v>0</v>
      </c>
      <c r="AZ5" s="3">
        <f ca="1">Sheet2!AY58/(1+Sheet2!$C$114)</f>
        <v>0</v>
      </c>
      <c r="BA5" s="3">
        <f ca="1">Sheet2!AZ58/(1+Sheet2!$C$114)</f>
        <v>0</v>
      </c>
      <c r="BB5" s="3">
        <f ca="1">Sheet2!BA58/(1+Sheet2!$C$114)</f>
        <v>0</v>
      </c>
      <c r="BC5" s="3">
        <f ca="1">Sheet2!BB58/(1+Sheet2!$C$114)</f>
        <v>0</v>
      </c>
      <c r="BD5" s="3">
        <f ca="1">Sheet2!BC58/(1+Sheet2!$C$114)</f>
        <v>0</v>
      </c>
      <c r="BE5" s="3">
        <f ca="1">Sheet2!BD58/(1+Sheet2!$C$114)</f>
        <v>0</v>
      </c>
      <c r="BF5" s="3">
        <f ca="1">Sheet2!BE58/(1+Sheet2!$C$114)</f>
        <v>0</v>
      </c>
      <c r="BG5" s="3">
        <f ca="1">Sheet2!BF58/(1+Sheet2!$C$114)</f>
        <v>0</v>
      </c>
    </row>
    <row r="6" spans="1:59" ht="17.25">
      <c r="A6" s="23" t="s">
        <v>83</v>
      </c>
      <c r="B6" t="s">
        <v>133</v>
      </c>
      <c r="C6" s="63">
        <f t="shared" ca="1" si="0"/>
        <v>483273972.13649756</v>
      </c>
      <c r="D6" s="3">
        <f ca="1">D7</f>
        <v>0</v>
      </c>
      <c r="E6" s="3">
        <f t="shared" ref="E6:BG6" ca="1" si="2">E7</f>
        <v>0</v>
      </c>
      <c r="F6" s="3">
        <f t="shared" ca="1" si="2"/>
        <v>0</v>
      </c>
      <c r="G6" s="3">
        <f t="shared" ca="1" si="2"/>
        <v>0</v>
      </c>
      <c r="H6" s="3">
        <f t="shared" ca="1" si="2"/>
        <v>0</v>
      </c>
      <c r="I6" s="3">
        <f t="shared" ca="1" si="2"/>
        <v>0</v>
      </c>
      <c r="J6" s="3">
        <f t="shared" ca="1" si="2"/>
        <v>0</v>
      </c>
      <c r="K6" s="3">
        <f t="shared" ca="1" si="2"/>
        <v>0</v>
      </c>
      <c r="L6" s="3">
        <f t="shared" ca="1" si="2"/>
        <v>0</v>
      </c>
      <c r="M6" s="3">
        <f t="shared" ca="1" si="2"/>
        <v>0</v>
      </c>
      <c r="N6" s="3">
        <f t="shared" ca="1" si="2"/>
        <v>0</v>
      </c>
      <c r="O6" s="3">
        <f t="shared" ca="1" si="2"/>
        <v>0</v>
      </c>
      <c r="P6" s="3">
        <f t="shared" ca="1" si="2"/>
        <v>0</v>
      </c>
      <c r="Q6" s="3">
        <f t="shared" ca="1" si="2"/>
        <v>0</v>
      </c>
      <c r="R6" s="3">
        <f t="shared" ca="1" si="2"/>
        <v>0</v>
      </c>
      <c r="S6" s="3">
        <f t="shared" ca="1" si="2"/>
        <v>0</v>
      </c>
      <c r="T6" s="3">
        <f t="shared" ca="1" si="2"/>
        <v>0</v>
      </c>
      <c r="U6" s="3">
        <f t="shared" ca="1" si="2"/>
        <v>0</v>
      </c>
      <c r="V6" s="3">
        <f t="shared" ca="1" si="2"/>
        <v>0</v>
      </c>
      <c r="W6" s="3">
        <f t="shared" ca="1" si="2"/>
        <v>0</v>
      </c>
      <c r="X6" s="3">
        <f t="shared" ca="1" si="2"/>
        <v>217473159.39378288</v>
      </c>
      <c r="Y6" s="3">
        <f t="shared" ca="1" si="2"/>
        <v>0</v>
      </c>
      <c r="Z6" s="3">
        <f t="shared" ca="1" si="2"/>
        <v>0</v>
      </c>
      <c r="AA6" s="3">
        <f t="shared" ca="1" si="2"/>
        <v>0</v>
      </c>
      <c r="AB6" s="3">
        <f t="shared" ca="1" si="2"/>
        <v>0</v>
      </c>
      <c r="AC6" s="3">
        <f t="shared" ca="1" si="2"/>
        <v>20136389.328339387</v>
      </c>
      <c r="AD6" s="3">
        <f t="shared" ca="1" si="2"/>
        <v>20136389.328339387</v>
      </c>
      <c r="AE6" s="3">
        <f t="shared" ca="1" si="2"/>
        <v>20136389.328339387</v>
      </c>
      <c r="AF6" s="3">
        <f t="shared" ca="1" si="2"/>
        <v>20136389.328339387</v>
      </c>
      <c r="AG6" s="3">
        <f t="shared" ca="1" si="2"/>
        <v>20136389.328339387</v>
      </c>
      <c r="AH6" s="3">
        <f t="shared" ca="1" si="2"/>
        <v>20136775.947633106</v>
      </c>
      <c r="AI6" s="3">
        <f t="shared" ca="1" si="2"/>
        <v>20711727.164769236</v>
      </c>
      <c r="AJ6" s="3">
        <f t="shared" ca="1" si="2"/>
        <v>20711727.164769236</v>
      </c>
      <c r="AK6" s="3">
        <f t="shared" ca="1" si="2"/>
        <v>20711727.164769236</v>
      </c>
      <c r="AL6" s="3">
        <f t="shared" ca="1" si="2"/>
        <v>20711727.164769236</v>
      </c>
      <c r="AM6" s="3">
        <f t="shared" ca="1" si="2"/>
        <v>20711727.164769236</v>
      </c>
      <c r="AN6" s="3">
        <f t="shared" ca="1" si="2"/>
        <v>20711727.164769236</v>
      </c>
      <c r="AO6" s="3">
        <f t="shared" ca="1" si="2"/>
        <v>20711727.164769236</v>
      </c>
      <c r="AP6" s="3">
        <f t="shared" ca="1" si="2"/>
        <v>0</v>
      </c>
      <c r="AQ6" s="3">
        <f t="shared" ca="1" si="2"/>
        <v>0</v>
      </c>
      <c r="AR6" s="3">
        <f t="shared" ca="1" si="2"/>
        <v>0</v>
      </c>
      <c r="AS6" s="3">
        <f t="shared" ca="1" si="2"/>
        <v>0</v>
      </c>
      <c r="AT6" s="3">
        <f t="shared" ca="1" si="2"/>
        <v>0</v>
      </c>
      <c r="AU6" s="3">
        <f t="shared" ca="1" si="2"/>
        <v>0</v>
      </c>
      <c r="AV6" s="3">
        <f t="shared" ca="1" si="2"/>
        <v>0</v>
      </c>
      <c r="AW6" s="3">
        <f t="shared" ca="1" si="2"/>
        <v>0</v>
      </c>
      <c r="AX6" s="3">
        <f t="shared" ca="1" si="2"/>
        <v>0</v>
      </c>
      <c r="AY6" s="3">
        <f t="shared" ca="1" si="2"/>
        <v>0</v>
      </c>
      <c r="AZ6" s="3">
        <f t="shared" ca="1" si="2"/>
        <v>0</v>
      </c>
      <c r="BA6" s="3">
        <f t="shared" ca="1" si="2"/>
        <v>0</v>
      </c>
      <c r="BB6" s="3">
        <f t="shared" ca="1" si="2"/>
        <v>0</v>
      </c>
      <c r="BC6" s="3">
        <f t="shared" ca="1" si="2"/>
        <v>0</v>
      </c>
      <c r="BD6" s="3">
        <f t="shared" ca="1" si="2"/>
        <v>0</v>
      </c>
      <c r="BE6" s="3">
        <f t="shared" ca="1" si="2"/>
        <v>0</v>
      </c>
      <c r="BF6" s="3">
        <f t="shared" ca="1" si="2"/>
        <v>0</v>
      </c>
      <c r="BG6" s="3">
        <f t="shared" ca="1" si="2"/>
        <v>0</v>
      </c>
    </row>
    <row r="7" spans="1:59" ht="17.25">
      <c r="A7" s="23" t="s">
        <v>84</v>
      </c>
      <c r="B7" t="s">
        <v>135</v>
      </c>
      <c r="C7" s="63">
        <f t="shared" ca="1" si="0"/>
        <v>483273972.13649756</v>
      </c>
      <c r="D7" s="3">
        <f ca="1">(Sheet2!$C$80-Sheet2!$D$137)*'利润表-2'!D3</f>
        <v>0</v>
      </c>
      <c r="E7" s="3">
        <f ca="1">(Sheet2!$C$80-Sheet2!$D$137)*'利润表-2'!E3</f>
        <v>0</v>
      </c>
      <c r="F7" s="3">
        <f ca="1">(Sheet2!$C$80-Sheet2!$D$137)*'利润表-2'!F3</f>
        <v>0</v>
      </c>
      <c r="G7" s="3">
        <f ca="1">(Sheet2!$C$80-Sheet2!$D$137)*'利润表-2'!G3</f>
        <v>0</v>
      </c>
      <c r="H7" s="3">
        <f ca="1">(Sheet2!$C$80-Sheet2!$D$137)*'利润表-2'!H3</f>
        <v>0</v>
      </c>
      <c r="I7" s="3">
        <f ca="1">(Sheet2!$C$80-Sheet2!$D$137)*'利润表-2'!I3</f>
        <v>0</v>
      </c>
      <c r="J7" s="3">
        <f ca="1">(Sheet2!$C$80-Sheet2!$D$137)*'利润表-2'!J3</f>
        <v>0</v>
      </c>
      <c r="K7" s="3">
        <f ca="1">(Sheet2!$C$80-Sheet2!$D$137)*'利润表-2'!K3</f>
        <v>0</v>
      </c>
      <c r="L7" s="3">
        <f ca="1">(Sheet2!$C$80-Sheet2!$D$137)*'利润表-2'!L3</f>
        <v>0</v>
      </c>
      <c r="M7" s="3">
        <f ca="1">(Sheet2!$C$80-Sheet2!$D$137)*'利润表-2'!M3</f>
        <v>0</v>
      </c>
      <c r="N7" s="3">
        <f ca="1">(Sheet2!$C$80-Sheet2!$D$137)*'利润表-2'!N3</f>
        <v>0</v>
      </c>
      <c r="O7" s="3">
        <f ca="1">(Sheet2!$C$80-Sheet2!$D$137)*'利润表-2'!O3</f>
        <v>0</v>
      </c>
      <c r="P7" s="3">
        <f ca="1">(Sheet2!$C$80-Sheet2!$D$137)*'利润表-2'!P3</f>
        <v>0</v>
      </c>
      <c r="Q7" s="3">
        <f ca="1">(Sheet2!$C$80-Sheet2!$D$137)*'利润表-2'!Q3</f>
        <v>0</v>
      </c>
      <c r="R7" s="3">
        <f ca="1">(Sheet2!$C$80-Sheet2!$D$137)*'利润表-2'!R3</f>
        <v>0</v>
      </c>
      <c r="S7" s="3">
        <f ca="1">(Sheet2!$C$80-Sheet2!$D$137)*'利润表-2'!S3</f>
        <v>0</v>
      </c>
      <c r="T7" s="3">
        <f ca="1">(Sheet2!$C$80-Sheet2!$D$137)*'利润表-2'!T3</f>
        <v>0</v>
      </c>
      <c r="U7" s="3">
        <f ca="1">(Sheet2!$C$80-Sheet2!$D$137)*'利润表-2'!U3</f>
        <v>0</v>
      </c>
      <c r="V7" s="3">
        <f ca="1">(Sheet2!$C$80-Sheet2!$D$137)*'利润表-2'!V3</f>
        <v>0</v>
      </c>
      <c r="W7" s="3">
        <f ca="1">(Sheet2!$C$80-Sheet2!$D$137)*'利润表-2'!W3</f>
        <v>0</v>
      </c>
      <c r="X7" s="3">
        <f ca="1">(Sheet2!$C$80-Sheet2!$D$137)*'利润表-2'!X3</f>
        <v>217473159.39378288</v>
      </c>
      <c r="Y7" s="3">
        <f ca="1">(Sheet2!$C$80-Sheet2!$D$137)*'利润表-2'!Y3</f>
        <v>0</v>
      </c>
      <c r="Z7" s="3">
        <f ca="1">(Sheet2!$C$80-Sheet2!$D$137)*'利润表-2'!Z3</f>
        <v>0</v>
      </c>
      <c r="AA7" s="3">
        <f ca="1">(Sheet2!$C$80-Sheet2!$D$137)*'利润表-2'!AA3</f>
        <v>0</v>
      </c>
      <c r="AB7" s="3">
        <f ca="1">(Sheet2!$C$80-Sheet2!$D$137)*'利润表-2'!AB3</f>
        <v>0</v>
      </c>
      <c r="AC7" s="3">
        <f ca="1">(Sheet2!$C$80-Sheet2!$D$137)*'利润表-2'!AC3</f>
        <v>20136389.328339387</v>
      </c>
      <c r="AD7" s="3">
        <f ca="1">(Sheet2!$C$80-Sheet2!$D$137)*'利润表-2'!AD3</f>
        <v>20136389.328339387</v>
      </c>
      <c r="AE7" s="3">
        <f ca="1">(Sheet2!$C$80-Sheet2!$D$137)*'利润表-2'!AE3</f>
        <v>20136389.328339387</v>
      </c>
      <c r="AF7" s="3">
        <f ca="1">(Sheet2!$C$80-Sheet2!$D$137)*'利润表-2'!AF3</f>
        <v>20136389.328339387</v>
      </c>
      <c r="AG7" s="3">
        <f ca="1">(Sheet2!$C$80-Sheet2!$D$137)*'利润表-2'!AG3</f>
        <v>20136389.328339387</v>
      </c>
      <c r="AH7" s="3">
        <f ca="1">(Sheet2!$C$80-Sheet2!$D$137)*'利润表-2'!AH3</f>
        <v>20136775.947633106</v>
      </c>
      <c r="AI7" s="3">
        <f ca="1">(Sheet2!$C$80-Sheet2!$D$137)*'利润表-2'!AI3</f>
        <v>20711727.164769236</v>
      </c>
      <c r="AJ7" s="3">
        <f ca="1">(Sheet2!$C$80-Sheet2!$D$137)*'利润表-2'!AJ3</f>
        <v>20711727.164769236</v>
      </c>
      <c r="AK7" s="3">
        <f ca="1">(Sheet2!$C$80-Sheet2!$D$137)*'利润表-2'!AK3</f>
        <v>20711727.164769236</v>
      </c>
      <c r="AL7" s="3">
        <f ca="1">(Sheet2!$C$80-Sheet2!$D$137)*'利润表-2'!AL3</f>
        <v>20711727.164769236</v>
      </c>
      <c r="AM7" s="3">
        <f ca="1">(Sheet2!$C$80-Sheet2!$D$137)*'利润表-2'!AM3</f>
        <v>20711727.164769236</v>
      </c>
      <c r="AN7" s="3">
        <f ca="1">(Sheet2!$C$80-Sheet2!$D$137)*'利润表-2'!AN3</f>
        <v>20711727.164769236</v>
      </c>
      <c r="AO7" s="3">
        <f ca="1">(Sheet2!$C$80-Sheet2!$D$137)*'利润表-2'!AO3</f>
        <v>20711727.164769236</v>
      </c>
      <c r="AP7" s="3">
        <f ca="1">(Sheet2!$C$80-Sheet2!$D$137)*'利润表-2'!AP3</f>
        <v>0</v>
      </c>
      <c r="AQ7" s="3">
        <f ca="1">(Sheet2!$C$80-Sheet2!$D$137)*'利润表-2'!AQ3</f>
        <v>0</v>
      </c>
      <c r="AR7" s="3">
        <f ca="1">(Sheet2!$C$80-Sheet2!$D$137)*'利润表-2'!AR3</f>
        <v>0</v>
      </c>
      <c r="AS7" s="3">
        <f ca="1">(Sheet2!$C$80-Sheet2!$D$137)*'利润表-2'!AS3</f>
        <v>0</v>
      </c>
      <c r="AT7" s="3">
        <f ca="1">(Sheet2!$C$80-Sheet2!$D$137)*'利润表-2'!AT3</f>
        <v>0</v>
      </c>
      <c r="AU7" s="3">
        <f ca="1">(Sheet2!$C$80-Sheet2!$D$137)*'利润表-2'!AU3</f>
        <v>0</v>
      </c>
      <c r="AV7" s="3">
        <f ca="1">(Sheet2!$C$80-Sheet2!$D$137)*'利润表-2'!AV3</f>
        <v>0</v>
      </c>
      <c r="AW7" s="3">
        <f ca="1">(Sheet2!$C$80-Sheet2!$D$137)*'利润表-2'!AW3</f>
        <v>0</v>
      </c>
      <c r="AX7" s="3">
        <f ca="1">(Sheet2!$C$80-Sheet2!$D$137)*'利润表-2'!AX3</f>
        <v>0</v>
      </c>
      <c r="AY7" s="3">
        <f ca="1">(Sheet2!$C$80-Sheet2!$D$137)*'利润表-2'!AY3</f>
        <v>0</v>
      </c>
      <c r="AZ7" s="3">
        <f ca="1">(Sheet2!$C$80-Sheet2!$D$137)*'利润表-2'!AZ3</f>
        <v>0</v>
      </c>
      <c r="BA7" s="3">
        <f ca="1">(Sheet2!$C$80-Sheet2!$D$137)*'利润表-2'!BA3</f>
        <v>0</v>
      </c>
      <c r="BB7" s="3">
        <f ca="1">(Sheet2!$C$80-Sheet2!$D$137)*'利润表-2'!BB3</f>
        <v>0</v>
      </c>
      <c r="BC7" s="3">
        <f ca="1">(Sheet2!$C$80-Sheet2!$D$137)*'利润表-2'!BC3</f>
        <v>0</v>
      </c>
      <c r="BD7" s="3">
        <f ca="1">(Sheet2!$C$80-Sheet2!$D$137)*'利润表-2'!BD3</f>
        <v>0</v>
      </c>
      <c r="BE7" s="3">
        <f ca="1">(Sheet2!$C$80-Sheet2!$D$137)*'利润表-2'!BE3</f>
        <v>0</v>
      </c>
      <c r="BF7" s="3">
        <f ca="1">(Sheet2!$C$80-Sheet2!$D$137)*'利润表-2'!BF3</f>
        <v>0</v>
      </c>
      <c r="BG7" s="3">
        <f ca="1">(Sheet2!$C$80-Sheet2!$D$137)*'利润表-2'!BG3</f>
        <v>0</v>
      </c>
    </row>
    <row r="8" spans="1:59" ht="17.25">
      <c r="A8" s="23" t="s">
        <v>85</v>
      </c>
      <c r="B8" t="s">
        <v>247</v>
      </c>
      <c r="C8" s="63">
        <f t="shared" ca="1" si="0"/>
        <v>123974573.03709447</v>
      </c>
      <c r="D8" s="3">
        <f ca="1">Sheet2!D145*Sheet2!$C$170*(1+Sheet2!$C$116)+D9</f>
        <v>0</v>
      </c>
      <c r="E8" s="3">
        <f ca="1">Sheet2!E145*Sheet2!$C$170*(1+Sheet2!$C$116)+E9</f>
        <v>0</v>
      </c>
      <c r="F8" s="3">
        <f ca="1">Sheet2!F145*Sheet2!$C$170*(1+Sheet2!$C$116)+F9</f>
        <v>0</v>
      </c>
      <c r="G8" s="3">
        <f ca="1">Sheet2!G145*Sheet2!$C$170*(1+Sheet2!$C$116)+G9</f>
        <v>0</v>
      </c>
      <c r="H8" s="3">
        <f ca="1">Sheet2!H145*Sheet2!$C$170*(1+Sheet2!$C$116)+H9</f>
        <v>0</v>
      </c>
      <c r="I8" s="3">
        <f ca="1">Sheet2!I145*Sheet2!$C$170*(1+Sheet2!$C$116)+I9</f>
        <v>0</v>
      </c>
      <c r="J8" s="3">
        <f ca="1">Sheet2!J145*Sheet2!$C$170*(1+Sheet2!$C$116)+J9</f>
        <v>0</v>
      </c>
      <c r="K8" s="3">
        <f ca="1">Sheet2!K145*Sheet2!$C$170*(1+Sheet2!$C$116)+K9</f>
        <v>0</v>
      </c>
      <c r="L8" s="3">
        <f ca="1">Sheet2!L145*Sheet2!$C$170*(1+Sheet2!$C$116)+L9</f>
        <v>0</v>
      </c>
      <c r="M8" s="3">
        <f ca="1">Sheet2!M145*Sheet2!$C$170*(1+Sheet2!$C$116)+M9</f>
        <v>0</v>
      </c>
      <c r="N8" s="3">
        <f ca="1">Sheet2!N145*Sheet2!$C$170*(1+Sheet2!$C$116)+N9</f>
        <v>0</v>
      </c>
      <c r="O8" s="3">
        <f ca="1">Sheet2!O145*Sheet2!$C$170*(1+Sheet2!$C$116)+O9</f>
        <v>0</v>
      </c>
      <c r="P8" s="3">
        <f ca="1">Sheet2!P145*Sheet2!$C$170*(1+Sheet2!$C$116)+P9</f>
        <v>0</v>
      </c>
      <c r="Q8" s="3">
        <f ca="1">Sheet2!Q145*Sheet2!$C$170*(1+Sheet2!$C$116)+Q9</f>
        <v>0</v>
      </c>
      <c r="R8" s="3">
        <f ca="1">Sheet2!R145*Sheet2!$C$170*(1+Sheet2!$C$116)+R9</f>
        <v>0</v>
      </c>
      <c r="S8" s="3">
        <f ca="1">Sheet2!S145*Sheet2!$C$170*(1+Sheet2!$C$116)+S9</f>
        <v>0</v>
      </c>
      <c r="T8" s="3">
        <f ca="1">Sheet2!T145*Sheet2!$C$170*(1+Sheet2!$C$116)+T9</f>
        <v>0</v>
      </c>
      <c r="U8" s="3">
        <f ca="1">Sheet2!U145*Sheet2!$C$170*(1+Sheet2!$C$116)+U9</f>
        <v>0</v>
      </c>
      <c r="V8" s="3">
        <f ca="1">Sheet2!V145*Sheet2!$C$170*(1+Sheet2!$C$116)+V9</f>
        <v>0</v>
      </c>
      <c r="W8" s="3">
        <f ca="1">Sheet2!W145*Sheet2!$C$170*(1+Sheet2!$C$116)+W9</f>
        <v>0</v>
      </c>
      <c r="X8" s="3">
        <f ca="1">Sheet2!X145*Sheet2!$C$170*(1+Sheet2!$C$116)+X9</f>
        <v>54198275.803279482</v>
      </c>
      <c r="Y8" s="3">
        <f ca="1">Sheet2!Y145*Sheet2!$C$170*(1+Sheet2!$C$116)+Y9</f>
        <v>0</v>
      </c>
      <c r="Z8" s="3">
        <f ca="1">Sheet2!Z145*Sheet2!$C$170*(1+Sheet2!$C$116)+Z9</f>
        <v>0</v>
      </c>
      <c r="AA8" s="3">
        <f ca="1">Sheet2!AA145*Sheet2!$C$170*(1+Sheet2!$C$116)+AA9</f>
        <v>0</v>
      </c>
      <c r="AB8" s="3">
        <f ca="1">Sheet2!AB145*Sheet2!$C$170*(1+Sheet2!$C$116)+AB9</f>
        <v>0</v>
      </c>
      <c r="AC8" s="3">
        <f ca="1">Sheet2!AC145*Sheet2!$C$170*(1+Sheet2!$C$116)+AC9</f>
        <v>5138555.5384593606</v>
      </c>
      <c r="AD8" s="3">
        <f ca="1">Sheet2!AD145*Sheet2!$C$170*(1+Sheet2!$C$116)+AD9</f>
        <v>5138555.5384593606</v>
      </c>
      <c r="AE8" s="3">
        <f ca="1">Sheet2!AE145*Sheet2!$C$170*(1+Sheet2!$C$116)+AE9</f>
        <v>5138555.5384593606</v>
      </c>
      <c r="AF8" s="3">
        <f ca="1">Sheet2!AF145*Sheet2!$C$170*(1+Sheet2!$C$116)+AF9</f>
        <v>5138555.5384593606</v>
      </c>
      <c r="AG8" s="3">
        <f ca="1">Sheet2!AG145*Sheet2!$C$170*(1+Sheet2!$C$116)+AG9</f>
        <v>5138555.5384593606</v>
      </c>
      <c r="AH8" s="3">
        <f ca="1">Sheet2!AH145*Sheet2!$C$170*(1+Sheet2!$C$116)+AH9</f>
        <v>5138654.1988835623</v>
      </c>
      <c r="AI8" s="3">
        <f ca="1">Sheet2!AI145*Sheet2!$C$170*(1+Sheet2!$C$116)+AI9</f>
        <v>5563552.1918049389</v>
      </c>
      <c r="AJ8" s="3">
        <f ca="1">Sheet2!AJ145*Sheet2!$C$170*(1+Sheet2!$C$116)+AJ9</f>
        <v>5563552.1918049389</v>
      </c>
      <c r="AK8" s="3">
        <f ca="1">Sheet2!AK145*Sheet2!$C$170*(1+Sheet2!$C$116)+AK9</f>
        <v>5563552.1918049389</v>
      </c>
      <c r="AL8" s="3">
        <f ca="1">Sheet2!AL145*Sheet2!$C$170*(1+Sheet2!$C$116)+AL9</f>
        <v>5563552.1918049389</v>
      </c>
      <c r="AM8" s="3">
        <f ca="1">Sheet2!AM145*Sheet2!$C$170*(1+Sheet2!$C$116)+AM9</f>
        <v>5563552.1918049389</v>
      </c>
      <c r="AN8" s="3">
        <f ca="1">Sheet2!AN145*Sheet2!$C$170*(1+Sheet2!$C$116)+AN9</f>
        <v>5563552.1918049389</v>
      </c>
      <c r="AO8" s="3">
        <f ca="1">Sheet2!AO145*Sheet2!$C$170*(1+Sheet2!$C$116)+AO9</f>
        <v>5563552.1918049389</v>
      </c>
      <c r="AP8" s="3">
        <f ca="1">Sheet2!AP145*Sheet2!$C$170*(1+Sheet2!$C$116)+AP9</f>
        <v>0</v>
      </c>
      <c r="AQ8" s="3">
        <f ca="1">Sheet2!AQ145*Sheet2!$C$170*(1+Sheet2!$C$116)+AQ9</f>
        <v>0</v>
      </c>
      <c r="AR8" s="3">
        <f ca="1">Sheet2!AR145*Sheet2!$C$170*(1+Sheet2!$C$116)+AR9</f>
        <v>0</v>
      </c>
      <c r="AS8" s="3">
        <f ca="1">Sheet2!AS145*Sheet2!$C$170*(1+Sheet2!$C$116)+AS9</f>
        <v>0</v>
      </c>
      <c r="AT8" s="3">
        <f ca="1">Sheet2!AT145*Sheet2!$C$170*(1+Sheet2!$C$116)+AT9</f>
        <v>0</v>
      </c>
      <c r="AU8" s="3">
        <f ca="1">Sheet2!AU145*Sheet2!$C$170*(1+Sheet2!$C$116)+AU9</f>
        <v>0</v>
      </c>
      <c r="AV8" s="3">
        <f ca="1">Sheet2!AV145*Sheet2!$C$170*(1+Sheet2!$C$116)+AV9</f>
        <v>0</v>
      </c>
      <c r="AW8" s="3">
        <f ca="1">Sheet2!AW145*Sheet2!$C$170*(1+Sheet2!$C$116)+AW9</f>
        <v>0</v>
      </c>
      <c r="AX8" s="3">
        <f ca="1">Sheet2!AX145*Sheet2!$C$170*(1+Sheet2!$C$116)+AX9</f>
        <v>0</v>
      </c>
      <c r="AY8" s="3">
        <f ca="1">Sheet2!AY145*Sheet2!$C$170*(1+Sheet2!$C$116)+AY9</f>
        <v>0</v>
      </c>
      <c r="AZ8" s="3">
        <f ca="1">Sheet2!AZ145*Sheet2!$C$170*(1+Sheet2!$C$116)+AZ9</f>
        <v>0</v>
      </c>
      <c r="BA8" s="3">
        <f ca="1">Sheet2!BA145*Sheet2!$C$170*(1+Sheet2!$C$116)+BA9</f>
        <v>0</v>
      </c>
      <c r="BB8" s="3">
        <f ca="1">Sheet2!BB145*Sheet2!$C$170*(1+Sheet2!$C$116)+BB9</f>
        <v>0</v>
      </c>
      <c r="BC8" s="3">
        <f ca="1">Sheet2!BC145*Sheet2!$C$170*(1+Sheet2!$C$116)+BC9</f>
        <v>0</v>
      </c>
      <c r="BD8" s="3">
        <f ca="1">Sheet2!BD145*Sheet2!$C$170*(1+Sheet2!$C$116)+BD9</f>
        <v>0</v>
      </c>
      <c r="BE8" s="3">
        <f ca="1">Sheet2!BE145*Sheet2!$C$170*(1+Sheet2!$C$116)+BE9</f>
        <v>0</v>
      </c>
      <c r="BF8" s="3">
        <f ca="1">Sheet2!BF145*Sheet2!$C$170*(1+Sheet2!$C$116)+BF9</f>
        <v>0</v>
      </c>
      <c r="BG8" s="3">
        <f ca="1">Sheet2!BG145*Sheet2!$C$170*(1+Sheet2!$C$116)+BG9</f>
        <v>0</v>
      </c>
    </row>
    <row r="9" spans="1:59" ht="17.25">
      <c r="A9" s="23" t="s">
        <v>86</v>
      </c>
      <c r="B9" t="s">
        <v>248</v>
      </c>
      <c r="C9" s="63">
        <f t="shared" ca="1" si="0"/>
        <v>0</v>
      </c>
      <c r="D9" s="3">
        <f>IF(D2=Sheet2!$C$14,Sheet2!$C$209,0)</f>
        <v>0</v>
      </c>
      <c r="E9" s="3">
        <f>IF(E2=Sheet2!$C$14,Sheet2!$C$209,0)</f>
        <v>0</v>
      </c>
      <c r="F9" s="3">
        <f>IF(F2=Sheet2!$C$14,Sheet2!$C$209,0)</f>
        <v>0</v>
      </c>
      <c r="G9" s="3">
        <f ca="1">IF(G2=Sheet2!$C$14,Sheet2!$C$209,0)</f>
        <v>0</v>
      </c>
      <c r="H9" s="3">
        <f>IF(H2=Sheet2!$C$14,Sheet2!$C$209,0)</f>
        <v>0</v>
      </c>
      <c r="I9" s="3">
        <f>IF(I2=Sheet2!$C$14,Sheet2!$C$209,0)</f>
        <v>0</v>
      </c>
      <c r="J9" s="3">
        <f>IF(J2=Sheet2!$C$14,Sheet2!$C$209,0)</f>
        <v>0</v>
      </c>
      <c r="K9" s="3">
        <f>IF(K2=Sheet2!$C$14,Sheet2!$C$209,0)</f>
        <v>0</v>
      </c>
      <c r="L9" s="3">
        <f>IF(L2=Sheet2!$C$14,Sheet2!$C$209,0)</f>
        <v>0</v>
      </c>
      <c r="M9" s="3">
        <f>IF(M2=Sheet2!$C$14,Sheet2!$C$209,0)</f>
        <v>0</v>
      </c>
      <c r="N9" s="3">
        <f>IF(N2=Sheet2!$C$14,Sheet2!$C$209,0)</f>
        <v>0</v>
      </c>
      <c r="O9" s="3">
        <f>IF(O2=Sheet2!$C$14,Sheet2!$C$209,0)</f>
        <v>0</v>
      </c>
      <c r="P9" s="3">
        <f>IF(P2=Sheet2!$C$14,Sheet2!$C$209,0)</f>
        <v>0</v>
      </c>
      <c r="Q9" s="3">
        <f>IF(Q2=Sheet2!$C$14,Sheet2!$C$209,0)</f>
        <v>0</v>
      </c>
      <c r="R9" s="3">
        <f>IF(R2=Sheet2!$C$14,Sheet2!$C$209,0)</f>
        <v>0</v>
      </c>
      <c r="S9" s="3">
        <f>IF(S2=Sheet2!$C$14,Sheet2!$C$209,0)</f>
        <v>0</v>
      </c>
      <c r="T9" s="3">
        <f>IF(T2=Sheet2!$C$14,Sheet2!$C$209,0)</f>
        <v>0</v>
      </c>
      <c r="U9" s="3">
        <f>IF(U2=Sheet2!$C$14,Sheet2!$C$209,0)</f>
        <v>0</v>
      </c>
      <c r="V9" s="3">
        <f>IF(V2=Sheet2!$C$14,Sheet2!$C$209,0)</f>
        <v>0</v>
      </c>
      <c r="W9" s="3">
        <f>IF(W2=Sheet2!$C$14,Sheet2!$C$209,0)</f>
        <v>0</v>
      </c>
      <c r="X9" s="3">
        <f>IF(X2=Sheet2!$C$14,Sheet2!$C$209,0)</f>
        <v>0</v>
      </c>
      <c r="Y9" s="3">
        <f>IF(Y2=Sheet2!$C$14,Sheet2!$C$209,0)</f>
        <v>0</v>
      </c>
      <c r="Z9" s="3">
        <f>IF(Z2=Sheet2!$C$14,Sheet2!$C$209,0)</f>
        <v>0</v>
      </c>
      <c r="AA9" s="3">
        <f>IF(AA2=Sheet2!$C$14,Sheet2!$C$209,0)</f>
        <v>0</v>
      </c>
      <c r="AB9" s="3">
        <f>IF(AB2=Sheet2!$C$14,Sheet2!$C$209,0)</f>
        <v>0</v>
      </c>
      <c r="AC9" s="3">
        <f>IF(AC2=Sheet2!$C$14,Sheet2!$C$209,0)</f>
        <v>0</v>
      </c>
      <c r="AD9" s="3">
        <f>IF(AD2=Sheet2!$C$14,Sheet2!$C$209,0)</f>
        <v>0</v>
      </c>
      <c r="AE9" s="3">
        <f>IF(AE2=Sheet2!$C$14,Sheet2!$C$209,0)</f>
        <v>0</v>
      </c>
      <c r="AF9" s="3">
        <f>IF(AF2=Sheet2!$C$14,Sheet2!$C$209,0)</f>
        <v>0</v>
      </c>
      <c r="AG9" s="3">
        <f>IF(AG2=Sheet2!$C$14,Sheet2!$C$209,0)</f>
        <v>0</v>
      </c>
      <c r="AH9" s="3">
        <f>IF(AH2=Sheet2!$C$14,Sheet2!$C$209,0)</f>
        <v>0</v>
      </c>
      <c r="AI9" s="3">
        <f>IF(AI2=Sheet2!$C$14,Sheet2!$C$209,0)</f>
        <v>0</v>
      </c>
      <c r="AJ9" s="3">
        <f>IF(AJ2=Sheet2!$C$14,Sheet2!$C$209,0)</f>
        <v>0</v>
      </c>
      <c r="AK9" s="3">
        <f>IF(AK2=Sheet2!$C$14,Sheet2!$C$209,0)</f>
        <v>0</v>
      </c>
      <c r="AL9" s="3">
        <f>IF(AL2=Sheet2!$C$14,Sheet2!$C$209,0)</f>
        <v>0</v>
      </c>
      <c r="AM9" s="3">
        <f>IF(AM2=Sheet2!$C$14,Sheet2!$C$209,0)</f>
        <v>0</v>
      </c>
      <c r="AN9" s="3">
        <f>IF(AN2=Sheet2!$C$14,Sheet2!$C$209,0)</f>
        <v>0</v>
      </c>
      <c r="AO9" s="3">
        <f>IF(AO2=Sheet2!$C$14,Sheet2!$C$209,0)</f>
        <v>0</v>
      </c>
      <c r="AP9" s="3">
        <f>IF(AP2=Sheet2!$C$14,Sheet2!$C$209,0)</f>
        <v>0</v>
      </c>
      <c r="AQ9" s="3">
        <f>IF(AQ2=Sheet2!$C$14,Sheet2!$C$209,0)</f>
        <v>0</v>
      </c>
      <c r="AR9" s="3">
        <f>IF(AR2=Sheet2!$C$14,Sheet2!$C$209,0)</f>
        <v>0</v>
      </c>
      <c r="AS9" s="3">
        <f>IF(AS2=Sheet2!$C$14,Sheet2!$C$209,0)</f>
        <v>0</v>
      </c>
      <c r="AT9" s="3">
        <f>IF(AT2=Sheet2!$C$14,Sheet2!$C$209,0)</f>
        <v>0</v>
      </c>
      <c r="AU9" s="3">
        <f>IF(AU2=Sheet2!$C$14,Sheet2!$C$209,0)</f>
        <v>0</v>
      </c>
      <c r="AV9" s="3">
        <f>IF(AV2=Sheet2!$C$14,Sheet2!$C$209,0)</f>
        <v>0</v>
      </c>
      <c r="AW9" s="3">
        <f>IF(AW2=Sheet2!$C$14,Sheet2!$C$209,0)</f>
        <v>0</v>
      </c>
      <c r="AX9" s="3">
        <f>IF(AX2=Sheet2!$C$14,Sheet2!$C$209,0)</f>
        <v>0</v>
      </c>
      <c r="AY9" s="3">
        <f>IF(AY2=Sheet2!$C$14,Sheet2!$C$209,0)</f>
        <v>0</v>
      </c>
      <c r="AZ9" s="3">
        <f>IF(AZ2=Sheet2!$C$14,Sheet2!$C$209,0)</f>
        <v>0</v>
      </c>
      <c r="BA9" s="3">
        <f>IF(BA2=Sheet2!$C$14,Sheet2!$C$209,0)</f>
        <v>0</v>
      </c>
      <c r="BB9" s="3">
        <f>IF(BB2=Sheet2!$C$14,Sheet2!$C$209,0)</f>
        <v>0</v>
      </c>
      <c r="BC9" s="3">
        <f>IF(BC2=Sheet2!$C$14,Sheet2!$C$209,0)</f>
        <v>0</v>
      </c>
      <c r="BD9" s="3">
        <f>IF(BD2=Sheet2!$C$14,Sheet2!$C$209,0)</f>
        <v>0</v>
      </c>
      <c r="BE9" s="3">
        <f>IF(BE2=Sheet2!$C$14,Sheet2!$C$209,0)</f>
        <v>0</v>
      </c>
      <c r="BF9" s="3">
        <f>IF(BF2=Sheet2!$C$14,Sheet2!$C$209,0)</f>
        <v>0</v>
      </c>
      <c r="BG9" s="3">
        <f>IF(BG2=Sheet2!$C$14,Sheet2!$C$209,0)</f>
        <v>0</v>
      </c>
    </row>
    <row r="10" spans="1:59" ht="17.25">
      <c r="A10" s="23" t="s">
        <v>87</v>
      </c>
      <c r="B10" t="s">
        <v>249</v>
      </c>
      <c r="C10" s="63">
        <f t="shared" ca="1" si="0"/>
        <v>38199988.000000007</v>
      </c>
      <c r="D10" s="3">
        <f ca="1">Sheet2!D234</f>
        <v>0</v>
      </c>
      <c r="E10" s="3">
        <f ca="1">Sheet2!E234</f>
        <v>0</v>
      </c>
      <c r="F10" s="3">
        <f ca="1">Sheet2!F234</f>
        <v>0</v>
      </c>
      <c r="G10" s="3">
        <f ca="1">Sheet2!G234</f>
        <v>0</v>
      </c>
      <c r="H10" s="3">
        <f ca="1">Sheet2!H234</f>
        <v>654544.80000000005</v>
      </c>
      <c r="I10" s="3">
        <f ca="1">Sheet2!I234</f>
        <v>654544.80000000005</v>
      </c>
      <c r="J10" s="3">
        <f ca="1">Sheet2!J234</f>
        <v>654544.80000000005</v>
      </c>
      <c r="K10" s="3">
        <f ca="1">Sheet2!K234</f>
        <v>654544.80000000005</v>
      </c>
      <c r="L10" s="3">
        <f ca="1">Sheet2!L234</f>
        <v>654544.80000000005</v>
      </c>
      <c r="M10" s="3">
        <f ca="1">Sheet2!M234</f>
        <v>654544.80000000005</v>
      </c>
      <c r="N10" s="3">
        <f ca="1">Sheet2!N234</f>
        <v>654544.80000000005</v>
      </c>
      <c r="O10" s="3">
        <f ca="1">Sheet2!O234</f>
        <v>654544.80000000005</v>
      </c>
      <c r="P10" s="3">
        <f ca="1">Sheet2!P234</f>
        <v>654544.80000000005</v>
      </c>
      <c r="Q10" s="3">
        <f ca="1">Sheet2!Q234</f>
        <v>654544.80000000005</v>
      </c>
      <c r="R10" s="3">
        <f ca="1">Sheet2!R234</f>
        <v>654552.00000000035</v>
      </c>
      <c r="S10" s="3">
        <f ca="1">Sheet2!S234</f>
        <v>1583330.8</v>
      </c>
      <c r="T10" s="3">
        <f ca="1">Sheet2!T234</f>
        <v>1583330.8</v>
      </c>
      <c r="U10" s="3">
        <f ca="1">Sheet2!U234</f>
        <v>1583330.8</v>
      </c>
      <c r="V10" s="3">
        <f ca="1">Sheet2!V234</f>
        <v>1583330.8</v>
      </c>
      <c r="W10" s="3">
        <f ca="1">Sheet2!W234</f>
        <v>1583330.8</v>
      </c>
      <c r="X10" s="3">
        <f ca="1">Sheet2!X234</f>
        <v>1583330.8</v>
      </c>
      <c r="Y10" s="3">
        <f ca="1">Sheet2!Y234</f>
        <v>1583330.8</v>
      </c>
      <c r="Z10" s="3">
        <f ca="1">Sheet2!Z234</f>
        <v>1583330.8</v>
      </c>
      <c r="AA10" s="3">
        <f ca="1">Sheet2!AA234</f>
        <v>1583330.8</v>
      </c>
      <c r="AB10" s="3">
        <f ca="1">Sheet2!AB234</f>
        <v>1583330.8</v>
      </c>
      <c r="AC10" s="3">
        <f ca="1">Sheet2!AC234</f>
        <v>1583330.8</v>
      </c>
      <c r="AD10" s="3">
        <f ca="1">Sheet2!AD234</f>
        <v>1583361.200000002</v>
      </c>
      <c r="AE10" s="3">
        <f ca="1">Sheet2!AE234</f>
        <v>1714284</v>
      </c>
      <c r="AF10" s="3">
        <f ca="1">Sheet2!AF234</f>
        <v>1714284</v>
      </c>
      <c r="AG10" s="3">
        <f ca="1">Sheet2!AG234</f>
        <v>1714284</v>
      </c>
      <c r="AH10" s="3">
        <f ca="1">Sheet2!AH234</f>
        <v>1714284</v>
      </c>
      <c r="AI10" s="3">
        <f ca="1">Sheet2!AI234</f>
        <v>1714284</v>
      </c>
      <c r="AJ10" s="3">
        <f ca="1">Sheet2!AJ234</f>
        <v>1714284</v>
      </c>
      <c r="AK10" s="3">
        <f ca="1">Sheet2!AK234</f>
        <v>1714284</v>
      </c>
      <c r="AL10" s="3">
        <f ca="1">Sheet2!AL234</f>
        <v>0</v>
      </c>
      <c r="AM10" s="3">
        <f ca="1">Sheet2!AM234</f>
        <v>0</v>
      </c>
      <c r="AN10" s="3">
        <f ca="1">Sheet2!AN234</f>
        <v>0</v>
      </c>
      <c r="AO10" s="3">
        <f ca="1">Sheet2!AO234</f>
        <v>0</v>
      </c>
      <c r="AP10" s="3">
        <f ca="1">Sheet2!AP234</f>
        <v>0</v>
      </c>
      <c r="AQ10" s="3">
        <f ca="1">Sheet2!AQ234</f>
        <v>0</v>
      </c>
      <c r="AR10" s="3">
        <f ca="1">Sheet2!AR234</f>
        <v>0</v>
      </c>
      <c r="AS10" s="3">
        <f ca="1">Sheet2!AS234</f>
        <v>0</v>
      </c>
      <c r="AT10" s="3">
        <f ca="1">Sheet2!AT234</f>
        <v>0</v>
      </c>
      <c r="AU10" s="3">
        <f>Sheet2!AU234</f>
        <v>0</v>
      </c>
      <c r="AV10" s="3">
        <f>Sheet2!AV234</f>
        <v>0</v>
      </c>
      <c r="AW10" s="3">
        <f>Sheet2!AW234</f>
        <v>0</v>
      </c>
      <c r="AX10" s="3">
        <f>Sheet2!AX234</f>
        <v>0</v>
      </c>
      <c r="AY10" s="3">
        <f>Sheet2!AY234</f>
        <v>0</v>
      </c>
      <c r="AZ10" s="3">
        <f>Sheet2!AZ234</f>
        <v>0</v>
      </c>
      <c r="BA10" s="3">
        <f>Sheet2!BA234</f>
        <v>0</v>
      </c>
      <c r="BB10" s="3">
        <f>Sheet2!BB234</f>
        <v>0</v>
      </c>
      <c r="BC10" s="3">
        <f>Sheet2!BC234</f>
        <v>0</v>
      </c>
      <c r="BD10" s="3">
        <f>Sheet2!BD234</f>
        <v>0</v>
      </c>
      <c r="BE10" s="3">
        <f>Sheet2!BE234</f>
        <v>0</v>
      </c>
      <c r="BF10" s="3">
        <f>Sheet2!BF234</f>
        <v>0</v>
      </c>
      <c r="BG10" s="3">
        <f>Sheet2!BG234</f>
        <v>0</v>
      </c>
    </row>
    <row r="11" spans="1:59" ht="17.25">
      <c r="A11" s="23" t="s">
        <v>88</v>
      </c>
      <c r="C11" s="63">
        <f t="shared" ca="1" si="0"/>
        <v>10849622.287444556</v>
      </c>
      <c r="D11" s="3">
        <f ca="1">Sheet2!D235</f>
        <v>0</v>
      </c>
      <c r="E11" s="3">
        <f ca="1">Sheet2!E235</f>
        <v>0</v>
      </c>
      <c r="F11" s="3">
        <f ca="1">Sheet2!F235</f>
        <v>0</v>
      </c>
      <c r="G11" s="3">
        <f ca="1">Sheet2!G235</f>
        <v>0</v>
      </c>
      <c r="H11" s="3">
        <f ca="1">Sheet2!H235</f>
        <v>197265.72168557587</v>
      </c>
      <c r="I11" s="3">
        <f ca="1">Sheet2!I235</f>
        <v>197265.72168557587</v>
      </c>
      <c r="J11" s="3">
        <f ca="1">Sheet2!J235</f>
        <v>197265.72168557587</v>
      </c>
      <c r="K11" s="3">
        <f ca="1">Sheet2!K235</f>
        <v>197265.72168557587</v>
      </c>
      <c r="L11" s="3">
        <f ca="1">Sheet2!L235</f>
        <v>197265.72168557587</v>
      </c>
      <c r="M11" s="3">
        <f ca="1">Sheet2!M235</f>
        <v>197265.72168557587</v>
      </c>
      <c r="N11" s="3">
        <f ca="1">Sheet2!N235</f>
        <v>197265.72168557587</v>
      </c>
      <c r="O11" s="3">
        <f ca="1">Sheet2!O235</f>
        <v>197265.72168557587</v>
      </c>
      <c r="P11" s="3">
        <f ca="1">Sheet2!P235</f>
        <v>197265.72168557587</v>
      </c>
      <c r="Q11" s="3">
        <f ca="1">Sheet2!Q235</f>
        <v>197265.72168557587</v>
      </c>
      <c r="R11" s="3">
        <f ca="1">Sheet2!R235</f>
        <v>197267.89161068443</v>
      </c>
      <c r="S11" s="3">
        <f ca="1">Sheet2!S235</f>
        <v>452067.00762213953</v>
      </c>
      <c r="T11" s="3">
        <f ca="1">Sheet2!T235</f>
        <v>452067.00762213953</v>
      </c>
      <c r="U11" s="3">
        <f ca="1">Sheet2!U235</f>
        <v>452067.00762213953</v>
      </c>
      <c r="V11" s="3">
        <f ca="1">Sheet2!V235</f>
        <v>452067.00762213953</v>
      </c>
      <c r="W11" s="3">
        <f ca="1">Sheet2!W235</f>
        <v>452067.00762213953</v>
      </c>
      <c r="X11" s="3">
        <f ca="1">Sheet2!X235</f>
        <v>452067.00762213953</v>
      </c>
      <c r="Y11" s="3">
        <f ca="1">Sheet2!Y235</f>
        <v>452067.00762213953</v>
      </c>
      <c r="Z11" s="3">
        <f ca="1">Sheet2!Z235</f>
        <v>452067.00762213953</v>
      </c>
      <c r="AA11" s="3">
        <f ca="1">Sheet2!AA235</f>
        <v>452067.00762213953</v>
      </c>
      <c r="AB11" s="3">
        <f ca="1">Sheet2!AB235</f>
        <v>452067.00762213953</v>
      </c>
      <c r="AC11" s="3">
        <f ca="1">Sheet2!AC235</f>
        <v>452067.00762213953</v>
      </c>
      <c r="AD11" s="3">
        <f ca="1">Sheet2!AD235</f>
        <v>452075.68732257397</v>
      </c>
      <c r="AE11" s="3">
        <f ca="1">Sheet2!AE235</f>
        <v>464983.48683028604</v>
      </c>
      <c r="AF11" s="3">
        <f ca="1">Sheet2!AF235</f>
        <v>464983.48683028604</v>
      </c>
      <c r="AG11" s="3">
        <f ca="1">Sheet2!AG235</f>
        <v>464983.48683028604</v>
      </c>
      <c r="AH11" s="3">
        <f ca="1">Sheet2!AH235</f>
        <v>464983.48683028604</v>
      </c>
      <c r="AI11" s="3">
        <f ca="1">Sheet2!AI235</f>
        <v>464983.48683028604</v>
      </c>
      <c r="AJ11" s="3">
        <f ca="1">Sheet2!AJ235</f>
        <v>464983.48683028604</v>
      </c>
      <c r="AK11" s="3">
        <f ca="1">Sheet2!AK235</f>
        <v>464983.48683028604</v>
      </c>
      <c r="AL11" s="3">
        <f ca="1">Sheet2!AL235</f>
        <v>0</v>
      </c>
      <c r="AM11" s="3">
        <f ca="1">Sheet2!AM235</f>
        <v>0</v>
      </c>
      <c r="AN11" s="3">
        <f ca="1">Sheet2!AN235</f>
        <v>0</v>
      </c>
      <c r="AO11" s="3">
        <f ca="1">Sheet2!AO235</f>
        <v>0</v>
      </c>
      <c r="AP11" s="3">
        <f ca="1">Sheet2!AP235</f>
        <v>0</v>
      </c>
      <c r="AQ11" s="3">
        <f ca="1">Sheet2!AQ235</f>
        <v>0</v>
      </c>
      <c r="AR11" s="3">
        <f ca="1">Sheet2!AR235</f>
        <v>0</v>
      </c>
      <c r="AS11" s="3">
        <f ca="1">Sheet2!AS235</f>
        <v>0</v>
      </c>
      <c r="AT11" s="3">
        <f ca="1">Sheet2!AT235</f>
        <v>0</v>
      </c>
      <c r="AU11" s="3">
        <f ca="1">Sheet2!AU235</f>
        <v>0</v>
      </c>
      <c r="AV11" s="3">
        <f ca="1">Sheet2!AV235</f>
        <v>0</v>
      </c>
      <c r="AW11" s="3">
        <f ca="1">Sheet2!AW235</f>
        <v>0</v>
      </c>
      <c r="AX11" s="3">
        <f ca="1">Sheet2!AX235</f>
        <v>0</v>
      </c>
      <c r="AY11" s="3">
        <f ca="1">Sheet2!AY235</f>
        <v>0</v>
      </c>
      <c r="AZ11" s="3">
        <f ca="1">Sheet2!AZ235</f>
        <v>0</v>
      </c>
      <c r="BA11" s="3">
        <f ca="1">Sheet2!BA235</f>
        <v>0</v>
      </c>
      <c r="BB11" s="3">
        <f ca="1">Sheet2!BB235</f>
        <v>0</v>
      </c>
      <c r="BC11" s="3">
        <f ca="1">Sheet2!BC235</f>
        <v>0</v>
      </c>
      <c r="BD11" s="3">
        <f ca="1">Sheet2!BD235</f>
        <v>0</v>
      </c>
      <c r="BE11" s="3">
        <f ca="1">Sheet2!BE235</f>
        <v>0</v>
      </c>
      <c r="BF11" s="3">
        <f ca="1">Sheet2!BF235</f>
        <v>0</v>
      </c>
      <c r="BG11" s="3">
        <f ca="1">Sheet2!BG235</f>
        <v>0</v>
      </c>
    </row>
    <row r="12" spans="1:59" ht="17.25">
      <c r="A12" s="23" t="s">
        <v>89</v>
      </c>
      <c r="B12" s="57"/>
      <c r="C12" s="63">
        <f t="shared" si="0"/>
        <v>0</v>
      </c>
      <c r="D12" s="3">
        <f>Sheet2!D236</f>
        <v>0</v>
      </c>
      <c r="E12" s="3">
        <f>Sheet2!E236</f>
        <v>0</v>
      </c>
      <c r="F12" s="3">
        <f>Sheet2!F236</f>
        <v>0</v>
      </c>
      <c r="G12" s="3">
        <f>Sheet2!G236</f>
        <v>0</v>
      </c>
      <c r="H12" s="3">
        <f>Sheet2!H236</f>
        <v>0</v>
      </c>
      <c r="I12" s="3">
        <f>Sheet2!I236</f>
        <v>0</v>
      </c>
      <c r="J12" s="3">
        <f>Sheet2!J236</f>
        <v>0</v>
      </c>
      <c r="K12" s="3">
        <f>Sheet2!K236</f>
        <v>0</v>
      </c>
      <c r="L12" s="3">
        <f>Sheet2!L236</f>
        <v>0</v>
      </c>
      <c r="M12" s="3">
        <f>Sheet2!M236</f>
        <v>0</v>
      </c>
      <c r="N12" s="3">
        <f>Sheet2!N236</f>
        <v>0</v>
      </c>
      <c r="O12" s="3">
        <f>Sheet2!O236</f>
        <v>0</v>
      </c>
      <c r="P12" s="3">
        <f>Sheet2!P236</f>
        <v>0</v>
      </c>
      <c r="Q12" s="3">
        <f>Sheet2!Q236</f>
        <v>0</v>
      </c>
      <c r="R12" s="3">
        <f>Sheet2!R236</f>
        <v>0</v>
      </c>
      <c r="S12" s="3">
        <f>Sheet2!S236</f>
        <v>0</v>
      </c>
      <c r="T12" s="3">
        <f>Sheet2!T236</f>
        <v>0</v>
      </c>
      <c r="U12" s="3">
        <f>Sheet2!U236</f>
        <v>0</v>
      </c>
      <c r="V12" s="3">
        <f>Sheet2!V236</f>
        <v>0</v>
      </c>
      <c r="W12" s="3">
        <f>Sheet2!W236</f>
        <v>0</v>
      </c>
      <c r="X12" s="3">
        <f>Sheet2!X236</f>
        <v>0</v>
      </c>
      <c r="Y12" s="3">
        <f>Sheet2!Y236</f>
        <v>0</v>
      </c>
      <c r="Z12" s="3">
        <f>Sheet2!Z236</f>
        <v>0</v>
      </c>
      <c r="AA12" s="3">
        <f>Sheet2!AA236</f>
        <v>0</v>
      </c>
      <c r="AB12" s="3">
        <f>Sheet2!AB236</f>
        <v>0</v>
      </c>
      <c r="AC12" s="3">
        <f>Sheet2!AC236</f>
        <v>0</v>
      </c>
      <c r="AD12" s="3">
        <f>Sheet2!AD236</f>
        <v>0</v>
      </c>
      <c r="AE12" s="3">
        <f>Sheet2!AE236</f>
        <v>0</v>
      </c>
      <c r="AF12" s="3">
        <f>Sheet2!AF236</f>
        <v>0</v>
      </c>
      <c r="AG12" s="3">
        <f>Sheet2!AG236</f>
        <v>0</v>
      </c>
      <c r="AH12" s="3">
        <f>Sheet2!AH236</f>
        <v>0</v>
      </c>
      <c r="AI12" s="3">
        <f>Sheet2!AI236</f>
        <v>0</v>
      </c>
      <c r="AJ12" s="3">
        <f>Sheet2!AJ236</f>
        <v>0</v>
      </c>
      <c r="AK12" s="3">
        <f>Sheet2!AK236</f>
        <v>0</v>
      </c>
      <c r="AL12" s="3">
        <f>Sheet2!AL236</f>
        <v>0</v>
      </c>
      <c r="AM12" s="3">
        <f>Sheet2!AM236</f>
        <v>0</v>
      </c>
      <c r="AN12" s="3">
        <f>Sheet2!AN236</f>
        <v>0</v>
      </c>
      <c r="AO12" s="3">
        <f>Sheet2!AO236</f>
        <v>0</v>
      </c>
      <c r="AP12" s="3">
        <f>Sheet2!AP236</f>
        <v>0</v>
      </c>
      <c r="AQ12" s="3">
        <f>Sheet2!AQ236</f>
        <v>0</v>
      </c>
      <c r="AR12" s="3">
        <f>Sheet2!AR236</f>
        <v>0</v>
      </c>
      <c r="AS12" s="3">
        <f>Sheet2!AS236</f>
        <v>0</v>
      </c>
      <c r="AT12" s="3">
        <f>Sheet2!AT236</f>
        <v>0</v>
      </c>
      <c r="AU12" s="3">
        <f>Sheet2!AU236</f>
        <v>0</v>
      </c>
      <c r="AV12" s="3">
        <f>Sheet2!AV236</f>
        <v>0</v>
      </c>
      <c r="AW12" s="3">
        <f>Sheet2!AW236</f>
        <v>0</v>
      </c>
      <c r="AX12" s="3">
        <f>Sheet2!AX236</f>
        <v>0</v>
      </c>
      <c r="AY12" s="3">
        <f>Sheet2!AY236</f>
        <v>0</v>
      </c>
      <c r="AZ12" s="3">
        <f>Sheet2!AZ236</f>
        <v>0</v>
      </c>
      <c r="BA12" s="3">
        <f>Sheet2!BA236</f>
        <v>0</v>
      </c>
      <c r="BB12" s="3">
        <f>Sheet2!BB236</f>
        <v>0</v>
      </c>
      <c r="BC12" s="3">
        <f>Sheet2!BC236</f>
        <v>0</v>
      </c>
      <c r="BD12" s="3">
        <f>Sheet2!BD236</f>
        <v>0</v>
      </c>
      <c r="BE12" s="3">
        <f>Sheet2!BE236</f>
        <v>0</v>
      </c>
      <c r="BF12" s="3">
        <f>Sheet2!BF236</f>
        <v>0</v>
      </c>
      <c r="BG12" s="3">
        <f>Sheet2!BG236</f>
        <v>0</v>
      </c>
    </row>
    <row r="13" spans="1:59" ht="15">
      <c r="A13" s="30" t="s">
        <v>113</v>
      </c>
      <c r="B13" t="s">
        <v>142</v>
      </c>
      <c r="C13" s="63">
        <f t="shared" ca="1" si="0"/>
        <v>57299982.000000007</v>
      </c>
      <c r="D13" s="3">
        <f ca="1">Sheet2!D237</f>
        <v>0</v>
      </c>
      <c r="E13" s="3">
        <f ca="1">Sheet2!E237</f>
        <v>0</v>
      </c>
      <c r="F13" s="3">
        <f ca="1">Sheet2!F237</f>
        <v>0</v>
      </c>
      <c r="G13" s="3">
        <f ca="1">Sheet2!G237</f>
        <v>0</v>
      </c>
      <c r="H13" s="3">
        <f ca="1">Sheet2!H237</f>
        <v>0</v>
      </c>
      <c r="I13" s="3">
        <f ca="1">Sheet2!I237</f>
        <v>0</v>
      </c>
      <c r="J13" s="3">
        <f ca="1">Sheet2!J237</f>
        <v>0</v>
      </c>
      <c r="K13" s="3">
        <f ca="1">Sheet2!K237</f>
        <v>0</v>
      </c>
      <c r="L13" s="3">
        <f ca="1">Sheet2!L237</f>
        <v>0</v>
      </c>
      <c r="M13" s="3">
        <f ca="1">Sheet2!M237</f>
        <v>0</v>
      </c>
      <c r="N13" s="3">
        <f ca="1">Sheet2!N237</f>
        <v>0</v>
      </c>
      <c r="O13" s="3">
        <f ca="1">Sheet2!O237</f>
        <v>0</v>
      </c>
      <c r="P13" s="3">
        <f ca="1">Sheet2!P237</f>
        <v>0</v>
      </c>
      <c r="Q13" s="3">
        <f ca="1">Sheet2!Q237</f>
        <v>0</v>
      </c>
      <c r="R13" s="3">
        <f ca="1">Sheet2!R237</f>
        <v>0</v>
      </c>
      <c r="S13" s="3">
        <f ca="1">Sheet2!S237</f>
        <v>0</v>
      </c>
      <c r="T13" s="3">
        <f ca="1">Sheet2!T237</f>
        <v>0</v>
      </c>
      <c r="U13" s="3">
        <f ca="1">Sheet2!U237</f>
        <v>0</v>
      </c>
      <c r="V13" s="3">
        <f ca="1">Sheet2!V237</f>
        <v>0</v>
      </c>
      <c r="W13" s="3">
        <f ca="1">Sheet2!W237</f>
        <v>0</v>
      </c>
      <c r="X13" s="3">
        <f ca="1">Sheet2!X237</f>
        <v>25049977.199999999</v>
      </c>
      <c r="Y13" s="3">
        <f ca="1">Sheet2!Y237</f>
        <v>0</v>
      </c>
      <c r="Z13" s="3">
        <f ca="1">Sheet2!Z237</f>
        <v>0</v>
      </c>
      <c r="AA13" s="3">
        <f ca="1">Sheet2!AA237</f>
        <v>0</v>
      </c>
      <c r="AB13" s="3">
        <f ca="1">Sheet2!AB237</f>
        <v>0</v>
      </c>
      <c r="AC13" s="3">
        <f ca="1">Sheet2!AC237</f>
        <v>2374996.1999999997</v>
      </c>
      <c r="AD13" s="3">
        <f ca="1">Sheet2!AD237</f>
        <v>2374996.1999999997</v>
      </c>
      <c r="AE13" s="3">
        <f ca="1">Sheet2!AE237</f>
        <v>2374996.1999999997</v>
      </c>
      <c r="AF13" s="3">
        <f ca="1">Sheet2!AF237</f>
        <v>2374996.1999999997</v>
      </c>
      <c r="AG13" s="3">
        <f ca="1">Sheet2!AG237</f>
        <v>2374996.1999999997</v>
      </c>
      <c r="AH13" s="3">
        <f ca="1">Sheet2!AH237</f>
        <v>2375041.8000000031</v>
      </c>
      <c r="AI13" s="3">
        <f ca="1">Sheet2!AI237</f>
        <v>2571426</v>
      </c>
      <c r="AJ13" s="3">
        <f ca="1">Sheet2!AJ237</f>
        <v>2571426</v>
      </c>
      <c r="AK13" s="3">
        <f ca="1">Sheet2!AK237</f>
        <v>2571426</v>
      </c>
      <c r="AL13" s="3">
        <f ca="1">Sheet2!AL237</f>
        <v>2571426</v>
      </c>
      <c r="AM13" s="3">
        <f ca="1">Sheet2!AM237</f>
        <v>2571426</v>
      </c>
      <c r="AN13" s="3">
        <f ca="1">Sheet2!AN237</f>
        <v>2571426</v>
      </c>
      <c r="AO13" s="3">
        <f ca="1">Sheet2!AO237</f>
        <v>2571426</v>
      </c>
      <c r="AP13" s="3">
        <f ca="1">Sheet2!AP237</f>
        <v>0</v>
      </c>
      <c r="AQ13" s="3">
        <f ca="1">Sheet2!AQ237</f>
        <v>0</v>
      </c>
      <c r="AR13" s="3">
        <f ca="1">Sheet2!AR237</f>
        <v>0</v>
      </c>
      <c r="AS13" s="3">
        <f ca="1">Sheet2!AS237</f>
        <v>0</v>
      </c>
      <c r="AT13" s="3">
        <f ca="1">Sheet2!AT237</f>
        <v>0</v>
      </c>
      <c r="AU13" s="3">
        <f ca="1">Sheet2!AU237</f>
        <v>0</v>
      </c>
      <c r="AV13" s="3">
        <f ca="1">Sheet2!AV237</f>
        <v>0</v>
      </c>
      <c r="AW13" s="3">
        <f ca="1">Sheet2!AW237</f>
        <v>0</v>
      </c>
      <c r="AX13" s="3">
        <f ca="1">Sheet2!AX237</f>
        <v>0</v>
      </c>
      <c r="AY13" s="3">
        <f ca="1">Sheet2!AY237</f>
        <v>0</v>
      </c>
      <c r="AZ13" s="3">
        <f ca="1">Sheet2!AZ237</f>
        <v>0</v>
      </c>
      <c r="BA13" s="3">
        <f ca="1">Sheet2!BA237</f>
        <v>0</v>
      </c>
      <c r="BB13" s="3">
        <f ca="1">Sheet2!BB237</f>
        <v>0</v>
      </c>
      <c r="BC13" s="3">
        <f ca="1">Sheet2!BC237</f>
        <v>0</v>
      </c>
      <c r="BD13" s="3">
        <f ca="1">Sheet2!BD237</f>
        <v>0</v>
      </c>
      <c r="BE13" s="3">
        <f ca="1">Sheet2!BE237</f>
        <v>0</v>
      </c>
      <c r="BF13" s="3">
        <f ca="1">Sheet2!BF237</f>
        <v>0</v>
      </c>
      <c r="BG13" s="3">
        <f ca="1">Sheet2!BG237</f>
        <v>0</v>
      </c>
    </row>
    <row r="14" spans="1:59" ht="17.25">
      <c r="A14" s="23" t="s">
        <v>90</v>
      </c>
      <c r="B14" t="s">
        <v>143</v>
      </c>
      <c r="C14" s="63">
        <f t="shared" si="0"/>
        <v>108468.45333333324</v>
      </c>
      <c r="D14" s="3">
        <f>Sheet2!D238</f>
        <v>7747.7466666666669</v>
      </c>
      <c r="E14" s="3">
        <f>Sheet2!E238</f>
        <v>7747.7466666666669</v>
      </c>
      <c r="F14" s="3">
        <f>Sheet2!F238</f>
        <v>7747.7466666666669</v>
      </c>
      <c r="G14" s="3">
        <f>Sheet2!G238</f>
        <v>1936.9366666666667</v>
      </c>
      <c r="H14" s="3">
        <f>Sheet2!H238</f>
        <v>1936.9366666666667</v>
      </c>
      <c r="I14" s="3">
        <f>Sheet2!I238</f>
        <v>1936.9366666666667</v>
      </c>
      <c r="J14" s="3">
        <f>Sheet2!J238</f>
        <v>1936.9366666666667</v>
      </c>
      <c r="K14" s="3">
        <f>Sheet2!K238</f>
        <v>1936.9366666666667</v>
      </c>
      <c r="L14" s="3">
        <f>Sheet2!L238</f>
        <v>1936.9366666666667</v>
      </c>
      <c r="M14" s="3">
        <f>Sheet2!M238</f>
        <v>1936.9366666666667</v>
      </c>
      <c r="N14" s="3">
        <f>Sheet2!N238</f>
        <v>1936.9366666666667</v>
      </c>
      <c r="O14" s="3">
        <f>Sheet2!O238</f>
        <v>1936.9366666666667</v>
      </c>
      <c r="P14" s="3">
        <f>Sheet2!P238</f>
        <v>1936.9366666666667</v>
      </c>
      <c r="Q14" s="3">
        <f>Sheet2!Q238</f>
        <v>1936.9366666666667</v>
      </c>
      <c r="R14" s="3">
        <f>Sheet2!R238</f>
        <v>1936.9366666666667</v>
      </c>
      <c r="S14" s="3">
        <f>Sheet2!S238</f>
        <v>1936.9366666666667</v>
      </c>
      <c r="T14" s="3">
        <f>Sheet2!T238</f>
        <v>1936.9366666666667</v>
      </c>
      <c r="U14" s="3">
        <f>Sheet2!U238</f>
        <v>1936.9366666666667</v>
      </c>
      <c r="V14" s="3">
        <f>Sheet2!V238</f>
        <v>1936.9366666666667</v>
      </c>
      <c r="W14" s="3">
        <f>Sheet2!W238</f>
        <v>1936.9366666666667</v>
      </c>
      <c r="X14" s="3">
        <f>Sheet2!X238</f>
        <v>1936.9366666666667</v>
      </c>
      <c r="Y14" s="3">
        <f>Sheet2!Y238</f>
        <v>1936.9366666666667</v>
      </c>
      <c r="Z14" s="3">
        <f>Sheet2!Z238</f>
        <v>1936.9366666666667</v>
      </c>
      <c r="AA14" s="3">
        <f>Sheet2!AA238</f>
        <v>1936.9366666666667</v>
      </c>
      <c r="AB14" s="3">
        <f>Sheet2!AB238</f>
        <v>1936.9366666666667</v>
      </c>
      <c r="AC14" s="3">
        <f>Sheet2!AC238</f>
        <v>1936.9366666666667</v>
      </c>
      <c r="AD14" s="3">
        <f>Sheet2!AD238</f>
        <v>1936.9366666666667</v>
      </c>
      <c r="AE14" s="3">
        <f>Sheet2!AE238</f>
        <v>1936.9366666666667</v>
      </c>
      <c r="AF14" s="3">
        <f>Sheet2!AF238</f>
        <v>1936.9366666666667</v>
      </c>
      <c r="AG14" s="3">
        <f>Sheet2!AG238</f>
        <v>1936.9366666666667</v>
      </c>
      <c r="AH14" s="3">
        <f>Sheet2!AH238</f>
        <v>1936.9366666666667</v>
      </c>
      <c r="AI14" s="3">
        <f>Sheet2!AI238</f>
        <v>1936.9366666666667</v>
      </c>
      <c r="AJ14" s="3">
        <f>Sheet2!AJ238</f>
        <v>1936.9366666666667</v>
      </c>
      <c r="AK14" s="3">
        <f>Sheet2!AK238</f>
        <v>1936.9366666666667</v>
      </c>
      <c r="AL14" s="3">
        <f>Sheet2!AL238</f>
        <v>1936.9366666666667</v>
      </c>
      <c r="AM14" s="3">
        <f>Sheet2!AM238</f>
        <v>1936.9366666666667</v>
      </c>
      <c r="AN14" s="3">
        <f>Sheet2!AN238</f>
        <v>1936.9366666666667</v>
      </c>
      <c r="AO14" s="3">
        <f>Sheet2!AO238</f>
        <v>1936.9366666666667</v>
      </c>
      <c r="AP14" s="3">
        <f>Sheet2!AP238</f>
        <v>1936.9366666666667</v>
      </c>
      <c r="AQ14" s="3">
        <f>Sheet2!AQ238</f>
        <v>1936.9366666666667</v>
      </c>
      <c r="AR14" s="3">
        <f>Sheet2!AR238</f>
        <v>1936.9366666666667</v>
      </c>
      <c r="AS14" s="3">
        <f>Sheet2!AS238</f>
        <v>1936.9366666666667</v>
      </c>
      <c r="AT14" s="3">
        <f>Sheet2!AT238</f>
        <v>1936.9366666666667</v>
      </c>
      <c r="AU14" s="3">
        <f>Sheet2!AU238</f>
        <v>1936.9366666666667</v>
      </c>
      <c r="AV14" s="3">
        <f>Sheet2!AV238</f>
        <v>1936.9366666666667</v>
      </c>
      <c r="AW14" s="3">
        <f>Sheet2!AW238</f>
        <v>1936.9366666666667</v>
      </c>
      <c r="AX14" s="3">
        <f>Sheet2!AX238</f>
        <v>1936.9366666666667</v>
      </c>
      <c r="AY14" s="3">
        <f>Sheet2!AY238</f>
        <v>1936.9366666666667</v>
      </c>
      <c r="AZ14" s="3">
        <f>Sheet2!AZ238</f>
        <v>1936.9366666666667</v>
      </c>
      <c r="BA14" s="3">
        <f>Sheet2!BA238</f>
        <v>1936.9366666666667</v>
      </c>
      <c r="BB14" s="3">
        <f>Sheet2!BB238</f>
        <v>1936.9366666666667</v>
      </c>
      <c r="BC14" s="3">
        <f>Sheet2!BC238</f>
        <v>0</v>
      </c>
      <c r="BD14" s="3">
        <f>Sheet2!BD238</f>
        <v>0</v>
      </c>
      <c r="BE14" s="3">
        <f>Sheet2!BE238</f>
        <v>0</v>
      </c>
      <c r="BF14" s="3">
        <f>Sheet2!BF238</f>
        <v>0</v>
      </c>
      <c r="BG14" s="3">
        <f>Sheet2!BG238</f>
        <v>0</v>
      </c>
    </row>
    <row r="15" spans="1:59" ht="17.25">
      <c r="A15" s="23" t="s">
        <v>91</v>
      </c>
      <c r="B15" t="s">
        <v>143</v>
      </c>
      <c r="C15" s="63">
        <f t="shared" si="0"/>
        <v>155141.1400000001</v>
      </c>
      <c r="D15" s="3">
        <f>Sheet2!D239</f>
        <v>11081.51</v>
      </c>
      <c r="E15" s="3">
        <f>Sheet2!E239</f>
        <v>11081.51</v>
      </c>
      <c r="F15" s="3">
        <f>Sheet2!F239</f>
        <v>11081.51</v>
      </c>
      <c r="G15" s="3">
        <f>Sheet2!G239</f>
        <v>2770.3775000000001</v>
      </c>
      <c r="H15" s="3">
        <f>Sheet2!H239</f>
        <v>2770.3775000000001</v>
      </c>
      <c r="I15" s="3">
        <f>Sheet2!I239</f>
        <v>2770.3775000000001</v>
      </c>
      <c r="J15" s="3">
        <f>Sheet2!J239</f>
        <v>2770.3775000000001</v>
      </c>
      <c r="K15" s="3">
        <f>Sheet2!K239</f>
        <v>2770.3775000000001</v>
      </c>
      <c r="L15" s="3">
        <f>Sheet2!L239</f>
        <v>2770.3775000000001</v>
      </c>
      <c r="M15" s="3">
        <f>Sheet2!M239</f>
        <v>2770.3775000000001</v>
      </c>
      <c r="N15" s="3">
        <f>Sheet2!N239</f>
        <v>2770.3775000000001</v>
      </c>
      <c r="O15" s="3">
        <f>Sheet2!O239</f>
        <v>2770.3775000000001</v>
      </c>
      <c r="P15" s="3">
        <f>Sheet2!P239</f>
        <v>2770.3775000000001</v>
      </c>
      <c r="Q15" s="3">
        <f>Sheet2!Q239</f>
        <v>2770.3775000000001</v>
      </c>
      <c r="R15" s="3">
        <f>Sheet2!R239</f>
        <v>2770.3775000000001</v>
      </c>
      <c r="S15" s="3">
        <f>Sheet2!S239</f>
        <v>2770.3775000000001</v>
      </c>
      <c r="T15" s="3">
        <f>Sheet2!T239</f>
        <v>2770.3775000000001</v>
      </c>
      <c r="U15" s="3">
        <f>Sheet2!U239</f>
        <v>2770.3775000000001</v>
      </c>
      <c r="V15" s="3">
        <f>Sheet2!V239</f>
        <v>2770.3775000000001</v>
      </c>
      <c r="W15" s="3">
        <f>Sheet2!W239</f>
        <v>2770.3775000000001</v>
      </c>
      <c r="X15" s="3">
        <f>Sheet2!X239</f>
        <v>2770.3775000000001</v>
      </c>
      <c r="Y15" s="3">
        <f>Sheet2!Y239</f>
        <v>2770.3775000000001</v>
      </c>
      <c r="Z15" s="3">
        <f>Sheet2!Z239</f>
        <v>2770.3775000000001</v>
      </c>
      <c r="AA15" s="3">
        <f>Sheet2!AA239</f>
        <v>2770.3775000000001</v>
      </c>
      <c r="AB15" s="3">
        <f>Sheet2!AB239</f>
        <v>2770.3775000000001</v>
      </c>
      <c r="AC15" s="3">
        <f>Sheet2!AC239</f>
        <v>2770.3775000000001</v>
      </c>
      <c r="AD15" s="3">
        <f>Sheet2!AD239</f>
        <v>2770.3775000000001</v>
      </c>
      <c r="AE15" s="3">
        <f>Sheet2!AE239</f>
        <v>2770.3775000000001</v>
      </c>
      <c r="AF15" s="3">
        <f>Sheet2!AF239</f>
        <v>2770.3775000000001</v>
      </c>
      <c r="AG15" s="3">
        <f>Sheet2!AG239</f>
        <v>2770.3775000000001</v>
      </c>
      <c r="AH15" s="3">
        <f>Sheet2!AH239</f>
        <v>2770.3775000000001</v>
      </c>
      <c r="AI15" s="3">
        <f>Sheet2!AI239</f>
        <v>2770.3775000000001</v>
      </c>
      <c r="AJ15" s="3">
        <f>Sheet2!AJ239</f>
        <v>2770.3775000000001</v>
      </c>
      <c r="AK15" s="3">
        <f>Sheet2!AK239</f>
        <v>2770.3775000000001</v>
      </c>
      <c r="AL15" s="3">
        <f>Sheet2!AL239</f>
        <v>2770.3775000000001</v>
      </c>
      <c r="AM15" s="3">
        <f>Sheet2!AM239</f>
        <v>2770.3775000000001</v>
      </c>
      <c r="AN15" s="3">
        <f>Sheet2!AN239</f>
        <v>2770.3775000000001</v>
      </c>
      <c r="AO15" s="3">
        <f>Sheet2!AO239</f>
        <v>2770.3775000000001</v>
      </c>
      <c r="AP15" s="3">
        <f>Sheet2!AP239</f>
        <v>2770.3775000000001</v>
      </c>
      <c r="AQ15" s="3">
        <f>Sheet2!AQ239</f>
        <v>2770.3775000000001</v>
      </c>
      <c r="AR15" s="3">
        <f>Sheet2!AR239</f>
        <v>2770.3775000000001</v>
      </c>
      <c r="AS15" s="3">
        <f>Sheet2!AS239</f>
        <v>2770.3775000000001</v>
      </c>
      <c r="AT15" s="3">
        <f>Sheet2!AT239</f>
        <v>2770.3775000000001</v>
      </c>
      <c r="AU15" s="3">
        <f>Sheet2!AU239</f>
        <v>2770.3775000000001</v>
      </c>
      <c r="AV15" s="3">
        <f>Sheet2!AV239</f>
        <v>2770.3775000000001</v>
      </c>
      <c r="AW15" s="3">
        <f>Sheet2!AW239</f>
        <v>2770.3775000000001</v>
      </c>
      <c r="AX15" s="3">
        <f>Sheet2!AX239</f>
        <v>2770.3775000000001</v>
      </c>
      <c r="AY15" s="3">
        <f>Sheet2!AY239</f>
        <v>2770.3775000000001</v>
      </c>
      <c r="AZ15" s="3">
        <f>Sheet2!AZ239</f>
        <v>2770.3775000000001</v>
      </c>
      <c r="BA15" s="3">
        <f>Sheet2!BA239</f>
        <v>2770.3775000000001</v>
      </c>
      <c r="BB15" s="3">
        <f>Sheet2!BB239</f>
        <v>2770.3775000000001</v>
      </c>
      <c r="BC15" s="3">
        <f>Sheet2!BC239</f>
        <v>0</v>
      </c>
      <c r="BD15" s="3">
        <f>Sheet2!BD239</f>
        <v>0</v>
      </c>
      <c r="BE15" s="3">
        <f>Sheet2!BE239</f>
        <v>0</v>
      </c>
      <c r="BF15" s="3">
        <f>Sheet2!BF239</f>
        <v>0</v>
      </c>
      <c r="BG15" s="3">
        <f>Sheet2!BG239</f>
        <v>0</v>
      </c>
    </row>
    <row r="16" spans="1:59" ht="17.25">
      <c r="A16" s="23" t="s">
        <v>92</v>
      </c>
      <c r="B16" t="s">
        <v>143</v>
      </c>
      <c r="C16" s="63">
        <f t="shared" si="0"/>
        <v>109307.3333333334</v>
      </c>
      <c r="D16" s="3">
        <f>Sheet2!D240</f>
        <v>7807.666666666667</v>
      </c>
      <c r="E16" s="3">
        <f>Sheet2!E240</f>
        <v>7807.666666666667</v>
      </c>
      <c r="F16" s="3">
        <f>Sheet2!F240</f>
        <v>7807.666666666667</v>
      </c>
      <c r="G16" s="3">
        <f>Sheet2!G240</f>
        <v>1951.9166666666667</v>
      </c>
      <c r="H16" s="3">
        <f>Sheet2!H240</f>
        <v>1951.9166666666667</v>
      </c>
      <c r="I16" s="3">
        <f>Sheet2!I240</f>
        <v>1951.9166666666667</v>
      </c>
      <c r="J16" s="3">
        <f>Sheet2!J240</f>
        <v>1951.9166666666667</v>
      </c>
      <c r="K16" s="3">
        <f>Sheet2!K240</f>
        <v>1951.9166666666667</v>
      </c>
      <c r="L16" s="3">
        <f>Sheet2!L240</f>
        <v>1951.9166666666667</v>
      </c>
      <c r="M16" s="3">
        <f>Sheet2!M240</f>
        <v>1951.9166666666667</v>
      </c>
      <c r="N16" s="3">
        <f>Sheet2!N240</f>
        <v>1951.9166666666667</v>
      </c>
      <c r="O16" s="3">
        <f>Sheet2!O240</f>
        <v>1951.9166666666667</v>
      </c>
      <c r="P16" s="3">
        <f>Sheet2!P240</f>
        <v>1951.9166666666667</v>
      </c>
      <c r="Q16" s="3">
        <f>Sheet2!Q240</f>
        <v>1951.9166666666667</v>
      </c>
      <c r="R16" s="3">
        <f>Sheet2!R240</f>
        <v>1951.9166666666667</v>
      </c>
      <c r="S16" s="3">
        <f>Sheet2!S240</f>
        <v>1951.9166666666667</v>
      </c>
      <c r="T16" s="3">
        <f>Sheet2!T240</f>
        <v>1951.9166666666667</v>
      </c>
      <c r="U16" s="3">
        <f>Sheet2!U240</f>
        <v>1951.9166666666667</v>
      </c>
      <c r="V16" s="3">
        <f>Sheet2!V240</f>
        <v>1951.9166666666667</v>
      </c>
      <c r="W16" s="3">
        <f>Sheet2!W240</f>
        <v>1951.9166666666667</v>
      </c>
      <c r="X16" s="3">
        <f>Sheet2!X240</f>
        <v>1951.9166666666667</v>
      </c>
      <c r="Y16" s="3">
        <f>Sheet2!Y240</f>
        <v>1951.9166666666667</v>
      </c>
      <c r="Z16" s="3">
        <f>Sheet2!Z240</f>
        <v>1951.9166666666667</v>
      </c>
      <c r="AA16" s="3">
        <f>Sheet2!AA240</f>
        <v>1951.9166666666667</v>
      </c>
      <c r="AB16" s="3">
        <f>Sheet2!AB240</f>
        <v>1951.9166666666667</v>
      </c>
      <c r="AC16" s="3">
        <f>Sheet2!AC240</f>
        <v>1951.9166666666667</v>
      </c>
      <c r="AD16" s="3">
        <f>Sheet2!AD240</f>
        <v>1951.9166666666667</v>
      </c>
      <c r="AE16" s="3">
        <f>Sheet2!AE240</f>
        <v>1951.9166666666667</v>
      </c>
      <c r="AF16" s="3">
        <f>Sheet2!AF240</f>
        <v>1951.9166666666667</v>
      </c>
      <c r="AG16" s="3">
        <f>Sheet2!AG240</f>
        <v>1951.9166666666667</v>
      </c>
      <c r="AH16" s="3">
        <f>Sheet2!AH240</f>
        <v>1951.9166666666667</v>
      </c>
      <c r="AI16" s="3">
        <f>Sheet2!AI240</f>
        <v>1951.9166666666667</v>
      </c>
      <c r="AJ16" s="3">
        <f>Sheet2!AJ240</f>
        <v>1951.9166666666667</v>
      </c>
      <c r="AK16" s="3">
        <f>Sheet2!AK240</f>
        <v>1951.9166666666667</v>
      </c>
      <c r="AL16" s="3">
        <f>Sheet2!AL240</f>
        <v>1951.9166666666667</v>
      </c>
      <c r="AM16" s="3">
        <f>Sheet2!AM240</f>
        <v>1951.9166666666667</v>
      </c>
      <c r="AN16" s="3">
        <f>Sheet2!AN240</f>
        <v>1951.9166666666667</v>
      </c>
      <c r="AO16" s="3">
        <f>Sheet2!AO240</f>
        <v>1951.9166666666667</v>
      </c>
      <c r="AP16" s="3">
        <f>Sheet2!AP240</f>
        <v>1951.9166666666667</v>
      </c>
      <c r="AQ16" s="3">
        <f>Sheet2!AQ240</f>
        <v>1951.9166666666667</v>
      </c>
      <c r="AR16" s="3">
        <f>Sheet2!AR240</f>
        <v>1951.9166666666667</v>
      </c>
      <c r="AS16" s="3">
        <f>Sheet2!AS240</f>
        <v>1951.9166666666667</v>
      </c>
      <c r="AT16" s="3">
        <f>Sheet2!AT240</f>
        <v>1951.9166666666667</v>
      </c>
      <c r="AU16" s="3">
        <f>Sheet2!AU240</f>
        <v>1951.9166666666667</v>
      </c>
      <c r="AV16" s="3">
        <f>Sheet2!AV240</f>
        <v>1951.9166666666667</v>
      </c>
      <c r="AW16" s="3">
        <f>Sheet2!AW240</f>
        <v>1951.9166666666667</v>
      </c>
      <c r="AX16" s="3">
        <f>Sheet2!AX240</f>
        <v>1951.9166666666667</v>
      </c>
      <c r="AY16" s="3">
        <f>Sheet2!AY240</f>
        <v>1951.9166666666667</v>
      </c>
      <c r="AZ16" s="3">
        <f>Sheet2!AZ240</f>
        <v>1951.9166666666667</v>
      </c>
      <c r="BA16" s="3">
        <f>Sheet2!BA240</f>
        <v>1951.9166666666667</v>
      </c>
      <c r="BB16" s="3">
        <f>Sheet2!BB240</f>
        <v>1951.9166666666667</v>
      </c>
      <c r="BC16" s="3">
        <f>Sheet2!BC240</f>
        <v>0</v>
      </c>
      <c r="BD16" s="3">
        <f>Sheet2!BD240</f>
        <v>0</v>
      </c>
      <c r="BE16" s="3">
        <f>Sheet2!BE240</f>
        <v>0</v>
      </c>
      <c r="BF16" s="3">
        <f>Sheet2!BF240</f>
        <v>0</v>
      </c>
      <c r="BG16" s="3">
        <f>Sheet2!BG240</f>
        <v>0</v>
      </c>
    </row>
    <row r="17" spans="1:59" ht="17.25">
      <c r="A17" s="23" t="s">
        <v>93</v>
      </c>
      <c r="B17" t="s">
        <v>147</v>
      </c>
      <c r="C17" s="63">
        <f t="shared" ca="1" si="0"/>
        <v>1022920933.4680539</v>
      </c>
      <c r="D17" s="3">
        <f ca="1">D4-D6-D8-SUM(D10:D14)+SUM(D15:D16)</f>
        <v>11141.43</v>
      </c>
      <c r="E17" s="3">
        <f t="shared" ref="E17:BG17" ca="1" si="3">E4-E6-E8-SUM(E10:E14)+SUM(E15:E16)</f>
        <v>11141.43</v>
      </c>
      <c r="F17" s="3">
        <f t="shared" ca="1" si="3"/>
        <v>11141.43</v>
      </c>
      <c r="G17" s="3">
        <f t="shared" ca="1" si="3"/>
        <v>2785.3575000000001</v>
      </c>
      <c r="H17" s="3">
        <f t="shared" ca="1" si="3"/>
        <v>-849025.16418557591</v>
      </c>
      <c r="I17" s="3">
        <f t="shared" ca="1" si="3"/>
        <v>-849025.16418557591</v>
      </c>
      <c r="J17" s="3">
        <f t="shared" ca="1" si="3"/>
        <v>-849025.16418557591</v>
      </c>
      <c r="K17" s="3">
        <f t="shared" ca="1" si="3"/>
        <v>-849025.16418557591</v>
      </c>
      <c r="L17" s="3">
        <f t="shared" ca="1" si="3"/>
        <v>-849025.16418557591</v>
      </c>
      <c r="M17" s="3">
        <f t="shared" ca="1" si="3"/>
        <v>-849025.16418557591</v>
      </c>
      <c r="N17" s="3">
        <f t="shared" ca="1" si="3"/>
        <v>-849025.16418557591</v>
      </c>
      <c r="O17" s="3">
        <f t="shared" ca="1" si="3"/>
        <v>-849025.16418557591</v>
      </c>
      <c r="P17" s="3">
        <f t="shared" ca="1" si="3"/>
        <v>-849025.16418557591</v>
      </c>
      <c r="Q17" s="3">
        <f t="shared" ca="1" si="3"/>
        <v>-849025.16418557591</v>
      </c>
      <c r="R17" s="3">
        <f t="shared" ca="1" si="3"/>
        <v>-849034.53411068476</v>
      </c>
      <c r="S17" s="3">
        <f t="shared" ca="1" si="3"/>
        <v>-2032612.4501221396</v>
      </c>
      <c r="T17" s="3">
        <f t="shared" ca="1" si="3"/>
        <v>-2032612.4501221396</v>
      </c>
      <c r="U17" s="3">
        <f t="shared" ca="1" si="3"/>
        <v>-2032612.4501221396</v>
      </c>
      <c r="V17" s="3">
        <f t="shared" ca="1" si="3"/>
        <v>-2032612.4501221396</v>
      </c>
      <c r="W17" s="3">
        <f t="shared" ca="1" si="3"/>
        <v>-2032612.4501221396</v>
      </c>
      <c r="X17" s="3">
        <f t="shared" ca="1" si="3"/>
        <v>460336193.33463371</v>
      </c>
      <c r="Y17" s="3">
        <f t="shared" ca="1" si="3"/>
        <v>-2032612.4501221396</v>
      </c>
      <c r="Z17" s="3">
        <f t="shared" ca="1" si="3"/>
        <v>-2032612.4501221396</v>
      </c>
      <c r="AA17" s="3">
        <f t="shared" ca="1" si="3"/>
        <v>-2032612.4501221396</v>
      </c>
      <c r="AB17" s="3">
        <f t="shared" ca="1" si="3"/>
        <v>-2032612.4501221396</v>
      </c>
      <c r="AC17" s="3">
        <f t="shared" ca="1" si="3"/>
        <v>42287028.301260933</v>
      </c>
      <c r="AD17" s="3">
        <f t="shared" ca="1" si="3"/>
        <v>42286989.221560493</v>
      </c>
      <c r="AE17" s="3">
        <f t="shared" ca="1" si="3"/>
        <v>42143158.622052789</v>
      </c>
      <c r="AF17" s="3">
        <f t="shared" ca="1" si="3"/>
        <v>42143158.622052789</v>
      </c>
      <c r="AG17" s="3">
        <f t="shared" ca="1" si="3"/>
        <v>42143158.622052789</v>
      </c>
      <c r="AH17" s="3">
        <f t="shared" ca="1" si="3"/>
        <v>42144009.560516775</v>
      </c>
      <c r="AI17" s="3">
        <f t="shared" ca="1" si="3"/>
        <v>46898812.514095545</v>
      </c>
      <c r="AJ17" s="3">
        <f t="shared" ca="1" si="3"/>
        <v>46898812.514095545</v>
      </c>
      <c r="AK17" s="3">
        <f t="shared" ca="1" si="3"/>
        <v>46898812.514095545</v>
      </c>
      <c r="AL17" s="3">
        <f t="shared" ca="1" si="3"/>
        <v>49078080.000925831</v>
      </c>
      <c r="AM17" s="3">
        <f t="shared" ca="1" si="3"/>
        <v>49078080.000925831</v>
      </c>
      <c r="AN17" s="3">
        <f t="shared" ca="1" si="3"/>
        <v>49078080.000925831</v>
      </c>
      <c r="AO17" s="3">
        <f t="shared" ca="1" si="3"/>
        <v>49078080.000925831</v>
      </c>
      <c r="AP17" s="3">
        <f t="shared" ca="1" si="3"/>
        <v>2785.3575000000001</v>
      </c>
      <c r="AQ17" s="3">
        <f t="shared" ca="1" si="3"/>
        <v>2785.3575000000001</v>
      </c>
      <c r="AR17" s="3">
        <f t="shared" ca="1" si="3"/>
        <v>2785.3575000000001</v>
      </c>
      <c r="AS17" s="3">
        <f t="shared" ca="1" si="3"/>
        <v>2785.3575000000001</v>
      </c>
      <c r="AT17" s="3">
        <f t="shared" ca="1" si="3"/>
        <v>2785.3575000000001</v>
      </c>
      <c r="AU17" s="3">
        <f t="shared" ca="1" si="3"/>
        <v>2785.3575000000001</v>
      </c>
      <c r="AV17" s="3">
        <f t="shared" ca="1" si="3"/>
        <v>2785.3575000000001</v>
      </c>
      <c r="AW17" s="3">
        <f t="shared" ca="1" si="3"/>
        <v>2785.3575000000001</v>
      </c>
      <c r="AX17" s="3">
        <f t="shared" ca="1" si="3"/>
        <v>2785.3575000000001</v>
      </c>
      <c r="AY17" s="3">
        <f t="shared" ca="1" si="3"/>
        <v>2785.3575000000001</v>
      </c>
      <c r="AZ17" s="3">
        <f t="shared" ca="1" si="3"/>
        <v>2785.3575000000001</v>
      </c>
      <c r="BA17" s="3">
        <f t="shared" ca="1" si="3"/>
        <v>2785.3575000000001</v>
      </c>
      <c r="BB17" s="3">
        <f t="shared" ca="1" si="3"/>
        <v>2785.3575000000001</v>
      </c>
      <c r="BC17" s="3">
        <f t="shared" ca="1" si="3"/>
        <v>0</v>
      </c>
      <c r="BD17" s="3">
        <f t="shared" ca="1" si="3"/>
        <v>0</v>
      </c>
      <c r="BE17" s="3">
        <f t="shared" ca="1" si="3"/>
        <v>0</v>
      </c>
      <c r="BF17" s="3">
        <f t="shared" ca="1" si="3"/>
        <v>0</v>
      </c>
      <c r="BG17" s="3">
        <f t="shared" ca="1" si="3"/>
        <v>0</v>
      </c>
    </row>
    <row r="18" spans="1:59" ht="17.25">
      <c r="A18" s="23" t="s">
        <v>94</v>
      </c>
      <c r="B18" t="s">
        <v>143</v>
      </c>
      <c r="C18" s="63">
        <f t="shared" si="0"/>
        <v>151442.66666666666</v>
      </c>
      <c r="D18" s="3">
        <f>Sheet2!D241</f>
        <v>10817.333333333334</v>
      </c>
      <c r="E18" s="3">
        <f>Sheet2!E241</f>
        <v>10817.333333333334</v>
      </c>
      <c r="F18" s="3">
        <f>Sheet2!F241</f>
        <v>10817.333333333334</v>
      </c>
      <c r="G18" s="3">
        <f>Sheet2!G241</f>
        <v>2704.3333333333335</v>
      </c>
      <c r="H18" s="3">
        <f>Sheet2!H241</f>
        <v>2704.3333333333335</v>
      </c>
      <c r="I18" s="3">
        <f>Sheet2!I241</f>
        <v>2704.3333333333335</v>
      </c>
      <c r="J18" s="3">
        <f>Sheet2!J241</f>
        <v>2704.3333333333335</v>
      </c>
      <c r="K18" s="3">
        <f>Sheet2!K241</f>
        <v>2704.3333333333335</v>
      </c>
      <c r="L18" s="3">
        <f>Sheet2!L241</f>
        <v>2704.3333333333335</v>
      </c>
      <c r="M18" s="3">
        <f>Sheet2!M241</f>
        <v>2704.3333333333335</v>
      </c>
      <c r="N18" s="3">
        <f>Sheet2!N241</f>
        <v>2704.3333333333335</v>
      </c>
      <c r="O18" s="3">
        <f>Sheet2!O241</f>
        <v>2704.3333333333335</v>
      </c>
      <c r="P18" s="3">
        <f>Sheet2!P241</f>
        <v>2704.3333333333335</v>
      </c>
      <c r="Q18" s="3">
        <f>Sheet2!Q241</f>
        <v>2704.3333333333335</v>
      </c>
      <c r="R18" s="3">
        <f>Sheet2!R241</f>
        <v>2704.3333333333335</v>
      </c>
      <c r="S18" s="3">
        <f>Sheet2!S241</f>
        <v>2704.3333333333335</v>
      </c>
      <c r="T18" s="3">
        <f>Sheet2!T241</f>
        <v>2704.3333333333335</v>
      </c>
      <c r="U18" s="3">
        <f>Sheet2!U241</f>
        <v>2704.3333333333335</v>
      </c>
      <c r="V18" s="3">
        <f>Sheet2!V241</f>
        <v>2704.3333333333335</v>
      </c>
      <c r="W18" s="3">
        <f>Sheet2!W241</f>
        <v>2704.3333333333335</v>
      </c>
      <c r="X18" s="3">
        <f>Sheet2!X241</f>
        <v>2704.3333333333335</v>
      </c>
      <c r="Y18" s="3">
        <f>Sheet2!Y241</f>
        <v>2704.3333333333335</v>
      </c>
      <c r="Z18" s="3">
        <f>Sheet2!Z241</f>
        <v>2704.3333333333335</v>
      </c>
      <c r="AA18" s="3">
        <f>Sheet2!AA241</f>
        <v>2704.3333333333335</v>
      </c>
      <c r="AB18" s="3">
        <f>Sheet2!AB241</f>
        <v>2704.3333333333335</v>
      </c>
      <c r="AC18" s="3">
        <f>Sheet2!AC241</f>
        <v>2704.3333333333335</v>
      </c>
      <c r="AD18" s="3">
        <f>Sheet2!AD241</f>
        <v>2704.3333333333335</v>
      </c>
      <c r="AE18" s="3">
        <f>Sheet2!AE241</f>
        <v>2704.3333333333335</v>
      </c>
      <c r="AF18" s="3">
        <f>Sheet2!AF241</f>
        <v>2704.3333333333335</v>
      </c>
      <c r="AG18" s="3">
        <f>Sheet2!AG241</f>
        <v>2704.3333333333335</v>
      </c>
      <c r="AH18" s="3">
        <f>Sheet2!AH241</f>
        <v>2704.3333333333335</v>
      </c>
      <c r="AI18" s="3">
        <f>Sheet2!AI241</f>
        <v>2704.3333333333335</v>
      </c>
      <c r="AJ18" s="3">
        <f>Sheet2!AJ241</f>
        <v>2704.3333333333335</v>
      </c>
      <c r="AK18" s="3">
        <f>Sheet2!AK241</f>
        <v>2704.3333333333335</v>
      </c>
      <c r="AL18" s="3">
        <f>Sheet2!AL241</f>
        <v>2704.3333333333335</v>
      </c>
      <c r="AM18" s="3">
        <f>Sheet2!AM241</f>
        <v>2704.3333333333335</v>
      </c>
      <c r="AN18" s="3">
        <f>Sheet2!AN241</f>
        <v>2704.3333333333335</v>
      </c>
      <c r="AO18" s="3">
        <f>Sheet2!AO241</f>
        <v>2704.3333333333335</v>
      </c>
      <c r="AP18" s="3">
        <f>Sheet2!AP241</f>
        <v>2704.3333333333335</v>
      </c>
      <c r="AQ18" s="3">
        <f>Sheet2!AQ241</f>
        <v>2704.3333333333335</v>
      </c>
      <c r="AR18" s="3">
        <f>Sheet2!AR241</f>
        <v>2704.3333333333335</v>
      </c>
      <c r="AS18" s="3">
        <f>Sheet2!AS241</f>
        <v>2704.3333333333335</v>
      </c>
      <c r="AT18" s="3">
        <f>Sheet2!AT241</f>
        <v>2704.3333333333335</v>
      </c>
      <c r="AU18" s="3">
        <f>Sheet2!AU241</f>
        <v>2704.3333333333335</v>
      </c>
      <c r="AV18" s="3">
        <f>Sheet2!AV241</f>
        <v>2704.3333333333335</v>
      </c>
      <c r="AW18" s="3">
        <f>Sheet2!AW241</f>
        <v>2704.3333333333335</v>
      </c>
      <c r="AX18" s="3">
        <f>Sheet2!AX241</f>
        <v>2704.3333333333335</v>
      </c>
      <c r="AY18" s="3">
        <f>Sheet2!AY241</f>
        <v>2704.3333333333335</v>
      </c>
      <c r="AZ18" s="3">
        <f>Sheet2!AZ241</f>
        <v>2704.3333333333335</v>
      </c>
      <c r="BA18" s="3">
        <f>Sheet2!BA241</f>
        <v>2704.3333333333335</v>
      </c>
      <c r="BB18" s="3">
        <f>Sheet2!BB241</f>
        <v>2704.3333333333335</v>
      </c>
      <c r="BC18" s="3">
        <f>Sheet2!BC241</f>
        <v>0</v>
      </c>
      <c r="BD18" s="3">
        <f>Sheet2!BD241</f>
        <v>0</v>
      </c>
      <c r="BE18" s="3">
        <f>Sheet2!BE241</f>
        <v>0</v>
      </c>
      <c r="BF18" s="3">
        <f>Sheet2!BF241</f>
        <v>0</v>
      </c>
      <c r="BG18" s="3">
        <f>Sheet2!BG241</f>
        <v>0</v>
      </c>
    </row>
    <row r="19" spans="1:59" ht="17.25">
      <c r="A19" s="23" t="s">
        <v>95</v>
      </c>
      <c r="B19" t="s">
        <v>143</v>
      </c>
      <c r="C19" s="63">
        <f t="shared" si="0"/>
        <v>1612030</v>
      </c>
      <c r="D19" s="3">
        <f>Sheet2!D242</f>
        <v>115145</v>
      </c>
      <c r="E19" s="3">
        <f>Sheet2!E242</f>
        <v>115145</v>
      </c>
      <c r="F19" s="3">
        <f>Sheet2!F242</f>
        <v>115145</v>
      </c>
      <c r="G19" s="3">
        <f>Sheet2!G242</f>
        <v>28786.25</v>
      </c>
      <c r="H19" s="3">
        <f>Sheet2!H242</f>
        <v>28786.25</v>
      </c>
      <c r="I19" s="3">
        <f>Sheet2!I242</f>
        <v>28786.25</v>
      </c>
      <c r="J19" s="3">
        <f>Sheet2!J242</f>
        <v>28786.25</v>
      </c>
      <c r="K19" s="3">
        <f>Sheet2!K242</f>
        <v>28786.25</v>
      </c>
      <c r="L19" s="3">
        <f>Sheet2!L242</f>
        <v>28786.25</v>
      </c>
      <c r="M19" s="3">
        <f>Sheet2!M242</f>
        <v>28786.25</v>
      </c>
      <c r="N19" s="3">
        <f>Sheet2!N242</f>
        <v>28786.25</v>
      </c>
      <c r="O19" s="3">
        <f>Sheet2!O242</f>
        <v>28786.25</v>
      </c>
      <c r="P19" s="3">
        <f>Sheet2!P242</f>
        <v>28786.25</v>
      </c>
      <c r="Q19" s="3">
        <f>Sheet2!Q242</f>
        <v>28786.25</v>
      </c>
      <c r="R19" s="3">
        <f>Sheet2!R242</f>
        <v>28786.25</v>
      </c>
      <c r="S19" s="3">
        <f>Sheet2!S242</f>
        <v>28786.25</v>
      </c>
      <c r="T19" s="3">
        <f>Sheet2!T242</f>
        <v>28786.25</v>
      </c>
      <c r="U19" s="3">
        <f>Sheet2!U242</f>
        <v>28786.25</v>
      </c>
      <c r="V19" s="3">
        <f>Sheet2!V242</f>
        <v>28786.25</v>
      </c>
      <c r="W19" s="3">
        <f>Sheet2!W242</f>
        <v>28786.25</v>
      </c>
      <c r="X19" s="3">
        <f>Sheet2!X242</f>
        <v>28786.25</v>
      </c>
      <c r="Y19" s="3">
        <f>Sheet2!Y242</f>
        <v>28786.25</v>
      </c>
      <c r="Z19" s="3">
        <f>Sheet2!Z242</f>
        <v>28786.25</v>
      </c>
      <c r="AA19" s="3">
        <f>Sheet2!AA242</f>
        <v>28786.25</v>
      </c>
      <c r="AB19" s="3">
        <f>Sheet2!AB242</f>
        <v>28786.25</v>
      </c>
      <c r="AC19" s="3">
        <f>Sheet2!AC242</f>
        <v>28786.25</v>
      </c>
      <c r="AD19" s="3">
        <f>Sheet2!AD242</f>
        <v>28786.25</v>
      </c>
      <c r="AE19" s="3">
        <f>Sheet2!AE242</f>
        <v>28786.25</v>
      </c>
      <c r="AF19" s="3">
        <f>Sheet2!AF242</f>
        <v>28786.25</v>
      </c>
      <c r="AG19" s="3">
        <f>Sheet2!AG242</f>
        <v>28786.25</v>
      </c>
      <c r="AH19" s="3">
        <f>Sheet2!AH242</f>
        <v>28786.25</v>
      </c>
      <c r="AI19" s="3">
        <f>Sheet2!AI242</f>
        <v>28786.25</v>
      </c>
      <c r="AJ19" s="3">
        <f>Sheet2!AJ242</f>
        <v>28786.25</v>
      </c>
      <c r="AK19" s="3">
        <f>Sheet2!AK242</f>
        <v>28786.25</v>
      </c>
      <c r="AL19" s="3">
        <f>Sheet2!AL242</f>
        <v>28786.25</v>
      </c>
      <c r="AM19" s="3">
        <f>Sheet2!AM242</f>
        <v>28786.25</v>
      </c>
      <c r="AN19" s="3">
        <f>Sheet2!AN242</f>
        <v>28786.25</v>
      </c>
      <c r="AO19" s="3">
        <f>Sheet2!AO242</f>
        <v>28786.25</v>
      </c>
      <c r="AP19" s="3">
        <f>Sheet2!AP242</f>
        <v>28786.25</v>
      </c>
      <c r="AQ19" s="3">
        <f>Sheet2!AQ242</f>
        <v>28786.25</v>
      </c>
      <c r="AR19" s="3">
        <f>Sheet2!AR242</f>
        <v>28786.25</v>
      </c>
      <c r="AS19" s="3">
        <f>Sheet2!AS242</f>
        <v>28786.25</v>
      </c>
      <c r="AT19" s="3">
        <f>Sheet2!AT242</f>
        <v>28786.25</v>
      </c>
      <c r="AU19" s="3">
        <f>Sheet2!AU242</f>
        <v>28786.25</v>
      </c>
      <c r="AV19" s="3">
        <f>Sheet2!AV242</f>
        <v>28786.25</v>
      </c>
      <c r="AW19" s="3">
        <f>Sheet2!AW242</f>
        <v>28786.25</v>
      </c>
      <c r="AX19" s="3">
        <f>Sheet2!AX242</f>
        <v>28786.25</v>
      </c>
      <c r="AY19" s="3">
        <f>Sheet2!AY242</f>
        <v>28786.25</v>
      </c>
      <c r="AZ19" s="3">
        <f>Sheet2!AZ242</f>
        <v>28786.25</v>
      </c>
      <c r="BA19" s="3">
        <f>Sheet2!BA242</f>
        <v>28786.25</v>
      </c>
      <c r="BB19" s="3">
        <f>Sheet2!BB242</f>
        <v>28786.25</v>
      </c>
      <c r="BC19" s="3">
        <f>Sheet2!BC242</f>
        <v>0</v>
      </c>
      <c r="BD19" s="3">
        <f>Sheet2!BD242</f>
        <v>0</v>
      </c>
      <c r="BE19" s="3">
        <f>Sheet2!BE242</f>
        <v>0</v>
      </c>
      <c r="BF19" s="3">
        <f>Sheet2!BF242</f>
        <v>0</v>
      </c>
      <c r="BG19" s="3">
        <f>Sheet2!BG242</f>
        <v>0</v>
      </c>
    </row>
    <row r="20" spans="1:59" ht="17.25">
      <c r="A20" s="23" t="s">
        <v>96</v>
      </c>
      <c r="B20" t="s">
        <v>149</v>
      </c>
      <c r="C20" s="63">
        <f t="shared" ca="1" si="0"/>
        <v>1021460346.1347213</v>
      </c>
      <c r="D20" s="3">
        <f ca="1">D17+D18-D19</f>
        <v>-93186.236666666664</v>
      </c>
      <c r="E20" s="3">
        <f t="shared" ref="E20:BG20" ca="1" si="4">E17+E18-E19</f>
        <v>-93186.236666666664</v>
      </c>
      <c r="F20" s="3">
        <f t="shared" ca="1" si="4"/>
        <v>-93186.236666666664</v>
      </c>
      <c r="G20" s="3">
        <f t="shared" ca="1" si="4"/>
        <v>-23296.559166666666</v>
      </c>
      <c r="H20" s="3">
        <f t="shared" ca="1" si="4"/>
        <v>-875107.08085224254</v>
      </c>
      <c r="I20" s="3">
        <f t="shared" ca="1" si="4"/>
        <v>-875107.08085224254</v>
      </c>
      <c r="J20" s="3">
        <f t="shared" ca="1" si="4"/>
        <v>-875107.08085224254</v>
      </c>
      <c r="K20" s="3">
        <f t="shared" ca="1" si="4"/>
        <v>-875107.08085224254</v>
      </c>
      <c r="L20" s="3">
        <f t="shared" ca="1" si="4"/>
        <v>-875107.08085224254</v>
      </c>
      <c r="M20" s="3">
        <f t="shared" ca="1" si="4"/>
        <v>-875107.08085224254</v>
      </c>
      <c r="N20" s="3">
        <f t="shared" ca="1" si="4"/>
        <v>-875107.08085224254</v>
      </c>
      <c r="O20" s="3">
        <f t="shared" ca="1" si="4"/>
        <v>-875107.08085224254</v>
      </c>
      <c r="P20" s="3">
        <f t="shared" ca="1" si="4"/>
        <v>-875107.08085224254</v>
      </c>
      <c r="Q20" s="3">
        <f t="shared" ca="1" si="4"/>
        <v>-875107.08085224254</v>
      </c>
      <c r="R20" s="3">
        <f t="shared" ca="1" si="4"/>
        <v>-875116.45077735139</v>
      </c>
      <c r="S20" s="3">
        <f t="shared" ca="1" si="4"/>
        <v>-2058694.3667888064</v>
      </c>
      <c r="T20" s="3">
        <f t="shared" ca="1" si="4"/>
        <v>-2058694.3667888064</v>
      </c>
      <c r="U20" s="3">
        <f t="shared" ca="1" si="4"/>
        <v>-2058694.3667888064</v>
      </c>
      <c r="V20" s="3">
        <f t="shared" ca="1" si="4"/>
        <v>-2058694.3667888064</v>
      </c>
      <c r="W20" s="3">
        <f t="shared" ca="1" si="4"/>
        <v>-2058694.3667888064</v>
      </c>
      <c r="X20" s="3">
        <f t="shared" ca="1" si="4"/>
        <v>460310111.41796702</v>
      </c>
      <c r="Y20" s="3">
        <f t="shared" ca="1" si="4"/>
        <v>-2058694.3667888064</v>
      </c>
      <c r="Z20" s="3">
        <f t="shared" ca="1" si="4"/>
        <v>-2058694.3667888064</v>
      </c>
      <c r="AA20" s="3">
        <f t="shared" ca="1" si="4"/>
        <v>-2058694.3667888064</v>
      </c>
      <c r="AB20" s="3">
        <f t="shared" ca="1" si="4"/>
        <v>-2058694.3667888064</v>
      </c>
      <c r="AC20" s="3">
        <f t="shared" ca="1" si="4"/>
        <v>42260946.384594269</v>
      </c>
      <c r="AD20" s="3">
        <f t="shared" ca="1" si="4"/>
        <v>42260907.304893829</v>
      </c>
      <c r="AE20" s="3">
        <f t="shared" ca="1" si="4"/>
        <v>42117076.705386125</v>
      </c>
      <c r="AF20" s="3">
        <f t="shared" ca="1" si="4"/>
        <v>42117076.705386125</v>
      </c>
      <c r="AG20" s="3">
        <f t="shared" ca="1" si="4"/>
        <v>42117076.705386125</v>
      </c>
      <c r="AH20" s="3">
        <f t="shared" ca="1" si="4"/>
        <v>42117927.64385011</v>
      </c>
      <c r="AI20" s="3">
        <f t="shared" ca="1" si="4"/>
        <v>46872730.597428881</v>
      </c>
      <c r="AJ20" s="3">
        <f t="shared" ca="1" si="4"/>
        <v>46872730.597428881</v>
      </c>
      <c r="AK20" s="3">
        <f t="shared" ca="1" si="4"/>
        <v>46872730.597428881</v>
      </c>
      <c r="AL20" s="3">
        <f t="shared" ca="1" si="4"/>
        <v>49051998.084259167</v>
      </c>
      <c r="AM20" s="3">
        <f t="shared" ca="1" si="4"/>
        <v>49051998.084259167</v>
      </c>
      <c r="AN20" s="3">
        <f t="shared" ca="1" si="4"/>
        <v>49051998.084259167</v>
      </c>
      <c r="AO20" s="3">
        <f t="shared" ca="1" si="4"/>
        <v>49051998.084259167</v>
      </c>
      <c r="AP20" s="3">
        <f t="shared" ca="1" si="4"/>
        <v>-23296.559166666666</v>
      </c>
      <c r="AQ20" s="3">
        <f t="shared" ca="1" si="4"/>
        <v>-23296.559166666666</v>
      </c>
      <c r="AR20" s="3">
        <f t="shared" ca="1" si="4"/>
        <v>-23296.559166666666</v>
      </c>
      <c r="AS20" s="3">
        <f t="shared" ca="1" si="4"/>
        <v>-23296.559166666666</v>
      </c>
      <c r="AT20" s="3">
        <f t="shared" ca="1" si="4"/>
        <v>-23296.559166666666</v>
      </c>
      <c r="AU20" s="3">
        <f t="shared" ca="1" si="4"/>
        <v>-23296.559166666666</v>
      </c>
      <c r="AV20" s="3">
        <f t="shared" ca="1" si="4"/>
        <v>-23296.559166666666</v>
      </c>
      <c r="AW20" s="3">
        <f t="shared" ca="1" si="4"/>
        <v>-23296.559166666666</v>
      </c>
      <c r="AX20" s="3">
        <f t="shared" ca="1" si="4"/>
        <v>-23296.559166666666</v>
      </c>
      <c r="AY20" s="3">
        <f t="shared" ca="1" si="4"/>
        <v>-23296.559166666666</v>
      </c>
      <c r="AZ20" s="3">
        <f t="shared" ca="1" si="4"/>
        <v>-23296.559166666666</v>
      </c>
      <c r="BA20" s="3">
        <f t="shared" ca="1" si="4"/>
        <v>-23296.559166666666</v>
      </c>
      <c r="BB20" s="3">
        <f t="shared" ca="1" si="4"/>
        <v>-23296.559166666666</v>
      </c>
      <c r="BC20" s="3">
        <f t="shared" ca="1" si="4"/>
        <v>0</v>
      </c>
      <c r="BD20" s="3">
        <f t="shared" ca="1" si="4"/>
        <v>0</v>
      </c>
      <c r="BE20" s="3">
        <f t="shared" ca="1" si="4"/>
        <v>0</v>
      </c>
      <c r="BF20" s="3">
        <f t="shared" ca="1" si="4"/>
        <v>0</v>
      </c>
      <c r="BG20" s="3">
        <f t="shared" ca="1" si="4"/>
        <v>0</v>
      </c>
    </row>
    <row r="21" spans="1:59" ht="17.25">
      <c r="A21" s="23" t="s">
        <v>97</v>
      </c>
      <c r="B21" t="s">
        <v>150</v>
      </c>
      <c r="C21" s="26">
        <f ca="1">SUM(D21:BG21)</f>
        <v>255341789.97451365</v>
      </c>
      <c r="D21" s="3">
        <f ca="1">D20*Sheet2!$C$214</f>
        <v>-23296.559166666666</v>
      </c>
      <c r="E21" s="3">
        <f ca="1">E20*Sheet2!$C$214</f>
        <v>-23296.559166666666</v>
      </c>
      <c r="F21" s="3">
        <f ca="1">F20*Sheet2!$C$214</f>
        <v>-23296.559166666666</v>
      </c>
      <c r="G21" s="3">
        <f ca="1">G20*Sheet2!$C$214</f>
        <v>-5824.1397916666665</v>
      </c>
      <c r="H21" s="3">
        <f ca="1">H20*Sheet2!$C$214</f>
        <v>-218776.77021306063</v>
      </c>
      <c r="I21" s="3">
        <f ca="1">I20*Sheet2!$C$214</f>
        <v>-218776.77021306063</v>
      </c>
      <c r="J21" s="3">
        <f ca="1">J20*Sheet2!$C$214</f>
        <v>-218776.77021306063</v>
      </c>
      <c r="K21" s="3">
        <f ca="1">K20*Sheet2!$C$214</f>
        <v>-218776.77021306063</v>
      </c>
      <c r="L21" s="3">
        <f ca="1">L20*Sheet2!$C$214</f>
        <v>-218776.77021306063</v>
      </c>
      <c r="M21" s="3">
        <f ca="1">M20*Sheet2!$C$214</f>
        <v>-218776.77021306063</v>
      </c>
      <c r="N21" s="3">
        <f ca="1">N20*Sheet2!$C$214</f>
        <v>-218776.77021306063</v>
      </c>
      <c r="O21" s="3">
        <f ca="1">O20*Sheet2!$C$214</f>
        <v>-218776.77021306063</v>
      </c>
      <c r="P21" s="3">
        <f ca="1">P20*Sheet2!$C$214</f>
        <v>-218776.77021306063</v>
      </c>
      <c r="Q21" s="3">
        <f ca="1">Q20*Sheet2!$C$214</f>
        <v>-218776.77021306063</v>
      </c>
      <c r="R21" s="3">
        <f ca="1">R20*Sheet2!$C$214</f>
        <v>-218779.11269433785</v>
      </c>
      <c r="S21" s="3">
        <f ca="1">S20*Sheet2!$C$214</f>
        <v>-514673.5916972016</v>
      </c>
      <c r="T21" s="3">
        <f ca="1">T20*Sheet2!$C$214</f>
        <v>-514673.5916972016</v>
      </c>
      <c r="U21" s="3">
        <f ca="1">U20*Sheet2!$C$214</f>
        <v>-514673.5916972016</v>
      </c>
      <c r="V21" s="3">
        <f ca="1">V20*Sheet2!$C$214</f>
        <v>-514673.5916972016</v>
      </c>
      <c r="W21" s="3">
        <f ca="1">W20*Sheet2!$C$214</f>
        <v>-514673.5916972016</v>
      </c>
      <c r="X21" s="3">
        <f ca="1">X20*Sheet2!$C$214</f>
        <v>115077527.85449176</v>
      </c>
      <c r="Y21" s="3">
        <f ca="1">Y20*Sheet2!$C$214</f>
        <v>-514673.5916972016</v>
      </c>
      <c r="Z21" s="3">
        <f ca="1">Z20*Sheet2!$C$214</f>
        <v>-514673.5916972016</v>
      </c>
      <c r="AA21" s="3">
        <f ca="1">AA20*Sheet2!$C$214</f>
        <v>-514673.5916972016</v>
      </c>
      <c r="AB21" s="3">
        <f ca="1">AB20*Sheet2!$C$214</f>
        <v>-514673.5916972016</v>
      </c>
      <c r="AC21" s="3">
        <f ca="1">AC20*Sheet2!$C$214</f>
        <v>10565236.596148567</v>
      </c>
      <c r="AD21" s="3">
        <f ca="1">AD20*Sheet2!$C$214</f>
        <v>10565226.826223457</v>
      </c>
      <c r="AE21" s="3">
        <f ca="1">AE20*Sheet2!$C$214</f>
        <v>10529269.176346531</v>
      </c>
      <c r="AF21" s="3">
        <f ca="1">AF20*Sheet2!$C$214</f>
        <v>10529269.176346531</v>
      </c>
      <c r="AG21" s="3">
        <f ca="1">AG20*Sheet2!$C$214</f>
        <v>10529269.176346531</v>
      </c>
      <c r="AH21" s="3">
        <f ca="1">AH20*Sheet2!$C$214</f>
        <v>10529481.910962528</v>
      </c>
      <c r="AI21" s="3">
        <f ca="1">AI20*Sheet2!$C$214</f>
        <v>11718182.64935722</v>
      </c>
      <c r="AJ21" s="3">
        <f ca="1">AJ20*Sheet2!$C$214</f>
        <v>11718182.64935722</v>
      </c>
      <c r="AK21" s="3">
        <f ca="1">AK20*Sheet2!$C$214</f>
        <v>11718182.64935722</v>
      </c>
      <c r="AL21" s="3">
        <f ca="1">AL20*Sheet2!$C$214</f>
        <v>12262999.521064792</v>
      </c>
      <c r="AM21" s="3">
        <f ca="1">AM20*Sheet2!$C$214</f>
        <v>12262999.521064792</v>
      </c>
      <c r="AN21" s="3">
        <f ca="1">AN20*Sheet2!$C$214</f>
        <v>12262999.521064792</v>
      </c>
      <c r="AO21" s="3">
        <f ca="1">AO20*Sheet2!$C$214</f>
        <v>12262999.521064792</v>
      </c>
      <c r="AP21" s="3">
        <f ca="1">AP20*Sheet2!$C$214</f>
        <v>-5824.1397916666665</v>
      </c>
      <c r="AQ21" s="3">
        <f ca="1">AQ20*Sheet2!$C$214</f>
        <v>-5824.1397916666665</v>
      </c>
      <c r="AR21" s="3">
        <f ca="1">AR20*Sheet2!$C$214</f>
        <v>-5824.1397916666665</v>
      </c>
      <c r="AS21" s="3">
        <f ca="1">AS20*Sheet2!$C$214</f>
        <v>-5824.1397916666665</v>
      </c>
      <c r="AT21" s="3">
        <f ca="1">AT20*Sheet2!$C$214</f>
        <v>-5824.1397916666665</v>
      </c>
      <c r="AU21" s="3">
        <f ca="1">AU20*Sheet2!$C$214</f>
        <v>-5824.1397916666665</v>
      </c>
      <c r="AV21" s="3">
        <f ca="1">AV20*Sheet2!$C$214</f>
        <v>-5824.1397916666665</v>
      </c>
      <c r="AW21" s="3">
        <f ca="1">AW20*Sheet2!$C$214</f>
        <v>-5824.1397916666665</v>
      </c>
      <c r="AX21" s="3">
        <f ca="1">AX20*Sheet2!$C$214</f>
        <v>-5824.1397916666665</v>
      </c>
      <c r="AY21" s="3">
        <f ca="1">AY20*Sheet2!$C$214</f>
        <v>-5824.1397916666665</v>
      </c>
      <c r="AZ21" s="3">
        <f ca="1">AZ20*Sheet2!$C$214</f>
        <v>-5824.1397916666665</v>
      </c>
      <c r="BA21" s="3">
        <f ca="1">BA20*Sheet2!$C$214</f>
        <v>-5824.1397916666665</v>
      </c>
      <c r="BB21" s="3">
        <f ca="1">BB20*Sheet2!$C$214</f>
        <v>-5824.1397916666665</v>
      </c>
      <c r="BC21" s="3">
        <f ca="1">BC20*Sheet2!$C$214</f>
        <v>0</v>
      </c>
      <c r="BD21" s="3">
        <f ca="1">BD20*Sheet2!$C$214</f>
        <v>0</v>
      </c>
      <c r="BE21" s="3">
        <f ca="1">BE20*Sheet2!$C$214</f>
        <v>0</v>
      </c>
      <c r="BF21" s="3">
        <f ca="1">BF20*Sheet2!$C$214</f>
        <v>0</v>
      </c>
      <c r="BG21" s="3">
        <f ca="1">BG20*Sheet2!$C$214</f>
        <v>0</v>
      </c>
    </row>
    <row r="22" spans="1:59" ht="17.25">
      <c r="A22" s="23" t="s">
        <v>98</v>
      </c>
      <c r="B22" t="s">
        <v>152</v>
      </c>
      <c r="C22" s="26">
        <f ca="1">SUM(D22:BG22)</f>
        <v>766025369.92354178</v>
      </c>
      <c r="D22" s="3">
        <f ca="1">D20-D21</f>
        <v>-69889.677499999991</v>
      </c>
      <c r="E22" s="3">
        <f t="shared" ref="E22:BG22" ca="1" si="5">E20-E21</f>
        <v>-69889.677499999991</v>
      </c>
      <c r="F22" s="3">
        <f t="shared" ca="1" si="5"/>
        <v>-69889.677499999991</v>
      </c>
      <c r="G22" s="3">
        <f t="shared" ca="1" si="5"/>
        <v>-17472.419374999998</v>
      </c>
      <c r="H22" s="3">
        <f t="shared" ca="1" si="5"/>
        <v>-656330.31063918187</v>
      </c>
      <c r="I22" s="3">
        <f t="shared" ca="1" si="5"/>
        <v>-656330.31063918187</v>
      </c>
      <c r="J22" s="3">
        <f t="shared" ca="1" si="5"/>
        <v>-656330.31063918187</v>
      </c>
      <c r="K22" s="3">
        <f t="shared" ca="1" si="5"/>
        <v>-656330.31063918187</v>
      </c>
      <c r="L22" s="3">
        <f t="shared" ca="1" si="5"/>
        <v>-656330.31063918187</v>
      </c>
      <c r="M22" s="3">
        <f t="shared" ca="1" si="5"/>
        <v>-656330.31063918187</v>
      </c>
      <c r="N22" s="3">
        <f t="shared" ca="1" si="5"/>
        <v>-656330.31063918187</v>
      </c>
      <c r="O22" s="3">
        <f t="shared" ca="1" si="5"/>
        <v>-656330.31063918187</v>
      </c>
      <c r="P22" s="3">
        <f t="shared" ca="1" si="5"/>
        <v>-656330.31063918187</v>
      </c>
      <c r="Q22" s="3">
        <f t="shared" ca="1" si="5"/>
        <v>-656330.31063918187</v>
      </c>
      <c r="R22" s="3">
        <f t="shared" ca="1" si="5"/>
        <v>-656337.33808301354</v>
      </c>
      <c r="S22" s="3">
        <f t="shared" ca="1" si="5"/>
        <v>-1544020.7750916048</v>
      </c>
      <c r="T22" s="3">
        <f t="shared" ca="1" si="5"/>
        <v>-1544020.7750916048</v>
      </c>
      <c r="U22" s="3">
        <f t="shared" ca="1" si="5"/>
        <v>-1544020.7750916048</v>
      </c>
      <c r="V22" s="3">
        <f t="shared" ca="1" si="5"/>
        <v>-1544020.7750916048</v>
      </c>
      <c r="W22" s="3">
        <f t="shared" ca="1" si="5"/>
        <v>-1544020.7750916048</v>
      </c>
      <c r="X22" s="3">
        <f t="shared" ca="1" si="5"/>
        <v>345232583.56347525</v>
      </c>
      <c r="Y22" s="3">
        <f t="shared" ca="1" si="5"/>
        <v>-1544020.7750916048</v>
      </c>
      <c r="Z22" s="3">
        <f t="shared" ca="1" si="5"/>
        <v>-1544020.7750916048</v>
      </c>
      <c r="AA22" s="3">
        <f t="shared" ca="1" si="5"/>
        <v>-1544020.7750916048</v>
      </c>
      <c r="AB22" s="3">
        <f t="shared" ca="1" si="5"/>
        <v>-1544020.7750916048</v>
      </c>
      <c r="AC22" s="3">
        <f t="shared" ca="1" si="5"/>
        <v>31695709.788445704</v>
      </c>
      <c r="AD22" s="3">
        <f t="shared" ca="1" si="5"/>
        <v>31695680.478670374</v>
      </c>
      <c r="AE22" s="3">
        <f t="shared" ca="1" si="5"/>
        <v>31587807.529039592</v>
      </c>
      <c r="AF22" s="3">
        <f t="shared" ca="1" si="5"/>
        <v>31587807.529039592</v>
      </c>
      <c r="AG22" s="3">
        <f t="shared" ca="1" si="5"/>
        <v>31587807.529039592</v>
      </c>
      <c r="AH22" s="3">
        <f t="shared" ca="1" si="5"/>
        <v>31588445.732887581</v>
      </c>
      <c r="AI22" s="3">
        <f t="shared" ca="1" si="5"/>
        <v>35154547.948071659</v>
      </c>
      <c r="AJ22" s="3">
        <f t="shared" ca="1" si="5"/>
        <v>35154547.948071659</v>
      </c>
      <c r="AK22" s="3">
        <f t="shared" ca="1" si="5"/>
        <v>35154547.948071659</v>
      </c>
      <c r="AL22" s="3">
        <f t="shared" ca="1" si="5"/>
        <v>36788998.563194379</v>
      </c>
      <c r="AM22" s="3">
        <f t="shared" ca="1" si="5"/>
        <v>36788998.563194379</v>
      </c>
      <c r="AN22" s="3">
        <f t="shared" ca="1" si="5"/>
        <v>36788998.563194379</v>
      </c>
      <c r="AO22" s="3">
        <f t="shared" ca="1" si="5"/>
        <v>36788998.563194379</v>
      </c>
      <c r="AP22" s="3">
        <f t="shared" ca="1" si="5"/>
        <v>-17472.419374999998</v>
      </c>
      <c r="AQ22" s="3">
        <f t="shared" ca="1" si="5"/>
        <v>-17472.419374999998</v>
      </c>
      <c r="AR22" s="3">
        <f t="shared" ca="1" si="5"/>
        <v>-17472.419374999998</v>
      </c>
      <c r="AS22" s="3">
        <f t="shared" ca="1" si="5"/>
        <v>-17472.419374999998</v>
      </c>
      <c r="AT22" s="3">
        <f t="shared" ca="1" si="5"/>
        <v>-17472.419374999998</v>
      </c>
      <c r="AU22" s="3">
        <f t="shared" ca="1" si="5"/>
        <v>-17472.419374999998</v>
      </c>
      <c r="AV22" s="3">
        <f t="shared" ca="1" si="5"/>
        <v>-17472.419374999998</v>
      </c>
      <c r="AW22" s="3">
        <f t="shared" ca="1" si="5"/>
        <v>-17472.419374999998</v>
      </c>
      <c r="AX22" s="3">
        <f t="shared" ca="1" si="5"/>
        <v>-17472.419374999998</v>
      </c>
      <c r="AY22" s="3">
        <f t="shared" ca="1" si="5"/>
        <v>-17472.419374999998</v>
      </c>
      <c r="AZ22" s="3">
        <f t="shared" ca="1" si="5"/>
        <v>-17472.419374999998</v>
      </c>
      <c r="BA22" s="3">
        <f t="shared" ca="1" si="5"/>
        <v>-17472.419374999998</v>
      </c>
      <c r="BB22" s="3">
        <f t="shared" ca="1" si="5"/>
        <v>-17472.419374999998</v>
      </c>
      <c r="BC22" s="3">
        <f t="shared" ca="1" si="5"/>
        <v>0</v>
      </c>
      <c r="BD22" s="3">
        <f t="shared" ca="1" si="5"/>
        <v>0</v>
      </c>
      <c r="BE22" s="3">
        <f t="shared" ca="1" si="5"/>
        <v>0</v>
      </c>
      <c r="BF22" s="3">
        <f t="shared" ca="1" si="5"/>
        <v>0</v>
      </c>
      <c r="BG22" s="3">
        <f t="shared" ca="1" si="5"/>
        <v>0</v>
      </c>
    </row>
    <row r="23" spans="1:59" ht="17.25">
      <c r="A23" s="23" t="s">
        <v>99</v>
      </c>
      <c r="B23" s="26"/>
      <c r="C23" s="26">
        <f ca="1">SUM(D23:BG23)</f>
        <v>612820295.93883252</v>
      </c>
      <c r="D23" s="3">
        <f ca="1">D22*Sheet1!$C$2</f>
        <v>-55911.741999999998</v>
      </c>
      <c r="E23" s="3">
        <f ca="1">E22*Sheet1!$C$2</f>
        <v>-55911.741999999998</v>
      </c>
      <c r="F23" s="3">
        <f ca="1">F22*Sheet1!$C$2</f>
        <v>-55911.741999999998</v>
      </c>
      <c r="G23" s="3">
        <f ca="1">G22*Sheet1!$C$2</f>
        <v>-13977.9355</v>
      </c>
      <c r="H23" s="3">
        <f ca="1">H22*Sheet1!$C$2</f>
        <v>-525064.24851134547</v>
      </c>
      <c r="I23" s="3">
        <f ca="1">I22*Sheet1!$C$2</f>
        <v>-525064.24851134547</v>
      </c>
      <c r="J23" s="3">
        <f ca="1">J22*Sheet1!$C$2</f>
        <v>-525064.24851134547</v>
      </c>
      <c r="K23" s="3">
        <f ca="1">K22*Sheet1!$C$2</f>
        <v>-525064.24851134547</v>
      </c>
      <c r="L23" s="3">
        <f ca="1">L22*Sheet1!$C$2</f>
        <v>-525064.24851134547</v>
      </c>
      <c r="M23" s="3">
        <f ca="1">M22*Sheet1!$C$2</f>
        <v>-525064.24851134547</v>
      </c>
      <c r="N23" s="3">
        <f ca="1">N22*Sheet1!$C$2</f>
        <v>-525064.24851134547</v>
      </c>
      <c r="O23" s="3">
        <f ca="1">O22*Sheet1!$C$2</f>
        <v>-525064.24851134547</v>
      </c>
      <c r="P23" s="3">
        <f ca="1">P22*Sheet1!$C$2</f>
        <v>-525064.24851134547</v>
      </c>
      <c r="Q23" s="3">
        <f ca="1">Q22*Sheet1!$C$2</f>
        <v>-525064.24851134547</v>
      </c>
      <c r="R23" s="3">
        <f ca="1">R22*Sheet1!$C$2</f>
        <v>-525069.87046641088</v>
      </c>
      <c r="S23" s="3">
        <f ca="1">S22*Sheet1!$C$2</f>
        <v>-1235216.6200732838</v>
      </c>
      <c r="T23" s="3">
        <f ca="1">T22*Sheet1!$C$2</f>
        <v>-1235216.6200732838</v>
      </c>
      <c r="U23" s="3">
        <f ca="1">U22*Sheet1!$C$2</f>
        <v>-1235216.6200732838</v>
      </c>
      <c r="V23" s="3">
        <f ca="1">V22*Sheet1!$C$2</f>
        <v>-1235216.6200732838</v>
      </c>
      <c r="W23" s="3">
        <f ca="1">W22*Sheet1!$C$2</f>
        <v>-1235216.6200732838</v>
      </c>
      <c r="X23" s="3">
        <f ca="1">X22*Sheet1!$C$2</f>
        <v>276186066.85078019</v>
      </c>
      <c r="Y23" s="3">
        <f ca="1">Y22*Sheet1!$C$2</f>
        <v>-1235216.6200732838</v>
      </c>
      <c r="Z23" s="3">
        <f ca="1">Z22*Sheet1!$C$2</f>
        <v>-1235216.6200732838</v>
      </c>
      <c r="AA23" s="3">
        <f ca="1">AA22*Sheet1!$C$2</f>
        <v>-1235216.6200732838</v>
      </c>
      <c r="AB23" s="3">
        <f ca="1">AB22*Sheet1!$C$2</f>
        <v>-1235216.6200732838</v>
      </c>
      <c r="AC23" s="3">
        <f ca="1">AC22*Sheet1!$C$2</f>
        <v>25356567.830756564</v>
      </c>
      <c r="AD23" s="3">
        <f ca="1">AD22*Sheet1!$C$2</f>
        <v>25356544.382936299</v>
      </c>
      <c r="AE23" s="3">
        <f ca="1">AE22*Sheet1!$C$2</f>
        <v>25270246.023231674</v>
      </c>
      <c r="AF23" s="3">
        <f ca="1">AF22*Sheet1!$C$2</f>
        <v>25270246.023231674</v>
      </c>
      <c r="AG23" s="3">
        <f ca="1">AG22*Sheet1!$C$2</f>
        <v>25270246.023231674</v>
      </c>
      <c r="AH23" s="3">
        <f ca="1">AH22*Sheet1!$C$2</f>
        <v>25270756.586310066</v>
      </c>
      <c r="AI23" s="3">
        <f ca="1">AI22*Sheet1!$C$2</f>
        <v>28123638.358457327</v>
      </c>
      <c r="AJ23" s="3">
        <f ca="1">AJ22*Sheet1!$C$2</f>
        <v>28123638.358457327</v>
      </c>
      <c r="AK23" s="3">
        <f ca="1">AK22*Sheet1!$C$2</f>
        <v>28123638.358457327</v>
      </c>
      <c r="AL23" s="3">
        <f ca="1">AL22*Sheet1!$C$2</f>
        <v>29431198.850555506</v>
      </c>
      <c r="AM23" s="3">
        <f ca="1">AM22*Sheet1!$C$2</f>
        <v>29431198.850555506</v>
      </c>
      <c r="AN23" s="3">
        <f ca="1">AN22*Sheet1!$C$2</f>
        <v>29431198.850555506</v>
      </c>
      <c r="AO23" s="3">
        <f ca="1">AO22*Sheet1!$C$2</f>
        <v>29431198.850555506</v>
      </c>
      <c r="AP23" s="3">
        <f ca="1">AP22*Sheet1!$C$2</f>
        <v>-13977.9355</v>
      </c>
      <c r="AQ23" s="3">
        <f ca="1">AQ22*Sheet1!$C$2</f>
        <v>-13977.9355</v>
      </c>
      <c r="AR23" s="3">
        <f ca="1">AR22*Sheet1!$C$2</f>
        <v>-13977.9355</v>
      </c>
      <c r="AS23" s="3">
        <f ca="1">AS22*Sheet1!$C$2</f>
        <v>-13977.9355</v>
      </c>
      <c r="AT23" s="3">
        <f ca="1">AT22*Sheet1!$C$2</f>
        <v>-13977.9355</v>
      </c>
      <c r="AU23" s="3">
        <f ca="1">AU22*Sheet1!$C$2</f>
        <v>-13977.9355</v>
      </c>
      <c r="AV23" s="3">
        <f ca="1">AV22*Sheet1!$C$2</f>
        <v>-13977.9355</v>
      </c>
      <c r="AW23" s="3">
        <f ca="1">AW22*Sheet1!$C$2</f>
        <v>-13977.9355</v>
      </c>
      <c r="AX23" s="3">
        <f ca="1">AX22*Sheet1!$C$2</f>
        <v>-13977.9355</v>
      </c>
      <c r="AY23" s="3">
        <f ca="1">AY22*Sheet1!$C$2</f>
        <v>-13977.9355</v>
      </c>
      <c r="AZ23" s="3">
        <f ca="1">AZ22*Sheet1!$C$2</f>
        <v>-13977.9355</v>
      </c>
      <c r="BA23" s="3">
        <f ca="1">BA22*Sheet1!$C$2</f>
        <v>-13977.9355</v>
      </c>
      <c r="BB23" s="3">
        <f ca="1">BB22*Sheet1!$C$2</f>
        <v>-13977.9355</v>
      </c>
      <c r="BC23" s="3">
        <f ca="1">BC22*Sheet1!$C$2</f>
        <v>0</v>
      </c>
      <c r="BD23" s="3">
        <f ca="1">BD22*Sheet1!$C$2</f>
        <v>0</v>
      </c>
      <c r="BE23" s="3">
        <f ca="1">BE22*Sheet1!$C$2</f>
        <v>0</v>
      </c>
      <c r="BF23" s="3">
        <f ca="1">BF22*Sheet1!$C$2</f>
        <v>0</v>
      </c>
      <c r="BG23" s="3">
        <f ca="1">BG22*Sheet1!$C$2</f>
        <v>0</v>
      </c>
    </row>
    <row r="24" spans="1:59" ht="17.25">
      <c r="A24" s="23" t="s">
        <v>100</v>
      </c>
      <c r="B24" s="26"/>
      <c r="C24" s="26">
        <f ca="1">SUM(D24:BG24)</f>
        <v>153205073.9847081</v>
      </c>
      <c r="D24" s="3">
        <f ca="1">D22*(1-Sheet1!$C$2)</f>
        <v>-13977.935499999994</v>
      </c>
      <c r="E24" s="3">
        <f ca="1">E22*(1-Sheet1!$C$2)</f>
        <v>-13977.935499999994</v>
      </c>
      <c r="F24" s="3">
        <f ca="1">F22*(1-Sheet1!$C$2)</f>
        <v>-13977.935499999994</v>
      </c>
      <c r="G24" s="3">
        <f ca="1">G22*(1-Sheet1!$C$2)</f>
        <v>-3494.4838749999985</v>
      </c>
      <c r="H24" s="3">
        <f ca="1">H22*(1-Sheet1!$C$2)</f>
        <v>-131266.06212783634</v>
      </c>
      <c r="I24" s="3">
        <f ca="1">I22*(1-Sheet1!$C$2)</f>
        <v>-131266.06212783634</v>
      </c>
      <c r="J24" s="3">
        <f ca="1">J22*(1-Sheet1!$C$2)</f>
        <v>-131266.06212783634</v>
      </c>
      <c r="K24" s="3">
        <f ca="1">K22*(1-Sheet1!$C$2)</f>
        <v>-131266.06212783634</v>
      </c>
      <c r="L24" s="3">
        <f ca="1">L22*(1-Sheet1!$C$2)</f>
        <v>-131266.06212783634</v>
      </c>
      <c r="M24" s="3">
        <f ca="1">M22*(1-Sheet1!$C$2)</f>
        <v>-131266.06212783634</v>
      </c>
      <c r="N24" s="3">
        <f ca="1">N22*(1-Sheet1!$C$2)</f>
        <v>-131266.06212783634</v>
      </c>
      <c r="O24" s="3">
        <f ca="1">O22*(1-Sheet1!$C$2)</f>
        <v>-131266.06212783634</v>
      </c>
      <c r="P24" s="3">
        <f ca="1">P22*(1-Sheet1!$C$2)</f>
        <v>-131266.06212783634</v>
      </c>
      <c r="Q24" s="3">
        <f ca="1">Q22*(1-Sheet1!$C$2)</f>
        <v>-131266.06212783634</v>
      </c>
      <c r="R24" s="3">
        <f ca="1">R22*(1-Sheet1!$C$2)</f>
        <v>-131267.46761660269</v>
      </c>
      <c r="S24" s="3">
        <f ca="1">S22*(1-Sheet1!$C$2)</f>
        <v>-308804.15501832089</v>
      </c>
      <c r="T24" s="3">
        <f ca="1">T22*(1-Sheet1!$C$2)</f>
        <v>-308804.15501832089</v>
      </c>
      <c r="U24" s="3">
        <f ca="1">U22*(1-Sheet1!$C$2)</f>
        <v>-308804.15501832089</v>
      </c>
      <c r="V24" s="3">
        <f ca="1">V22*(1-Sheet1!$C$2)</f>
        <v>-308804.15501832089</v>
      </c>
      <c r="W24" s="3">
        <f ca="1">W22*(1-Sheet1!$C$2)</f>
        <v>-308804.15501832089</v>
      </c>
      <c r="X24" s="3">
        <f ca="1">X22*(1-Sheet1!$C$2)</f>
        <v>69046516.712695032</v>
      </c>
      <c r="Y24" s="3">
        <f ca="1">Y22*(1-Sheet1!$C$2)</f>
        <v>-308804.15501832089</v>
      </c>
      <c r="Z24" s="3">
        <f ca="1">Z22*(1-Sheet1!$C$2)</f>
        <v>-308804.15501832089</v>
      </c>
      <c r="AA24" s="3">
        <f ca="1">AA22*(1-Sheet1!$C$2)</f>
        <v>-308804.15501832089</v>
      </c>
      <c r="AB24" s="3">
        <f ca="1">AB22*(1-Sheet1!$C$2)</f>
        <v>-308804.15501832089</v>
      </c>
      <c r="AC24" s="3">
        <f ca="1">AC22*(1-Sheet1!$C$2)</f>
        <v>6339141.9576891391</v>
      </c>
      <c r="AD24" s="3">
        <f ca="1">AD22*(1-Sheet1!$C$2)</f>
        <v>6339136.0957340728</v>
      </c>
      <c r="AE24" s="3">
        <f ca="1">AE22*(1-Sheet1!$C$2)</f>
        <v>6317561.5058079166</v>
      </c>
      <c r="AF24" s="3">
        <f ca="1">AF22*(1-Sheet1!$C$2)</f>
        <v>6317561.5058079166</v>
      </c>
      <c r="AG24" s="3">
        <f ca="1">AG22*(1-Sheet1!$C$2)</f>
        <v>6317561.5058079166</v>
      </c>
      <c r="AH24" s="3">
        <f ca="1">AH22*(1-Sheet1!$C$2)</f>
        <v>6317689.1465775147</v>
      </c>
      <c r="AI24" s="3">
        <f ca="1">AI22*(1-Sheet1!$C$2)</f>
        <v>7030909.5896143299</v>
      </c>
      <c r="AJ24" s="3">
        <f ca="1">AJ22*(1-Sheet1!$C$2)</f>
        <v>7030909.5896143299</v>
      </c>
      <c r="AK24" s="3">
        <f ca="1">AK22*(1-Sheet1!$C$2)</f>
        <v>7030909.5896143299</v>
      </c>
      <c r="AL24" s="3">
        <f ca="1">AL22*(1-Sheet1!$C$2)</f>
        <v>7357799.7126388745</v>
      </c>
      <c r="AM24" s="3">
        <f ca="1">AM22*(1-Sheet1!$C$2)</f>
        <v>7357799.7126388745</v>
      </c>
      <c r="AN24" s="3">
        <f ca="1">AN22*(1-Sheet1!$C$2)</f>
        <v>7357799.7126388745</v>
      </c>
      <c r="AO24" s="3">
        <f ca="1">AO22*(1-Sheet1!$C$2)</f>
        <v>7357799.7126388745</v>
      </c>
      <c r="AP24" s="3">
        <f ca="1">AP22*(1-Sheet1!$C$2)</f>
        <v>-3494.4838749999985</v>
      </c>
      <c r="AQ24" s="3">
        <f ca="1">AQ22*(1-Sheet1!$C$2)</f>
        <v>-3494.4838749999985</v>
      </c>
      <c r="AR24" s="3">
        <f ca="1">AR22*(1-Sheet1!$C$2)</f>
        <v>-3494.4838749999985</v>
      </c>
      <c r="AS24" s="3">
        <f ca="1">AS22*(1-Sheet1!$C$2)</f>
        <v>-3494.4838749999985</v>
      </c>
      <c r="AT24" s="3">
        <f ca="1">AT22*(1-Sheet1!$C$2)</f>
        <v>-3494.4838749999985</v>
      </c>
      <c r="AU24" s="3">
        <f ca="1">AU22*(1-Sheet1!$C$2)</f>
        <v>-3494.4838749999985</v>
      </c>
      <c r="AV24" s="3">
        <f ca="1">AV22*(1-Sheet1!$C$2)</f>
        <v>-3494.4838749999985</v>
      </c>
      <c r="AW24" s="3">
        <f ca="1">AW22*(1-Sheet1!$C$2)</f>
        <v>-3494.4838749999985</v>
      </c>
      <c r="AX24" s="3">
        <f ca="1">AX22*(1-Sheet1!$C$2)</f>
        <v>-3494.4838749999985</v>
      </c>
      <c r="AY24" s="3">
        <f ca="1">AY22*(1-Sheet1!$C$2)</f>
        <v>-3494.4838749999985</v>
      </c>
      <c r="AZ24" s="3">
        <f ca="1">AZ22*(1-Sheet1!$C$2)</f>
        <v>-3494.4838749999985</v>
      </c>
      <c r="BA24" s="3">
        <f ca="1">BA22*(1-Sheet1!$C$2)</f>
        <v>-3494.4838749999985</v>
      </c>
      <c r="BB24" s="3">
        <f ca="1">BB22*(1-Sheet1!$C$2)</f>
        <v>-3494.4838749999985</v>
      </c>
      <c r="BC24" s="3">
        <f ca="1">BC22*(1-Sheet1!$C$2)</f>
        <v>0</v>
      </c>
      <c r="BD24" s="3">
        <f ca="1">BD22*(1-Sheet1!$C$2)</f>
        <v>0</v>
      </c>
      <c r="BE24" s="3">
        <f ca="1">BE22*(1-Sheet1!$C$2)</f>
        <v>0</v>
      </c>
      <c r="BF24" s="3">
        <f ca="1">BF22*(1-Sheet1!$C$2)</f>
        <v>0</v>
      </c>
      <c r="BG24" s="3">
        <f ca="1">BG22*(1-Sheet1!$C$2)</f>
        <v>0</v>
      </c>
    </row>
    <row r="25" spans="1:59" ht="17.25">
      <c r="A25" s="24" t="s">
        <v>101</v>
      </c>
      <c r="B25" s="27"/>
      <c r="C25" s="1">
        <f ca="1">IF(C5=0,0,C9/C5)</f>
        <v>0</v>
      </c>
      <c r="D25" s="1">
        <f ca="1">IF(D5=0,0,D9/D5)</f>
        <v>0</v>
      </c>
      <c r="E25" s="1">
        <f t="shared" ref="E25:BG25" ca="1" si="6">IF(E5=0,0,E9/E5)</f>
        <v>0</v>
      </c>
      <c r="F25" s="1">
        <f t="shared" ca="1" si="6"/>
        <v>0</v>
      </c>
      <c r="G25" s="1">
        <f t="shared" ca="1" si="6"/>
        <v>0</v>
      </c>
      <c r="H25" s="1">
        <f t="shared" ca="1" si="6"/>
        <v>0</v>
      </c>
      <c r="I25" s="1">
        <f t="shared" ca="1" si="6"/>
        <v>0</v>
      </c>
      <c r="J25" s="1">
        <f t="shared" ca="1" si="6"/>
        <v>0</v>
      </c>
      <c r="K25" s="1">
        <f t="shared" ca="1" si="6"/>
        <v>0</v>
      </c>
      <c r="L25" s="1">
        <f t="shared" ca="1" si="6"/>
        <v>0</v>
      </c>
      <c r="M25" s="1">
        <f t="shared" ca="1" si="6"/>
        <v>0</v>
      </c>
      <c r="N25" s="1">
        <f t="shared" ca="1" si="6"/>
        <v>0</v>
      </c>
      <c r="O25" s="1">
        <f t="shared" ca="1" si="6"/>
        <v>0</v>
      </c>
      <c r="P25" s="1">
        <f t="shared" ca="1" si="6"/>
        <v>0</v>
      </c>
      <c r="Q25" s="1">
        <f t="shared" ca="1" si="6"/>
        <v>0</v>
      </c>
      <c r="R25" s="1">
        <f t="shared" ca="1" si="6"/>
        <v>0</v>
      </c>
      <c r="S25" s="1">
        <f t="shared" ca="1" si="6"/>
        <v>0</v>
      </c>
      <c r="T25" s="1">
        <f t="shared" ca="1" si="6"/>
        <v>0</v>
      </c>
      <c r="U25" s="1">
        <f t="shared" ca="1" si="6"/>
        <v>0</v>
      </c>
      <c r="V25" s="1">
        <f t="shared" ca="1" si="6"/>
        <v>0</v>
      </c>
      <c r="W25" s="1">
        <f t="shared" ca="1" si="6"/>
        <v>0</v>
      </c>
      <c r="X25" s="1">
        <f t="shared" ca="1" si="6"/>
        <v>0</v>
      </c>
      <c r="Y25" s="1">
        <f t="shared" ca="1" si="6"/>
        <v>0</v>
      </c>
      <c r="Z25" s="1">
        <f t="shared" ca="1" si="6"/>
        <v>0</v>
      </c>
      <c r="AA25" s="1">
        <f t="shared" ca="1" si="6"/>
        <v>0</v>
      </c>
      <c r="AB25" s="1">
        <f t="shared" ca="1" si="6"/>
        <v>0</v>
      </c>
      <c r="AC25" s="1">
        <f t="shared" ca="1" si="6"/>
        <v>0</v>
      </c>
      <c r="AD25" s="1">
        <f t="shared" ca="1" si="6"/>
        <v>0</v>
      </c>
      <c r="AE25" s="1">
        <f t="shared" ca="1" si="6"/>
        <v>0</v>
      </c>
      <c r="AF25" s="1">
        <f t="shared" ca="1" si="6"/>
        <v>0</v>
      </c>
      <c r="AG25" s="1">
        <f t="shared" ca="1" si="6"/>
        <v>0</v>
      </c>
      <c r="AH25" s="1">
        <f t="shared" ca="1" si="6"/>
        <v>0</v>
      </c>
      <c r="AI25" s="1">
        <f t="shared" ca="1" si="6"/>
        <v>0</v>
      </c>
      <c r="AJ25" s="1">
        <f t="shared" ca="1" si="6"/>
        <v>0</v>
      </c>
      <c r="AK25" s="1">
        <f t="shared" ca="1" si="6"/>
        <v>0</v>
      </c>
      <c r="AL25" s="1">
        <f t="shared" ca="1" si="6"/>
        <v>0</v>
      </c>
      <c r="AM25" s="1">
        <f t="shared" ca="1" si="6"/>
        <v>0</v>
      </c>
      <c r="AN25" s="1">
        <f t="shared" ca="1" si="6"/>
        <v>0</v>
      </c>
      <c r="AO25" s="1">
        <f t="shared" ca="1" si="6"/>
        <v>0</v>
      </c>
      <c r="AP25" s="1">
        <f t="shared" ca="1" si="6"/>
        <v>0</v>
      </c>
      <c r="AQ25" s="1">
        <f t="shared" ca="1" si="6"/>
        <v>0</v>
      </c>
      <c r="AR25" s="1">
        <f t="shared" ca="1" si="6"/>
        <v>0</v>
      </c>
      <c r="AS25" s="1">
        <f t="shared" ca="1" si="6"/>
        <v>0</v>
      </c>
      <c r="AT25" s="1">
        <f t="shared" ca="1" si="6"/>
        <v>0</v>
      </c>
      <c r="AU25" s="1">
        <f t="shared" ca="1" si="6"/>
        <v>0</v>
      </c>
      <c r="AV25" s="1">
        <f t="shared" ca="1" si="6"/>
        <v>0</v>
      </c>
      <c r="AW25" s="1">
        <f t="shared" ca="1" si="6"/>
        <v>0</v>
      </c>
      <c r="AX25" s="1">
        <f t="shared" ca="1" si="6"/>
        <v>0</v>
      </c>
      <c r="AY25" s="1">
        <f t="shared" ca="1" si="6"/>
        <v>0</v>
      </c>
      <c r="AZ25" s="1">
        <f t="shared" ca="1" si="6"/>
        <v>0</v>
      </c>
      <c r="BA25" s="1">
        <f t="shared" ca="1" si="6"/>
        <v>0</v>
      </c>
      <c r="BB25" s="1">
        <f t="shared" ca="1" si="6"/>
        <v>0</v>
      </c>
      <c r="BC25" s="1">
        <f t="shared" ca="1" si="6"/>
        <v>0</v>
      </c>
      <c r="BD25" s="1">
        <f t="shared" ca="1" si="6"/>
        <v>0</v>
      </c>
      <c r="BE25" s="1">
        <f t="shared" ca="1" si="6"/>
        <v>0</v>
      </c>
      <c r="BF25" s="1">
        <f t="shared" ca="1" si="6"/>
        <v>0</v>
      </c>
      <c r="BG25" s="1">
        <f t="shared" ca="1" si="6"/>
        <v>0</v>
      </c>
    </row>
    <row r="26" spans="1:59" ht="17.25">
      <c r="A26" s="24" t="s">
        <v>102</v>
      </c>
      <c r="B26" s="27"/>
      <c r="C26" s="27">
        <f>Sheet1!C67*Sheet1!C4</f>
        <v>20000000</v>
      </c>
    </row>
    <row r="27" spans="1:59" ht="17.25">
      <c r="A27" s="24" t="s">
        <v>103</v>
      </c>
      <c r="B27" s="27"/>
      <c r="C27" s="27">
        <f ca="1">C23-C26</f>
        <v>592820295.93883252</v>
      </c>
    </row>
    <row r="28" spans="1:59" ht="17.25">
      <c r="A28" s="24" t="s">
        <v>104</v>
      </c>
      <c r="B28" s="27"/>
      <c r="C28" s="27">
        <f ca="1">'现金流表-复星'!C44</f>
        <v>953370226.25293493</v>
      </c>
    </row>
    <row r="29" spans="1:59" ht="17.25">
      <c r="A29" s="25" t="s">
        <v>105</v>
      </c>
      <c r="B29" s="28"/>
      <c r="C29" s="80">
        <f ca="1">C27/C28</f>
        <v>0.62181540771292521</v>
      </c>
    </row>
    <row r="30" spans="1:59" ht="17.25">
      <c r="A30" s="25" t="s">
        <v>106</v>
      </c>
      <c r="B30" s="28"/>
      <c r="C30" s="80">
        <f ca="1">C29/Sheet1!$C$16</f>
        <v>0.1554538519282313</v>
      </c>
      <c r="D30" s="1">
        <f t="shared" ref="D30:AX30" ca="1" si="7">D23/$C$28</f>
        <v>-5.8646410869942853E-5</v>
      </c>
      <c r="E30" s="1">
        <f t="shared" ca="1" si="7"/>
        <v>-5.8646410869942853E-5</v>
      </c>
      <c r="F30" s="1">
        <f t="shared" ca="1" si="7"/>
        <v>-5.8646410869942853E-5</v>
      </c>
      <c r="G30" s="1">
        <f t="shared" ca="1" si="7"/>
        <v>-1.4661602717485713E-5</v>
      </c>
      <c r="H30" s="1">
        <f t="shared" ca="1" si="7"/>
        <v>-5.5074538102057604E-4</v>
      </c>
      <c r="I30" s="1">
        <f t="shared" ca="1" si="7"/>
        <v>-5.5074538102057604E-4</v>
      </c>
      <c r="J30" s="1">
        <f t="shared" ca="1" si="7"/>
        <v>-5.5074538102057604E-4</v>
      </c>
      <c r="K30" s="1">
        <f t="shared" ca="1" si="7"/>
        <v>-5.5074538102057604E-4</v>
      </c>
      <c r="L30" s="1">
        <f t="shared" ca="1" si="7"/>
        <v>-5.5074538102057604E-4</v>
      </c>
      <c r="M30" s="1">
        <f t="shared" ca="1" si="7"/>
        <v>-5.5074538102057604E-4</v>
      </c>
      <c r="N30" s="1">
        <f t="shared" ca="1" si="7"/>
        <v>-5.5074538102057604E-4</v>
      </c>
      <c r="O30" s="1">
        <f t="shared" ca="1" si="7"/>
        <v>-5.5074538102057604E-4</v>
      </c>
      <c r="P30" s="1">
        <f t="shared" ca="1" si="7"/>
        <v>-5.5074538102057604E-4</v>
      </c>
      <c r="Q30" s="1">
        <f t="shared" ca="1" si="7"/>
        <v>-5.5074538102057604E-4</v>
      </c>
      <c r="R30" s="1">
        <f t="shared" ca="1" si="7"/>
        <v>-5.5075127794803464E-4</v>
      </c>
      <c r="S30" s="1">
        <f t="shared" ca="1" si="7"/>
        <v>-1.2956316298318859E-3</v>
      </c>
      <c r="T30" s="1">
        <f t="shared" ca="1" si="7"/>
        <v>-1.2956316298318859E-3</v>
      </c>
      <c r="U30" s="1">
        <f t="shared" ca="1" si="7"/>
        <v>-1.2956316298318859E-3</v>
      </c>
      <c r="V30" s="1">
        <f t="shared" ca="1" si="7"/>
        <v>-1.2956316298318859E-3</v>
      </c>
      <c r="W30" s="1">
        <f t="shared" ca="1" si="7"/>
        <v>-1.2956316298318859E-3</v>
      </c>
      <c r="X30" s="1">
        <f t="shared" ca="1" si="7"/>
        <v>0.28969445368173929</v>
      </c>
      <c r="Y30" s="1">
        <f t="shared" ca="1" si="7"/>
        <v>-1.2956316298318859E-3</v>
      </c>
      <c r="Z30" s="1">
        <f t="shared" ca="1" si="7"/>
        <v>-1.2956316298318859E-3</v>
      </c>
      <c r="AA30" s="1">
        <f t="shared" ca="1" si="7"/>
        <v>-1.2956316298318859E-3</v>
      </c>
      <c r="AB30" s="1">
        <f t="shared" ca="1" si="7"/>
        <v>-1.2956316298318859E-3</v>
      </c>
      <c r="AC30" s="1">
        <f t="shared" ca="1" si="7"/>
        <v>2.6596769159045786E-2</v>
      </c>
      <c r="AD30" s="1">
        <f t="shared" ca="1" si="7"/>
        <v>2.6596744564381911E-2</v>
      </c>
      <c r="AE30" s="1">
        <f t="shared" ca="1" si="7"/>
        <v>2.6506225312439454E-2</v>
      </c>
      <c r="AF30" s="1">
        <f t="shared" ca="1" si="7"/>
        <v>2.6506225312439454E-2</v>
      </c>
      <c r="AG30" s="1">
        <f t="shared" ca="1" si="7"/>
        <v>2.6506225312439454E-2</v>
      </c>
      <c r="AH30" s="1">
        <f t="shared" ca="1" si="7"/>
        <v>2.6506760847391495E-2</v>
      </c>
      <c r="AI30" s="1">
        <f t="shared" ca="1" si="7"/>
        <v>2.9499178371651762E-2</v>
      </c>
      <c r="AJ30" s="1">
        <f t="shared" ca="1" si="7"/>
        <v>2.9499178371651762E-2</v>
      </c>
      <c r="AK30" s="1">
        <f t="shared" ca="1" si="7"/>
        <v>2.9499178371651762E-2</v>
      </c>
      <c r="AL30" s="1">
        <f t="shared" ca="1" si="7"/>
        <v>3.0870692245372502E-2</v>
      </c>
      <c r="AM30" s="1">
        <f t="shared" ca="1" si="7"/>
        <v>3.0870692245372502E-2</v>
      </c>
      <c r="AN30" s="1">
        <f t="shared" ca="1" si="7"/>
        <v>3.0870692245372502E-2</v>
      </c>
      <c r="AO30" s="1">
        <f t="shared" ca="1" si="7"/>
        <v>3.0870692245372502E-2</v>
      </c>
      <c r="AP30" s="1">
        <f t="shared" ca="1" si="7"/>
        <v>-1.4661602717485713E-5</v>
      </c>
      <c r="AQ30" s="1">
        <f t="shared" ca="1" si="7"/>
        <v>-1.4661602717485713E-5</v>
      </c>
      <c r="AR30" s="1">
        <f t="shared" ca="1" si="7"/>
        <v>-1.4661602717485713E-5</v>
      </c>
      <c r="AS30" s="1">
        <f t="shared" ca="1" si="7"/>
        <v>-1.4661602717485713E-5</v>
      </c>
      <c r="AT30" s="1">
        <f t="shared" ca="1" si="7"/>
        <v>-1.4661602717485713E-5</v>
      </c>
      <c r="AU30" s="1">
        <f t="shared" ca="1" si="7"/>
        <v>-1.4661602717485713E-5</v>
      </c>
      <c r="AV30" s="1">
        <f t="shared" ca="1" si="7"/>
        <v>-1.4661602717485713E-5</v>
      </c>
      <c r="AW30" s="1">
        <f t="shared" ca="1" si="7"/>
        <v>-1.4661602717485713E-5</v>
      </c>
      <c r="AX30" s="1">
        <f t="shared" ca="1" si="7"/>
        <v>-1.4661602717485713E-5</v>
      </c>
    </row>
    <row r="31" spans="1:59" ht="15">
      <c r="A31" s="176" t="s">
        <v>424</v>
      </c>
      <c r="C31" s="1">
        <f ca="1">C22/C4</f>
        <v>0.44116658199782471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1CD8B-8284-014A-9BA5-95991B8B3FFF}">
  <dimension ref="A1"/>
  <sheetViews>
    <sheetView workbookViewId="0"/>
  </sheetViews>
  <sheetFormatPr defaultColWidth="11" defaultRowHeight="14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615A4-FAE0-9349-93CC-CF6A45364703}">
  <dimension ref="A1:CD63"/>
  <sheetViews>
    <sheetView topLeftCell="A13" workbookViewId="0">
      <selection activeCell="D30" sqref="D30"/>
    </sheetView>
  </sheetViews>
  <sheetFormatPr defaultColWidth="11" defaultRowHeight="14.25"/>
  <cols>
    <col min="2" max="2" width="29.375" customWidth="1"/>
    <col min="3" max="3" width="25.375" customWidth="1"/>
    <col min="4" max="4" width="16" bestFit="1" customWidth="1"/>
    <col min="5" max="16" width="14.875" bestFit="1" customWidth="1"/>
    <col min="17" max="17" width="14.875" style="38" bestFit="1" customWidth="1"/>
    <col min="18" max="23" width="14.875" bestFit="1" customWidth="1"/>
    <col min="24" max="32" width="14.125" bestFit="1" customWidth="1"/>
    <col min="33" max="33" width="14.875" bestFit="1" customWidth="1"/>
    <col min="34" max="42" width="14.125" bestFit="1" customWidth="1"/>
    <col min="43" max="43" width="15" bestFit="1" customWidth="1"/>
    <col min="44" max="46" width="14.125" bestFit="1" customWidth="1"/>
    <col min="47" max="50" width="14" bestFit="1" customWidth="1"/>
    <col min="51" max="51" width="13" bestFit="1" customWidth="1"/>
    <col min="52" max="53" width="14" bestFit="1" customWidth="1"/>
    <col min="54" max="54" width="15.625" bestFit="1" customWidth="1"/>
    <col min="55" max="57" width="14" bestFit="1" customWidth="1"/>
    <col min="58" max="58" width="14.625" bestFit="1" customWidth="1"/>
    <col min="59" max="62" width="13" bestFit="1" customWidth="1"/>
    <col min="63" max="63" width="15.875" bestFit="1" customWidth="1"/>
    <col min="64" max="65" width="13" bestFit="1" customWidth="1"/>
    <col min="66" max="66" width="15" bestFit="1" customWidth="1"/>
    <col min="67" max="69" width="13" bestFit="1" customWidth="1"/>
    <col min="70" max="70" width="15.875" bestFit="1" customWidth="1"/>
    <col min="71" max="72" width="13" bestFit="1" customWidth="1"/>
  </cols>
  <sheetData>
    <row r="1" spans="1:82" ht="38.25">
      <c r="A1" s="31" t="s">
        <v>177</v>
      </c>
      <c r="B1" s="31"/>
      <c r="C1" s="32"/>
      <c r="D1" t="s">
        <v>426</v>
      </c>
    </row>
    <row r="2" spans="1:82">
      <c r="A2" t="s">
        <v>178</v>
      </c>
    </row>
    <row r="3" spans="1:82">
      <c r="A3" t="s">
        <v>179</v>
      </c>
    </row>
    <row r="4" spans="1:82" ht="16.5">
      <c r="A4" s="35"/>
      <c r="B4" s="35" t="s">
        <v>124</v>
      </c>
      <c r="C4" s="35" t="s">
        <v>180</v>
      </c>
      <c r="D4" s="46">
        <f>Sheet1!D139</f>
        <v>42278</v>
      </c>
      <c r="E4" s="46">
        <f>Sheet1!E139</f>
        <v>42309</v>
      </c>
      <c r="F4" s="46">
        <f>Sheet1!F139</f>
        <v>42339</v>
      </c>
      <c r="G4" s="46">
        <f>Sheet1!G139</f>
        <v>42370</v>
      </c>
      <c r="H4" s="46">
        <f>Sheet1!H139</f>
        <v>42401</v>
      </c>
      <c r="I4" s="46">
        <f>Sheet1!I139</f>
        <v>42430</v>
      </c>
      <c r="J4" s="46">
        <f>Sheet1!J139</f>
        <v>42461</v>
      </c>
      <c r="K4" s="46">
        <f>Sheet1!K139</f>
        <v>42491</v>
      </c>
      <c r="L4" s="46">
        <f>Sheet1!L139</f>
        <v>42522</v>
      </c>
      <c r="M4" s="46">
        <f>Sheet1!M139</f>
        <v>42552</v>
      </c>
      <c r="N4" s="46">
        <f>Sheet1!N139</f>
        <v>42583</v>
      </c>
      <c r="O4" s="46">
        <f>Sheet1!O139</f>
        <v>42614</v>
      </c>
      <c r="P4" s="46">
        <f>Sheet1!P139</f>
        <v>42644</v>
      </c>
      <c r="Q4" s="46">
        <f>Sheet1!Q139</f>
        <v>42675</v>
      </c>
      <c r="R4" s="46">
        <f>Sheet1!R139</f>
        <v>42705</v>
      </c>
      <c r="S4" s="46">
        <f>Sheet1!S139</f>
        <v>42736</v>
      </c>
      <c r="T4" s="46">
        <f>Sheet1!T139</f>
        <v>42767</v>
      </c>
      <c r="U4" s="46">
        <f>Sheet1!U139</f>
        <v>42795</v>
      </c>
      <c r="V4" s="46">
        <f>Sheet1!V139</f>
        <v>42826</v>
      </c>
      <c r="W4" s="46">
        <f>Sheet1!W139</f>
        <v>42856</v>
      </c>
      <c r="X4" s="46">
        <f>Sheet1!X139</f>
        <v>42887</v>
      </c>
      <c r="Y4" s="46">
        <f>Sheet1!Y139</f>
        <v>42917</v>
      </c>
      <c r="Z4" s="46">
        <f>Sheet1!Z139</f>
        <v>42948</v>
      </c>
      <c r="AA4" s="46">
        <f>Sheet1!AA139</f>
        <v>42979</v>
      </c>
      <c r="AB4" s="46">
        <f>Sheet1!AB139</f>
        <v>43009</v>
      </c>
      <c r="AC4" s="46">
        <f>Sheet1!AC139</f>
        <v>43040</v>
      </c>
      <c r="AD4" s="46">
        <f>Sheet1!AD139</f>
        <v>43070</v>
      </c>
      <c r="AE4" s="46">
        <f>Sheet1!AE139</f>
        <v>43101</v>
      </c>
      <c r="AF4" s="46">
        <f>Sheet1!AF139</f>
        <v>43132</v>
      </c>
      <c r="AG4" s="46">
        <f>Sheet1!AG139</f>
        <v>43160</v>
      </c>
      <c r="AH4" s="46">
        <f>Sheet1!AH139</f>
        <v>43191</v>
      </c>
      <c r="AI4" s="46">
        <f>Sheet1!AI139</f>
        <v>43221</v>
      </c>
      <c r="AJ4" s="46">
        <f>Sheet1!AJ139</f>
        <v>43252</v>
      </c>
      <c r="AK4" s="46">
        <f>Sheet1!AK139</f>
        <v>43282</v>
      </c>
      <c r="AL4" s="46">
        <f>Sheet1!AL139</f>
        <v>43313</v>
      </c>
      <c r="AM4" s="46">
        <f>Sheet1!AM139</f>
        <v>43344</v>
      </c>
      <c r="AN4" s="46">
        <f>Sheet1!AN139</f>
        <v>43374</v>
      </c>
      <c r="AO4" s="46">
        <f>Sheet1!AO139</f>
        <v>43405</v>
      </c>
      <c r="AP4" s="46">
        <f>Sheet1!AP139</f>
        <v>43435</v>
      </c>
      <c r="AQ4" s="46">
        <f>Sheet1!AQ139</f>
        <v>43466</v>
      </c>
      <c r="AR4" s="46">
        <f>Sheet1!AR139</f>
        <v>43497</v>
      </c>
      <c r="AS4" s="46">
        <f>Sheet1!AS139</f>
        <v>43525</v>
      </c>
      <c r="AT4" s="46">
        <f>Sheet1!AT139</f>
        <v>43556</v>
      </c>
      <c r="AU4" s="46">
        <f>Sheet1!AU139</f>
        <v>43586</v>
      </c>
      <c r="AV4" s="46">
        <f>Sheet1!AV139</f>
        <v>43617</v>
      </c>
      <c r="AW4" s="46">
        <f>Sheet1!AW139</f>
        <v>43647</v>
      </c>
      <c r="AX4" s="46">
        <f>Sheet1!AX139</f>
        <v>43678</v>
      </c>
      <c r="AY4" s="46">
        <f>Sheet1!AY139</f>
        <v>43709</v>
      </c>
      <c r="AZ4" s="46">
        <f>Sheet1!AZ139</f>
        <v>43739</v>
      </c>
      <c r="BA4" s="46">
        <f>Sheet1!BA139</f>
        <v>43770</v>
      </c>
      <c r="BB4" s="46">
        <f>Sheet1!BB139</f>
        <v>43800</v>
      </c>
      <c r="BC4" s="46">
        <f>Sheet1!BC139</f>
        <v>43831</v>
      </c>
      <c r="BD4" s="46">
        <f>Sheet1!BD139</f>
        <v>43862</v>
      </c>
      <c r="BE4" s="46">
        <f>Sheet1!BE139</f>
        <v>43891</v>
      </c>
      <c r="BF4" s="46">
        <f>Sheet1!BF139</f>
        <v>43922</v>
      </c>
      <c r="BG4" s="46">
        <f>Sheet1!BG139</f>
        <v>43952</v>
      </c>
      <c r="BH4" s="46">
        <f>Sheet1!BH139</f>
        <v>43983</v>
      </c>
      <c r="BI4" s="46">
        <f>Sheet1!BI139</f>
        <v>44013</v>
      </c>
      <c r="BJ4" s="46">
        <f>Sheet1!BJ139</f>
        <v>44044</v>
      </c>
      <c r="BK4" s="46">
        <f>Sheet1!BK139</f>
        <v>44075</v>
      </c>
      <c r="BL4" s="46">
        <f>Sheet1!BL139</f>
        <v>44105</v>
      </c>
      <c r="BM4" s="46">
        <f>Sheet1!BM139</f>
        <v>44136</v>
      </c>
      <c r="BN4" s="46">
        <f>Sheet1!BN139</f>
        <v>44166</v>
      </c>
      <c r="BO4" s="46">
        <f>Sheet1!BO139</f>
        <v>44197</v>
      </c>
      <c r="BP4" s="46">
        <f>Sheet1!BP139</f>
        <v>44228</v>
      </c>
      <c r="BQ4" s="46">
        <f>Sheet1!BQ139</f>
        <v>44256</v>
      </c>
      <c r="BR4" s="46">
        <f>Sheet1!BR139</f>
        <v>44287</v>
      </c>
      <c r="BS4" s="46">
        <f>Sheet1!BS139</f>
        <v>44317</v>
      </c>
      <c r="BT4" s="46">
        <f>Sheet1!BT139</f>
        <v>44348</v>
      </c>
      <c r="BU4" s="46"/>
      <c r="BV4" s="46"/>
      <c r="BW4" s="46"/>
      <c r="BX4" s="46"/>
      <c r="BY4" s="46"/>
      <c r="BZ4" s="46"/>
      <c r="CA4" s="46"/>
      <c r="CB4" s="46"/>
      <c r="CC4" s="46"/>
      <c r="CD4" s="46"/>
    </row>
    <row r="5" spans="1:82" ht="15.75">
      <c r="A5">
        <v>1</v>
      </c>
      <c r="B5" s="44" t="s">
        <v>181</v>
      </c>
      <c r="Q5"/>
    </row>
    <row r="6" spans="1:82" ht="15">
      <c r="A6">
        <v>1.1000000000000001</v>
      </c>
      <c r="B6" s="45" t="s">
        <v>181</v>
      </c>
      <c r="C6" t="s">
        <v>18</v>
      </c>
      <c r="D6" s="3">
        <f ca="1">Sheet1!D142</f>
        <v>0</v>
      </c>
      <c r="E6" s="3">
        <f ca="1">Sheet1!E142</f>
        <v>0</v>
      </c>
      <c r="F6" s="3">
        <f ca="1">Sheet1!F142</f>
        <v>0</v>
      </c>
      <c r="G6" s="3">
        <f ca="1">Sheet1!G142</f>
        <v>0</v>
      </c>
      <c r="H6" s="3">
        <f ca="1">Sheet1!H142</f>
        <v>3272724</v>
      </c>
      <c r="I6" s="3">
        <f ca="1">Sheet1!I142</f>
        <v>3272724</v>
      </c>
      <c r="J6" s="3">
        <f ca="1">Sheet1!J142</f>
        <v>9818172</v>
      </c>
      <c r="K6" s="3">
        <f ca="1">Sheet1!K142</f>
        <v>9818172</v>
      </c>
      <c r="L6" s="3">
        <f ca="1">Sheet1!L142</f>
        <v>29454516</v>
      </c>
      <c r="M6" s="3">
        <f ca="1">Sheet1!M142</f>
        <v>29454516</v>
      </c>
      <c r="N6" s="3">
        <f ca="1">Sheet1!N142</f>
        <v>29454516</v>
      </c>
      <c r="O6" s="3">
        <f ca="1">Sheet1!O142</f>
        <v>29454516</v>
      </c>
      <c r="P6" s="3">
        <f ca="1">Sheet1!P142</f>
        <v>29454516</v>
      </c>
      <c r="Q6" s="3">
        <f ca="1">Sheet1!Q142</f>
        <v>29454516</v>
      </c>
      <c r="R6" s="3">
        <f ca="1">Sheet1!R142</f>
        <v>29454552</v>
      </c>
      <c r="S6" s="3">
        <f ca="1">Sheet1!S142</f>
        <v>34098446</v>
      </c>
      <c r="T6" s="3">
        <f ca="1">Sheet1!T142</f>
        <v>37371242</v>
      </c>
      <c r="U6" s="3">
        <f ca="1">Sheet1!U142</f>
        <v>46659030</v>
      </c>
      <c r="V6" s="3">
        <f ca="1">Sheet1!V142</f>
        <v>46659246.000000007</v>
      </c>
      <c r="W6" s="3">
        <f ca="1">Sheet1!W142</f>
        <v>74522610</v>
      </c>
      <c r="X6" s="3">
        <f ca="1">Sheet1!X142</f>
        <v>74522610</v>
      </c>
      <c r="Y6" s="3">
        <f ca="1">Sheet1!Y142</f>
        <v>74522610</v>
      </c>
      <c r="Z6" s="3">
        <f ca="1">Sheet1!Z142</f>
        <v>74522610</v>
      </c>
      <c r="AA6" s="3">
        <f ca="1">Sheet1!AA142</f>
        <v>74522610</v>
      </c>
      <c r="AB6" s="3">
        <f ca="1">Sheet1!AB142</f>
        <v>74522610</v>
      </c>
      <c r="AC6" s="3">
        <f ca="1">Sheet1!AC142</f>
        <v>74522610</v>
      </c>
      <c r="AD6" s="3">
        <f ca="1">Sheet1!AD142</f>
        <v>74522798.000000015</v>
      </c>
      <c r="AE6" s="3">
        <f ca="1">Sheet1!AE142</f>
        <v>79821306</v>
      </c>
      <c r="AF6" s="3">
        <f ca="1">Sheet1!AF142</f>
        <v>79821610.00000003</v>
      </c>
      <c r="AG6" s="3">
        <f ca="1">Sheet1!AG142</f>
        <v>81130838</v>
      </c>
      <c r="AH6" s="3">
        <f ca="1">Sheet1!AH142</f>
        <v>81131750.00000006</v>
      </c>
      <c r="AI6" s="3">
        <f ca="1">Sheet1!AI142</f>
        <v>85059434</v>
      </c>
      <c r="AJ6" s="3">
        <f ca="1">Sheet1!AJ142</f>
        <v>85059434</v>
      </c>
      <c r="AK6" s="3">
        <f ca="1">Sheet1!AK142</f>
        <v>85059434</v>
      </c>
      <c r="AL6" s="3">
        <f ca="1">Sheet1!AL142</f>
        <v>76488014</v>
      </c>
      <c r="AM6" s="3">
        <f ca="1">Sheet1!AM142</f>
        <v>76488014</v>
      </c>
      <c r="AN6" s="3">
        <f ca="1">Sheet1!AN142</f>
        <v>59345174</v>
      </c>
      <c r="AO6" s="3">
        <f ca="1">Sheet1!AO142</f>
        <v>59345174</v>
      </c>
      <c r="AP6" s="3">
        <f ca="1">Sheet1!AP142</f>
        <v>7916806.0000000112</v>
      </c>
      <c r="AQ6" s="3">
        <f ca="1">Sheet1!AQ142</f>
        <v>8571420</v>
      </c>
      <c r="AR6" s="3">
        <f ca="1">Sheet1!AR142</f>
        <v>8571420</v>
      </c>
      <c r="AS6" s="3">
        <f ca="1">Sheet1!AS142</f>
        <v>8571420</v>
      </c>
      <c r="AT6" s="3">
        <f ca="1">Sheet1!AT142</f>
        <v>8571420</v>
      </c>
      <c r="AU6" s="3">
        <f ca="1">Sheet1!AU142</f>
        <v>8571420</v>
      </c>
      <c r="AV6" s="3">
        <f ca="1">Sheet1!AV142</f>
        <v>8571420</v>
      </c>
      <c r="AW6" s="3">
        <f ca="1">Sheet1!AW142</f>
        <v>8571420</v>
      </c>
      <c r="AX6" s="3">
        <f ca="1">Sheet1!AX142</f>
        <v>0</v>
      </c>
      <c r="AY6" s="3">
        <f ca="1">Sheet1!AY142</f>
        <v>0</v>
      </c>
      <c r="AZ6" s="3">
        <f ca="1">Sheet1!AZ142</f>
        <v>0</v>
      </c>
      <c r="BA6" s="3">
        <f ca="1">Sheet1!BA142</f>
        <v>0</v>
      </c>
      <c r="BB6" s="3">
        <f ca="1">Sheet1!BB142</f>
        <v>0</v>
      </c>
      <c r="BC6" s="3">
        <f ca="1">Sheet1!BC142</f>
        <v>0</v>
      </c>
      <c r="BD6" s="3">
        <f ca="1">Sheet1!BD142</f>
        <v>0</v>
      </c>
      <c r="BE6" s="3">
        <f ca="1">Sheet1!BE142</f>
        <v>0</v>
      </c>
      <c r="BF6" s="3">
        <f ca="1">Sheet1!BF142</f>
        <v>0</v>
      </c>
      <c r="BG6" s="3">
        <f ca="1">Sheet1!BG142</f>
        <v>0</v>
      </c>
      <c r="BH6" s="3">
        <f ca="1">Sheet1!BH142</f>
        <v>0</v>
      </c>
      <c r="BI6" s="3">
        <f ca="1">Sheet1!BI142</f>
        <v>0</v>
      </c>
      <c r="BJ6" s="3">
        <f ca="1">Sheet1!BJ142</f>
        <v>0</v>
      </c>
      <c r="BK6" s="3">
        <f ca="1">Sheet1!BK142</f>
        <v>0</v>
      </c>
      <c r="BL6" s="3">
        <f ca="1">Sheet1!BL142</f>
        <v>0</v>
      </c>
      <c r="BM6" s="3">
        <f ca="1">Sheet1!BM142</f>
        <v>0</v>
      </c>
      <c r="BN6" s="3">
        <f ca="1">Sheet1!BN142</f>
        <v>0</v>
      </c>
      <c r="BO6" s="3">
        <f ca="1">Sheet1!BO142</f>
        <v>0</v>
      </c>
      <c r="BP6" s="3">
        <f ca="1">Sheet1!BP142</f>
        <v>0</v>
      </c>
      <c r="BQ6" s="3">
        <f ca="1">Sheet1!BQ142</f>
        <v>0</v>
      </c>
      <c r="BR6" s="3">
        <f ca="1">Sheet1!BR142</f>
        <v>0</v>
      </c>
      <c r="BS6" s="3">
        <f ca="1">Sheet1!BS142</f>
        <v>0</v>
      </c>
      <c r="BT6" s="3">
        <f ca="1">Sheet1!BT142</f>
        <v>0</v>
      </c>
    </row>
    <row r="7" spans="1:82" ht="15">
      <c r="A7">
        <v>1.2</v>
      </c>
      <c r="B7" s="45" t="s">
        <v>118</v>
      </c>
      <c r="C7" t="s">
        <v>118</v>
      </c>
      <c r="D7" s="3">
        <f>Sheet1!D241</f>
        <v>10817.333333333334</v>
      </c>
      <c r="E7" s="3">
        <f>Sheet1!E241</f>
        <v>10817.333333333334</v>
      </c>
      <c r="F7" s="3">
        <f>Sheet1!F241</f>
        <v>10817.333333333334</v>
      </c>
      <c r="G7" s="3">
        <f>Sheet1!G241</f>
        <v>2704.3333333333335</v>
      </c>
      <c r="H7" s="3">
        <f>Sheet1!H241</f>
        <v>2704.3333333333335</v>
      </c>
      <c r="I7" s="3">
        <f>Sheet1!I241</f>
        <v>2704.3333333333335</v>
      </c>
      <c r="J7" s="3">
        <f>Sheet1!J241</f>
        <v>2704.3333333333335</v>
      </c>
      <c r="K7" s="3">
        <f>Sheet1!K241</f>
        <v>2704.3333333333335</v>
      </c>
      <c r="L7" s="3">
        <f>Sheet1!L241</f>
        <v>2704.3333333333335</v>
      </c>
      <c r="M7" s="3">
        <f>Sheet1!M241</f>
        <v>2704.3333333333335</v>
      </c>
      <c r="N7" s="3">
        <f>Sheet1!N241</f>
        <v>2704.3333333333335</v>
      </c>
      <c r="O7" s="3">
        <f>Sheet1!O241</f>
        <v>2704.3333333333335</v>
      </c>
      <c r="P7" s="3">
        <f>Sheet1!P241</f>
        <v>2704.3333333333335</v>
      </c>
      <c r="Q7" s="3">
        <f>Sheet1!Q241</f>
        <v>2704.3333333333335</v>
      </c>
      <c r="R7" s="3">
        <f>Sheet1!R241</f>
        <v>2704.3333333333335</v>
      </c>
      <c r="S7" s="3">
        <f>Sheet1!S241</f>
        <v>2704.3333333333335</v>
      </c>
      <c r="T7" s="3">
        <f>Sheet1!T241</f>
        <v>2704.3333333333335</v>
      </c>
      <c r="U7" s="3">
        <f>Sheet1!U241</f>
        <v>2704.3333333333335</v>
      </c>
      <c r="V7" s="3">
        <f>Sheet1!V241</f>
        <v>2704.3333333333335</v>
      </c>
      <c r="W7" s="3">
        <f>Sheet1!W241</f>
        <v>2704.3333333333335</v>
      </c>
      <c r="X7" s="3">
        <f>Sheet1!X241</f>
        <v>2704.3333333333335</v>
      </c>
      <c r="Y7" s="3">
        <f>Sheet1!Y241</f>
        <v>2704.3333333333335</v>
      </c>
      <c r="Z7" s="3">
        <f>Sheet1!Z241</f>
        <v>2704.3333333333335</v>
      </c>
      <c r="AA7" s="3">
        <f>Sheet1!AA241</f>
        <v>2704.3333333333335</v>
      </c>
      <c r="AB7" s="3">
        <f>Sheet1!AB241</f>
        <v>2704.3333333333335</v>
      </c>
      <c r="AC7" s="3">
        <f>Sheet1!AC241</f>
        <v>2704.3333333333335</v>
      </c>
      <c r="AD7" s="3">
        <f>Sheet1!AD241</f>
        <v>2704.3333333333335</v>
      </c>
      <c r="AE7" s="3">
        <f>Sheet1!AE241</f>
        <v>2704.3333333333335</v>
      </c>
      <c r="AF7" s="3">
        <f>Sheet1!AF241</f>
        <v>2704.3333333333335</v>
      </c>
      <c r="AG7" s="3">
        <f>Sheet1!AG241</f>
        <v>2704.3333333333335</v>
      </c>
      <c r="AH7" s="3">
        <f>Sheet1!AH241</f>
        <v>2704.3333333333335</v>
      </c>
      <c r="AI7" s="3">
        <f>Sheet1!AI241</f>
        <v>2704.3333333333335</v>
      </c>
      <c r="AJ7" s="3">
        <f>Sheet1!AJ241</f>
        <v>2704.3333333333335</v>
      </c>
      <c r="AK7" s="3">
        <f>Sheet1!AK241</f>
        <v>2704.3333333333335</v>
      </c>
      <c r="AL7" s="3">
        <f>Sheet1!AL241</f>
        <v>2704.3333333333335</v>
      </c>
      <c r="AM7" s="3">
        <f>Sheet1!AM241</f>
        <v>2704.3333333333335</v>
      </c>
      <c r="AN7" s="3">
        <f>Sheet1!AN241</f>
        <v>2704.3333333333335</v>
      </c>
      <c r="AO7" s="3">
        <f>Sheet1!AO241</f>
        <v>2704.3333333333335</v>
      </c>
      <c r="AP7" s="3">
        <f>Sheet1!AP241</f>
        <v>2704.3333333333335</v>
      </c>
      <c r="AQ7" s="3">
        <f>Sheet1!AQ241</f>
        <v>2704.3333333333335</v>
      </c>
      <c r="AR7" s="3">
        <f>Sheet1!AR241</f>
        <v>2704.3333333333335</v>
      </c>
      <c r="AS7" s="3">
        <f>Sheet1!AS241</f>
        <v>2704.3333333333335</v>
      </c>
      <c r="AT7" s="3">
        <f>Sheet1!AT241</f>
        <v>2704.3333333333335</v>
      </c>
      <c r="AU7" s="3">
        <f>Sheet1!AU241</f>
        <v>2704.3333333333335</v>
      </c>
      <c r="AV7" s="3">
        <f>Sheet1!AV241</f>
        <v>2704.3333333333335</v>
      </c>
      <c r="AW7" s="3">
        <f>Sheet1!AW241</f>
        <v>2704.3333333333335</v>
      </c>
      <c r="AX7" s="3">
        <f>Sheet1!AX241</f>
        <v>2704.3333333333335</v>
      </c>
      <c r="AY7" s="3">
        <f>Sheet1!AY241</f>
        <v>2704.3333333333335</v>
      </c>
      <c r="AZ7" s="3">
        <f>Sheet1!AZ241</f>
        <v>2704.3333333333335</v>
      </c>
      <c r="BA7" s="3">
        <f>Sheet1!BA241</f>
        <v>2704.3333333333335</v>
      </c>
      <c r="BB7" s="3">
        <f>Sheet1!BB241</f>
        <v>2704.3333333333335</v>
      </c>
      <c r="BC7" s="3">
        <f>Sheet1!BC241+Sheet2!BC241</f>
        <v>0</v>
      </c>
      <c r="BD7" s="3">
        <f>Sheet1!BD241+Sheet2!BD241</f>
        <v>0</v>
      </c>
      <c r="BE7" s="3">
        <f>Sheet1!BE241+Sheet2!BE241</f>
        <v>0</v>
      </c>
      <c r="BF7" s="3">
        <f>Sheet1!BF241+Sheet2!BF241</f>
        <v>0</v>
      </c>
      <c r="BG7" s="3">
        <f>Sheet1!BG241+Sheet2!BG241</f>
        <v>0</v>
      </c>
      <c r="BH7" s="3">
        <f>Sheet1!BH241+Sheet2!BH241</f>
        <v>0</v>
      </c>
      <c r="BI7" s="3">
        <f>Sheet1!BI241+Sheet2!BI241</f>
        <v>0</v>
      </c>
      <c r="BJ7" s="3">
        <f>Sheet1!BJ241+Sheet2!BJ241</f>
        <v>0</v>
      </c>
      <c r="BK7" s="3">
        <f>Sheet1!BK241+Sheet2!BK241</f>
        <v>0</v>
      </c>
      <c r="BL7" s="3">
        <f>Sheet1!BL241+Sheet2!BL241</f>
        <v>0</v>
      </c>
      <c r="BM7" s="3">
        <f>Sheet1!BM241+Sheet2!BM241</f>
        <v>0</v>
      </c>
      <c r="BN7" s="3">
        <f>Sheet1!BN241+Sheet2!BN241</f>
        <v>0</v>
      </c>
      <c r="BO7" s="3">
        <f>Sheet1!BO241+Sheet2!BO241</f>
        <v>0</v>
      </c>
      <c r="BP7" s="3">
        <f>Sheet1!BP241+Sheet2!BP241</f>
        <v>0</v>
      </c>
      <c r="BQ7" s="3">
        <f>Sheet1!BQ241+Sheet2!BQ241</f>
        <v>0</v>
      </c>
      <c r="BR7" s="3">
        <f>Sheet1!BR241+Sheet2!BR241</f>
        <v>0</v>
      </c>
      <c r="BS7" s="3">
        <f>Sheet1!BS241+Sheet2!BS241</f>
        <v>0</v>
      </c>
      <c r="BT7" s="3">
        <f>Sheet1!BT241+Sheet2!BT241</f>
        <v>0</v>
      </c>
    </row>
    <row r="8" spans="1:82" ht="15">
      <c r="B8" s="45" t="s">
        <v>182</v>
      </c>
      <c r="C8" t="s">
        <v>183</v>
      </c>
      <c r="D8" s="3">
        <f ca="1">D6+D7</f>
        <v>10817.333333333334</v>
      </c>
      <c r="E8" s="3">
        <f t="shared" ref="E8:BP8" ca="1" si="0">E6+E7</f>
        <v>10817.333333333334</v>
      </c>
      <c r="F8" s="3">
        <f t="shared" ca="1" si="0"/>
        <v>10817.333333333334</v>
      </c>
      <c r="G8" s="3">
        <f t="shared" ca="1" si="0"/>
        <v>2704.3333333333335</v>
      </c>
      <c r="H8" s="3">
        <f t="shared" ca="1" si="0"/>
        <v>3275428.3333333335</v>
      </c>
      <c r="I8" s="3">
        <f t="shared" ca="1" si="0"/>
        <v>3275428.3333333335</v>
      </c>
      <c r="J8" s="3">
        <f t="shared" ca="1" si="0"/>
        <v>9820876.333333334</v>
      </c>
      <c r="K8" s="3">
        <f t="shared" ca="1" si="0"/>
        <v>9820876.333333334</v>
      </c>
      <c r="L8" s="3">
        <f t="shared" ca="1" si="0"/>
        <v>29457220.333333332</v>
      </c>
      <c r="M8" s="3">
        <f t="shared" ca="1" si="0"/>
        <v>29457220.333333332</v>
      </c>
      <c r="N8" s="3">
        <f t="shared" ca="1" si="0"/>
        <v>29457220.333333332</v>
      </c>
      <c r="O8" s="3">
        <f t="shared" ca="1" si="0"/>
        <v>29457220.333333332</v>
      </c>
      <c r="P8" s="3">
        <f t="shared" ca="1" si="0"/>
        <v>29457220.333333332</v>
      </c>
      <c r="Q8" s="3">
        <f t="shared" ca="1" si="0"/>
        <v>29457220.333333332</v>
      </c>
      <c r="R8" s="3">
        <f t="shared" ca="1" si="0"/>
        <v>29457256.333333332</v>
      </c>
      <c r="S8" s="3">
        <f t="shared" ca="1" si="0"/>
        <v>34101150.333333336</v>
      </c>
      <c r="T8" s="3">
        <f t="shared" ca="1" si="0"/>
        <v>37373946.333333336</v>
      </c>
      <c r="U8" s="3">
        <f t="shared" ca="1" si="0"/>
        <v>46661734.333333336</v>
      </c>
      <c r="V8" s="3">
        <f t="shared" ca="1" si="0"/>
        <v>46661950.333333343</v>
      </c>
      <c r="W8" s="3">
        <f t="shared" ca="1" si="0"/>
        <v>74525314.333333328</v>
      </c>
      <c r="X8" s="3">
        <f t="shared" ca="1" si="0"/>
        <v>74525314.333333328</v>
      </c>
      <c r="Y8" s="3">
        <f t="shared" ca="1" si="0"/>
        <v>74525314.333333328</v>
      </c>
      <c r="Z8" s="3">
        <f t="shared" ca="1" si="0"/>
        <v>74525314.333333328</v>
      </c>
      <c r="AA8" s="3">
        <f t="shared" ca="1" si="0"/>
        <v>74525314.333333328</v>
      </c>
      <c r="AB8" s="3">
        <f t="shared" ca="1" si="0"/>
        <v>74525314.333333328</v>
      </c>
      <c r="AC8" s="3">
        <f t="shared" ca="1" si="0"/>
        <v>74525314.333333328</v>
      </c>
      <c r="AD8" s="3">
        <f t="shared" ca="1" si="0"/>
        <v>74525502.333333343</v>
      </c>
      <c r="AE8" s="3">
        <f t="shared" ca="1" si="0"/>
        <v>79824010.333333328</v>
      </c>
      <c r="AF8" s="3">
        <f t="shared" ca="1" si="0"/>
        <v>79824314.333333358</v>
      </c>
      <c r="AG8" s="3">
        <f t="shared" ca="1" si="0"/>
        <v>81133542.333333328</v>
      </c>
      <c r="AH8" s="3">
        <f t="shared" ca="1" si="0"/>
        <v>81134454.333333388</v>
      </c>
      <c r="AI8" s="3">
        <f t="shared" ca="1" si="0"/>
        <v>85062138.333333328</v>
      </c>
      <c r="AJ8" s="3">
        <f t="shared" ca="1" si="0"/>
        <v>85062138.333333328</v>
      </c>
      <c r="AK8" s="3">
        <f t="shared" ca="1" si="0"/>
        <v>85062138.333333328</v>
      </c>
      <c r="AL8" s="3">
        <f t="shared" ca="1" si="0"/>
        <v>76490718.333333328</v>
      </c>
      <c r="AM8" s="3">
        <f t="shared" ca="1" si="0"/>
        <v>76490718.333333328</v>
      </c>
      <c r="AN8" s="3">
        <f t="shared" ca="1" si="0"/>
        <v>59347878.333333336</v>
      </c>
      <c r="AO8" s="3">
        <f t="shared" ca="1" si="0"/>
        <v>59347878.333333336</v>
      </c>
      <c r="AP8" s="3">
        <f t="shared" ca="1" si="0"/>
        <v>7919510.3333333442</v>
      </c>
      <c r="AQ8" s="3">
        <f t="shared" ca="1" si="0"/>
        <v>8574124.333333334</v>
      </c>
      <c r="AR8" s="3">
        <f t="shared" ca="1" si="0"/>
        <v>8574124.333333334</v>
      </c>
      <c r="AS8" s="3">
        <f t="shared" ca="1" si="0"/>
        <v>8574124.333333334</v>
      </c>
      <c r="AT8" s="3">
        <f t="shared" ca="1" si="0"/>
        <v>8574124.333333334</v>
      </c>
      <c r="AU8" s="3">
        <f t="shared" ca="1" si="0"/>
        <v>8574124.333333334</v>
      </c>
      <c r="AV8" s="3">
        <f t="shared" ca="1" si="0"/>
        <v>8574124.333333334</v>
      </c>
      <c r="AW8" s="3">
        <f t="shared" ca="1" si="0"/>
        <v>8574124.333333334</v>
      </c>
      <c r="AX8" s="3">
        <f t="shared" ca="1" si="0"/>
        <v>2704.3333333333335</v>
      </c>
      <c r="AY8" s="3">
        <f t="shared" ca="1" si="0"/>
        <v>2704.3333333333335</v>
      </c>
      <c r="AZ8" s="3">
        <f t="shared" ca="1" si="0"/>
        <v>2704.3333333333335</v>
      </c>
      <c r="BA8" s="3">
        <f t="shared" ca="1" si="0"/>
        <v>2704.3333333333335</v>
      </c>
      <c r="BB8" s="3">
        <f t="shared" ca="1" si="0"/>
        <v>2704.3333333333335</v>
      </c>
      <c r="BC8" s="3">
        <f t="shared" ca="1" si="0"/>
        <v>0</v>
      </c>
      <c r="BD8" s="3">
        <f t="shared" ca="1" si="0"/>
        <v>0</v>
      </c>
      <c r="BE8" s="3">
        <f t="shared" ca="1" si="0"/>
        <v>0</v>
      </c>
      <c r="BF8" s="3">
        <f t="shared" ca="1" si="0"/>
        <v>0</v>
      </c>
      <c r="BG8" s="3">
        <f t="shared" ca="1" si="0"/>
        <v>0</v>
      </c>
      <c r="BH8" s="3">
        <f t="shared" ca="1" si="0"/>
        <v>0</v>
      </c>
      <c r="BI8" s="3">
        <f t="shared" ca="1" si="0"/>
        <v>0</v>
      </c>
      <c r="BJ8" s="3">
        <f t="shared" ca="1" si="0"/>
        <v>0</v>
      </c>
      <c r="BK8" s="3">
        <f t="shared" ca="1" si="0"/>
        <v>0</v>
      </c>
      <c r="BL8" s="3">
        <f t="shared" ca="1" si="0"/>
        <v>0</v>
      </c>
      <c r="BM8" s="3">
        <f t="shared" ca="1" si="0"/>
        <v>0</v>
      </c>
      <c r="BN8" s="3">
        <f t="shared" ca="1" si="0"/>
        <v>0</v>
      </c>
      <c r="BO8" s="3">
        <f t="shared" ca="1" si="0"/>
        <v>0</v>
      </c>
      <c r="BP8" s="3">
        <f t="shared" ca="1" si="0"/>
        <v>0</v>
      </c>
      <c r="BQ8" s="3">
        <f t="shared" ref="BQ8:BT8" ca="1" si="1">BQ6+BQ7</f>
        <v>0</v>
      </c>
      <c r="BR8" s="3">
        <f t="shared" ca="1" si="1"/>
        <v>0</v>
      </c>
      <c r="BS8" s="3">
        <f t="shared" ca="1" si="1"/>
        <v>0</v>
      </c>
      <c r="BT8" s="3">
        <f t="shared" ca="1" si="1"/>
        <v>0</v>
      </c>
    </row>
    <row r="9" spans="1:82" ht="15">
      <c r="A9">
        <v>2</v>
      </c>
      <c r="B9" s="45" t="s">
        <v>111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</row>
    <row r="10" spans="1:82" ht="15">
      <c r="A10">
        <v>2.1</v>
      </c>
      <c r="B10" s="45" t="s">
        <v>111</v>
      </c>
      <c r="C10" t="s">
        <v>111</v>
      </c>
      <c r="D10" s="3">
        <f ca="1">-Sheet1!D234</f>
        <v>0</v>
      </c>
      <c r="E10" s="3">
        <f ca="1">-Sheet1!E234</f>
        <v>0</v>
      </c>
      <c r="F10" s="3">
        <f ca="1">-Sheet1!F234</f>
        <v>0</v>
      </c>
      <c r="G10" s="3">
        <f ca="1">-Sheet1!G234</f>
        <v>0</v>
      </c>
      <c r="H10" s="3">
        <f ca="1">-Sheet1!H234</f>
        <v>-654544.80000000005</v>
      </c>
      <c r="I10" s="3">
        <f ca="1">-Sheet1!I234</f>
        <v>-654544.80000000005</v>
      </c>
      <c r="J10" s="3">
        <f ca="1">-Sheet1!J234</f>
        <v>-654544.80000000005</v>
      </c>
      <c r="K10" s="3">
        <f ca="1">-Sheet1!K234</f>
        <v>-654544.80000000005</v>
      </c>
      <c r="L10" s="3">
        <f ca="1">-Sheet1!L234</f>
        <v>-654544.80000000005</v>
      </c>
      <c r="M10" s="3">
        <f ca="1">-Sheet1!M234</f>
        <v>-654544.80000000005</v>
      </c>
      <c r="N10" s="3">
        <f ca="1">-Sheet1!N234</f>
        <v>-654544.80000000005</v>
      </c>
      <c r="O10" s="3">
        <f ca="1">-Sheet1!O234</f>
        <v>-654544.80000000005</v>
      </c>
      <c r="P10" s="3">
        <f ca="1">-Sheet1!P234</f>
        <v>-654544.80000000005</v>
      </c>
      <c r="Q10" s="3">
        <f ca="1">-Sheet1!Q234</f>
        <v>-654544.80000000005</v>
      </c>
      <c r="R10" s="3">
        <f ca="1">-Sheet1!R234</f>
        <v>-654552.00000000035</v>
      </c>
      <c r="S10" s="3">
        <f ca="1">-Sheet1!S234</f>
        <v>-1583330.8</v>
      </c>
      <c r="T10" s="3">
        <f ca="1">-Sheet1!T234</f>
        <v>-1583330.8</v>
      </c>
      <c r="U10" s="3">
        <f ca="1">-Sheet1!U234</f>
        <v>-1583330.8</v>
      </c>
      <c r="V10" s="3">
        <f ca="1">-Sheet1!V234</f>
        <v>-1583330.8</v>
      </c>
      <c r="W10" s="3">
        <f ca="1">-Sheet1!W234</f>
        <v>-1583330.8</v>
      </c>
      <c r="X10" s="3">
        <f ca="1">-Sheet1!X234</f>
        <v>-1583330.8</v>
      </c>
      <c r="Y10" s="3">
        <f ca="1">-Sheet1!Y234</f>
        <v>-1583330.8</v>
      </c>
      <c r="Z10" s="3">
        <f ca="1">-Sheet1!Z234</f>
        <v>-1583330.8</v>
      </c>
      <c r="AA10" s="3">
        <f ca="1">-Sheet1!AA234</f>
        <v>-1583330.8</v>
      </c>
      <c r="AB10" s="3">
        <f ca="1">-Sheet1!AB234</f>
        <v>-1583330.8</v>
      </c>
      <c r="AC10" s="3">
        <f ca="1">-Sheet1!AC234</f>
        <v>-1583330.8</v>
      </c>
      <c r="AD10" s="3">
        <f ca="1">-Sheet1!AD234</f>
        <v>-1583361.200000002</v>
      </c>
      <c r="AE10" s="3">
        <f ca="1">-Sheet1!AE234</f>
        <v>-1714284</v>
      </c>
      <c r="AF10" s="3">
        <f ca="1">-Sheet1!AF234</f>
        <v>-1714284</v>
      </c>
      <c r="AG10" s="3">
        <f ca="1">-Sheet1!AG234</f>
        <v>-1714284</v>
      </c>
      <c r="AH10" s="3">
        <f ca="1">-Sheet1!AH234</f>
        <v>-1714284</v>
      </c>
      <c r="AI10" s="3">
        <f ca="1">-Sheet1!AI234</f>
        <v>-1714284</v>
      </c>
      <c r="AJ10" s="3">
        <f ca="1">-Sheet1!AJ234</f>
        <v>-1714284</v>
      </c>
      <c r="AK10" s="3">
        <f ca="1">-Sheet1!AK234</f>
        <v>-1714284</v>
      </c>
      <c r="AL10" s="3">
        <f ca="1">-Sheet1!AL234</f>
        <v>0</v>
      </c>
      <c r="AM10" s="3">
        <f ca="1">-Sheet1!AM234</f>
        <v>0</v>
      </c>
      <c r="AN10" s="3">
        <f ca="1">-Sheet1!AN234</f>
        <v>0</v>
      </c>
      <c r="AO10" s="3">
        <f ca="1">-Sheet1!AO234</f>
        <v>0</v>
      </c>
      <c r="AP10" s="3">
        <f ca="1">-Sheet1!AP234</f>
        <v>0</v>
      </c>
      <c r="AQ10" s="3">
        <f ca="1">-Sheet1!AQ234</f>
        <v>0</v>
      </c>
      <c r="AR10" s="3">
        <f ca="1">-Sheet1!AR234</f>
        <v>0</v>
      </c>
      <c r="AS10" s="3">
        <f ca="1">-Sheet1!AS234</f>
        <v>0</v>
      </c>
      <c r="AT10" s="3">
        <f ca="1">-Sheet1!AT234</f>
        <v>0</v>
      </c>
      <c r="AU10" s="3">
        <f>-Sheet1!AU234</f>
        <v>0</v>
      </c>
      <c r="AV10" s="3">
        <f>-Sheet1!AV234</f>
        <v>0</v>
      </c>
      <c r="AW10" s="3">
        <f>-Sheet1!AW234</f>
        <v>0</v>
      </c>
      <c r="AX10" s="3">
        <f>-Sheet1!AX234</f>
        <v>0</v>
      </c>
      <c r="AY10" s="3">
        <f>-Sheet1!AY234</f>
        <v>0</v>
      </c>
      <c r="AZ10" s="3">
        <f>-Sheet1!AZ234</f>
        <v>0</v>
      </c>
      <c r="BA10" s="3">
        <f>-Sheet1!BA234</f>
        <v>0</v>
      </c>
      <c r="BB10" s="3">
        <f>-Sheet1!BB234</f>
        <v>0</v>
      </c>
      <c r="BC10" s="3">
        <f>-Sheet1!BC234-Sheet2!BC234</f>
        <v>0</v>
      </c>
      <c r="BD10" s="3">
        <f>-Sheet1!BD234-Sheet2!BD234</f>
        <v>0</v>
      </c>
      <c r="BE10" s="3">
        <f>-Sheet1!BE234-Sheet2!BE234</f>
        <v>0</v>
      </c>
      <c r="BF10" s="3">
        <f>-Sheet1!BF234-Sheet2!BF234</f>
        <v>0</v>
      </c>
      <c r="BG10" s="3">
        <f>-Sheet1!BG234-Sheet2!BG234</f>
        <v>0</v>
      </c>
      <c r="BH10" s="3">
        <f>-Sheet1!BH234-Sheet2!BH234</f>
        <v>0</v>
      </c>
      <c r="BI10" s="3">
        <f>-Sheet1!BI234-Sheet2!BI234</f>
        <v>0</v>
      </c>
      <c r="BJ10" s="3">
        <f>-Sheet1!BJ234-Sheet2!BJ234</f>
        <v>0</v>
      </c>
      <c r="BK10" s="3">
        <f>-Sheet1!BK234-Sheet2!BK234</f>
        <v>0</v>
      </c>
      <c r="BL10" s="3">
        <f>-Sheet1!BL234-Sheet2!BL234</f>
        <v>0</v>
      </c>
      <c r="BM10" s="3">
        <f>-Sheet1!BM234-Sheet2!BM234</f>
        <v>0</v>
      </c>
      <c r="BN10" s="3">
        <f>-Sheet1!BN234-Sheet2!BN234</f>
        <v>0</v>
      </c>
      <c r="BO10" s="3">
        <f>-Sheet1!BO234-Sheet2!BO234</f>
        <v>0</v>
      </c>
      <c r="BP10" s="3">
        <f>-Sheet1!BP234-Sheet2!BP234</f>
        <v>0</v>
      </c>
      <c r="BQ10" s="3">
        <f>-Sheet1!BQ234-Sheet2!BQ234</f>
        <v>0</v>
      </c>
      <c r="BR10" s="3">
        <f>-Sheet1!BR234-Sheet2!BR234</f>
        <v>0</v>
      </c>
      <c r="BS10" s="3">
        <f>-Sheet1!BS234-Sheet2!BS234</f>
        <v>0</v>
      </c>
      <c r="BT10" s="3">
        <f>-Sheet1!BT234-Sheet2!BT234</f>
        <v>0</v>
      </c>
    </row>
    <row r="11" spans="1:82" ht="15">
      <c r="A11">
        <v>2.2000000000000002</v>
      </c>
      <c r="B11" s="45" t="s">
        <v>112</v>
      </c>
      <c r="C11" t="s">
        <v>112</v>
      </c>
      <c r="D11" s="3">
        <f ca="1">-Sheet1!D235</f>
        <v>0</v>
      </c>
      <c r="E11" s="3">
        <f ca="1">-Sheet1!E235</f>
        <v>0</v>
      </c>
      <c r="F11" s="3">
        <f ca="1">-Sheet1!F235</f>
        <v>0</v>
      </c>
      <c r="G11" s="3">
        <f ca="1">-Sheet1!G235</f>
        <v>0</v>
      </c>
      <c r="H11" s="3">
        <f ca="1">-Sheet1!H235</f>
        <v>0</v>
      </c>
      <c r="I11" s="3">
        <f ca="1">-Sheet1!I235</f>
        <v>0</v>
      </c>
      <c r="J11" s="3">
        <f ca="1">-Sheet1!J235</f>
        <v>0</v>
      </c>
      <c r="K11" s="3">
        <f ca="1">-Sheet1!K235</f>
        <v>0</v>
      </c>
      <c r="L11" s="3">
        <f ca="1">-Sheet1!L235</f>
        <v>0</v>
      </c>
      <c r="M11" s="3">
        <f ca="1">-Sheet1!M235</f>
        <v>0</v>
      </c>
      <c r="N11" s="3">
        <f ca="1">-Sheet1!N235</f>
        <v>0</v>
      </c>
      <c r="O11" s="3">
        <f ca="1">-Sheet1!O235</f>
        <v>0</v>
      </c>
      <c r="P11" s="3">
        <f ca="1">-Sheet1!P235</f>
        <v>0</v>
      </c>
      <c r="Q11" s="3">
        <f ca="1">-Sheet1!Q235</f>
        <v>0</v>
      </c>
      <c r="R11" s="3">
        <f ca="1">-Sheet1!R235</f>
        <v>0</v>
      </c>
      <c r="S11" s="3">
        <f ca="1">-Sheet1!S235</f>
        <v>0</v>
      </c>
      <c r="T11" s="3">
        <f ca="1">-Sheet1!T235</f>
        <v>0</v>
      </c>
      <c r="U11" s="3">
        <f ca="1">-Sheet1!U235</f>
        <v>0</v>
      </c>
      <c r="V11" s="3">
        <f ca="1">-Sheet1!V235</f>
        <v>0</v>
      </c>
      <c r="W11" s="3">
        <f ca="1">-Sheet1!W235</f>
        <v>0</v>
      </c>
      <c r="X11" s="3">
        <f ca="1">-Sheet1!X235</f>
        <v>0</v>
      </c>
      <c r="Y11" s="3">
        <f ca="1">-Sheet1!Y235</f>
        <v>0</v>
      </c>
      <c r="Z11" s="3">
        <f ca="1">-Sheet1!Z235</f>
        <v>0</v>
      </c>
      <c r="AA11" s="3">
        <f ca="1">-Sheet1!AA235</f>
        <v>0</v>
      </c>
      <c r="AB11" s="3">
        <f ca="1">-Sheet1!AB235</f>
        <v>0</v>
      </c>
      <c r="AC11" s="3">
        <f ca="1">-Sheet1!AC235</f>
        <v>0</v>
      </c>
      <c r="AD11" s="3">
        <f ca="1">-Sheet1!AD235</f>
        <v>0</v>
      </c>
      <c r="AE11" s="3">
        <f ca="1">-Sheet1!AE235</f>
        <v>0</v>
      </c>
      <c r="AF11" s="3">
        <f ca="1">-Sheet1!AF235</f>
        <v>0</v>
      </c>
      <c r="AG11" s="3">
        <f ca="1">-Sheet1!AG235</f>
        <v>0</v>
      </c>
      <c r="AH11" s="3">
        <f ca="1">-Sheet1!AH235</f>
        <v>0</v>
      </c>
      <c r="AI11" s="3">
        <f ca="1">-Sheet1!AI235</f>
        <v>0</v>
      </c>
      <c r="AJ11" s="3">
        <f ca="1">-Sheet1!AJ235</f>
        <v>0</v>
      </c>
      <c r="AK11" s="3">
        <f ca="1">-Sheet1!AK235</f>
        <v>0</v>
      </c>
      <c r="AL11" s="3">
        <f ca="1">-Sheet1!AL235</f>
        <v>0</v>
      </c>
      <c r="AM11" s="3">
        <f ca="1">-Sheet1!AM235</f>
        <v>0</v>
      </c>
      <c r="AN11" s="3">
        <f ca="1">-Sheet1!AN235</f>
        <v>0</v>
      </c>
      <c r="AO11" s="3">
        <f ca="1">-Sheet1!AO235</f>
        <v>0</v>
      </c>
      <c r="AP11" s="3">
        <f ca="1">-Sheet1!AP235</f>
        <v>0</v>
      </c>
      <c r="AQ11" s="3">
        <f ca="1">-Sheet1!AQ235</f>
        <v>0</v>
      </c>
      <c r="AR11" s="3">
        <f ca="1">-Sheet1!AR235</f>
        <v>0</v>
      </c>
      <c r="AS11" s="3">
        <f ca="1">-Sheet1!AS235</f>
        <v>0</v>
      </c>
      <c r="AT11" s="3">
        <f ca="1">-Sheet1!AT235</f>
        <v>0</v>
      </c>
      <c r="AU11" s="3">
        <f ca="1">-Sheet1!AU235</f>
        <v>0</v>
      </c>
      <c r="AV11" s="3">
        <f ca="1">-Sheet1!AV235</f>
        <v>0</v>
      </c>
      <c r="AW11" s="3">
        <f ca="1">-Sheet1!AW235</f>
        <v>0</v>
      </c>
      <c r="AX11" s="3">
        <f ca="1">-Sheet1!AX235</f>
        <v>0</v>
      </c>
      <c r="AY11" s="3">
        <f ca="1">-Sheet1!AY235</f>
        <v>0</v>
      </c>
      <c r="AZ11" s="3">
        <f ca="1">-Sheet1!AZ235</f>
        <v>0</v>
      </c>
      <c r="BA11" s="3">
        <f ca="1">-Sheet1!BA235</f>
        <v>0</v>
      </c>
      <c r="BB11" s="3">
        <f ca="1">-Sheet1!BB235</f>
        <v>0</v>
      </c>
      <c r="BC11" s="3">
        <f ca="1">-Sheet1!BC235-Sheet2!BC235</f>
        <v>0</v>
      </c>
      <c r="BD11" s="3">
        <f ca="1">-Sheet1!BD235-Sheet2!BD235</f>
        <v>0</v>
      </c>
      <c r="BE11" s="3">
        <f ca="1">-Sheet1!BE235-Sheet2!BE235</f>
        <v>0</v>
      </c>
      <c r="BF11" s="3">
        <f ca="1">-Sheet1!BF235-Sheet2!BF235</f>
        <v>0</v>
      </c>
      <c r="BG11" s="3">
        <f ca="1">-Sheet1!BG235-Sheet2!BG235</f>
        <v>0</v>
      </c>
      <c r="BH11" s="3">
        <f ca="1">-Sheet1!BH235-Sheet2!BH235</f>
        <v>0</v>
      </c>
      <c r="BI11" s="3">
        <f ca="1">-Sheet1!BI235-Sheet2!BI235</f>
        <v>0</v>
      </c>
      <c r="BJ11" s="3">
        <f ca="1">-Sheet1!BJ235-Sheet2!BJ235</f>
        <v>0</v>
      </c>
      <c r="BK11" s="3">
        <f ca="1">-Sheet1!BK235-Sheet2!BK235</f>
        <v>0</v>
      </c>
      <c r="BL11" s="3">
        <f ca="1">-Sheet1!BL235-Sheet2!BL235</f>
        <v>0</v>
      </c>
      <c r="BM11" s="3">
        <f ca="1">-Sheet1!BM235-Sheet2!BM235</f>
        <v>0</v>
      </c>
      <c r="BN11" s="3">
        <f ca="1">-Sheet1!BN235-Sheet2!BN235</f>
        <v>0</v>
      </c>
      <c r="BO11" s="3">
        <f ca="1">-Sheet1!BO235-Sheet2!BO235</f>
        <v>0</v>
      </c>
      <c r="BP11" s="3">
        <f ca="1">-Sheet1!BP235-Sheet2!BP235</f>
        <v>0</v>
      </c>
      <c r="BQ11" s="3">
        <f ca="1">-Sheet1!BQ235-Sheet2!BQ235</f>
        <v>0</v>
      </c>
      <c r="BR11" s="3">
        <f>-Sheet1!BR235-Sheet2!BR235</f>
        <v>0</v>
      </c>
      <c r="BS11" s="3">
        <f>-Sheet1!BS235-Sheet2!BS235</f>
        <v>0</v>
      </c>
      <c r="BT11" s="3">
        <f>-Sheet1!BT235-Sheet2!BT235</f>
        <v>0</v>
      </c>
    </row>
    <row r="12" spans="1:82" ht="15">
      <c r="A12">
        <v>2.2999999999999998</v>
      </c>
      <c r="B12" s="45" t="s">
        <v>113</v>
      </c>
      <c r="C12" t="s">
        <v>113</v>
      </c>
      <c r="D12" s="3">
        <f ca="1">-Sheet1!D237</f>
        <v>0</v>
      </c>
      <c r="E12" s="3">
        <f ca="1">-Sheet1!E237</f>
        <v>0</v>
      </c>
      <c r="F12" s="3">
        <f ca="1">-Sheet1!F237</f>
        <v>0</v>
      </c>
      <c r="G12" s="3">
        <f ca="1">-Sheet1!G237</f>
        <v>0</v>
      </c>
      <c r="H12" s="3">
        <f ca="1">-Sheet1!H237</f>
        <v>0</v>
      </c>
      <c r="I12" s="3">
        <f ca="1">-Sheet1!I237</f>
        <v>0</v>
      </c>
      <c r="J12" s="3">
        <f ca="1">-Sheet1!J237</f>
        <v>0</v>
      </c>
      <c r="K12" s="3">
        <f ca="1">-Sheet1!K237</f>
        <v>0</v>
      </c>
      <c r="L12" s="3">
        <f ca="1">-Sheet1!L237</f>
        <v>0</v>
      </c>
      <c r="M12" s="3">
        <f ca="1">-Sheet1!M237</f>
        <v>0</v>
      </c>
      <c r="N12" s="3">
        <f ca="1">-Sheet1!N237</f>
        <v>0</v>
      </c>
      <c r="O12" s="3">
        <f ca="1">-Sheet1!O237</f>
        <v>0</v>
      </c>
      <c r="P12" s="3">
        <f ca="1">-Sheet1!P237</f>
        <v>0</v>
      </c>
      <c r="Q12" s="3">
        <f ca="1">-Sheet1!Q237</f>
        <v>0</v>
      </c>
      <c r="R12" s="3">
        <f ca="1">-Sheet1!R237</f>
        <v>0</v>
      </c>
      <c r="S12" s="3">
        <f ca="1">-Sheet1!S237</f>
        <v>0</v>
      </c>
      <c r="T12" s="3">
        <f ca="1">-Sheet1!T237</f>
        <v>0</v>
      </c>
      <c r="U12" s="3">
        <f ca="1">-Sheet1!U237</f>
        <v>0</v>
      </c>
      <c r="V12" s="3">
        <f ca="1">-Sheet1!V237</f>
        <v>0</v>
      </c>
      <c r="W12" s="3">
        <f ca="1">-Sheet1!W237</f>
        <v>0</v>
      </c>
      <c r="X12" s="3">
        <f ca="1">-Sheet1!X237</f>
        <v>-25049977.199999999</v>
      </c>
      <c r="Y12" s="3">
        <f ca="1">-Sheet1!Y237</f>
        <v>0</v>
      </c>
      <c r="Z12" s="3">
        <f ca="1">-Sheet1!Z237</f>
        <v>0</v>
      </c>
      <c r="AA12" s="3">
        <f ca="1">-Sheet1!AA237</f>
        <v>0</v>
      </c>
      <c r="AB12" s="3">
        <f ca="1">-Sheet1!AB237</f>
        <v>0</v>
      </c>
      <c r="AC12" s="3">
        <f ca="1">-Sheet1!AC237</f>
        <v>-2374996.1999999997</v>
      </c>
      <c r="AD12" s="3">
        <f ca="1">-Sheet1!AD237</f>
        <v>-2374996.1999999997</v>
      </c>
      <c r="AE12" s="3">
        <f ca="1">-Sheet1!AE237</f>
        <v>-2374996.1999999997</v>
      </c>
      <c r="AF12" s="3">
        <f ca="1">-Sheet1!AF237</f>
        <v>-2374996.1999999997</v>
      </c>
      <c r="AG12" s="3">
        <f ca="1">-Sheet1!AG237</f>
        <v>-2374996.1999999997</v>
      </c>
      <c r="AH12" s="3">
        <f ca="1">-Sheet1!AH237</f>
        <v>-2375041.8000000031</v>
      </c>
      <c r="AI12" s="3">
        <f ca="1">-Sheet1!AI237</f>
        <v>-2571426</v>
      </c>
      <c r="AJ12" s="3">
        <f ca="1">-Sheet1!AJ237</f>
        <v>-2571426</v>
      </c>
      <c r="AK12" s="3">
        <f ca="1">-Sheet1!AK237</f>
        <v>-2571426</v>
      </c>
      <c r="AL12" s="3">
        <f ca="1">-Sheet1!AL237</f>
        <v>-2571426</v>
      </c>
      <c r="AM12" s="3">
        <f ca="1">-Sheet1!AM237</f>
        <v>-2571426</v>
      </c>
      <c r="AN12" s="3">
        <f ca="1">-Sheet1!AN237</f>
        <v>-2571426</v>
      </c>
      <c r="AO12" s="3">
        <f ca="1">-Sheet1!AO237</f>
        <v>-2571426</v>
      </c>
      <c r="AP12" s="3">
        <f ca="1">-Sheet1!AP237</f>
        <v>0</v>
      </c>
      <c r="AQ12" s="3">
        <f ca="1">-Sheet1!AQ237</f>
        <v>0</v>
      </c>
      <c r="AR12" s="3">
        <f ca="1">-Sheet1!AR237</f>
        <v>0</v>
      </c>
      <c r="AS12" s="3">
        <f ca="1">-Sheet1!AS237</f>
        <v>0</v>
      </c>
      <c r="AT12" s="3">
        <f ca="1">-Sheet1!AT237</f>
        <v>0</v>
      </c>
      <c r="AU12" s="3">
        <f ca="1">-Sheet1!AU237</f>
        <v>0</v>
      </c>
      <c r="AV12" s="3">
        <f ca="1">-Sheet1!AV237</f>
        <v>0</v>
      </c>
      <c r="AW12" s="3">
        <f ca="1">-Sheet1!AW237</f>
        <v>0</v>
      </c>
      <c r="AX12" s="3">
        <f ca="1">-Sheet1!AX237</f>
        <v>0</v>
      </c>
      <c r="AY12" s="3">
        <f ca="1">-Sheet1!AY237</f>
        <v>0</v>
      </c>
      <c r="AZ12" s="3">
        <f ca="1">-Sheet1!AZ237</f>
        <v>0</v>
      </c>
      <c r="BA12" s="3">
        <f ca="1">-Sheet1!BA237</f>
        <v>0</v>
      </c>
      <c r="BB12" s="3">
        <f ca="1">-Sheet1!BB237</f>
        <v>0</v>
      </c>
      <c r="BC12" s="3">
        <f ca="1">-Sheet1!BC237</f>
        <v>0</v>
      </c>
      <c r="BD12" s="3">
        <f ca="1">-Sheet1!BD237</f>
        <v>0</v>
      </c>
      <c r="BE12" s="3">
        <f ca="1">-Sheet1!BE237</f>
        <v>0</v>
      </c>
      <c r="BF12" s="3">
        <f ca="1">-Sheet1!BF237</f>
        <v>0</v>
      </c>
      <c r="BG12" s="3">
        <f ca="1">-Sheet1!BG237-Sheet2!BG237</f>
        <v>0</v>
      </c>
      <c r="BH12" s="3">
        <f ca="1">-Sheet1!BH237-Sheet2!BH237</f>
        <v>0</v>
      </c>
      <c r="BI12" s="3">
        <f ca="1">-Sheet1!BI237-Sheet2!BI237</f>
        <v>0</v>
      </c>
      <c r="BJ12" s="3">
        <f ca="1">-Sheet1!BJ237-Sheet2!BJ237</f>
        <v>0</v>
      </c>
      <c r="BK12" s="3">
        <f ca="1">-Sheet1!BK237-Sheet2!BK237</f>
        <v>0</v>
      </c>
      <c r="BL12" s="3">
        <f ca="1">-Sheet1!BL237-Sheet2!BL237</f>
        <v>0</v>
      </c>
      <c r="BM12" s="3">
        <f ca="1">-Sheet1!BM237-Sheet2!BM237</f>
        <v>0</v>
      </c>
      <c r="BN12" s="3">
        <f ca="1">-Sheet1!BN237-Sheet2!BN237</f>
        <v>0</v>
      </c>
      <c r="BO12" s="3">
        <f ca="1">-Sheet1!BO237-Sheet2!BO237</f>
        <v>0</v>
      </c>
      <c r="BP12" s="3">
        <f ca="1">-Sheet1!BP237-Sheet2!BP237</f>
        <v>0</v>
      </c>
      <c r="BQ12" s="3">
        <f ca="1">-Sheet1!BQ237-Sheet2!BQ237</f>
        <v>0</v>
      </c>
      <c r="BR12" s="3">
        <f>-Sheet1!BR237-Sheet2!BR237</f>
        <v>0</v>
      </c>
      <c r="BS12" s="3">
        <f>-Sheet1!BS237-Sheet2!BS237</f>
        <v>0</v>
      </c>
      <c r="BT12" s="3">
        <f>-Sheet1!BT237-Sheet2!BT237</f>
        <v>0</v>
      </c>
    </row>
    <row r="13" spans="1:82" ht="15">
      <c r="A13">
        <v>2.4</v>
      </c>
      <c r="B13" s="45" t="s">
        <v>119</v>
      </c>
      <c r="C13" t="s">
        <v>119</v>
      </c>
      <c r="D13" s="3">
        <f>-Sheet1!D242</f>
        <v>-115145</v>
      </c>
      <c r="E13" s="3">
        <f>-Sheet1!E242</f>
        <v>-115145</v>
      </c>
      <c r="F13" s="3">
        <f>-Sheet1!F242</f>
        <v>-115145</v>
      </c>
      <c r="G13" s="3">
        <f>-Sheet1!G242</f>
        <v>-28786.25</v>
      </c>
      <c r="H13" s="3">
        <f>-Sheet1!H242</f>
        <v>-28786.25</v>
      </c>
      <c r="I13" s="3">
        <f>-Sheet1!I242</f>
        <v>-28786.25</v>
      </c>
      <c r="J13" s="3">
        <f>-Sheet1!J242</f>
        <v>-28786.25</v>
      </c>
      <c r="K13" s="3">
        <f>-Sheet1!K242</f>
        <v>-28786.25</v>
      </c>
      <c r="L13" s="3">
        <f>-Sheet1!L242</f>
        <v>-28786.25</v>
      </c>
      <c r="M13" s="3">
        <f>-Sheet1!M242</f>
        <v>-28786.25</v>
      </c>
      <c r="N13" s="3">
        <f>-Sheet1!N242</f>
        <v>-28786.25</v>
      </c>
      <c r="O13" s="3">
        <f>-Sheet1!O242</f>
        <v>-28786.25</v>
      </c>
      <c r="P13" s="3">
        <f>-Sheet1!P242</f>
        <v>-28786.25</v>
      </c>
      <c r="Q13" s="3">
        <f>-Sheet1!Q242</f>
        <v>-28786.25</v>
      </c>
      <c r="R13" s="3">
        <f>-Sheet1!R242</f>
        <v>-28786.25</v>
      </c>
      <c r="S13" s="3">
        <f>-Sheet1!S242</f>
        <v>-28786.25</v>
      </c>
      <c r="T13" s="3">
        <f>-Sheet1!T242</f>
        <v>-28786.25</v>
      </c>
      <c r="U13" s="3">
        <f>-Sheet1!U242</f>
        <v>-28786.25</v>
      </c>
      <c r="V13" s="3">
        <f>-Sheet1!V242</f>
        <v>-28786.25</v>
      </c>
      <c r="W13" s="3">
        <f>-Sheet1!W242</f>
        <v>-28786.25</v>
      </c>
      <c r="X13" s="3">
        <f>-Sheet1!X242</f>
        <v>-28786.25</v>
      </c>
      <c r="Y13" s="3">
        <f>-Sheet1!Y242</f>
        <v>-28786.25</v>
      </c>
      <c r="Z13" s="3">
        <f>-Sheet1!Z242</f>
        <v>-28786.25</v>
      </c>
      <c r="AA13" s="3">
        <f>-Sheet1!AA242</f>
        <v>-28786.25</v>
      </c>
      <c r="AB13" s="3">
        <f>-Sheet1!AB242</f>
        <v>-28786.25</v>
      </c>
      <c r="AC13" s="3">
        <f>-Sheet1!AC242</f>
        <v>-28786.25</v>
      </c>
      <c r="AD13" s="3">
        <f>-Sheet1!AD242</f>
        <v>-28786.25</v>
      </c>
      <c r="AE13" s="3">
        <f>-Sheet1!AE242</f>
        <v>-28786.25</v>
      </c>
      <c r="AF13" s="3">
        <f>-Sheet1!AF242</f>
        <v>-28786.25</v>
      </c>
      <c r="AG13" s="3">
        <f>-Sheet1!AG242</f>
        <v>-28786.25</v>
      </c>
      <c r="AH13" s="3">
        <f>-Sheet1!AH242</f>
        <v>-28786.25</v>
      </c>
      <c r="AI13" s="3">
        <f>-Sheet1!AI242</f>
        <v>-28786.25</v>
      </c>
      <c r="AJ13" s="3">
        <f>-Sheet1!AJ242</f>
        <v>-28786.25</v>
      </c>
      <c r="AK13" s="3">
        <f>-Sheet1!AK242</f>
        <v>-28786.25</v>
      </c>
      <c r="AL13" s="3">
        <f>-Sheet1!AL242</f>
        <v>-28786.25</v>
      </c>
      <c r="AM13" s="3">
        <f>-Sheet1!AM242</f>
        <v>-28786.25</v>
      </c>
      <c r="AN13" s="3">
        <f>-Sheet1!AN242</f>
        <v>-28786.25</v>
      </c>
      <c r="AO13" s="3">
        <f>-Sheet1!AO242</f>
        <v>-28786.25</v>
      </c>
      <c r="AP13" s="3">
        <f>-Sheet1!AP242</f>
        <v>-28786.25</v>
      </c>
      <c r="AQ13" s="3">
        <f>-Sheet1!AQ242</f>
        <v>-28786.25</v>
      </c>
      <c r="AR13" s="3">
        <f>-Sheet1!AR242</f>
        <v>-28786.25</v>
      </c>
      <c r="AS13" s="3">
        <f>-Sheet1!AS242</f>
        <v>-28786.25</v>
      </c>
      <c r="AT13" s="3">
        <f>-Sheet1!AT242</f>
        <v>-28786.25</v>
      </c>
      <c r="AU13" s="3">
        <f>-Sheet1!AU242</f>
        <v>-28786.25</v>
      </c>
      <c r="AV13" s="3">
        <f>-Sheet1!AV242</f>
        <v>-28786.25</v>
      </c>
      <c r="AW13" s="3">
        <f>-Sheet1!AW242</f>
        <v>-28786.25</v>
      </c>
      <c r="AX13" s="3">
        <f>-Sheet1!AX242</f>
        <v>-28786.25</v>
      </c>
      <c r="AY13" s="3">
        <f>-Sheet1!AY242</f>
        <v>-28786.25</v>
      </c>
      <c r="AZ13" s="3">
        <f>-Sheet1!AZ242</f>
        <v>-28786.25</v>
      </c>
      <c r="BA13" s="3">
        <f>-Sheet1!BA242</f>
        <v>-28786.25</v>
      </c>
      <c r="BB13" s="3">
        <f>-Sheet1!BB242</f>
        <v>-28786.25</v>
      </c>
      <c r="BC13" s="3">
        <f>-Sheet1!BC242</f>
        <v>0</v>
      </c>
      <c r="BD13" s="3">
        <f>-Sheet1!BD242</f>
        <v>0</v>
      </c>
      <c r="BE13" s="3">
        <f>-Sheet1!BE242</f>
        <v>0</v>
      </c>
      <c r="BF13" s="3">
        <f>-Sheet1!BF242</f>
        <v>0</v>
      </c>
      <c r="BG13" s="3">
        <f>-Sheet1!BG242-Sheet2!BG242</f>
        <v>0</v>
      </c>
      <c r="BH13" s="3">
        <f>-Sheet1!BH242-Sheet2!BH242</f>
        <v>0</v>
      </c>
      <c r="BI13" s="3">
        <f>-Sheet1!BI242-Sheet2!BI242</f>
        <v>0</v>
      </c>
      <c r="BJ13" s="3">
        <f>-Sheet1!BJ242-Sheet2!BJ242</f>
        <v>0</v>
      </c>
      <c r="BK13" s="3">
        <f>-Sheet1!BK242-Sheet2!BK242</f>
        <v>0</v>
      </c>
      <c r="BL13" s="3">
        <f>-Sheet1!BL242-Sheet2!BL242</f>
        <v>0</v>
      </c>
      <c r="BM13" s="3">
        <f>-Sheet1!BM242-Sheet2!BM242</f>
        <v>0</v>
      </c>
      <c r="BN13" s="3">
        <f>-Sheet1!BN242-Sheet2!BN242</f>
        <v>0</v>
      </c>
      <c r="BO13" s="3">
        <f>-Sheet1!BO242-Sheet2!BO242</f>
        <v>0</v>
      </c>
      <c r="BP13" s="3">
        <f>-Sheet1!BP242-Sheet2!BP242</f>
        <v>0</v>
      </c>
      <c r="BQ13" s="3">
        <f>-Sheet1!BQ242-Sheet2!BQ242</f>
        <v>0</v>
      </c>
      <c r="BR13" s="3">
        <f>-Sheet1!BR242-Sheet2!BR242</f>
        <v>0</v>
      </c>
      <c r="BS13" s="3">
        <f>-Sheet1!BS242-Sheet2!BS242</f>
        <v>0</v>
      </c>
      <c r="BT13" s="3">
        <f>-Sheet1!BT242-Sheet2!BT242</f>
        <v>0</v>
      </c>
    </row>
    <row r="14" spans="1:82" ht="15">
      <c r="B14" s="45" t="s">
        <v>184</v>
      </c>
      <c r="C14" t="s">
        <v>185</v>
      </c>
      <c r="D14" s="3">
        <f ca="1">SUM(D10:D13)</f>
        <v>-115145</v>
      </c>
      <c r="E14" s="3">
        <f t="shared" ref="E14:BP14" ca="1" si="2">SUM(E10:E13)</f>
        <v>-115145</v>
      </c>
      <c r="F14" s="3">
        <f t="shared" ca="1" si="2"/>
        <v>-115145</v>
      </c>
      <c r="G14" s="3">
        <f t="shared" ca="1" si="2"/>
        <v>-28786.25</v>
      </c>
      <c r="H14" s="3">
        <f t="shared" ca="1" si="2"/>
        <v>-683331.05</v>
      </c>
      <c r="I14" s="3">
        <f t="shared" ca="1" si="2"/>
        <v>-683331.05</v>
      </c>
      <c r="J14" s="3">
        <f t="shared" ca="1" si="2"/>
        <v>-683331.05</v>
      </c>
      <c r="K14" s="3">
        <f t="shared" ca="1" si="2"/>
        <v>-683331.05</v>
      </c>
      <c r="L14" s="3">
        <f t="shared" ca="1" si="2"/>
        <v>-683331.05</v>
      </c>
      <c r="M14" s="3">
        <f t="shared" ca="1" si="2"/>
        <v>-683331.05</v>
      </c>
      <c r="N14" s="3">
        <f t="shared" ca="1" si="2"/>
        <v>-683331.05</v>
      </c>
      <c r="O14" s="3">
        <f t="shared" ca="1" si="2"/>
        <v>-683331.05</v>
      </c>
      <c r="P14" s="3">
        <f t="shared" ca="1" si="2"/>
        <v>-683331.05</v>
      </c>
      <c r="Q14" s="3">
        <f t="shared" ca="1" si="2"/>
        <v>-683331.05</v>
      </c>
      <c r="R14" s="3">
        <f t="shared" ca="1" si="2"/>
        <v>-683338.25000000035</v>
      </c>
      <c r="S14" s="3">
        <f t="shared" ca="1" si="2"/>
        <v>-1612117.05</v>
      </c>
      <c r="T14" s="3">
        <f t="shared" ca="1" si="2"/>
        <v>-1612117.05</v>
      </c>
      <c r="U14" s="3">
        <f t="shared" ca="1" si="2"/>
        <v>-1612117.05</v>
      </c>
      <c r="V14" s="3">
        <f t="shared" ca="1" si="2"/>
        <v>-1612117.05</v>
      </c>
      <c r="W14" s="3">
        <f t="shared" ca="1" si="2"/>
        <v>-1612117.05</v>
      </c>
      <c r="X14" s="3">
        <f t="shared" ca="1" si="2"/>
        <v>-26662094.25</v>
      </c>
      <c r="Y14" s="3">
        <f t="shared" ca="1" si="2"/>
        <v>-1612117.05</v>
      </c>
      <c r="Z14" s="3">
        <f t="shared" ca="1" si="2"/>
        <v>-1612117.05</v>
      </c>
      <c r="AA14" s="3">
        <f t="shared" ca="1" si="2"/>
        <v>-1612117.05</v>
      </c>
      <c r="AB14" s="3">
        <f t="shared" ca="1" si="2"/>
        <v>-1612117.05</v>
      </c>
      <c r="AC14" s="3">
        <f t="shared" ca="1" si="2"/>
        <v>-3987113.25</v>
      </c>
      <c r="AD14" s="3">
        <f t="shared" ca="1" si="2"/>
        <v>-3987143.6500000018</v>
      </c>
      <c r="AE14" s="3">
        <f t="shared" ca="1" si="2"/>
        <v>-4118066.4499999997</v>
      </c>
      <c r="AF14" s="3">
        <f t="shared" ca="1" si="2"/>
        <v>-4118066.4499999997</v>
      </c>
      <c r="AG14" s="3">
        <f t="shared" ca="1" si="2"/>
        <v>-4118066.4499999997</v>
      </c>
      <c r="AH14" s="3">
        <f t="shared" ca="1" si="2"/>
        <v>-4118112.0500000031</v>
      </c>
      <c r="AI14" s="3">
        <f t="shared" ca="1" si="2"/>
        <v>-4314496.25</v>
      </c>
      <c r="AJ14" s="3">
        <f t="shared" ca="1" si="2"/>
        <v>-4314496.25</v>
      </c>
      <c r="AK14" s="3">
        <f t="shared" ca="1" si="2"/>
        <v>-4314496.25</v>
      </c>
      <c r="AL14" s="3">
        <f t="shared" ca="1" si="2"/>
        <v>-2600212.25</v>
      </c>
      <c r="AM14" s="3">
        <f t="shared" ca="1" si="2"/>
        <v>-2600212.25</v>
      </c>
      <c r="AN14" s="3">
        <f t="shared" ca="1" si="2"/>
        <v>-2600212.25</v>
      </c>
      <c r="AO14" s="3">
        <f t="shared" ca="1" si="2"/>
        <v>-2600212.25</v>
      </c>
      <c r="AP14" s="3">
        <f t="shared" ca="1" si="2"/>
        <v>-28786.25</v>
      </c>
      <c r="AQ14" s="3">
        <f t="shared" ca="1" si="2"/>
        <v>-28786.25</v>
      </c>
      <c r="AR14" s="3">
        <f t="shared" ca="1" si="2"/>
        <v>-28786.25</v>
      </c>
      <c r="AS14" s="3">
        <f t="shared" ca="1" si="2"/>
        <v>-28786.25</v>
      </c>
      <c r="AT14" s="3">
        <f t="shared" ca="1" si="2"/>
        <v>-28786.25</v>
      </c>
      <c r="AU14" s="3">
        <f t="shared" ca="1" si="2"/>
        <v>-28786.25</v>
      </c>
      <c r="AV14" s="3">
        <f t="shared" ca="1" si="2"/>
        <v>-28786.25</v>
      </c>
      <c r="AW14" s="3">
        <f t="shared" ca="1" si="2"/>
        <v>-28786.25</v>
      </c>
      <c r="AX14" s="3">
        <f t="shared" ca="1" si="2"/>
        <v>-28786.25</v>
      </c>
      <c r="AY14" s="3">
        <f t="shared" ca="1" si="2"/>
        <v>-28786.25</v>
      </c>
      <c r="AZ14" s="3">
        <f t="shared" ca="1" si="2"/>
        <v>-28786.25</v>
      </c>
      <c r="BA14" s="3">
        <f t="shared" ca="1" si="2"/>
        <v>-28786.25</v>
      </c>
      <c r="BB14" s="3">
        <f t="shared" ca="1" si="2"/>
        <v>-28786.25</v>
      </c>
      <c r="BC14" s="3">
        <f t="shared" ca="1" si="2"/>
        <v>0</v>
      </c>
      <c r="BD14" s="3">
        <f t="shared" ca="1" si="2"/>
        <v>0</v>
      </c>
      <c r="BE14" s="3">
        <f t="shared" ca="1" si="2"/>
        <v>0</v>
      </c>
      <c r="BF14" s="3">
        <f t="shared" ca="1" si="2"/>
        <v>0</v>
      </c>
      <c r="BG14" s="3">
        <f t="shared" ca="1" si="2"/>
        <v>0</v>
      </c>
      <c r="BH14" s="3">
        <f t="shared" ca="1" si="2"/>
        <v>0</v>
      </c>
      <c r="BI14" s="3">
        <f t="shared" ca="1" si="2"/>
        <v>0</v>
      </c>
      <c r="BJ14" s="3">
        <f t="shared" ca="1" si="2"/>
        <v>0</v>
      </c>
      <c r="BK14" s="3">
        <f t="shared" ca="1" si="2"/>
        <v>0</v>
      </c>
      <c r="BL14" s="3">
        <f t="shared" ca="1" si="2"/>
        <v>0</v>
      </c>
      <c r="BM14" s="3">
        <f t="shared" ca="1" si="2"/>
        <v>0</v>
      </c>
      <c r="BN14" s="3">
        <f t="shared" ca="1" si="2"/>
        <v>0</v>
      </c>
      <c r="BO14" s="3">
        <f t="shared" ca="1" si="2"/>
        <v>0</v>
      </c>
      <c r="BP14" s="3">
        <f t="shared" ca="1" si="2"/>
        <v>0</v>
      </c>
      <c r="BQ14" s="3">
        <f t="shared" ref="BQ14:BT14" ca="1" si="3">SUM(BQ10:BQ13)</f>
        <v>0</v>
      </c>
      <c r="BR14" s="3">
        <f t="shared" si="3"/>
        <v>0</v>
      </c>
      <c r="BS14" s="3">
        <f t="shared" si="3"/>
        <v>0</v>
      </c>
      <c r="BT14" s="3">
        <f t="shared" si="3"/>
        <v>0</v>
      </c>
    </row>
    <row r="15" spans="1:82" ht="15.75">
      <c r="A15" t="s">
        <v>186</v>
      </c>
      <c r="B15" s="44" t="s">
        <v>187</v>
      </c>
      <c r="C15" t="s">
        <v>188</v>
      </c>
      <c r="D15" s="3">
        <f ca="1">D8+D14</f>
        <v>-104327.66666666667</v>
      </c>
      <c r="E15" s="3">
        <f t="shared" ref="E15:BP15" ca="1" si="4">E8+E14</f>
        <v>-104327.66666666667</v>
      </c>
      <c r="F15" s="3">
        <f t="shared" ca="1" si="4"/>
        <v>-104327.66666666667</v>
      </c>
      <c r="G15" s="3">
        <f t="shared" ca="1" si="4"/>
        <v>-26081.916666666668</v>
      </c>
      <c r="H15" s="3">
        <f t="shared" ca="1" si="4"/>
        <v>2592097.2833333332</v>
      </c>
      <c r="I15" s="3">
        <f t="shared" ca="1" si="4"/>
        <v>2592097.2833333332</v>
      </c>
      <c r="J15" s="3">
        <f t="shared" ca="1" si="4"/>
        <v>9137545.2833333332</v>
      </c>
      <c r="K15" s="3">
        <f t="shared" ca="1" si="4"/>
        <v>9137545.2833333332</v>
      </c>
      <c r="L15" s="3">
        <f t="shared" ca="1" si="4"/>
        <v>28773889.283333331</v>
      </c>
      <c r="M15" s="3">
        <f t="shared" ca="1" si="4"/>
        <v>28773889.283333331</v>
      </c>
      <c r="N15" s="3">
        <f t="shared" ca="1" si="4"/>
        <v>28773889.283333331</v>
      </c>
      <c r="O15" s="3">
        <f t="shared" ca="1" si="4"/>
        <v>28773889.283333331</v>
      </c>
      <c r="P15" s="3">
        <f t="shared" ca="1" si="4"/>
        <v>28773889.283333331</v>
      </c>
      <c r="Q15" s="3">
        <f t="shared" ca="1" si="4"/>
        <v>28773889.283333331</v>
      </c>
      <c r="R15" s="3">
        <f t="shared" ca="1" si="4"/>
        <v>28773918.083333332</v>
      </c>
      <c r="S15" s="3">
        <f t="shared" ca="1" si="4"/>
        <v>32489033.283333335</v>
      </c>
      <c r="T15" s="3">
        <f t="shared" ca="1" si="4"/>
        <v>35761829.283333339</v>
      </c>
      <c r="U15" s="3">
        <f t="shared" ca="1" si="4"/>
        <v>45049617.283333339</v>
      </c>
      <c r="V15" s="3">
        <f t="shared" ca="1" si="4"/>
        <v>45049833.283333346</v>
      </c>
      <c r="W15" s="3">
        <f t="shared" ca="1" si="4"/>
        <v>72913197.283333331</v>
      </c>
      <c r="X15" s="3">
        <f t="shared" ca="1" si="4"/>
        <v>47863220.083333328</v>
      </c>
      <c r="Y15" s="3">
        <f t="shared" ca="1" si="4"/>
        <v>72913197.283333331</v>
      </c>
      <c r="Z15" s="3">
        <f t="shared" ca="1" si="4"/>
        <v>72913197.283333331</v>
      </c>
      <c r="AA15" s="3">
        <f t="shared" ca="1" si="4"/>
        <v>72913197.283333331</v>
      </c>
      <c r="AB15" s="3">
        <f t="shared" ca="1" si="4"/>
        <v>72913197.283333331</v>
      </c>
      <c r="AC15" s="3">
        <f t="shared" ca="1" si="4"/>
        <v>70538201.083333328</v>
      </c>
      <c r="AD15" s="3">
        <f t="shared" ca="1" si="4"/>
        <v>70538358.683333337</v>
      </c>
      <c r="AE15" s="3">
        <f t="shared" ca="1" si="4"/>
        <v>75705943.883333325</v>
      </c>
      <c r="AF15" s="3">
        <f t="shared" ca="1" si="4"/>
        <v>75706247.883333355</v>
      </c>
      <c r="AG15" s="3">
        <f t="shared" ca="1" si="4"/>
        <v>77015475.883333325</v>
      </c>
      <c r="AH15" s="3">
        <f t="shared" ca="1" si="4"/>
        <v>77016342.283333391</v>
      </c>
      <c r="AI15" s="3">
        <f t="shared" ca="1" si="4"/>
        <v>80747642.083333328</v>
      </c>
      <c r="AJ15" s="3">
        <f t="shared" ca="1" si="4"/>
        <v>80747642.083333328</v>
      </c>
      <c r="AK15" s="3">
        <f t="shared" ca="1" si="4"/>
        <v>80747642.083333328</v>
      </c>
      <c r="AL15" s="3">
        <f t="shared" ca="1" si="4"/>
        <v>73890506.083333328</v>
      </c>
      <c r="AM15" s="3">
        <f t="shared" ca="1" si="4"/>
        <v>73890506.083333328</v>
      </c>
      <c r="AN15" s="3">
        <f t="shared" ca="1" si="4"/>
        <v>56747666.083333336</v>
      </c>
      <c r="AO15" s="3">
        <f t="shared" ca="1" si="4"/>
        <v>56747666.083333336</v>
      </c>
      <c r="AP15" s="3">
        <f t="shared" ca="1" si="4"/>
        <v>7890724.0833333442</v>
      </c>
      <c r="AQ15" s="3">
        <f t="shared" ca="1" si="4"/>
        <v>8545338.083333334</v>
      </c>
      <c r="AR15" s="3">
        <f t="shared" ca="1" si="4"/>
        <v>8545338.083333334</v>
      </c>
      <c r="AS15" s="3">
        <f t="shared" ca="1" si="4"/>
        <v>8545338.083333334</v>
      </c>
      <c r="AT15" s="3">
        <f t="shared" ca="1" si="4"/>
        <v>8545338.083333334</v>
      </c>
      <c r="AU15" s="3">
        <f t="shared" ca="1" si="4"/>
        <v>8545338.083333334</v>
      </c>
      <c r="AV15" s="3">
        <f t="shared" ca="1" si="4"/>
        <v>8545338.083333334</v>
      </c>
      <c r="AW15" s="3">
        <f t="shared" ca="1" si="4"/>
        <v>8545338.083333334</v>
      </c>
      <c r="AX15" s="3">
        <f t="shared" ca="1" si="4"/>
        <v>-26081.916666666668</v>
      </c>
      <c r="AY15" s="3">
        <f t="shared" ca="1" si="4"/>
        <v>-26081.916666666668</v>
      </c>
      <c r="AZ15" s="3">
        <f t="shared" ca="1" si="4"/>
        <v>-26081.916666666668</v>
      </c>
      <c r="BA15" s="3">
        <f t="shared" ca="1" si="4"/>
        <v>-26081.916666666668</v>
      </c>
      <c r="BB15" s="3">
        <f t="shared" ca="1" si="4"/>
        <v>-26081.916666666668</v>
      </c>
      <c r="BC15" s="3">
        <f t="shared" ca="1" si="4"/>
        <v>0</v>
      </c>
      <c r="BD15" s="3">
        <f t="shared" ca="1" si="4"/>
        <v>0</v>
      </c>
      <c r="BE15" s="3">
        <f t="shared" ca="1" si="4"/>
        <v>0</v>
      </c>
      <c r="BF15" s="3">
        <f t="shared" ca="1" si="4"/>
        <v>0</v>
      </c>
      <c r="BG15" s="3">
        <f t="shared" ca="1" si="4"/>
        <v>0</v>
      </c>
      <c r="BH15" s="3">
        <f t="shared" ca="1" si="4"/>
        <v>0</v>
      </c>
      <c r="BI15" s="3">
        <f t="shared" ca="1" si="4"/>
        <v>0</v>
      </c>
      <c r="BJ15" s="3">
        <f t="shared" ca="1" si="4"/>
        <v>0</v>
      </c>
      <c r="BK15" s="3">
        <f t="shared" ca="1" si="4"/>
        <v>0</v>
      </c>
      <c r="BL15" s="3">
        <f t="shared" ca="1" si="4"/>
        <v>0</v>
      </c>
      <c r="BM15" s="3">
        <f t="shared" ca="1" si="4"/>
        <v>0</v>
      </c>
      <c r="BN15" s="3">
        <f t="shared" ca="1" si="4"/>
        <v>0</v>
      </c>
      <c r="BO15" s="3">
        <f t="shared" ca="1" si="4"/>
        <v>0</v>
      </c>
      <c r="BP15" s="3">
        <f t="shared" ca="1" si="4"/>
        <v>0</v>
      </c>
      <c r="BQ15" s="3">
        <f t="shared" ref="BQ15:BT15" ca="1" si="5">BQ8+BQ14</f>
        <v>0</v>
      </c>
      <c r="BR15" s="3">
        <f t="shared" ca="1" si="5"/>
        <v>0</v>
      </c>
      <c r="BS15" s="3">
        <f t="shared" ca="1" si="5"/>
        <v>0</v>
      </c>
      <c r="BT15" s="3">
        <f t="shared" ca="1" si="5"/>
        <v>0</v>
      </c>
    </row>
    <row r="16" spans="1:82" ht="15.75">
      <c r="A16">
        <v>3</v>
      </c>
      <c r="B16" s="44" t="s">
        <v>189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</row>
    <row r="17" spans="1:72" ht="15">
      <c r="A17">
        <v>3.1</v>
      </c>
      <c r="B17" s="45" t="s">
        <v>211</v>
      </c>
      <c r="C17" t="s">
        <v>213</v>
      </c>
      <c r="D17" s="3">
        <f ca="1">-(Sheet1!D165+Sheet1!D168)</f>
        <v>0</v>
      </c>
      <c r="E17" s="3">
        <f ca="1">-(Sheet1!E165+Sheet1!E168)</f>
        <v>0</v>
      </c>
      <c r="F17" s="3">
        <f ca="1">-(Sheet1!F165+Sheet1!F168)</f>
        <v>0</v>
      </c>
      <c r="G17" s="3">
        <f ca="1">-(Sheet1!G165+Sheet1!G168)</f>
        <v>0</v>
      </c>
      <c r="H17" s="3">
        <f ca="1">-(Sheet1!H165+Sheet1!H168)</f>
        <v>-89256.109090909085</v>
      </c>
      <c r="I17" s="3">
        <f ca="1">-(Sheet1!I165+Sheet1!I168)</f>
        <v>-89256.109090909085</v>
      </c>
      <c r="J17" s="3">
        <f ca="1">-(Sheet1!J165+Sheet1!J168)</f>
        <v>-267768.32727272721</v>
      </c>
      <c r="K17" s="3">
        <f ca="1">-(Sheet1!K165+Sheet1!K168)</f>
        <v>-267768.32727272721</v>
      </c>
      <c r="L17" s="3">
        <f ca="1">-(Sheet1!L165+Sheet1!L168)</f>
        <v>-803304.98181818181</v>
      </c>
      <c r="M17" s="3">
        <f ca="1">-(Sheet1!M165+Sheet1!M168)</f>
        <v>-803304.98181818181</v>
      </c>
      <c r="N17" s="3">
        <f ca="1">-(Sheet1!N165+Sheet1!N168)</f>
        <v>-803304.98181818181</v>
      </c>
      <c r="O17" s="3">
        <f ca="1">-(Sheet1!O165+Sheet1!O168)</f>
        <v>-803304.98181818181</v>
      </c>
      <c r="P17" s="3">
        <f ca="1">-(Sheet1!P165+Sheet1!P168)</f>
        <v>-803304.98181818181</v>
      </c>
      <c r="Q17" s="3">
        <f ca="1">-(Sheet1!Q165+Sheet1!Q168)</f>
        <v>-803304.98181818181</v>
      </c>
      <c r="R17" s="3">
        <f ca="1">-(Sheet1!R165+Sheet1!R168)</f>
        <v>-803305.96363636362</v>
      </c>
      <c r="S17" s="3">
        <f ca="1">-(Sheet1!S165+Sheet1!S168)</f>
        <v>-929957.61818181805</v>
      </c>
      <c r="T17" s="3">
        <f ca="1">-(Sheet1!T165+Sheet1!T168)</f>
        <v>-1019215.6909090908</v>
      </c>
      <c r="U17" s="3">
        <f ca="1">-(Sheet1!U165+Sheet1!U168)</f>
        <v>-1272519</v>
      </c>
      <c r="V17" s="3">
        <f ca="1">-(Sheet1!V165+Sheet1!V168)</f>
        <v>-1272524.8909090909</v>
      </c>
      <c r="W17" s="3">
        <f ca="1">-(Sheet1!W165+Sheet1!W168)</f>
        <v>-2032434.8181818179</v>
      </c>
      <c r="X17" s="3">
        <f ca="1">-(Sheet1!X165+Sheet1!X168)</f>
        <v>-2032434.8181818179</v>
      </c>
      <c r="Y17" s="3">
        <f ca="1">-(Sheet1!Y165+Sheet1!Y168)</f>
        <v>-2032434.8181818179</v>
      </c>
      <c r="Z17" s="3">
        <f ca="1">-(Sheet1!Z165+Sheet1!Z168)</f>
        <v>-2032434.8181818179</v>
      </c>
      <c r="AA17" s="3">
        <f ca="1">-(Sheet1!AA165+Sheet1!AA168)</f>
        <v>-2032434.8181818179</v>
      </c>
      <c r="AB17" s="3">
        <f ca="1">-(Sheet1!AB165+Sheet1!AB168)</f>
        <v>-2032434.8181818179</v>
      </c>
      <c r="AC17" s="3">
        <f ca="1">-(Sheet1!AC165+Sheet1!AC168)</f>
        <v>-2032434.8181818179</v>
      </c>
      <c r="AD17" s="3">
        <f ca="1">-(Sheet1!AD165+Sheet1!AD168)</f>
        <v>-2032439.9454545456</v>
      </c>
      <c r="AE17" s="3">
        <f ca="1">-(Sheet1!AE165+Sheet1!AE168)</f>
        <v>-2176944.7090909085</v>
      </c>
      <c r="AF17" s="3">
        <f ca="1">-(Sheet1!AF165+Sheet1!AF168)</f>
        <v>-2176953.0000000005</v>
      </c>
      <c r="AG17" s="3">
        <f ca="1">-(Sheet1!AG165+Sheet1!AG168)</f>
        <v>-2212659.2181818178</v>
      </c>
      <c r="AH17" s="3">
        <f ca="1">-(Sheet1!AH165+Sheet1!AH168)</f>
        <v>-2212684.0909090927</v>
      </c>
      <c r="AI17" s="3">
        <f ca="1">-(Sheet1!AI165+Sheet1!AI168)</f>
        <v>-2319802.7454545451</v>
      </c>
      <c r="AJ17" s="3">
        <f ca="1">-(Sheet1!AJ165+Sheet1!AJ168)</f>
        <v>-2319802.7454545451</v>
      </c>
      <c r="AK17" s="3">
        <f ca="1">-(Sheet1!AK165+Sheet1!AK168)</f>
        <v>-2319802.7454545451</v>
      </c>
      <c r="AL17" s="3">
        <f ca="1">-(Sheet1!AL165+Sheet1!AL168)</f>
        <v>-2086036.7454545451</v>
      </c>
      <c r="AM17" s="3">
        <f ca="1">-(Sheet1!AM165+Sheet1!AM168)</f>
        <v>-2086036.7454545451</v>
      </c>
      <c r="AN17" s="3">
        <f ca="1">-(Sheet1!AN165+Sheet1!AN168)</f>
        <v>-1618504.7454545454</v>
      </c>
      <c r="AO17" s="3">
        <f ca="1">-(Sheet1!AO165+Sheet1!AO168)</f>
        <v>-1618504.7454545454</v>
      </c>
      <c r="AP17" s="3">
        <f ca="1">-(Sheet1!AP165+Sheet1!AP168)</f>
        <v>-215912.89090909119</v>
      </c>
      <c r="AQ17" s="3">
        <f ca="1">-(Sheet1!AQ165+Sheet1!AQ168)</f>
        <v>-233765.99999999997</v>
      </c>
      <c r="AR17" s="3">
        <f ca="1">-(Sheet1!AR165+Sheet1!AR168)</f>
        <v>-233765.99999999997</v>
      </c>
      <c r="AS17" s="3">
        <f ca="1">-(Sheet1!AS165+Sheet1!AS168)</f>
        <v>-233765.99999999997</v>
      </c>
      <c r="AT17" s="3">
        <f ca="1">-(Sheet1!AT165+Sheet1!AT168)</f>
        <v>-233765.99999999997</v>
      </c>
      <c r="AU17" s="3">
        <f ca="1">-(Sheet1!AU165+Sheet1!AU168)</f>
        <v>-233765.99999999997</v>
      </c>
      <c r="AV17" s="3">
        <f ca="1">-(Sheet1!AV165+Sheet1!AV168)</f>
        <v>-233765.99999999997</v>
      </c>
      <c r="AW17" s="3">
        <f ca="1">-(Sheet1!AW165+Sheet1!AW168)</f>
        <v>-233765.99999999997</v>
      </c>
      <c r="AX17" s="3">
        <f ca="1">-(Sheet1!AX165+Sheet1!AX168)</f>
        <v>0</v>
      </c>
      <c r="AY17" s="3">
        <f ca="1">-(Sheet1!AY165+Sheet1!AY168)</f>
        <v>0</v>
      </c>
      <c r="AZ17" s="3">
        <f ca="1">-(Sheet1!AZ165+Sheet1!AZ168)</f>
        <v>0</v>
      </c>
      <c r="BA17" s="3">
        <f ca="1">-(Sheet1!BA165+Sheet1!BA168)</f>
        <v>0</v>
      </c>
      <c r="BB17" s="3">
        <f ca="1">-(Sheet1!BB165+Sheet1!BB168)</f>
        <v>-63559721.140068941</v>
      </c>
      <c r="BC17" s="3">
        <f ca="1">-(Sheet1!BC165+Sheet1!BC168)</f>
        <v>0</v>
      </c>
      <c r="BD17" s="3">
        <f ca="1">-(Sheet1!BD165+Sheet1!BD168)</f>
        <v>0</v>
      </c>
      <c r="BE17" s="3">
        <f ca="1">-(Sheet1!BE165+Sheet1!BE168)</f>
        <v>0</v>
      </c>
      <c r="BF17" s="3">
        <f ca="1">-(Sheet1!BF165+Sheet1!BF168)</f>
        <v>0</v>
      </c>
      <c r="BG17" s="3">
        <f ca="1">-(Sheet1!BG165+Sheet1!BG168)-(Sheet2!BG165+Sheet2!BG168)</f>
        <v>0</v>
      </c>
      <c r="BH17" s="3">
        <f ca="1">-(Sheet1!BH165+Sheet1!BH168)-(Sheet2!BH165+Sheet2!BH168)</f>
        <v>0</v>
      </c>
      <c r="BI17" s="3">
        <f ca="1">-(Sheet1!BI165+Sheet1!BI168)-(Sheet2!BI165+Sheet2!BI168)</f>
        <v>0</v>
      </c>
      <c r="BJ17" s="3">
        <f ca="1">-(Sheet1!BJ165+Sheet1!BJ168)-(Sheet2!BJ165+Sheet2!BJ168)</f>
        <v>0</v>
      </c>
      <c r="BK17" s="3">
        <f ca="1">-(Sheet1!BK165+Sheet1!BK168)-(Sheet2!BK165+Sheet2!BK168)</f>
        <v>0</v>
      </c>
      <c r="BL17" s="3">
        <f ca="1">-(Sheet1!BL165+Sheet1!BL168)-(Sheet2!BL165+Sheet2!BL168)</f>
        <v>0</v>
      </c>
      <c r="BM17" s="3">
        <f ca="1">-(Sheet1!BM165+Sheet1!BM168)-(Sheet2!BM165+Sheet2!BM168)</f>
        <v>0</v>
      </c>
      <c r="BN17" s="3">
        <f ca="1">-(Sheet1!BN165+Sheet1!BN168)-(Sheet2!BN165+Sheet2!BN168)</f>
        <v>0</v>
      </c>
      <c r="BO17" s="3">
        <f ca="1">-(Sheet1!BO165+Sheet1!BO168)-(Sheet2!BO165+Sheet2!BO168)</f>
        <v>0</v>
      </c>
      <c r="BP17" s="3">
        <f ca="1">-(Sheet1!BP165+Sheet1!BP168)-(Sheet2!BP165+Sheet2!BP168)</f>
        <v>0</v>
      </c>
      <c r="BQ17" s="3">
        <f ca="1">-(Sheet1!BQ165+Sheet1!BQ168)-(Sheet2!BQ165+Sheet2!BQ168)</f>
        <v>0</v>
      </c>
      <c r="BR17" s="3">
        <f ca="1">-(Sheet1!BR165+Sheet1!BR168)-(Sheet2!BR165+Sheet2!BR168)</f>
        <v>0</v>
      </c>
      <c r="BS17" s="3">
        <f ca="1">-(Sheet1!BS165+Sheet1!BS168)-(Sheet2!BS165+Sheet2!BS168)</f>
        <v>0</v>
      </c>
      <c r="BT17" s="3">
        <f ca="1">-(Sheet1!BT165+Sheet1!BT168)-(Sheet2!BT165+Sheet2!BT168)</f>
        <v>0</v>
      </c>
    </row>
    <row r="18" spans="1:72" ht="15">
      <c r="A18">
        <v>3.2</v>
      </c>
      <c r="B18" s="45" t="s">
        <v>175</v>
      </c>
      <c r="C18" t="s">
        <v>212</v>
      </c>
      <c r="D18" s="3">
        <f ca="1">-(Sheet1!D165+Sheet1!D168)*Sheet1!$C$116</f>
        <v>0</v>
      </c>
      <c r="E18" s="3">
        <f ca="1">-(Sheet1!E165+Sheet1!E168)*Sheet1!$C$116</f>
        <v>0</v>
      </c>
      <c r="F18" s="3">
        <f ca="1">-(Sheet1!F165+Sheet1!F168)*Sheet1!$C$116</f>
        <v>0</v>
      </c>
      <c r="G18" s="3">
        <f ca="1">-(Sheet1!G165+Sheet1!G168)*Sheet1!$C$116</f>
        <v>0</v>
      </c>
      <c r="H18" s="3">
        <f ca="1">-(Sheet1!H165+Sheet1!H168)*Sheet1!$C$116</f>
        <v>-10710.733090909091</v>
      </c>
      <c r="I18" s="3">
        <f ca="1">-(Sheet1!I165+Sheet1!I168)*Sheet1!$C$116</f>
        <v>-10710.733090909091</v>
      </c>
      <c r="J18" s="3">
        <f ca="1">-(Sheet1!J165+Sheet1!J168)*Sheet1!$C$116</f>
        <v>-32132.199272727263</v>
      </c>
      <c r="K18" s="3">
        <f ca="1">-(Sheet1!K165+Sheet1!K168)*Sheet1!$C$116</f>
        <v>-32132.199272727263</v>
      </c>
      <c r="L18" s="3">
        <f ca="1">-(Sheet1!L165+Sheet1!L168)*Sheet1!$C$116</f>
        <v>-96396.597818181821</v>
      </c>
      <c r="M18" s="3">
        <f ca="1">-(Sheet1!M165+Sheet1!M168)*Sheet1!$C$116</f>
        <v>-96396.597818181821</v>
      </c>
      <c r="N18" s="3">
        <f ca="1">-(Sheet1!N165+Sheet1!N168)*Sheet1!$C$116</f>
        <v>-96396.597818181821</v>
      </c>
      <c r="O18" s="3">
        <f ca="1">-(Sheet1!O165+Sheet1!O168)*Sheet1!$C$116</f>
        <v>-96396.597818181821</v>
      </c>
      <c r="P18" s="3">
        <f ca="1">-(Sheet1!P165+Sheet1!P168)*Sheet1!$C$116</f>
        <v>-96396.597818181821</v>
      </c>
      <c r="Q18" s="3">
        <f ca="1">-(Sheet1!Q165+Sheet1!Q168)*Sheet1!$C$116</f>
        <v>-96396.597818181821</v>
      </c>
      <c r="R18" s="3">
        <f ca="1">-(Sheet1!R165+Sheet1!R168)*Sheet1!$C$116</f>
        <v>-96396.715636363631</v>
      </c>
      <c r="S18" s="3">
        <f ca="1">-(Sheet1!S165+Sheet1!S168)*Sheet1!$C$116</f>
        <v>-111594.91418181817</v>
      </c>
      <c r="T18" s="3">
        <f ca="1">-(Sheet1!T165+Sheet1!T168)*Sheet1!$C$116</f>
        <v>-122305.8829090909</v>
      </c>
      <c r="U18" s="3">
        <f ca="1">-(Sheet1!U165+Sheet1!U168)*Sheet1!$C$116</f>
        <v>-152702.28</v>
      </c>
      <c r="V18" s="3">
        <f ca="1">-(Sheet1!V165+Sheet1!V168)*Sheet1!$C$116</f>
        <v>-152702.98690909089</v>
      </c>
      <c r="W18" s="3">
        <f ca="1">-(Sheet1!W165+Sheet1!W168)*Sheet1!$C$116</f>
        <v>-243892.17818181813</v>
      </c>
      <c r="X18" s="3">
        <f ca="1">-(Sheet1!X165+Sheet1!X168)*Sheet1!$C$116</f>
        <v>-243892.17818181813</v>
      </c>
      <c r="Y18" s="3">
        <f ca="1">-(Sheet1!Y165+Sheet1!Y168)*Sheet1!$C$116</f>
        <v>-243892.17818181813</v>
      </c>
      <c r="Z18" s="3">
        <f ca="1">-(Sheet1!Z165+Sheet1!Z168)*Sheet1!$C$116</f>
        <v>-243892.17818181813</v>
      </c>
      <c r="AA18" s="3">
        <f ca="1">-(Sheet1!AA165+Sheet1!AA168)*Sheet1!$C$116</f>
        <v>-243892.17818181813</v>
      </c>
      <c r="AB18" s="3">
        <f ca="1">-(Sheet1!AB165+Sheet1!AB168)*Sheet1!$C$116</f>
        <v>-243892.17818181813</v>
      </c>
      <c r="AC18" s="3">
        <f ca="1">-(Sheet1!AC165+Sheet1!AC168)*Sheet1!$C$116</f>
        <v>-243892.17818181813</v>
      </c>
      <c r="AD18" s="3">
        <f ca="1">-(Sheet1!AD165+Sheet1!AD168)*Sheet1!$C$116</f>
        <v>-243892.79345454546</v>
      </c>
      <c r="AE18" s="3">
        <f ca="1">-(Sheet1!AE165+Sheet1!AE168)*Sheet1!$C$116</f>
        <v>-261233.36509090901</v>
      </c>
      <c r="AF18" s="3">
        <f ca="1">-(Sheet1!AF165+Sheet1!AF168)*Sheet1!$C$116</f>
        <v>-261234.36000000004</v>
      </c>
      <c r="AG18" s="3">
        <f ca="1">-(Sheet1!AG165+Sheet1!AG168)*Sheet1!$C$116</f>
        <v>-265519.10618181812</v>
      </c>
      <c r="AH18" s="3">
        <f ca="1">-(Sheet1!AH165+Sheet1!AH168)*Sheet1!$C$116</f>
        <v>-265522.09090909112</v>
      </c>
      <c r="AI18" s="3">
        <f ca="1">-(Sheet1!AI165+Sheet1!AI168)*Sheet1!$C$116</f>
        <v>-278376.3294545454</v>
      </c>
      <c r="AJ18" s="3">
        <f ca="1">-(Sheet1!AJ165+Sheet1!AJ168)*Sheet1!$C$116</f>
        <v>-278376.3294545454</v>
      </c>
      <c r="AK18" s="3">
        <f ca="1">-(Sheet1!AK165+Sheet1!AK168)*Sheet1!$C$116</f>
        <v>-278376.3294545454</v>
      </c>
      <c r="AL18" s="3">
        <f ca="1">-(Sheet1!AL165+Sheet1!AL168)*Sheet1!$C$116</f>
        <v>-250324.40945454541</v>
      </c>
      <c r="AM18" s="3">
        <f ca="1">-(Sheet1!AM165+Sheet1!AM168)*Sheet1!$C$116</f>
        <v>-250324.40945454541</v>
      </c>
      <c r="AN18" s="3">
        <f ca="1">-(Sheet1!AN165+Sheet1!AN168)*Sheet1!$C$116</f>
        <v>-194220.56945454545</v>
      </c>
      <c r="AO18" s="3">
        <f ca="1">-(Sheet1!AO165+Sheet1!AO168)*Sheet1!$C$116</f>
        <v>-194220.56945454545</v>
      </c>
      <c r="AP18" s="3">
        <f ca="1">-(Sheet1!AP165+Sheet1!AP168)*Sheet1!$C$116</f>
        <v>-25909.546909090943</v>
      </c>
      <c r="AQ18" s="3">
        <f ca="1">-(Sheet1!AQ165+Sheet1!AQ168)*Sheet1!$C$116</f>
        <v>-28051.919999999995</v>
      </c>
      <c r="AR18" s="3">
        <f ca="1">-(Sheet1!AR165+Sheet1!AR168)*Sheet1!$C$116</f>
        <v>-28051.919999999995</v>
      </c>
      <c r="AS18" s="3">
        <f ca="1">-(Sheet1!AS165+Sheet1!AS168)*Sheet1!$C$116</f>
        <v>-28051.919999999995</v>
      </c>
      <c r="AT18" s="3">
        <f ca="1">-(Sheet1!AT165+Sheet1!AT168)*Sheet1!$C$116</f>
        <v>-28051.919999999995</v>
      </c>
      <c r="AU18" s="3">
        <f ca="1">-(Sheet1!AU165+Sheet1!AU168)*Sheet1!$C$116</f>
        <v>-28051.919999999995</v>
      </c>
      <c r="AV18" s="3">
        <f ca="1">-(Sheet1!AV165+Sheet1!AV168)*Sheet1!$C$116</f>
        <v>-28051.919999999995</v>
      </c>
      <c r="AW18" s="3">
        <f ca="1">-(Sheet1!AW165+Sheet1!AW168)*Sheet1!$C$116</f>
        <v>-28051.919999999995</v>
      </c>
      <c r="AX18" s="3">
        <f ca="1">-(Sheet1!AX165+Sheet1!AX168)*Sheet1!$C$116</f>
        <v>0</v>
      </c>
      <c r="AY18" s="3">
        <f ca="1">-(Sheet1!AY165+Sheet1!AY168)*Sheet1!$C$116</f>
        <v>0</v>
      </c>
      <c r="AZ18" s="3">
        <f ca="1">-(Sheet1!AZ165+Sheet1!AZ168)*Sheet1!$C$116</f>
        <v>0</v>
      </c>
      <c r="BA18" s="3">
        <f ca="1">-(Sheet1!BA165+Sheet1!BA168)*Sheet1!$C$116</f>
        <v>0</v>
      </c>
      <c r="BB18" s="3">
        <f ca="1">-(Sheet1!BB165+Sheet1!BB168)*Sheet1!$C$116</f>
        <v>-7627166.5368082728</v>
      </c>
      <c r="BC18" s="3">
        <f ca="1">-(Sheet1!BC165+Sheet1!BC168)*Sheet1!$C$116</f>
        <v>0</v>
      </c>
      <c r="BD18" s="3">
        <f ca="1">-(Sheet1!BD165+Sheet1!BD168)*Sheet1!$C$116</f>
        <v>0</v>
      </c>
      <c r="BE18" s="3">
        <f ca="1">-(Sheet1!BE165+Sheet1!BE168)*Sheet1!$C$116</f>
        <v>0</v>
      </c>
      <c r="BF18" s="3">
        <f ca="1">-(Sheet1!BF165+Sheet1!BF168)*Sheet1!$C$116</f>
        <v>0</v>
      </c>
      <c r="BG18" s="3">
        <f ca="1">-(Sheet1!BG165+Sheet1!BG168)*Sheet1!$C$116-(Sheet2!BG165+Sheet2!BG168)*Sheet2!$C$116</f>
        <v>0</v>
      </c>
      <c r="BH18" s="3">
        <f ca="1">-(Sheet1!BH165+Sheet1!BH168)*Sheet1!$C$116-(Sheet2!BH165+Sheet2!BH168)*Sheet2!$C$116</f>
        <v>0</v>
      </c>
      <c r="BI18" s="3">
        <f ca="1">-(Sheet1!BI165+Sheet1!BI168)*Sheet1!$C$116-(Sheet2!BI165+Sheet2!BI168)*Sheet2!$C$116</f>
        <v>0</v>
      </c>
      <c r="BJ18" s="3">
        <f ca="1">-(Sheet1!BJ165+Sheet1!BJ168)*Sheet1!$C$116-(Sheet2!BJ165+Sheet2!BJ168)*Sheet2!$C$116</f>
        <v>0</v>
      </c>
      <c r="BK18" s="3">
        <f ca="1">-(Sheet1!BK165+Sheet1!BK168)*Sheet1!$C$116-(Sheet2!BK165+Sheet2!BK168)*Sheet2!$C$116</f>
        <v>0</v>
      </c>
      <c r="BL18" s="3">
        <f ca="1">-(Sheet1!BL165+Sheet1!BL168)*Sheet1!$C$116-(Sheet2!BL165+Sheet2!BL168)*Sheet2!$C$116</f>
        <v>0</v>
      </c>
      <c r="BM18" s="3">
        <f ca="1">-(Sheet1!BM165+Sheet1!BM168)*Sheet1!$C$116-(Sheet2!BM165+Sheet2!BM168)*Sheet2!$C$116</f>
        <v>0</v>
      </c>
      <c r="BN18" s="3">
        <f ca="1">-(Sheet1!BN165+Sheet1!BN168)*Sheet1!$C$116-(Sheet2!BN165+Sheet2!BN168)*Sheet2!$C$116</f>
        <v>0</v>
      </c>
      <c r="BO18" s="3">
        <f ca="1">-(Sheet1!BO165+Sheet1!BO168)*Sheet1!$C$116-(Sheet2!BO165+Sheet2!BO168)*Sheet2!$C$116</f>
        <v>0</v>
      </c>
      <c r="BP18" s="3">
        <f ca="1">-(Sheet1!BP165+Sheet1!BP168)*Sheet1!$C$116-(Sheet2!BP165+Sheet2!BP168)*Sheet2!$C$116</f>
        <v>0</v>
      </c>
      <c r="BQ18" s="3">
        <f ca="1">-(Sheet1!BQ165+Sheet1!BQ168)*Sheet1!$C$116-(Sheet2!BQ165+Sheet2!BQ168)*Sheet2!$C$116</f>
        <v>0</v>
      </c>
      <c r="BR18" s="3">
        <f ca="1">-(Sheet1!BR165+Sheet1!BR168)*Sheet1!$C$116-(Sheet2!BR165+Sheet2!BR168)*Sheet2!$C$116</f>
        <v>0</v>
      </c>
      <c r="BS18" s="3">
        <f ca="1">-(Sheet1!BS165+Sheet1!BS168)*Sheet1!$C$116-(Sheet2!BS165+Sheet2!BS168)*Sheet2!$C$116</f>
        <v>0</v>
      </c>
      <c r="BT18" s="3">
        <f ca="1">-(Sheet1!BT165+Sheet1!BT168)*Sheet1!$C$116-(Sheet2!BT165+Sheet2!BT168)*Sheet2!$C$116</f>
        <v>0</v>
      </c>
    </row>
    <row r="19" spans="1:72" ht="15">
      <c r="A19">
        <v>3.3</v>
      </c>
      <c r="B19" s="45" t="s">
        <v>66</v>
      </c>
      <c r="C19" t="s">
        <v>190</v>
      </c>
      <c r="D19" s="3">
        <f ca="1">-(Sheet1!D194+Sheet1!D195)</f>
        <v>0</v>
      </c>
      <c r="E19" s="3">
        <f ca="1">-(Sheet1!E194+Sheet1!E195)</f>
        <v>0</v>
      </c>
      <c r="F19" s="3">
        <f ca="1">-(Sheet1!F194+Sheet1!F195)</f>
        <v>0</v>
      </c>
      <c r="G19" s="3">
        <f ca="1">-(Sheet1!G194+Sheet1!G195)</f>
        <v>0</v>
      </c>
      <c r="H19" s="3">
        <f ca="1">-(Sheet1!H194+Sheet1!H195)</f>
        <v>-89256.109090909085</v>
      </c>
      <c r="I19" s="3">
        <f ca="1">-(Sheet1!I194+Sheet1!I195)</f>
        <v>-89256.109090909085</v>
      </c>
      <c r="J19" s="3">
        <f ca="1">-(Sheet1!J194+Sheet1!J195)</f>
        <v>-267768.32727272721</v>
      </c>
      <c r="K19" s="3">
        <f ca="1">-(Sheet1!K194+Sheet1!K195)</f>
        <v>-267768.32727272721</v>
      </c>
      <c r="L19" s="3">
        <f ca="1">-(Sheet1!L194+Sheet1!L195)</f>
        <v>-803304.98181818181</v>
      </c>
      <c r="M19" s="3">
        <f ca="1">-(Sheet1!M194+Sheet1!M195)</f>
        <v>-803304.98181818181</v>
      </c>
      <c r="N19" s="3">
        <f ca="1">-(Sheet1!N194+Sheet1!N195)</f>
        <v>-803304.98181818181</v>
      </c>
      <c r="O19" s="3">
        <f ca="1">-(Sheet1!O194+Sheet1!O195)</f>
        <v>-803304.98181818181</v>
      </c>
      <c r="P19" s="3">
        <f ca="1">-(Sheet1!P194+Sheet1!P195)</f>
        <v>-803304.98181818181</v>
      </c>
      <c r="Q19" s="3">
        <f ca="1">-(Sheet1!Q194+Sheet1!Q195)</f>
        <v>-803304.98181818181</v>
      </c>
      <c r="R19" s="3">
        <f ca="1">-(Sheet1!R194+Sheet1!R195)</f>
        <v>-803305.96363636362</v>
      </c>
      <c r="S19" s="3">
        <f ca="1">-(Sheet1!S194+Sheet1!S195)</f>
        <v>-929957.61818181805</v>
      </c>
      <c r="T19" s="3">
        <f ca="1">-(Sheet1!T194+Sheet1!T195)</f>
        <v>-1019215.6909090908</v>
      </c>
      <c r="U19" s="3">
        <f ca="1">-(Sheet1!U194+Sheet1!U195)</f>
        <v>-1272519</v>
      </c>
      <c r="V19" s="3">
        <f ca="1">-(Sheet1!V194+Sheet1!V195)</f>
        <v>-1272524.8909090909</v>
      </c>
      <c r="W19" s="3">
        <f ca="1">-(Sheet1!W194+Sheet1!W195)</f>
        <v>-2032434.8181818179</v>
      </c>
      <c r="X19" s="3">
        <f ca="1">-(Sheet1!X194+Sheet1!X195)</f>
        <v>-2032434.8181818179</v>
      </c>
      <c r="Y19" s="3">
        <f ca="1">-(Sheet1!Y194+Sheet1!Y195)</f>
        <v>-2032434.8181818179</v>
      </c>
      <c r="Z19" s="3">
        <f ca="1">-(Sheet1!Z194+Sheet1!Z195)</f>
        <v>-2032434.8181818179</v>
      </c>
      <c r="AA19" s="3">
        <f ca="1">-(Sheet1!AA194+Sheet1!AA195)</f>
        <v>-2032434.8181818179</v>
      </c>
      <c r="AB19" s="3">
        <f ca="1">-(Sheet1!AB194+Sheet1!AB195)</f>
        <v>-2032434.8181818179</v>
      </c>
      <c r="AC19" s="3">
        <f ca="1">-(Sheet1!AC194+Sheet1!AC195)</f>
        <v>-2032434.8181818179</v>
      </c>
      <c r="AD19" s="3">
        <f ca="1">-(Sheet1!AD194+Sheet1!AD195)</f>
        <v>-2032439.9454545456</v>
      </c>
      <c r="AE19" s="3">
        <f ca="1">-(Sheet1!AE194+Sheet1!AE195)</f>
        <v>-2176944.7090909085</v>
      </c>
      <c r="AF19" s="3">
        <f ca="1">-(Sheet1!AF194+Sheet1!AF195)</f>
        <v>-2176953.0000000005</v>
      </c>
      <c r="AG19" s="3">
        <f ca="1">-(Sheet1!AG194+Sheet1!AG195)</f>
        <v>-2212659.2181818178</v>
      </c>
      <c r="AH19" s="3">
        <f ca="1">-(Sheet1!AH194+Sheet1!AH195)</f>
        <v>-2212684.0909090927</v>
      </c>
      <c r="AI19" s="3">
        <f ca="1">-(Sheet1!AI194+Sheet1!AI195)</f>
        <v>-2319802.7454545451</v>
      </c>
      <c r="AJ19" s="3">
        <f ca="1">-(Sheet1!AJ194+Sheet1!AJ195)</f>
        <v>-2319802.7454545451</v>
      </c>
      <c r="AK19" s="3">
        <f ca="1">-(Sheet1!AK194+Sheet1!AK195)</f>
        <v>-2319802.7454545451</v>
      </c>
      <c r="AL19" s="3">
        <f ca="1">-(Sheet1!AL194+Sheet1!AL195)</f>
        <v>-2086036.7454545451</v>
      </c>
      <c r="AM19" s="3">
        <f ca="1">-(Sheet1!AM194+Sheet1!AM195)</f>
        <v>-2086036.7454545451</v>
      </c>
      <c r="AN19" s="3">
        <f ca="1">-(Sheet1!AN194+Sheet1!AN195)</f>
        <v>-1618504.7454545454</v>
      </c>
      <c r="AO19" s="3">
        <f ca="1">-(Sheet1!AO194+Sheet1!AO195)</f>
        <v>-1618504.7454545454</v>
      </c>
      <c r="AP19" s="3">
        <f ca="1">-(Sheet1!AP194+Sheet1!AP195)</f>
        <v>-215912.89090909119</v>
      </c>
      <c r="AQ19" s="3">
        <f ca="1">-(Sheet1!AQ194+Sheet1!AQ195)</f>
        <v>-233765.99999999997</v>
      </c>
      <c r="AR19" s="3">
        <f ca="1">-(Sheet1!AR194+Sheet1!AR195)</f>
        <v>-233765.99999999997</v>
      </c>
      <c r="AS19" s="3">
        <f ca="1">-(Sheet1!AS194+Sheet1!AS195)</f>
        <v>-233765.99999999997</v>
      </c>
      <c r="AT19" s="3">
        <f ca="1">-(Sheet1!AT194+Sheet1!AT195)</f>
        <v>-233765.99999999997</v>
      </c>
      <c r="AU19" s="3">
        <f ca="1">-(Sheet1!AU194+Sheet1!AU195)</f>
        <v>-233765.99999999997</v>
      </c>
      <c r="AV19" s="3">
        <f ca="1">-(Sheet1!AV194+Sheet1!AV195)</f>
        <v>-233765.99999999997</v>
      </c>
      <c r="AW19" s="3">
        <f ca="1">-(Sheet1!AW194+Sheet1!AW195)</f>
        <v>-91988295.580419391</v>
      </c>
      <c r="AX19" s="3">
        <f ca="1">-(Sheet1!AX194+Sheet1!AX195)</f>
        <v>0</v>
      </c>
      <c r="AY19" s="3">
        <f ca="1">-(Sheet1!AY194+Sheet1!AY195)</f>
        <v>0</v>
      </c>
      <c r="AZ19" s="3">
        <f ca="1">-(Sheet1!AZ194+Sheet1!AZ195)</f>
        <v>0</v>
      </c>
      <c r="BA19" s="3">
        <f ca="1">-(Sheet1!BA194+Sheet1!BA195)</f>
        <v>0</v>
      </c>
      <c r="BB19" s="3">
        <f ca="1">-(Sheet1!BB194+Sheet1!BB195)</f>
        <v>0</v>
      </c>
      <c r="BC19" s="3">
        <f ca="1">-(Sheet1!BC194+Sheet1!BC195)</f>
        <v>0</v>
      </c>
      <c r="BD19" s="3">
        <f ca="1">-(Sheet1!BD194+Sheet1!BD195)</f>
        <v>0</v>
      </c>
      <c r="BE19" s="3">
        <f ca="1">-(Sheet1!BE194+Sheet1!BE195)</f>
        <v>0</v>
      </c>
      <c r="BF19" s="3">
        <f ca="1">-(Sheet1!BF194+Sheet1!BF195)</f>
        <v>0</v>
      </c>
      <c r="BG19" s="3">
        <f ca="1">-(Sheet1!BG194+Sheet1!BG195)-(Sheet2!BG194+Sheet2!BG195)</f>
        <v>0</v>
      </c>
      <c r="BH19" s="3">
        <f ca="1">-(Sheet1!BH194+Sheet1!BH195)-(Sheet2!BH194+Sheet2!BH195)</f>
        <v>0</v>
      </c>
      <c r="BI19" s="3">
        <f ca="1">-(Sheet1!BI194+Sheet1!BI195)-(Sheet2!BI194+Sheet2!BI195)</f>
        <v>0</v>
      </c>
      <c r="BJ19" s="3">
        <f ca="1">-(Sheet1!BJ194+Sheet1!BJ195)-(Sheet2!BJ194+Sheet2!BJ195)</f>
        <v>0</v>
      </c>
      <c r="BK19" s="3">
        <f ca="1">-(Sheet1!BK194+Sheet1!BK195)-(Sheet2!BK194+Sheet2!BK195)</f>
        <v>0</v>
      </c>
      <c r="BL19" s="3">
        <f ca="1">-(Sheet1!BL194+Sheet1!BL195)-(Sheet2!BL194+Sheet2!BL195)</f>
        <v>0</v>
      </c>
      <c r="BM19" s="3">
        <f ca="1">-(Sheet1!BM194+Sheet1!BM195)-(Sheet2!BM194+Sheet2!BM195)</f>
        <v>0</v>
      </c>
      <c r="BN19" s="3">
        <f ca="1">-(Sheet1!BN194+Sheet1!BN195)-(Sheet2!BN194+Sheet2!BN195)</f>
        <v>0</v>
      </c>
      <c r="BO19" s="3">
        <f ca="1">-(Sheet1!BO194+Sheet1!BO195)-(Sheet2!BO194+Sheet2!BO195)</f>
        <v>0</v>
      </c>
      <c r="BP19" s="3">
        <f ca="1">-(Sheet1!BP194+Sheet1!BP195)-(Sheet2!BP194+Sheet2!BP195)</f>
        <v>0</v>
      </c>
      <c r="BQ19" s="3">
        <f ca="1">-(Sheet1!BQ194+Sheet1!BQ195)-(Sheet2!BQ194+Sheet2!BQ195)</f>
        <v>0</v>
      </c>
      <c r="BR19" s="3">
        <f ca="1">-(Sheet1!BR194+Sheet1!BR195)-(Sheet2!BR194+Sheet2!BR195)</f>
        <v>0</v>
      </c>
      <c r="BS19" s="3">
        <f ca="1">-(Sheet1!BS194+Sheet1!BS195)-(Sheet2!BS194+Sheet2!BS195)</f>
        <v>0</v>
      </c>
      <c r="BT19" s="3">
        <f ca="1">-(Sheet1!BT194+Sheet1!BT195)-(Sheet2!BT194+Sheet2!BT195)</f>
        <v>0</v>
      </c>
    </row>
    <row r="20" spans="1:72" ht="15">
      <c r="B20" s="45" t="s">
        <v>191</v>
      </c>
      <c r="C20" t="s">
        <v>192</v>
      </c>
      <c r="D20" s="3">
        <f ca="1">SUM(D17:D19)</f>
        <v>0</v>
      </c>
      <c r="E20" s="3">
        <f t="shared" ref="E20:BP20" ca="1" si="6">SUM(E17:E19)</f>
        <v>0</v>
      </c>
      <c r="F20" s="3">
        <f t="shared" ca="1" si="6"/>
        <v>0</v>
      </c>
      <c r="G20" s="3">
        <f t="shared" ca="1" si="6"/>
        <v>0</v>
      </c>
      <c r="H20" s="3">
        <f t="shared" ca="1" si="6"/>
        <v>-189222.95127272728</v>
      </c>
      <c r="I20" s="3">
        <f t="shared" ca="1" si="6"/>
        <v>-189222.95127272728</v>
      </c>
      <c r="J20" s="3">
        <f t="shared" ca="1" si="6"/>
        <v>-567668.85381818167</v>
      </c>
      <c r="K20" s="3">
        <f t="shared" ca="1" si="6"/>
        <v>-567668.85381818167</v>
      </c>
      <c r="L20" s="3">
        <f t="shared" ca="1" si="6"/>
        <v>-1703006.5614545455</v>
      </c>
      <c r="M20" s="3">
        <f t="shared" ca="1" si="6"/>
        <v>-1703006.5614545455</v>
      </c>
      <c r="N20" s="3">
        <f t="shared" ca="1" si="6"/>
        <v>-1703006.5614545455</v>
      </c>
      <c r="O20" s="3">
        <f t="shared" ca="1" si="6"/>
        <v>-1703006.5614545455</v>
      </c>
      <c r="P20" s="3">
        <f t="shared" ca="1" si="6"/>
        <v>-1703006.5614545455</v>
      </c>
      <c r="Q20" s="3">
        <f t="shared" ca="1" si="6"/>
        <v>-1703006.5614545455</v>
      </c>
      <c r="R20" s="3">
        <f t="shared" ca="1" si="6"/>
        <v>-1703008.642909091</v>
      </c>
      <c r="S20" s="3">
        <f t="shared" ca="1" si="6"/>
        <v>-1971510.1505454541</v>
      </c>
      <c r="T20" s="3">
        <f t="shared" ca="1" si="6"/>
        <v>-2160737.2647272726</v>
      </c>
      <c r="U20" s="3">
        <f t="shared" ca="1" si="6"/>
        <v>-2697740.2800000003</v>
      </c>
      <c r="V20" s="3">
        <f t="shared" ca="1" si="6"/>
        <v>-2697752.7687272727</v>
      </c>
      <c r="W20" s="3">
        <f t="shared" ca="1" si="6"/>
        <v>-4308761.8145454545</v>
      </c>
      <c r="X20" s="3">
        <f t="shared" ca="1" si="6"/>
        <v>-4308761.8145454545</v>
      </c>
      <c r="Y20" s="3">
        <f t="shared" ca="1" si="6"/>
        <v>-4308761.8145454545</v>
      </c>
      <c r="Z20" s="3">
        <f t="shared" ca="1" si="6"/>
        <v>-4308761.8145454545</v>
      </c>
      <c r="AA20" s="3">
        <f t="shared" ca="1" si="6"/>
        <v>-4308761.8145454545</v>
      </c>
      <c r="AB20" s="3">
        <f t="shared" ca="1" si="6"/>
        <v>-4308761.8145454545</v>
      </c>
      <c r="AC20" s="3">
        <f t="shared" ca="1" si="6"/>
        <v>-4308761.8145454545</v>
      </c>
      <c r="AD20" s="3">
        <f t="shared" ca="1" si="6"/>
        <v>-4308772.6843636362</v>
      </c>
      <c r="AE20" s="3">
        <f t="shared" ca="1" si="6"/>
        <v>-4615122.7832727265</v>
      </c>
      <c r="AF20" s="3">
        <f t="shared" ca="1" si="6"/>
        <v>-4615140.3600000013</v>
      </c>
      <c r="AG20" s="3">
        <f t="shared" ca="1" si="6"/>
        <v>-4690837.5425454536</v>
      </c>
      <c r="AH20" s="3">
        <f t="shared" ca="1" si="6"/>
        <v>-4690890.2727272771</v>
      </c>
      <c r="AI20" s="3">
        <f t="shared" ca="1" si="6"/>
        <v>-4917981.8203636352</v>
      </c>
      <c r="AJ20" s="3">
        <f t="shared" ca="1" si="6"/>
        <v>-4917981.8203636352</v>
      </c>
      <c r="AK20" s="3">
        <f t="shared" ca="1" si="6"/>
        <v>-4917981.8203636352</v>
      </c>
      <c r="AL20" s="3">
        <f t="shared" ca="1" si="6"/>
        <v>-4422397.9003636353</v>
      </c>
      <c r="AM20" s="3">
        <f t="shared" ca="1" si="6"/>
        <v>-4422397.9003636353</v>
      </c>
      <c r="AN20" s="3">
        <f t="shared" ca="1" si="6"/>
        <v>-3431230.0603636364</v>
      </c>
      <c r="AO20" s="3">
        <f t="shared" ca="1" si="6"/>
        <v>-3431230.0603636364</v>
      </c>
      <c r="AP20" s="3">
        <f t="shared" ca="1" si="6"/>
        <v>-457735.32872727333</v>
      </c>
      <c r="AQ20" s="3">
        <f t="shared" ca="1" si="6"/>
        <v>-495583.91999999993</v>
      </c>
      <c r="AR20" s="3">
        <f t="shared" ca="1" si="6"/>
        <v>-495583.91999999993</v>
      </c>
      <c r="AS20" s="3">
        <f t="shared" ca="1" si="6"/>
        <v>-495583.91999999993</v>
      </c>
      <c r="AT20" s="3">
        <f t="shared" ca="1" si="6"/>
        <v>-495583.91999999993</v>
      </c>
      <c r="AU20" s="3">
        <f t="shared" ca="1" si="6"/>
        <v>-495583.91999999993</v>
      </c>
      <c r="AV20" s="3">
        <f t="shared" ca="1" si="6"/>
        <v>-495583.91999999993</v>
      </c>
      <c r="AW20" s="3">
        <f t="shared" ca="1" si="6"/>
        <v>-92250113.500419393</v>
      </c>
      <c r="AX20" s="3">
        <f t="shared" ca="1" si="6"/>
        <v>0</v>
      </c>
      <c r="AY20" s="3">
        <f t="shared" ca="1" si="6"/>
        <v>0</v>
      </c>
      <c r="AZ20" s="3">
        <f t="shared" ca="1" si="6"/>
        <v>0</v>
      </c>
      <c r="BA20" s="3">
        <f t="shared" ca="1" si="6"/>
        <v>0</v>
      </c>
      <c r="BB20" s="3">
        <f t="shared" ca="1" si="6"/>
        <v>-71186887.676877216</v>
      </c>
      <c r="BC20" s="3">
        <f t="shared" ca="1" si="6"/>
        <v>0</v>
      </c>
      <c r="BD20" s="3">
        <f t="shared" ca="1" si="6"/>
        <v>0</v>
      </c>
      <c r="BE20" s="3">
        <f t="shared" ca="1" si="6"/>
        <v>0</v>
      </c>
      <c r="BF20" s="3">
        <f t="shared" ca="1" si="6"/>
        <v>0</v>
      </c>
      <c r="BG20" s="3">
        <f t="shared" ca="1" si="6"/>
        <v>0</v>
      </c>
      <c r="BH20" s="3">
        <f t="shared" ca="1" si="6"/>
        <v>0</v>
      </c>
      <c r="BI20" s="3">
        <f t="shared" ca="1" si="6"/>
        <v>0</v>
      </c>
      <c r="BJ20" s="3">
        <f t="shared" ca="1" si="6"/>
        <v>0</v>
      </c>
      <c r="BK20" s="3">
        <f t="shared" ca="1" si="6"/>
        <v>0</v>
      </c>
      <c r="BL20" s="3">
        <f t="shared" ca="1" si="6"/>
        <v>0</v>
      </c>
      <c r="BM20" s="3">
        <f t="shared" ca="1" si="6"/>
        <v>0</v>
      </c>
      <c r="BN20" s="3">
        <f t="shared" ca="1" si="6"/>
        <v>0</v>
      </c>
      <c r="BO20" s="3">
        <f t="shared" ca="1" si="6"/>
        <v>0</v>
      </c>
      <c r="BP20" s="3">
        <f t="shared" ca="1" si="6"/>
        <v>0</v>
      </c>
      <c r="BQ20" s="3">
        <f t="shared" ref="BQ20:BT20" ca="1" si="7">SUM(BQ17:BQ19)</f>
        <v>0</v>
      </c>
      <c r="BR20" s="3">
        <f t="shared" ca="1" si="7"/>
        <v>0</v>
      </c>
      <c r="BS20" s="3">
        <f t="shared" ca="1" si="7"/>
        <v>0</v>
      </c>
      <c r="BT20" s="3">
        <f t="shared" ca="1" si="7"/>
        <v>0</v>
      </c>
    </row>
    <row r="21" spans="1:72" ht="15.75">
      <c r="A21" t="s">
        <v>186</v>
      </c>
      <c r="B21" s="44" t="s">
        <v>193</v>
      </c>
      <c r="C21" t="s">
        <v>194</v>
      </c>
      <c r="D21" s="3">
        <f ca="1">D15+D20</f>
        <v>-104327.66666666667</v>
      </c>
      <c r="E21" s="3">
        <f t="shared" ref="E21:BP21" ca="1" si="8">E15+E20</f>
        <v>-104327.66666666667</v>
      </c>
      <c r="F21" s="3">
        <f t="shared" ca="1" si="8"/>
        <v>-104327.66666666667</v>
      </c>
      <c r="G21" s="3">
        <f t="shared" ca="1" si="8"/>
        <v>-26081.916666666668</v>
      </c>
      <c r="H21" s="3">
        <f t="shared" ca="1" si="8"/>
        <v>2402874.3320606058</v>
      </c>
      <c r="I21" s="3">
        <f t="shared" ca="1" si="8"/>
        <v>2402874.3320606058</v>
      </c>
      <c r="J21" s="3">
        <f t="shared" ca="1" si="8"/>
        <v>8569876.4295151513</v>
      </c>
      <c r="K21" s="3">
        <f t="shared" ca="1" si="8"/>
        <v>8569876.4295151513</v>
      </c>
      <c r="L21" s="3">
        <f t="shared" ca="1" si="8"/>
        <v>27070882.721878786</v>
      </c>
      <c r="M21" s="3">
        <f t="shared" ca="1" si="8"/>
        <v>27070882.721878786</v>
      </c>
      <c r="N21" s="3">
        <f t="shared" ca="1" si="8"/>
        <v>27070882.721878786</v>
      </c>
      <c r="O21" s="3">
        <f t="shared" ca="1" si="8"/>
        <v>27070882.721878786</v>
      </c>
      <c r="P21" s="3">
        <f t="shared" ca="1" si="8"/>
        <v>27070882.721878786</v>
      </c>
      <c r="Q21" s="3">
        <f t="shared" ca="1" si="8"/>
        <v>27070882.721878786</v>
      </c>
      <c r="R21" s="3">
        <f t="shared" ca="1" si="8"/>
        <v>27070909.440424241</v>
      </c>
      <c r="S21" s="3">
        <f t="shared" ca="1" si="8"/>
        <v>30517523.13278788</v>
      </c>
      <c r="T21" s="3">
        <f t="shared" ca="1" si="8"/>
        <v>33601092.018606067</v>
      </c>
      <c r="U21" s="3">
        <f t="shared" ca="1" si="8"/>
        <v>42351877.003333338</v>
      </c>
      <c r="V21" s="3">
        <f t="shared" ca="1" si="8"/>
        <v>42352080.514606073</v>
      </c>
      <c r="W21" s="3">
        <f t="shared" ca="1" si="8"/>
        <v>68604435.468787879</v>
      </c>
      <c r="X21" s="3">
        <f t="shared" ca="1" si="8"/>
        <v>43554458.268787876</v>
      </c>
      <c r="Y21" s="3">
        <f t="shared" ca="1" si="8"/>
        <v>68604435.468787879</v>
      </c>
      <c r="Z21" s="3">
        <f t="shared" ca="1" si="8"/>
        <v>68604435.468787879</v>
      </c>
      <c r="AA21" s="3">
        <f t="shared" ca="1" si="8"/>
        <v>68604435.468787879</v>
      </c>
      <c r="AB21" s="3">
        <f t="shared" ca="1" si="8"/>
        <v>68604435.468787879</v>
      </c>
      <c r="AC21" s="3">
        <f t="shared" ca="1" si="8"/>
        <v>66229439.268787876</v>
      </c>
      <c r="AD21" s="3">
        <f t="shared" ca="1" si="8"/>
        <v>66229585.998969704</v>
      </c>
      <c r="AE21" s="3">
        <f t="shared" ca="1" si="8"/>
        <v>71090821.100060597</v>
      </c>
      <c r="AF21" s="3">
        <f t="shared" ca="1" si="8"/>
        <v>71091107.523333356</v>
      </c>
      <c r="AG21" s="3">
        <f t="shared" ca="1" si="8"/>
        <v>72324638.340787873</v>
      </c>
      <c r="AH21" s="3">
        <f t="shared" ca="1" si="8"/>
        <v>72325452.01060611</v>
      </c>
      <c r="AI21" s="3">
        <f t="shared" ca="1" si="8"/>
        <v>75829660.262969688</v>
      </c>
      <c r="AJ21" s="3">
        <f t="shared" ca="1" si="8"/>
        <v>75829660.262969688</v>
      </c>
      <c r="AK21" s="3">
        <f t="shared" ca="1" si="8"/>
        <v>75829660.262969688</v>
      </c>
      <c r="AL21" s="3">
        <f t="shared" ca="1" si="8"/>
        <v>69468108.182969689</v>
      </c>
      <c r="AM21" s="3">
        <f t="shared" ca="1" si="8"/>
        <v>69468108.182969689</v>
      </c>
      <c r="AN21" s="3">
        <f t="shared" ca="1" si="8"/>
        <v>53316436.0229697</v>
      </c>
      <c r="AO21" s="3">
        <f t="shared" ca="1" si="8"/>
        <v>53316436.0229697</v>
      </c>
      <c r="AP21" s="3">
        <f t="shared" ca="1" si="8"/>
        <v>7432988.7546060709</v>
      </c>
      <c r="AQ21" s="3">
        <f t="shared" ca="1" si="8"/>
        <v>8049754.163333334</v>
      </c>
      <c r="AR21" s="3">
        <f t="shared" ca="1" si="8"/>
        <v>8049754.163333334</v>
      </c>
      <c r="AS21" s="3">
        <f t="shared" ca="1" si="8"/>
        <v>8049754.163333334</v>
      </c>
      <c r="AT21" s="3">
        <f t="shared" ca="1" si="8"/>
        <v>8049754.163333334</v>
      </c>
      <c r="AU21" s="3">
        <f t="shared" ca="1" si="8"/>
        <v>8049754.163333334</v>
      </c>
      <c r="AV21" s="3">
        <f t="shared" ca="1" si="8"/>
        <v>8049754.163333334</v>
      </c>
      <c r="AW21" s="3">
        <f t="shared" ca="1" si="8"/>
        <v>-83704775.417086065</v>
      </c>
      <c r="AX21" s="3">
        <f t="shared" ca="1" si="8"/>
        <v>-26081.916666666668</v>
      </c>
      <c r="AY21" s="3">
        <f t="shared" ca="1" si="8"/>
        <v>-26081.916666666668</v>
      </c>
      <c r="AZ21" s="3">
        <f t="shared" ca="1" si="8"/>
        <v>-26081.916666666668</v>
      </c>
      <c r="BA21" s="3">
        <f t="shared" ca="1" si="8"/>
        <v>-26081.916666666668</v>
      </c>
      <c r="BB21" s="3">
        <f t="shared" ca="1" si="8"/>
        <v>-71212969.593543887</v>
      </c>
      <c r="BC21" s="3">
        <f t="shared" ca="1" si="8"/>
        <v>0</v>
      </c>
      <c r="BD21" s="3">
        <f t="shared" ca="1" si="8"/>
        <v>0</v>
      </c>
      <c r="BE21" s="3">
        <f t="shared" ca="1" si="8"/>
        <v>0</v>
      </c>
      <c r="BF21" s="3">
        <f t="shared" ca="1" si="8"/>
        <v>0</v>
      </c>
      <c r="BG21" s="3">
        <f t="shared" ca="1" si="8"/>
        <v>0</v>
      </c>
      <c r="BH21" s="3">
        <f t="shared" ca="1" si="8"/>
        <v>0</v>
      </c>
      <c r="BI21" s="3">
        <f t="shared" ca="1" si="8"/>
        <v>0</v>
      </c>
      <c r="BJ21" s="3">
        <f t="shared" ca="1" si="8"/>
        <v>0</v>
      </c>
      <c r="BK21" s="3">
        <f t="shared" ca="1" si="8"/>
        <v>0</v>
      </c>
      <c r="BL21" s="3">
        <f t="shared" ca="1" si="8"/>
        <v>0</v>
      </c>
      <c r="BM21" s="3">
        <f t="shared" ca="1" si="8"/>
        <v>0</v>
      </c>
      <c r="BN21" s="3">
        <f t="shared" ca="1" si="8"/>
        <v>0</v>
      </c>
      <c r="BO21" s="3">
        <f t="shared" ca="1" si="8"/>
        <v>0</v>
      </c>
      <c r="BP21" s="3">
        <f t="shared" ca="1" si="8"/>
        <v>0</v>
      </c>
      <c r="BQ21" s="3">
        <f t="shared" ref="BQ21:BT21" ca="1" si="9">BQ15+BQ20</f>
        <v>0</v>
      </c>
      <c r="BR21" s="3">
        <f t="shared" ca="1" si="9"/>
        <v>0</v>
      </c>
      <c r="BS21" s="3">
        <f t="shared" ca="1" si="9"/>
        <v>0</v>
      </c>
      <c r="BT21" s="3">
        <f t="shared" ca="1" si="9"/>
        <v>0</v>
      </c>
    </row>
    <row r="22" spans="1:72" ht="15.75">
      <c r="A22">
        <v>4</v>
      </c>
      <c r="B22" s="44" t="s">
        <v>121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</row>
    <row r="23" spans="1:72" ht="15">
      <c r="A23">
        <v>4.0999999999999996</v>
      </c>
      <c r="B23" s="45" t="s">
        <v>195</v>
      </c>
      <c r="C23" t="s">
        <v>196</v>
      </c>
      <c r="D23" s="3">
        <f>SUM(D24:D26)</f>
        <v>-411134339.838211</v>
      </c>
      <c r="E23" s="3">
        <f t="shared" ref="E23:BP23" si="10">SUM(E24:E26)</f>
        <v>0</v>
      </c>
      <c r="F23" s="3">
        <f t="shared" si="10"/>
        <v>0</v>
      </c>
      <c r="G23" s="3">
        <f t="shared" si="10"/>
        <v>0</v>
      </c>
      <c r="H23" s="3">
        <f t="shared" si="10"/>
        <v>0</v>
      </c>
      <c r="I23" s="3">
        <f t="shared" si="10"/>
        <v>0</v>
      </c>
      <c r="J23" s="3">
        <f t="shared" si="10"/>
        <v>0</v>
      </c>
      <c r="K23" s="3">
        <f t="shared" si="10"/>
        <v>0</v>
      </c>
      <c r="L23" s="3">
        <f t="shared" si="10"/>
        <v>0</v>
      </c>
      <c r="M23" s="3">
        <f t="shared" si="10"/>
        <v>0</v>
      </c>
      <c r="N23" s="3">
        <f t="shared" si="10"/>
        <v>0</v>
      </c>
      <c r="O23" s="3">
        <f t="shared" si="10"/>
        <v>0</v>
      </c>
      <c r="P23" s="3">
        <f t="shared" si="10"/>
        <v>0</v>
      </c>
      <c r="Q23" s="3">
        <f t="shared" si="10"/>
        <v>0</v>
      </c>
      <c r="R23" s="3">
        <f t="shared" si="10"/>
        <v>0</v>
      </c>
      <c r="S23" s="3">
        <f t="shared" si="10"/>
        <v>0</v>
      </c>
      <c r="T23" s="3">
        <f t="shared" si="10"/>
        <v>0</v>
      </c>
      <c r="U23" s="3">
        <f t="shared" si="10"/>
        <v>0</v>
      </c>
      <c r="V23" s="3">
        <f t="shared" si="10"/>
        <v>0</v>
      </c>
      <c r="W23" s="3">
        <f t="shared" si="10"/>
        <v>0</v>
      </c>
      <c r="X23" s="3">
        <f t="shared" si="10"/>
        <v>0</v>
      </c>
      <c r="Y23" s="3">
        <f t="shared" si="10"/>
        <v>0</v>
      </c>
      <c r="Z23" s="3">
        <f t="shared" si="10"/>
        <v>0</v>
      </c>
      <c r="AA23" s="3">
        <f t="shared" si="10"/>
        <v>0</v>
      </c>
      <c r="AB23" s="3">
        <f t="shared" si="10"/>
        <v>0</v>
      </c>
      <c r="AC23" s="3">
        <f t="shared" si="10"/>
        <v>0</v>
      </c>
      <c r="AD23" s="3">
        <f t="shared" si="10"/>
        <v>0</v>
      </c>
      <c r="AE23" s="3">
        <f t="shared" si="10"/>
        <v>0</v>
      </c>
      <c r="AF23" s="3">
        <f t="shared" si="10"/>
        <v>0</v>
      </c>
      <c r="AG23" s="3">
        <f t="shared" si="10"/>
        <v>0</v>
      </c>
      <c r="AH23" s="3">
        <f t="shared" si="10"/>
        <v>0</v>
      </c>
      <c r="AI23" s="3">
        <f t="shared" si="10"/>
        <v>0</v>
      </c>
      <c r="AJ23" s="3">
        <f t="shared" si="10"/>
        <v>0</v>
      </c>
      <c r="AK23" s="3">
        <f t="shared" si="10"/>
        <v>0</v>
      </c>
      <c r="AL23" s="3">
        <f t="shared" si="10"/>
        <v>0</v>
      </c>
      <c r="AM23" s="3">
        <f t="shared" si="10"/>
        <v>0</v>
      </c>
      <c r="AN23" s="3">
        <f t="shared" si="10"/>
        <v>0</v>
      </c>
      <c r="AO23" s="3">
        <f t="shared" si="10"/>
        <v>0</v>
      </c>
      <c r="AP23" s="3">
        <f t="shared" si="10"/>
        <v>0</v>
      </c>
      <c r="AQ23" s="3">
        <f t="shared" si="10"/>
        <v>0</v>
      </c>
      <c r="AR23" s="3">
        <f t="shared" si="10"/>
        <v>0</v>
      </c>
      <c r="AS23" s="3">
        <f t="shared" si="10"/>
        <v>0</v>
      </c>
      <c r="AT23" s="3">
        <f t="shared" si="10"/>
        <v>0</v>
      </c>
      <c r="AU23" s="3">
        <f t="shared" si="10"/>
        <v>0</v>
      </c>
      <c r="AV23" s="3">
        <f t="shared" si="10"/>
        <v>0</v>
      </c>
      <c r="AW23" s="3">
        <f t="shared" si="10"/>
        <v>0</v>
      </c>
      <c r="AX23" s="3">
        <f t="shared" si="10"/>
        <v>0</v>
      </c>
      <c r="AY23" s="3">
        <f t="shared" si="10"/>
        <v>0</v>
      </c>
      <c r="AZ23" s="3">
        <f t="shared" si="10"/>
        <v>0</v>
      </c>
      <c r="BA23" s="3">
        <f t="shared" si="10"/>
        <v>0</v>
      </c>
      <c r="BB23" s="3">
        <f t="shared" si="10"/>
        <v>0</v>
      </c>
      <c r="BC23" s="3">
        <f t="shared" si="10"/>
        <v>0</v>
      </c>
      <c r="BD23" s="3">
        <f t="shared" si="10"/>
        <v>0</v>
      </c>
      <c r="BE23" s="3">
        <f t="shared" si="10"/>
        <v>0</v>
      </c>
      <c r="BF23" s="3">
        <f t="shared" si="10"/>
        <v>0</v>
      </c>
      <c r="BG23" s="3">
        <f t="shared" si="10"/>
        <v>0</v>
      </c>
      <c r="BH23" s="3">
        <f t="shared" si="10"/>
        <v>0</v>
      </c>
      <c r="BI23" s="3">
        <f t="shared" si="10"/>
        <v>0</v>
      </c>
      <c r="BJ23" s="3">
        <f t="shared" si="10"/>
        <v>0</v>
      </c>
      <c r="BK23" s="3">
        <f t="shared" si="10"/>
        <v>0</v>
      </c>
      <c r="BL23" s="3">
        <f t="shared" si="10"/>
        <v>0</v>
      </c>
      <c r="BM23" s="3">
        <f t="shared" si="10"/>
        <v>0</v>
      </c>
      <c r="BN23" s="3">
        <f t="shared" si="10"/>
        <v>0</v>
      </c>
      <c r="BO23" s="3">
        <f t="shared" si="10"/>
        <v>0</v>
      </c>
      <c r="BP23" s="3">
        <f t="shared" si="10"/>
        <v>0</v>
      </c>
      <c r="BQ23" s="3">
        <f t="shared" ref="BQ23:BT23" si="11">SUM(BQ24:BQ26)</f>
        <v>0</v>
      </c>
      <c r="BR23" s="3">
        <f t="shared" si="11"/>
        <v>0</v>
      </c>
      <c r="BS23" s="3">
        <f t="shared" si="11"/>
        <v>0</v>
      </c>
      <c r="BT23" s="3">
        <f t="shared" si="11"/>
        <v>0</v>
      </c>
    </row>
    <row r="24" spans="1:72">
      <c r="B24" t="s">
        <v>227</v>
      </c>
      <c r="D24" s="3">
        <f>-Sheet1!C90</f>
        <v>-389634339.838211</v>
      </c>
      <c r="E24" s="3">
        <f>-Sheet1!D90</f>
        <v>0</v>
      </c>
      <c r="F24" s="3">
        <f>-Sheet1!E90</f>
        <v>0</v>
      </c>
      <c r="G24" s="3">
        <f>-Sheet1!F90</f>
        <v>0</v>
      </c>
      <c r="H24" s="3">
        <f>-Sheet1!G90</f>
        <v>0</v>
      </c>
      <c r="I24" s="3">
        <f>-Sheet1!H90</f>
        <v>0</v>
      </c>
      <c r="J24" s="3">
        <f>-Sheet1!I90</f>
        <v>0</v>
      </c>
      <c r="K24" s="3">
        <f>-Sheet1!J90</f>
        <v>0</v>
      </c>
      <c r="L24" s="3">
        <f>-Sheet1!K90</f>
        <v>0</v>
      </c>
      <c r="M24" s="3">
        <f>-Sheet1!L90</f>
        <v>0</v>
      </c>
      <c r="N24" s="3">
        <f>-Sheet1!M90</f>
        <v>0</v>
      </c>
      <c r="O24" s="3">
        <f>-Sheet1!N90</f>
        <v>0</v>
      </c>
      <c r="P24" s="3">
        <f>-Sheet1!O90</f>
        <v>0</v>
      </c>
      <c r="Q24" s="3">
        <f>-Sheet1!P90</f>
        <v>0</v>
      </c>
      <c r="R24" s="3">
        <f>-Sheet1!Q90</f>
        <v>0</v>
      </c>
      <c r="S24" s="3">
        <f>-Sheet1!R90</f>
        <v>0</v>
      </c>
      <c r="T24" s="3">
        <f>-Sheet1!S90</f>
        <v>0</v>
      </c>
      <c r="U24" s="3">
        <f>-Sheet1!T90</f>
        <v>0</v>
      </c>
      <c r="V24" s="3">
        <f>-Sheet1!U90</f>
        <v>0</v>
      </c>
      <c r="W24" s="3">
        <f>-Sheet1!V90</f>
        <v>0</v>
      </c>
      <c r="X24" s="3">
        <f>-Sheet1!W90</f>
        <v>0</v>
      </c>
      <c r="Y24" s="3">
        <f>-Sheet1!X90</f>
        <v>0</v>
      </c>
      <c r="Z24" s="3">
        <f>-Sheet1!Y90</f>
        <v>0</v>
      </c>
      <c r="AA24" s="3">
        <f>-Sheet1!Z90</f>
        <v>0</v>
      </c>
      <c r="AB24" s="3">
        <f>-Sheet1!AA90</f>
        <v>0</v>
      </c>
      <c r="AC24" s="3">
        <f>-Sheet1!AB90</f>
        <v>0</v>
      </c>
      <c r="AD24" s="3">
        <f>-Sheet1!AC90</f>
        <v>0</v>
      </c>
      <c r="AE24" s="3">
        <f>-Sheet1!AD90</f>
        <v>0</v>
      </c>
      <c r="AF24" s="3">
        <f>-Sheet1!AE90</f>
        <v>0</v>
      </c>
      <c r="AG24" s="3">
        <f>-Sheet1!AF90</f>
        <v>0</v>
      </c>
      <c r="AH24" s="3">
        <f>-Sheet1!AG90</f>
        <v>0</v>
      </c>
      <c r="AI24" s="3">
        <f>-Sheet1!AH90</f>
        <v>0</v>
      </c>
      <c r="AJ24" s="3">
        <f>-Sheet1!AI90</f>
        <v>0</v>
      </c>
      <c r="AK24" s="3">
        <f>-Sheet1!AJ90</f>
        <v>0</v>
      </c>
      <c r="AL24" s="3">
        <f>-Sheet1!AK90</f>
        <v>0</v>
      </c>
      <c r="AM24" s="3">
        <f>-Sheet1!AL90</f>
        <v>0</v>
      </c>
      <c r="AN24" s="3">
        <f>-Sheet1!AM90</f>
        <v>0</v>
      </c>
      <c r="AO24" s="3">
        <f>-Sheet1!AN90</f>
        <v>0</v>
      </c>
      <c r="AP24" s="3">
        <f>-Sheet1!AO90</f>
        <v>0</v>
      </c>
      <c r="AQ24" s="3">
        <f>-Sheet1!AP90</f>
        <v>0</v>
      </c>
      <c r="AR24" s="3">
        <f>-Sheet1!AQ90</f>
        <v>0</v>
      </c>
      <c r="AS24" s="3">
        <f>-Sheet1!AR90</f>
        <v>0</v>
      </c>
      <c r="AT24" s="3">
        <f>-Sheet1!AS90</f>
        <v>0</v>
      </c>
      <c r="AU24" s="3">
        <f>-Sheet1!AT90</f>
        <v>0</v>
      </c>
      <c r="AV24" s="3">
        <f>-Sheet1!AU90</f>
        <v>0</v>
      </c>
      <c r="AW24" s="3">
        <f>-Sheet1!AV90</f>
        <v>0</v>
      </c>
      <c r="AX24" s="3">
        <f>-Sheet1!AW90</f>
        <v>0</v>
      </c>
      <c r="AY24" s="3">
        <f>-Sheet1!AX90</f>
        <v>0</v>
      </c>
      <c r="AZ24" s="3">
        <f>-Sheet1!AY90</f>
        <v>0</v>
      </c>
      <c r="BA24" s="3">
        <f>-Sheet1!AZ90</f>
        <v>0</v>
      </c>
      <c r="BB24" s="3">
        <f>-Sheet1!BA90</f>
        <v>0</v>
      </c>
      <c r="BC24" s="3">
        <f>-Sheet1!BB90</f>
        <v>0</v>
      </c>
      <c r="BD24" s="3">
        <f>-Sheet1!BC90</f>
        <v>0</v>
      </c>
      <c r="BE24" s="3">
        <f>-Sheet1!BD90</f>
        <v>0</v>
      </c>
      <c r="BF24" s="3">
        <f>-Sheet1!BE90</f>
        <v>0</v>
      </c>
      <c r="BG24" s="3">
        <f>-Sheet1!BF90-Sheet2!BF90</f>
        <v>0</v>
      </c>
      <c r="BH24" s="3">
        <f>-Sheet1!BG90-Sheet2!BG90</f>
        <v>0</v>
      </c>
      <c r="BI24" s="3">
        <f>-Sheet1!BH90-Sheet2!BH90</f>
        <v>0</v>
      </c>
      <c r="BJ24" s="3">
        <f>-Sheet1!BI90-Sheet2!BI90</f>
        <v>0</v>
      </c>
      <c r="BK24" s="3">
        <f>-Sheet1!BJ90-Sheet2!BJ90</f>
        <v>0</v>
      </c>
      <c r="BL24" s="3">
        <f>-Sheet1!BK90-Sheet2!BK90</f>
        <v>0</v>
      </c>
      <c r="BM24" s="3">
        <f>-Sheet1!BL90-Sheet2!BL90</f>
        <v>0</v>
      </c>
      <c r="BN24" s="3">
        <f>-Sheet1!BM90-Sheet2!BM90</f>
        <v>0</v>
      </c>
      <c r="BO24" s="3">
        <f>-Sheet1!BN90-Sheet2!BN90</f>
        <v>0</v>
      </c>
      <c r="BP24" s="3">
        <f>-Sheet1!BO90-Sheet2!BO90</f>
        <v>0</v>
      </c>
      <c r="BQ24" s="3">
        <f>-Sheet1!BP90-Sheet2!BP90</f>
        <v>0</v>
      </c>
      <c r="BR24" s="3">
        <f>-Sheet1!BQ90-Sheet2!BQ90</f>
        <v>0</v>
      </c>
      <c r="BS24" s="3">
        <f>-Sheet1!BR90-Sheet2!BR90</f>
        <v>0</v>
      </c>
      <c r="BT24" s="3">
        <f>-Sheet1!BS90-Sheet2!BS90</f>
        <v>0</v>
      </c>
    </row>
    <row r="25" spans="1:72">
      <c r="B25" t="s">
        <v>228</v>
      </c>
      <c r="D25" s="3">
        <f>-Sheet1!C91</f>
        <v>-20000000</v>
      </c>
      <c r="E25" s="3">
        <f>-Sheet1!D91</f>
        <v>0</v>
      </c>
      <c r="F25" s="3">
        <f>-Sheet1!E91</f>
        <v>0</v>
      </c>
      <c r="G25" s="3">
        <f>-Sheet1!F91</f>
        <v>0</v>
      </c>
      <c r="H25" s="3">
        <f>-Sheet1!G91</f>
        <v>0</v>
      </c>
      <c r="I25" s="3">
        <f>-Sheet1!H91</f>
        <v>0</v>
      </c>
      <c r="J25" s="3">
        <f>-Sheet1!I91</f>
        <v>0</v>
      </c>
      <c r="K25" s="3">
        <f>-Sheet1!J91</f>
        <v>0</v>
      </c>
      <c r="L25" s="3">
        <f>-Sheet1!K91</f>
        <v>0</v>
      </c>
      <c r="M25" s="3">
        <f>-Sheet1!L91</f>
        <v>0</v>
      </c>
      <c r="N25" s="3">
        <f>-Sheet1!M91</f>
        <v>0</v>
      </c>
      <c r="O25" s="3">
        <f>-Sheet1!N91</f>
        <v>0</v>
      </c>
      <c r="P25" s="3">
        <f>-Sheet1!O91</f>
        <v>0</v>
      </c>
      <c r="Q25" s="3">
        <f>-Sheet1!P91</f>
        <v>0</v>
      </c>
      <c r="R25" s="3">
        <f>-Sheet1!Q91</f>
        <v>0</v>
      </c>
      <c r="S25" s="3">
        <f>-Sheet1!R91</f>
        <v>0</v>
      </c>
      <c r="T25" s="3">
        <f>-Sheet1!S91</f>
        <v>0</v>
      </c>
      <c r="U25" s="3">
        <f>-Sheet1!T91</f>
        <v>0</v>
      </c>
      <c r="V25" s="3">
        <f>-Sheet1!U91</f>
        <v>0</v>
      </c>
      <c r="W25" s="3">
        <f>-Sheet1!V91</f>
        <v>0</v>
      </c>
      <c r="X25" s="3">
        <f>-Sheet1!W91</f>
        <v>0</v>
      </c>
      <c r="Y25" s="3">
        <f>-Sheet1!X91</f>
        <v>0</v>
      </c>
      <c r="Z25" s="3">
        <f>-Sheet1!Y91</f>
        <v>0</v>
      </c>
      <c r="AA25" s="3">
        <f>-Sheet1!Z91</f>
        <v>0</v>
      </c>
      <c r="AB25" s="3">
        <f>-Sheet1!AA91</f>
        <v>0</v>
      </c>
      <c r="AC25" s="3">
        <f>-Sheet1!AB91</f>
        <v>0</v>
      </c>
      <c r="AD25" s="3">
        <f>-Sheet1!AC91</f>
        <v>0</v>
      </c>
      <c r="AE25" s="3">
        <f>-Sheet1!AD91</f>
        <v>0</v>
      </c>
      <c r="AF25" s="3">
        <f>-Sheet1!AE91</f>
        <v>0</v>
      </c>
      <c r="AG25" s="3">
        <f>-Sheet1!AF91</f>
        <v>0</v>
      </c>
      <c r="AH25" s="3">
        <f>-Sheet1!AG91</f>
        <v>0</v>
      </c>
      <c r="AI25" s="3">
        <f>-Sheet1!AH91</f>
        <v>0</v>
      </c>
      <c r="AJ25" s="3">
        <f>-Sheet1!AI91</f>
        <v>0</v>
      </c>
      <c r="AK25" s="3">
        <f>-Sheet1!AJ91</f>
        <v>0</v>
      </c>
      <c r="AL25" s="3">
        <f>-Sheet1!AK91</f>
        <v>0</v>
      </c>
      <c r="AM25" s="3">
        <f>-Sheet1!AL91</f>
        <v>0</v>
      </c>
      <c r="AN25" s="3">
        <f>-Sheet1!AM91</f>
        <v>0</v>
      </c>
      <c r="AO25" s="3">
        <f>-Sheet1!AN91</f>
        <v>0</v>
      </c>
      <c r="AP25" s="3">
        <f>-Sheet1!AO91</f>
        <v>0</v>
      </c>
      <c r="AQ25" s="3">
        <f>-Sheet1!AP91</f>
        <v>0</v>
      </c>
      <c r="AR25" s="3">
        <f>-Sheet1!AQ91</f>
        <v>0</v>
      </c>
      <c r="AS25" s="3">
        <f>-Sheet1!AR91</f>
        <v>0</v>
      </c>
      <c r="AT25" s="3">
        <f>-Sheet1!AS91</f>
        <v>0</v>
      </c>
      <c r="AU25" s="3">
        <f>-Sheet1!AT91</f>
        <v>0</v>
      </c>
      <c r="AV25" s="3">
        <f>-Sheet1!AU91</f>
        <v>0</v>
      </c>
      <c r="AW25" s="3">
        <f>-Sheet1!AV91</f>
        <v>0</v>
      </c>
      <c r="AX25" s="3">
        <f>-Sheet1!AW91</f>
        <v>0</v>
      </c>
      <c r="AY25" s="3">
        <f>-Sheet1!AX91</f>
        <v>0</v>
      </c>
      <c r="AZ25" s="3">
        <f>-Sheet1!AY91</f>
        <v>0</v>
      </c>
      <c r="BA25" s="3">
        <f>-Sheet1!AZ91</f>
        <v>0</v>
      </c>
      <c r="BB25" s="3">
        <f>-Sheet1!BA91</f>
        <v>0</v>
      </c>
      <c r="BC25" s="3">
        <f>-Sheet1!BB91</f>
        <v>0</v>
      </c>
      <c r="BD25" s="3">
        <f>-Sheet1!BC91</f>
        <v>0</v>
      </c>
      <c r="BE25" s="3">
        <f>-Sheet1!BD91</f>
        <v>0</v>
      </c>
      <c r="BF25" s="3">
        <f>-Sheet1!BE91</f>
        <v>0</v>
      </c>
      <c r="BG25" s="3">
        <f>-Sheet1!BF91-Sheet2!BF91</f>
        <v>0</v>
      </c>
      <c r="BH25" s="3">
        <f>-Sheet1!BG91-Sheet2!BG91</f>
        <v>0</v>
      </c>
      <c r="BI25" s="3">
        <f>-Sheet1!BH91-Sheet2!BH91</f>
        <v>0</v>
      </c>
      <c r="BJ25" s="3">
        <f>-Sheet1!BI91-Sheet2!BI91</f>
        <v>0</v>
      </c>
      <c r="BK25" s="3">
        <f>-Sheet1!BJ91-Sheet2!BJ91</f>
        <v>0</v>
      </c>
      <c r="BL25" s="3">
        <f>-Sheet1!BK91-Sheet2!BK91</f>
        <v>0</v>
      </c>
      <c r="BM25" s="3">
        <f>-Sheet1!BL91-Sheet2!BL91</f>
        <v>0</v>
      </c>
      <c r="BN25" s="3">
        <f>-Sheet1!BM91-Sheet2!BM91</f>
        <v>0</v>
      </c>
      <c r="BO25" s="3">
        <f>-Sheet1!BN91-Sheet2!BN91</f>
        <v>0</v>
      </c>
      <c r="BP25" s="3">
        <f>-Sheet1!BO91-Sheet2!BO91</f>
        <v>0</v>
      </c>
      <c r="BQ25" s="3">
        <f>-Sheet1!BP91-Sheet2!BP91</f>
        <v>0</v>
      </c>
      <c r="BR25" s="3">
        <f>-Sheet1!BQ91-Sheet2!BQ91</f>
        <v>0</v>
      </c>
      <c r="BS25" s="3">
        <f>-Sheet1!BR91-Sheet2!BR91</f>
        <v>0</v>
      </c>
      <c r="BT25" s="3">
        <f>-Sheet1!BS91-Sheet2!BS91</f>
        <v>0</v>
      </c>
    </row>
    <row r="26" spans="1:72">
      <c r="B26" t="s">
        <v>229</v>
      </c>
      <c r="D26" s="3">
        <f>-Sheet1!C92</f>
        <v>-1500000</v>
      </c>
      <c r="E26" s="3">
        <f>-Sheet1!D92</f>
        <v>0</v>
      </c>
      <c r="F26" s="3">
        <f>-Sheet1!E92</f>
        <v>0</v>
      </c>
      <c r="G26" s="3">
        <f>-Sheet1!F92</f>
        <v>0</v>
      </c>
      <c r="H26" s="3">
        <f>-Sheet1!G92</f>
        <v>0</v>
      </c>
      <c r="I26" s="3">
        <f>-Sheet1!H92</f>
        <v>0</v>
      </c>
      <c r="J26" s="3">
        <f>-Sheet1!I92</f>
        <v>0</v>
      </c>
      <c r="K26" s="3">
        <f>-Sheet1!J92</f>
        <v>0</v>
      </c>
      <c r="L26" s="3">
        <f>-Sheet1!K92</f>
        <v>0</v>
      </c>
      <c r="M26" s="3">
        <f>-Sheet1!L92</f>
        <v>0</v>
      </c>
      <c r="N26" s="3">
        <f>-Sheet1!M92</f>
        <v>0</v>
      </c>
      <c r="O26" s="3">
        <f>-Sheet1!N92</f>
        <v>0</v>
      </c>
      <c r="P26" s="3">
        <f>-Sheet1!O92</f>
        <v>0</v>
      </c>
      <c r="Q26" s="3">
        <f>-Sheet1!P92</f>
        <v>0</v>
      </c>
      <c r="R26" s="3">
        <f>-Sheet1!Q92</f>
        <v>0</v>
      </c>
      <c r="S26" s="3">
        <f>-Sheet1!R92</f>
        <v>0</v>
      </c>
      <c r="T26" s="3">
        <f>-Sheet1!S92</f>
        <v>0</v>
      </c>
      <c r="U26" s="3">
        <f>-Sheet1!T92</f>
        <v>0</v>
      </c>
      <c r="V26" s="3">
        <f>-Sheet1!U92</f>
        <v>0</v>
      </c>
      <c r="W26" s="3">
        <f>-Sheet1!V92</f>
        <v>0</v>
      </c>
      <c r="X26" s="3">
        <f>-Sheet1!W92</f>
        <v>0</v>
      </c>
      <c r="Y26" s="3">
        <f>-Sheet1!X92</f>
        <v>0</v>
      </c>
      <c r="Z26" s="3">
        <f>-Sheet1!Y92</f>
        <v>0</v>
      </c>
      <c r="AA26" s="3">
        <f>-Sheet1!Z92</f>
        <v>0</v>
      </c>
      <c r="AB26" s="3">
        <f>-Sheet1!AA92</f>
        <v>0</v>
      </c>
      <c r="AC26" s="3">
        <f>-Sheet1!AB92</f>
        <v>0</v>
      </c>
      <c r="AD26" s="3">
        <f>-Sheet1!AC92</f>
        <v>0</v>
      </c>
      <c r="AE26" s="3">
        <f>-Sheet1!AD92</f>
        <v>0</v>
      </c>
      <c r="AF26" s="3">
        <f>-Sheet1!AE92</f>
        <v>0</v>
      </c>
      <c r="AG26" s="3">
        <f>-Sheet1!AF92</f>
        <v>0</v>
      </c>
      <c r="AH26" s="3">
        <f>-Sheet1!AG92</f>
        <v>0</v>
      </c>
      <c r="AI26" s="3">
        <f>-Sheet1!AH92</f>
        <v>0</v>
      </c>
      <c r="AJ26" s="3">
        <f>-Sheet1!AI92</f>
        <v>0</v>
      </c>
      <c r="AK26" s="3">
        <f>-Sheet1!AJ92</f>
        <v>0</v>
      </c>
      <c r="AL26" s="3">
        <f>-Sheet1!AK92</f>
        <v>0</v>
      </c>
      <c r="AM26" s="3">
        <f>-Sheet1!AL92</f>
        <v>0</v>
      </c>
      <c r="AN26" s="3">
        <f>-Sheet1!AM92</f>
        <v>0</v>
      </c>
      <c r="AO26" s="3">
        <f>-Sheet1!AN92</f>
        <v>0</v>
      </c>
      <c r="AP26" s="3">
        <f>-Sheet1!AO92</f>
        <v>0</v>
      </c>
      <c r="AQ26" s="3">
        <f>-Sheet1!AP92</f>
        <v>0</v>
      </c>
      <c r="AR26" s="3">
        <f>-Sheet1!AQ92</f>
        <v>0</v>
      </c>
      <c r="AS26" s="3">
        <f>-Sheet1!AR92</f>
        <v>0</v>
      </c>
      <c r="AT26" s="3">
        <f>-Sheet1!AS92</f>
        <v>0</v>
      </c>
      <c r="AU26" s="3">
        <f>-Sheet1!AT92</f>
        <v>0</v>
      </c>
      <c r="AV26" s="3">
        <f>-Sheet1!AU92</f>
        <v>0</v>
      </c>
      <c r="AW26" s="3">
        <f>-Sheet1!AV92</f>
        <v>0</v>
      </c>
      <c r="AX26" s="3">
        <f>-Sheet1!AW92</f>
        <v>0</v>
      </c>
      <c r="AY26" s="3">
        <f>-Sheet1!AX92</f>
        <v>0</v>
      </c>
      <c r="AZ26" s="3">
        <f>-Sheet1!AY92</f>
        <v>0</v>
      </c>
      <c r="BA26" s="3">
        <f>-Sheet1!AZ92</f>
        <v>0</v>
      </c>
      <c r="BB26" s="3">
        <f>-Sheet1!BA92</f>
        <v>0</v>
      </c>
      <c r="BC26" s="3">
        <f>-Sheet1!BB92</f>
        <v>0</v>
      </c>
      <c r="BD26" s="3">
        <f>-Sheet1!BC92</f>
        <v>0</v>
      </c>
      <c r="BE26" s="3">
        <f>-Sheet1!BD92</f>
        <v>0</v>
      </c>
      <c r="BF26" s="3">
        <f>-Sheet1!BE92</f>
        <v>0</v>
      </c>
      <c r="BG26" s="3">
        <f>-Sheet1!BF92-Sheet2!BF92</f>
        <v>0</v>
      </c>
      <c r="BH26" s="3">
        <f>-Sheet1!BG92-Sheet2!BG92</f>
        <v>0</v>
      </c>
      <c r="BI26" s="3">
        <f>-Sheet1!BH92-Sheet2!BH92</f>
        <v>0</v>
      </c>
      <c r="BJ26" s="3">
        <f>-Sheet1!BI92-Sheet2!BI92</f>
        <v>0</v>
      </c>
      <c r="BK26" s="3">
        <f>-Sheet1!BJ92-Sheet2!BJ92</f>
        <v>0</v>
      </c>
      <c r="BL26" s="3">
        <f>-Sheet1!BK92-Sheet2!BK92</f>
        <v>0</v>
      </c>
      <c r="BM26" s="3">
        <f>-Sheet1!BL92-Sheet2!BL92</f>
        <v>0</v>
      </c>
      <c r="BN26" s="3">
        <f>-Sheet1!BM92-Sheet2!BM92</f>
        <v>0</v>
      </c>
      <c r="BO26" s="3">
        <f>-Sheet1!BN92-Sheet2!BN92</f>
        <v>0</v>
      </c>
      <c r="BP26" s="3">
        <f>-Sheet1!BO92-Sheet2!BO92</f>
        <v>0</v>
      </c>
      <c r="BQ26" s="3">
        <f>-Sheet1!BP92-Sheet2!BP92</f>
        <v>0</v>
      </c>
      <c r="BR26" s="3">
        <f>-Sheet1!BQ92-Sheet2!BQ92</f>
        <v>0</v>
      </c>
      <c r="BS26" s="3">
        <f>-Sheet1!BR92-Sheet2!BR92</f>
        <v>0</v>
      </c>
      <c r="BT26" s="3">
        <f>-Sheet1!BS92-Sheet2!BS92</f>
        <v>0</v>
      </c>
    </row>
    <row r="27" spans="1:72" ht="15">
      <c r="A27">
        <v>4.2</v>
      </c>
      <c r="B27" s="45" t="s">
        <v>36</v>
      </c>
      <c r="C27" t="s">
        <v>197</v>
      </c>
      <c r="D27" s="3">
        <f>SUM(D28:D37)</f>
        <v>-27124063.855830543</v>
      </c>
      <c r="E27" s="3">
        <f t="shared" ref="E27:BP27" si="12">SUM(E28:E37)</f>
        <v>-27124063.855830543</v>
      </c>
      <c r="F27" s="3">
        <f t="shared" si="12"/>
        <v>-27124063.855830543</v>
      </c>
      <c r="G27" s="3">
        <f t="shared" si="12"/>
        <v>-27124063.855830543</v>
      </c>
      <c r="H27" s="3">
        <f t="shared" si="12"/>
        <v>-27124063.855830543</v>
      </c>
      <c r="I27" s="3">
        <f t="shared" si="12"/>
        <v>-27124063.855830543</v>
      </c>
      <c r="J27" s="3">
        <f t="shared" si="12"/>
        <v>-27124063.855830543</v>
      </c>
      <c r="K27" s="3">
        <f t="shared" si="12"/>
        <v>-27124063.855830543</v>
      </c>
      <c r="L27" s="3">
        <f t="shared" si="12"/>
        <v>-27124063.855830543</v>
      </c>
      <c r="M27" s="3">
        <f t="shared" si="12"/>
        <v>-27124063.855830543</v>
      </c>
      <c r="N27" s="3">
        <f t="shared" si="12"/>
        <v>-27124063.855830543</v>
      </c>
      <c r="O27" s="3">
        <f t="shared" si="12"/>
        <v>-27124063.855830543</v>
      </c>
      <c r="P27" s="3">
        <f t="shared" si="12"/>
        <v>-27124063.855830543</v>
      </c>
      <c r="Q27" s="3">
        <f t="shared" si="12"/>
        <v>-27124063.855830543</v>
      </c>
      <c r="R27" s="3">
        <f t="shared" si="12"/>
        <v>-27124063.855830543</v>
      </c>
      <c r="S27" s="3">
        <f t="shared" si="12"/>
        <v>-27124063.855830543</v>
      </c>
      <c r="T27" s="3">
        <f t="shared" si="12"/>
        <v>-27124063.855830543</v>
      </c>
      <c r="U27" s="3">
        <f t="shared" si="12"/>
        <v>-27124063.855830543</v>
      </c>
      <c r="V27" s="3">
        <f t="shared" si="12"/>
        <v>-27124063.855830543</v>
      </c>
      <c r="W27" s="3">
        <f t="shared" si="12"/>
        <v>-27124063.855830543</v>
      </c>
      <c r="X27" s="3">
        <f t="shared" si="12"/>
        <v>0</v>
      </c>
      <c r="Y27" s="3">
        <f t="shared" si="12"/>
        <v>0</v>
      </c>
      <c r="Z27" s="3">
        <f t="shared" si="12"/>
        <v>0</v>
      </c>
      <c r="AA27" s="3">
        <f t="shared" si="12"/>
        <v>0</v>
      </c>
      <c r="AB27" s="3">
        <f t="shared" si="12"/>
        <v>0</v>
      </c>
      <c r="AC27" s="3">
        <f t="shared" si="12"/>
        <v>0</v>
      </c>
      <c r="AD27" s="3">
        <f t="shared" si="12"/>
        <v>0</v>
      </c>
      <c r="AE27" s="3">
        <f t="shared" si="12"/>
        <v>0</v>
      </c>
      <c r="AF27" s="3">
        <f t="shared" si="12"/>
        <v>0</v>
      </c>
      <c r="AG27" s="3">
        <f t="shared" si="12"/>
        <v>0</v>
      </c>
      <c r="AH27" s="3">
        <f t="shared" si="12"/>
        <v>0</v>
      </c>
      <c r="AI27" s="3">
        <f t="shared" si="12"/>
        <v>0</v>
      </c>
      <c r="AJ27" s="3">
        <f t="shared" si="12"/>
        <v>0</v>
      </c>
      <c r="AK27" s="3">
        <f t="shared" si="12"/>
        <v>0</v>
      </c>
      <c r="AL27" s="3">
        <f t="shared" si="12"/>
        <v>0</v>
      </c>
      <c r="AM27" s="3">
        <f t="shared" si="12"/>
        <v>0</v>
      </c>
      <c r="AN27" s="3">
        <f t="shared" si="12"/>
        <v>0</v>
      </c>
      <c r="AO27" s="3">
        <f t="shared" si="12"/>
        <v>0</v>
      </c>
      <c r="AP27" s="3">
        <f t="shared" si="12"/>
        <v>0</v>
      </c>
      <c r="AQ27" s="3">
        <f t="shared" si="12"/>
        <v>0</v>
      </c>
      <c r="AR27" s="3">
        <f t="shared" si="12"/>
        <v>0</v>
      </c>
      <c r="AS27" s="3">
        <f t="shared" si="12"/>
        <v>0</v>
      </c>
      <c r="AT27" s="3">
        <f t="shared" si="12"/>
        <v>0</v>
      </c>
      <c r="AU27" s="3">
        <f t="shared" si="12"/>
        <v>0</v>
      </c>
      <c r="AV27" s="3">
        <f t="shared" si="12"/>
        <v>0</v>
      </c>
      <c r="AW27" s="3">
        <f t="shared" si="12"/>
        <v>0</v>
      </c>
      <c r="AX27" s="3">
        <f t="shared" si="12"/>
        <v>0</v>
      </c>
      <c r="AY27" s="3">
        <f t="shared" si="12"/>
        <v>0</v>
      </c>
      <c r="AZ27" s="3">
        <f t="shared" si="12"/>
        <v>0</v>
      </c>
      <c r="BA27" s="3">
        <f t="shared" si="12"/>
        <v>0</v>
      </c>
      <c r="BB27" s="3">
        <f t="shared" si="12"/>
        <v>0</v>
      </c>
      <c r="BC27" s="3">
        <f t="shared" si="12"/>
        <v>0</v>
      </c>
      <c r="BD27" s="3">
        <f t="shared" si="12"/>
        <v>0</v>
      </c>
      <c r="BE27" s="3">
        <f t="shared" si="12"/>
        <v>0</v>
      </c>
      <c r="BF27" s="3">
        <f t="shared" si="12"/>
        <v>0</v>
      </c>
      <c r="BG27" s="3">
        <f t="shared" si="12"/>
        <v>0</v>
      </c>
      <c r="BH27" s="3">
        <f t="shared" si="12"/>
        <v>0</v>
      </c>
      <c r="BI27" s="3">
        <f t="shared" si="12"/>
        <v>0</v>
      </c>
      <c r="BJ27" s="3">
        <f t="shared" si="12"/>
        <v>0</v>
      </c>
      <c r="BK27" s="3">
        <f t="shared" si="12"/>
        <v>0</v>
      </c>
      <c r="BL27" s="3">
        <f t="shared" si="12"/>
        <v>0</v>
      </c>
      <c r="BM27" s="3">
        <f t="shared" si="12"/>
        <v>0</v>
      </c>
      <c r="BN27" s="3">
        <f t="shared" si="12"/>
        <v>0</v>
      </c>
      <c r="BO27" s="3">
        <f t="shared" si="12"/>
        <v>0</v>
      </c>
      <c r="BP27" s="3">
        <f t="shared" si="12"/>
        <v>0</v>
      </c>
      <c r="BQ27" s="3">
        <f t="shared" ref="BQ27:BT27" si="13">SUM(BQ28:BQ37)</f>
        <v>0</v>
      </c>
      <c r="BR27" s="3">
        <f t="shared" si="13"/>
        <v>0</v>
      </c>
      <c r="BS27" s="3">
        <f t="shared" si="13"/>
        <v>0</v>
      </c>
      <c r="BT27" s="3">
        <f t="shared" si="13"/>
        <v>0</v>
      </c>
    </row>
    <row r="28" spans="1:72">
      <c r="B28" s="59" t="s">
        <v>251</v>
      </c>
      <c r="D28" s="3">
        <f>-Sheet1!C95</f>
        <v>-1917569.8012722724</v>
      </c>
      <c r="E28" s="3">
        <f>-Sheet1!D95</f>
        <v>-1917569.8012722724</v>
      </c>
      <c r="F28" s="3">
        <f>-Sheet1!E95</f>
        <v>-1917569.8012722724</v>
      </c>
      <c r="G28" s="3">
        <f>-Sheet1!F95</f>
        <v>-1917569.8012722724</v>
      </c>
      <c r="H28" s="3">
        <f>-Sheet1!G95</f>
        <v>-1917569.8012722724</v>
      </c>
      <c r="I28" s="3">
        <f>-Sheet1!H95</f>
        <v>-1917569.8012722724</v>
      </c>
      <c r="J28" s="3">
        <f>-Sheet1!I95</f>
        <v>-1917569.8012722724</v>
      </c>
      <c r="K28" s="3">
        <f>-Sheet1!J95</f>
        <v>-1917569.8012722724</v>
      </c>
      <c r="L28" s="3">
        <f>-Sheet1!K95</f>
        <v>-1917569.8012722724</v>
      </c>
      <c r="M28" s="3">
        <f>-Sheet1!L95</f>
        <v>-1917569.8012722724</v>
      </c>
      <c r="N28" s="3">
        <f>-Sheet1!M95</f>
        <v>-1917569.8012722724</v>
      </c>
      <c r="O28" s="3">
        <f>-Sheet1!N95</f>
        <v>-1917569.8012722724</v>
      </c>
      <c r="P28" s="3">
        <f>-Sheet1!O95</f>
        <v>-1917569.8012722724</v>
      </c>
      <c r="Q28" s="3">
        <f>-Sheet1!P95</f>
        <v>-1917569.8012722724</v>
      </c>
      <c r="R28" s="3">
        <f>-Sheet1!Q95</f>
        <v>-1917569.8012722724</v>
      </c>
      <c r="S28" s="3">
        <f>-Sheet1!R95</f>
        <v>-1917569.8012722724</v>
      </c>
      <c r="T28" s="3">
        <f>-Sheet1!S95</f>
        <v>-1917569.8012722724</v>
      </c>
      <c r="U28" s="3">
        <f>-Sheet1!T95</f>
        <v>-1917569.8012722724</v>
      </c>
      <c r="V28" s="3">
        <f>-Sheet1!U95</f>
        <v>-1917569.8012722724</v>
      </c>
      <c r="W28" s="3">
        <f>-Sheet1!V95</f>
        <v>-1917569.8012722724</v>
      </c>
      <c r="X28" s="3">
        <f>-Sheet1!W95</f>
        <v>0</v>
      </c>
      <c r="Y28" s="3">
        <f>-Sheet1!X95</f>
        <v>0</v>
      </c>
      <c r="Z28" s="3">
        <f>-Sheet1!Y95</f>
        <v>0</v>
      </c>
      <c r="AA28" s="3">
        <f>-Sheet1!Z95</f>
        <v>0</v>
      </c>
      <c r="AB28" s="3">
        <f>-Sheet1!AA95</f>
        <v>0</v>
      </c>
      <c r="AC28" s="3">
        <f>-Sheet1!AB95</f>
        <v>0</v>
      </c>
      <c r="AD28" s="3">
        <f>-Sheet1!AC95</f>
        <v>0</v>
      </c>
      <c r="AE28" s="3">
        <f>-Sheet1!AD95</f>
        <v>0</v>
      </c>
      <c r="AF28" s="3">
        <f>-Sheet1!AE95</f>
        <v>0</v>
      </c>
      <c r="AG28" s="3">
        <f>-Sheet1!AF95</f>
        <v>0</v>
      </c>
      <c r="AH28" s="3">
        <f>-Sheet1!AG95</f>
        <v>0</v>
      </c>
      <c r="AI28" s="3">
        <f>-Sheet1!AH95</f>
        <v>0</v>
      </c>
      <c r="AJ28" s="3">
        <f>-Sheet1!AI95</f>
        <v>0</v>
      </c>
      <c r="AK28" s="3">
        <f>-Sheet1!AJ95</f>
        <v>0</v>
      </c>
      <c r="AL28" s="3">
        <f>-Sheet1!AK95</f>
        <v>0</v>
      </c>
      <c r="AM28" s="3">
        <f>-Sheet1!AL95</f>
        <v>0</v>
      </c>
      <c r="AN28" s="3">
        <f>-Sheet1!AM95</f>
        <v>0</v>
      </c>
      <c r="AO28" s="3">
        <f>-Sheet1!AN95</f>
        <v>0</v>
      </c>
      <c r="AP28" s="3">
        <f>-Sheet1!AO95</f>
        <v>0</v>
      </c>
      <c r="AQ28" s="3">
        <f>-Sheet1!AP95</f>
        <v>0</v>
      </c>
      <c r="AR28" s="3">
        <f>-Sheet1!AQ95</f>
        <v>0</v>
      </c>
      <c r="AS28" s="3">
        <f>-Sheet1!AR95</f>
        <v>0</v>
      </c>
      <c r="AT28" s="3">
        <f>-Sheet1!AS95</f>
        <v>0</v>
      </c>
      <c r="AU28" s="3">
        <f>-Sheet1!AT95</f>
        <v>0</v>
      </c>
      <c r="AV28" s="3">
        <f>-Sheet1!AU95</f>
        <v>0</v>
      </c>
      <c r="AW28" s="3">
        <f>-Sheet1!AV95</f>
        <v>0</v>
      </c>
      <c r="AX28" s="3">
        <f>-Sheet1!AW95</f>
        <v>0</v>
      </c>
      <c r="AY28" s="3">
        <f>-Sheet1!AX95</f>
        <v>0</v>
      </c>
      <c r="AZ28" s="3">
        <f>-Sheet1!AY95</f>
        <v>0</v>
      </c>
      <c r="BA28" s="3">
        <f>-Sheet1!AZ95</f>
        <v>0</v>
      </c>
      <c r="BB28" s="3">
        <f>-Sheet1!BA95</f>
        <v>0</v>
      </c>
      <c r="BC28" s="3">
        <f>-Sheet1!BB95</f>
        <v>0</v>
      </c>
      <c r="BD28" s="3">
        <f>-Sheet1!BC95</f>
        <v>0</v>
      </c>
      <c r="BE28" s="3">
        <f>-Sheet1!BD95</f>
        <v>0</v>
      </c>
      <c r="BF28" s="3">
        <f>-Sheet1!BE95</f>
        <v>0</v>
      </c>
      <c r="BG28" s="3">
        <f>-Sheet1!BF95-Sheet2!BF95</f>
        <v>0</v>
      </c>
      <c r="BH28" s="3">
        <f>-Sheet1!BG95-Sheet2!BG95</f>
        <v>0</v>
      </c>
      <c r="BI28" s="3">
        <f>-Sheet1!BH95-Sheet2!BH95</f>
        <v>0</v>
      </c>
      <c r="BJ28" s="3">
        <f>-Sheet1!BI95-Sheet2!BI95</f>
        <v>0</v>
      </c>
      <c r="BK28" s="3">
        <f>-Sheet1!BJ95-Sheet2!BJ95</f>
        <v>0</v>
      </c>
      <c r="BL28" s="3">
        <f>-Sheet1!BK95-Sheet2!BK95</f>
        <v>0</v>
      </c>
      <c r="BM28" s="3">
        <f>-Sheet1!BL95-Sheet2!BL95</f>
        <v>0</v>
      </c>
      <c r="BN28" s="3">
        <f>-Sheet1!BM95-Sheet2!BM95</f>
        <v>0</v>
      </c>
      <c r="BO28" s="3">
        <f>-Sheet1!BN95-Sheet2!BN95</f>
        <v>0</v>
      </c>
      <c r="BP28" s="3">
        <f>-Sheet1!BO95-Sheet2!BO95</f>
        <v>0</v>
      </c>
      <c r="BQ28" s="3">
        <f>-Sheet1!BP95-Sheet2!BP95</f>
        <v>0</v>
      </c>
      <c r="BR28" s="3">
        <f>-Sheet1!BQ95-Sheet2!BQ95</f>
        <v>0</v>
      </c>
      <c r="BS28" s="3">
        <f>-Sheet1!BR95-Sheet2!BR95</f>
        <v>0</v>
      </c>
      <c r="BT28" s="3">
        <f>-Sheet1!BS95-Sheet2!BS95</f>
        <v>0</v>
      </c>
    </row>
    <row r="29" spans="1:72">
      <c r="B29" s="59" t="s">
        <v>252</v>
      </c>
      <c r="D29" s="3">
        <f>-Sheet1!C96</f>
        <v>-2541969.4801650792</v>
      </c>
      <c r="E29" s="3">
        <f>-Sheet1!D96</f>
        <v>-2541969.4801650792</v>
      </c>
      <c r="F29" s="3">
        <f>-Sheet1!E96</f>
        <v>-2541969.4801650792</v>
      </c>
      <c r="G29" s="3">
        <f>-Sheet1!F96</f>
        <v>-2541969.4801650792</v>
      </c>
      <c r="H29" s="3">
        <f>-Sheet1!G96</f>
        <v>-2541969.4801650792</v>
      </c>
      <c r="I29" s="3">
        <f>-Sheet1!H96</f>
        <v>-2541969.4801650792</v>
      </c>
      <c r="J29" s="3">
        <f>-Sheet1!I96</f>
        <v>-2541969.4801650792</v>
      </c>
      <c r="K29" s="3">
        <f>-Sheet1!J96</f>
        <v>-2541969.4801650792</v>
      </c>
      <c r="L29" s="3">
        <f>-Sheet1!K96</f>
        <v>-2541969.4801650792</v>
      </c>
      <c r="M29" s="3">
        <f>-Sheet1!L96</f>
        <v>-2541969.4801650792</v>
      </c>
      <c r="N29" s="3">
        <f>-Sheet1!M96</f>
        <v>-2541969.4801650792</v>
      </c>
      <c r="O29" s="3">
        <f>-Sheet1!N96</f>
        <v>-2541969.4801650792</v>
      </c>
      <c r="P29" s="3">
        <f>-Sheet1!O96</f>
        <v>-2541969.4801650792</v>
      </c>
      <c r="Q29" s="3">
        <f>-Sheet1!P96</f>
        <v>-2541969.4801650792</v>
      </c>
      <c r="R29" s="3">
        <f>-Sheet1!Q96</f>
        <v>-2541969.4801650792</v>
      </c>
      <c r="S29" s="3">
        <f>-Sheet1!R96</f>
        <v>-2541969.4801650792</v>
      </c>
      <c r="T29" s="3">
        <f>-Sheet1!S96</f>
        <v>-2541969.4801650792</v>
      </c>
      <c r="U29" s="3">
        <f>-Sheet1!T96</f>
        <v>-2541969.4801650792</v>
      </c>
      <c r="V29" s="3">
        <f>-Sheet1!U96</f>
        <v>-2541969.4801650792</v>
      </c>
      <c r="W29" s="3">
        <f>-Sheet1!V96</f>
        <v>-2541969.4801650792</v>
      </c>
      <c r="X29" s="3">
        <f>-Sheet1!W96</f>
        <v>0</v>
      </c>
      <c r="Y29" s="3">
        <f>-Sheet1!X96</f>
        <v>0</v>
      </c>
      <c r="Z29" s="3">
        <f>-Sheet1!Y96</f>
        <v>0</v>
      </c>
      <c r="AA29" s="3">
        <f>-Sheet1!Z96</f>
        <v>0</v>
      </c>
      <c r="AB29" s="3">
        <f>-Sheet1!AA96</f>
        <v>0</v>
      </c>
      <c r="AC29" s="3">
        <f>-Sheet1!AB96</f>
        <v>0</v>
      </c>
      <c r="AD29" s="3">
        <f>-Sheet1!AC96</f>
        <v>0</v>
      </c>
      <c r="AE29" s="3">
        <f>-Sheet1!AD96</f>
        <v>0</v>
      </c>
      <c r="AF29" s="3">
        <f>-Sheet1!AE96</f>
        <v>0</v>
      </c>
      <c r="AG29" s="3">
        <f>-Sheet1!AF96</f>
        <v>0</v>
      </c>
      <c r="AH29" s="3">
        <f>-Sheet1!AG96</f>
        <v>0</v>
      </c>
      <c r="AI29" s="3">
        <f>-Sheet1!AH96</f>
        <v>0</v>
      </c>
      <c r="AJ29" s="3">
        <f>-Sheet1!AI96</f>
        <v>0</v>
      </c>
      <c r="AK29" s="3">
        <f>-Sheet1!AJ96</f>
        <v>0</v>
      </c>
      <c r="AL29" s="3">
        <f>-Sheet1!AK96</f>
        <v>0</v>
      </c>
      <c r="AM29" s="3">
        <f>-Sheet1!AL96</f>
        <v>0</v>
      </c>
      <c r="AN29" s="3">
        <f>-Sheet1!AM96</f>
        <v>0</v>
      </c>
      <c r="AO29" s="3">
        <f>-Sheet1!AN96</f>
        <v>0</v>
      </c>
      <c r="AP29" s="3">
        <f>-Sheet1!AO96</f>
        <v>0</v>
      </c>
      <c r="AQ29" s="3">
        <f>-Sheet1!AP96</f>
        <v>0</v>
      </c>
      <c r="AR29" s="3">
        <f>-Sheet1!AQ96</f>
        <v>0</v>
      </c>
      <c r="AS29" s="3">
        <f>-Sheet1!AR96</f>
        <v>0</v>
      </c>
      <c r="AT29" s="3">
        <f>-Sheet1!AS96</f>
        <v>0</v>
      </c>
      <c r="AU29" s="3">
        <f>-Sheet1!AT96</f>
        <v>0</v>
      </c>
      <c r="AV29" s="3">
        <f>-Sheet1!AU96</f>
        <v>0</v>
      </c>
      <c r="AW29" s="3">
        <f>-Sheet1!AV96</f>
        <v>0</v>
      </c>
      <c r="AX29" s="3">
        <f>-Sheet1!AW96</f>
        <v>0</v>
      </c>
      <c r="AY29" s="3">
        <f>-Sheet1!AX96</f>
        <v>0</v>
      </c>
      <c r="AZ29" s="3">
        <f>-Sheet1!AY96</f>
        <v>0</v>
      </c>
      <c r="BA29" s="3">
        <f>-Sheet1!AZ96</f>
        <v>0</v>
      </c>
      <c r="BB29" s="3">
        <f>-Sheet1!BA96</f>
        <v>0</v>
      </c>
      <c r="BC29" s="3">
        <f>-Sheet1!BB96-Sheet2!BB96</f>
        <v>0</v>
      </c>
      <c r="BD29" s="3">
        <f>-Sheet1!BC96-Sheet2!BC96</f>
        <v>0</v>
      </c>
      <c r="BE29" s="3">
        <f>-Sheet1!BD96-Sheet2!BD96</f>
        <v>0</v>
      </c>
      <c r="BF29" s="3">
        <f>-Sheet1!BE96-Sheet2!BE96</f>
        <v>0</v>
      </c>
      <c r="BG29" s="3">
        <f>-Sheet1!BF96-Sheet2!BF96</f>
        <v>0</v>
      </c>
      <c r="BH29" s="3">
        <f>-Sheet1!BG96-Sheet2!BG96</f>
        <v>0</v>
      </c>
      <c r="BI29" s="3">
        <f>-Sheet1!BH96-Sheet2!BH96</f>
        <v>0</v>
      </c>
      <c r="BJ29" s="3">
        <f>-Sheet1!BI96-Sheet2!BI96</f>
        <v>0</v>
      </c>
      <c r="BK29" s="3">
        <f>-Sheet1!BJ96-Sheet2!BJ96</f>
        <v>0</v>
      </c>
      <c r="BL29" s="3">
        <f>-Sheet1!BK96-Sheet2!BK96</f>
        <v>0</v>
      </c>
      <c r="BM29" s="3">
        <f>-Sheet1!BL96-Sheet2!BL96</f>
        <v>0</v>
      </c>
      <c r="BN29" s="3">
        <f>-Sheet1!BM96-Sheet2!BM96</f>
        <v>0</v>
      </c>
      <c r="BO29" s="3">
        <f>-Sheet1!BN96-Sheet2!BN96</f>
        <v>0</v>
      </c>
      <c r="BP29" s="3">
        <f>-Sheet1!BO96-Sheet2!BO96</f>
        <v>0</v>
      </c>
      <c r="BQ29" s="3">
        <f>-Sheet1!BP96-Sheet2!BP96</f>
        <v>0</v>
      </c>
      <c r="BR29" s="3">
        <f>-Sheet1!BQ96-Sheet2!BQ96</f>
        <v>0</v>
      </c>
      <c r="BS29" s="3">
        <f>-Sheet1!BR96-Sheet2!BR96</f>
        <v>0</v>
      </c>
      <c r="BT29" s="3">
        <f>-Sheet1!BS96-Sheet2!BS96</f>
        <v>0</v>
      </c>
    </row>
    <row r="30" spans="1:72">
      <c r="B30" s="60" t="s">
        <v>253</v>
      </c>
      <c r="D30" s="3">
        <f>-Sheet1!C97</f>
        <v>-16663983.035185501</v>
      </c>
      <c r="E30" s="3">
        <f>-Sheet1!D97</f>
        <v>-16663983.035185501</v>
      </c>
      <c r="F30" s="3">
        <f>-Sheet1!E97</f>
        <v>-16663983.035185501</v>
      </c>
      <c r="G30" s="3">
        <f>-Sheet1!F97</f>
        <v>-16663983.035185501</v>
      </c>
      <c r="H30" s="3">
        <f>-Sheet1!G97</f>
        <v>-16663983.035185501</v>
      </c>
      <c r="I30" s="3">
        <f>-Sheet1!H97</f>
        <v>-16663983.035185501</v>
      </c>
      <c r="J30" s="3">
        <f>-Sheet1!I97</f>
        <v>-16663983.035185501</v>
      </c>
      <c r="K30" s="3">
        <f>-Sheet1!J97</f>
        <v>-16663983.035185501</v>
      </c>
      <c r="L30" s="3">
        <f>-Sheet1!K97</f>
        <v>-16663983.035185501</v>
      </c>
      <c r="M30" s="3">
        <f>-Sheet1!L97</f>
        <v>-16663983.035185501</v>
      </c>
      <c r="N30" s="3">
        <f>-Sheet1!M97</f>
        <v>-16663983.035185501</v>
      </c>
      <c r="O30" s="3">
        <f>-Sheet1!N97</f>
        <v>-16663983.035185501</v>
      </c>
      <c r="P30" s="3">
        <f>-Sheet1!O97</f>
        <v>-16663983.035185501</v>
      </c>
      <c r="Q30" s="3">
        <f>-Sheet1!P97</f>
        <v>-16663983.035185501</v>
      </c>
      <c r="R30" s="3">
        <f>-Sheet1!Q97</f>
        <v>-16663983.035185501</v>
      </c>
      <c r="S30" s="3">
        <f>-Sheet1!R97</f>
        <v>-16663983.035185501</v>
      </c>
      <c r="T30" s="3">
        <f>-Sheet1!S97</f>
        <v>-16663983.035185501</v>
      </c>
      <c r="U30" s="3">
        <f>-Sheet1!T97</f>
        <v>-16663983.035185501</v>
      </c>
      <c r="V30" s="3">
        <f>-Sheet1!U97</f>
        <v>-16663983.035185501</v>
      </c>
      <c r="W30" s="3">
        <f>-Sheet1!V97</f>
        <v>-16663983.035185501</v>
      </c>
      <c r="X30" s="3">
        <f>-Sheet1!W97</f>
        <v>0</v>
      </c>
      <c r="Y30" s="3">
        <f>-Sheet1!X97</f>
        <v>0</v>
      </c>
      <c r="Z30" s="3">
        <f>-Sheet1!Y97</f>
        <v>0</v>
      </c>
      <c r="AA30" s="3">
        <f>-Sheet1!Z97</f>
        <v>0</v>
      </c>
      <c r="AB30" s="3">
        <f>-Sheet1!AA97</f>
        <v>0</v>
      </c>
      <c r="AC30" s="3">
        <f>-Sheet1!AB97</f>
        <v>0</v>
      </c>
      <c r="AD30" s="3">
        <f>-Sheet1!AC97</f>
        <v>0</v>
      </c>
      <c r="AE30" s="3">
        <f>-Sheet1!AD97</f>
        <v>0</v>
      </c>
      <c r="AF30" s="3">
        <f>-Sheet1!AE97</f>
        <v>0</v>
      </c>
      <c r="AG30" s="3">
        <f>-Sheet1!AF97</f>
        <v>0</v>
      </c>
      <c r="AH30" s="3">
        <f>-Sheet1!AG97</f>
        <v>0</v>
      </c>
      <c r="AI30" s="3">
        <f>-Sheet1!AH97</f>
        <v>0</v>
      </c>
      <c r="AJ30" s="3">
        <f>-Sheet1!AI97</f>
        <v>0</v>
      </c>
      <c r="AK30" s="3">
        <f>-Sheet1!AJ97</f>
        <v>0</v>
      </c>
      <c r="AL30" s="3">
        <f>-Sheet1!AK97</f>
        <v>0</v>
      </c>
      <c r="AM30" s="3">
        <f>-Sheet1!AL97</f>
        <v>0</v>
      </c>
      <c r="AN30" s="3">
        <f>-Sheet1!AM97</f>
        <v>0</v>
      </c>
      <c r="AO30" s="3">
        <f>-Sheet1!AN97</f>
        <v>0</v>
      </c>
      <c r="AP30" s="3">
        <f>-Sheet1!AO97</f>
        <v>0</v>
      </c>
      <c r="AQ30" s="3">
        <f>-Sheet1!AP97</f>
        <v>0</v>
      </c>
      <c r="AR30" s="3">
        <f>-Sheet1!AQ97</f>
        <v>0</v>
      </c>
      <c r="AS30" s="3">
        <f>-Sheet1!AR97</f>
        <v>0</v>
      </c>
      <c r="AT30" s="3">
        <f>-Sheet1!AS97</f>
        <v>0</v>
      </c>
      <c r="AU30" s="3">
        <f>-Sheet1!AT97</f>
        <v>0</v>
      </c>
      <c r="AV30" s="3">
        <f>-Sheet1!AU97</f>
        <v>0</v>
      </c>
      <c r="AW30" s="3">
        <f>-Sheet1!AV97</f>
        <v>0</v>
      </c>
      <c r="AX30" s="3">
        <f>-Sheet1!AW97</f>
        <v>0</v>
      </c>
      <c r="AY30" s="3">
        <f>-Sheet1!AX97</f>
        <v>0</v>
      </c>
      <c r="AZ30" s="3">
        <f>-Sheet1!AY97</f>
        <v>0</v>
      </c>
      <c r="BA30" s="3">
        <f>-Sheet1!AZ97</f>
        <v>0</v>
      </c>
      <c r="BB30" s="3">
        <f>-Sheet1!BA97</f>
        <v>0</v>
      </c>
      <c r="BC30" s="3">
        <f>-Sheet1!BB97</f>
        <v>0</v>
      </c>
      <c r="BD30" s="3">
        <f>-Sheet1!BC97</f>
        <v>0</v>
      </c>
      <c r="BE30" s="3">
        <f>-Sheet1!BD97</f>
        <v>0</v>
      </c>
      <c r="BF30" s="3">
        <f>-Sheet1!BE97</f>
        <v>0</v>
      </c>
      <c r="BG30" s="3">
        <f>-Sheet1!BF97-Sheet2!BF97</f>
        <v>0</v>
      </c>
      <c r="BH30" s="3">
        <f>-Sheet1!BG97-Sheet2!BG97</f>
        <v>0</v>
      </c>
      <c r="BI30" s="3">
        <f>-Sheet1!BH97-Sheet2!BH97</f>
        <v>0</v>
      </c>
      <c r="BJ30" s="3">
        <f>-Sheet1!BI97-Sheet2!BI97</f>
        <v>0</v>
      </c>
      <c r="BK30" s="3">
        <f>-Sheet1!BJ97-Sheet2!BJ97</f>
        <v>0</v>
      </c>
      <c r="BL30" s="3">
        <f>-Sheet1!BK97-Sheet2!BK97</f>
        <v>0</v>
      </c>
      <c r="BM30" s="3">
        <f>-Sheet1!BL97-Sheet2!BL97</f>
        <v>0</v>
      </c>
      <c r="BN30" s="3">
        <f>-Sheet1!BM97-Sheet2!BM97</f>
        <v>0</v>
      </c>
      <c r="BO30" s="3">
        <f>-Sheet1!BN97-Sheet2!BN97</f>
        <v>0</v>
      </c>
      <c r="BP30" s="3">
        <f>-Sheet1!BO97-Sheet2!BO97</f>
        <v>0</v>
      </c>
      <c r="BQ30" s="3">
        <f>-Sheet1!BP97-Sheet2!BP97</f>
        <v>0</v>
      </c>
      <c r="BR30" s="3">
        <f>-Sheet1!BQ97-Sheet2!BQ97</f>
        <v>0</v>
      </c>
      <c r="BS30" s="3">
        <f>-Sheet1!BR97-Sheet2!BR97</f>
        <v>0</v>
      </c>
      <c r="BT30" s="3">
        <f>-Sheet1!BS97-Sheet2!BS97</f>
        <v>0</v>
      </c>
    </row>
    <row r="31" spans="1:72">
      <c r="B31" s="60" t="s">
        <v>254</v>
      </c>
      <c r="D31" s="3">
        <f>-Sheet1!C98</f>
        <v>0</v>
      </c>
      <c r="E31" s="3">
        <f>-Sheet1!D98</f>
        <v>0</v>
      </c>
      <c r="F31" s="3">
        <f>-Sheet1!E98</f>
        <v>0</v>
      </c>
      <c r="G31" s="3">
        <f>-Sheet1!F98</f>
        <v>0</v>
      </c>
      <c r="H31" s="3">
        <f>-Sheet1!G98</f>
        <v>0</v>
      </c>
      <c r="I31" s="3">
        <f>-Sheet1!H98</f>
        <v>0</v>
      </c>
      <c r="J31" s="3">
        <f>-Sheet1!I98</f>
        <v>0</v>
      </c>
      <c r="K31" s="3">
        <f>-Sheet1!J98</f>
        <v>0</v>
      </c>
      <c r="L31" s="3">
        <f>-Sheet1!K98</f>
        <v>0</v>
      </c>
      <c r="M31" s="3">
        <f>-Sheet1!L98</f>
        <v>0</v>
      </c>
      <c r="N31" s="3">
        <f>-Sheet1!M98</f>
        <v>0</v>
      </c>
      <c r="O31" s="3">
        <f>-Sheet1!N98</f>
        <v>0</v>
      </c>
      <c r="P31" s="3">
        <f>-Sheet1!O98</f>
        <v>0</v>
      </c>
      <c r="Q31" s="3">
        <f>-Sheet1!P98</f>
        <v>0</v>
      </c>
      <c r="R31" s="3">
        <f>-Sheet1!Q98</f>
        <v>0</v>
      </c>
      <c r="S31" s="3">
        <f>-Sheet1!R98</f>
        <v>0</v>
      </c>
      <c r="T31" s="3">
        <f>-Sheet1!S98</f>
        <v>0</v>
      </c>
      <c r="U31" s="3">
        <f>-Sheet1!T98</f>
        <v>0</v>
      </c>
      <c r="V31" s="3">
        <f>-Sheet1!U98</f>
        <v>0</v>
      </c>
      <c r="W31" s="3">
        <f>-Sheet1!V98</f>
        <v>0</v>
      </c>
      <c r="X31" s="3">
        <f>-Sheet1!W98</f>
        <v>0</v>
      </c>
      <c r="Y31" s="3">
        <f>-Sheet1!X98</f>
        <v>0</v>
      </c>
      <c r="Z31" s="3">
        <f>-Sheet1!Y98</f>
        <v>0</v>
      </c>
      <c r="AA31" s="3">
        <f>-Sheet1!Z98</f>
        <v>0</v>
      </c>
      <c r="AB31" s="3">
        <f>-Sheet1!AA98</f>
        <v>0</v>
      </c>
      <c r="AC31" s="3">
        <f>-Sheet1!AB98</f>
        <v>0</v>
      </c>
      <c r="AD31" s="3">
        <f>-Sheet1!AC98</f>
        <v>0</v>
      </c>
      <c r="AE31" s="3">
        <f>-Sheet1!AD98</f>
        <v>0</v>
      </c>
      <c r="AF31" s="3">
        <f>-Sheet1!AE98</f>
        <v>0</v>
      </c>
      <c r="AG31" s="3">
        <f>-Sheet1!AF98</f>
        <v>0</v>
      </c>
      <c r="AH31" s="3">
        <f>-Sheet1!AG98</f>
        <v>0</v>
      </c>
      <c r="AI31" s="3">
        <f>-Sheet1!AH98</f>
        <v>0</v>
      </c>
      <c r="AJ31" s="3">
        <f>-Sheet1!AI98</f>
        <v>0</v>
      </c>
      <c r="AK31" s="3">
        <f>-Sheet1!AJ98</f>
        <v>0</v>
      </c>
      <c r="AL31" s="3">
        <f>-Sheet1!AK98</f>
        <v>0</v>
      </c>
      <c r="AM31" s="3">
        <f>-Sheet1!AL98</f>
        <v>0</v>
      </c>
      <c r="AN31" s="3">
        <f>-Sheet1!AM98</f>
        <v>0</v>
      </c>
      <c r="AO31" s="3">
        <f>-Sheet1!AN98</f>
        <v>0</v>
      </c>
      <c r="AP31" s="3">
        <f>-Sheet1!AO98</f>
        <v>0</v>
      </c>
      <c r="AQ31" s="3">
        <f>-Sheet1!AP98</f>
        <v>0</v>
      </c>
      <c r="AR31" s="3">
        <f>-Sheet1!AQ98</f>
        <v>0</v>
      </c>
      <c r="AS31" s="3">
        <f>-Sheet1!AR98</f>
        <v>0</v>
      </c>
      <c r="AT31" s="3">
        <f>-Sheet1!AS98</f>
        <v>0</v>
      </c>
      <c r="AU31" s="3">
        <f>-Sheet1!AT98</f>
        <v>0</v>
      </c>
      <c r="AV31" s="3">
        <f>-Sheet1!AU98</f>
        <v>0</v>
      </c>
      <c r="AW31" s="3">
        <f>-Sheet1!AV98</f>
        <v>0</v>
      </c>
      <c r="AX31" s="3">
        <f>-Sheet1!AW98</f>
        <v>0</v>
      </c>
      <c r="AY31" s="3">
        <f>-Sheet1!AX98</f>
        <v>0</v>
      </c>
      <c r="AZ31" s="3">
        <f>-Sheet1!AY98</f>
        <v>0</v>
      </c>
      <c r="BA31" s="3">
        <f>-Sheet1!AZ98</f>
        <v>0</v>
      </c>
      <c r="BB31" s="3">
        <f>-Sheet1!BA98</f>
        <v>0</v>
      </c>
      <c r="BC31" s="3">
        <f>-Sheet1!BB98</f>
        <v>0</v>
      </c>
      <c r="BD31" s="3">
        <f>-Sheet1!BC98</f>
        <v>0</v>
      </c>
      <c r="BE31" s="3">
        <f>-Sheet1!BD98</f>
        <v>0</v>
      </c>
      <c r="BF31" s="3">
        <f>-Sheet1!BE98</f>
        <v>0</v>
      </c>
      <c r="BG31" s="3">
        <f>-Sheet1!BF98-Sheet2!BF98</f>
        <v>0</v>
      </c>
      <c r="BH31" s="3">
        <f>-Sheet1!BG98-Sheet2!BG98</f>
        <v>0</v>
      </c>
      <c r="BI31" s="3">
        <f>-Sheet1!BH98-Sheet2!BH98</f>
        <v>0</v>
      </c>
      <c r="BJ31" s="3">
        <f>-Sheet1!BI98-Sheet2!BI98</f>
        <v>0</v>
      </c>
      <c r="BK31" s="3">
        <f>-Sheet1!BJ98-Sheet2!BJ98</f>
        <v>0</v>
      </c>
      <c r="BL31" s="3">
        <f>-Sheet1!BK98-Sheet2!BK98</f>
        <v>0</v>
      </c>
      <c r="BM31" s="3">
        <f>-Sheet1!BL98-Sheet2!BL98</f>
        <v>0</v>
      </c>
      <c r="BN31" s="3">
        <f>-Sheet1!BM98-Sheet2!BM98</f>
        <v>0</v>
      </c>
      <c r="BO31" s="3">
        <f>-Sheet1!BN98-Sheet2!BN98</f>
        <v>0</v>
      </c>
      <c r="BP31" s="3">
        <f>-Sheet1!BO98-Sheet2!BO98</f>
        <v>0</v>
      </c>
      <c r="BQ31" s="3">
        <f>-Sheet1!BP98-Sheet2!BP98</f>
        <v>0</v>
      </c>
      <c r="BR31" s="3">
        <f>-Sheet1!BQ98-Sheet2!BQ98</f>
        <v>0</v>
      </c>
      <c r="BS31" s="3">
        <f>-Sheet1!BR98-Sheet2!BR98</f>
        <v>0</v>
      </c>
      <c r="BT31" s="3">
        <f>-Sheet1!BS98-Sheet2!BS98</f>
        <v>0</v>
      </c>
    </row>
    <row r="32" spans="1:72">
      <c r="B32" s="60" t="s">
        <v>255</v>
      </c>
      <c r="D32" s="3">
        <f>-Sheet1!C99</f>
        <v>-4875929.7131265979</v>
      </c>
      <c r="E32" s="3">
        <f>-Sheet1!D99</f>
        <v>-4875929.7131265979</v>
      </c>
      <c r="F32" s="3">
        <f>-Sheet1!E99</f>
        <v>-4875929.7131265979</v>
      </c>
      <c r="G32" s="3">
        <f>-Sheet1!F99</f>
        <v>-4875929.7131265979</v>
      </c>
      <c r="H32" s="3">
        <f>-Sheet1!G99</f>
        <v>-4875929.7131265979</v>
      </c>
      <c r="I32" s="3">
        <f>-Sheet1!H99</f>
        <v>-4875929.7131265979</v>
      </c>
      <c r="J32" s="3">
        <f>-Sheet1!I99</f>
        <v>-4875929.7131265979</v>
      </c>
      <c r="K32" s="3">
        <f>-Sheet1!J99</f>
        <v>-4875929.7131265979</v>
      </c>
      <c r="L32" s="3">
        <f>-Sheet1!K99</f>
        <v>-4875929.7131265979</v>
      </c>
      <c r="M32" s="3">
        <f>-Sheet1!L99</f>
        <v>-4875929.7131265979</v>
      </c>
      <c r="N32" s="3">
        <f>-Sheet1!M99</f>
        <v>-4875929.7131265979</v>
      </c>
      <c r="O32" s="3">
        <f>-Sheet1!N99</f>
        <v>-4875929.7131265979</v>
      </c>
      <c r="P32" s="3">
        <f>-Sheet1!O99</f>
        <v>-4875929.7131265979</v>
      </c>
      <c r="Q32" s="3">
        <f>-Sheet1!P99</f>
        <v>-4875929.7131265979</v>
      </c>
      <c r="R32" s="3">
        <f>-Sheet1!Q99</f>
        <v>-4875929.7131265979</v>
      </c>
      <c r="S32" s="3">
        <f>-Sheet1!R99</f>
        <v>-4875929.7131265979</v>
      </c>
      <c r="T32" s="3">
        <f>-Sheet1!S99</f>
        <v>-4875929.7131265979</v>
      </c>
      <c r="U32" s="3">
        <f>-Sheet1!T99</f>
        <v>-4875929.7131265979</v>
      </c>
      <c r="V32" s="3">
        <f>-Sheet1!U99</f>
        <v>-4875929.7131265979</v>
      </c>
      <c r="W32" s="3">
        <f>-Sheet1!V99</f>
        <v>-4875929.7131265979</v>
      </c>
      <c r="X32" s="3">
        <f>-Sheet1!W99</f>
        <v>0</v>
      </c>
      <c r="Y32" s="3">
        <f>-Sheet1!X99</f>
        <v>0</v>
      </c>
      <c r="Z32" s="3">
        <f>-Sheet1!Y99</f>
        <v>0</v>
      </c>
      <c r="AA32" s="3">
        <f>-Sheet1!Z99</f>
        <v>0</v>
      </c>
      <c r="AB32" s="3">
        <f>-Sheet1!AA99</f>
        <v>0</v>
      </c>
      <c r="AC32" s="3">
        <f>-Sheet1!AB99</f>
        <v>0</v>
      </c>
      <c r="AD32" s="3">
        <f>-Sheet1!AC99</f>
        <v>0</v>
      </c>
      <c r="AE32" s="3">
        <f>-Sheet1!AD99</f>
        <v>0</v>
      </c>
      <c r="AF32" s="3">
        <f>-Sheet1!AE99</f>
        <v>0</v>
      </c>
      <c r="AG32" s="3">
        <f>-Sheet1!AF99</f>
        <v>0</v>
      </c>
      <c r="AH32" s="3">
        <f>-Sheet1!AG99</f>
        <v>0</v>
      </c>
      <c r="AI32" s="3">
        <f>-Sheet1!AH99</f>
        <v>0</v>
      </c>
      <c r="AJ32" s="3">
        <f>-Sheet1!AI99</f>
        <v>0</v>
      </c>
      <c r="AK32" s="3">
        <f>-Sheet1!AJ99</f>
        <v>0</v>
      </c>
      <c r="AL32" s="3">
        <f>-Sheet1!AK99</f>
        <v>0</v>
      </c>
      <c r="AM32" s="3">
        <f>-Sheet1!AL99</f>
        <v>0</v>
      </c>
      <c r="AN32" s="3">
        <f>-Sheet1!AM99</f>
        <v>0</v>
      </c>
      <c r="AO32" s="3">
        <f>-Sheet1!AN99</f>
        <v>0</v>
      </c>
      <c r="AP32" s="3">
        <f>-Sheet1!AO99</f>
        <v>0</v>
      </c>
      <c r="AQ32" s="3">
        <f>-Sheet1!AP99</f>
        <v>0</v>
      </c>
      <c r="AR32" s="3">
        <f>-Sheet1!AQ99</f>
        <v>0</v>
      </c>
      <c r="AS32" s="3">
        <f>-Sheet1!AR99</f>
        <v>0</v>
      </c>
      <c r="AT32" s="3">
        <f>-Sheet1!AS99</f>
        <v>0</v>
      </c>
      <c r="AU32" s="3">
        <f>-Sheet1!AT99</f>
        <v>0</v>
      </c>
      <c r="AV32" s="3">
        <f>-Sheet1!AU99</f>
        <v>0</v>
      </c>
      <c r="AW32" s="3">
        <f>-Sheet1!AV99</f>
        <v>0</v>
      </c>
      <c r="AX32" s="3">
        <f>-Sheet1!AW99</f>
        <v>0</v>
      </c>
      <c r="AY32" s="3">
        <f>-Sheet1!AX99</f>
        <v>0</v>
      </c>
      <c r="AZ32" s="3">
        <f>-Sheet1!AY99</f>
        <v>0</v>
      </c>
      <c r="BA32" s="3">
        <f>-Sheet1!AZ99</f>
        <v>0</v>
      </c>
      <c r="BB32" s="3">
        <f>-Sheet1!BA99</f>
        <v>0</v>
      </c>
      <c r="BC32" s="3">
        <f>-Sheet1!BB99</f>
        <v>0</v>
      </c>
      <c r="BD32" s="3">
        <f>-Sheet1!BC99</f>
        <v>0</v>
      </c>
      <c r="BE32" s="3">
        <f>-Sheet1!BD99</f>
        <v>0</v>
      </c>
      <c r="BF32" s="3">
        <f>-Sheet1!BE99</f>
        <v>0</v>
      </c>
      <c r="BG32" s="3">
        <f>-Sheet1!BF99-Sheet2!BF99</f>
        <v>0</v>
      </c>
      <c r="BH32" s="3">
        <f>-Sheet1!BG99-Sheet2!BG99</f>
        <v>0</v>
      </c>
      <c r="BI32" s="3">
        <f>-Sheet1!BH99-Sheet2!BH99</f>
        <v>0</v>
      </c>
      <c r="BJ32" s="3">
        <f>-Sheet1!BI99-Sheet2!BI99</f>
        <v>0</v>
      </c>
      <c r="BK32" s="3">
        <f>-Sheet1!BJ99-Sheet2!BJ99</f>
        <v>0</v>
      </c>
      <c r="BL32" s="3">
        <f>-Sheet1!BK99-Sheet2!BK99</f>
        <v>0</v>
      </c>
      <c r="BM32" s="3">
        <f>-Sheet1!BL99-Sheet2!BL99</f>
        <v>0</v>
      </c>
      <c r="BN32" s="3">
        <f>-Sheet1!BM99-Sheet2!BM99</f>
        <v>0</v>
      </c>
      <c r="BO32" s="3">
        <f>-Sheet1!BN99-Sheet2!BN99</f>
        <v>0</v>
      </c>
      <c r="BP32" s="3">
        <f>-Sheet1!BO99-Sheet2!BO99</f>
        <v>0</v>
      </c>
      <c r="BQ32" s="3">
        <f>-Sheet1!BP99-Sheet2!BP99</f>
        <v>0</v>
      </c>
      <c r="BR32" s="3">
        <f>-Sheet1!BQ99-Sheet2!BQ99</f>
        <v>0</v>
      </c>
      <c r="BS32" s="3">
        <f>-Sheet1!BR99-Sheet2!BR99</f>
        <v>0</v>
      </c>
      <c r="BT32" s="3">
        <f>-Sheet1!BS99-Sheet2!BS99</f>
        <v>0</v>
      </c>
    </row>
    <row r="33" spans="1:72">
      <c r="B33" s="60" t="s">
        <v>256</v>
      </c>
      <c r="D33" s="3">
        <f>-Sheet1!C100</f>
        <v>0</v>
      </c>
      <c r="E33" s="3">
        <f>-Sheet1!D100</f>
        <v>0</v>
      </c>
      <c r="F33" s="3">
        <f>-Sheet1!E100</f>
        <v>0</v>
      </c>
      <c r="G33" s="3">
        <f>-Sheet1!F100</f>
        <v>0</v>
      </c>
      <c r="H33" s="3">
        <f>-Sheet1!G100</f>
        <v>0</v>
      </c>
      <c r="I33" s="3">
        <f>-Sheet1!H100</f>
        <v>0</v>
      </c>
      <c r="J33" s="3">
        <f>-Sheet1!I100</f>
        <v>0</v>
      </c>
      <c r="K33" s="3">
        <f>-Sheet1!J100</f>
        <v>0</v>
      </c>
      <c r="L33" s="3">
        <f>-Sheet1!K100</f>
        <v>0</v>
      </c>
      <c r="M33" s="3">
        <f>-Sheet1!L100</f>
        <v>0</v>
      </c>
      <c r="N33" s="3">
        <f>-Sheet1!M100</f>
        <v>0</v>
      </c>
      <c r="O33" s="3">
        <f>-Sheet1!N100</f>
        <v>0</v>
      </c>
      <c r="P33" s="3">
        <f>-Sheet1!O100</f>
        <v>0</v>
      </c>
      <c r="Q33" s="3">
        <f>-Sheet1!P100</f>
        <v>0</v>
      </c>
      <c r="R33" s="3">
        <f>-Sheet1!Q100</f>
        <v>0</v>
      </c>
      <c r="S33" s="3">
        <f>-Sheet1!R100</f>
        <v>0</v>
      </c>
      <c r="T33" s="3">
        <f>-Sheet1!S100</f>
        <v>0</v>
      </c>
      <c r="U33" s="3">
        <f>-Sheet1!T100</f>
        <v>0</v>
      </c>
      <c r="V33" s="3">
        <f>-Sheet1!U100</f>
        <v>0</v>
      </c>
      <c r="W33" s="3">
        <f>-Sheet1!V100</f>
        <v>0</v>
      </c>
      <c r="X33" s="3">
        <f>-Sheet1!W100</f>
        <v>0</v>
      </c>
      <c r="Y33" s="3">
        <f>-Sheet1!X100</f>
        <v>0</v>
      </c>
      <c r="Z33" s="3">
        <f>-Sheet1!Y100</f>
        <v>0</v>
      </c>
      <c r="AA33" s="3">
        <f>-Sheet1!Z100</f>
        <v>0</v>
      </c>
      <c r="AB33" s="3">
        <f>-Sheet1!AA100</f>
        <v>0</v>
      </c>
      <c r="AC33" s="3">
        <f>-Sheet1!AB100</f>
        <v>0</v>
      </c>
      <c r="AD33" s="3">
        <f>-Sheet1!AC100</f>
        <v>0</v>
      </c>
      <c r="AE33" s="3">
        <f>-Sheet1!AD100</f>
        <v>0</v>
      </c>
      <c r="AF33" s="3">
        <f>-Sheet1!AE100</f>
        <v>0</v>
      </c>
      <c r="AG33" s="3">
        <f>-Sheet1!AF100</f>
        <v>0</v>
      </c>
      <c r="AH33" s="3">
        <f>-Sheet1!AG100</f>
        <v>0</v>
      </c>
      <c r="AI33" s="3">
        <f>-Sheet1!AH100</f>
        <v>0</v>
      </c>
      <c r="AJ33" s="3">
        <f>-Sheet1!AI100</f>
        <v>0</v>
      </c>
      <c r="AK33" s="3">
        <f>-Sheet1!AJ100</f>
        <v>0</v>
      </c>
      <c r="AL33" s="3">
        <f>-Sheet1!AK100</f>
        <v>0</v>
      </c>
      <c r="AM33" s="3">
        <f>-Sheet1!AL100</f>
        <v>0</v>
      </c>
      <c r="AN33" s="3">
        <f>-Sheet1!AM100</f>
        <v>0</v>
      </c>
      <c r="AO33" s="3">
        <f>-Sheet1!AN100</f>
        <v>0</v>
      </c>
      <c r="AP33" s="3">
        <f>-Sheet1!AO100</f>
        <v>0</v>
      </c>
      <c r="AQ33" s="3">
        <f>-Sheet1!AP100</f>
        <v>0</v>
      </c>
      <c r="AR33" s="3">
        <f>-Sheet1!AQ100</f>
        <v>0</v>
      </c>
      <c r="AS33" s="3">
        <f>-Sheet1!AR100</f>
        <v>0</v>
      </c>
      <c r="AT33" s="3">
        <f>-Sheet1!AS100</f>
        <v>0</v>
      </c>
      <c r="AU33" s="3">
        <f>-Sheet1!AT100</f>
        <v>0</v>
      </c>
      <c r="AV33" s="3">
        <f>-Sheet1!AU100</f>
        <v>0</v>
      </c>
      <c r="AW33" s="3">
        <f>-Sheet1!AV100</f>
        <v>0</v>
      </c>
      <c r="AX33" s="3">
        <f>-Sheet1!AW100</f>
        <v>0</v>
      </c>
      <c r="AY33" s="3">
        <f>-Sheet1!AX100</f>
        <v>0</v>
      </c>
      <c r="AZ33" s="3">
        <f>-Sheet1!AY100</f>
        <v>0</v>
      </c>
      <c r="BA33" s="3">
        <f>-Sheet1!AZ100</f>
        <v>0</v>
      </c>
      <c r="BB33" s="3">
        <f>-Sheet1!BA100</f>
        <v>0</v>
      </c>
      <c r="BC33" s="3">
        <f>-Sheet1!BB100</f>
        <v>0</v>
      </c>
      <c r="BD33" s="3">
        <f>-Sheet1!BC100</f>
        <v>0</v>
      </c>
      <c r="BE33" s="3">
        <f>-Sheet1!BD100</f>
        <v>0</v>
      </c>
      <c r="BF33" s="3">
        <f>-Sheet1!BE100</f>
        <v>0</v>
      </c>
      <c r="BG33" s="3">
        <f>-Sheet1!BF100-Sheet2!BF100</f>
        <v>0</v>
      </c>
      <c r="BH33" s="3">
        <f>-Sheet1!BG100-Sheet2!BG100</f>
        <v>0</v>
      </c>
      <c r="BI33" s="3">
        <f>-Sheet1!BH100-Sheet2!BH100</f>
        <v>0</v>
      </c>
      <c r="BJ33" s="3">
        <f>-Sheet1!BI100-Sheet2!BI100</f>
        <v>0</v>
      </c>
      <c r="BK33" s="3">
        <f>-Sheet1!BJ100-Sheet2!BJ100</f>
        <v>0</v>
      </c>
      <c r="BL33" s="3">
        <f>-Sheet1!BK100-Sheet2!BK100</f>
        <v>0</v>
      </c>
      <c r="BM33" s="3">
        <f>-Sheet1!BL100-Sheet2!BL100</f>
        <v>0</v>
      </c>
      <c r="BN33" s="3">
        <f>-Sheet1!BM100-Sheet2!BM100</f>
        <v>0</v>
      </c>
      <c r="BO33" s="3">
        <f>-Sheet1!BN100-Sheet2!BN100</f>
        <v>0</v>
      </c>
      <c r="BP33" s="3">
        <f>-Sheet1!BO100-Sheet2!BO100</f>
        <v>0</v>
      </c>
      <c r="BQ33" s="3">
        <f>-Sheet1!BP100-Sheet2!BP100</f>
        <v>0</v>
      </c>
      <c r="BR33" s="3">
        <f>-Sheet1!BQ100-Sheet2!BQ100</f>
        <v>0</v>
      </c>
      <c r="BS33" s="3">
        <f>-Sheet1!BR100-Sheet2!BR100</f>
        <v>0</v>
      </c>
      <c r="BT33" s="3">
        <f>-Sheet1!BS100-Sheet2!BS100</f>
        <v>0</v>
      </c>
    </row>
    <row r="34" spans="1:72">
      <c r="B34" s="59" t="s">
        <v>257</v>
      </c>
      <c r="D34" s="3">
        <f>-Sheet1!C101</f>
        <v>-1124611.8260810904</v>
      </c>
      <c r="E34" s="3">
        <f>-Sheet1!D101</f>
        <v>-1124611.8260810904</v>
      </c>
      <c r="F34" s="3">
        <f>-Sheet1!E101</f>
        <v>-1124611.8260810904</v>
      </c>
      <c r="G34" s="3">
        <f>-Sheet1!F101</f>
        <v>-1124611.8260810904</v>
      </c>
      <c r="H34" s="3">
        <f>-Sheet1!G101</f>
        <v>-1124611.8260810904</v>
      </c>
      <c r="I34" s="3">
        <f>-Sheet1!H101</f>
        <v>-1124611.8260810904</v>
      </c>
      <c r="J34" s="3">
        <f>-Sheet1!I101</f>
        <v>-1124611.8260810904</v>
      </c>
      <c r="K34" s="3">
        <f>-Sheet1!J101</f>
        <v>-1124611.8260810904</v>
      </c>
      <c r="L34" s="3">
        <f>-Sheet1!K101</f>
        <v>-1124611.8260810904</v>
      </c>
      <c r="M34" s="3">
        <f>-Sheet1!L101</f>
        <v>-1124611.8260810904</v>
      </c>
      <c r="N34" s="3">
        <f>-Sheet1!M101</f>
        <v>-1124611.8260810904</v>
      </c>
      <c r="O34" s="3">
        <f>-Sheet1!N101</f>
        <v>-1124611.8260810904</v>
      </c>
      <c r="P34" s="3">
        <f>-Sheet1!O101</f>
        <v>-1124611.8260810904</v>
      </c>
      <c r="Q34" s="3">
        <f>-Sheet1!P101</f>
        <v>-1124611.8260810904</v>
      </c>
      <c r="R34" s="3">
        <f>-Sheet1!Q101</f>
        <v>-1124611.8260810904</v>
      </c>
      <c r="S34" s="3">
        <f>-Sheet1!R101</f>
        <v>-1124611.8260810904</v>
      </c>
      <c r="T34" s="3">
        <f>-Sheet1!S101</f>
        <v>-1124611.8260810904</v>
      </c>
      <c r="U34" s="3">
        <f>-Sheet1!T101</f>
        <v>-1124611.8260810904</v>
      </c>
      <c r="V34" s="3">
        <f>-Sheet1!U101</f>
        <v>-1124611.8260810904</v>
      </c>
      <c r="W34" s="3">
        <f>-Sheet1!V101</f>
        <v>-1124611.8260810904</v>
      </c>
      <c r="X34" s="3">
        <f>-Sheet1!W101</f>
        <v>0</v>
      </c>
      <c r="Y34" s="3">
        <f>-Sheet1!X101</f>
        <v>0</v>
      </c>
      <c r="Z34" s="3">
        <f>-Sheet1!Y101</f>
        <v>0</v>
      </c>
      <c r="AA34" s="3">
        <f>-Sheet1!Z101</f>
        <v>0</v>
      </c>
      <c r="AB34" s="3">
        <f>-Sheet1!AA101</f>
        <v>0</v>
      </c>
      <c r="AC34" s="3">
        <f>-Sheet1!AB101</f>
        <v>0</v>
      </c>
      <c r="AD34" s="3">
        <f>-Sheet1!AC101</f>
        <v>0</v>
      </c>
      <c r="AE34" s="3">
        <f>-Sheet1!AD101</f>
        <v>0</v>
      </c>
      <c r="AF34" s="3">
        <f>-Sheet1!AE101</f>
        <v>0</v>
      </c>
      <c r="AG34" s="3">
        <f>-Sheet1!AF101</f>
        <v>0</v>
      </c>
      <c r="AH34" s="3">
        <f>-Sheet1!AG101</f>
        <v>0</v>
      </c>
      <c r="AI34" s="3">
        <f>-Sheet1!AH101</f>
        <v>0</v>
      </c>
      <c r="AJ34" s="3">
        <f>-Sheet1!AI101</f>
        <v>0</v>
      </c>
      <c r="AK34" s="3">
        <f>-Sheet1!AJ101</f>
        <v>0</v>
      </c>
      <c r="AL34" s="3">
        <f>-Sheet1!AK101</f>
        <v>0</v>
      </c>
      <c r="AM34" s="3">
        <f>-Sheet1!AL101</f>
        <v>0</v>
      </c>
      <c r="AN34" s="3">
        <f>-Sheet1!AM101</f>
        <v>0</v>
      </c>
      <c r="AO34" s="3">
        <f>-Sheet1!AN101</f>
        <v>0</v>
      </c>
      <c r="AP34" s="3">
        <f>-Sheet1!AO101</f>
        <v>0</v>
      </c>
      <c r="AQ34" s="3">
        <f>-Sheet1!AP101</f>
        <v>0</v>
      </c>
      <c r="AR34" s="3">
        <f>-Sheet1!AQ101</f>
        <v>0</v>
      </c>
      <c r="AS34" s="3">
        <f>-Sheet1!AR101</f>
        <v>0</v>
      </c>
      <c r="AT34" s="3">
        <f>-Sheet1!AS101</f>
        <v>0</v>
      </c>
      <c r="AU34" s="3">
        <f>-Sheet1!AT101</f>
        <v>0</v>
      </c>
      <c r="AV34" s="3">
        <f>-Sheet1!AU101</f>
        <v>0</v>
      </c>
      <c r="AW34" s="3">
        <f>-Sheet1!AV101</f>
        <v>0</v>
      </c>
      <c r="AX34" s="3">
        <f>-Sheet1!AW101</f>
        <v>0</v>
      </c>
      <c r="AY34" s="3">
        <f>-Sheet1!AX101</f>
        <v>0</v>
      </c>
      <c r="AZ34" s="3">
        <f>-Sheet1!AY101</f>
        <v>0</v>
      </c>
      <c r="BA34" s="3">
        <f>-Sheet1!AZ101</f>
        <v>0</v>
      </c>
      <c r="BB34" s="3">
        <f>-Sheet1!BA101</f>
        <v>0</v>
      </c>
      <c r="BC34" s="3">
        <f>-Sheet1!BB101</f>
        <v>0</v>
      </c>
      <c r="BD34" s="3">
        <f>-Sheet1!BC101</f>
        <v>0</v>
      </c>
      <c r="BE34" s="3">
        <f>-Sheet1!BD101</f>
        <v>0</v>
      </c>
      <c r="BF34" s="3">
        <f>-Sheet1!BE101</f>
        <v>0</v>
      </c>
      <c r="BG34" s="3">
        <f>-Sheet1!BF101-Sheet2!BF101</f>
        <v>0</v>
      </c>
      <c r="BH34" s="3">
        <f>-Sheet1!BG101-Sheet2!BG101</f>
        <v>0</v>
      </c>
      <c r="BI34" s="3">
        <f>-Sheet1!BH101-Sheet2!BH101</f>
        <v>0</v>
      </c>
      <c r="BJ34" s="3">
        <f>-Sheet1!BI101-Sheet2!BI101</f>
        <v>0</v>
      </c>
      <c r="BK34" s="3">
        <f>-Sheet1!BJ101-Sheet2!BJ101</f>
        <v>0</v>
      </c>
      <c r="BL34" s="3">
        <f>-Sheet1!BK101-Sheet2!BK101</f>
        <v>0</v>
      </c>
      <c r="BM34" s="3">
        <f>-Sheet1!BL101-Sheet2!BL101</f>
        <v>0</v>
      </c>
      <c r="BN34" s="3">
        <f>-Sheet1!BM101-Sheet2!BM101</f>
        <v>0</v>
      </c>
      <c r="BO34" s="3">
        <f>-Sheet1!BN101-Sheet2!BN101</f>
        <v>0</v>
      </c>
      <c r="BP34" s="3">
        <f>-Sheet1!BO101-Sheet2!BO101</f>
        <v>0</v>
      </c>
      <c r="BQ34" s="3">
        <f>-Sheet1!BP101-Sheet2!BP101</f>
        <v>0</v>
      </c>
      <c r="BR34" s="3">
        <f>-Sheet1!BQ101-Sheet2!BQ101</f>
        <v>0</v>
      </c>
      <c r="BS34" s="3">
        <f>-Sheet1!BR101-Sheet2!BR101</f>
        <v>0</v>
      </c>
      <c r="BT34" s="3">
        <f>-Sheet1!BS101-Sheet2!BS101</f>
        <v>0</v>
      </c>
    </row>
    <row r="35" spans="1:72">
      <c r="B35" s="16" t="s">
        <v>47</v>
      </c>
      <c r="D35" s="3">
        <f>-Sheet1!C102</f>
        <v>0</v>
      </c>
      <c r="E35" s="3">
        <f>-Sheet1!D102</f>
        <v>0</v>
      </c>
      <c r="F35" s="3">
        <f>-Sheet1!E102</f>
        <v>0</v>
      </c>
      <c r="G35" s="3">
        <f>-Sheet1!F102</f>
        <v>0</v>
      </c>
      <c r="H35" s="3">
        <f>-Sheet1!G102</f>
        <v>0</v>
      </c>
      <c r="I35" s="3">
        <f>-Sheet1!H102</f>
        <v>0</v>
      </c>
      <c r="J35" s="3">
        <f>-Sheet1!I102</f>
        <v>0</v>
      </c>
      <c r="K35" s="3">
        <f>-Sheet1!J102</f>
        <v>0</v>
      </c>
      <c r="L35" s="3">
        <f>-Sheet1!K102</f>
        <v>0</v>
      </c>
      <c r="M35" s="3">
        <f>-Sheet1!L102</f>
        <v>0</v>
      </c>
      <c r="N35" s="3">
        <f>-Sheet1!M102</f>
        <v>0</v>
      </c>
      <c r="O35" s="3">
        <f>-Sheet1!N102</f>
        <v>0</v>
      </c>
      <c r="P35" s="3">
        <f>-Sheet1!O102</f>
        <v>0</v>
      </c>
      <c r="Q35" s="3">
        <f>-Sheet1!P102</f>
        <v>0</v>
      </c>
      <c r="R35" s="3">
        <f>-Sheet1!Q102</f>
        <v>0</v>
      </c>
      <c r="S35" s="3">
        <f>-Sheet1!R102</f>
        <v>0</v>
      </c>
      <c r="T35" s="3">
        <f>-Sheet1!S102</f>
        <v>0</v>
      </c>
      <c r="U35" s="3">
        <f>-Sheet1!T102</f>
        <v>0</v>
      </c>
      <c r="V35" s="3">
        <f>-Sheet1!U102</f>
        <v>0</v>
      </c>
      <c r="W35" s="3">
        <f>-Sheet1!V102</f>
        <v>0</v>
      </c>
      <c r="X35" s="3">
        <f>-Sheet1!W102</f>
        <v>0</v>
      </c>
      <c r="Y35" s="3">
        <f>-Sheet1!X102</f>
        <v>0</v>
      </c>
      <c r="Z35" s="3">
        <f>-Sheet1!Y102</f>
        <v>0</v>
      </c>
      <c r="AA35" s="3">
        <f>-Sheet1!Z102</f>
        <v>0</v>
      </c>
      <c r="AB35" s="3">
        <f>-Sheet1!AA102</f>
        <v>0</v>
      </c>
      <c r="AC35" s="3">
        <f>-Sheet1!AB102</f>
        <v>0</v>
      </c>
      <c r="AD35" s="3">
        <f>-Sheet1!AC102</f>
        <v>0</v>
      </c>
      <c r="AE35" s="3">
        <f>-Sheet1!AD102</f>
        <v>0</v>
      </c>
      <c r="AF35" s="3">
        <f>-Sheet1!AE102</f>
        <v>0</v>
      </c>
      <c r="AG35" s="3">
        <f>-Sheet1!AF102</f>
        <v>0</v>
      </c>
      <c r="AH35" s="3">
        <f>-Sheet1!AG102</f>
        <v>0</v>
      </c>
      <c r="AI35" s="3">
        <f>-Sheet1!AH102</f>
        <v>0</v>
      </c>
      <c r="AJ35" s="3">
        <f>-Sheet1!AI102</f>
        <v>0</v>
      </c>
      <c r="AK35" s="3">
        <f>-Sheet1!AJ102</f>
        <v>0</v>
      </c>
      <c r="AL35" s="3">
        <f>-Sheet1!AK102</f>
        <v>0</v>
      </c>
      <c r="AM35" s="3">
        <f>-Sheet1!AL102</f>
        <v>0</v>
      </c>
      <c r="AN35" s="3">
        <f>-Sheet1!AM102</f>
        <v>0</v>
      </c>
      <c r="AO35" s="3">
        <f>-Sheet1!AN102</f>
        <v>0</v>
      </c>
      <c r="AP35" s="3">
        <f>-Sheet1!AO102</f>
        <v>0</v>
      </c>
      <c r="AQ35" s="3">
        <f>-Sheet1!AP102</f>
        <v>0</v>
      </c>
      <c r="AR35" s="3">
        <f>-Sheet1!AQ102</f>
        <v>0</v>
      </c>
      <c r="AS35" s="3">
        <f>-Sheet1!AR102</f>
        <v>0</v>
      </c>
      <c r="AT35" s="3">
        <f>-Sheet1!AS102</f>
        <v>0</v>
      </c>
      <c r="AU35" s="3">
        <f>-Sheet1!AT102</f>
        <v>0</v>
      </c>
      <c r="AV35" s="3">
        <f>-Sheet1!AU102</f>
        <v>0</v>
      </c>
      <c r="AW35" s="3">
        <f>-Sheet1!AV102</f>
        <v>0</v>
      </c>
      <c r="AX35" s="3">
        <f>-Sheet1!AW102</f>
        <v>0</v>
      </c>
      <c r="AY35" s="3">
        <f>-Sheet1!AX102</f>
        <v>0</v>
      </c>
      <c r="AZ35" s="3">
        <f>-Sheet1!AY102</f>
        <v>0</v>
      </c>
      <c r="BA35" s="3">
        <f>-Sheet1!AZ102</f>
        <v>0</v>
      </c>
      <c r="BB35" s="3">
        <f>-Sheet1!BA102</f>
        <v>0</v>
      </c>
      <c r="BC35" s="3">
        <f>-Sheet1!BB102</f>
        <v>0</v>
      </c>
      <c r="BD35" s="3">
        <f>-Sheet1!BC102</f>
        <v>0</v>
      </c>
      <c r="BE35" s="3">
        <f>-Sheet1!BD102</f>
        <v>0</v>
      </c>
      <c r="BF35" s="3">
        <f>-Sheet1!BE102</f>
        <v>0</v>
      </c>
      <c r="BG35" s="3">
        <f>-Sheet1!BF102-Sheet2!BF102</f>
        <v>0</v>
      </c>
      <c r="BH35" s="3">
        <f>-Sheet1!BG102-Sheet2!BG102</f>
        <v>0</v>
      </c>
      <c r="BI35" s="3">
        <f>-Sheet1!BH102-Sheet2!BH102</f>
        <v>0</v>
      </c>
      <c r="BJ35" s="3">
        <f>-Sheet1!BI102-Sheet2!BI102</f>
        <v>0</v>
      </c>
      <c r="BK35" s="3">
        <f>-Sheet1!BJ102-Sheet2!BJ102</f>
        <v>0</v>
      </c>
      <c r="BL35" s="3">
        <f>-Sheet1!BK102-Sheet2!BK102</f>
        <v>0</v>
      </c>
      <c r="BM35" s="3">
        <f>-Sheet1!BL102-Sheet2!BL102</f>
        <v>0</v>
      </c>
      <c r="BN35" s="3">
        <f>-Sheet1!BM102-Sheet2!BM102</f>
        <v>0</v>
      </c>
      <c r="BO35" s="3">
        <f>-Sheet1!BN102-Sheet2!BN102</f>
        <v>0</v>
      </c>
      <c r="BP35" s="3">
        <f>-Sheet1!BO102-Sheet2!BO102</f>
        <v>0</v>
      </c>
      <c r="BQ35" s="3">
        <f>-Sheet1!BP102-Sheet2!BP102</f>
        <v>0</v>
      </c>
      <c r="BR35" s="3">
        <f>-Sheet1!BQ102-Sheet2!BQ102</f>
        <v>0</v>
      </c>
      <c r="BS35" s="3">
        <f>-Sheet1!BR102-Sheet2!BR102</f>
        <v>0</v>
      </c>
      <c r="BT35" s="3">
        <f>-Sheet1!BS102-Sheet2!BS102</f>
        <v>0</v>
      </c>
    </row>
    <row r="36" spans="1:72">
      <c r="B36" s="16" t="s">
        <v>48</v>
      </c>
      <c r="D36" s="3">
        <f>-Sheet1!C103</f>
        <v>0</v>
      </c>
      <c r="E36" s="3">
        <f>-Sheet1!D103</f>
        <v>0</v>
      </c>
      <c r="F36" s="3">
        <f>-Sheet1!E103</f>
        <v>0</v>
      </c>
      <c r="G36" s="3">
        <f>-Sheet1!F103</f>
        <v>0</v>
      </c>
      <c r="H36" s="3">
        <f>-Sheet1!G103</f>
        <v>0</v>
      </c>
      <c r="I36" s="3">
        <f>-Sheet1!H103</f>
        <v>0</v>
      </c>
      <c r="J36" s="3">
        <f>-Sheet1!I103</f>
        <v>0</v>
      </c>
      <c r="K36" s="3">
        <f>-Sheet1!J103</f>
        <v>0</v>
      </c>
      <c r="L36" s="3">
        <f>-Sheet1!K103</f>
        <v>0</v>
      </c>
      <c r="M36" s="3">
        <f>-Sheet1!L103</f>
        <v>0</v>
      </c>
      <c r="N36" s="3">
        <f>-Sheet1!M103</f>
        <v>0</v>
      </c>
      <c r="O36" s="3">
        <f>-Sheet1!N103</f>
        <v>0</v>
      </c>
      <c r="P36" s="3">
        <f>-Sheet1!O103</f>
        <v>0</v>
      </c>
      <c r="Q36" s="3">
        <f>-Sheet1!P103</f>
        <v>0</v>
      </c>
      <c r="R36" s="3">
        <f>-Sheet1!Q103</f>
        <v>0</v>
      </c>
      <c r="S36" s="3">
        <f>-Sheet1!R103</f>
        <v>0</v>
      </c>
      <c r="T36" s="3">
        <f>-Sheet1!S103</f>
        <v>0</v>
      </c>
      <c r="U36" s="3">
        <f>-Sheet1!T103</f>
        <v>0</v>
      </c>
      <c r="V36" s="3">
        <f>-Sheet1!U103</f>
        <v>0</v>
      </c>
      <c r="W36" s="3">
        <f>-Sheet1!V103</f>
        <v>0</v>
      </c>
      <c r="X36" s="3">
        <f>-Sheet1!W103</f>
        <v>0</v>
      </c>
      <c r="Y36" s="3">
        <f>-Sheet1!X103</f>
        <v>0</v>
      </c>
      <c r="Z36" s="3">
        <f>-Sheet1!Y103</f>
        <v>0</v>
      </c>
      <c r="AA36" s="3">
        <f>-Sheet1!Z103</f>
        <v>0</v>
      </c>
      <c r="AB36" s="3">
        <f>-Sheet1!AA103</f>
        <v>0</v>
      </c>
      <c r="AC36" s="3">
        <f>-Sheet1!AB103</f>
        <v>0</v>
      </c>
      <c r="AD36" s="3">
        <f>-Sheet1!AC103</f>
        <v>0</v>
      </c>
      <c r="AE36" s="3">
        <f>-Sheet1!AD103</f>
        <v>0</v>
      </c>
      <c r="AF36" s="3">
        <f>-Sheet1!AE103</f>
        <v>0</v>
      </c>
      <c r="AG36" s="3">
        <f>-Sheet1!AF103</f>
        <v>0</v>
      </c>
      <c r="AH36" s="3">
        <f>-Sheet1!AG103</f>
        <v>0</v>
      </c>
      <c r="AI36" s="3">
        <f>-Sheet1!AH103</f>
        <v>0</v>
      </c>
      <c r="AJ36" s="3">
        <f>-Sheet1!AI103</f>
        <v>0</v>
      </c>
      <c r="AK36" s="3">
        <f>-Sheet1!AJ103</f>
        <v>0</v>
      </c>
      <c r="AL36" s="3">
        <f>-Sheet1!AK103</f>
        <v>0</v>
      </c>
      <c r="AM36" s="3">
        <f>-Sheet1!AL103</f>
        <v>0</v>
      </c>
      <c r="AN36" s="3">
        <f>-Sheet1!AM103</f>
        <v>0</v>
      </c>
      <c r="AO36" s="3">
        <f>-Sheet1!AN103</f>
        <v>0</v>
      </c>
      <c r="AP36" s="3">
        <f>-Sheet1!AO103</f>
        <v>0</v>
      </c>
      <c r="AQ36" s="3">
        <f>-Sheet1!AP103</f>
        <v>0</v>
      </c>
      <c r="AR36" s="3">
        <f>-Sheet1!AQ103</f>
        <v>0</v>
      </c>
      <c r="AS36" s="3">
        <f>-Sheet1!AR103</f>
        <v>0</v>
      </c>
      <c r="AT36" s="3">
        <f>-Sheet1!AS103</f>
        <v>0</v>
      </c>
      <c r="AU36" s="3">
        <f>-Sheet1!AT103</f>
        <v>0</v>
      </c>
      <c r="AV36" s="3">
        <f>-Sheet1!AU103</f>
        <v>0</v>
      </c>
      <c r="AW36" s="3">
        <f>-Sheet1!AV103</f>
        <v>0</v>
      </c>
      <c r="AX36" s="3">
        <f>-Sheet1!AW103</f>
        <v>0</v>
      </c>
      <c r="AY36" s="3">
        <f>-Sheet1!AX103</f>
        <v>0</v>
      </c>
      <c r="AZ36" s="3">
        <f>-Sheet1!AY103</f>
        <v>0</v>
      </c>
      <c r="BA36" s="3">
        <f>-Sheet1!AZ103</f>
        <v>0</v>
      </c>
      <c r="BB36" s="3">
        <f>-Sheet1!BA103</f>
        <v>0</v>
      </c>
      <c r="BC36" s="3">
        <f>-Sheet1!BB103</f>
        <v>0</v>
      </c>
      <c r="BD36" s="3">
        <f>-Sheet1!BC103</f>
        <v>0</v>
      </c>
      <c r="BE36" s="3">
        <f>-Sheet1!BD103</f>
        <v>0</v>
      </c>
      <c r="BF36" s="3">
        <f>-Sheet1!BE103</f>
        <v>0</v>
      </c>
      <c r="BG36" s="3">
        <f>-Sheet1!BF103-Sheet2!BF103</f>
        <v>0</v>
      </c>
      <c r="BH36" s="3">
        <f>-Sheet1!BG103-Sheet2!BG103</f>
        <v>0</v>
      </c>
      <c r="BI36" s="3">
        <f>-Sheet1!BH103-Sheet2!BH103</f>
        <v>0</v>
      </c>
      <c r="BJ36" s="3">
        <f>-Sheet1!BI103-Sheet2!BI103</f>
        <v>0</v>
      </c>
      <c r="BK36" s="3">
        <f>-Sheet1!BJ103-Sheet2!BJ103</f>
        <v>0</v>
      </c>
      <c r="BL36" s="3">
        <f>-Sheet1!BK103-Sheet2!BK103</f>
        <v>0</v>
      </c>
      <c r="BM36" s="3">
        <f>-Sheet1!BL103-Sheet2!BL103</f>
        <v>0</v>
      </c>
      <c r="BN36" s="3">
        <f>-Sheet1!BM103-Sheet2!BM103</f>
        <v>0</v>
      </c>
      <c r="BO36" s="3">
        <f>-Sheet1!BN103-Sheet2!BN103</f>
        <v>0</v>
      </c>
      <c r="BP36" s="3">
        <f>-Sheet1!BO103-Sheet2!BO103</f>
        <v>0</v>
      </c>
      <c r="BQ36" s="3">
        <f>-Sheet1!BP103-Sheet2!BP103</f>
        <v>0</v>
      </c>
      <c r="BR36" s="3">
        <f>-Sheet1!BQ103-Sheet2!BQ103</f>
        <v>0</v>
      </c>
      <c r="BS36" s="3">
        <f>-Sheet1!BR103-Sheet2!BR103</f>
        <v>0</v>
      </c>
      <c r="BT36" s="3">
        <f>-Sheet1!BS103-Sheet2!BS103</f>
        <v>0</v>
      </c>
    </row>
    <row r="37" spans="1:72">
      <c r="B37" s="59" t="s">
        <v>258</v>
      </c>
      <c r="D37" s="3">
        <f>-Sheet1!C104</f>
        <v>0</v>
      </c>
      <c r="E37" s="3">
        <f>-Sheet1!D104</f>
        <v>0</v>
      </c>
      <c r="F37" s="3">
        <f>-Sheet1!E104</f>
        <v>0</v>
      </c>
      <c r="G37" s="3">
        <f>-Sheet1!F104</f>
        <v>0</v>
      </c>
      <c r="H37" s="3">
        <f>-Sheet1!G104</f>
        <v>0</v>
      </c>
      <c r="I37" s="3">
        <f>-Sheet1!H104</f>
        <v>0</v>
      </c>
      <c r="J37" s="3">
        <f>-Sheet1!I104</f>
        <v>0</v>
      </c>
      <c r="K37" s="3">
        <f>-Sheet1!J104</f>
        <v>0</v>
      </c>
      <c r="L37" s="3">
        <f>-Sheet1!K104</f>
        <v>0</v>
      </c>
      <c r="M37" s="3">
        <f>-Sheet1!L104</f>
        <v>0</v>
      </c>
      <c r="N37" s="3">
        <f>-Sheet1!M104</f>
        <v>0</v>
      </c>
      <c r="O37" s="3">
        <f>-Sheet1!N104</f>
        <v>0</v>
      </c>
      <c r="P37" s="3">
        <f>-Sheet1!O104</f>
        <v>0</v>
      </c>
      <c r="Q37" s="3">
        <f>-Sheet1!P104</f>
        <v>0</v>
      </c>
      <c r="R37" s="3">
        <f>-Sheet1!Q104</f>
        <v>0</v>
      </c>
      <c r="S37" s="3">
        <f>-Sheet1!R104</f>
        <v>0</v>
      </c>
      <c r="T37" s="3">
        <f>-Sheet1!S104</f>
        <v>0</v>
      </c>
      <c r="U37" s="3">
        <f>-Sheet1!T104</f>
        <v>0</v>
      </c>
      <c r="V37" s="3">
        <f>-Sheet1!U104</f>
        <v>0</v>
      </c>
      <c r="W37" s="3">
        <f>-Sheet1!V104</f>
        <v>0</v>
      </c>
      <c r="X37" s="3">
        <f>-Sheet1!W104</f>
        <v>0</v>
      </c>
      <c r="Y37" s="3">
        <f>-Sheet1!X104</f>
        <v>0</v>
      </c>
      <c r="Z37" s="3">
        <f>-Sheet1!Y104</f>
        <v>0</v>
      </c>
      <c r="AA37" s="3">
        <f>-Sheet1!Z104</f>
        <v>0</v>
      </c>
      <c r="AB37" s="3">
        <f>-Sheet1!AA104</f>
        <v>0</v>
      </c>
      <c r="AC37" s="3">
        <f>-Sheet1!AB104</f>
        <v>0</v>
      </c>
      <c r="AD37" s="3">
        <f>-Sheet1!AC104</f>
        <v>0</v>
      </c>
      <c r="AE37" s="3">
        <f>-Sheet1!AD104</f>
        <v>0</v>
      </c>
      <c r="AF37" s="3">
        <f>-Sheet1!AE104</f>
        <v>0</v>
      </c>
      <c r="AG37" s="3">
        <f>-Sheet1!AF104</f>
        <v>0</v>
      </c>
      <c r="AH37" s="3">
        <f>-Sheet1!AG104</f>
        <v>0</v>
      </c>
      <c r="AI37" s="3">
        <f>-Sheet1!AH104</f>
        <v>0</v>
      </c>
      <c r="AJ37" s="3">
        <f>-Sheet1!AI104</f>
        <v>0</v>
      </c>
      <c r="AK37" s="3">
        <f>-Sheet1!AJ104</f>
        <v>0</v>
      </c>
      <c r="AL37" s="3">
        <f>-Sheet1!AK104</f>
        <v>0</v>
      </c>
      <c r="AM37" s="3">
        <f>-Sheet1!AL104</f>
        <v>0</v>
      </c>
      <c r="AN37" s="3">
        <f>-Sheet1!AM104</f>
        <v>0</v>
      </c>
      <c r="AO37" s="3">
        <f>-Sheet1!AN104</f>
        <v>0</v>
      </c>
      <c r="AP37" s="3">
        <f>-Sheet1!AO104</f>
        <v>0</v>
      </c>
      <c r="AQ37" s="3">
        <f>-Sheet1!AP104</f>
        <v>0</v>
      </c>
      <c r="AR37" s="3">
        <f>-Sheet1!AQ104</f>
        <v>0</v>
      </c>
      <c r="AS37" s="3">
        <f>-Sheet1!AR104</f>
        <v>0</v>
      </c>
      <c r="AT37" s="3">
        <f>-Sheet1!AS104</f>
        <v>0</v>
      </c>
      <c r="AU37" s="3">
        <f>-Sheet1!AT104</f>
        <v>0</v>
      </c>
      <c r="AV37" s="3">
        <f>-Sheet1!AU104</f>
        <v>0</v>
      </c>
      <c r="AW37" s="3">
        <f>-Sheet1!AV104</f>
        <v>0</v>
      </c>
      <c r="AX37" s="3">
        <f>-Sheet1!AW104</f>
        <v>0</v>
      </c>
      <c r="AY37" s="3">
        <f>-Sheet1!AX104</f>
        <v>0</v>
      </c>
      <c r="AZ37" s="3">
        <f>-Sheet1!AY104</f>
        <v>0</v>
      </c>
      <c r="BA37" s="3">
        <f>-Sheet1!AZ104</f>
        <v>0</v>
      </c>
      <c r="BB37" s="3">
        <f>-Sheet1!BA104</f>
        <v>0</v>
      </c>
      <c r="BC37" s="3">
        <f>-Sheet1!BB104</f>
        <v>0</v>
      </c>
      <c r="BD37" s="3">
        <f>-Sheet1!BC104</f>
        <v>0</v>
      </c>
      <c r="BE37" s="3">
        <f>-Sheet1!BD104</f>
        <v>0</v>
      </c>
      <c r="BF37" s="3">
        <f>-Sheet1!BE104</f>
        <v>0</v>
      </c>
      <c r="BG37" s="3">
        <f>-Sheet1!BF104-Sheet2!BF104</f>
        <v>0</v>
      </c>
      <c r="BH37" s="3">
        <f>-Sheet1!BG104-Sheet2!BG104</f>
        <v>0</v>
      </c>
      <c r="BI37" s="3">
        <f>-Sheet1!BH104-Sheet2!BH104</f>
        <v>0</v>
      </c>
      <c r="BJ37" s="3">
        <f>-Sheet1!BI104-Sheet2!BI104</f>
        <v>0</v>
      </c>
      <c r="BK37" s="3">
        <f>-Sheet1!BJ104-Sheet2!BJ104</f>
        <v>0</v>
      </c>
      <c r="BL37" s="3">
        <f>-Sheet1!BK104-Sheet2!BK104</f>
        <v>0</v>
      </c>
      <c r="BM37" s="3">
        <f>-Sheet1!BL104-Sheet2!BL104</f>
        <v>0</v>
      </c>
      <c r="BN37" s="3">
        <f>-Sheet1!BM104-Sheet2!BM104</f>
        <v>0</v>
      </c>
      <c r="BO37" s="3">
        <f>-Sheet1!BN104-Sheet2!BN104</f>
        <v>0</v>
      </c>
      <c r="BP37" s="3">
        <f>-Sheet1!BO104-Sheet2!BO104</f>
        <v>0</v>
      </c>
      <c r="BQ37" s="3">
        <f>-Sheet1!BP104-Sheet2!BP104</f>
        <v>0</v>
      </c>
      <c r="BR37" s="3">
        <f>-Sheet1!BQ104-Sheet2!BQ104</f>
        <v>0</v>
      </c>
      <c r="BS37" s="3">
        <f>-Sheet1!BR104-Sheet2!BR104</f>
        <v>0</v>
      </c>
      <c r="BT37" s="3">
        <f>-Sheet1!BS104-Sheet2!BS104</f>
        <v>0</v>
      </c>
    </row>
    <row r="38" spans="1:72" ht="15">
      <c r="A38" t="s">
        <v>186</v>
      </c>
      <c r="B38" s="45" t="s">
        <v>198</v>
      </c>
      <c r="C38" t="s">
        <v>199</v>
      </c>
      <c r="D38" s="3">
        <f>D23+D27</f>
        <v>-438258403.69404155</v>
      </c>
      <c r="E38" s="3">
        <f t="shared" ref="E38:BP38" si="14">E23+E27</f>
        <v>-27124063.855830543</v>
      </c>
      <c r="F38" s="3">
        <f t="shared" si="14"/>
        <v>-27124063.855830543</v>
      </c>
      <c r="G38" s="3">
        <f t="shared" si="14"/>
        <v>-27124063.855830543</v>
      </c>
      <c r="H38" s="3">
        <f t="shared" si="14"/>
        <v>-27124063.855830543</v>
      </c>
      <c r="I38" s="3">
        <f t="shared" si="14"/>
        <v>-27124063.855830543</v>
      </c>
      <c r="J38" s="3">
        <f t="shared" si="14"/>
        <v>-27124063.855830543</v>
      </c>
      <c r="K38" s="3">
        <f t="shared" si="14"/>
        <v>-27124063.855830543</v>
      </c>
      <c r="L38" s="3">
        <f t="shared" si="14"/>
        <v>-27124063.855830543</v>
      </c>
      <c r="M38" s="3">
        <f t="shared" si="14"/>
        <v>-27124063.855830543</v>
      </c>
      <c r="N38" s="3">
        <f t="shared" si="14"/>
        <v>-27124063.855830543</v>
      </c>
      <c r="O38" s="3">
        <f t="shared" si="14"/>
        <v>-27124063.855830543</v>
      </c>
      <c r="P38" s="3">
        <f t="shared" si="14"/>
        <v>-27124063.855830543</v>
      </c>
      <c r="Q38" s="3">
        <f t="shared" si="14"/>
        <v>-27124063.855830543</v>
      </c>
      <c r="R38" s="3">
        <f t="shared" si="14"/>
        <v>-27124063.855830543</v>
      </c>
      <c r="S38" s="3">
        <f t="shared" si="14"/>
        <v>-27124063.855830543</v>
      </c>
      <c r="T38" s="3">
        <f t="shared" si="14"/>
        <v>-27124063.855830543</v>
      </c>
      <c r="U38" s="3">
        <f t="shared" si="14"/>
        <v>-27124063.855830543</v>
      </c>
      <c r="V38" s="3">
        <f t="shared" si="14"/>
        <v>-27124063.855830543</v>
      </c>
      <c r="W38" s="3">
        <f t="shared" si="14"/>
        <v>-27124063.855830543</v>
      </c>
      <c r="X38" s="3">
        <f t="shared" si="14"/>
        <v>0</v>
      </c>
      <c r="Y38" s="3">
        <f t="shared" si="14"/>
        <v>0</v>
      </c>
      <c r="Z38" s="3">
        <f t="shared" si="14"/>
        <v>0</v>
      </c>
      <c r="AA38" s="3">
        <f t="shared" si="14"/>
        <v>0</v>
      </c>
      <c r="AB38" s="3">
        <f t="shared" si="14"/>
        <v>0</v>
      </c>
      <c r="AC38" s="3">
        <f t="shared" si="14"/>
        <v>0</v>
      </c>
      <c r="AD38" s="3">
        <f t="shared" si="14"/>
        <v>0</v>
      </c>
      <c r="AE38" s="3">
        <f t="shared" si="14"/>
        <v>0</v>
      </c>
      <c r="AF38" s="3">
        <f t="shared" si="14"/>
        <v>0</v>
      </c>
      <c r="AG38" s="3">
        <f t="shared" si="14"/>
        <v>0</v>
      </c>
      <c r="AH38" s="3">
        <f t="shared" si="14"/>
        <v>0</v>
      </c>
      <c r="AI38" s="3">
        <f t="shared" si="14"/>
        <v>0</v>
      </c>
      <c r="AJ38" s="3">
        <f t="shared" si="14"/>
        <v>0</v>
      </c>
      <c r="AK38" s="3">
        <f t="shared" si="14"/>
        <v>0</v>
      </c>
      <c r="AL38" s="3">
        <f t="shared" si="14"/>
        <v>0</v>
      </c>
      <c r="AM38" s="3">
        <f t="shared" si="14"/>
        <v>0</v>
      </c>
      <c r="AN38" s="3">
        <f t="shared" si="14"/>
        <v>0</v>
      </c>
      <c r="AO38" s="3">
        <f t="shared" si="14"/>
        <v>0</v>
      </c>
      <c r="AP38" s="3">
        <f t="shared" si="14"/>
        <v>0</v>
      </c>
      <c r="AQ38" s="3">
        <f t="shared" si="14"/>
        <v>0</v>
      </c>
      <c r="AR38" s="3">
        <f t="shared" si="14"/>
        <v>0</v>
      </c>
      <c r="AS38" s="3">
        <f t="shared" si="14"/>
        <v>0</v>
      </c>
      <c r="AT38" s="3">
        <f t="shared" si="14"/>
        <v>0</v>
      </c>
      <c r="AU38" s="3">
        <f t="shared" si="14"/>
        <v>0</v>
      </c>
      <c r="AV38" s="3">
        <f t="shared" si="14"/>
        <v>0</v>
      </c>
      <c r="AW38" s="3">
        <f t="shared" si="14"/>
        <v>0</v>
      </c>
      <c r="AX38" s="3">
        <f t="shared" si="14"/>
        <v>0</v>
      </c>
      <c r="AY38" s="3">
        <f t="shared" si="14"/>
        <v>0</v>
      </c>
      <c r="AZ38" s="3">
        <f t="shared" si="14"/>
        <v>0</v>
      </c>
      <c r="BA38" s="3">
        <f t="shared" si="14"/>
        <v>0</v>
      </c>
      <c r="BB38" s="3">
        <f t="shared" si="14"/>
        <v>0</v>
      </c>
      <c r="BC38" s="3">
        <f t="shared" si="14"/>
        <v>0</v>
      </c>
      <c r="BD38" s="3">
        <f t="shared" si="14"/>
        <v>0</v>
      </c>
      <c r="BE38" s="3">
        <f t="shared" si="14"/>
        <v>0</v>
      </c>
      <c r="BF38" s="3">
        <f t="shared" si="14"/>
        <v>0</v>
      </c>
      <c r="BG38" s="3">
        <f t="shared" si="14"/>
        <v>0</v>
      </c>
      <c r="BH38" s="3">
        <f t="shared" si="14"/>
        <v>0</v>
      </c>
      <c r="BI38" s="3">
        <f t="shared" si="14"/>
        <v>0</v>
      </c>
      <c r="BJ38" s="3">
        <f t="shared" si="14"/>
        <v>0</v>
      </c>
      <c r="BK38" s="3">
        <f t="shared" si="14"/>
        <v>0</v>
      </c>
      <c r="BL38" s="3">
        <f t="shared" si="14"/>
        <v>0</v>
      </c>
      <c r="BM38" s="3">
        <f t="shared" si="14"/>
        <v>0</v>
      </c>
      <c r="BN38" s="3">
        <f t="shared" si="14"/>
        <v>0</v>
      </c>
      <c r="BO38" s="3">
        <f t="shared" si="14"/>
        <v>0</v>
      </c>
      <c r="BP38" s="3">
        <f t="shared" si="14"/>
        <v>0</v>
      </c>
      <c r="BQ38" s="3">
        <f t="shared" ref="BQ38:BT38" si="15">BQ23+BQ27</f>
        <v>0</v>
      </c>
      <c r="BR38" s="3">
        <f t="shared" si="15"/>
        <v>0</v>
      </c>
      <c r="BS38" s="3">
        <f t="shared" si="15"/>
        <v>0</v>
      </c>
      <c r="BT38" s="3">
        <f t="shared" si="15"/>
        <v>0</v>
      </c>
    </row>
    <row r="39" spans="1:72" ht="15.75">
      <c r="A39" t="s">
        <v>186</v>
      </c>
      <c r="B39" s="44" t="s">
        <v>200</v>
      </c>
      <c r="C39" t="s">
        <v>201</v>
      </c>
      <c r="D39" s="3">
        <f ca="1">D21+D38</f>
        <v>-438362731.36070824</v>
      </c>
      <c r="E39" s="3">
        <f t="shared" ref="E39:BP39" ca="1" si="16">E21+E38</f>
        <v>-27228391.522497211</v>
      </c>
      <c r="F39" s="3">
        <f t="shared" ca="1" si="16"/>
        <v>-27228391.522497211</v>
      </c>
      <c r="G39" s="3">
        <f t="shared" ca="1" si="16"/>
        <v>-27150145.772497211</v>
      </c>
      <c r="H39" s="3">
        <f t="shared" ca="1" si="16"/>
        <v>-24721189.523769937</v>
      </c>
      <c r="I39" s="3">
        <f t="shared" ca="1" si="16"/>
        <v>-24721189.523769937</v>
      </c>
      <c r="J39" s="3">
        <f t="shared" ca="1" si="16"/>
        <v>-18554187.42631539</v>
      </c>
      <c r="K39" s="3">
        <f t="shared" ca="1" si="16"/>
        <v>-18554187.42631539</v>
      </c>
      <c r="L39" s="3">
        <f t="shared" ca="1" si="16"/>
        <v>-53181.133951757103</v>
      </c>
      <c r="M39" s="3">
        <f t="shared" ca="1" si="16"/>
        <v>-53181.133951757103</v>
      </c>
      <c r="N39" s="3">
        <f t="shared" ca="1" si="16"/>
        <v>-53181.133951757103</v>
      </c>
      <c r="O39" s="3">
        <f t="shared" ca="1" si="16"/>
        <v>-53181.133951757103</v>
      </c>
      <c r="P39" s="3">
        <f t="shared" ca="1" si="16"/>
        <v>-53181.133951757103</v>
      </c>
      <c r="Q39" s="3">
        <f t="shared" ca="1" si="16"/>
        <v>-53181.133951757103</v>
      </c>
      <c r="R39" s="3">
        <f t="shared" ca="1" si="16"/>
        <v>-53154.415406301618</v>
      </c>
      <c r="S39" s="3">
        <f t="shared" ca="1" si="16"/>
        <v>3393459.2769573368</v>
      </c>
      <c r="T39" s="3">
        <f t="shared" ca="1" si="16"/>
        <v>6477028.162775524</v>
      </c>
      <c r="U39" s="3">
        <f t="shared" ca="1" si="16"/>
        <v>15227813.147502795</v>
      </c>
      <c r="V39" s="3">
        <f t="shared" ca="1" si="16"/>
        <v>15228016.658775531</v>
      </c>
      <c r="W39" s="3">
        <f t="shared" ca="1" si="16"/>
        <v>41480371.612957336</v>
      </c>
      <c r="X39" s="3">
        <f t="shared" ca="1" si="16"/>
        <v>43554458.268787876</v>
      </c>
      <c r="Y39" s="3">
        <f t="shared" ca="1" si="16"/>
        <v>68604435.468787879</v>
      </c>
      <c r="Z39" s="3">
        <f t="shared" ca="1" si="16"/>
        <v>68604435.468787879</v>
      </c>
      <c r="AA39" s="3">
        <f t="shared" ca="1" si="16"/>
        <v>68604435.468787879</v>
      </c>
      <c r="AB39" s="3">
        <f t="shared" ca="1" si="16"/>
        <v>68604435.468787879</v>
      </c>
      <c r="AC39" s="3">
        <f t="shared" ca="1" si="16"/>
        <v>66229439.268787876</v>
      </c>
      <c r="AD39" s="3">
        <f t="shared" ca="1" si="16"/>
        <v>66229585.998969704</v>
      </c>
      <c r="AE39" s="3">
        <f t="shared" ca="1" si="16"/>
        <v>71090821.100060597</v>
      </c>
      <c r="AF39" s="3">
        <f t="shared" ca="1" si="16"/>
        <v>71091107.523333356</v>
      </c>
      <c r="AG39" s="3">
        <f t="shared" ca="1" si="16"/>
        <v>72324638.340787873</v>
      </c>
      <c r="AH39" s="3">
        <f t="shared" ca="1" si="16"/>
        <v>72325452.01060611</v>
      </c>
      <c r="AI39" s="3">
        <f t="shared" ca="1" si="16"/>
        <v>75829660.262969688</v>
      </c>
      <c r="AJ39" s="3">
        <f t="shared" ca="1" si="16"/>
        <v>75829660.262969688</v>
      </c>
      <c r="AK39" s="3">
        <f t="shared" ca="1" si="16"/>
        <v>75829660.262969688</v>
      </c>
      <c r="AL39" s="3">
        <f t="shared" ca="1" si="16"/>
        <v>69468108.182969689</v>
      </c>
      <c r="AM39" s="3">
        <f t="shared" ca="1" si="16"/>
        <v>69468108.182969689</v>
      </c>
      <c r="AN39" s="3">
        <f t="shared" ca="1" si="16"/>
        <v>53316436.0229697</v>
      </c>
      <c r="AO39" s="3">
        <f t="shared" ca="1" si="16"/>
        <v>53316436.0229697</v>
      </c>
      <c r="AP39" s="3">
        <f t="shared" ca="1" si="16"/>
        <v>7432988.7546060709</v>
      </c>
      <c r="AQ39" s="3">
        <f t="shared" ca="1" si="16"/>
        <v>8049754.163333334</v>
      </c>
      <c r="AR39" s="3">
        <f t="shared" ca="1" si="16"/>
        <v>8049754.163333334</v>
      </c>
      <c r="AS39" s="3">
        <f t="shared" ca="1" si="16"/>
        <v>8049754.163333334</v>
      </c>
      <c r="AT39" s="3">
        <f t="shared" ca="1" si="16"/>
        <v>8049754.163333334</v>
      </c>
      <c r="AU39" s="3">
        <f t="shared" ca="1" si="16"/>
        <v>8049754.163333334</v>
      </c>
      <c r="AV39" s="3">
        <f t="shared" ca="1" si="16"/>
        <v>8049754.163333334</v>
      </c>
      <c r="AW39" s="3">
        <f t="shared" ca="1" si="16"/>
        <v>-83704775.417086065</v>
      </c>
      <c r="AX39" s="3">
        <f t="shared" ca="1" si="16"/>
        <v>-26081.916666666668</v>
      </c>
      <c r="AY39" s="3">
        <f t="shared" ca="1" si="16"/>
        <v>-26081.916666666668</v>
      </c>
      <c r="AZ39" s="3">
        <f t="shared" ca="1" si="16"/>
        <v>-26081.916666666668</v>
      </c>
      <c r="BA39" s="3">
        <f t="shared" ca="1" si="16"/>
        <v>-26081.916666666668</v>
      </c>
      <c r="BB39" s="3">
        <f t="shared" ca="1" si="16"/>
        <v>-71212969.593543887</v>
      </c>
      <c r="BC39" s="3">
        <f t="shared" ca="1" si="16"/>
        <v>0</v>
      </c>
      <c r="BD39" s="3">
        <f t="shared" ca="1" si="16"/>
        <v>0</v>
      </c>
      <c r="BE39" s="3">
        <f t="shared" ca="1" si="16"/>
        <v>0</v>
      </c>
      <c r="BF39" s="3">
        <f t="shared" ca="1" si="16"/>
        <v>0</v>
      </c>
      <c r="BG39" s="3">
        <f t="shared" ca="1" si="16"/>
        <v>0</v>
      </c>
      <c r="BH39" s="3">
        <f t="shared" ca="1" si="16"/>
        <v>0</v>
      </c>
      <c r="BI39" s="3">
        <f t="shared" ca="1" si="16"/>
        <v>0</v>
      </c>
      <c r="BJ39" s="3">
        <f t="shared" ca="1" si="16"/>
        <v>0</v>
      </c>
      <c r="BK39" s="3">
        <f t="shared" ca="1" si="16"/>
        <v>0</v>
      </c>
      <c r="BL39" s="3">
        <f t="shared" ca="1" si="16"/>
        <v>0</v>
      </c>
      <c r="BM39" s="3">
        <f t="shared" ca="1" si="16"/>
        <v>0</v>
      </c>
      <c r="BN39" s="3">
        <f t="shared" ca="1" si="16"/>
        <v>0</v>
      </c>
      <c r="BO39" s="3">
        <f t="shared" ca="1" si="16"/>
        <v>0</v>
      </c>
      <c r="BP39" s="3">
        <f t="shared" ca="1" si="16"/>
        <v>0</v>
      </c>
      <c r="BQ39" s="3">
        <f t="shared" ref="BQ39:BT39" ca="1" si="17">BQ21+BQ38</f>
        <v>0</v>
      </c>
      <c r="BR39" s="3">
        <f t="shared" ca="1" si="17"/>
        <v>0</v>
      </c>
      <c r="BS39" s="3">
        <f t="shared" ca="1" si="17"/>
        <v>0</v>
      </c>
      <c r="BT39" s="3">
        <f t="shared" ca="1" si="17"/>
        <v>0</v>
      </c>
    </row>
    <row r="40" spans="1:72" ht="15.75">
      <c r="A40">
        <v>5</v>
      </c>
      <c r="B40" s="44" t="s">
        <v>202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</row>
    <row r="41" spans="1:72" ht="15">
      <c r="A41">
        <v>5.0999999999999996</v>
      </c>
      <c r="B41" s="45" t="s">
        <v>202</v>
      </c>
      <c r="C41" t="s">
        <v>203</v>
      </c>
      <c r="D41" s="3">
        <f ca="1">-(Sheet1!D218+Sheet1!D219)</f>
        <v>0</v>
      </c>
      <c r="E41" s="3">
        <f ca="1">-(Sheet1!E218+Sheet1!E219)</f>
        <v>0</v>
      </c>
      <c r="F41" s="3">
        <f ca="1">-(Sheet1!F218+Sheet1!F219)</f>
        <v>0</v>
      </c>
      <c r="G41" s="3">
        <f ca="1">-(Sheet1!G218+Sheet1!G219)</f>
        <v>0</v>
      </c>
      <c r="H41" s="3">
        <f ca="1">-(Sheet1!H218+Sheet1!H219)</f>
        <v>-94388.335363636375</v>
      </c>
      <c r="I41" s="3">
        <f ca="1">-(Sheet1!I218+Sheet1!I219)</f>
        <v>-94388.335363636375</v>
      </c>
      <c r="J41" s="3">
        <f ca="1">-(Sheet1!J218+Sheet1!J219)</f>
        <v>-283165.00609090907</v>
      </c>
      <c r="K41" s="3">
        <f ca="1">-(Sheet1!K218+Sheet1!K219)</f>
        <v>-283165.00609090907</v>
      </c>
      <c r="L41" s="3">
        <f ca="1">-(Sheet1!L218+Sheet1!L219)</f>
        <v>-849495.01827272715</v>
      </c>
      <c r="M41" s="3">
        <f ca="1">-(Sheet1!M218+Sheet1!M219)</f>
        <v>-849495.01827272715</v>
      </c>
      <c r="N41" s="3">
        <f ca="1">-(Sheet1!N218+Sheet1!N219)</f>
        <v>-849495.01827272715</v>
      </c>
      <c r="O41" s="3">
        <f ca="1">-(Sheet1!O218+Sheet1!O219)</f>
        <v>-849495.01827272715</v>
      </c>
      <c r="P41" s="3">
        <f ca="1">-(Sheet1!P218+Sheet1!P219)</f>
        <v>-849495.01827272715</v>
      </c>
      <c r="Q41" s="3">
        <f ca="1">-(Sheet1!Q218+Sheet1!Q219)</f>
        <v>-849495.01827272715</v>
      </c>
      <c r="R41" s="3">
        <f ca="1">-(Sheet1!R218+Sheet1!R219)</f>
        <v>-849496.05654545454</v>
      </c>
      <c r="S41" s="3">
        <f ca="1">-(Sheet1!S218+Sheet1!S219)</f>
        <v>-983430.18122727261</v>
      </c>
      <c r="T41" s="3">
        <f ca="1">-(Sheet1!T218+Sheet1!T219)</f>
        <v>-1077820.5931363637</v>
      </c>
      <c r="U41" s="3">
        <f ca="1">-(Sheet1!U218+Sheet1!U219)</f>
        <v>-1345688.8424999998</v>
      </c>
      <c r="V41" s="3">
        <f ca="1">-(Sheet1!V218+Sheet1!V219)</f>
        <v>-1345695.0721363639</v>
      </c>
      <c r="W41" s="3">
        <f ca="1">-(Sheet1!W218+Sheet1!W219)</f>
        <v>-2149299.8202272728</v>
      </c>
      <c r="X41" s="3">
        <f ca="1">-(Sheet1!X218+Sheet1!X219)</f>
        <v>-2149299.8202272728</v>
      </c>
      <c r="Y41" s="3">
        <f ca="1">-(Sheet1!Y218+Sheet1!Y219)</f>
        <v>-2149299.8202272728</v>
      </c>
      <c r="Z41" s="3">
        <f ca="1">-(Sheet1!Z218+Sheet1!Z219)</f>
        <v>-2149299.8202272728</v>
      </c>
      <c r="AA41" s="3">
        <f ca="1">-(Sheet1!AA218+Sheet1!AA219)</f>
        <v>-2149299.8202272728</v>
      </c>
      <c r="AB41" s="3">
        <f ca="1">-(Sheet1!AB218+Sheet1!AB219)</f>
        <v>-2149299.8202272728</v>
      </c>
      <c r="AC41" s="3">
        <f ca="1">-(Sheet1!AC218+Sheet1!AC219)</f>
        <v>-2149299.8202272728</v>
      </c>
      <c r="AD41" s="3">
        <f ca="1">-(Sheet1!AD218+Sheet1!AD219)</f>
        <v>-2149305.2423181823</v>
      </c>
      <c r="AE41" s="3">
        <f ca="1">-(Sheet1!AE218+Sheet1!AE219)</f>
        <v>-2302119.0298636365</v>
      </c>
      <c r="AF41" s="3">
        <f ca="1">-(Sheet1!AF218+Sheet1!AF219)</f>
        <v>-2302127.7975000013</v>
      </c>
      <c r="AG41" s="3">
        <f ca="1">-(Sheet1!AG218+Sheet1!AG219)</f>
        <v>-2339887.1232272722</v>
      </c>
      <c r="AH41" s="3">
        <f ca="1">-(Sheet1!AH218+Sheet1!AH219)</f>
        <v>-2339913.4261363652</v>
      </c>
      <c r="AI41" s="3">
        <f ca="1">-(Sheet1!AI218+Sheet1!AI219)</f>
        <v>-2453191.4033181816</v>
      </c>
      <c r="AJ41" s="3">
        <f ca="1">-(Sheet1!AJ218+Sheet1!AJ219)</f>
        <v>-2453191.4033181816</v>
      </c>
      <c r="AK41" s="3">
        <f ca="1">-(Sheet1!AK218+Sheet1!AK219)</f>
        <v>-2453191.4033181816</v>
      </c>
      <c r="AL41" s="3">
        <f ca="1">-(Sheet1!AL218+Sheet1!AL219)</f>
        <v>-2205983.8583181817</v>
      </c>
      <c r="AM41" s="3">
        <f ca="1">-(Sheet1!AM218+Sheet1!AM219)</f>
        <v>-2205983.8583181817</v>
      </c>
      <c r="AN41" s="3">
        <f ca="1">-(Sheet1!AN218+Sheet1!AN219)</f>
        <v>-1711568.7683181821</v>
      </c>
      <c r="AO41" s="3">
        <f ca="1">-(Sheet1!AO218+Sheet1!AO219)</f>
        <v>-1711568.7683181821</v>
      </c>
      <c r="AP41" s="3">
        <f ca="1">-(Sheet1!AP218+Sheet1!AP219)</f>
        <v>-228327.88213636397</v>
      </c>
      <c r="AQ41" s="3">
        <f ca="1">-(Sheet1!AQ218+Sheet1!AQ219)</f>
        <v>-247207.54499999998</v>
      </c>
      <c r="AR41" s="3">
        <f ca="1">-(Sheet1!AR218+Sheet1!AR219)</f>
        <v>-247207.54499999998</v>
      </c>
      <c r="AS41" s="3">
        <f ca="1">-(Sheet1!AS218+Sheet1!AS219)</f>
        <v>-247207.54499999998</v>
      </c>
      <c r="AT41" s="3">
        <f ca="1">-(Sheet1!AT218+Sheet1!AT219)</f>
        <v>-247207.54499999998</v>
      </c>
      <c r="AU41" s="3">
        <f ca="1">-(Sheet1!AU218+Sheet1!AU219)</f>
        <v>-247207.54499999998</v>
      </c>
      <c r="AV41" s="3">
        <f ca="1">-(Sheet1!AV218+Sheet1!AV219)</f>
        <v>-247207.54499999998</v>
      </c>
      <c r="AW41" s="3">
        <f ca="1">-(Sheet1!AW218+Sheet1!AW219)</f>
        <v>22691424.850104846</v>
      </c>
      <c r="AX41" s="3">
        <f ca="1">-(Sheet1!AX218+Sheet1!AX219)</f>
        <v>0</v>
      </c>
      <c r="AY41" s="3">
        <f ca="1">-(Sheet1!AY218+Sheet1!AY219)</f>
        <v>0</v>
      </c>
      <c r="AZ41" s="3">
        <f ca="1">-(Sheet1!AZ218+Sheet1!AZ219)</f>
        <v>0</v>
      </c>
      <c r="BA41" s="3">
        <f ca="1">-(Sheet1!BA218+Sheet1!BA219)</f>
        <v>0</v>
      </c>
      <c r="BB41" s="3">
        <f ca="1">-(Sheet1!BB218+Sheet1!BB219)</f>
        <v>4290281.1769546531</v>
      </c>
      <c r="BC41" s="3">
        <f ca="1">-(Sheet1!BC218+Sheet1!BC219)</f>
        <v>0</v>
      </c>
      <c r="BD41" s="3">
        <f ca="1">-(Sheet1!BD218+Sheet1!BD219)</f>
        <v>0</v>
      </c>
      <c r="BE41" s="3">
        <f ca="1">-(Sheet1!BE218+Sheet1!BE219)</f>
        <v>0</v>
      </c>
      <c r="BF41" s="3">
        <f ca="1">-(Sheet1!BF218+Sheet1!BF219)</f>
        <v>0</v>
      </c>
      <c r="BG41" s="3">
        <f ca="1">-(Sheet1!BG218+Sheet1!BG219)</f>
        <v>0</v>
      </c>
      <c r="BH41" s="3">
        <f ca="1">-(Sheet1!BH218+Sheet1!BH219)</f>
        <v>0</v>
      </c>
      <c r="BI41" s="3" t="e">
        <f ca="1">-(Sheet1!BI218+Sheet1!#REF!)</f>
        <v>#REF!</v>
      </c>
      <c r="BJ41" s="3">
        <f ca="1">-(Sheet1!BJ218+Sheet1!BJ219)</f>
        <v>0</v>
      </c>
      <c r="BK41" s="3">
        <f ca="1">-(Sheet1!BK218+Sheet1!BK219)</f>
        <v>0</v>
      </c>
      <c r="BL41" s="3">
        <f ca="1">-(Sheet1!BL218+Sheet1!BL219)</f>
        <v>0</v>
      </c>
      <c r="BM41" s="3">
        <f ca="1">-(Sheet1!BM218+Sheet1!BM219)</f>
        <v>0</v>
      </c>
      <c r="BN41" s="3">
        <f ca="1">-(Sheet1!BN218+Sheet1!BN219)</f>
        <v>0</v>
      </c>
      <c r="BO41" s="3">
        <f ca="1">-(Sheet1!BO218+Sheet1!BO219)</f>
        <v>0</v>
      </c>
      <c r="BP41" s="3">
        <f ca="1">-(Sheet1!BP218+Sheet1!BP219)</f>
        <v>0</v>
      </c>
      <c r="BQ41" s="3">
        <f ca="1">-(Sheet1!BQ218+Sheet1!BQ219)</f>
        <v>0</v>
      </c>
      <c r="BR41" s="3">
        <f ca="1">-(Sheet1!BR218+Sheet1!BI219)</f>
        <v>-191607348.15921146</v>
      </c>
      <c r="BS41" s="3">
        <f ca="1">-(Sheet1!BS218+Sheet1!BS219)</f>
        <v>0</v>
      </c>
      <c r="BT41" s="3">
        <f ca="1">-(Sheet1!BT218+Sheet1!BT219)</f>
        <v>0</v>
      </c>
    </row>
    <row r="42" spans="1:72" ht="15">
      <c r="A42" t="s">
        <v>186</v>
      </c>
      <c r="B42" s="45" t="s">
        <v>204</v>
      </c>
      <c r="C42" t="s">
        <v>205</v>
      </c>
      <c r="D42" s="3">
        <f ca="1">D39+D41</f>
        <v>-438362731.36070824</v>
      </c>
      <c r="E42" s="3">
        <f t="shared" ref="E42:BP42" ca="1" si="18">E39+E41</f>
        <v>-27228391.522497211</v>
      </c>
      <c r="F42" s="3">
        <f t="shared" ca="1" si="18"/>
        <v>-27228391.522497211</v>
      </c>
      <c r="G42" s="3">
        <f t="shared" ca="1" si="18"/>
        <v>-27150145.772497211</v>
      </c>
      <c r="H42" s="3">
        <f t="shared" ca="1" si="18"/>
        <v>-24815577.859133575</v>
      </c>
      <c r="I42" s="3">
        <f t="shared" ca="1" si="18"/>
        <v>-24815577.859133575</v>
      </c>
      <c r="J42" s="3">
        <f t="shared" ca="1" si="18"/>
        <v>-18837352.432406299</v>
      </c>
      <c r="K42" s="3">
        <f t="shared" ca="1" si="18"/>
        <v>-18837352.432406299</v>
      </c>
      <c r="L42" s="3">
        <f t="shared" ca="1" si="18"/>
        <v>-902676.15222448425</v>
      </c>
      <c r="M42" s="3">
        <f t="shared" ca="1" si="18"/>
        <v>-902676.15222448425</v>
      </c>
      <c r="N42" s="3">
        <f t="shared" ca="1" si="18"/>
        <v>-902676.15222448425</v>
      </c>
      <c r="O42" s="3">
        <f t="shared" ca="1" si="18"/>
        <v>-902676.15222448425</v>
      </c>
      <c r="P42" s="3">
        <f t="shared" ca="1" si="18"/>
        <v>-902676.15222448425</v>
      </c>
      <c r="Q42" s="3">
        <f t="shared" ca="1" si="18"/>
        <v>-902676.15222448425</v>
      </c>
      <c r="R42" s="3">
        <f t="shared" ca="1" si="18"/>
        <v>-902650.47195175616</v>
      </c>
      <c r="S42" s="3">
        <f t="shared" ca="1" si="18"/>
        <v>2410029.0957300644</v>
      </c>
      <c r="T42" s="3">
        <f t="shared" ca="1" si="18"/>
        <v>5399207.5696391603</v>
      </c>
      <c r="U42" s="3">
        <f t="shared" ca="1" si="18"/>
        <v>13882124.305002796</v>
      </c>
      <c r="V42" s="3">
        <f t="shared" ca="1" si="18"/>
        <v>13882321.586639166</v>
      </c>
      <c r="W42" s="3">
        <f t="shared" ca="1" si="18"/>
        <v>39331071.792730063</v>
      </c>
      <c r="X42" s="3">
        <f t="shared" ca="1" si="18"/>
        <v>41405158.448560603</v>
      </c>
      <c r="Y42" s="3">
        <f t="shared" ca="1" si="18"/>
        <v>66455135.648560606</v>
      </c>
      <c r="Z42" s="3">
        <f t="shared" ca="1" si="18"/>
        <v>66455135.648560606</v>
      </c>
      <c r="AA42" s="3">
        <f t="shared" ca="1" si="18"/>
        <v>66455135.648560606</v>
      </c>
      <c r="AB42" s="3">
        <f t="shared" ca="1" si="18"/>
        <v>66455135.648560606</v>
      </c>
      <c r="AC42" s="3">
        <f t="shared" ca="1" si="18"/>
        <v>64080139.448560603</v>
      </c>
      <c r="AD42" s="3">
        <f t="shared" ca="1" si="18"/>
        <v>64080280.756651521</v>
      </c>
      <c r="AE42" s="3">
        <f t="shared" ca="1" si="18"/>
        <v>68788702.070196956</v>
      </c>
      <c r="AF42" s="3">
        <f t="shared" ca="1" si="18"/>
        <v>68788979.725833356</v>
      </c>
      <c r="AG42" s="3">
        <f t="shared" ca="1" si="18"/>
        <v>69984751.217560604</v>
      </c>
      <c r="AH42" s="3">
        <f t="shared" ca="1" si="18"/>
        <v>69985538.584469751</v>
      </c>
      <c r="AI42" s="3">
        <f t="shared" ca="1" si="18"/>
        <v>73376468.859651506</v>
      </c>
      <c r="AJ42" s="3">
        <f t="shared" ca="1" si="18"/>
        <v>73376468.859651506</v>
      </c>
      <c r="AK42" s="3">
        <f t="shared" ca="1" si="18"/>
        <v>73376468.859651506</v>
      </c>
      <c r="AL42" s="3">
        <f t="shared" ca="1" si="18"/>
        <v>67262124.32465151</v>
      </c>
      <c r="AM42" s="3">
        <f t="shared" ca="1" si="18"/>
        <v>67262124.32465151</v>
      </c>
      <c r="AN42" s="3">
        <f t="shared" ca="1" si="18"/>
        <v>51604867.254651517</v>
      </c>
      <c r="AO42" s="3">
        <f t="shared" ca="1" si="18"/>
        <v>51604867.254651517</v>
      </c>
      <c r="AP42" s="3">
        <f t="shared" ca="1" si="18"/>
        <v>7204660.8724697074</v>
      </c>
      <c r="AQ42" s="3">
        <f t="shared" ca="1" si="18"/>
        <v>7802546.6183333341</v>
      </c>
      <c r="AR42" s="3">
        <f t="shared" ca="1" si="18"/>
        <v>7802546.6183333341</v>
      </c>
      <c r="AS42" s="3">
        <f t="shared" ca="1" si="18"/>
        <v>7802546.6183333341</v>
      </c>
      <c r="AT42" s="3">
        <f t="shared" ca="1" si="18"/>
        <v>7802546.6183333341</v>
      </c>
      <c r="AU42" s="3">
        <f t="shared" ca="1" si="18"/>
        <v>7802546.6183333341</v>
      </c>
      <c r="AV42" s="3">
        <f t="shared" ca="1" si="18"/>
        <v>7802546.6183333341</v>
      </c>
      <c r="AW42" s="3">
        <f t="shared" ca="1" si="18"/>
        <v>-61013350.566981219</v>
      </c>
      <c r="AX42" s="3">
        <f t="shared" ca="1" si="18"/>
        <v>-26081.916666666668</v>
      </c>
      <c r="AY42" s="3">
        <f t="shared" ca="1" si="18"/>
        <v>-26081.916666666668</v>
      </c>
      <c r="AZ42" s="3">
        <f t="shared" ca="1" si="18"/>
        <v>-26081.916666666668</v>
      </c>
      <c r="BA42" s="3">
        <f t="shared" ca="1" si="18"/>
        <v>-26081.916666666668</v>
      </c>
      <c r="BB42" s="3">
        <f t="shared" ca="1" si="18"/>
        <v>-66922688.41658923</v>
      </c>
      <c r="BC42" s="3">
        <f t="shared" ca="1" si="18"/>
        <v>0</v>
      </c>
      <c r="BD42" s="3">
        <f t="shared" ca="1" si="18"/>
        <v>0</v>
      </c>
      <c r="BE42" s="3">
        <f t="shared" ca="1" si="18"/>
        <v>0</v>
      </c>
      <c r="BF42" s="3">
        <f t="shared" ca="1" si="18"/>
        <v>0</v>
      </c>
      <c r="BG42" s="3">
        <f t="shared" ca="1" si="18"/>
        <v>0</v>
      </c>
      <c r="BH42" s="3">
        <f t="shared" ca="1" si="18"/>
        <v>0</v>
      </c>
      <c r="BI42" s="3" t="e">
        <f t="shared" ca="1" si="18"/>
        <v>#REF!</v>
      </c>
      <c r="BJ42" s="3">
        <f t="shared" ca="1" si="18"/>
        <v>0</v>
      </c>
      <c r="BK42" s="3">
        <f t="shared" ca="1" si="18"/>
        <v>0</v>
      </c>
      <c r="BL42" s="3">
        <f t="shared" ca="1" si="18"/>
        <v>0</v>
      </c>
      <c r="BM42" s="3">
        <f t="shared" ca="1" si="18"/>
        <v>0</v>
      </c>
      <c r="BN42" s="3">
        <f t="shared" ca="1" si="18"/>
        <v>0</v>
      </c>
      <c r="BO42" s="3">
        <f t="shared" ca="1" si="18"/>
        <v>0</v>
      </c>
      <c r="BP42" s="3">
        <f t="shared" ca="1" si="18"/>
        <v>0</v>
      </c>
      <c r="BQ42" s="3">
        <f t="shared" ref="BQ42:BT42" ca="1" si="19">BQ39+BQ41</f>
        <v>0</v>
      </c>
      <c r="BR42" s="3">
        <f t="shared" ca="1" si="19"/>
        <v>-191607348.15921146</v>
      </c>
      <c r="BS42" s="3">
        <f t="shared" ca="1" si="19"/>
        <v>0</v>
      </c>
      <c r="BT42" s="3">
        <f t="shared" ca="1" si="19"/>
        <v>0</v>
      </c>
    </row>
    <row r="43" spans="1:72" ht="15.75">
      <c r="A43">
        <v>6</v>
      </c>
      <c r="B43" s="44" t="s">
        <v>206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</row>
    <row r="44" spans="1:72" ht="15">
      <c r="A44">
        <v>6.1</v>
      </c>
      <c r="B44" s="45" t="s">
        <v>264</v>
      </c>
      <c r="D44" s="3">
        <f>'Capital Structure'!E38</f>
        <v>0</v>
      </c>
      <c r="E44" s="3">
        <f>'Capital Structure'!F38</f>
        <v>0</v>
      </c>
      <c r="F44" s="3">
        <f>'Capital Structure'!G38</f>
        <v>0</v>
      </c>
      <c r="G44" s="3">
        <f>'Capital Structure'!H38</f>
        <v>0</v>
      </c>
      <c r="H44" s="3">
        <f>'Capital Structure'!I38</f>
        <v>0</v>
      </c>
      <c r="I44" s="3">
        <f>'Capital Structure'!J38</f>
        <v>0</v>
      </c>
      <c r="J44" s="3">
        <f>'Capital Structure'!K38</f>
        <v>0</v>
      </c>
      <c r="K44" s="3">
        <f>'Capital Structure'!L38</f>
        <v>0</v>
      </c>
      <c r="L44" s="3">
        <f>'Capital Structure'!M38</f>
        <v>0</v>
      </c>
      <c r="M44" s="3">
        <f>'Capital Structure'!N38</f>
        <v>0</v>
      </c>
      <c r="N44" s="3">
        <f>'Capital Structure'!O38</f>
        <v>0</v>
      </c>
      <c r="O44" s="3">
        <f>'Capital Structure'!P38</f>
        <v>0</v>
      </c>
      <c r="P44" s="3">
        <f>'Capital Structure'!Q38</f>
        <v>0</v>
      </c>
      <c r="Q44" s="3">
        <f>'Capital Structure'!R38</f>
        <v>0</v>
      </c>
      <c r="R44" s="3">
        <f>'Capital Structure'!S38</f>
        <v>0</v>
      </c>
      <c r="S44" s="3">
        <f>'Capital Structure'!T38</f>
        <v>0</v>
      </c>
      <c r="T44" s="3">
        <f>'Capital Structure'!U38</f>
        <v>0</v>
      </c>
      <c r="U44" s="3">
        <f>'Capital Structure'!V38</f>
        <v>0</v>
      </c>
      <c r="V44" s="3">
        <f>'Capital Structure'!W38</f>
        <v>0</v>
      </c>
      <c r="W44" s="3">
        <f>'Capital Structure'!X38</f>
        <v>0</v>
      </c>
      <c r="X44" s="3">
        <f>'Capital Structure'!Y38</f>
        <v>0</v>
      </c>
      <c r="Y44" s="3">
        <f>'Capital Structure'!Z38</f>
        <v>0</v>
      </c>
      <c r="Z44" s="3">
        <f>'Capital Structure'!AA38</f>
        <v>0</v>
      </c>
      <c r="AA44" s="3">
        <f>'Capital Structure'!AB38</f>
        <v>0</v>
      </c>
      <c r="AB44" s="3">
        <f>'Capital Structure'!AC38</f>
        <v>0</v>
      </c>
      <c r="AC44" s="3">
        <f>'Capital Structure'!AD38</f>
        <v>0</v>
      </c>
      <c r="AD44" s="3">
        <f>'Capital Structure'!AE38</f>
        <v>0</v>
      </c>
      <c r="AE44" s="3">
        <f>'Capital Structure'!AF38</f>
        <v>0</v>
      </c>
      <c r="AF44" s="3">
        <f>'Capital Structure'!AG38</f>
        <v>0</v>
      </c>
      <c r="AG44" s="3">
        <f>'Capital Structure'!AH38</f>
        <v>0</v>
      </c>
      <c r="AH44" s="3">
        <f>'Capital Structure'!AI38</f>
        <v>0</v>
      </c>
      <c r="AI44" s="3">
        <f>'Capital Structure'!AJ38</f>
        <v>0</v>
      </c>
      <c r="AJ44" s="3">
        <f>'Capital Structure'!AK38</f>
        <v>0</v>
      </c>
      <c r="AK44" s="3">
        <f>'Capital Structure'!AL38</f>
        <v>0</v>
      </c>
      <c r="AL44" s="3">
        <f>'Capital Structure'!AM38</f>
        <v>0</v>
      </c>
      <c r="AM44" s="3">
        <f>'Capital Structure'!AN38</f>
        <v>0</v>
      </c>
      <c r="AN44" s="3">
        <f>'Capital Structure'!AO38</f>
        <v>0</v>
      </c>
      <c r="AO44" s="3">
        <f>'Capital Structure'!AP38</f>
        <v>0</v>
      </c>
      <c r="AP44" s="3">
        <f>'Capital Structure'!AQ38</f>
        <v>0</v>
      </c>
      <c r="AQ44" s="3">
        <f>'Capital Structure'!AR38</f>
        <v>61000000</v>
      </c>
      <c r="AR44" s="3">
        <f>'Capital Structure'!AS38</f>
        <v>0</v>
      </c>
      <c r="AS44" s="3">
        <f>'Capital Structure'!AT38</f>
        <v>0</v>
      </c>
      <c r="AT44" s="3">
        <f>'Capital Structure'!AU38</f>
        <v>0</v>
      </c>
      <c r="AU44" s="3">
        <f>'Capital Structure'!AV38</f>
        <v>0</v>
      </c>
      <c r="AV44" s="3">
        <f>'Capital Structure'!AW38</f>
        <v>0</v>
      </c>
      <c r="AW44" s="3">
        <f>'Capital Structure'!AX38</f>
        <v>0</v>
      </c>
      <c r="AX44" s="3">
        <f>'Capital Structure'!AY38</f>
        <v>0</v>
      </c>
      <c r="AY44" s="3">
        <f>'Capital Structure'!AZ38</f>
        <v>0</v>
      </c>
      <c r="AZ44" s="3">
        <f>'Capital Structure'!BA38</f>
        <v>0</v>
      </c>
      <c r="BA44" s="3">
        <f>'Capital Structure'!BB38</f>
        <v>0</v>
      </c>
      <c r="BB44" s="3">
        <f>'Capital Structure'!BC38</f>
        <v>0</v>
      </c>
      <c r="BC44" s="3">
        <f>'Capital Structure'!BD38</f>
        <v>0</v>
      </c>
      <c r="BD44" s="3">
        <f>'Capital Structure'!BE38</f>
        <v>0</v>
      </c>
      <c r="BE44" s="3">
        <f>'Capital Structure'!BF38</f>
        <v>0</v>
      </c>
      <c r="BF44" s="3">
        <f>'Capital Structure'!BG38</f>
        <v>0</v>
      </c>
      <c r="BG44" s="3">
        <f>'Capital Structure'!BH38</f>
        <v>0</v>
      </c>
      <c r="BH44" s="3">
        <f>'Capital Structure'!BI38</f>
        <v>0</v>
      </c>
      <c r="BI44" s="3">
        <f>'Capital Structure'!BJ38</f>
        <v>0</v>
      </c>
      <c r="BJ44" s="3">
        <f>'Capital Structure'!BK38</f>
        <v>0</v>
      </c>
      <c r="BK44" s="3">
        <f>'Capital Structure'!BL38</f>
        <v>0</v>
      </c>
      <c r="BL44" s="3">
        <f>'Capital Structure'!BM38</f>
        <v>0</v>
      </c>
      <c r="BM44" s="3">
        <f>'Capital Structure'!BN38</f>
        <v>0</v>
      </c>
      <c r="BN44" s="3">
        <f>'Capital Structure'!BO38</f>
        <v>0</v>
      </c>
      <c r="BO44" s="3">
        <f>'Capital Structure'!BP38</f>
        <v>0</v>
      </c>
      <c r="BP44" s="3">
        <f>'Capital Structure'!BQ38</f>
        <v>0</v>
      </c>
      <c r="BQ44" s="3">
        <f>'Capital Structure'!BR38</f>
        <v>0</v>
      </c>
      <c r="BR44" s="3">
        <f>'Capital Structure'!BS38</f>
        <v>0</v>
      </c>
      <c r="BS44" s="3">
        <f>'Capital Structure'!BT38</f>
        <v>0</v>
      </c>
      <c r="BT44" s="3">
        <f>'Capital Structure'!BU38</f>
        <v>0</v>
      </c>
    </row>
    <row r="45" spans="1:72" ht="15">
      <c r="A45">
        <v>6.2</v>
      </c>
      <c r="B45" s="45" t="s">
        <v>265</v>
      </c>
      <c r="D45" s="3">
        <f>'Capital Structure'!E39</f>
        <v>0</v>
      </c>
      <c r="E45" s="3">
        <f>'Capital Structure'!F39</f>
        <v>0</v>
      </c>
      <c r="F45" s="3">
        <f>'Capital Structure'!G39</f>
        <v>0</v>
      </c>
      <c r="G45" s="3">
        <f>'Capital Structure'!H39</f>
        <v>0</v>
      </c>
      <c r="H45" s="3">
        <f>'Capital Structure'!I39</f>
        <v>0</v>
      </c>
      <c r="I45" s="3">
        <f>'Capital Structure'!J39</f>
        <v>0</v>
      </c>
      <c r="J45" s="3">
        <f>'Capital Structure'!K39</f>
        <v>0</v>
      </c>
      <c r="K45" s="3">
        <f>'Capital Structure'!L39</f>
        <v>0</v>
      </c>
      <c r="L45" s="3">
        <f>'Capital Structure'!M39</f>
        <v>0</v>
      </c>
      <c r="M45" s="3">
        <f>'Capital Structure'!N39</f>
        <v>0</v>
      </c>
      <c r="N45" s="3">
        <f>'Capital Structure'!O39</f>
        <v>0</v>
      </c>
      <c r="O45" s="3">
        <f>'Capital Structure'!P39</f>
        <v>0</v>
      </c>
      <c r="P45" s="3">
        <f>'Capital Structure'!Q39</f>
        <v>0</v>
      </c>
      <c r="Q45" s="3">
        <f>'Capital Structure'!R39</f>
        <v>0</v>
      </c>
      <c r="R45" s="3">
        <f>'Capital Structure'!S39</f>
        <v>0</v>
      </c>
      <c r="S45" s="3">
        <f>'Capital Structure'!T39</f>
        <v>0</v>
      </c>
      <c r="T45" s="3">
        <f>'Capital Structure'!U39</f>
        <v>0</v>
      </c>
      <c r="U45" s="3">
        <f>'Capital Structure'!V39</f>
        <v>0</v>
      </c>
      <c r="V45" s="3">
        <f>'Capital Structure'!W39</f>
        <v>0</v>
      </c>
      <c r="W45" s="3">
        <f>'Capital Structure'!X39</f>
        <v>0</v>
      </c>
      <c r="X45" s="3">
        <f>'Capital Structure'!Y39</f>
        <v>0</v>
      </c>
      <c r="Y45" s="3">
        <f>'Capital Structure'!Z39</f>
        <v>0</v>
      </c>
      <c r="Z45" s="3">
        <f>'Capital Structure'!AA39</f>
        <v>0</v>
      </c>
      <c r="AA45" s="3">
        <f>'Capital Structure'!AB39</f>
        <v>0</v>
      </c>
      <c r="AB45" s="3">
        <f>'Capital Structure'!AC39</f>
        <v>0</v>
      </c>
      <c r="AC45" s="3">
        <f>'Capital Structure'!AD39</f>
        <v>0</v>
      </c>
      <c r="AD45" s="3">
        <f>'Capital Structure'!AE39</f>
        <v>0</v>
      </c>
      <c r="AE45" s="3">
        <f>'Capital Structure'!AF39</f>
        <v>0</v>
      </c>
      <c r="AF45" s="3">
        <f>'Capital Structure'!AG39</f>
        <v>0</v>
      </c>
      <c r="AG45" s="3">
        <f>'Capital Structure'!AH39</f>
        <v>0</v>
      </c>
      <c r="AH45" s="3">
        <f>'Capital Structure'!AI39</f>
        <v>0</v>
      </c>
      <c r="AI45" s="3">
        <f>'Capital Structure'!AJ39</f>
        <v>0</v>
      </c>
      <c r="AJ45" s="3">
        <f>'Capital Structure'!AK39</f>
        <v>0</v>
      </c>
      <c r="AK45" s="3">
        <f>'Capital Structure'!AL39</f>
        <v>0</v>
      </c>
      <c r="AL45" s="3">
        <f>'Capital Structure'!AM39</f>
        <v>0</v>
      </c>
      <c r="AM45" s="3">
        <f>'Capital Structure'!AN39</f>
        <v>0</v>
      </c>
      <c r="AN45" s="3">
        <f>'Capital Structure'!AO39</f>
        <v>0</v>
      </c>
      <c r="AO45" s="3">
        <f>'Capital Structure'!AP39</f>
        <v>0</v>
      </c>
      <c r="AP45" s="3">
        <f>'Capital Structure'!AQ39</f>
        <v>0</v>
      </c>
      <c r="AQ45" s="3">
        <f>'Capital Structure'!AR39</f>
        <v>0</v>
      </c>
      <c r="AR45" s="3">
        <f>'Capital Structure'!AS39</f>
        <v>0</v>
      </c>
      <c r="AS45" s="3">
        <f>'Capital Structure'!AT39</f>
        <v>0</v>
      </c>
      <c r="AT45" s="3">
        <f>'Capital Structure'!AU39</f>
        <v>0</v>
      </c>
      <c r="AU45" s="3">
        <f>'Capital Structure'!AV39</f>
        <v>0</v>
      </c>
      <c r="AV45" s="3">
        <f>'Capital Structure'!AW39</f>
        <v>0</v>
      </c>
      <c r="AW45" s="3">
        <f>'Capital Structure'!AX39</f>
        <v>0</v>
      </c>
      <c r="AX45" s="3">
        <f>'Capital Structure'!AY39</f>
        <v>0</v>
      </c>
      <c r="AY45" s="3">
        <f>'Capital Structure'!AZ39</f>
        <v>0</v>
      </c>
      <c r="AZ45" s="3">
        <f>'Capital Structure'!BA39</f>
        <v>3392307.6923076925</v>
      </c>
      <c r="BA45" s="3">
        <f>'Capital Structure'!BB39</f>
        <v>3392307.6923076925</v>
      </c>
      <c r="BB45" s="3">
        <f>'Capital Structure'!BC39</f>
        <v>3392307.6923076925</v>
      </c>
      <c r="BC45" s="3">
        <f>'Capital Structure'!BD39</f>
        <v>3392307.6923076925</v>
      </c>
      <c r="BD45" s="3">
        <f>'Capital Structure'!BE39</f>
        <v>3392307.6923076925</v>
      </c>
      <c r="BE45" s="3">
        <f>'Capital Structure'!BF39</f>
        <v>3392307.6923076925</v>
      </c>
      <c r="BF45" s="3">
        <f>'Capital Structure'!BG39</f>
        <v>3392307.6923076925</v>
      </c>
      <c r="BG45" s="3">
        <f>'Capital Structure'!BH39</f>
        <v>3392307.6923076925</v>
      </c>
      <c r="BH45" s="3">
        <f>'Capital Structure'!BI39</f>
        <v>3392307.6923076925</v>
      </c>
      <c r="BI45" s="3">
        <f>'Capital Structure'!BJ39</f>
        <v>3392307.6923076925</v>
      </c>
      <c r="BJ45" s="3">
        <f>'Capital Structure'!BK39</f>
        <v>3392307.6923076925</v>
      </c>
      <c r="BK45" s="3">
        <f>'Capital Structure'!BL39</f>
        <v>3392307.6923076925</v>
      </c>
      <c r="BL45" s="3">
        <f>'Capital Structure'!BM39</f>
        <v>3392307.6923076925</v>
      </c>
      <c r="BM45" s="3">
        <f>'Capital Structure'!BN39</f>
        <v>3392307.6923076925</v>
      </c>
      <c r="BN45" s="3">
        <f>'Capital Structure'!BO39</f>
        <v>3392307.6923076925</v>
      </c>
      <c r="BO45" s="3">
        <f>'Capital Structure'!BP39</f>
        <v>3392307.6923076925</v>
      </c>
      <c r="BP45" s="3">
        <f>'Capital Structure'!BQ39</f>
        <v>3392307.6923076925</v>
      </c>
      <c r="BQ45" s="3">
        <f>'Capital Structure'!BR39</f>
        <v>3392307.6923076925</v>
      </c>
      <c r="BR45" s="3">
        <f>'Capital Structure'!BS39</f>
        <v>3392307.6923076925</v>
      </c>
      <c r="BS45" s="3">
        <f>'Capital Structure'!BT39</f>
        <v>3392307.6923076925</v>
      </c>
      <c r="BT45" s="3">
        <f>'Capital Structure'!BU39</f>
        <v>3392307.6923076925</v>
      </c>
    </row>
    <row r="46" spans="1:72" ht="15">
      <c r="A46">
        <v>6.3</v>
      </c>
      <c r="B46" s="45" t="s">
        <v>266</v>
      </c>
      <c r="D46" s="3">
        <f ca="1">'Capital Structure'!E40</f>
        <v>13614195.761248605</v>
      </c>
      <c r="E46" s="3">
        <f ca="1">'Capital Structure'!F40</f>
        <v>13614195.761248605</v>
      </c>
      <c r="F46" s="3">
        <f ca="1">'Capital Structure'!G40</f>
        <v>13614195.761248605</v>
      </c>
      <c r="G46" s="3">
        <f ca="1">'Capital Structure'!H40</f>
        <v>13575072.886248605</v>
      </c>
      <c r="H46" s="3">
        <f ca="1">'Capital Structure'!I40</f>
        <v>12360594.761884969</v>
      </c>
      <c r="I46" s="3">
        <f ca="1">'Capital Structure'!J40</f>
        <v>12360594.761884969</v>
      </c>
      <c r="J46" s="3">
        <f ca="1">'Capital Structure'!K40</f>
        <v>9277093.7131576948</v>
      </c>
      <c r="K46" s="3">
        <f ca="1">'Capital Structure'!L40</f>
        <v>9277093.7131576948</v>
      </c>
      <c r="L46" s="3">
        <f ca="1">'Capital Structure'!M40</f>
        <v>26590.566975878552</v>
      </c>
      <c r="M46" s="3">
        <f ca="1">'Capital Structure'!N40</f>
        <v>26590.566975878552</v>
      </c>
      <c r="N46" s="3">
        <f ca="1">'Capital Structure'!O40</f>
        <v>26590.566975878552</v>
      </c>
      <c r="O46" s="3">
        <f ca="1">'Capital Structure'!P40</f>
        <v>26590.566975878552</v>
      </c>
      <c r="P46" s="3">
        <f ca="1">'Capital Structure'!Q40</f>
        <v>26590.566975878552</v>
      </c>
      <c r="Q46" s="3">
        <f ca="1">'Capital Structure'!R40</f>
        <v>26590.566975878552</v>
      </c>
      <c r="R46" s="3">
        <f ca="1">'Capital Structure'!S40</f>
        <v>26577.207703150809</v>
      </c>
      <c r="S46" s="3">
        <f ca="1">'Capital Structure'!T40</f>
        <v>-3393459.2769573368</v>
      </c>
      <c r="T46" s="3">
        <f ca="1">'Capital Structure'!U40</f>
        <v>-6477028.162775524</v>
      </c>
      <c r="U46" s="3">
        <f ca="1">'Capital Structure'!V40</f>
        <v>-15227813.147502795</v>
      </c>
      <c r="V46" s="3">
        <f ca="1">'Capital Structure'!W40</f>
        <v>-15228016.658775531</v>
      </c>
      <c r="W46" s="3">
        <f ca="1">'Capital Structure'!X40</f>
        <v>-41480371.612957336</v>
      </c>
      <c r="X46" s="3">
        <f ca="1">'Capital Structure'!Y40</f>
        <v>-22915029.781998232</v>
      </c>
      <c r="Y46" s="3">
        <f ca="1">'Capital Structure'!Z40</f>
        <v>0</v>
      </c>
      <c r="Z46" s="3">
        <f ca="1">'Capital Structure'!AA40</f>
        <v>0</v>
      </c>
      <c r="AA46" s="3">
        <f ca="1">'Capital Structure'!AB40</f>
        <v>0</v>
      </c>
      <c r="AB46" s="3">
        <f ca="1">'Capital Structure'!AC40</f>
        <v>0</v>
      </c>
      <c r="AC46" s="3">
        <f ca="1">'Capital Structure'!AD40</f>
        <v>0</v>
      </c>
      <c r="AD46" s="3">
        <f ca="1">'Capital Structure'!AE40</f>
        <v>0</v>
      </c>
      <c r="AE46" s="3">
        <f ca="1">'Capital Structure'!AF40</f>
        <v>0</v>
      </c>
      <c r="AF46" s="3">
        <f ca="1">'Capital Structure'!AG40</f>
        <v>0</v>
      </c>
      <c r="AG46" s="3">
        <f ca="1">'Capital Structure'!AH40</f>
        <v>0</v>
      </c>
      <c r="AH46" s="3">
        <f ca="1">'Capital Structure'!AI40</f>
        <v>0</v>
      </c>
      <c r="AI46" s="3">
        <f ca="1">'Capital Structure'!AJ40</f>
        <v>0</v>
      </c>
      <c r="AJ46" s="3">
        <f ca="1">'Capital Structure'!AK40</f>
        <v>0</v>
      </c>
      <c r="AK46" s="3">
        <f ca="1">'Capital Structure'!AL40</f>
        <v>0</v>
      </c>
      <c r="AL46" s="3">
        <f ca="1">'Capital Structure'!AM40</f>
        <v>0</v>
      </c>
      <c r="AM46" s="3">
        <f ca="1">'Capital Structure'!AN40</f>
        <v>0</v>
      </c>
      <c r="AN46" s="3">
        <f ca="1">'Capital Structure'!AO40</f>
        <v>0</v>
      </c>
      <c r="AO46" s="3">
        <f ca="1">'Capital Structure'!AP40</f>
        <v>0</v>
      </c>
      <c r="AP46" s="3">
        <f ca="1">'Capital Structure'!AQ40</f>
        <v>0</v>
      </c>
      <c r="AQ46" s="3">
        <f ca="1">'Capital Structure'!AR40</f>
        <v>0</v>
      </c>
      <c r="AR46" s="3">
        <f ca="1">'Capital Structure'!AS40</f>
        <v>0</v>
      </c>
      <c r="AS46" s="3">
        <f ca="1">'Capital Structure'!AT40</f>
        <v>0</v>
      </c>
      <c r="AT46" s="3">
        <f ca="1">'Capital Structure'!AU40</f>
        <v>0</v>
      </c>
      <c r="AU46" s="3">
        <f ca="1">'Capital Structure'!AV40</f>
        <v>0</v>
      </c>
      <c r="AV46" s="3">
        <f ca="1">'Capital Structure'!AW40</f>
        <v>0</v>
      </c>
      <c r="AW46" s="3">
        <f ca="1">'Capital Structure'!AX40</f>
        <v>41852387.708543032</v>
      </c>
      <c r="AX46" s="3">
        <f ca="1">'Capital Structure'!AY40</f>
        <v>13040.958333333334</v>
      </c>
      <c r="AY46" s="3">
        <f ca="1">'Capital Structure'!AZ40</f>
        <v>13040.958333333334</v>
      </c>
      <c r="AZ46" s="3">
        <f ca="1">'Capital Structure'!BA40</f>
        <v>13040.958333333334</v>
      </c>
      <c r="BA46" s="3">
        <f ca="1">'Capital Structure'!BB40</f>
        <v>13040.958333333334</v>
      </c>
      <c r="BB46" s="3">
        <f ca="1">'Capital Structure'!BC40</f>
        <v>35606484.796771944</v>
      </c>
      <c r="BC46" s="3">
        <f ca="1">'Capital Structure'!BD40</f>
        <v>0</v>
      </c>
      <c r="BD46" s="3">
        <f ca="1">'Capital Structure'!BE40</f>
        <v>0</v>
      </c>
      <c r="BE46" s="3">
        <f ca="1">'Capital Structure'!BF40</f>
        <v>0</v>
      </c>
      <c r="BF46" s="3">
        <f ca="1">'Capital Structure'!BG40</f>
        <v>0</v>
      </c>
      <c r="BG46" s="3">
        <f ca="1">'Capital Structure'!BH40</f>
        <v>0</v>
      </c>
      <c r="BH46" s="3">
        <f ca="1">'Capital Structure'!BI40</f>
        <v>0</v>
      </c>
      <c r="BI46" s="3">
        <f ca="1">'Capital Structure'!BJ40</f>
        <v>0</v>
      </c>
      <c r="BJ46" s="3">
        <f ca="1">'Capital Structure'!BK40</f>
        <v>0</v>
      </c>
      <c r="BK46" s="3">
        <f ca="1">'Capital Structure'!BL40</f>
        <v>0</v>
      </c>
      <c r="BL46" s="3">
        <f ca="1">'Capital Structure'!BM40</f>
        <v>0</v>
      </c>
      <c r="BM46" s="3">
        <f ca="1">'Capital Structure'!BN40</f>
        <v>0</v>
      </c>
      <c r="BN46" s="3">
        <f ca="1">'Capital Structure'!BO40</f>
        <v>0</v>
      </c>
      <c r="BO46" s="3">
        <f ca="1">'Capital Structure'!BP40</f>
        <v>0</v>
      </c>
      <c r="BP46" s="3">
        <f ca="1">'Capital Structure'!BQ40</f>
        <v>0</v>
      </c>
      <c r="BQ46" s="3">
        <f ca="1">'Capital Structure'!BR40</f>
        <v>0</v>
      </c>
      <c r="BR46" s="3">
        <f ca="1">'Capital Structure'!BS40</f>
        <v>0</v>
      </c>
      <c r="BS46" s="3">
        <f ca="1">'Capital Structure'!BT40</f>
        <v>0</v>
      </c>
      <c r="BT46" s="3">
        <f ca="1">'Capital Structure'!BU40</f>
        <v>0</v>
      </c>
    </row>
    <row r="47" spans="1:72" ht="15">
      <c r="B47" s="45" t="s">
        <v>263</v>
      </c>
      <c r="D47" s="3">
        <f>-Sheet1!C106</f>
        <v>-2479516.1431085374</v>
      </c>
      <c r="E47" s="3">
        <f>-Sheet1!D106</f>
        <v>-2479516.1431085374</v>
      </c>
      <c r="F47" s="3">
        <f>-Sheet1!E106</f>
        <v>-2479516.1431085374</v>
      </c>
      <c r="G47" s="3">
        <f>-Sheet1!F106</f>
        <v>-2479516.1431085374</v>
      </c>
      <c r="H47" s="3">
        <f>-Sheet1!G106</f>
        <v>-2479516.1431085374</v>
      </c>
      <c r="I47" s="3">
        <f>-Sheet1!H106</f>
        <v>-2479516.1431085374</v>
      </c>
      <c r="J47" s="3">
        <f>-Sheet1!I106</f>
        <v>-2479516.1431085374</v>
      </c>
      <c r="K47" s="3">
        <f>-Sheet1!J106</f>
        <v>-2479516.1431085374</v>
      </c>
      <c r="L47" s="3">
        <f>-Sheet1!K106</f>
        <v>-2479516.1431085374</v>
      </c>
      <c r="M47" s="3">
        <f>-Sheet1!L106</f>
        <v>-2479516.1431085374</v>
      </c>
      <c r="N47" s="3">
        <f>-Sheet1!M106</f>
        <v>-2479516.1431085374</v>
      </c>
      <c r="O47" s="3">
        <f>-Sheet1!N106</f>
        <v>-2479516.1431085374</v>
      </c>
      <c r="P47" s="3">
        <f>-Sheet1!O106</f>
        <v>-2479516.1431085374</v>
      </c>
      <c r="Q47" s="3">
        <f>-Sheet1!P106</f>
        <v>-2479516.1431085374</v>
      </c>
      <c r="R47" s="3">
        <f>-Sheet1!Q106</f>
        <v>-2479516.1431085374</v>
      </c>
      <c r="S47" s="3">
        <f>-Sheet1!R106</f>
        <v>-2479516.1431085374</v>
      </c>
      <c r="T47" s="3">
        <f>-Sheet1!S106</f>
        <v>-2479516.1431085374</v>
      </c>
      <c r="U47" s="3">
        <f>-Sheet1!T106</f>
        <v>-2479516.1431085374</v>
      </c>
      <c r="V47" s="3">
        <f>-Sheet1!U106</f>
        <v>-2479516.1431085374</v>
      </c>
      <c r="W47" s="3">
        <f>-Sheet1!V106</f>
        <v>-2479516.1431085374</v>
      </c>
      <c r="X47" s="3">
        <f>-Sheet1!W106</f>
        <v>0</v>
      </c>
      <c r="Y47" s="3">
        <f>-Sheet1!X106</f>
        <v>0</v>
      </c>
      <c r="Z47" s="3">
        <f>-Sheet1!Y106</f>
        <v>0</v>
      </c>
      <c r="AA47" s="3">
        <f>-Sheet1!Z106</f>
        <v>0</v>
      </c>
      <c r="AB47" s="3">
        <f>-Sheet1!AA106</f>
        <v>0</v>
      </c>
      <c r="AC47" s="3">
        <f>-Sheet1!AB106</f>
        <v>0</v>
      </c>
      <c r="AD47" s="3">
        <f>-Sheet1!AC106</f>
        <v>0</v>
      </c>
      <c r="AE47" s="3">
        <f>-Sheet1!AD106</f>
        <v>0</v>
      </c>
      <c r="AF47" s="3">
        <f>-Sheet1!AE106</f>
        <v>0</v>
      </c>
      <c r="AG47" s="3">
        <f>-Sheet1!AF106</f>
        <v>0</v>
      </c>
      <c r="AH47" s="3">
        <f>-Sheet1!AG106</f>
        <v>0</v>
      </c>
      <c r="AI47" s="3">
        <f>-Sheet1!AH106</f>
        <v>0</v>
      </c>
      <c r="AJ47" s="3">
        <f>-Sheet1!AI106</f>
        <v>0</v>
      </c>
      <c r="AK47" s="3">
        <f>-Sheet1!AJ106</f>
        <v>0</v>
      </c>
      <c r="AL47" s="3">
        <f>-Sheet1!AK106</f>
        <v>0</v>
      </c>
      <c r="AM47" s="3">
        <f>-Sheet1!AL106</f>
        <v>0</v>
      </c>
      <c r="AN47" s="3">
        <f>-Sheet1!AM106</f>
        <v>0</v>
      </c>
      <c r="AO47" s="3">
        <f>-Sheet1!AN106</f>
        <v>0</v>
      </c>
      <c r="AP47" s="3">
        <f>-Sheet1!AO106</f>
        <v>0</v>
      </c>
      <c r="AQ47" s="3">
        <f>-Sheet1!AP106</f>
        <v>0</v>
      </c>
      <c r="AR47" s="3">
        <f>-Sheet1!AQ106</f>
        <v>0</v>
      </c>
      <c r="AS47" s="3">
        <f>-Sheet1!AR106</f>
        <v>0</v>
      </c>
      <c r="AT47" s="3">
        <f>-Sheet1!AS106</f>
        <v>0</v>
      </c>
      <c r="AU47" s="3">
        <f>-Sheet1!AT106</f>
        <v>0</v>
      </c>
      <c r="AV47" s="3">
        <f>-Sheet1!AU106</f>
        <v>0</v>
      </c>
      <c r="AW47" s="3">
        <f>-Sheet1!AV106</f>
        <v>0</v>
      </c>
      <c r="AX47" s="3">
        <f>-Sheet1!AW106</f>
        <v>0</v>
      </c>
      <c r="AY47" s="3">
        <f>-Sheet1!AX106</f>
        <v>0</v>
      </c>
      <c r="AZ47" s="3">
        <f>-Sheet1!AY106</f>
        <v>0</v>
      </c>
      <c r="BA47" s="3">
        <f>-Sheet1!AZ106</f>
        <v>0</v>
      </c>
      <c r="BB47" s="3">
        <f>-Sheet1!BA106</f>
        <v>0</v>
      </c>
      <c r="BC47" s="3">
        <f>-Sheet1!BB106</f>
        <v>0</v>
      </c>
      <c r="BD47" s="3">
        <f>-Sheet1!BC106</f>
        <v>0</v>
      </c>
      <c r="BE47" s="3">
        <f>-Sheet1!BD106</f>
        <v>0</v>
      </c>
      <c r="BF47" s="3">
        <f>-Sheet1!BE106</f>
        <v>0</v>
      </c>
      <c r="BG47" s="3">
        <f>-Sheet1!BF106</f>
        <v>0</v>
      </c>
      <c r="BH47" s="3">
        <f>-Sheet1!BG106</f>
        <v>0</v>
      </c>
      <c r="BI47" s="3">
        <f>-Sheet1!BH106</f>
        <v>0</v>
      </c>
      <c r="BJ47" s="3">
        <f>-Sheet1!BI106</f>
        <v>0</v>
      </c>
      <c r="BK47" s="3">
        <f>-Sheet1!BJ106</f>
        <v>0</v>
      </c>
      <c r="BL47" s="3">
        <f>-Sheet1!BK106</f>
        <v>0</v>
      </c>
      <c r="BM47" s="3">
        <f>-Sheet1!BL106</f>
        <v>0</v>
      </c>
      <c r="BN47" s="3">
        <f>-Sheet1!BM106</f>
        <v>0</v>
      </c>
      <c r="BO47" s="3">
        <f>-Sheet1!BN106</f>
        <v>0</v>
      </c>
      <c r="BP47" s="3">
        <f>-Sheet1!BO106</f>
        <v>0</v>
      </c>
      <c r="BQ47" s="3">
        <f>-Sheet1!BP106</f>
        <v>0</v>
      </c>
      <c r="BR47" s="3">
        <f>-Sheet1!BQ106</f>
        <v>0</v>
      </c>
      <c r="BS47" s="3">
        <f>-Sheet1!BR106</f>
        <v>0</v>
      </c>
      <c r="BT47" s="3">
        <f>-Sheet1!BS106</f>
        <v>0</v>
      </c>
    </row>
    <row r="48" spans="1:72" ht="15">
      <c r="B48" s="45" t="s">
        <v>114</v>
      </c>
      <c r="D48" s="3">
        <f>-Sheet1!D236</f>
        <v>0</v>
      </c>
      <c r="E48" s="3">
        <f>-Sheet1!E236</f>
        <v>0</v>
      </c>
      <c r="F48" s="3">
        <f>-Sheet1!F236</f>
        <v>0</v>
      </c>
      <c r="G48" s="3">
        <f>-Sheet1!G236</f>
        <v>0</v>
      </c>
      <c r="H48" s="3">
        <f>-Sheet1!H236</f>
        <v>0</v>
      </c>
      <c r="I48" s="3">
        <f>-Sheet1!I236</f>
        <v>0</v>
      </c>
      <c r="J48" s="3">
        <f>-Sheet1!J236</f>
        <v>0</v>
      </c>
      <c r="K48" s="3">
        <f>-Sheet1!K236</f>
        <v>0</v>
      </c>
      <c r="L48" s="3">
        <f>-Sheet1!L236</f>
        <v>0</v>
      </c>
      <c r="M48" s="3">
        <f>-Sheet1!M236</f>
        <v>0</v>
      </c>
      <c r="N48" s="3">
        <f>-Sheet1!N236</f>
        <v>0</v>
      </c>
      <c r="O48" s="3">
        <f>-Sheet1!O236</f>
        <v>0</v>
      </c>
      <c r="P48" s="3">
        <f>-Sheet1!P236</f>
        <v>0</v>
      </c>
      <c r="Q48" s="3">
        <f>-Sheet1!Q236</f>
        <v>0</v>
      </c>
      <c r="R48" s="3">
        <f>-Sheet1!R236</f>
        <v>0</v>
      </c>
      <c r="S48" s="3">
        <f>-Sheet1!S236</f>
        <v>0</v>
      </c>
      <c r="T48" s="3">
        <f>-Sheet1!T236</f>
        <v>0</v>
      </c>
      <c r="U48" s="3">
        <f>-Sheet1!U236</f>
        <v>0</v>
      </c>
      <c r="V48" s="3">
        <f>-Sheet1!V236</f>
        <v>0</v>
      </c>
      <c r="W48" s="3">
        <f>-Sheet1!W236</f>
        <v>0</v>
      </c>
      <c r="X48" s="3">
        <f>-Sheet1!X236</f>
        <v>0</v>
      </c>
      <c r="Y48" s="3">
        <f>-Sheet1!Y236</f>
        <v>0</v>
      </c>
      <c r="Z48" s="3">
        <f>-Sheet1!Z236</f>
        <v>0</v>
      </c>
      <c r="AA48" s="3">
        <f>-Sheet1!AA236</f>
        <v>0</v>
      </c>
      <c r="AB48" s="3">
        <f>-Sheet1!AB236</f>
        <v>0</v>
      </c>
      <c r="AC48" s="3">
        <f>-Sheet1!AC236</f>
        <v>0</v>
      </c>
      <c r="AD48" s="3">
        <f>-Sheet1!AD236</f>
        <v>0</v>
      </c>
      <c r="AE48" s="3">
        <f>-Sheet1!AE236</f>
        <v>0</v>
      </c>
      <c r="AF48" s="3">
        <f>-Sheet1!AF236</f>
        <v>0</v>
      </c>
      <c r="AG48" s="3">
        <f>-Sheet1!AG236</f>
        <v>0</v>
      </c>
      <c r="AH48" s="3">
        <f>-Sheet1!AH236</f>
        <v>0</v>
      </c>
      <c r="AI48" s="3">
        <f>-Sheet1!AI236</f>
        <v>0</v>
      </c>
      <c r="AJ48" s="3">
        <f>-Sheet1!AJ236</f>
        <v>0</v>
      </c>
      <c r="AK48" s="3">
        <f>-Sheet1!AK236</f>
        <v>0</v>
      </c>
      <c r="AL48" s="3">
        <f>-Sheet1!AL236</f>
        <v>0</v>
      </c>
      <c r="AM48" s="3">
        <f>-Sheet1!AM236</f>
        <v>0</v>
      </c>
      <c r="AN48" s="3">
        <f>-Sheet1!AN236</f>
        <v>0</v>
      </c>
      <c r="AO48" s="3">
        <f>-Sheet1!AO236</f>
        <v>0</v>
      </c>
      <c r="AP48" s="3">
        <f>-Sheet1!AP236</f>
        <v>0</v>
      </c>
      <c r="AQ48" s="3">
        <f>-Sheet1!AQ236</f>
        <v>0</v>
      </c>
      <c r="AR48" s="3">
        <f>-Sheet1!AR236</f>
        <v>0</v>
      </c>
      <c r="AS48" s="3">
        <f>-Sheet1!AS236</f>
        <v>0</v>
      </c>
      <c r="AT48" s="3">
        <f>-Sheet1!AT236</f>
        <v>0</v>
      </c>
      <c r="AU48" s="3">
        <f>-Sheet1!AU236</f>
        <v>0</v>
      </c>
      <c r="AV48" s="3">
        <f>-Sheet1!AV236</f>
        <v>0</v>
      </c>
      <c r="AW48" s="3">
        <f>-Sheet1!AW236</f>
        <v>0</v>
      </c>
      <c r="AX48" s="3">
        <f>-Sheet1!AX236</f>
        <v>0</v>
      </c>
      <c r="AY48" s="3">
        <f>-Sheet1!AY236</f>
        <v>0</v>
      </c>
      <c r="AZ48" s="3">
        <f>-Sheet1!AZ236</f>
        <v>0</v>
      </c>
      <c r="BA48" s="3">
        <f>-Sheet1!BA236</f>
        <v>0</v>
      </c>
      <c r="BB48" s="3">
        <f>-Sheet1!BB236</f>
        <v>0</v>
      </c>
      <c r="BC48" s="3">
        <f>-Sheet1!BC236</f>
        <v>0</v>
      </c>
      <c r="BD48" s="3">
        <f>-Sheet1!BD236</f>
        <v>0</v>
      </c>
      <c r="BE48" s="3">
        <f>-Sheet1!BE236</f>
        <v>0</v>
      </c>
      <c r="BF48" s="3">
        <f>-Sheet1!BF236</f>
        <v>0</v>
      </c>
      <c r="BG48" s="3">
        <f>-Sheet1!BG236</f>
        <v>0</v>
      </c>
      <c r="BH48" s="3">
        <f>-Sheet1!BH236</f>
        <v>0</v>
      </c>
      <c r="BI48" s="3">
        <f>-Sheet1!BI236</f>
        <v>0</v>
      </c>
      <c r="BJ48" s="3">
        <f>-Sheet1!BJ236</f>
        <v>0</v>
      </c>
      <c r="BK48" s="3">
        <f>-Sheet1!BK236</f>
        <v>0</v>
      </c>
      <c r="BL48" s="3">
        <f>-Sheet1!BL236</f>
        <v>0</v>
      </c>
      <c r="BM48" s="3">
        <f>-Sheet1!BM236</f>
        <v>0</v>
      </c>
      <c r="BN48" s="3">
        <f>-Sheet1!BN236</f>
        <v>0</v>
      </c>
      <c r="BO48" s="3">
        <f>-Sheet1!BO236</f>
        <v>0</v>
      </c>
      <c r="BP48" s="3">
        <f>-Sheet1!BP236</f>
        <v>0</v>
      </c>
      <c r="BQ48" s="3">
        <f>-Sheet1!BQ236</f>
        <v>0</v>
      </c>
      <c r="BR48" s="3">
        <f>-Sheet1!BR236</f>
        <v>0</v>
      </c>
      <c r="BS48" s="3">
        <f>-Sheet1!BS236</f>
        <v>0</v>
      </c>
      <c r="BT48" s="3">
        <f>-Sheet1!BT236</f>
        <v>0</v>
      </c>
    </row>
    <row r="49" spans="1:72" ht="15">
      <c r="A49" t="s">
        <v>186</v>
      </c>
      <c r="B49" s="45" t="s">
        <v>208</v>
      </c>
      <c r="D49" s="3">
        <f ca="1">D39+D44+D45+D46+D47+D48</f>
        <v>-427228051.74256819</v>
      </c>
      <c r="E49" s="3">
        <f t="shared" ref="E49:BP49" ca="1" si="20">E39+E44+E45+E46+E47+E48</f>
        <v>-16093711.904357143</v>
      </c>
      <c r="F49" s="3">
        <f t="shared" ca="1" si="20"/>
        <v>-16093711.904357143</v>
      </c>
      <c r="G49" s="3">
        <f t="shared" ca="1" si="20"/>
        <v>-16054589.029357143</v>
      </c>
      <c r="H49" s="3">
        <f t="shared" ca="1" si="20"/>
        <v>-14840110.904993506</v>
      </c>
      <c r="I49" s="3">
        <f t="shared" ca="1" si="20"/>
        <v>-14840110.904993506</v>
      </c>
      <c r="J49" s="3">
        <f t="shared" ca="1" si="20"/>
        <v>-11756609.856266232</v>
      </c>
      <c r="K49" s="3">
        <f t="shared" ca="1" si="20"/>
        <v>-11756609.856266232</v>
      </c>
      <c r="L49" s="3">
        <f t="shared" ca="1" si="20"/>
        <v>-2506106.710084416</v>
      </c>
      <c r="M49" s="3">
        <f t="shared" ca="1" si="20"/>
        <v>-2506106.710084416</v>
      </c>
      <c r="N49" s="3">
        <f t="shared" ca="1" si="20"/>
        <v>-2506106.710084416</v>
      </c>
      <c r="O49" s="3">
        <f t="shared" ca="1" si="20"/>
        <v>-2506106.710084416</v>
      </c>
      <c r="P49" s="3">
        <f t="shared" ca="1" si="20"/>
        <v>-2506106.710084416</v>
      </c>
      <c r="Q49" s="3">
        <f t="shared" ca="1" si="20"/>
        <v>-2506106.710084416</v>
      </c>
      <c r="R49" s="3">
        <f t="shared" ca="1" si="20"/>
        <v>-2506093.3508116882</v>
      </c>
      <c r="S49" s="3">
        <f t="shared" ca="1" si="20"/>
        <v>-2479516.1431085374</v>
      </c>
      <c r="T49" s="3">
        <f t="shared" ca="1" si="20"/>
        <v>-2479516.1431085374</v>
      </c>
      <c r="U49" s="3">
        <f t="shared" ca="1" si="20"/>
        <v>-2479516.1431085374</v>
      </c>
      <c r="V49" s="3">
        <f t="shared" ca="1" si="20"/>
        <v>-2479516.1431085374</v>
      </c>
      <c r="W49" s="3">
        <f t="shared" ca="1" si="20"/>
        <v>-2479516.1431085374</v>
      </c>
      <c r="X49" s="3">
        <f t="shared" ca="1" si="20"/>
        <v>20639428.486789644</v>
      </c>
      <c r="Y49" s="3">
        <f t="shared" ca="1" si="20"/>
        <v>68604435.468787879</v>
      </c>
      <c r="Z49" s="3">
        <f t="shared" ca="1" si="20"/>
        <v>68604435.468787879</v>
      </c>
      <c r="AA49" s="3">
        <f t="shared" ca="1" si="20"/>
        <v>68604435.468787879</v>
      </c>
      <c r="AB49" s="3">
        <f t="shared" ca="1" si="20"/>
        <v>68604435.468787879</v>
      </c>
      <c r="AC49" s="3">
        <f t="shared" ca="1" si="20"/>
        <v>66229439.268787876</v>
      </c>
      <c r="AD49" s="3">
        <f t="shared" ca="1" si="20"/>
        <v>66229585.998969704</v>
      </c>
      <c r="AE49" s="3">
        <f t="shared" ca="1" si="20"/>
        <v>71090821.100060597</v>
      </c>
      <c r="AF49" s="3">
        <f t="shared" ca="1" si="20"/>
        <v>71091107.523333356</v>
      </c>
      <c r="AG49" s="3">
        <f t="shared" ca="1" si="20"/>
        <v>72324638.340787873</v>
      </c>
      <c r="AH49" s="3">
        <f t="shared" ca="1" si="20"/>
        <v>72325452.01060611</v>
      </c>
      <c r="AI49" s="3">
        <f t="shared" ca="1" si="20"/>
        <v>75829660.262969688</v>
      </c>
      <c r="AJ49" s="3">
        <f t="shared" ca="1" si="20"/>
        <v>75829660.262969688</v>
      </c>
      <c r="AK49" s="3">
        <f t="shared" ca="1" si="20"/>
        <v>75829660.262969688</v>
      </c>
      <c r="AL49" s="3">
        <f t="shared" ca="1" si="20"/>
        <v>69468108.182969689</v>
      </c>
      <c r="AM49" s="3">
        <f t="shared" ca="1" si="20"/>
        <v>69468108.182969689</v>
      </c>
      <c r="AN49" s="3">
        <f t="shared" ca="1" si="20"/>
        <v>53316436.0229697</v>
      </c>
      <c r="AO49" s="3">
        <f t="shared" ca="1" si="20"/>
        <v>53316436.0229697</v>
      </c>
      <c r="AP49" s="3">
        <f t="shared" ca="1" si="20"/>
        <v>7432988.7546060709</v>
      </c>
      <c r="AQ49" s="3">
        <f t="shared" ca="1" si="20"/>
        <v>69049754.163333327</v>
      </c>
      <c r="AR49" s="3">
        <f t="shared" ca="1" si="20"/>
        <v>8049754.163333334</v>
      </c>
      <c r="AS49" s="3">
        <f t="shared" ca="1" si="20"/>
        <v>8049754.163333334</v>
      </c>
      <c r="AT49" s="3">
        <f t="shared" ca="1" si="20"/>
        <v>8049754.163333334</v>
      </c>
      <c r="AU49" s="3">
        <f t="shared" ca="1" si="20"/>
        <v>8049754.163333334</v>
      </c>
      <c r="AV49" s="3">
        <f t="shared" ca="1" si="20"/>
        <v>8049754.163333334</v>
      </c>
      <c r="AW49" s="3">
        <f t="shared" ca="1" si="20"/>
        <v>-41852387.708543032</v>
      </c>
      <c r="AX49" s="3">
        <f t="shared" ca="1" si="20"/>
        <v>-13040.958333333334</v>
      </c>
      <c r="AY49" s="3">
        <f t="shared" ca="1" si="20"/>
        <v>-13040.958333333334</v>
      </c>
      <c r="AZ49" s="3">
        <f t="shared" ca="1" si="20"/>
        <v>3379266.7339743595</v>
      </c>
      <c r="BA49" s="3">
        <f t="shared" ca="1" si="20"/>
        <v>3379266.7339743595</v>
      </c>
      <c r="BB49" s="3">
        <f t="shared" ca="1" si="20"/>
        <v>-32214177.104464248</v>
      </c>
      <c r="BC49" s="3">
        <f t="shared" ca="1" si="20"/>
        <v>3392307.6923076925</v>
      </c>
      <c r="BD49" s="3">
        <f t="shared" ca="1" si="20"/>
        <v>3392307.6923076925</v>
      </c>
      <c r="BE49" s="3">
        <f t="shared" ca="1" si="20"/>
        <v>3392307.6923076925</v>
      </c>
      <c r="BF49" s="3">
        <f t="shared" ca="1" si="20"/>
        <v>3392307.6923076925</v>
      </c>
      <c r="BG49" s="3">
        <f t="shared" ca="1" si="20"/>
        <v>3392307.6923076925</v>
      </c>
      <c r="BH49" s="3">
        <f t="shared" ca="1" si="20"/>
        <v>3392307.6923076925</v>
      </c>
      <c r="BI49" s="3">
        <f t="shared" ca="1" si="20"/>
        <v>3392307.6923076925</v>
      </c>
      <c r="BJ49" s="3">
        <f t="shared" ca="1" si="20"/>
        <v>3392307.6923076925</v>
      </c>
      <c r="BK49" s="3">
        <f t="shared" ca="1" si="20"/>
        <v>3392307.6923076925</v>
      </c>
      <c r="BL49" s="3">
        <f t="shared" ca="1" si="20"/>
        <v>3392307.6923076925</v>
      </c>
      <c r="BM49" s="3">
        <f t="shared" ca="1" si="20"/>
        <v>3392307.6923076925</v>
      </c>
      <c r="BN49" s="3">
        <f t="shared" ca="1" si="20"/>
        <v>3392307.6923076925</v>
      </c>
      <c r="BO49" s="3">
        <f t="shared" ca="1" si="20"/>
        <v>3392307.6923076925</v>
      </c>
      <c r="BP49" s="3">
        <f t="shared" ca="1" si="20"/>
        <v>3392307.6923076925</v>
      </c>
      <c r="BQ49" s="3">
        <f t="shared" ref="BQ49:BT49" ca="1" si="21">BQ39+BQ44+BQ45+BQ46+BQ47+BQ48</f>
        <v>3392307.6923076925</v>
      </c>
      <c r="BR49" s="3">
        <f t="shared" ca="1" si="21"/>
        <v>3392307.6923076925</v>
      </c>
      <c r="BS49" s="3">
        <f t="shared" ca="1" si="21"/>
        <v>3392307.6923076925</v>
      </c>
      <c r="BT49" s="3">
        <f t="shared" ca="1" si="21"/>
        <v>3392307.6923076925</v>
      </c>
    </row>
    <row r="50" spans="1:72" ht="15.75">
      <c r="A50">
        <v>7</v>
      </c>
      <c r="B50" s="44" t="s">
        <v>209</v>
      </c>
      <c r="Q50"/>
    </row>
    <row r="51" spans="1:72" ht="15">
      <c r="A51">
        <v>7.1</v>
      </c>
      <c r="B51" s="45" t="s">
        <v>209</v>
      </c>
      <c r="D51" s="3">
        <f ca="1">-(Sheet1!D216+Sheet1!D217)</f>
        <v>0</v>
      </c>
      <c r="E51" s="3">
        <f ca="1">-(Sheet1!E216+Sheet1!E217)</f>
        <v>0</v>
      </c>
      <c r="F51" s="3">
        <f ca="1">-(Sheet1!F216+Sheet1!F217)</f>
        <v>0</v>
      </c>
      <c r="G51" s="3">
        <f ca="1">-(Sheet1!G216+Sheet1!G217)</f>
        <v>0</v>
      </c>
      <c r="H51" s="3">
        <f ca="1">-(Sheet1!H216+Sheet1!H217)</f>
        <v>-94388.335363636375</v>
      </c>
      <c r="I51" s="3">
        <f ca="1">-(Sheet1!I216+Sheet1!I217)</f>
        <v>-94388.335363636375</v>
      </c>
      <c r="J51" s="3">
        <f ca="1">-(Sheet1!J216+Sheet1!J217)</f>
        <v>-283165.00609090907</v>
      </c>
      <c r="K51" s="3">
        <f ca="1">-(Sheet1!K216+Sheet1!K217)</f>
        <v>-283165.00609090907</v>
      </c>
      <c r="L51" s="3">
        <f ca="1">-(Sheet1!L216+Sheet1!L217)</f>
        <v>-849495.01827272715</v>
      </c>
      <c r="M51" s="3">
        <f ca="1">-(Sheet1!M216+Sheet1!M217)</f>
        <v>-849495.01827272715</v>
      </c>
      <c r="N51" s="3">
        <f ca="1">-(Sheet1!N216+Sheet1!N217)</f>
        <v>-849495.01827272715</v>
      </c>
      <c r="O51" s="3">
        <f ca="1">-(Sheet1!O216+Sheet1!O217)</f>
        <v>-849495.01827272715</v>
      </c>
      <c r="P51" s="3">
        <f ca="1">-(Sheet1!P216+Sheet1!P217)</f>
        <v>-849495.01827272715</v>
      </c>
      <c r="Q51" s="3">
        <f ca="1">-(Sheet1!Q216+Sheet1!Q217)</f>
        <v>-849495.01827272715</v>
      </c>
      <c r="R51" s="3">
        <f ca="1">-(Sheet1!R216+Sheet1!R217)</f>
        <v>-849496.05654545454</v>
      </c>
      <c r="S51" s="3">
        <f ca="1">-(Sheet1!S216+Sheet1!S217)</f>
        <v>-983430.18122727261</v>
      </c>
      <c r="T51" s="3">
        <f ca="1">-(Sheet1!T216+Sheet1!T217)</f>
        <v>-1077820.5931363637</v>
      </c>
      <c r="U51" s="3">
        <f ca="1">-(Sheet1!U216+Sheet1!U217)</f>
        <v>-1345688.8424999998</v>
      </c>
      <c r="V51" s="3">
        <f ca="1">-(Sheet1!V216+Sheet1!V217)</f>
        <v>-1345695.0721363639</v>
      </c>
      <c r="W51" s="3">
        <f ca="1">-(Sheet1!W216+Sheet1!W217)</f>
        <v>-2149299.8202272728</v>
      </c>
      <c r="X51" s="3">
        <f ca="1">-(Sheet1!X216+Sheet1!X217)</f>
        <v>-2149299.8202272728</v>
      </c>
      <c r="Y51" s="3">
        <f ca="1">-(Sheet1!Y216+Sheet1!Y217)</f>
        <v>-2149299.8202272728</v>
      </c>
      <c r="Z51" s="3">
        <f ca="1">-(Sheet1!Z216+Sheet1!Z217)</f>
        <v>-2149299.8202272728</v>
      </c>
      <c r="AA51" s="3">
        <f ca="1">-(Sheet1!AA216+Sheet1!AA217)</f>
        <v>-2149299.8202272728</v>
      </c>
      <c r="AB51" s="3">
        <f ca="1">-(Sheet1!AB216+Sheet1!AB217)</f>
        <v>-2149299.8202272728</v>
      </c>
      <c r="AC51" s="3">
        <f ca="1">-(Sheet1!AC216+Sheet1!AC217)</f>
        <v>-2149299.8202272728</v>
      </c>
      <c r="AD51" s="3">
        <f ca="1">-(Sheet1!AD216+Sheet1!AD217)</f>
        <v>-2149305.2423181823</v>
      </c>
      <c r="AE51" s="3">
        <f ca="1">-(Sheet1!AE216+Sheet1!AE217)</f>
        <v>-2302119.0298636365</v>
      </c>
      <c r="AF51" s="3">
        <f ca="1">-(Sheet1!AF216+Sheet1!AF217)</f>
        <v>-2302127.7975000013</v>
      </c>
      <c r="AG51" s="3">
        <f ca="1">-(Sheet1!AG216+Sheet1!AG217)</f>
        <v>-2339887.1232272722</v>
      </c>
      <c r="AH51" s="3">
        <f ca="1">-(Sheet1!AH216+Sheet1!AH217)</f>
        <v>-2339913.4261363652</v>
      </c>
      <c r="AI51" s="3">
        <f ca="1">-(Sheet1!AI216+Sheet1!AI217)</f>
        <v>-2453191.4033181816</v>
      </c>
      <c r="AJ51" s="3">
        <f ca="1">-(Sheet1!AJ216+Sheet1!AJ217)</f>
        <v>-2453191.4033181816</v>
      </c>
      <c r="AK51" s="3">
        <f ca="1">-(Sheet1!AK216+Sheet1!AK217)</f>
        <v>-2453191.4033181816</v>
      </c>
      <c r="AL51" s="3">
        <f ca="1">-(Sheet1!AL216+Sheet1!AL217)</f>
        <v>-2205983.8583181817</v>
      </c>
      <c r="AM51" s="3">
        <f ca="1">-(Sheet1!AM216+Sheet1!AM217)</f>
        <v>-2205983.8583181817</v>
      </c>
      <c r="AN51" s="3">
        <f ca="1">-(Sheet1!AN216+Sheet1!AN217)</f>
        <v>-1711568.7683181821</v>
      </c>
      <c r="AO51" s="3">
        <f ca="1">-(Sheet1!AO216+Sheet1!AO217)</f>
        <v>-1711568.7683181821</v>
      </c>
      <c r="AP51" s="3">
        <f ca="1">-(Sheet1!AP216+Sheet1!AP217)</f>
        <v>-228327.88213636397</v>
      </c>
      <c r="AQ51" s="3">
        <f ca="1">-(Sheet1!AQ216+Sheet1!AQ217)</f>
        <v>-247207.54499999998</v>
      </c>
      <c r="AR51" s="3">
        <f ca="1">-(Sheet1!AR216+Sheet1!AR217)</f>
        <v>-247207.54499999998</v>
      </c>
      <c r="AS51" s="3">
        <f ca="1">-(Sheet1!AS216+Sheet1!AS217)</f>
        <v>-247207.54499999998</v>
      </c>
      <c r="AT51" s="3">
        <f ca="1">-(Sheet1!AT216+Sheet1!AT217)</f>
        <v>-247207.54499999998</v>
      </c>
      <c r="AU51" s="3">
        <f ca="1">-(Sheet1!AU216+Sheet1!AU217)</f>
        <v>-247207.54499999998</v>
      </c>
      <c r="AV51" s="3">
        <f ca="1">-(Sheet1!AV216+Sheet1!AV217)</f>
        <v>-247207.54499999998</v>
      </c>
      <c r="AW51" s="3" t="e">
        <f ca="1">-(Sheet1!AW216+Sheet1!AW217)</f>
        <v>#REF!</v>
      </c>
      <c r="AX51" s="3">
        <f ca="1">-(Sheet1!AX216+Sheet1!AX217)</f>
        <v>0</v>
      </c>
      <c r="AY51" s="3">
        <f ca="1">-(Sheet1!AY216+Sheet1!AY217)</f>
        <v>0</v>
      </c>
      <c r="AZ51" s="3">
        <f ca="1">-(Sheet1!AZ216+Sheet1!AZ217)</f>
        <v>0</v>
      </c>
      <c r="BA51" s="3">
        <f ca="1">-(Sheet1!BA216+Sheet1!BA217)</f>
        <v>0</v>
      </c>
      <c r="BB51" s="3">
        <f ca="1">-(Sheet1!BB216+Sheet1!BB217)</f>
        <v>4290281.1769546531</v>
      </c>
      <c r="BC51" s="3">
        <f ca="1">-(Sheet1!BC216+Sheet1!BC217)</f>
        <v>0</v>
      </c>
      <c r="BD51" s="3">
        <f ca="1">-(Sheet1!BD216+Sheet1!BD217)</f>
        <v>0</v>
      </c>
      <c r="BE51" s="3">
        <f ca="1">-(Sheet1!BE216+Sheet1!BE217)</f>
        <v>0</v>
      </c>
      <c r="BF51" s="3">
        <f ca="1">-(Sheet1!BF216+Sheet1!BF217)</f>
        <v>22938632.395104848</v>
      </c>
      <c r="BG51" s="3">
        <f ca="1">-(Sheet1!BG216+Sheet1!BG217)</f>
        <v>0</v>
      </c>
      <c r="BH51" s="3">
        <f ca="1">-(Sheet1!BH216+Sheet1!BH217)</f>
        <v>0</v>
      </c>
      <c r="BI51" s="3" t="e">
        <f ca="1">-(Sheet1!BI216+Sheet1!#REF!)</f>
        <v>#REF!</v>
      </c>
      <c r="BJ51" s="3">
        <f ca="1">-(Sheet1!BJ216+Sheet1!BJ217)</f>
        <v>0</v>
      </c>
      <c r="BK51" s="3">
        <f ca="1">-(Sheet1!BK216+Sheet1!BK217)</f>
        <v>0</v>
      </c>
      <c r="BL51" s="3">
        <f ca="1">-(Sheet1!BL216+Sheet1!BL217)</f>
        <v>0</v>
      </c>
      <c r="BM51" s="3">
        <f ca="1">-(Sheet1!BM216+Sheet1!BM217)</f>
        <v>0</v>
      </c>
      <c r="BN51" s="3">
        <f ca="1">-(Sheet1!BN216+Sheet1!BN217)</f>
        <v>0</v>
      </c>
      <c r="BO51" s="3">
        <f ca="1">-(Sheet1!BO216+Sheet1!BO217)</f>
        <v>0</v>
      </c>
      <c r="BP51" s="3">
        <f ca="1">-(Sheet1!BP216+Sheet1!BP217)</f>
        <v>0</v>
      </c>
      <c r="BQ51" s="3">
        <f ca="1">-(Sheet1!BQ216+Sheet1!BQ217)</f>
        <v>0</v>
      </c>
      <c r="BR51" s="3">
        <f ca="1">-(Sheet1!BR216+Sheet1!BI217)</f>
        <v>-191607348.15921146</v>
      </c>
      <c r="BS51" s="3">
        <f ca="1">-(Sheet1!BS216+Sheet1!BS217)</f>
        <v>0</v>
      </c>
      <c r="BT51" s="3">
        <f ca="1">-(Sheet1!BT216+Sheet1!BT217)</f>
        <v>0</v>
      </c>
    </row>
    <row r="52" spans="1:72" ht="15">
      <c r="A52" t="s">
        <v>186</v>
      </c>
      <c r="B52" s="45" t="s">
        <v>210</v>
      </c>
      <c r="D52" s="3">
        <f ca="1">D49+D51</f>
        <v>-427228051.74256819</v>
      </c>
      <c r="E52" s="3">
        <f t="shared" ref="E52:BP52" ca="1" si="22">E49+E51</f>
        <v>-16093711.904357143</v>
      </c>
      <c r="F52" s="3">
        <f t="shared" ca="1" si="22"/>
        <v>-16093711.904357143</v>
      </c>
      <c r="G52" s="3">
        <f t="shared" ca="1" si="22"/>
        <v>-16054589.029357143</v>
      </c>
      <c r="H52" s="3">
        <f t="shared" ca="1" si="22"/>
        <v>-14934499.240357142</v>
      </c>
      <c r="I52" s="3">
        <f t="shared" ca="1" si="22"/>
        <v>-14934499.240357142</v>
      </c>
      <c r="J52" s="3">
        <f t="shared" ca="1" si="22"/>
        <v>-12039774.862357141</v>
      </c>
      <c r="K52" s="3">
        <f t="shared" ca="1" si="22"/>
        <v>-12039774.862357141</v>
      </c>
      <c r="L52" s="3">
        <f t="shared" ca="1" si="22"/>
        <v>-3355601.7283571432</v>
      </c>
      <c r="M52" s="3">
        <f t="shared" ca="1" si="22"/>
        <v>-3355601.7283571432</v>
      </c>
      <c r="N52" s="3">
        <f t="shared" ca="1" si="22"/>
        <v>-3355601.7283571432</v>
      </c>
      <c r="O52" s="3">
        <f t="shared" ca="1" si="22"/>
        <v>-3355601.7283571432</v>
      </c>
      <c r="P52" s="3">
        <f t="shared" ca="1" si="22"/>
        <v>-3355601.7283571432</v>
      </c>
      <c r="Q52" s="3">
        <f t="shared" ca="1" si="22"/>
        <v>-3355601.7283571432</v>
      </c>
      <c r="R52" s="3">
        <f t="shared" ca="1" si="22"/>
        <v>-3355589.4073571428</v>
      </c>
      <c r="S52" s="3">
        <f t="shared" ca="1" si="22"/>
        <v>-3462946.3243358098</v>
      </c>
      <c r="T52" s="3">
        <f t="shared" ca="1" si="22"/>
        <v>-3557336.7362449011</v>
      </c>
      <c r="U52" s="3">
        <f t="shared" ca="1" si="22"/>
        <v>-3825204.9856085372</v>
      </c>
      <c r="V52" s="3">
        <f t="shared" ca="1" si="22"/>
        <v>-3825211.2152449014</v>
      </c>
      <c r="W52" s="3">
        <f t="shared" ca="1" si="22"/>
        <v>-4628815.9633358102</v>
      </c>
      <c r="X52" s="3">
        <f t="shared" ca="1" si="22"/>
        <v>18490128.666562371</v>
      </c>
      <c r="Y52" s="3">
        <f t="shared" ca="1" si="22"/>
        <v>66455135.648560606</v>
      </c>
      <c r="Z52" s="3">
        <f t="shared" ca="1" si="22"/>
        <v>66455135.648560606</v>
      </c>
      <c r="AA52" s="3">
        <f t="shared" ca="1" si="22"/>
        <v>66455135.648560606</v>
      </c>
      <c r="AB52" s="3">
        <f t="shared" ca="1" si="22"/>
        <v>66455135.648560606</v>
      </c>
      <c r="AC52" s="3">
        <f t="shared" ca="1" si="22"/>
        <v>64080139.448560603</v>
      </c>
      <c r="AD52" s="3">
        <f t="shared" ca="1" si="22"/>
        <v>64080280.756651521</v>
      </c>
      <c r="AE52" s="3">
        <f t="shared" ca="1" si="22"/>
        <v>68788702.070196956</v>
      </c>
      <c r="AF52" s="3">
        <f t="shared" ca="1" si="22"/>
        <v>68788979.725833356</v>
      </c>
      <c r="AG52" s="3">
        <f t="shared" ca="1" si="22"/>
        <v>69984751.217560604</v>
      </c>
      <c r="AH52" s="3">
        <f t="shared" ca="1" si="22"/>
        <v>69985538.584469751</v>
      </c>
      <c r="AI52" s="3">
        <f t="shared" ca="1" si="22"/>
        <v>73376468.859651506</v>
      </c>
      <c r="AJ52" s="3">
        <f t="shared" ca="1" si="22"/>
        <v>73376468.859651506</v>
      </c>
      <c r="AK52" s="3">
        <f t="shared" ca="1" si="22"/>
        <v>73376468.859651506</v>
      </c>
      <c r="AL52" s="3">
        <f t="shared" ca="1" si="22"/>
        <v>67262124.32465151</v>
      </c>
      <c r="AM52" s="3">
        <f t="shared" ca="1" si="22"/>
        <v>67262124.32465151</v>
      </c>
      <c r="AN52" s="3">
        <f t="shared" ca="1" si="22"/>
        <v>51604867.254651517</v>
      </c>
      <c r="AO52" s="3">
        <f t="shared" ca="1" si="22"/>
        <v>51604867.254651517</v>
      </c>
      <c r="AP52" s="3">
        <f t="shared" ca="1" si="22"/>
        <v>7204660.8724697074</v>
      </c>
      <c r="AQ52" s="3">
        <f t="shared" ca="1" si="22"/>
        <v>68802546.618333325</v>
      </c>
      <c r="AR52" s="3">
        <f t="shared" ca="1" si="22"/>
        <v>7802546.6183333341</v>
      </c>
      <c r="AS52" s="3">
        <f t="shared" ca="1" si="22"/>
        <v>7802546.6183333341</v>
      </c>
      <c r="AT52" s="3">
        <f t="shared" ca="1" si="22"/>
        <v>7802546.6183333341</v>
      </c>
      <c r="AU52" s="3">
        <f t="shared" ca="1" si="22"/>
        <v>7802546.6183333341</v>
      </c>
      <c r="AV52" s="3">
        <f t="shared" ca="1" si="22"/>
        <v>7802546.6183333341</v>
      </c>
      <c r="AW52" s="3" t="e">
        <f t="shared" ca="1" si="22"/>
        <v>#REF!</v>
      </c>
      <c r="AX52" s="3">
        <f t="shared" ca="1" si="22"/>
        <v>-13040.958333333334</v>
      </c>
      <c r="AY52" s="3">
        <f t="shared" ca="1" si="22"/>
        <v>-13040.958333333334</v>
      </c>
      <c r="AZ52" s="3">
        <f t="shared" ca="1" si="22"/>
        <v>3379266.7339743595</v>
      </c>
      <c r="BA52" s="3">
        <f t="shared" ca="1" si="22"/>
        <v>3379266.7339743595</v>
      </c>
      <c r="BB52" s="3">
        <f t="shared" ca="1" si="22"/>
        <v>-27923895.927509595</v>
      </c>
      <c r="BC52" s="3">
        <f t="shared" ca="1" si="22"/>
        <v>3392307.6923076925</v>
      </c>
      <c r="BD52" s="3">
        <f t="shared" ca="1" si="22"/>
        <v>3392307.6923076925</v>
      </c>
      <c r="BE52" s="3">
        <f t="shared" ca="1" si="22"/>
        <v>3392307.6923076925</v>
      </c>
      <c r="BF52" s="3">
        <f t="shared" ca="1" si="22"/>
        <v>26330940.08741254</v>
      </c>
      <c r="BG52" s="3">
        <f t="shared" ca="1" si="22"/>
        <v>3392307.6923076925</v>
      </c>
      <c r="BH52" s="3">
        <f t="shared" ca="1" si="22"/>
        <v>3392307.6923076925</v>
      </c>
      <c r="BI52" s="3" t="e">
        <f t="shared" ca="1" si="22"/>
        <v>#REF!</v>
      </c>
      <c r="BJ52" s="3">
        <f t="shared" ca="1" si="22"/>
        <v>3392307.6923076925</v>
      </c>
      <c r="BK52" s="3">
        <f t="shared" ca="1" si="22"/>
        <v>3392307.6923076925</v>
      </c>
      <c r="BL52" s="3">
        <f t="shared" ca="1" si="22"/>
        <v>3392307.6923076925</v>
      </c>
      <c r="BM52" s="3">
        <f t="shared" ca="1" si="22"/>
        <v>3392307.6923076925</v>
      </c>
      <c r="BN52" s="3">
        <f t="shared" ca="1" si="22"/>
        <v>3392307.6923076925</v>
      </c>
      <c r="BO52" s="3">
        <f t="shared" ca="1" si="22"/>
        <v>3392307.6923076925</v>
      </c>
      <c r="BP52" s="3">
        <f t="shared" ca="1" si="22"/>
        <v>3392307.6923076925</v>
      </c>
      <c r="BQ52" s="3">
        <f t="shared" ref="BQ52:BT52" ca="1" si="23">BQ49+BQ51</f>
        <v>3392307.6923076925</v>
      </c>
      <c r="BR52" s="3">
        <f t="shared" ca="1" si="23"/>
        <v>-188215040.46690378</v>
      </c>
      <c r="BS52" s="3">
        <f t="shared" ca="1" si="23"/>
        <v>3392307.6923076925</v>
      </c>
      <c r="BT52" s="3">
        <f t="shared" ca="1" si="23"/>
        <v>3392307.6923076925</v>
      </c>
    </row>
    <row r="53" spans="1:72">
      <c r="D53" s="165">
        <f ca="1">'现金流表-复星'!D33</f>
        <v>-868070299.24638498</v>
      </c>
      <c r="E53" s="165">
        <f ca="1">'现金流表-复星'!E33</f>
        <v>-45801619.569962889</v>
      </c>
      <c r="F53" s="165">
        <f ca="1">'现金流表-复星'!F33</f>
        <v>-45801619.569962889</v>
      </c>
      <c r="G53" s="165">
        <f ca="1">'现金流表-复星'!G33</f>
        <v>-45684250.944962889</v>
      </c>
      <c r="H53" s="165">
        <f ca="1">'现金流表-复星'!H33</f>
        <v>-42426858.96428483</v>
      </c>
      <c r="I53" s="165">
        <f ca="1">'现金流表-复星'!I33</f>
        <v>-42426858.96428483</v>
      </c>
      <c r="J53" s="165">
        <f ca="1">'现金流表-复星'!J33</f>
        <v>-33553909.159557559</v>
      </c>
      <c r="K53" s="165">
        <f ca="1">'现金流表-复星'!K33</f>
        <v>-33553909.159557559</v>
      </c>
      <c r="L53" s="165">
        <f ca="1">'现金流表-复星'!L33</f>
        <v>-6935059.7453757375</v>
      </c>
      <c r="M53" s="165">
        <f ca="1">'现金流表-复星'!M33</f>
        <v>-6935059.7453757375</v>
      </c>
      <c r="N53" s="165">
        <f ca="1">'现金流表-复星'!N33</f>
        <v>-6935059.7453757375</v>
      </c>
      <c r="O53" s="165">
        <f ca="1">'现金流表-复星'!O33</f>
        <v>-6935059.7453757375</v>
      </c>
      <c r="P53" s="165">
        <f ca="1">'现金流表-复星'!P33</f>
        <v>-6935059.7453757375</v>
      </c>
      <c r="Q53" s="165">
        <f ca="1">'现金流表-复星'!Q33</f>
        <v>-6935059.7453757375</v>
      </c>
      <c r="R53" s="165">
        <f ca="1">'现金流表-复星'!R33</f>
        <v>-6935023.9140281305</v>
      </c>
      <c r="S53" s="165">
        <f ca="1">'现金流表-复星'!S33</f>
        <v>-3984500.3793364167</v>
      </c>
      <c r="T53" s="165">
        <f ca="1">'现金流表-复星'!T33</f>
        <v>-1089712.3173364252</v>
      </c>
      <c r="U53" s="165">
        <f ca="1">'现金流表-复星'!U33</f>
        <v>7125336.1686635613</v>
      </c>
      <c r="V53" s="165">
        <f ca="1">'现金流表-复星'!V33</f>
        <v>7125527.2206635773</v>
      </c>
      <c r="W53" s="165">
        <f ca="1">'现金流表-复星'!W33</f>
        <v>31770672.678663552</v>
      </c>
      <c r="X53" s="165">
        <f ca="1">'现金流表-复星'!X33</f>
        <v>59443220.107500821</v>
      </c>
      <c r="Y53" s="165">
        <f ca="1">'现金流表-复星'!Y33</f>
        <v>132458204.28949906</v>
      </c>
      <c r="Z53" s="165">
        <f ca="1">'现金流表-复星'!Z33</f>
        <v>132458204.28949906</v>
      </c>
      <c r="AA53" s="165">
        <f ca="1">'现金流表-复星'!AA33</f>
        <v>132458204.28949906</v>
      </c>
      <c r="AB53" s="165">
        <f ca="1">'现金流表-复星'!AB33</f>
        <v>132458204.28949906</v>
      </c>
      <c r="AC53" s="165">
        <f ca="1">'现金流表-复星'!AC33</f>
        <v>127708211.88949907</v>
      </c>
      <c r="AD53" s="165">
        <f ca="1">'现金流表-复星'!AD33</f>
        <v>127708485.82598047</v>
      </c>
      <c r="AE53" s="165">
        <f ca="1">'现金流表-复星'!AE33</f>
        <v>137112420.65356365</v>
      </c>
      <c r="AF53" s="165">
        <f ca="1">'现金流表-复星'!AF33</f>
        <v>137112975.96483642</v>
      </c>
      <c r="AG53" s="165">
        <f ca="1">'现金流表-复星'!AG33</f>
        <v>139504518.94829091</v>
      </c>
      <c r="AH53" s="165">
        <f ca="1">'现金流表-复星'!AH33</f>
        <v>139506093.68210921</v>
      </c>
      <c r="AI53" s="165">
        <f ca="1">'现金流表-复星'!AI33</f>
        <v>146287954.23247272</v>
      </c>
      <c r="AJ53" s="165">
        <f ca="1">'现金流表-复星'!AJ33</f>
        <v>146287954.23247272</v>
      </c>
      <c r="AK53" s="165">
        <f ca="1">'现金流表-复星'!AK33</f>
        <v>146287954.23247272</v>
      </c>
      <c r="AL53" s="165">
        <f ca="1">'现金流表-复星'!AL33</f>
        <v>134524248.64930302</v>
      </c>
      <c r="AM53" s="165">
        <f ca="1">'现金流表-复星'!AM33</f>
        <v>134524248.64930302</v>
      </c>
      <c r="AN53" s="165">
        <f ca="1">'现金流表-复星'!AN33</f>
        <v>103209734.50930303</v>
      </c>
      <c r="AO53" s="165">
        <f ca="1">'现金流表-复星'!AO33</f>
        <v>103209734.50930303</v>
      </c>
      <c r="AP53" s="165">
        <f ca="1">'现金流表-复星'!AP33</f>
        <v>14409321.744939413</v>
      </c>
      <c r="AQ53" s="165">
        <f ca="1">'现金流表-复星'!AQ33</f>
        <v>76605093.236666679</v>
      </c>
      <c r="AR53" s="165">
        <f ca="1">'现金流表-复星'!AR33</f>
        <v>15605093.236666668</v>
      </c>
      <c r="AS53" s="165">
        <f ca="1">'现金流表-复星'!AS33</f>
        <v>15605093.236666668</v>
      </c>
      <c r="AT53" s="165">
        <f ca="1">'现金流表-复星'!AT33</f>
        <v>15605093.236666668</v>
      </c>
      <c r="AU53" s="165">
        <f ca="1">'现金流表-复星'!AU33</f>
        <v>15605093.236666668</v>
      </c>
      <c r="AV53" s="165">
        <f ca="1">'现金流表-复星'!AV33</f>
        <v>15605093.236666668</v>
      </c>
      <c r="AW53" s="165">
        <f ca="1">'现金流表-复星'!AW33</f>
        <v>-11358416.240104847</v>
      </c>
      <c r="AX53" s="165">
        <f ca="1">'现金流表-复星'!AX33</f>
        <v>-39122.875</v>
      </c>
      <c r="AY53" s="165">
        <f ca="1">'现金流表-复星'!AY33</f>
        <v>-39122.875</v>
      </c>
      <c r="AZ53" s="165">
        <f ca="1">'现金流表-复星'!AZ33</f>
        <v>3353184.8173076925</v>
      </c>
      <c r="BA53" s="165">
        <f ca="1">'现金流表-复星'!BA33</f>
        <v>3353184.8173076925</v>
      </c>
      <c r="BB53" s="165">
        <f ca="1">'现金流表-复星'!BB33</f>
        <v>-89627204.42866981</v>
      </c>
      <c r="BC53" s="165">
        <f ca="1">'现金流表-复星'!BC33</f>
        <v>3392307.6923076925</v>
      </c>
      <c r="BD53" s="165">
        <f ca="1">'现金流表-复星'!BD33</f>
        <v>3392307.6923076925</v>
      </c>
      <c r="BE53" s="165">
        <f ca="1">'现金流表-复星'!BE33</f>
        <v>3392307.6923076925</v>
      </c>
      <c r="BF53" s="165">
        <f ca="1">'现金流表-复星'!BF33</f>
        <v>-66539371.422670946</v>
      </c>
      <c r="BG53" s="165">
        <f ca="1">'现金流表-复星'!BG33</f>
        <v>3392307.6923076925</v>
      </c>
      <c r="BH53" s="165">
        <f ca="1">'现金流表-复星'!BH33</f>
        <v>3392307.6923076925</v>
      </c>
      <c r="BI53" s="165" t="e">
        <f ca="1">'现金流表-复星'!BI33</f>
        <v>#REF!</v>
      </c>
      <c r="BJ53" s="165">
        <f ca="1">'现金流表-复星'!BJ33</f>
        <v>3392307.6923076925</v>
      </c>
      <c r="BK53" s="165">
        <f ca="1">'现金流表-复星'!BK33</f>
        <v>3392307.6923076925</v>
      </c>
      <c r="BL53" s="165">
        <f ca="1">'现金流表-复星'!BL33</f>
        <v>3392307.6923076925</v>
      </c>
      <c r="BM53" s="165">
        <f ca="1">'现金流表-复星'!BM33</f>
        <v>3392307.6923076925</v>
      </c>
      <c r="BN53" s="165">
        <f ca="1">'现金流表-复星'!BN33</f>
        <v>3392307.6923076925</v>
      </c>
      <c r="BO53" s="165">
        <f ca="1">'现金流表-复星'!BO33</f>
        <v>3392307.6923076925</v>
      </c>
      <c r="BP53" s="165">
        <f ca="1">'现金流表-复星'!BP33</f>
        <v>3392307.6923076925</v>
      </c>
      <c r="BQ53" s="165">
        <f ca="1">'现金流表-复星'!BQ33</f>
        <v>3392307.6923076925</v>
      </c>
      <c r="BR53" s="165">
        <f ca="1">'现金流表-复星'!BR33</f>
        <v>-379822388.6261152</v>
      </c>
      <c r="BS53" s="165">
        <f ca="1">'现金流表-复星'!BS33</f>
        <v>3392307.6923076925</v>
      </c>
      <c r="BT53" s="165">
        <f ca="1">'现金流表-复星'!BT33</f>
        <v>3392307.6923076925</v>
      </c>
    </row>
    <row r="54" spans="1:72" ht="15">
      <c r="B54" s="45" t="s">
        <v>398</v>
      </c>
      <c r="C54" s="164">
        <f ca="1">IRR(OFFSET(D39,0,0):OFFSET(D39,0,Sheet1!$D$16),0.0001)*12</f>
        <v>0.32784475753746811</v>
      </c>
      <c r="D54" s="7"/>
    </row>
    <row r="55" spans="1:72" ht="15">
      <c r="B55" s="45" t="s">
        <v>399</v>
      </c>
      <c r="C55" s="164" t="e">
        <f ca="1">IRR(OFFSET(D42,0,0):OFFSET(D42,0,Sheet1!$D$16),0.0001)*12</f>
        <v>#VALUE!</v>
      </c>
      <c r="Q55" s="168"/>
    </row>
    <row r="56" spans="1:72" ht="15">
      <c r="B56" s="45" t="s">
        <v>400</v>
      </c>
      <c r="C56" s="164" t="e">
        <f ca="1">IRR(OFFSET(D52,0,0):OFFSET(D52,0,Sheet1!$D$16),0.0001)*12</f>
        <v>#VALUE!</v>
      </c>
    </row>
    <row r="57" spans="1:72">
      <c r="C57" s="164" t="e">
        <f ca="1">IRR(OFFSET(D53,0,0):OFFSET(D53,0,Sheet1!$D$16),0.0001)*12</f>
        <v>#VALUE!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</row>
    <row r="58" spans="1:72"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</row>
    <row r="62" spans="1:72">
      <c r="D62" s="7">
        <f>IRR(D63:BR63,0.0001)*12</f>
        <v>0.27743855493747205</v>
      </c>
    </row>
    <row r="63" spans="1:72">
      <c r="D63">
        <v>-438362731.36070824</v>
      </c>
      <c r="E63">
        <v>-27228391.522497211</v>
      </c>
      <c r="F63">
        <v>-27228391.522497211</v>
      </c>
      <c r="G63">
        <v>-27150145.772497211</v>
      </c>
      <c r="H63">
        <v>-24815577.859133575</v>
      </c>
      <c r="I63">
        <v>-24815577.859133575</v>
      </c>
      <c r="J63">
        <v>-18837352.432406299</v>
      </c>
      <c r="K63">
        <v>-18837352.432406299</v>
      </c>
      <c r="L63">
        <v>-902676.15222448425</v>
      </c>
      <c r="M63">
        <v>-902676.15222448425</v>
      </c>
      <c r="N63">
        <v>-902676.15222448425</v>
      </c>
      <c r="O63">
        <v>-902676.15222448425</v>
      </c>
      <c r="P63">
        <v>-902676.15222448425</v>
      </c>
      <c r="Q63" s="38">
        <v>-902676.15222448425</v>
      </c>
      <c r="R63">
        <v>-902650.47195175616</v>
      </c>
      <c r="S63">
        <v>2410029.0957300644</v>
      </c>
      <c r="T63">
        <v>5399207.5696391603</v>
      </c>
      <c r="U63">
        <v>13882124.305002796</v>
      </c>
      <c r="V63">
        <v>13882321.586639166</v>
      </c>
      <c r="W63">
        <v>39331071.792730063</v>
      </c>
      <c r="X63">
        <v>41405158.448560603</v>
      </c>
      <c r="Y63">
        <v>66455135.648560606</v>
      </c>
      <c r="Z63">
        <v>66455135.648560606</v>
      </c>
      <c r="AA63">
        <v>66455135.648560606</v>
      </c>
      <c r="AB63">
        <v>66455135.648560606</v>
      </c>
      <c r="AC63">
        <v>64080139.448560603</v>
      </c>
      <c r="AD63">
        <v>64080280.756651521</v>
      </c>
      <c r="AE63">
        <v>68788702.070196956</v>
      </c>
      <c r="AF63">
        <v>68788979.725833356</v>
      </c>
      <c r="AG63">
        <v>69984751.217560604</v>
      </c>
      <c r="AH63">
        <v>69985538.584469751</v>
      </c>
      <c r="AI63">
        <v>73376468.859651506</v>
      </c>
      <c r="AJ63">
        <v>73376468.859651506</v>
      </c>
      <c r="AK63">
        <v>73376468.859651506</v>
      </c>
      <c r="AL63">
        <v>67262124.32465151</v>
      </c>
      <c r="AM63">
        <v>67262124.32465151</v>
      </c>
      <c r="AN63">
        <v>51604867.254651517</v>
      </c>
      <c r="AO63">
        <v>51604867.254651517</v>
      </c>
      <c r="AP63">
        <v>7204660.8724697074</v>
      </c>
      <c r="AQ63">
        <v>7802546.6183333341</v>
      </c>
      <c r="AR63">
        <v>7802546.6183333341</v>
      </c>
      <c r="AS63">
        <v>7802546.6183333341</v>
      </c>
      <c r="AT63">
        <v>7802546.6183333341</v>
      </c>
      <c r="AU63">
        <v>7802546.6183333341</v>
      </c>
      <c r="AV63">
        <v>7802546.6183333341</v>
      </c>
      <c r="AW63">
        <v>-61013350.566981219</v>
      </c>
      <c r="AX63">
        <v>-26081.916666666668</v>
      </c>
      <c r="AY63">
        <v>-26081.916666666668</v>
      </c>
      <c r="AZ63">
        <v>-26081.916666666668</v>
      </c>
      <c r="BA63">
        <v>-26081.916666666668</v>
      </c>
      <c r="BB63">
        <v>-66922688.41658923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-191607348.15921146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2160D-1117-0E4A-AD1E-5433C5B7A773}">
  <dimension ref="A1:CT46"/>
  <sheetViews>
    <sheetView topLeftCell="A3" zoomScale="139" workbookViewId="0">
      <selection activeCell="D23" sqref="D23"/>
    </sheetView>
  </sheetViews>
  <sheetFormatPr defaultColWidth="11" defaultRowHeight="14.25"/>
  <cols>
    <col min="1" max="1" width="22.125" style="76" bestFit="1" customWidth="1"/>
    <col min="2" max="2" width="24.125" customWidth="1"/>
    <col min="3" max="3" width="13.375" customWidth="1"/>
    <col min="4" max="4" width="16.375" bestFit="1" customWidth="1"/>
    <col min="5" max="16" width="16.125" bestFit="1" customWidth="1"/>
    <col min="17" max="17" width="16.125" style="38" bestFit="1" customWidth="1"/>
    <col min="18" max="39" width="16.125" bestFit="1" customWidth="1"/>
    <col min="40" max="41" width="15.125" bestFit="1" customWidth="1"/>
    <col min="42" max="42" width="14.5" bestFit="1" customWidth="1"/>
    <col min="43" max="62" width="15.625" bestFit="1" customWidth="1"/>
    <col min="63" max="63" width="16.125" bestFit="1" customWidth="1"/>
    <col min="64" max="69" width="15.625" bestFit="1" customWidth="1"/>
    <col min="70" max="70" width="16.125" bestFit="1" customWidth="1"/>
    <col min="71" max="94" width="15.625" bestFit="1" customWidth="1"/>
  </cols>
  <sheetData>
    <row r="1" spans="1:98" ht="17.25" thickBot="1">
      <c r="A1" s="64"/>
    </row>
    <row r="2" spans="1:98">
      <c r="A2" s="65"/>
    </row>
    <row r="3" spans="1:98">
      <c r="A3" s="66"/>
      <c r="C3" t="s">
        <v>107</v>
      </c>
      <c r="D3" s="12">
        <f>Sheet1!C35</f>
        <v>42278</v>
      </c>
      <c r="E3" s="12">
        <f>Sheet1!D35</f>
        <v>42309</v>
      </c>
      <c r="F3" s="12">
        <f>Sheet1!E35</f>
        <v>42339</v>
      </c>
      <c r="G3" s="12">
        <f>Sheet1!F35</f>
        <v>42370</v>
      </c>
      <c r="H3" s="12">
        <f>Sheet1!G35</f>
        <v>42401</v>
      </c>
      <c r="I3" s="12">
        <f>Sheet1!H35</f>
        <v>42430</v>
      </c>
      <c r="J3" s="12">
        <f>Sheet1!I35</f>
        <v>42461</v>
      </c>
      <c r="K3" s="12">
        <f>Sheet1!J35</f>
        <v>42491</v>
      </c>
      <c r="L3" s="12">
        <f>Sheet1!K35</f>
        <v>42522</v>
      </c>
      <c r="M3" s="12">
        <f>Sheet1!L35</f>
        <v>42552</v>
      </c>
      <c r="N3" s="12">
        <f>Sheet1!M35</f>
        <v>42583</v>
      </c>
      <c r="O3" s="12">
        <f>Sheet1!N35</f>
        <v>42614</v>
      </c>
      <c r="P3" s="12">
        <f>Sheet1!O35</f>
        <v>42644</v>
      </c>
      <c r="Q3" s="167">
        <f>Sheet1!P35</f>
        <v>42675</v>
      </c>
      <c r="R3" s="12">
        <f>Sheet1!Q35</f>
        <v>42705</v>
      </c>
      <c r="S3" s="12">
        <f>Sheet1!R35</f>
        <v>42736</v>
      </c>
      <c r="T3" s="12">
        <f>Sheet1!S35</f>
        <v>42767</v>
      </c>
      <c r="U3" s="12">
        <f>Sheet1!T35</f>
        <v>42795</v>
      </c>
      <c r="V3" s="12">
        <f>Sheet1!U35</f>
        <v>42826</v>
      </c>
      <c r="W3" s="12">
        <f>Sheet1!V35</f>
        <v>42856</v>
      </c>
      <c r="X3" s="12">
        <f>Sheet1!W35</f>
        <v>42887</v>
      </c>
      <c r="Y3" s="12">
        <f>Sheet1!X35</f>
        <v>42917</v>
      </c>
      <c r="Z3" s="12">
        <f>Sheet1!Y35</f>
        <v>42948</v>
      </c>
      <c r="AA3" s="12">
        <f>Sheet1!Z35</f>
        <v>42979</v>
      </c>
      <c r="AB3" s="12">
        <f>Sheet1!AA35</f>
        <v>43009</v>
      </c>
      <c r="AC3" s="12">
        <f>Sheet1!AB35</f>
        <v>43040</v>
      </c>
      <c r="AD3" s="12">
        <f>Sheet1!AC35</f>
        <v>43070</v>
      </c>
      <c r="AE3" s="12">
        <f>Sheet1!AD35</f>
        <v>43101</v>
      </c>
      <c r="AF3" s="12">
        <f>Sheet1!AE35</f>
        <v>43132</v>
      </c>
      <c r="AG3" s="12">
        <f>Sheet1!AF35</f>
        <v>43160</v>
      </c>
      <c r="AH3" s="12">
        <f>Sheet1!AG35</f>
        <v>43191</v>
      </c>
      <c r="AI3" s="12">
        <f>Sheet1!AH35</f>
        <v>43221</v>
      </c>
      <c r="AJ3" s="12">
        <f>Sheet1!AI35</f>
        <v>43252</v>
      </c>
      <c r="AK3" s="12">
        <f>Sheet1!AJ35</f>
        <v>43282</v>
      </c>
      <c r="AL3" s="12">
        <f>Sheet1!AK35</f>
        <v>43313</v>
      </c>
      <c r="AM3" s="12">
        <f>Sheet1!AL35</f>
        <v>43344</v>
      </c>
      <c r="AN3" s="12">
        <f>Sheet1!AM35</f>
        <v>43374</v>
      </c>
      <c r="AO3" s="12">
        <f>Sheet1!AN35</f>
        <v>43405</v>
      </c>
      <c r="AP3" s="12">
        <f>Sheet1!AO35</f>
        <v>43435</v>
      </c>
      <c r="AQ3" s="12">
        <f>Sheet1!AP35</f>
        <v>43466</v>
      </c>
      <c r="AR3" s="12">
        <f>Sheet1!AQ35</f>
        <v>43497</v>
      </c>
      <c r="AS3" s="12">
        <f>Sheet1!AR35</f>
        <v>43525</v>
      </c>
      <c r="AT3" s="12">
        <f>Sheet1!AS35</f>
        <v>43556</v>
      </c>
      <c r="AU3" s="12">
        <f>Sheet1!AT35</f>
        <v>43586</v>
      </c>
      <c r="AV3" s="12">
        <f>Sheet1!AU35</f>
        <v>43617</v>
      </c>
      <c r="AW3" s="12">
        <f>Sheet1!AV35</f>
        <v>43647</v>
      </c>
      <c r="AX3" s="12">
        <f>Sheet1!AW35</f>
        <v>43678</v>
      </c>
      <c r="AY3" s="12">
        <f>Sheet1!AX35</f>
        <v>43709</v>
      </c>
      <c r="AZ3" s="12">
        <f>Sheet1!AY35</f>
        <v>43739</v>
      </c>
      <c r="BA3" s="12">
        <f>Sheet1!AZ35</f>
        <v>43770</v>
      </c>
      <c r="BB3" s="12">
        <f>Sheet1!BA35</f>
        <v>43800</v>
      </c>
      <c r="BC3" s="12">
        <f>Sheet1!BB35</f>
        <v>43831</v>
      </c>
      <c r="BD3" s="12">
        <f>Sheet1!BC35</f>
        <v>43862</v>
      </c>
      <c r="BE3" s="12">
        <f>Sheet1!BD35</f>
        <v>43891</v>
      </c>
      <c r="BF3" s="12">
        <f>Sheet1!BE35</f>
        <v>43922</v>
      </c>
      <c r="BG3" s="12">
        <f>Sheet1!BF35</f>
        <v>43952</v>
      </c>
      <c r="BH3" s="12">
        <f>Sheet1!BG35</f>
        <v>43983</v>
      </c>
      <c r="BI3" s="12">
        <f>Sheet1!BH35</f>
        <v>44013</v>
      </c>
      <c r="BJ3" s="12">
        <f>Sheet1!BI35</f>
        <v>44044</v>
      </c>
      <c r="BK3" s="12">
        <f>Sheet1!BJ35</f>
        <v>44075</v>
      </c>
      <c r="BL3" s="12">
        <f>Sheet1!BK35</f>
        <v>44105</v>
      </c>
      <c r="BM3" s="12">
        <f>Sheet1!BL35</f>
        <v>44136</v>
      </c>
      <c r="BN3" s="12">
        <f>Sheet1!BM35</f>
        <v>44166</v>
      </c>
      <c r="BO3" s="12">
        <f>Sheet1!BN35</f>
        <v>44197</v>
      </c>
      <c r="BP3" s="12">
        <f>Sheet1!BO35</f>
        <v>44228</v>
      </c>
      <c r="BQ3" s="12">
        <f>Sheet1!BP35</f>
        <v>44256</v>
      </c>
      <c r="BR3" s="12">
        <f>Sheet1!BQ35</f>
        <v>44287</v>
      </c>
      <c r="BS3" s="12">
        <f>Sheet1!BR35</f>
        <v>44317</v>
      </c>
      <c r="BT3" s="12">
        <f>Sheet1!BS35</f>
        <v>44348</v>
      </c>
      <c r="BU3" s="12">
        <f>Sheet1!BT35</f>
        <v>44378</v>
      </c>
      <c r="BV3" s="12">
        <f>Sheet1!BU35</f>
        <v>44409</v>
      </c>
      <c r="BW3" s="12">
        <f>Sheet1!BV35</f>
        <v>44440</v>
      </c>
      <c r="BX3" s="12">
        <f>Sheet1!BW35</f>
        <v>44470</v>
      </c>
      <c r="BY3" s="12">
        <f>Sheet1!BX35</f>
        <v>44501</v>
      </c>
      <c r="BZ3" s="12">
        <f>Sheet1!BY35</f>
        <v>44531</v>
      </c>
      <c r="CA3" s="12">
        <f>Sheet1!BZ35</f>
        <v>44562</v>
      </c>
      <c r="CB3" s="12">
        <f>Sheet1!CA35</f>
        <v>44593</v>
      </c>
      <c r="CC3" s="12">
        <f>Sheet1!CB35</f>
        <v>44621</v>
      </c>
      <c r="CD3" s="12">
        <f>Sheet1!CC35</f>
        <v>44652</v>
      </c>
      <c r="CE3" s="12">
        <f>Sheet1!CD35</f>
        <v>44682</v>
      </c>
      <c r="CF3" s="12">
        <f>Sheet1!CE35</f>
        <v>44713</v>
      </c>
      <c r="CG3" s="12">
        <f>Sheet1!CF35</f>
        <v>44743</v>
      </c>
      <c r="CH3" s="12">
        <f>Sheet1!CG35</f>
        <v>0</v>
      </c>
      <c r="CI3" s="12">
        <f>Sheet1!CH35</f>
        <v>0</v>
      </c>
      <c r="CJ3" s="12">
        <f>Sheet1!CI35</f>
        <v>0</v>
      </c>
      <c r="CK3" s="12">
        <f>Sheet1!CJ35</f>
        <v>0</v>
      </c>
      <c r="CL3" s="12">
        <f>Sheet1!CK35</f>
        <v>0</v>
      </c>
      <c r="CM3" s="12">
        <f>Sheet1!CL35</f>
        <v>0</v>
      </c>
      <c r="CN3" s="12">
        <f>Sheet1!CM35</f>
        <v>0</v>
      </c>
      <c r="CO3" s="12">
        <f>Sheet1!CN35</f>
        <v>0</v>
      </c>
      <c r="CP3" s="12">
        <f>Sheet1!CO35</f>
        <v>0</v>
      </c>
      <c r="CQ3" s="12">
        <f>Sheet1!CP35</f>
        <v>0</v>
      </c>
      <c r="CR3" s="12">
        <f>Sheet1!CQ35</f>
        <v>0</v>
      </c>
      <c r="CS3" s="12">
        <f>Sheet1!CR35</f>
        <v>0</v>
      </c>
      <c r="CT3" s="12">
        <f>Sheet1!CS35</f>
        <v>0</v>
      </c>
    </row>
    <row r="4" spans="1:98">
      <c r="A4" s="67" t="s">
        <v>267</v>
      </c>
      <c r="D4" s="3">
        <f ca="1">SUM(D5:D7)</f>
        <v>13405540.427915271</v>
      </c>
      <c r="E4" s="3">
        <f t="shared" ref="E4:BP4" ca="1" si="0">SUM(E5:E7)</f>
        <v>13405540.427915271</v>
      </c>
      <c r="F4" s="3">
        <f t="shared" ca="1" si="0"/>
        <v>13405540.427915271</v>
      </c>
      <c r="G4" s="3">
        <f t="shared" ca="1" si="0"/>
        <v>13522909.052915271</v>
      </c>
      <c r="H4" s="3">
        <f t="shared" ca="1" si="0"/>
        <v>18853878.928551637</v>
      </c>
      <c r="I4" s="3">
        <f t="shared" ca="1" si="0"/>
        <v>18853878.928551637</v>
      </c>
      <c r="J4" s="3">
        <f t="shared" ca="1" si="0"/>
        <v>28861273.879824363</v>
      </c>
      <c r="K4" s="3">
        <f t="shared" ca="1" si="0"/>
        <v>28861273.879824363</v>
      </c>
      <c r="L4" s="3">
        <f t="shared" ca="1" si="0"/>
        <v>58883458.733642541</v>
      </c>
      <c r="M4" s="3">
        <f t="shared" ca="1" si="0"/>
        <v>58883458.733642541</v>
      </c>
      <c r="N4" s="3">
        <f t="shared" ca="1" si="0"/>
        <v>58883458.733642541</v>
      </c>
      <c r="O4" s="3">
        <f t="shared" ca="1" si="0"/>
        <v>58883458.733642541</v>
      </c>
      <c r="P4" s="3">
        <f t="shared" ca="1" si="0"/>
        <v>58883458.733642541</v>
      </c>
      <c r="Q4" s="3">
        <f t="shared" ca="1" si="0"/>
        <v>58883458.733642541</v>
      </c>
      <c r="R4" s="3">
        <f t="shared" ca="1" si="0"/>
        <v>58883517.374369815</v>
      </c>
      <c r="S4" s="3">
        <f t="shared" ca="1" si="0"/>
        <v>68144728.166666672</v>
      </c>
      <c r="T4" s="3">
        <f t="shared" ca="1" si="0"/>
        <v>74690320.166666672</v>
      </c>
      <c r="U4" s="3">
        <f t="shared" ca="1" si="0"/>
        <v>93265896.166666672</v>
      </c>
      <c r="V4" s="3">
        <f t="shared" ca="1" si="0"/>
        <v>93266328.166666687</v>
      </c>
      <c r="W4" s="3">
        <f t="shared" ca="1" si="0"/>
        <v>148993056.16666666</v>
      </c>
      <c r="X4" s="3">
        <f t="shared" ca="1" si="0"/>
        <v>148993056.16666666</v>
      </c>
      <c r="Y4" s="3">
        <f t="shared" ca="1" si="0"/>
        <v>148993056.16666666</v>
      </c>
      <c r="Z4" s="3">
        <f t="shared" ca="1" si="0"/>
        <v>148993056.16666666</v>
      </c>
      <c r="AA4" s="3">
        <f t="shared" ca="1" si="0"/>
        <v>148993056.16666666</v>
      </c>
      <c r="AB4" s="3">
        <f t="shared" ca="1" si="0"/>
        <v>148993056.16666666</v>
      </c>
      <c r="AC4" s="3">
        <f t="shared" ca="1" si="0"/>
        <v>148993056.16666666</v>
      </c>
      <c r="AD4" s="3">
        <f t="shared" ca="1" si="0"/>
        <v>148993432.16666669</v>
      </c>
      <c r="AE4" s="3">
        <f t="shared" ca="1" si="0"/>
        <v>159590448.16666666</v>
      </c>
      <c r="AF4" s="3">
        <f t="shared" ca="1" si="0"/>
        <v>159591056.16666672</v>
      </c>
      <c r="AG4" s="3">
        <f t="shared" ca="1" si="0"/>
        <v>162209512.16666666</v>
      </c>
      <c r="AH4" s="3">
        <f t="shared" ca="1" si="0"/>
        <v>162211336.16666678</v>
      </c>
      <c r="AI4" s="3">
        <f t="shared" ca="1" si="0"/>
        <v>170066704.16666666</v>
      </c>
      <c r="AJ4" s="3">
        <f t="shared" ca="1" si="0"/>
        <v>170066704.16666666</v>
      </c>
      <c r="AK4" s="3">
        <f t="shared" ca="1" si="0"/>
        <v>170066704.16666666</v>
      </c>
      <c r="AL4" s="3">
        <f t="shared" ca="1" si="0"/>
        <v>152923864.16666666</v>
      </c>
      <c r="AM4" s="3">
        <f t="shared" ca="1" si="0"/>
        <v>152923864.16666666</v>
      </c>
      <c r="AN4" s="3">
        <f t="shared" ca="1" si="0"/>
        <v>118638184.16666667</v>
      </c>
      <c r="AO4" s="3">
        <f t="shared" ca="1" si="0"/>
        <v>118638184.16666667</v>
      </c>
      <c r="AP4" s="3">
        <f t="shared" ca="1" si="0"/>
        <v>15781448.166666688</v>
      </c>
      <c r="AQ4" s="3">
        <f t="shared" ca="1" si="0"/>
        <v>78090676.166666672</v>
      </c>
      <c r="AR4" s="3">
        <f t="shared" ca="1" si="0"/>
        <v>17090676.166666668</v>
      </c>
      <c r="AS4" s="3">
        <f t="shared" ca="1" si="0"/>
        <v>17090676.166666668</v>
      </c>
      <c r="AT4" s="3">
        <f t="shared" ca="1" si="0"/>
        <v>17090676.166666668</v>
      </c>
      <c r="AU4" s="3">
        <f t="shared" ca="1" si="0"/>
        <v>17090676.166666668</v>
      </c>
      <c r="AV4" s="3">
        <f t="shared" ca="1" si="0"/>
        <v>17090676.166666668</v>
      </c>
      <c r="AW4" s="3">
        <f t="shared" ca="1" si="0"/>
        <v>58943063.875209697</v>
      </c>
      <c r="AX4" s="3">
        <f t="shared" ca="1" si="0"/>
        <v>-39122.875</v>
      </c>
      <c r="AY4" s="3">
        <f t="shared" ca="1" si="0"/>
        <v>-39122.875</v>
      </c>
      <c r="AZ4" s="3">
        <f t="shared" ca="1" si="0"/>
        <v>3353184.8173076925</v>
      </c>
      <c r="BA4" s="3">
        <f t="shared" ca="1" si="0"/>
        <v>3353184.8173076925</v>
      </c>
      <c r="BB4" s="3">
        <f t="shared" ca="1" si="0"/>
        <v>38946628.655746303</v>
      </c>
      <c r="BC4" s="3">
        <f t="shared" ca="1" si="0"/>
        <v>3392307.6923076925</v>
      </c>
      <c r="BD4" s="3">
        <f t="shared" ca="1" si="0"/>
        <v>3392307.6923076925</v>
      </c>
      <c r="BE4" s="3">
        <f t="shared" ca="1" si="0"/>
        <v>3392307.6923076925</v>
      </c>
      <c r="BF4" s="3">
        <f t="shared" ca="1" si="0"/>
        <v>3392307.6923076925</v>
      </c>
      <c r="BG4" s="3">
        <f t="shared" ca="1" si="0"/>
        <v>3392307.6923076925</v>
      </c>
      <c r="BH4" s="3">
        <f t="shared" ca="1" si="0"/>
        <v>3392307.6923076925</v>
      </c>
      <c r="BI4" s="3">
        <f t="shared" ca="1" si="0"/>
        <v>3392307.6923076925</v>
      </c>
      <c r="BJ4" s="3">
        <f t="shared" ca="1" si="0"/>
        <v>3392307.6923076925</v>
      </c>
      <c r="BK4" s="3">
        <f t="shared" ca="1" si="0"/>
        <v>3392307.6923076925</v>
      </c>
      <c r="BL4" s="3">
        <f t="shared" ca="1" si="0"/>
        <v>3392307.6923076925</v>
      </c>
      <c r="BM4" s="3">
        <f t="shared" ca="1" si="0"/>
        <v>3392307.6923076925</v>
      </c>
      <c r="BN4" s="3">
        <f t="shared" ca="1" si="0"/>
        <v>3392307.6923076925</v>
      </c>
      <c r="BO4" s="3">
        <f t="shared" ca="1" si="0"/>
        <v>3392307.6923076925</v>
      </c>
      <c r="BP4" s="3">
        <f t="shared" ca="1" si="0"/>
        <v>3392307.6923076925</v>
      </c>
      <c r="BQ4" s="3">
        <f t="shared" ref="BQ4:CP4" ca="1" si="1">SUM(BQ5:BQ7)</f>
        <v>3392307.6923076925</v>
      </c>
      <c r="BR4" s="3">
        <f t="shared" ca="1" si="1"/>
        <v>3392307.6923076925</v>
      </c>
      <c r="BS4" s="3">
        <f t="shared" ca="1" si="1"/>
        <v>3392307.6923076925</v>
      </c>
      <c r="BT4" s="3">
        <f t="shared" ca="1" si="1"/>
        <v>3392307.6923076925</v>
      </c>
      <c r="BU4" s="3">
        <f t="shared" ca="1" si="1"/>
        <v>3392307.6923076925</v>
      </c>
      <c r="BV4" s="3">
        <f t="shared" ca="1" si="1"/>
        <v>3392307.6923076925</v>
      </c>
      <c r="BW4" s="3">
        <f t="shared" ca="1" si="1"/>
        <v>3392307.6923076925</v>
      </c>
      <c r="BX4" s="3">
        <f t="shared" ca="1" si="1"/>
        <v>3392307.6923076925</v>
      </c>
      <c r="BY4" s="3">
        <f t="shared" ca="1" si="1"/>
        <v>3392307.6923076361</v>
      </c>
      <c r="BZ4" s="3">
        <f t="shared" ca="1" si="1"/>
        <v>0</v>
      </c>
      <c r="CA4" s="3">
        <f t="shared" ca="1" si="1"/>
        <v>0</v>
      </c>
      <c r="CB4" s="3">
        <f t="shared" ca="1" si="1"/>
        <v>0</v>
      </c>
      <c r="CC4" s="3">
        <f t="shared" ca="1" si="1"/>
        <v>0</v>
      </c>
      <c r="CD4" s="3">
        <f t="shared" ca="1" si="1"/>
        <v>0</v>
      </c>
      <c r="CE4" s="3">
        <f t="shared" ca="1" si="1"/>
        <v>0</v>
      </c>
      <c r="CF4" s="3">
        <f t="shared" ca="1" si="1"/>
        <v>0</v>
      </c>
      <c r="CG4" s="3">
        <f t="shared" ca="1" si="1"/>
        <v>0</v>
      </c>
      <c r="CH4" s="3">
        <f t="shared" si="1"/>
        <v>0</v>
      </c>
      <c r="CI4" s="3">
        <f t="shared" si="1"/>
        <v>0</v>
      </c>
      <c r="CJ4" s="3">
        <f t="shared" si="1"/>
        <v>0</v>
      </c>
      <c r="CK4" s="3">
        <f t="shared" si="1"/>
        <v>0</v>
      </c>
      <c r="CL4" s="3">
        <f t="shared" si="1"/>
        <v>0</v>
      </c>
      <c r="CM4" s="3">
        <f t="shared" si="1"/>
        <v>0</v>
      </c>
      <c r="CN4" s="3">
        <f t="shared" si="1"/>
        <v>0</v>
      </c>
      <c r="CO4" s="3">
        <f t="shared" si="1"/>
        <v>0</v>
      </c>
      <c r="CP4" s="3">
        <f t="shared" si="1"/>
        <v>0</v>
      </c>
    </row>
    <row r="5" spans="1:98">
      <c r="A5" s="68" t="s">
        <v>231</v>
      </c>
      <c r="B5" t="s">
        <v>231</v>
      </c>
      <c r="D5" s="3">
        <f ca="1">Sheet1!C41+Sheet2!C41</f>
        <v>0</v>
      </c>
      <c r="E5" s="3">
        <f ca="1">Sheet1!D41+Sheet2!D41</f>
        <v>0</v>
      </c>
      <c r="F5" s="3">
        <f ca="1">Sheet1!E41+Sheet2!E41</f>
        <v>0</v>
      </c>
      <c r="G5" s="3">
        <f ca="1">Sheet1!F41+Sheet2!F41</f>
        <v>0</v>
      </c>
      <c r="H5" s="3">
        <f ca="1">Sheet1!G41+Sheet2!G41</f>
        <v>6545448</v>
      </c>
      <c r="I5" s="3">
        <f ca="1">Sheet1!H41+Sheet2!H41</f>
        <v>6545448</v>
      </c>
      <c r="J5" s="3">
        <f ca="1">Sheet1!I41+Sheet2!I41</f>
        <v>19636344</v>
      </c>
      <c r="K5" s="3">
        <f ca="1">Sheet1!J41+Sheet2!J41</f>
        <v>19636344</v>
      </c>
      <c r="L5" s="3">
        <f ca="1">Sheet1!K41+Sheet2!K41</f>
        <v>58909032</v>
      </c>
      <c r="M5" s="3">
        <f ca="1">Sheet1!L41+Sheet2!L41</f>
        <v>58909032</v>
      </c>
      <c r="N5" s="3">
        <f ca="1">Sheet1!M41+Sheet2!M41</f>
        <v>58909032</v>
      </c>
      <c r="O5" s="3">
        <f ca="1">Sheet1!N41+Sheet2!N41</f>
        <v>58909032</v>
      </c>
      <c r="P5" s="3">
        <f ca="1">Sheet1!O41+Sheet2!O41</f>
        <v>58909032</v>
      </c>
      <c r="Q5" s="3">
        <f ca="1">Sheet1!P41+Sheet2!P41</f>
        <v>58909032</v>
      </c>
      <c r="R5" s="3">
        <f ca="1">Sheet1!Q41+Sheet2!Q41</f>
        <v>58909104</v>
      </c>
      <c r="S5" s="3">
        <f ca="1">Sheet1!R41+Sheet2!R41</f>
        <v>68196892</v>
      </c>
      <c r="T5" s="3">
        <f ca="1">Sheet1!S41+Sheet2!S41</f>
        <v>74742484</v>
      </c>
      <c r="U5" s="3">
        <f ca="1">Sheet1!T41+Sheet2!T41</f>
        <v>93318060</v>
      </c>
      <c r="V5" s="3">
        <f ca="1">Sheet1!U41+Sheet2!U41</f>
        <v>93318492.000000015</v>
      </c>
      <c r="W5" s="3">
        <f ca="1">Sheet1!V41+Sheet2!V41</f>
        <v>149045220</v>
      </c>
      <c r="X5" s="3">
        <f ca="1">Sheet1!W41+Sheet2!W41</f>
        <v>149045220</v>
      </c>
      <c r="Y5" s="3">
        <f ca="1">Sheet1!X41+Sheet2!X41</f>
        <v>149045220</v>
      </c>
      <c r="Z5" s="3">
        <f ca="1">Sheet1!Y41+Sheet2!Y41</f>
        <v>149045220</v>
      </c>
      <c r="AA5" s="3">
        <f ca="1">Sheet1!Z41+Sheet2!Z41</f>
        <v>149045220</v>
      </c>
      <c r="AB5" s="3">
        <f ca="1">Sheet1!AA41+Sheet2!AA41</f>
        <v>149045220</v>
      </c>
      <c r="AC5" s="3">
        <f ca="1">Sheet1!AB41+Sheet2!AB41</f>
        <v>149045220</v>
      </c>
      <c r="AD5" s="3">
        <f ca="1">Sheet1!AC41+Sheet2!AC41</f>
        <v>149045596.00000003</v>
      </c>
      <c r="AE5" s="3">
        <f ca="1">Sheet1!AD41+Sheet2!AD41</f>
        <v>159642612</v>
      </c>
      <c r="AF5" s="3">
        <f ca="1">Sheet1!AE41+Sheet2!AE41</f>
        <v>159643220.00000006</v>
      </c>
      <c r="AG5" s="3">
        <f ca="1">Sheet1!AF41+Sheet2!AF41</f>
        <v>162261676</v>
      </c>
      <c r="AH5" s="3">
        <f ca="1">Sheet1!AG41+Sheet2!AG41</f>
        <v>162263500.00000012</v>
      </c>
      <c r="AI5" s="3">
        <f ca="1">Sheet1!AH41+Sheet2!AH41</f>
        <v>170118868</v>
      </c>
      <c r="AJ5" s="3">
        <f ca="1">Sheet1!AI41+Sheet2!AI41</f>
        <v>170118868</v>
      </c>
      <c r="AK5" s="3">
        <f ca="1">Sheet1!AJ41+Sheet2!AJ41</f>
        <v>170118868</v>
      </c>
      <c r="AL5" s="3">
        <f ca="1">Sheet1!AK41+Sheet2!AK41</f>
        <v>152976028</v>
      </c>
      <c r="AM5" s="3">
        <f ca="1">Sheet1!AL41+Sheet2!AL41</f>
        <v>152976028</v>
      </c>
      <c r="AN5" s="3">
        <f ca="1">Sheet1!AM41+Sheet2!AM41</f>
        <v>118690348</v>
      </c>
      <c r="AO5" s="3">
        <f ca="1">Sheet1!AN41+Sheet2!AN41</f>
        <v>118690348</v>
      </c>
      <c r="AP5" s="3">
        <f ca="1">Sheet1!AO41+Sheet2!AO41</f>
        <v>15833612.000000022</v>
      </c>
      <c r="AQ5" s="3">
        <f ca="1">Sheet1!AP41+Sheet2!AP41</f>
        <v>17142840</v>
      </c>
      <c r="AR5" s="3">
        <f ca="1">Sheet1!AQ41+Sheet2!AQ41</f>
        <v>17142840</v>
      </c>
      <c r="AS5" s="3">
        <f ca="1">Sheet1!AR41+Sheet2!AR41</f>
        <v>17142840</v>
      </c>
      <c r="AT5" s="3">
        <f ca="1">Sheet1!AS41+Sheet2!AS41</f>
        <v>17142840</v>
      </c>
      <c r="AU5" s="3">
        <f ca="1">Sheet1!AT41+Sheet2!AT41</f>
        <v>17142840</v>
      </c>
      <c r="AV5" s="3">
        <f ca="1">Sheet1!AU41+Sheet2!AU41</f>
        <v>17142840</v>
      </c>
      <c r="AW5" s="3">
        <f ca="1">Sheet1!AV41+Sheet2!AV41</f>
        <v>17142840</v>
      </c>
      <c r="AX5" s="3">
        <f ca="1">Sheet1!AW41+Sheet2!AW41</f>
        <v>0</v>
      </c>
      <c r="AY5" s="3">
        <f ca="1">Sheet1!AX41+Sheet2!AX41</f>
        <v>0</v>
      </c>
      <c r="AZ5" s="3">
        <f ca="1">Sheet1!AY41+Sheet2!AY41</f>
        <v>0</v>
      </c>
      <c r="BA5" s="3">
        <f ca="1">Sheet1!AZ41+Sheet2!AZ41</f>
        <v>0</v>
      </c>
      <c r="BB5" s="3">
        <f ca="1">Sheet1!BA41+Sheet2!BA41</f>
        <v>0</v>
      </c>
      <c r="BC5" s="3">
        <f ca="1">Sheet1!BB41+Sheet2!BB41</f>
        <v>0</v>
      </c>
      <c r="BD5" s="3">
        <f ca="1">Sheet1!BC41+Sheet2!BC41</f>
        <v>0</v>
      </c>
      <c r="BE5" s="3">
        <f ca="1">Sheet1!BD41+Sheet2!BD41</f>
        <v>0</v>
      </c>
      <c r="BF5" s="3">
        <f ca="1">Sheet1!BE41+Sheet2!BE41</f>
        <v>0</v>
      </c>
      <c r="BG5" s="3">
        <f ca="1">Sheet1!BF41+Sheet2!BF41</f>
        <v>0</v>
      </c>
      <c r="BH5" s="3">
        <f ca="1">Sheet1!BG41+Sheet2!BG41</f>
        <v>0</v>
      </c>
      <c r="BI5" s="3">
        <f ca="1">Sheet1!BH41+Sheet2!BH41</f>
        <v>0</v>
      </c>
      <c r="BJ5" s="3">
        <f ca="1">Sheet1!BI41+Sheet2!BI41</f>
        <v>0</v>
      </c>
      <c r="BK5" s="3">
        <f ca="1">Sheet1!BJ41+Sheet2!BJ41</f>
        <v>0</v>
      </c>
      <c r="BL5" s="3">
        <f ca="1">Sheet1!BK41+Sheet2!BK41</f>
        <v>0</v>
      </c>
      <c r="BM5" s="3">
        <f ca="1">Sheet1!BL41+Sheet2!BL41</f>
        <v>0</v>
      </c>
      <c r="BN5" s="3">
        <f ca="1">Sheet1!BM41+Sheet2!BM41</f>
        <v>0</v>
      </c>
      <c r="BO5" s="3">
        <f ca="1">Sheet1!BN41+Sheet2!BN41</f>
        <v>0</v>
      </c>
      <c r="BP5" s="3">
        <f ca="1">Sheet1!BO41+Sheet2!BO41</f>
        <v>0</v>
      </c>
      <c r="BQ5" s="3">
        <f ca="1">Sheet1!BP41+Sheet2!BP41</f>
        <v>0</v>
      </c>
      <c r="BR5" s="3">
        <f ca="1">Sheet1!BQ41+Sheet2!BQ41</f>
        <v>0</v>
      </c>
      <c r="BS5" s="3">
        <f ca="1">Sheet1!BR41+Sheet2!BR41</f>
        <v>0</v>
      </c>
      <c r="BT5" s="3">
        <f ca="1">Sheet1!BS41+Sheet2!BS41</f>
        <v>0</v>
      </c>
      <c r="BU5" s="3">
        <f ca="1">Sheet1!BT41+Sheet2!BT41</f>
        <v>0</v>
      </c>
      <c r="BV5" s="3">
        <f ca="1">Sheet1!BU41+Sheet2!BU41</f>
        <v>0</v>
      </c>
      <c r="BW5" s="3">
        <f ca="1">Sheet1!BV41+Sheet2!BV41</f>
        <v>0</v>
      </c>
      <c r="BX5" s="3">
        <f ca="1">Sheet1!BW41+Sheet2!BW41</f>
        <v>0</v>
      </c>
      <c r="BY5" s="3">
        <f ca="1">Sheet1!BX41+Sheet2!BX41</f>
        <v>0</v>
      </c>
      <c r="BZ5" s="3">
        <f ca="1">Sheet1!BY41+Sheet2!BY41</f>
        <v>0</v>
      </c>
      <c r="CA5" s="3">
        <f ca="1">Sheet1!BZ41+Sheet2!BZ41</f>
        <v>0</v>
      </c>
      <c r="CB5" s="3">
        <f ca="1">Sheet1!CA41+Sheet2!CA41</f>
        <v>0</v>
      </c>
      <c r="CC5" s="3">
        <f ca="1">Sheet1!CB41+Sheet2!CB41</f>
        <v>0</v>
      </c>
      <c r="CD5" s="3">
        <f ca="1">Sheet1!CC41+Sheet2!CC41</f>
        <v>0</v>
      </c>
      <c r="CE5" s="3">
        <f ca="1">Sheet1!CD41+Sheet2!CD41</f>
        <v>0</v>
      </c>
      <c r="CF5" s="3">
        <f ca="1">Sheet1!CE41+Sheet2!CE41</f>
        <v>0</v>
      </c>
      <c r="CG5" s="3">
        <f ca="1">Sheet1!CF41+Sheet2!CF41</f>
        <v>0</v>
      </c>
      <c r="CH5" s="3">
        <f>Sheet1!CG41+Sheet2!CG41</f>
        <v>0</v>
      </c>
      <c r="CI5" s="3">
        <f>Sheet1!CH41+Sheet2!CH41</f>
        <v>0</v>
      </c>
      <c r="CJ5" s="3">
        <f>Sheet1!CI41+Sheet2!CI41</f>
        <v>0</v>
      </c>
      <c r="CK5" s="3">
        <f>Sheet1!CJ41+Sheet2!CJ41</f>
        <v>0</v>
      </c>
      <c r="CL5" s="3">
        <f>Sheet1!CK41+Sheet2!CK41</f>
        <v>0</v>
      </c>
      <c r="CM5" s="3">
        <f>Sheet1!CL41+Sheet2!CL41</f>
        <v>0</v>
      </c>
      <c r="CN5" s="3">
        <f>Sheet1!CM41+Sheet2!CM41</f>
        <v>0</v>
      </c>
      <c r="CO5" s="3">
        <f>Sheet1!CN41+Sheet2!CN41</f>
        <v>0</v>
      </c>
      <c r="CP5" s="3">
        <f>Sheet1!CO41+Sheet2!CO41</f>
        <v>0</v>
      </c>
    </row>
    <row r="6" spans="1:98">
      <c r="A6" s="68" t="s">
        <v>268</v>
      </c>
      <c r="B6" t="s">
        <v>387</v>
      </c>
      <c r="D6" s="3">
        <f ca="1">'Capital Structure'!E45</f>
        <v>13614195.761248605</v>
      </c>
      <c r="E6" s="3">
        <f ca="1">'Capital Structure'!F45</f>
        <v>13614195.761248605</v>
      </c>
      <c r="F6" s="3">
        <f ca="1">'Capital Structure'!G45</f>
        <v>13614195.761248605</v>
      </c>
      <c r="G6" s="3">
        <f ca="1">'Capital Structure'!H45</f>
        <v>13575072.886248605</v>
      </c>
      <c r="H6" s="3">
        <f ca="1">'Capital Structure'!I45</f>
        <v>12360594.761884969</v>
      </c>
      <c r="I6" s="3">
        <f ca="1">'Capital Structure'!J45</f>
        <v>12360594.761884969</v>
      </c>
      <c r="J6" s="3">
        <f ca="1">'Capital Structure'!K45</f>
        <v>9277093.7131576948</v>
      </c>
      <c r="K6" s="3">
        <f ca="1">'Capital Structure'!L45</f>
        <v>9277093.7131576948</v>
      </c>
      <c r="L6" s="3">
        <f ca="1">'Capital Structure'!M45</f>
        <v>26590.566975878552</v>
      </c>
      <c r="M6" s="3">
        <f ca="1">'Capital Structure'!N45</f>
        <v>26590.566975878552</v>
      </c>
      <c r="N6" s="3">
        <f ca="1">'Capital Structure'!O45</f>
        <v>26590.566975878552</v>
      </c>
      <c r="O6" s="3">
        <f ca="1">'Capital Structure'!P45</f>
        <v>26590.566975878552</v>
      </c>
      <c r="P6" s="3">
        <f ca="1">'Capital Structure'!Q45</f>
        <v>26590.566975878552</v>
      </c>
      <c r="Q6" s="3">
        <f ca="1">'Capital Structure'!R45</f>
        <v>26590.566975878552</v>
      </c>
      <c r="R6" s="3">
        <f ca="1">'Capital Structure'!S45</f>
        <v>26577.207703150809</v>
      </c>
      <c r="S6" s="3">
        <f ca="1">'Capital Structure'!T45</f>
        <v>0</v>
      </c>
      <c r="T6" s="3">
        <f ca="1">'Capital Structure'!U45</f>
        <v>0</v>
      </c>
      <c r="U6" s="3">
        <f ca="1">'Capital Structure'!V45</f>
        <v>0</v>
      </c>
      <c r="V6" s="3">
        <f ca="1">'Capital Structure'!W45</f>
        <v>0</v>
      </c>
      <c r="W6" s="3">
        <f ca="1">'Capital Structure'!X45</f>
        <v>0</v>
      </c>
      <c r="X6" s="3">
        <f ca="1">'Capital Structure'!Y45</f>
        <v>0</v>
      </c>
      <c r="Y6" s="3">
        <f ca="1">'Capital Structure'!Z45</f>
        <v>0</v>
      </c>
      <c r="Z6" s="3">
        <f ca="1">'Capital Structure'!AA45</f>
        <v>0</v>
      </c>
      <c r="AA6" s="3">
        <f ca="1">'Capital Structure'!AB45</f>
        <v>0</v>
      </c>
      <c r="AB6" s="3">
        <f ca="1">'Capital Structure'!AC45</f>
        <v>0</v>
      </c>
      <c r="AC6" s="3">
        <f ca="1">'Capital Structure'!AD45</f>
        <v>0</v>
      </c>
      <c r="AD6" s="3">
        <f ca="1">'Capital Structure'!AE45</f>
        <v>0</v>
      </c>
      <c r="AE6" s="3">
        <f ca="1">'Capital Structure'!AF45</f>
        <v>0</v>
      </c>
      <c r="AF6" s="3">
        <f ca="1">'Capital Structure'!AG45</f>
        <v>0</v>
      </c>
      <c r="AG6" s="3">
        <f ca="1">'Capital Structure'!AH45</f>
        <v>0</v>
      </c>
      <c r="AH6" s="3">
        <f ca="1">'Capital Structure'!AI45</f>
        <v>0</v>
      </c>
      <c r="AI6" s="3">
        <f ca="1">'Capital Structure'!AJ45</f>
        <v>0</v>
      </c>
      <c r="AJ6" s="3">
        <f ca="1">'Capital Structure'!AK45</f>
        <v>0</v>
      </c>
      <c r="AK6" s="3">
        <f ca="1">'Capital Structure'!AL45</f>
        <v>0</v>
      </c>
      <c r="AL6" s="3">
        <f ca="1">'Capital Structure'!AM45</f>
        <v>0</v>
      </c>
      <c r="AM6" s="3">
        <f ca="1">'Capital Structure'!AN45</f>
        <v>0</v>
      </c>
      <c r="AN6" s="3">
        <f ca="1">'Capital Structure'!AO45</f>
        <v>0</v>
      </c>
      <c r="AO6" s="3">
        <f ca="1">'Capital Structure'!AP45</f>
        <v>0</v>
      </c>
      <c r="AP6" s="3">
        <f ca="1">'Capital Structure'!AQ45</f>
        <v>0</v>
      </c>
      <c r="AQ6" s="3">
        <f ca="1">'Capital Structure'!AR45</f>
        <v>61000000</v>
      </c>
      <c r="AR6" s="3">
        <f ca="1">'Capital Structure'!AS45</f>
        <v>0</v>
      </c>
      <c r="AS6" s="3">
        <f ca="1">'Capital Structure'!AT45</f>
        <v>0</v>
      </c>
      <c r="AT6" s="3">
        <f ca="1">'Capital Structure'!AU45</f>
        <v>0</v>
      </c>
      <c r="AU6" s="3">
        <f ca="1">'Capital Structure'!AV45</f>
        <v>0</v>
      </c>
      <c r="AV6" s="3">
        <f ca="1">'Capital Structure'!AW45</f>
        <v>0</v>
      </c>
      <c r="AW6" s="3">
        <f ca="1">'Capital Structure'!AX45</f>
        <v>41852387.708543032</v>
      </c>
      <c r="AX6" s="3">
        <f ca="1">'Capital Structure'!AY45</f>
        <v>13040.958333333334</v>
      </c>
      <c r="AY6" s="3">
        <f ca="1">'Capital Structure'!AZ45</f>
        <v>13040.958333333334</v>
      </c>
      <c r="AZ6" s="3">
        <f ca="1">'Capital Structure'!BA45</f>
        <v>3405348.650641026</v>
      </c>
      <c r="BA6" s="3">
        <f ca="1">'Capital Structure'!BB45</f>
        <v>3405348.650641026</v>
      </c>
      <c r="BB6" s="3">
        <f ca="1">'Capital Structure'!BC45</f>
        <v>38998792.489079639</v>
      </c>
      <c r="BC6" s="3">
        <f ca="1">'Capital Structure'!BD45</f>
        <v>3392307.6923076925</v>
      </c>
      <c r="BD6" s="3">
        <f ca="1">'Capital Structure'!BE45</f>
        <v>3392307.6923076925</v>
      </c>
      <c r="BE6" s="3">
        <f ca="1">'Capital Structure'!BF45</f>
        <v>3392307.6923076925</v>
      </c>
      <c r="BF6" s="3">
        <f ca="1">'Capital Structure'!BG45</f>
        <v>3392307.6923076925</v>
      </c>
      <c r="BG6" s="3">
        <f ca="1">'Capital Structure'!BH45</f>
        <v>3392307.6923076925</v>
      </c>
      <c r="BH6" s="3">
        <f ca="1">'Capital Structure'!BI45</f>
        <v>3392307.6923076925</v>
      </c>
      <c r="BI6" s="3">
        <f ca="1">'Capital Structure'!BJ45</f>
        <v>3392307.6923076925</v>
      </c>
      <c r="BJ6" s="3">
        <f ca="1">'Capital Structure'!BK45</f>
        <v>3392307.6923076925</v>
      </c>
      <c r="BK6" s="3">
        <f ca="1">'Capital Structure'!BL45</f>
        <v>3392307.6923076925</v>
      </c>
      <c r="BL6" s="3">
        <f ca="1">'Capital Structure'!BM45</f>
        <v>3392307.6923076925</v>
      </c>
      <c r="BM6" s="3">
        <f ca="1">'Capital Structure'!BN45</f>
        <v>3392307.6923076925</v>
      </c>
      <c r="BN6" s="3">
        <f ca="1">'Capital Structure'!BO45</f>
        <v>3392307.6923076925</v>
      </c>
      <c r="BO6" s="3">
        <f ca="1">'Capital Structure'!BP45</f>
        <v>3392307.6923076925</v>
      </c>
      <c r="BP6" s="3">
        <f ca="1">'Capital Structure'!BQ45</f>
        <v>3392307.6923076925</v>
      </c>
      <c r="BQ6" s="3">
        <f ca="1">'Capital Structure'!BR45</f>
        <v>3392307.6923076925</v>
      </c>
      <c r="BR6" s="3">
        <f ca="1">'Capital Structure'!BS45</f>
        <v>3392307.6923076925</v>
      </c>
      <c r="BS6" s="3">
        <f ca="1">'Capital Structure'!BT45</f>
        <v>3392307.6923076925</v>
      </c>
      <c r="BT6" s="3">
        <f ca="1">'Capital Structure'!BU45</f>
        <v>3392307.6923076925</v>
      </c>
      <c r="BU6" s="3">
        <f>'Capital Structure'!BV45</f>
        <v>3392307.6923076925</v>
      </c>
      <c r="BV6" s="3">
        <f>'Capital Structure'!BW45</f>
        <v>3392307.6923076925</v>
      </c>
      <c r="BW6" s="3">
        <f>'Capital Structure'!BX45</f>
        <v>3392307.6923076925</v>
      </c>
      <c r="BX6" s="3">
        <f>'Capital Structure'!BY45</f>
        <v>3392307.6923076925</v>
      </c>
      <c r="BY6" s="3">
        <f>'Capital Structure'!BZ45</f>
        <v>3392307.6923076361</v>
      </c>
      <c r="BZ6" s="3">
        <f>'Capital Structure'!CA45</f>
        <v>0</v>
      </c>
      <c r="CA6" s="3">
        <f>'Capital Structure'!CB45</f>
        <v>0</v>
      </c>
      <c r="CB6" s="3">
        <f>'Capital Structure'!CC45</f>
        <v>0</v>
      </c>
      <c r="CC6" s="3">
        <f>'Capital Structure'!CD45</f>
        <v>0</v>
      </c>
      <c r="CD6" s="3">
        <f>'Capital Structure'!CE45</f>
        <v>0</v>
      </c>
      <c r="CE6" s="3">
        <f>'Capital Structure'!CF45</f>
        <v>0</v>
      </c>
      <c r="CF6" s="3">
        <f>'Capital Structure'!CG45</f>
        <v>0</v>
      </c>
      <c r="CG6" s="3">
        <f>'Capital Structure'!CH45</f>
        <v>0</v>
      </c>
      <c r="CH6" s="3">
        <f>'Capital Structure'!CI45</f>
        <v>0</v>
      </c>
      <c r="CI6" s="3">
        <f>'Capital Structure'!CJ45</f>
        <v>0</v>
      </c>
      <c r="CJ6" s="3">
        <f>'Capital Structure'!CK45</f>
        <v>0</v>
      </c>
      <c r="CK6" s="3">
        <f>'Capital Structure'!CL45</f>
        <v>0</v>
      </c>
      <c r="CL6" s="3">
        <f>'Capital Structure'!CM45</f>
        <v>0</v>
      </c>
      <c r="CM6" s="3">
        <f>'Capital Structure'!CN45</f>
        <v>0</v>
      </c>
      <c r="CN6" s="3">
        <f>'Capital Structure'!CO45</f>
        <v>0</v>
      </c>
      <c r="CO6" s="3">
        <f>'Capital Structure'!CP45</f>
        <v>0</v>
      </c>
      <c r="CP6" s="3">
        <f>'Capital Structure'!CQ45</f>
        <v>0</v>
      </c>
      <c r="CQ6" s="3">
        <f>'Capital Structure'!CR45</f>
        <v>0</v>
      </c>
      <c r="CR6" s="3">
        <f>'Capital Structure'!CS45</f>
        <v>0</v>
      </c>
      <c r="CS6" s="3">
        <f>'Capital Structure'!CT45</f>
        <v>0</v>
      </c>
      <c r="CT6" s="3">
        <f>'Capital Structure'!CU45</f>
        <v>0</v>
      </c>
    </row>
    <row r="7" spans="1:98">
      <c r="A7" s="68" t="s">
        <v>269</v>
      </c>
      <c r="B7" t="s">
        <v>290</v>
      </c>
      <c r="D7" s="3">
        <f>'利润表-1'!D18-'利润表-1'!D19+'利润表-2'!D18-'利润表-2'!D19</f>
        <v>-208655.33333333334</v>
      </c>
      <c r="E7" s="3">
        <f>'利润表-1'!E18-'利润表-1'!E19+'利润表-2'!E18-'利润表-2'!E19</f>
        <v>-208655.33333333334</v>
      </c>
      <c r="F7" s="3">
        <f>'利润表-1'!F18-'利润表-1'!F19+'利润表-2'!F18-'利润表-2'!F19</f>
        <v>-208655.33333333334</v>
      </c>
      <c r="G7" s="3">
        <f>'利润表-1'!G18-'利润表-1'!G19+'利润表-2'!G18-'利润表-2'!G19</f>
        <v>-52163.833333333336</v>
      </c>
      <c r="H7" s="3">
        <f>'利润表-1'!H18-'利润表-1'!H19+'利润表-2'!H18-'利润表-2'!H19</f>
        <v>-52163.833333333336</v>
      </c>
      <c r="I7" s="3">
        <f>'利润表-1'!I18-'利润表-1'!I19+'利润表-2'!I18-'利润表-2'!I19</f>
        <v>-52163.833333333336</v>
      </c>
      <c r="J7" s="3">
        <f>'利润表-1'!J18-'利润表-1'!J19+'利润表-2'!J18-'利润表-2'!J19</f>
        <v>-52163.833333333336</v>
      </c>
      <c r="K7" s="3">
        <f>'利润表-1'!K18-'利润表-1'!K19+'利润表-2'!K18-'利润表-2'!K19</f>
        <v>-52163.833333333336</v>
      </c>
      <c r="L7" s="3">
        <f>'利润表-1'!L18-'利润表-1'!L19+'利润表-2'!L18-'利润表-2'!L19</f>
        <v>-52163.833333333336</v>
      </c>
      <c r="M7" s="3">
        <f>'利润表-1'!M18-'利润表-1'!M19+'利润表-2'!M18-'利润表-2'!M19</f>
        <v>-52163.833333333336</v>
      </c>
      <c r="N7" s="3">
        <f>'利润表-1'!N18-'利润表-1'!N19+'利润表-2'!N18-'利润表-2'!N19</f>
        <v>-52163.833333333336</v>
      </c>
      <c r="O7" s="3">
        <f>'利润表-1'!O18-'利润表-1'!O19+'利润表-2'!O18-'利润表-2'!O19</f>
        <v>-52163.833333333336</v>
      </c>
      <c r="P7" s="3">
        <f>'利润表-1'!P18-'利润表-1'!P19+'利润表-2'!P18-'利润表-2'!P19</f>
        <v>-52163.833333333336</v>
      </c>
      <c r="Q7" s="3">
        <f>'利润表-1'!Q18-'利润表-1'!Q19+'利润表-2'!Q18-'利润表-2'!Q19</f>
        <v>-52163.833333333336</v>
      </c>
      <c r="R7" s="3">
        <f>'利润表-1'!R18-'利润表-1'!R19+'利润表-2'!R18-'利润表-2'!R19</f>
        <v>-52163.833333333336</v>
      </c>
      <c r="S7" s="3">
        <f>'利润表-1'!S18-'利润表-1'!S19+'利润表-2'!S18-'利润表-2'!S19</f>
        <v>-52163.833333333336</v>
      </c>
      <c r="T7" s="3">
        <f>'利润表-1'!T18-'利润表-1'!T19+'利润表-2'!T18-'利润表-2'!T19</f>
        <v>-52163.833333333336</v>
      </c>
      <c r="U7" s="3">
        <f>'利润表-1'!U18-'利润表-1'!U19+'利润表-2'!U18-'利润表-2'!U19</f>
        <v>-52163.833333333336</v>
      </c>
      <c r="V7" s="3">
        <f>'利润表-1'!V18-'利润表-1'!V19+'利润表-2'!V18-'利润表-2'!V19</f>
        <v>-52163.833333333336</v>
      </c>
      <c r="W7" s="3">
        <f>'利润表-1'!W18-'利润表-1'!W19+'利润表-2'!W18-'利润表-2'!W19</f>
        <v>-52163.833333333336</v>
      </c>
      <c r="X7" s="3">
        <f>'利润表-1'!X18-'利润表-1'!X19+'利润表-2'!X18-'利润表-2'!X19</f>
        <v>-52163.833333333336</v>
      </c>
      <c r="Y7" s="3">
        <f>'利润表-1'!Y18-'利润表-1'!Y19+'利润表-2'!Y18-'利润表-2'!Y19</f>
        <v>-52163.833333333336</v>
      </c>
      <c r="Z7" s="3">
        <f>'利润表-1'!Z18-'利润表-1'!Z19+'利润表-2'!Z18-'利润表-2'!Z19</f>
        <v>-52163.833333333336</v>
      </c>
      <c r="AA7" s="3">
        <f>'利润表-1'!AA18-'利润表-1'!AA19+'利润表-2'!AA18-'利润表-2'!AA19</f>
        <v>-52163.833333333336</v>
      </c>
      <c r="AB7" s="3">
        <f>'利润表-1'!AB18-'利润表-1'!AB19+'利润表-2'!AB18-'利润表-2'!AB19</f>
        <v>-52163.833333333336</v>
      </c>
      <c r="AC7" s="3">
        <f>'利润表-1'!AC18-'利润表-1'!AC19+'利润表-2'!AC18-'利润表-2'!AC19</f>
        <v>-52163.833333333336</v>
      </c>
      <c r="AD7" s="3">
        <f>'利润表-1'!AD18-'利润表-1'!AD19+'利润表-2'!AD18-'利润表-2'!AD19</f>
        <v>-52163.833333333336</v>
      </c>
      <c r="AE7" s="3">
        <f>'利润表-1'!AE18-'利润表-1'!AE19+'利润表-2'!AE18-'利润表-2'!AE19</f>
        <v>-52163.833333333336</v>
      </c>
      <c r="AF7" s="3">
        <f>'利润表-1'!AF18-'利润表-1'!AF19+'利润表-2'!AF18-'利润表-2'!AF19</f>
        <v>-52163.833333333336</v>
      </c>
      <c r="AG7" s="3">
        <f>'利润表-1'!AG18-'利润表-1'!AG19+'利润表-2'!AG18-'利润表-2'!AG19</f>
        <v>-52163.833333333336</v>
      </c>
      <c r="AH7" s="3">
        <f>'利润表-1'!AH18-'利润表-1'!AH19+'利润表-2'!AH18-'利润表-2'!AH19</f>
        <v>-52163.833333333336</v>
      </c>
      <c r="AI7" s="3">
        <f>'利润表-1'!AI18-'利润表-1'!AI19+'利润表-2'!AI18-'利润表-2'!AI19</f>
        <v>-52163.833333333336</v>
      </c>
      <c r="AJ7" s="3">
        <f>'利润表-1'!AJ18-'利润表-1'!AJ19+'利润表-2'!AJ18-'利润表-2'!AJ19</f>
        <v>-52163.833333333336</v>
      </c>
      <c r="AK7" s="3">
        <f>'利润表-1'!AK18-'利润表-1'!AK19+'利润表-2'!AK18-'利润表-2'!AK19</f>
        <v>-52163.833333333336</v>
      </c>
      <c r="AL7" s="3">
        <f>'利润表-1'!AL18-'利润表-1'!AL19+'利润表-2'!AL18-'利润表-2'!AL19</f>
        <v>-52163.833333333336</v>
      </c>
      <c r="AM7" s="3">
        <f>'利润表-1'!AM18-'利润表-1'!AM19+'利润表-2'!AM18-'利润表-2'!AM19</f>
        <v>-52163.833333333336</v>
      </c>
      <c r="AN7" s="3">
        <f>'利润表-1'!AN18-'利润表-1'!AN19+'利润表-2'!AN18-'利润表-2'!AN19</f>
        <v>-52163.833333333336</v>
      </c>
      <c r="AO7" s="3">
        <f>'利润表-1'!AO18-'利润表-1'!AO19+'利润表-2'!AO18-'利润表-2'!AO19</f>
        <v>-52163.833333333336</v>
      </c>
      <c r="AP7" s="3">
        <f>'利润表-1'!AP18-'利润表-1'!AP19+'利润表-2'!AP18-'利润表-2'!AP19</f>
        <v>-52163.833333333336</v>
      </c>
      <c r="AQ7" s="3">
        <f>'利润表-1'!AQ18-'利润表-1'!AQ19+'利润表-2'!AQ18-'利润表-2'!AQ19</f>
        <v>-52163.833333333336</v>
      </c>
      <c r="AR7" s="3">
        <f>'利润表-1'!AR18-'利润表-1'!AR19+'利润表-2'!AR18-'利润表-2'!AR19</f>
        <v>-52163.833333333336</v>
      </c>
      <c r="AS7" s="3">
        <f>'利润表-1'!AS18-'利润表-1'!AS19+'利润表-2'!AS18-'利润表-2'!AS19</f>
        <v>-52163.833333333336</v>
      </c>
      <c r="AT7" s="3">
        <f>'利润表-1'!AT18-'利润表-1'!AT19+'利润表-2'!AT18-'利润表-2'!AT19</f>
        <v>-52163.833333333336</v>
      </c>
      <c r="AU7" s="3">
        <f>'利润表-1'!AU18-'利润表-1'!AU19+'利润表-2'!AU18-'利润表-2'!AU19</f>
        <v>-52163.833333333336</v>
      </c>
      <c r="AV7" s="3">
        <f>'利润表-1'!AV18-'利润表-1'!AV19+'利润表-2'!AV18-'利润表-2'!AV19</f>
        <v>-52163.833333333336</v>
      </c>
      <c r="AW7" s="3">
        <f>'利润表-1'!AW18-'利润表-1'!AW19+'利润表-2'!AW18-'利润表-2'!AW19</f>
        <v>-52163.833333333336</v>
      </c>
      <c r="AX7" s="3">
        <f>'利润表-1'!AX18-'利润表-1'!AX19+'利润表-2'!AX18-'利润表-2'!AX19</f>
        <v>-52163.833333333336</v>
      </c>
      <c r="AY7" s="3">
        <f>'利润表-1'!AY18-'利润表-1'!AY19+'利润表-2'!AY18-'利润表-2'!AY19</f>
        <v>-52163.833333333336</v>
      </c>
      <c r="AZ7" s="3">
        <f>'利润表-1'!AZ18-'利润表-1'!AZ19+'利润表-2'!AZ18-'利润表-2'!AZ19</f>
        <v>-52163.833333333336</v>
      </c>
      <c r="BA7" s="3">
        <f>'利润表-1'!BA18-'利润表-1'!BA19+'利润表-2'!BA18-'利润表-2'!BA19</f>
        <v>-52163.833333333336</v>
      </c>
      <c r="BB7" s="3">
        <f>'利润表-1'!BB18-'利润表-1'!BB19+'利润表-2'!BB18-'利润表-2'!BB19</f>
        <v>-52163.833333333336</v>
      </c>
      <c r="BC7" s="3">
        <f>'利润表-1'!BC18-'利润表-1'!BC19+'利润表-2'!BC18-'利润表-2'!BC19</f>
        <v>0</v>
      </c>
      <c r="BD7" s="3">
        <f>'利润表-1'!BD18-'利润表-1'!BD19+'利润表-2'!BD18-'利润表-2'!BD19</f>
        <v>0</v>
      </c>
      <c r="BE7" s="3">
        <f>'利润表-1'!BE18-'利润表-1'!BE19+'利润表-2'!BE18-'利润表-2'!BE19</f>
        <v>0</v>
      </c>
      <c r="BF7" s="3">
        <f>'利润表-1'!BF18-'利润表-1'!BF19+'利润表-2'!BF18-'利润表-2'!BF19</f>
        <v>0</v>
      </c>
      <c r="BG7" s="3">
        <f>'利润表-1'!BG18-'利润表-1'!BG19+'利润表-2'!BG18-'利润表-2'!BG19</f>
        <v>0</v>
      </c>
      <c r="BH7" s="3">
        <f>'利润表-1'!BH18-'利润表-1'!BH19+'利润表-2'!BH18-'利润表-2'!BH19</f>
        <v>0</v>
      </c>
      <c r="BI7" s="3">
        <f>'利润表-1'!BI18-'利润表-1'!BI19+'利润表-2'!BI18-'利润表-2'!BI19</f>
        <v>0</v>
      </c>
      <c r="BJ7" s="3">
        <f>'利润表-1'!BJ18-'利润表-1'!BJ19+'利润表-2'!BJ18-'利润表-2'!BJ19</f>
        <v>0</v>
      </c>
      <c r="BK7" s="3">
        <f>'利润表-1'!BK18-'利润表-1'!BK19+'利润表-2'!BK18-'利润表-2'!BK19</f>
        <v>0</v>
      </c>
      <c r="BL7" s="3">
        <f>'利润表-1'!BL18-'利润表-1'!BL19+'利润表-2'!BL18-'利润表-2'!BL19</f>
        <v>0</v>
      </c>
      <c r="BM7" s="3">
        <f>'利润表-1'!BM18-'利润表-1'!BM19+'利润表-2'!BM18-'利润表-2'!BM19</f>
        <v>0</v>
      </c>
      <c r="BN7" s="3">
        <f>'利润表-1'!BN18-'利润表-1'!BN19+'利润表-2'!BN18-'利润表-2'!BN19</f>
        <v>0</v>
      </c>
      <c r="BO7" s="3">
        <f>'利润表-1'!BO18-'利润表-1'!BO19+'利润表-2'!BO18-'利润表-2'!BO19</f>
        <v>0</v>
      </c>
      <c r="BP7" s="3">
        <f>'利润表-1'!BP18-'利润表-1'!BP19+'利润表-2'!BP18-'利润表-2'!BP19</f>
        <v>0</v>
      </c>
      <c r="BQ7" s="3">
        <f>'利润表-1'!BQ18-'利润表-1'!BQ19+'利润表-2'!BQ18-'利润表-2'!BQ19</f>
        <v>0</v>
      </c>
      <c r="BR7" s="3">
        <f>'利润表-1'!BR18-'利润表-1'!BR19+'利润表-2'!BR18-'利润表-2'!BR19</f>
        <v>0</v>
      </c>
      <c r="BS7" s="3">
        <f>'利润表-1'!BS18-'利润表-1'!BS19+'利润表-2'!BS18-'利润表-2'!BS19</f>
        <v>0</v>
      </c>
      <c r="BT7" s="3">
        <f>'利润表-1'!BT18-'利润表-1'!BT19+'利润表-2'!BT18-'利润表-2'!BT19</f>
        <v>0</v>
      </c>
      <c r="BU7" s="3">
        <f>'利润表-1'!BU18-'利润表-1'!BU19+'利润表-2'!BU18-'利润表-2'!BU19</f>
        <v>0</v>
      </c>
      <c r="BV7" s="3">
        <f>'利润表-1'!BV18-'利润表-1'!BV19+'利润表-2'!BV18-'利润表-2'!BV19</f>
        <v>0</v>
      </c>
      <c r="BW7" s="3">
        <f>'利润表-1'!BW18-'利润表-1'!BW19+'利润表-2'!BW18-'利润表-2'!BW19</f>
        <v>0</v>
      </c>
      <c r="BX7" s="3">
        <f>'利润表-1'!BX18-'利润表-1'!BX19+'利润表-2'!BX18-'利润表-2'!BX19</f>
        <v>0</v>
      </c>
      <c r="BY7" s="3">
        <f>'利润表-1'!BY18-'利润表-1'!BY19+'利润表-2'!BY18-'利润表-2'!BY19</f>
        <v>0</v>
      </c>
      <c r="BZ7" s="3">
        <f>'利润表-1'!BZ18-'利润表-1'!BZ19+'利润表-2'!BZ18-'利润表-2'!BZ19</f>
        <v>0</v>
      </c>
      <c r="CA7" s="3">
        <f>'利润表-1'!CA18-'利润表-1'!CA19+'利润表-2'!CA18-'利润表-2'!CA19</f>
        <v>0</v>
      </c>
      <c r="CB7" s="3">
        <f>'利润表-1'!CB18-'利润表-1'!CB19+'利润表-2'!CB18-'利润表-2'!CB19</f>
        <v>0</v>
      </c>
      <c r="CC7" s="3">
        <f>'利润表-1'!CC18-'利润表-1'!CC19+'利润表-2'!CC18-'利润表-2'!CC19</f>
        <v>0</v>
      </c>
      <c r="CD7" s="3">
        <f>'利润表-1'!CD18-'利润表-1'!CD19+'利润表-2'!CD18-'利润表-2'!CD19</f>
        <v>0</v>
      </c>
      <c r="CE7" s="3">
        <f>'利润表-1'!CE18-'利润表-1'!CE19+'利润表-2'!CE18-'利润表-2'!CE19</f>
        <v>0</v>
      </c>
      <c r="CF7" s="3">
        <f>'利润表-1'!CF18-'利润表-1'!CF19+'利润表-2'!CF18-'利润表-2'!CF19</f>
        <v>0</v>
      </c>
      <c r="CG7" s="3">
        <f>'利润表-1'!CG18-'利润表-1'!CG19+'利润表-2'!CG18-'利润表-2'!CG19</f>
        <v>0</v>
      </c>
      <c r="CH7" s="3">
        <f>'利润表-1'!CH18-'利润表-1'!CH19+'利润表-2'!CH18-'利润表-2'!CH19</f>
        <v>0</v>
      </c>
      <c r="CI7" s="3">
        <f>'利润表-1'!CI18-'利润表-1'!CI19+'利润表-2'!CI18-'利润表-2'!CI19</f>
        <v>0</v>
      </c>
      <c r="CJ7" s="3">
        <f>'利润表-1'!CJ18-'利润表-1'!CJ19+'利润表-2'!CJ18-'利润表-2'!CJ19</f>
        <v>0</v>
      </c>
      <c r="CK7" s="3">
        <f>'利润表-1'!CK18-'利润表-1'!CK19+'利润表-2'!CK18-'利润表-2'!CK19</f>
        <v>0</v>
      </c>
      <c r="CL7" s="3">
        <f>'利润表-1'!CL18-'利润表-1'!CL19+'利润表-2'!CL18-'利润表-2'!CL19</f>
        <v>0</v>
      </c>
      <c r="CM7" s="3">
        <f>'利润表-1'!CM18-'利润表-1'!CM19+'利润表-2'!CM18-'利润表-2'!CM19</f>
        <v>0</v>
      </c>
      <c r="CN7" s="3">
        <f>'利润表-1'!CN18-'利润表-1'!CN19+'利润表-2'!CN18-'利润表-2'!CN19</f>
        <v>0</v>
      </c>
      <c r="CO7" s="3">
        <f>'利润表-1'!CO18-'利润表-1'!CO19+'利润表-2'!CO18-'利润表-2'!CO19</f>
        <v>0</v>
      </c>
      <c r="CP7" s="3">
        <f>'利润表-1'!CP18-'利润表-1'!CP19+'利润表-2'!CP18-'利润表-2'!CP19</f>
        <v>0</v>
      </c>
    </row>
    <row r="8" spans="1:98">
      <c r="A8" s="69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</row>
    <row r="9" spans="1:98">
      <c r="A9" s="70" t="s">
        <v>270</v>
      </c>
      <c r="D9" s="3">
        <f ca="1">SUM(D10:D31)</f>
        <v>881475839.67430019</v>
      </c>
      <c r="E9" s="3">
        <f t="shared" ref="E9:BP9" ca="1" si="2">SUM(E10:E31)</f>
        <v>59207159.997878164</v>
      </c>
      <c r="F9" s="3">
        <f t="shared" ca="1" si="2"/>
        <v>59207159.997878164</v>
      </c>
      <c r="G9" s="3">
        <f t="shared" ca="1" si="2"/>
        <v>59207159.997878164</v>
      </c>
      <c r="H9" s="3">
        <f t="shared" ca="1" si="2"/>
        <v>61280737.892836466</v>
      </c>
      <c r="I9" s="3">
        <f t="shared" ca="1" si="2"/>
        <v>61280737.892836466</v>
      </c>
      <c r="J9" s="3">
        <f t="shared" ca="1" si="2"/>
        <v>62415183.039381921</v>
      </c>
      <c r="K9" s="3">
        <f t="shared" ca="1" si="2"/>
        <v>62415183.039381921</v>
      </c>
      <c r="L9" s="3">
        <f t="shared" ca="1" si="2"/>
        <v>65818518.479018278</v>
      </c>
      <c r="M9" s="3">
        <f t="shared" ca="1" si="2"/>
        <v>65818518.479018278</v>
      </c>
      <c r="N9" s="3">
        <f t="shared" ca="1" si="2"/>
        <v>65818518.479018278</v>
      </c>
      <c r="O9" s="3">
        <f t="shared" ca="1" si="2"/>
        <v>65818518.479018278</v>
      </c>
      <c r="P9" s="3">
        <f t="shared" ca="1" si="2"/>
        <v>65818518.479018278</v>
      </c>
      <c r="Q9" s="3">
        <f t="shared" ca="1" si="2"/>
        <v>65818518.479018278</v>
      </c>
      <c r="R9" s="3">
        <f t="shared" ca="1" si="2"/>
        <v>65818541.288397945</v>
      </c>
      <c r="S9" s="3">
        <f t="shared" ca="1" si="2"/>
        <v>72129228.546003088</v>
      </c>
      <c r="T9" s="3">
        <f t="shared" ca="1" si="2"/>
        <v>75780032.484003097</v>
      </c>
      <c r="U9" s="3">
        <f t="shared" ca="1" si="2"/>
        <v>86140559.99800311</v>
      </c>
      <c r="V9" s="3">
        <f t="shared" ca="1" si="2"/>
        <v>86140800.946003109</v>
      </c>
      <c r="W9" s="3">
        <f t="shared" ca="1" si="2"/>
        <v>117222383.4880031</v>
      </c>
      <c r="X9" s="3">
        <f t="shared" ca="1" si="2"/>
        <v>89549836.059165835</v>
      </c>
      <c r="Y9" s="3">
        <f t="shared" ca="1" si="2"/>
        <v>16534851.877167594</v>
      </c>
      <c r="Z9" s="3">
        <f t="shared" ca="1" si="2"/>
        <v>16534851.877167594</v>
      </c>
      <c r="AA9" s="3">
        <f t="shared" ca="1" si="2"/>
        <v>16534851.877167594</v>
      </c>
      <c r="AB9" s="3">
        <f t="shared" ca="1" si="2"/>
        <v>16534851.877167594</v>
      </c>
      <c r="AC9" s="3">
        <f t="shared" ca="1" si="2"/>
        <v>21284844.277167592</v>
      </c>
      <c r="AD9" s="3">
        <f t="shared" ca="1" si="2"/>
        <v>21284946.340686213</v>
      </c>
      <c r="AE9" s="3">
        <f t="shared" ca="1" si="2"/>
        <v>22478027.513103012</v>
      </c>
      <c r="AF9" s="3">
        <f t="shared" ca="1" si="2"/>
        <v>22478080.20183029</v>
      </c>
      <c r="AG9" s="3">
        <f t="shared" ca="1" si="2"/>
        <v>22704993.218375735</v>
      </c>
      <c r="AH9" s="3">
        <f t="shared" ca="1" si="2"/>
        <v>22705242.484557573</v>
      </c>
      <c r="AI9" s="3">
        <f t="shared" ca="1" si="2"/>
        <v>23778749.934193924</v>
      </c>
      <c r="AJ9" s="3">
        <f t="shared" ca="1" si="2"/>
        <v>23778749.934193924</v>
      </c>
      <c r="AK9" s="3">
        <f t="shared" ca="1" si="2"/>
        <v>23778749.934193924</v>
      </c>
      <c r="AL9" s="3">
        <f t="shared" ca="1" si="2"/>
        <v>18399615.517363634</v>
      </c>
      <c r="AM9" s="3">
        <f t="shared" ca="1" si="2"/>
        <v>18399615.517363634</v>
      </c>
      <c r="AN9" s="3">
        <f t="shared" ca="1" si="2"/>
        <v>15428449.657363636</v>
      </c>
      <c r="AO9" s="3">
        <f t="shared" ca="1" si="2"/>
        <v>15428449.657363636</v>
      </c>
      <c r="AP9" s="3">
        <f t="shared" ca="1" si="2"/>
        <v>1372126.4217272745</v>
      </c>
      <c r="AQ9" s="3">
        <f t="shared" ca="1" si="2"/>
        <v>1485582.9299999997</v>
      </c>
      <c r="AR9" s="3">
        <f t="shared" ca="1" si="2"/>
        <v>1485582.9299999997</v>
      </c>
      <c r="AS9" s="3">
        <f t="shared" ca="1" si="2"/>
        <v>1485582.9299999997</v>
      </c>
      <c r="AT9" s="3">
        <f t="shared" ca="1" si="2"/>
        <v>1485582.9299999997</v>
      </c>
      <c r="AU9" s="3">
        <f t="shared" ca="1" si="2"/>
        <v>1485582.9299999997</v>
      </c>
      <c r="AV9" s="3">
        <f t="shared" ca="1" si="2"/>
        <v>1485582.9299999997</v>
      </c>
      <c r="AW9" s="3">
        <f t="shared" ca="1" si="2"/>
        <v>70301480.115314543</v>
      </c>
      <c r="AX9" s="3">
        <f t="shared" ca="1" si="2"/>
        <v>0</v>
      </c>
      <c r="AY9" s="3">
        <f t="shared" ca="1" si="2"/>
        <v>0</v>
      </c>
      <c r="AZ9" s="3">
        <f t="shared" ca="1" si="2"/>
        <v>0</v>
      </c>
      <c r="BA9" s="3">
        <f t="shared" ca="1" si="2"/>
        <v>0</v>
      </c>
      <c r="BB9" s="3">
        <f t="shared" ca="1" si="2"/>
        <v>128573833.08441611</v>
      </c>
      <c r="BC9" s="3">
        <f t="shared" ca="1" si="2"/>
        <v>0</v>
      </c>
      <c r="BD9" s="3">
        <f t="shared" ca="1" si="2"/>
        <v>0</v>
      </c>
      <c r="BE9" s="3">
        <f t="shared" ca="1" si="2"/>
        <v>0</v>
      </c>
      <c r="BF9" s="3">
        <f t="shared" ca="1" si="2"/>
        <v>69931679.114978641</v>
      </c>
      <c r="BG9" s="3">
        <f t="shared" ca="1" si="2"/>
        <v>0</v>
      </c>
      <c r="BH9" s="3">
        <f t="shared" ca="1" si="2"/>
        <v>0</v>
      </c>
      <c r="BI9" s="3" t="e">
        <f t="shared" ca="1" si="2"/>
        <v>#REF!</v>
      </c>
      <c r="BJ9" s="3">
        <f t="shared" ca="1" si="2"/>
        <v>0</v>
      </c>
      <c r="BK9" s="3">
        <f t="shared" ca="1" si="2"/>
        <v>0</v>
      </c>
      <c r="BL9" s="3">
        <f t="shared" ca="1" si="2"/>
        <v>0</v>
      </c>
      <c r="BM9" s="3">
        <f t="shared" ca="1" si="2"/>
        <v>0</v>
      </c>
      <c r="BN9" s="3">
        <f t="shared" ca="1" si="2"/>
        <v>0</v>
      </c>
      <c r="BO9" s="3">
        <f t="shared" ca="1" si="2"/>
        <v>0</v>
      </c>
      <c r="BP9" s="3">
        <f t="shared" ca="1" si="2"/>
        <v>0</v>
      </c>
      <c r="BQ9" s="3">
        <f t="shared" ref="BQ9:CP9" ca="1" si="3">SUM(BQ10:BQ31)</f>
        <v>0</v>
      </c>
      <c r="BR9" s="3">
        <f t="shared" ca="1" si="3"/>
        <v>383214696.31842291</v>
      </c>
      <c r="BS9" s="3">
        <f t="shared" ca="1" si="3"/>
        <v>0</v>
      </c>
      <c r="BT9" s="3">
        <f t="shared" ca="1" si="3"/>
        <v>0</v>
      </c>
      <c r="BU9" s="3">
        <f t="shared" ca="1" si="3"/>
        <v>0</v>
      </c>
      <c r="BV9" s="3">
        <f t="shared" ca="1" si="3"/>
        <v>0</v>
      </c>
      <c r="BW9" s="3">
        <f t="shared" ca="1" si="3"/>
        <v>0</v>
      </c>
      <c r="BX9" s="3">
        <f t="shared" ca="1" si="3"/>
        <v>69971512.790242344</v>
      </c>
      <c r="BY9" s="3">
        <f t="shared" ca="1" si="3"/>
        <v>0</v>
      </c>
      <c r="BZ9" s="3">
        <f t="shared" ca="1" si="3"/>
        <v>93337906.086587623</v>
      </c>
      <c r="CA9" s="3">
        <f t="shared" ca="1" si="3"/>
        <v>0</v>
      </c>
      <c r="CB9" s="3">
        <f t="shared" ca="1" si="3"/>
        <v>0</v>
      </c>
      <c r="CC9" s="3">
        <f t="shared" ca="1" si="3"/>
        <v>0</v>
      </c>
      <c r="CD9" s="3">
        <f t="shared" ca="1" si="3"/>
        <v>0</v>
      </c>
      <c r="CE9" s="3">
        <f t="shared" ca="1" si="3"/>
        <v>0</v>
      </c>
      <c r="CF9" s="3">
        <f t="shared" ca="1" si="3"/>
        <v>0</v>
      </c>
      <c r="CG9" s="3">
        <f t="shared" ca="1" si="3"/>
        <v>0</v>
      </c>
      <c r="CH9" s="3">
        <f t="shared" ca="1" si="3"/>
        <v>0</v>
      </c>
      <c r="CI9" s="3">
        <f t="shared" ca="1" si="3"/>
        <v>0</v>
      </c>
      <c r="CJ9" s="3">
        <f t="shared" ca="1" si="3"/>
        <v>0</v>
      </c>
      <c r="CK9" s="3">
        <f t="shared" ca="1" si="3"/>
        <v>0</v>
      </c>
      <c r="CL9" s="3">
        <f t="shared" ca="1" si="3"/>
        <v>77890406.092795908</v>
      </c>
      <c r="CM9" s="3">
        <f t="shared" ca="1" si="3"/>
        <v>0</v>
      </c>
      <c r="CN9" s="3">
        <f t="shared" si="3"/>
        <v>0</v>
      </c>
      <c r="CO9" s="3">
        <f t="shared" si="3"/>
        <v>0</v>
      </c>
      <c r="CP9" s="3">
        <f t="shared" si="3"/>
        <v>0</v>
      </c>
    </row>
    <row r="10" spans="1:98">
      <c r="A10" s="68" t="s">
        <v>37</v>
      </c>
      <c r="D10" s="3">
        <f>SUM(Sheet1!C90:C92)+SUM(Sheet2!C90:C92)</f>
        <v>822268679.676422</v>
      </c>
      <c r="E10" s="3">
        <f>SUM(Sheet1!D90:D92)+SUM(Sheet2!D90:D92)</f>
        <v>0</v>
      </c>
      <c r="F10" s="3">
        <f>SUM(Sheet1!E90:E92)+SUM(Sheet2!E90:E92)</f>
        <v>0</v>
      </c>
      <c r="G10" s="3">
        <f>SUM(Sheet1!F90:F92)+SUM(Sheet2!F90:F92)</f>
        <v>0</v>
      </c>
      <c r="H10" s="3">
        <f>SUM(Sheet1!G90:G92)+SUM(Sheet2!G90:G92)</f>
        <v>0</v>
      </c>
      <c r="I10" s="3">
        <f>SUM(Sheet1!H90:H92)+SUM(Sheet2!H90:H92)</f>
        <v>0</v>
      </c>
      <c r="J10" s="3">
        <f>SUM(Sheet1!I90:I92)+SUM(Sheet2!I90:I92)</f>
        <v>0</v>
      </c>
      <c r="K10" s="3">
        <f>SUM(Sheet1!J90:J92)+SUM(Sheet2!J90:J92)</f>
        <v>0</v>
      </c>
      <c r="L10" s="3">
        <f>SUM(Sheet1!K90:K92)+SUM(Sheet2!K90:K92)</f>
        <v>0</v>
      </c>
      <c r="M10" s="3">
        <f>SUM(Sheet1!L90:L92)+SUM(Sheet2!L90:L92)</f>
        <v>0</v>
      </c>
      <c r="N10" s="3">
        <f>SUM(Sheet1!M90:M92)+SUM(Sheet2!M90:M92)</f>
        <v>0</v>
      </c>
      <c r="O10" s="3">
        <f>SUM(Sheet1!N90:N92)+SUM(Sheet2!N90:N92)</f>
        <v>0</v>
      </c>
      <c r="P10" s="3">
        <f>SUM(Sheet1!O90:O92)+SUM(Sheet2!O90:O92)</f>
        <v>0</v>
      </c>
      <c r="Q10" s="3">
        <f>SUM(Sheet1!P90:P92)+SUM(Sheet2!P90:P92)</f>
        <v>0</v>
      </c>
      <c r="R10" s="3">
        <f>SUM(Sheet1!Q90:Q92)+SUM(Sheet2!Q90:Q92)</f>
        <v>0</v>
      </c>
      <c r="S10" s="3">
        <f>SUM(Sheet1!R90:R92)+SUM(Sheet2!R90:R92)</f>
        <v>0</v>
      </c>
      <c r="T10" s="3">
        <f>SUM(Sheet1!S90:S92)+SUM(Sheet2!S90:S92)</f>
        <v>0</v>
      </c>
      <c r="U10" s="3">
        <f>SUM(Sheet1!T90:T92)+SUM(Sheet2!T90:T92)</f>
        <v>0</v>
      </c>
      <c r="V10" s="3">
        <f>SUM(Sheet1!U90:U92)+SUM(Sheet2!U90:U92)</f>
        <v>0</v>
      </c>
      <c r="W10" s="3">
        <f>SUM(Sheet1!V90:V92)+SUM(Sheet2!V90:V92)</f>
        <v>0</v>
      </c>
      <c r="X10" s="3">
        <f>SUM(Sheet1!W90:W92)+SUM(Sheet2!W90:W92)</f>
        <v>0</v>
      </c>
      <c r="Y10" s="3">
        <f>SUM(Sheet1!X90:X92)+SUM(Sheet2!X90:X92)</f>
        <v>0</v>
      </c>
      <c r="Z10" s="3">
        <f>SUM(Sheet1!Y90:Y92)+SUM(Sheet2!Y90:Y92)</f>
        <v>0</v>
      </c>
      <c r="AA10" s="3">
        <f>SUM(Sheet1!Z90:Z92)+SUM(Sheet2!Z90:Z92)</f>
        <v>0</v>
      </c>
      <c r="AB10" s="3">
        <f>SUM(Sheet1!AA90:AA92)+SUM(Sheet2!AA90:AA92)</f>
        <v>0</v>
      </c>
      <c r="AC10" s="3">
        <f>SUM(Sheet1!AB90:AB92)+SUM(Sheet2!AB90:AB92)</f>
        <v>0</v>
      </c>
      <c r="AD10" s="3">
        <f>SUM(Sheet1!AC90:AC92)+SUM(Sheet2!AC90:AC92)</f>
        <v>0</v>
      </c>
      <c r="AE10" s="3">
        <f>SUM(Sheet1!AD90:AD92)+SUM(Sheet2!AD90:AD92)</f>
        <v>0</v>
      </c>
      <c r="AF10" s="3">
        <f>SUM(Sheet1!AE90:AE92)+SUM(Sheet2!AE90:AE92)</f>
        <v>0</v>
      </c>
      <c r="AG10" s="3">
        <f>SUM(Sheet1!AF90:AF92)+SUM(Sheet2!AF90:AF92)</f>
        <v>0</v>
      </c>
      <c r="AH10" s="3">
        <f>SUM(Sheet1!AG90:AG92)+SUM(Sheet2!AG90:AG92)</f>
        <v>0</v>
      </c>
      <c r="AI10" s="3">
        <f>SUM(Sheet1!AH90:AH92)+SUM(Sheet2!AH90:AH92)</f>
        <v>0</v>
      </c>
      <c r="AJ10" s="3">
        <f>SUM(Sheet1!AI90:AI92)+SUM(Sheet2!AI90:AI92)</f>
        <v>0</v>
      </c>
      <c r="AK10" s="3">
        <f>SUM(Sheet1!AJ90:AJ92)+SUM(Sheet2!AJ90:AJ92)</f>
        <v>0</v>
      </c>
      <c r="AL10" s="3">
        <f>SUM(Sheet1!AK90:AK92)+SUM(Sheet2!AK90:AK92)</f>
        <v>0</v>
      </c>
      <c r="AM10" s="3">
        <f>SUM(Sheet1!AL90:AL92)+SUM(Sheet2!AL90:AL92)</f>
        <v>0</v>
      </c>
      <c r="AN10" s="3">
        <f>SUM(Sheet1!AM90:AM92)+SUM(Sheet2!AM90:AM92)</f>
        <v>0</v>
      </c>
      <c r="AO10" s="3">
        <f>SUM(Sheet1!AN90:AN92)+SUM(Sheet2!AN90:AN92)</f>
        <v>0</v>
      </c>
      <c r="AP10" s="3">
        <f>SUM(Sheet1!AO90:AO92)+SUM(Sheet2!AO90:AO92)</f>
        <v>0</v>
      </c>
      <c r="AQ10" s="3">
        <f>SUM(Sheet1!AP90:AP92)+SUM(Sheet2!AP90:AP92)</f>
        <v>0</v>
      </c>
      <c r="AR10" s="3">
        <f>SUM(Sheet1!AQ90:AQ92)+SUM(Sheet2!AQ90:AQ92)</f>
        <v>0</v>
      </c>
      <c r="AS10" s="3">
        <f>SUM(Sheet1!AR90:AR92)+SUM(Sheet2!AR90:AR92)</f>
        <v>0</v>
      </c>
      <c r="AT10" s="3">
        <f>SUM(Sheet1!AS90:AS92)+SUM(Sheet2!AS90:AS92)</f>
        <v>0</v>
      </c>
      <c r="AU10" s="3">
        <f>SUM(Sheet1!AT90:AT92)+SUM(Sheet2!AT90:AT92)</f>
        <v>0</v>
      </c>
      <c r="AV10" s="3">
        <f>SUM(Sheet1!AU90:AU92)+SUM(Sheet2!AU90:AU92)</f>
        <v>0</v>
      </c>
      <c r="AW10" s="3">
        <f>SUM(Sheet1!AV90:AV92)+SUM(Sheet2!AV90:AV92)</f>
        <v>0</v>
      </c>
      <c r="AX10" s="3">
        <f>SUM(Sheet1!AW90:AW92)+SUM(Sheet2!AW90:AW92)</f>
        <v>0</v>
      </c>
      <c r="AY10" s="3">
        <f>SUM(Sheet1!AX90:AX92)+SUM(Sheet2!AX90:AX92)</f>
        <v>0</v>
      </c>
      <c r="AZ10" s="3">
        <f>SUM(Sheet1!AY90:AY92)+SUM(Sheet2!AY90:AY92)</f>
        <v>0</v>
      </c>
      <c r="BA10" s="3">
        <f>SUM(Sheet1!AZ90:AZ92)+SUM(Sheet2!AZ90:AZ92)</f>
        <v>0</v>
      </c>
      <c r="BB10" s="3">
        <f>SUM(Sheet1!BA90:BA92)+SUM(Sheet2!BA90:BA92)</f>
        <v>0</v>
      </c>
      <c r="BC10" s="3">
        <f>SUM(Sheet1!BB90:BB92)+SUM(Sheet2!BB90:BB92)</f>
        <v>0</v>
      </c>
      <c r="BD10" s="3">
        <f>SUM(Sheet1!BC90:BC92)+SUM(Sheet2!BC90:BC92)</f>
        <v>0</v>
      </c>
      <c r="BE10" s="3">
        <f>SUM(Sheet1!BD90:BD92)+SUM(Sheet2!BD90:BD92)</f>
        <v>0</v>
      </c>
      <c r="BF10" s="3">
        <f>SUM(Sheet1!BE90:BE92)+SUM(Sheet2!BE90:BE92)</f>
        <v>0</v>
      </c>
      <c r="BG10" s="3">
        <f>SUM(Sheet1!BF90:BF92)+SUM(Sheet2!BF90:BF92)</f>
        <v>0</v>
      </c>
      <c r="BH10" s="3">
        <f>SUM(Sheet1!BG90:BG92)+SUM(Sheet2!BG90:BG92)</f>
        <v>0</v>
      </c>
      <c r="BI10" s="3">
        <f>SUM(Sheet1!BH90:BH92)+SUM(Sheet2!BH90:BH92)</f>
        <v>0</v>
      </c>
      <c r="BJ10" s="3">
        <f>SUM(Sheet1!BI90:BI92)+SUM(Sheet2!BI90:BI92)</f>
        <v>0</v>
      </c>
      <c r="BK10" s="3">
        <f>SUM(Sheet1!BJ90:BJ92)+SUM(Sheet2!BJ90:BJ92)</f>
        <v>0</v>
      </c>
      <c r="BL10" s="3">
        <f>SUM(Sheet1!BK90:BK92)+SUM(Sheet2!BK90:BK92)</f>
        <v>0</v>
      </c>
      <c r="BM10" s="3">
        <f>SUM(Sheet1!BL90:BL92)+SUM(Sheet2!BL90:BL92)</f>
        <v>0</v>
      </c>
      <c r="BN10" s="3">
        <f>SUM(Sheet1!BM90:BM92)+SUM(Sheet2!BM90:BM92)</f>
        <v>0</v>
      </c>
      <c r="BO10" s="3">
        <f>SUM(Sheet1!BN90:BN92)+SUM(Sheet2!BN90:BN92)</f>
        <v>0</v>
      </c>
      <c r="BP10" s="3">
        <f>SUM(Sheet1!BO90:BO92)+SUM(Sheet2!BO90:BO92)</f>
        <v>0</v>
      </c>
      <c r="BQ10" s="3">
        <f>SUM(Sheet1!BP90:BP92)+SUM(Sheet2!BP90:BP92)</f>
        <v>0</v>
      </c>
      <c r="BR10" s="3">
        <f>SUM(Sheet1!BQ90:BQ92)+SUM(Sheet2!BQ90:BQ92)</f>
        <v>0</v>
      </c>
      <c r="BS10" s="3">
        <f>SUM(Sheet1!BR90:BR92)+SUM(Sheet2!BR90:BR92)</f>
        <v>0</v>
      </c>
      <c r="BT10" s="3">
        <f>SUM(Sheet1!BS90:BS92)+SUM(Sheet2!BS90:BS92)</f>
        <v>0</v>
      </c>
      <c r="BU10" s="3">
        <f>SUM(Sheet1!BT90:BT92)+SUM(Sheet2!BT90:BT92)</f>
        <v>0</v>
      </c>
      <c r="BV10" s="3">
        <f>SUM(Sheet1!BU90:BU92)+SUM(Sheet2!BU90:BU92)</f>
        <v>0</v>
      </c>
      <c r="BW10" s="3">
        <f>SUM(Sheet1!BV90:BV92)+SUM(Sheet2!BV90:BV92)</f>
        <v>0</v>
      </c>
      <c r="BX10" s="3">
        <f>SUM(Sheet1!BW90:BW92)+SUM(Sheet2!BW90:BW92)</f>
        <v>0</v>
      </c>
      <c r="BY10" s="3">
        <f>SUM(Sheet1!BX90:BX92)+SUM(Sheet2!BX90:BX92)</f>
        <v>0</v>
      </c>
      <c r="BZ10" s="3">
        <f>SUM(Sheet1!BY90:BY92)+SUM(Sheet2!BY90:BY92)</f>
        <v>0</v>
      </c>
      <c r="CA10" s="3">
        <f>SUM(Sheet1!BZ90:BZ92)+SUM(Sheet2!BZ90:BZ92)</f>
        <v>0</v>
      </c>
      <c r="CB10" s="3">
        <f>SUM(Sheet1!CA90:CA92)+SUM(Sheet2!CA90:CA92)</f>
        <v>0</v>
      </c>
      <c r="CC10" s="3">
        <f>SUM(Sheet1!CB90:CB92)+SUM(Sheet2!CB90:CB92)</f>
        <v>0</v>
      </c>
      <c r="CD10" s="3">
        <f>SUM(Sheet1!CC90:CC92)+SUM(Sheet2!CC90:CC92)</f>
        <v>0</v>
      </c>
      <c r="CE10" s="3">
        <f>SUM(Sheet1!CD90:CD92)+SUM(Sheet2!CD90:CD92)</f>
        <v>0</v>
      </c>
      <c r="CF10" s="3">
        <f>SUM(Sheet1!CE90:CE92)+SUM(Sheet2!CE90:CE92)</f>
        <v>0</v>
      </c>
      <c r="CG10" s="3">
        <f>SUM(Sheet1!CF90:CF92)+SUM(Sheet2!CF90:CF92)</f>
        <v>0</v>
      </c>
      <c r="CH10" s="3">
        <f>SUM(Sheet1!CG90:CG92)+SUM(Sheet2!CG90:CG92)</f>
        <v>0</v>
      </c>
      <c r="CI10" s="3">
        <f>SUM(Sheet1!CH90:CH92)+SUM(Sheet2!CH90:CH92)</f>
        <v>0</v>
      </c>
      <c r="CJ10" s="3">
        <f>SUM(Sheet1!CI90:CI92)+SUM(Sheet2!CI90:CI92)</f>
        <v>0</v>
      </c>
      <c r="CK10" s="3">
        <f>SUM(Sheet1!CJ90:CJ92)+SUM(Sheet2!CJ90:CJ92)</f>
        <v>0</v>
      </c>
      <c r="CL10" s="3">
        <f>SUM(Sheet1!CK90:CK92)+SUM(Sheet2!CK90:CK92)</f>
        <v>0</v>
      </c>
      <c r="CM10" s="3">
        <f>SUM(Sheet1!CL90:CL92)+SUM(Sheet2!CL90:CL92)</f>
        <v>0</v>
      </c>
      <c r="CN10" s="3">
        <f>SUM(Sheet1!CM90:CM92)+SUM(Sheet2!CM90:CM92)</f>
        <v>0</v>
      </c>
      <c r="CO10" s="3">
        <f>SUM(Sheet1!CN90:CN92)+SUM(Sheet2!CN90:CN92)</f>
        <v>0</v>
      </c>
      <c r="CP10" s="3">
        <f>SUM(Sheet1!CO90:CO92)+SUM(Sheet2!CO90:CO92)</f>
        <v>0</v>
      </c>
    </row>
    <row r="11" spans="1:98">
      <c r="A11" s="59" t="s">
        <v>251</v>
      </c>
      <c r="D11" s="3">
        <f>Sheet1!C95+Sheet2!C95</f>
        <v>3835139.6025445447</v>
      </c>
      <c r="E11" s="3">
        <f>Sheet1!D95+Sheet2!D95</f>
        <v>3835139.6025445447</v>
      </c>
      <c r="F11" s="3">
        <f>Sheet1!E95+Sheet2!E95</f>
        <v>3835139.6025445447</v>
      </c>
      <c r="G11" s="3">
        <f>Sheet1!F95+Sheet2!F95</f>
        <v>3835139.6025445447</v>
      </c>
      <c r="H11" s="3">
        <f>Sheet1!G95+Sheet2!G95</f>
        <v>3835139.6025445447</v>
      </c>
      <c r="I11" s="3">
        <f>Sheet1!H95+Sheet2!H95</f>
        <v>3835139.6025445447</v>
      </c>
      <c r="J11" s="3">
        <f>Sheet1!I95+Sheet2!I95</f>
        <v>3835139.6025445447</v>
      </c>
      <c r="K11" s="3">
        <f>Sheet1!J95+Sheet2!J95</f>
        <v>3835139.6025445447</v>
      </c>
      <c r="L11" s="3">
        <f>Sheet1!K95+Sheet2!K95</f>
        <v>3835139.6025445447</v>
      </c>
      <c r="M11" s="3">
        <f>Sheet1!L95+Sheet2!L95</f>
        <v>3835139.6025445447</v>
      </c>
      <c r="N11" s="3">
        <f>Sheet1!M95+Sheet2!M95</f>
        <v>3835139.6025445447</v>
      </c>
      <c r="O11" s="3">
        <f>Sheet1!N95+Sheet2!N95</f>
        <v>3835139.6025445447</v>
      </c>
      <c r="P11" s="3">
        <f>Sheet1!O95+Sheet2!O95</f>
        <v>3835139.6025445447</v>
      </c>
      <c r="Q11" s="3">
        <f>Sheet1!P95+Sheet2!P95</f>
        <v>3835139.6025445447</v>
      </c>
      <c r="R11" s="3">
        <f>Sheet1!Q95+Sheet2!Q95</f>
        <v>3835139.6025445447</v>
      </c>
      <c r="S11" s="3">
        <f>Sheet1!R95+Sheet2!R95</f>
        <v>3835139.6025445447</v>
      </c>
      <c r="T11" s="3">
        <f>Sheet1!S95+Sheet2!S95</f>
        <v>3835139.6025445447</v>
      </c>
      <c r="U11" s="3">
        <f>Sheet1!T95+Sheet2!T95</f>
        <v>3835139.6025445447</v>
      </c>
      <c r="V11" s="3">
        <f>Sheet1!U95+Sheet2!U95</f>
        <v>3835139.6025445447</v>
      </c>
      <c r="W11" s="3">
        <f>Sheet1!V95+Sheet2!V95</f>
        <v>3835139.6025445447</v>
      </c>
      <c r="X11" s="3">
        <f>Sheet1!W95+Sheet2!W95</f>
        <v>0</v>
      </c>
      <c r="Y11" s="3">
        <f>Sheet1!X95+Sheet2!X95</f>
        <v>0</v>
      </c>
      <c r="Z11" s="3">
        <f>Sheet1!Y95+Sheet2!Y95</f>
        <v>0</v>
      </c>
      <c r="AA11" s="3">
        <f>Sheet1!Z95+Sheet2!Z95</f>
        <v>0</v>
      </c>
      <c r="AB11" s="3">
        <f>Sheet1!AA95+Sheet2!AA95</f>
        <v>0</v>
      </c>
      <c r="AC11" s="3">
        <f>Sheet1!AB95+Sheet2!AB95</f>
        <v>0</v>
      </c>
      <c r="AD11" s="3">
        <f>Sheet1!AC95+Sheet2!AC95</f>
        <v>0</v>
      </c>
      <c r="AE11" s="3">
        <f>Sheet1!AD95+Sheet2!AD95</f>
        <v>0</v>
      </c>
      <c r="AF11" s="3">
        <f>Sheet1!AE95+Sheet2!AE95</f>
        <v>0</v>
      </c>
      <c r="AG11" s="3">
        <f>Sheet1!AF95+Sheet2!AF95</f>
        <v>0</v>
      </c>
      <c r="AH11" s="3">
        <f>Sheet1!AG95+Sheet2!AG95</f>
        <v>0</v>
      </c>
      <c r="AI11" s="3">
        <f>Sheet1!AH95+Sheet2!AH95</f>
        <v>0</v>
      </c>
      <c r="AJ11" s="3">
        <f>Sheet1!AI95+Sheet2!AI95</f>
        <v>0</v>
      </c>
      <c r="AK11" s="3">
        <f>Sheet1!AJ95+Sheet2!AJ95</f>
        <v>0</v>
      </c>
      <c r="AL11" s="3">
        <f>Sheet1!AK95+Sheet2!AK95</f>
        <v>0</v>
      </c>
      <c r="AM11" s="3">
        <f>Sheet1!AL95+Sheet2!AL95</f>
        <v>0</v>
      </c>
      <c r="AN11" s="3">
        <f>Sheet1!AM95+Sheet2!AM95</f>
        <v>0</v>
      </c>
      <c r="AO11" s="3">
        <f>Sheet1!AN95+Sheet2!AN95</f>
        <v>0</v>
      </c>
      <c r="AP11" s="3">
        <f>Sheet1!AO95+Sheet2!AO95</f>
        <v>0</v>
      </c>
      <c r="AQ11" s="3">
        <f>Sheet1!AP95+Sheet2!AP95</f>
        <v>0</v>
      </c>
      <c r="AR11" s="3">
        <f>Sheet1!AQ95+Sheet2!AQ95</f>
        <v>0</v>
      </c>
      <c r="AS11" s="3">
        <f>Sheet1!AR95+Sheet2!AR95</f>
        <v>0</v>
      </c>
      <c r="AT11" s="3">
        <f>Sheet1!AS95+Sheet2!AS95</f>
        <v>0</v>
      </c>
      <c r="AU11" s="3">
        <f>Sheet1!AT95+Sheet2!AT95</f>
        <v>0</v>
      </c>
      <c r="AV11" s="3">
        <f>Sheet1!AU95+Sheet2!AU95</f>
        <v>0</v>
      </c>
      <c r="AW11" s="3">
        <f>Sheet1!AV95+Sheet2!AV95</f>
        <v>0</v>
      </c>
      <c r="AX11" s="3">
        <f>Sheet1!AW95+Sheet2!AW95</f>
        <v>0</v>
      </c>
      <c r="AY11" s="3">
        <f>Sheet1!AX95+Sheet2!AX95</f>
        <v>0</v>
      </c>
      <c r="AZ11" s="3">
        <f>Sheet1!AY95+Sheet2!AY95</f>
        <v>0</v>
      </c>
      <c r="BA11" s="3">
        <f>Sheet1!AZ95+Sheet2!AZ95</f>
        <v>0</v>
      </c>
      <c r="BB11" s="3">
        <f>Sheet1!BA95+Sheet2!BA95</f>
        <v>0</v>
      </c>
      <c r="BC11" s="3">
        <f>Sheet1!BB95+Sheet2!BB95</f>
        <v>0</v>
      </c>
      <c r="BD11" s="3">
        <f>Sheet1!BC95+Sheet2!BC95</f>
        <v>0</v>
      </c>
      <c r="BE11" s="3">
        <f>Sheet1!BD95+Sheet2!BD95</f>
        <v>0</v>
      </c>
      <c r="BF11" s="3">
        <f>Sheet1!BE95+Sheet2!BE95</f>
        <v>0</v>
      </c>
      <c r="BG11" s="3">
        <f>Sheet1!BF95+Sheet2!BF95</f>
        <v>0</v>
      </c>
      <c r="BH11" s="3">
        <f>Sheet1!BG95+Sheet2!BG95</f>
        <v>0</v>
      </c>
      <c r="BI11" s="3">
        <f>Sheet1!BH95+Sheet2!BH95</f>
        <v>0</v>
      </c>
      <c r="BJ11" s="3">
        <f>Sheet1!BI95+Sheet2!BI95</f>
        <v>0</v>
      </c>
      <c r="BK11" s="3">
        <f>Sheet1!BJ95+Sheet2!BJ95</f>
        <v>0</v>
      </c>
      <c r="BL11" s="3">
        <f>Sheet1!BK95+Sheet2!BK95</f>
        <v>0</v>
      </c>
      <c r="BM11" s="3">
        <f>Sheet1!BL95+Sheet2!BL95</f>
        <v>0</v>
      </c>
      <c r="BN11" s="3">
        <f>Sheet1!BM95+Sheet2!BM95</f>
        <v>0</v>
      </c>
      <c r="BO11" s="3">
        <f>Sheet1!BN95+Sheet2!BN95</f>
        <v>0</v>
      </c>
      <c r="BP11" s="3">
        <f>Sheet1!BO95+Sheet2!BO95</f>
        <v>0</v>
      </c>
      <c r="BQ11" s="3">
        <f>Sheet1!BP95+Sheet2!BP95</f>
        <v>0</v>
      </c>
      <c r="BR11" s="3">
        <f>Sheet1!BQ95+Sheet2!BQ95</f>
        <v>0</v>
      </c>
      <c r="BS11" s="3">
        <f>Sheet1!BR95+Sheet2!BR95</f>
        <v>0</v>
      </c>
      <c r="BT11" s="3">
        <f>Sheet1!BS95+Sheet2!BS95</f>
        <v>0</v>
      </c>
      <c r="BU11" s="3">
        <f>Sheet1!BT95+Sheet2!BT95</f>
        <v>0</v>
      </c>
      <c r="BV11" s="3">
        <f>Sheet1!BU95+Sheet2!BU95</f>
        <v>0</v>
      </c>
      <c r="BW11" s="3">
        <f>Sheet1!BV95+Sheet2!BV95</f>
        <v>0</v>
      </c>
      <c r="BX11" s="3">
        <f>Sheet1!BW95+Sheet2!BW95</f>
        <v>0</v>
      </c>
      <c r="BY11" s="3">
        <f>Sheet1!BX95+Sheet2!BX95</f>
        <v>0</v>
      </c>
      <c r="BZ11" s="3">
        <f>Sheet1!BY95+Sheet2!BY95</f>
        <v>0</v>
      </c>
      <c r="CA11" s="3">
        <f>Sheet1!BZ95+Sheet2!BZ95</f>
        <v>0</v>
      </c>
      <c r="CB11" s="3">
        <f>Sheet1!CA95+Sheet2!CA95</f>
        <v>0</v>
      </c>
      <c r="CC11" s="3">
        <f>Sheet1!CB95+Sheet2!CB95</f>
        <v>0</v>
      </c>
      <c r="CD11" s="3">
        <f>Sheet1!CC95+Sheet2!CC95</f>
        <v>0</v>
      </c>
      <c r="CE11" s="3">
        <f>Sheet1!CD95+Sheet2!CD95</f>
        <v>0</v>
      </c>
      <c r="CF11" s="3">
        <f>Sheet1!CE95+Sheet2!CE95</f>
        <v>0</v>
      </c>
      <c r="CG11" s="3">
        <f>Sheet1!CF95+Sheet2!CF95</f>
        <v>0</v>
      </c>
      <c r="CH11" s="3">
        <f>Sheet1!CG95+Sheet2!CG95</f>
        <v>0</v>
      </c>
      <c r="CI11" s="3">
        <f>Sheet1!CH95+Sheet2!CH95</f>
        <v>0</v>
      </c>
      <c r="CJ11" s="3">
        <f>Sheet1!CI95+Sheet2!CI95</f>
        <v>0</v>
      </c>
      <c r="CK11" s="3">
        <f>Sheet1!CJ95+Sheet2!CJ95</f>
        <v>0</v>
      </c>
      <c r="CL11" s="3">
        <f>Sheet1!CK95+Sheet2!CK95</f>
        <v>0</v>
      </c>
      <c r="CM11" s="3">
        <f>Sheet1!CL95+Sheet2!CL95</f>
        <v>0</v>
      </c>
      <c r="CN11" s="3">
        <f>Sheet1!CM95+Sheet2!CM95</f>
        <v>0</v>
      </c>
      <c r="CO11" s="3">
        <f>Sheet1!CN95+Sheet2!CN95</f>
        <v>0</v>
      </c>
      <c r="CP11" s="3">
        <f>Sheet1!CO95+Sheet2!CO95</f>
        <v>0</v>
      </c>
    </row>
    <row r="12" spans="1:98">
      <c r="A12" s="59" t="s">
        <v>252</v>
      </c>
      <c r="D12" s="3">
        <f>Sheet1!C96+Sheet2!C96</f>
        <v>5083938.9603301585</v>
      </c>
      <c r="E12" s="3">
        <f>Sheet1!D96+Sheet2!D96</f>
        <v>5083938.9603301585</v>
      </c>
      <c r="F12" s="3">
        <f>Sheet1!E96+Sheet2!E96</f>
        <v>5083938.9603301585</v>
      </c>
      <c r="G12" s="3">
        <f>Sheet1!F96+Sheet2!F96</f>
        <v>5083938.9603301585</v>
      </c>
      <c r="H12" s="3">
        <f>Sheet1!G96+Sheet2!G96</f>
        <v>5083938.9603301585</v>
      </c>
      <c r="I12" s="3">
        <f>Sheet1!H96+Sheet2!H96</f>
        <v>5083938.9603301585</v>
      </c>
      <c r="J12" s="3">
        <f>Sheet1!I96+Sheet2!I96</f>
        <v>5083938.9603301585</v>
      </c>
      <c r="K12" s="3">
        <f>Sheet1!J96+Sheet2!J96</f>
        <v>5083938.9603301585</v>
      </c>
      <c r="L12" s="3">
        <f>Sheet1!K96+Sheet2!K96</f>
        <v>5083938.9603301585</v>
      </c>
      <c r="M12" s="3">
        <f>Sheet1!L96+Sheet2!L96</f>
        <v>5083938.9603301585</v>
      </c>
      <c r="N12" s="3">
        <f>Sheet1!M96+Sheet2!M96</f>
        <v>5083938.9603301585</v>
      </c>
      <c r="O12" s="3">
        <f>Sheet1!N96+Sheet2!N96</f>
        <v>5083938.9603301585</v>
      </c>
      <c r="P12" s="3">
        <f>Sheet1!O96+Sheet2!O96</f>
        <v>5083938.9603301585</v>
      </c>
      <c r="Q12" s="3">
        <f>Sheet1!P96+Sheet2!P96</f>
        <v>5083938.9603301585</v>
      </c>
      <c r="R12" s="3">
        <f>Sheet1!Q96+Sheet2!Q96</f>
        <v>5083938.9603301585</v>
      </c>
      <c r="S12" s="3">
        <f>Sheet1!R96+Sheet2!R96</f>
        <v>5083938.9603301585</v>
      </c>
      <c r="T12" s="3">
        <f>Sheet1!S96+Sheet2!S96</f>
        <v>5083938.9603301585</v>
      </c>
      <c r="U12" s="3">
        <f>Sheet1!T96+Sheet2!T96</f>
        <v>5083938.9603301585</v>
      </c>
      <c r="V12" s="3">
        <f>Sheet1!U96+Sheet2!U96</f>
        <v>5083938.9603301585</v>
      </c>
      <c r="W12" s="3">
        <f>Sheet1!V96+Sheet2!V96</f>
        <v>5083938.9603301585</v>
      </c>
      <c r="X12" s="3">
        <f>Sheet1!W96+Sheet2!W96</f>
        <v>0</v>
      </c>
      <c r="Y12" s="3">
        <f>Sheet1!X96+Sheet2!X96</f>
        <v>0</v>
      </c>
      <c r="Z12" s="3">
        <f>Sheet1!Y96+Sheet2!Y96</f>
        <v>0</v>
      </c>
      <c r="AA12" s="3">
        <f>Sheet1!Z96+Sheet2!Z96</f>
        <v>0</v>
      </c>
      <c r="AB12" s="3">
        <f>Sheet1!AA96+Sheet2!AA96</f>
        <v>0</v>
      </c>
      <c r="AC12" s="3">
        <f>Sheet1!AB96+Sheet2!AB96</f>
        <v>0</v>
      </c>
      <c r="AD12" s="3">
        <f>Sheet1!AC96+Sheet2!AC96</f>
        <v>0</v>
      </c>
      <c r="AE12" s="3">
        <f>Sheet1!AD96+Sheet2!AD96</f>
        <v>0</v>
      </c>
      <c r="AF12" s="3">
        <f>Sheet1!AE96+Sheet2!AE96</f>
        <v>0</v>
      </c>
      <c r="AG12" s="3">
        <f>Sheet1!AF96+Sheet2!AF96</f>
        <v>0</v>
      </c>
      <c r="AH12" s="3">
        <f>Sheet1!AG96+Sheet2!AG96</f>
        <v>0</v>
      </c>
      <c r="AI12" s="3">
        <f>Sheet1!AH96+Sheet2!AH96</f>
        <v>0</v>
      </c>
      <c r="AJ12" s="3">
        <f>Sheet1!AI96+Sheet2!AI96</f>
        <v>0</v>
      </c>
      <c r="AK12" s="3">
        <f>Sheet1!AJ96+Sheet2!AJ96</f>
        <v>0</v>
      </c>
      <c r="AL12" s="3">
        <f>Sheet1!AK96+Sheet2!AK96</f>
        <v>0</v>
      </c>
      <c r="AM12" s="3">
        <f>Sheet1!AL96+Sheet2!AL96</f>
        <v>0</v>
      </c>
      <c r="AN12" s="3">
        <f>Sheet1!AM96+Sheet2!AM96</f>
        <v>0</v>
      </c>
      <c r="AO12" s="3">
        <f>Sheet1!AN96+Sheet2!AN96</f>
        <v>0</v>
      </c>
      <c r="AP12" s="3">
        <f>Sheet1!AO96+Sheet2!AO96</f>
        <v>0</v>
      </c>
      <c r="AQ12" s="3">
        <f>Sheet1!AP96+Sheet2!AP96</f>
        <v>0</v>
      </c>
      <c r="AR12" s="3">
        <f>Sheet1!AQ96+Sheet2!AQ96</f>
        <v>0</v>
      </c>
      <c r="AS12" s="3">
        <f>Sheet1!AR96+Sheet2!AR96</f>
        <v>0</v>
      </c>
      <c r="AT12" s="3">
        <f>Sheet1!AS96+Sheet2!AS96</f>
        <v>0</v>
      </c>
      <c r="AU12" s="3">
        <f>Sheet1!AT96+Sheet2!AT96</f>
        <v>0</v>
      </c>
      <c r="AV12" s="3">
        <f>Sheet1!AU96+Sheet2!AU96</f>
        <v>0</v>
      </c>
      <c r="AW12" s="3">
        <f>Sheet1!AV96+Sheet2!AV96</f>
        <v>0</v>
      </c>
      <c r="AX12" s="3">
        <f>Sheet1!AW96+Sheet2!AW96</f>
        <v>0</v>
      </c>
      <c r="AY12" s="3">
        <f>Sheet1!AX96+Sheet2!AX96</f>
        <v>0</v>
      </c>
      <c r="AZ12" s="3">
        <f>Sheet1!AY96+Sheet2!AY96</f>
        <v>0</v>
      </c>
      <c r="BA12" s="3">
        <f>Sheet1!AZ96+Sheet2!AZ96</f>
        <v>0</v>
      </c>
      <c r="BB12" s="3">
        <f>Sheet1!BA96+Sheet2!BA96</f>
        <v>0</v>
      </c>
      <c r="BC12" s="3">
        <f>Sheet1!BB96+Sheet2!BB96</f>
        <v>0</v>
      </c>
      <c r="BD12" s="3">
        <f>Sheet1!BC96+Sheet2!BC96</f>
        <v>0</v>
      </c>
      <c r="BE12" s="3">
        <f>Sheet1!BD96+Sheet2!BD96</f>
        <v>0</v>
      </c>
      <c r="BF12" s="3">
        <f>Sheet1!BE96+Sheet2!BE96</f>
        <v>0</v>
      </c>
      <c r="BG12" s="3">
        <f>Sheet1!BF96+Sheet2!BF96</f>
        <v>0</v>
      </c>
      <c r="BH12" s="3">
        <f>Sheet1!BG96+Sheet2!BG96</f>
        <v>0</v>
      </c>
      <c r="BI12" s="3">
        <f>Sheet1!BH96+Sheet2!BH96</f>
        <v>0</v>
      </c>
      <c r="BJ12" s="3">
        <f>Sheet1!BI96+Sheet2!BI96</f>
        <v>0</v>
      </c>
      <c r="BK12" s="3">
        <f>Sheet1!BJ96+Sheet2!BJ96</f>
        <v>0</v>
      </c>
      <c r="BL12" s="3">
        <f>Sheet1!BK96+Sheet2!BK96</f>
        <v>0</v>
      </c>
      <c r="BM12" s="3">
        <f>Sheet1!BL96+Sheet2!BL96</f>
        <v>0</v>
      </c>
      <c r="BN12" s="3">
        <f>Sheet1!BM96+Sheet2!BM96</f>
        <v>0</v>
      </c>
      <c r="BO12" s="3">
        <f>Sheet1!BN96+Sheet2!BN96</f>
        <v>0</v>
      </c>
      <c r="BP12" s="3">
        <f>Sheet1!BO96+Sheet2!BO96</f>
        <v>0</v>
      </c>
      <c r="BQ12" s="3">
        <f>Sheet1!BP96+Sheet2!BP96</f>
        <v>0</v>
      </c>
      <c r="BR12" s="3">
        <f>Sheet1!BQ96+Sheet2!BQ96</f>
        <v>0</v>
      </c>
      <c r="BS12" s="3">
        <f>Sheet1!BR96+Sheet2!BR96</f>
        <v>0</v>
      </c>
      <c r="BT12" s="3">
        <f>Sheet1!BS96+Sheet2!BS96</f>
        <v>0</v>
      </c>
      <c r="BU12" s="3">
        <f>Sheet1!BT96+Sheet2!BT96</f>
        <v>0</v>
      </c>
      <c r="BV12" s="3">
        <f>Sheet1!BU96+Sheet2!BU96</f>
        <v>0</v>
      </c>
      <c r="BW12" s="3">
        <f>Sheet1!BV96+Sheet2!BV96</f>
        <v>0</v>
      </c>
      <c r="BX12" s="3">
        <f>Sheet1!BW96+Sheet2!BW96</f>
        <v>0</v>
      </c>
      <c r="BY12" s="3">
        <f>Sheet1!BX96+Sheet2!BX96</f>
        <v>0</v>
      </c>
      <c r="BZ12" s="3">
        <f>Sheet1!BY96+Sheet2!BY96</f>
        <v>0</v>
      </c>
      <c r="CA12" s="3">
        <f>Sheet1!BZ96+Sheet2!BZ96</f>
        <v>0</v>
      </c>
      <c r="CB12" s="3">
        <f>Sheet1!CA96+Sheet2!CA96</f>
        <v>0</v>
      </c>
      <c r="CC12" s="3">
        <f>Sheet1!CB96+Sheet2!CB96</f>
        <v>0</v>
      </c>
      <c r="CD12" s="3">
        <f>Sheet1!CC96+Sheet2!CC96</f>
        <v>0</v>
      </c>
      <c r="CE12" s="3">
        <f>Sheet1!CD96+Sheet2!CD96</f>
        <v>0</v>
      </c>
      <c r="CF12" s="3">
        <f>Sheet1!CE96+Sheet2!CE96</f>
        <v>0</v>
      </c>
      <c r="CG12" s="3">
        <f>Sheet1!CF96+Sheet2!CF96</f>
        <v>0</v>
      </c>
      <c r="CH12" s="3">
        <f>Sheet1!CG96+Sheet2!CG96</f>
        <v>0</v>
      </c>
      <c r="CI12" s="3">
        <f>Sheet1!CH96+Sheet2!CH96</f>
        <v>0</v>
      </c>
      <c r="CJ12" s="3">
        <f>Sheet1!CI96+Sheet2!CI96</f>
        <v>0</v>
      </c>
      <c r="CK12" s="3">
        <f>Sheet1!CJ96+Sheet2!CJ96</f>
        <v>0</v>
      </c>
      <c r="CL12" s="3">
        <f>Sheet1!CK96+Sheet2!CK96</f>
        <v>0</v>
      </c>
      <c r="CM12" s="3">
        <f>Sheet1!CL96+Sheet2!CL96</f>
        <v>0</v>
      </c>
      <c r="CN12" s="3">
        <f>Sheet1!CM96+Sheet2!CM96</f>
        <v>0</v>
      </c>
      <c r="CO12" s="3">
        <f>Sheet1!CN96+Sheet2!CN96</f>
        <v>0</v>
      </c>
      <c r="CP12" s="3">
        <f>Sheet1!CO96+Sheet2!CO96</f>
        <v>0</v>
      </c>
    </row>
    <row r="13" spans="1:98">
      <c r="A13" s="60" t="s">
        <v>253</v>
      </c>
      <c r="D13" s="3">
        <f>Sheet1!C97+Sheet2!C97</f>
        <v>33327966.070371002</v>
      </c>
      <c r="E13" s="3">
        <f>Sheet1!D97+Sheet2!D97</f>
        <v>33327966.070371002</v>
      </c>
      <c r="F13" s="3">
        <f>Sheet1!E97+Sheet2!E97</f>
        <v>33327966.070371002</v>
      </c>
      <c r="G13" s="3">
        <f>Sheet1!F97+Sheet2!F97</f>
        <v>33327966.070371002</v>
      </c>
      <c r="H13" s="3">
        <f>Sheet1!G97+Sheet2!G97</f>
        <v>33327966.070371002</v>
      </c>
      <c r="I13" s="3">
        <f>Sheet1!H97+Sheet2!H97</f>
        <v>33327966.070371002</v>
      </c>
      <c r="J13" s="3">
        <f>Sheet1!I97+Sheet2!I97</f>
        <v>33327966.070371002</v>
      </c>
      <c r="K13" s="3">
        <f>Sheet1!J97+Sheet2!J97</f>
        <v>33327966.070371002</v>
      </c>
      <c r="L13" s="3">
        <f>Sheet1!K97+Sheet2!K97</f>
        <v>33327966.070371002</v>
      </c>
      <c r="M13" s="3">
        <f>Sheet1!L97+Sheet2!L97</f>
        <v>33327966.070371002</v>
      </c>
      <c r="N13" s="3">
        <f>Sheet1!M97+Sheet2!M97</f>
        <v>33327966.070371002</v>
      </c>
      <c r="O13" s="3">
        <f>Sheet1!N97+Sheet2!N97</f>
        <v>33327966.070371002</v>
      </c>
      <c r="P13" s="3">
        <f>Sheet1!O97+Sheet2!O97</f>
        <v>33327966.070371002</v>
      </c>
      <c r="Q13" s="3">
        <f>Sheet1!P97+Sheet2!P97</f>
        <v>33327966.070371002</v>
      </c>
      <c r="R13" s="3">
        <f>Sheet1!Q97+Sheet2!Q97</f>
        <v>33327966.070371002</v>
      </c>
      <c r="S13" s="3">
        <f>Sheet1!R97+Sheet2!R97</f>
        <v>33327966.070371002</v>
      </c>
      <c r="T13" s="3">
        <f>Sheet1!S97+Sheet2!S97</f>
        <v>33327966.070371002</v>
      </c>
      <c r="U13" s="3">
        <f>Sheet1!T97+Sheet2!T97</f>
        <v>33327966.070371002</v>
      </c>
      <c r="V13" s="3">
        <f>Sheet1!U97+Sheet2!U97</f>
        <v>33327966.070371002</v>
      </c>
      <c r="W13" s="3">
        <f>Sheet1!V97+Sheet2!V97</f>
        <v>33327966.070371002</v>
      </c>
      <c r="X13" s="3">
        <f>Sheet1!W97+Sheet2!W97</f>
        <v>0</v>
      </c>
      <c r="Y13" s="3">
        <f>Sheet1!X97+Sheet2!X97</f>
        <v>0</v>
      </c>
      <c r="Z13" s="3">
        <f>Sheet1!Y97+Sheet2!Y97</f>
        <v>0</v>
      </c>
      <c r="AA13" s="3">
        <f>Sheet1!Z97+Sheet2!Z97</f>
        <v>0</v>
      </c>
      <c r="AB13" s="3">
        <f>Sheet1!AA97+Sheet2!AA97</f>
        <v>0</v>
      </c>
      <c r="AC13" s="3">
        <f>Sheet1!AB97+Sheet2!AB97</f>
        <v>0</v>
      </c>
      <c r="AD13" s="3">
        <f>Sheet1!AC97+Sheet2!AC97</f>
        <v>0</v>
      </c>
      <c r="AE13" s="3">
        <f>Sheet1!AD97+Sheet2!AD97</f>
        <v>0</v>
      </c>
      <c r="AF13" s="3">
        <f>Sheet1!AE97+Sheet2!AE97</f>
        <v>0</v>
      </c>
      <c r="AG13" s="3">
        <f>Sheet1!AF97+Sheet2!AF97</f>
        <v>0</v>
      </c>
      <c r="AH13" s="3">
        <f>Sheet1!AG97+Sheet2!AG97</f>
        <v>0</v>
      </c>
      <c r="AI13" s="3">
        <f>Sheet1!AH97+Sheet2!AH97</f>
        <v>0</v>
      </c>
      <c r="AJ13" s="3">
        <f>Sheet1!AI97+Sheet2!AI97</f>
        <v>0</v>
      </c>
      <c r="AK13" s="3">
        <f>Sheet1!AJ97+Sheet2!AJ97</f>
        <v>0</v>
      </c>
      <c r="AL13" s="3">
        <f>Sheet1!AK97+Sheet2!AK97</f>
        <v>0</v>
      </c>
      <c r="AM13" s="3">
        <f>Sheet1!AL97+Sheet2!AL97</f>
        <v>0</v>
      </c>
      <c r="AN13" s="3">
        <f>Sheet1!AM97+Sheet2!AM97</f>
        <v>0</v>
      </c>
      <c r="AO13" s="3">
        <f>Sheet1!AN97+Sheet2!AN97</f>
        <v>0</v>
      </c>
      <c r="AP13" s="3">
        <f>Sheet1!AO97+Sheet2!AO97</f>
        <v>0</v>
      </c>
      <c r="AQ13" s="3">
        <f>Sheet1!AP97+Sheet2!AP97</f>
        <v>0</v>
      </c>
      <c r="AR13" s="3">
        <f>Sheet1!AQ97+Sheet2!AQ97</f>
        <v>0</v>
      </c>
      <c r="AS13" s="3">
        <f>Sheet1!AR97+Sheet2!AR97</f>
        <v>0</v>
      </c>
      <c r="AT13" s="3">
        <f>Sheet1!AS97+Sheet2!AS97</f>
        <v>0</v>
      </c>
      <c r="AU13" s="3">
        <f>Sheet1!AT97+Sheet2!AT97</f>
        <v>0</v>
      </c>
      <c r="AV13" s="3">
        <f>Sheet1!AU97+Sheet2!AU97</f>
        <v>0</v>
      </c>
      <c r="AW13" s="3">
        <f>Sheet1!AV97+Sheet2!AV97</f>
        <v>0</v>
      </c>
      <c r="AX13" s="3">
        <f>Sheet1!AW97+Sheet2!AW97</f>
        <v>0</v>
      </c>
      <c r="AY13" s="3">
        <f>Sheet1!AX97+Sheet2!AX97</f>
        <v>0</v>
      </c>
      <c r="AZ13" s="3">
        <f>Sheet1!AY97+Sheet2!AY97</f>
        <v>0</v>
      </c>
      <c r="BA13" s="3">
        <f>Sheet1!AZ97+Sheet2!AZ97</f>
        <v>0</v>
      </c>
      <c r="BB13" s="3">
        <f>Sheet1!BA97+Sheet2!BA97</f>
        <v>0</v>
      </c>
      <c r="BC13" s="3">
        <f>Sheet1!BB97+Sheet2!BB97</f>
        <v>0</v>
      </c>
      <c r="BD13" s="3">
        <f>Sheet1!BC97+Sheet2!BC97</f>
        <v>0</v>
      </c>
      <c r="BE13" s="3">
        <f>Sheet1!BD97+Sheet2!BD97</f>
        <v>0</v>
      </c>
      <c r="BF13" s="3">
        <f>Sheet1!BE97+Sheet2!BE97</f>
        <v>0</v>
      </c>
      <c r="BG13" s="3">
        <f>Sheet1!BF97+Sheet2!BF97</f>
        <v>0</v>
      </c>
      <c r="BH13" s="3">
        <f>Sheet1!BG97+Sheet2!BG97</f>
        <v>0</v>
      </c>
      <c r="BI13" s="3">
        <f>Sheet1!BH97+Sheet2!BH97</f>
        <v>0</v>
      </c>
      <c r="BJ13" s="3">
        <f>Sheet1!BI97+Sheet2!BI97</f>
        <v>0</v>
      </c>
      <c r="BK13" s="3">
        <f>Sheet1!BJ97+Sheet2!BJ97</f>
        <v>0</v>
      </c>
      <c r="BL13" s="3">
        <f>Sheet1!BK97+Sheet2!BK97</f>
        <v>0</v>
      </c>
      <c r="BM13" s="3">
        <f>Sheet1!BL97+Sheet2!BL97</f>
        <v>0</v>
      </c>
      <c r="BN13" s="3">
        <f>Sheet1!BM97+Sheet2!BM97</f>
        <v>0</v>
      </c>
      <c r="BO13" s="3">
        <f>Sheet1!BN97+Sheet2!BN97</f>
        <v>0</v>
      </c>
      <c r="BP13" s="3">
        <f>Sheet1!BO97+Sheet2!BO97</f>
        <v>0</v>
      </c>
      <c r="BQ13" s="3">
        <f>Sheet1!BP97+Sheet2!BP97</f>
        <v>0</v>
      </c>
      <c r="BR13" s="3">
        <f>Sheet1!BQ97+Sheet2!BQ97</f>
        <v>0</v>
      </c>
      <c r="BS13" s="3">
        <f>Sheet1!BR97+Sheet2!BR97</f>
        <v>0</v>
      </c>
      <c r="BT13" s="3">
        <f>Sheet1!BS97+Sheet2!BS97</f>
        <v>0</v>
      </c>
      <c r="BU13" s="3">
        <f>Sheet1!BT97+Sheet2!BT97</f>
        <v>0</v>
      </c>
      <c r="BV13" s="3">
        <f>Sheet1!BU97+Sheet2!BU97</f>
        <v>0</v>
      </c>
      <c r="BW13" s="3">
        <f>Sheet1!BV97+Sheet2!BV97</f>
        <v>0</v>
      </c>
      <c r="BX13" s="3">
        <f>Sheet1!BW97+Sheet2!BW97</f>
        <v>0</v>
      </c>
      <c r="BY13" s="3">
        <f>Sheet1!BX97+Sheet2!BX97</f>
        <v>0</v>
      </c>
      <c r="BZ13" s="3">
        <f>Sheet1!BY97+Sheet2!BY97</f>
        <v>0</v>
      </c>
      <c r="CA13" s="3">
        <f>Sheet1!BZ97+Sheet2!BZ97</f>
        <v>0</v>
      </c>
      <c r="CB13" s="3">
        <f>Sheet1!CA97+Sheet2!CA97</f>
        <v>0</v>
      </c>
      <c r="CC13" s="3">
        <f>Sheet1!CB97+Sheet2!CB97</f>
        <v>0</v>
      </c>
      <c r="CD13" s="3">
        <f>Sheet1!CC97+Sheet2!CC97</f>
        <v>0</v>
      </c>
      <c r="CE13" s="3">
        <f>Sheet1!CD97+Sheet2!CD97</f>
        <v>0</v>
      </c>
      <c r="CF13" s="3">
        <f>Sheet1!CE97+Sheet2!CE97</f>
        <v>0</v>
      </c>
      <c r="CG13" s="3">
        <f>Sheet1!CF97+Sheet2!CF97</f>
        <v>0</v>
      </c>
      <c r="CH13" s="3">
        <f>Sheet1!CG97+Sheet2!CG97</f>
        <v>0</v>
      </c>
      <c r="CI13" s="3">
        <f>Sheet1!CH97+Sheet2!CH97</f>
        <v>0</v>
      </c>
      <c r="CJ13" s="3">
        <f>Sheet1!CI97+Sheet2!CI97</f>
        <v>0</v>
      </c>
      <c r="CK13" s="3">
        <f>Sheet1!CJ97+Sheet2!CJ97</f>
        <v>0</v>
      </c>
      <c r="CL13" s="3">
        <f>Sheet1!CK97+Sheet2!CK97</f>
        <v>0</v>
      </c>
      <c r="CM13" s="3">
        <f>Sheet1!CL97+Sheet2!CL97</f>
        <v>0</v>
      </c>
      <c r="CN13" s="3">
        <f>Sheet1!CM97+Sheet2!CM97</f>
        <v>0</v>
      </c>
      <c r="CO13" s="3">
        <f>Sheet1!CN97+Sheet2!CN97</f>
        <v>0</v>
      </c>
      <c r="CP13" s="3">
        <f>Sheet1!CO97+Sheet2!CO97</f>
        <v>0</v>
      </c>
    </row>
    <row r="14" spans="1:98">
      <c r="A14" s="60" t="s">
        <v>254</v>
      </c>
      <c r="D14" s="3">
        <f>Sheet1!C98+Sheet2!C98</f>
        <v>0</v>
      </c>
      <c r="E14" s="3">
        <f>Sheet1!D98+Sheet2!D98</f>
        <v>0</v>
      </c>
      <c r="F14" s="3">
        <f>Sheet1!E98+Sheet2!E98</f>
        <v>0</v>
      </c>
      <c r="G14" s="3">
        <f>Sheet1!F98+Sheet2!F98</f>
        <v>0</v>
      </c>
      <c r="H14" s="3">
        <f>Sheet1!G98+Sheet2!G98</f>
        <v>0</v>
      </c>
      <c r="I14" s="3">
        <f>Sheet1!H98+Sheet2!H98</f>
        <v>0</v>
      </c>
      <c r="J14" s="3">
        <f>Sheet1!I98+Sheet2!I98</f>
        <v>0</v>
      </c>
      <c r="K14" s="3">
        <f>Sheet1!J98+Sheet2!J98</f>
        <v>0</v>
      </c>
      <c r="L14" s="3">
        <f>Sheet1!K98+Sheet2!K98</f>
        <v>0</v>
      </c>
      <c r="M14" s="3">
        <f>Sheet1!L98+Sheet2!L98</f>
        <v>0</v>
      </c>
      <c r="N14" s="3">
        <f>Sheet1!M98+Sheet2!M98</f>
        <v>0</v>
      </c>
      <c r="O14" s="3">
        <f>Sheet1!N98+Sheet2!N98</f>
        <v>0</v>
      </c>
      <c r="P14" s="3">
        <f>Sheet1!O98+Sheet2!O98</f>
        <v>0</v>
      </c>
      <c r="Q14" s="3">
        <f>Sheet1!P98+Sheet2!P98</f>
        <v>0</v>
      </c>
      <c r="R14" s="3">
        <f>Sheet1!Q98+Sheet2!Q98</f>
        <v>0</v>
      </c>
      <c r="S14" s="3">
        <f>Sheet1!R98+Sheet2!R98</f>
        <v>0</v>
      </c>
      <c r="T14" s="3">
        <f>Sheet1!S98+Sheet2!S98</f>
        <v>0</v>
      </c>
      <c r="U14" s="3">
        <f>Sheet1!T98+Sheet2!T98</f>
        <v>0</v>
      </c>
      <c r="V14" s="3">
        <f>Sheet1!U98+Sheet2!U98</f>
        <v>0</v>
      </c>
      <c r="W14" s="3">
        <f>Sheet1!V98+Sheet2!V98</f>
        <v>0</v>
      </c>
      <c r="X14" s="3">
        <f>Sheet1!W98+Sheet2!W98</f>
        <v>0</v>
      </c>
      <c r="Y14" s="3">
        <f>Sheet1!X98+Sheet2!X98</f>
        <v>0</v>
      </c>
      <c r="Z14" s="3">
        <f>Sheet1!Y98+Sheet2!Y98</f>
        <v>0</v>
      </c>
      <c r="AA14" s="3">
        <f>Sheet1!Z98+Sheet2!Z98</f>
        <v>0</v>
      </c>
      <c r="AB14" s="3">
        <f>Sheet1!AA98+Sheet2!AA98</f>
        <v>0</v>
      </c>
      <c r="AC14" s="3">
        <f>Sheet1!AB98+Sheet2!AB98</f>
        <v>0</v>
      </c>
      <c r="AD14" s="3">
        <f>Sheet1!AC98+Sheet2!AC98</f>
        <v>0</v>
      </c>
      <c r="AE14" s="3">
        <f>Sheet1!AD98+Sheet2!AD98</f>
        <v>0</v>
      </c>
      <c r="AF14" s="3">
        <f>Sheet1!AE98+Sheet2!AE98</f>
        <v>0</v>
      </c>
      <c r="AG14" s="3">
        <f>Sheet1!AF98+Sheet2!AF98</f>
        <v>0</v>
      </c>
      <c r="AH14" s="3">
        <f>Sheet1!AG98+Sheet2!AG98</f>
        <v>0</v>
      </c>
      <c r="AI14" s="3">
        <f>Sheet1!AH98+Sheet2!AH98</f>
        <v>0</v>
      </c>
      <c r="AJ14" s="3">
        <f>Sheet1!AI98+Sheet2!AI98</f>
        <v>0</v>
      </c>
      <c r="AK14" s="3">
        <f>Sheet1!AJ98+Sheet2!AJ98</f>
        <v>0</v>
      </c>
      <c r="AL14" s="3">
        <f>Sheet1!AK98+Sheet2!AK98</f>
        <v>0</v>
      </c>
      <c r="AM14" s="3">
        <f>Sheet1!AL98+Sheet2!AL98</f>
        <v>0</v>
      </c>
      <c r="AN14" s="3">
        <f>Sheet1!AM98+Sheet2!AM98</f>
        <v>0</v>
      </c>
      <c r="AO14" s="3">
        <f>Sheet1!AN98+Sheet2!AN98</f>
        <v>0</v>
      </c>
      <c r="AP14" s="3">
        <f>Sheet1!AO98+Sheet2!AO98</f>
        <v>0</v>
      </c>
      <c r="AQ14" s="3">
        <f>Sheet1!AP98+Sheet2!AP98</f>
        <v>0</v>
      </c>
      <c r="AR14" s="3">
        <f>Sheet1!AQ98+Sheet2!AQ98</f>
        <v>0</v>
      </c>
      <c r="AS14" s="3">
        <f>Sheet1!AR98+Sheet2!AR98</f>
        <v>0</v>
      </c>
      <c r="AT14" s="3">
        <f>Sheet1!AS98+Sheet2!AS98</f>
        <v>0</v>
      </c>
      <c r="AU14" s="3">
        <f>Sheet1!AT98+Sheet2!AT98</f>
        <v>0</v>
      </c>
      <c r="AV14" s="3">
        <f>Sheet1!AU98+Sheet2!AU98</f>
        <v>0</v>
      </c>
      <c r="AW14" s="3">
        <f>Sheet1!AV98+Sheet2!AV98</f>
        <v>0</v>
      </c>
      <c r="AX14" s="3">
        <f>Sheet1!AW98+Sheet2!AW98</f>
        <v>0</v>
      </c>
      <c r="AY14" s="3">
        <f>Sheet1!AX98+Sheet2!AX98</f>
        <v>0</v>
      </c>
      <c r="AZ14" s="3">
        <f>Sheet1!AY98+Sheet2!AY98</f>
        <v>0</v>
      </c>
      <c r="BA14" s="3">
        <f>Sheet1!AZ98+Sheet2!AZ98</f>
        <v>0</v>
      </c>
      <c r="BB14" s="3">
        <f>Sheet1!BA98+Sheet2!BA98</f>
        <v>0</v>
      </c>
      <c r="BC14" s="3">
        <f>Sheet1!BB98+Sheet2!BB98</f>
        <v>0</v>
      </c>
      <c r="BD14" s="3">
        <f>Sheet1!BC98+Sheet2!BC98</f>
        <v>0</v>
      </c>
      <c r="BE14" s="3">
        <f>Sheet1!BD98+Sheet2!BD98</f>
        <v>0</v>
      </c>
      <c r="BF14" s="3">
        <f>Sheet1!BE98+Sheet2!BE98</f>
        <v>0</v>
      </c>
      <c r="BG14" s="3">
        <f>Sheet1!BF98+Sheet2!BF98</f>
        <v>0</v>
      </c>
      <c r="BH14" s="3">
        <f>Sheet1!BG98+Sheet2!BG98</f>
        <v>0</v>
      </c>
      <c r="BI14" s="3">
        <f>Sheet1!BH98+Sheet2!BH98</f>
        <v>0</v>
      </c>
      <c r="BJ14" s="3">
        <f>Sheet1!BI98+Sheet2!BI98</f>
        <v>0</v>
      </c>
      <c r="BK14" s="3">
        <f>Sheet1!BJ98+Sheet2!BJ98</f>
        <v>0</v>
      </c>
      <c r="BL14" s="3">
        <f>Sheet1!BK98+Sheet2!BK98</f>
        <v>0</v>
      </c>
      <c r="BM14" s="3">
        <f>Sheet1!BL98+Sheet2!BL98</f>
        <v>0</v>
      </c>
      <c r="BN14" s="3">
        <f>Sheet1!BM98+Sheet2!BM98</f>
        <v>0</v>
      </c>
      <c r="BO14" s="3">
        <f>Sheet1!BN98+Sheet2!BN98</f>
        <v>0</v>
      </c>
      <c r="BP14" s="3">
        <f>Sheet1!BO98+Sheet2!BO98</f>
        <v>0</v>
      </c>
      <c r="BQ14" s="3">
        <f>Sheet1!BP98+Sheet2!BP98</f>
        <v>0</v>
      </c>
      <c r="BR14" s="3">
        <f>Sheet1!BQ98+Sheet2!BQ98</f>
        <v>0</v>
      </c>
      <c r="BS14" s="3">
        <f>Sheet1!BR98+Sheet2!BR98</f>
        <v>0</v>
      </c>
      <c r="BT14" s="3">
        <f>Sheet1!BS98+Sheet2!BS98</f>
        <v>0</v>
      </c>
      <c r="BU14" s="3">
        <f>Sheet1!BT98+Sheet2!BT98</f>
        <v>0</v>
      </c>
      <c r="BV14" s="3">
        <f>Sheet1!BU98+Sheet2!BU98</f>
        <v>0</v>
      </c>
      <c r="BW14" s="3">
        <f>Sheet1!BV98+Sheet2!BV98</f>
        <v>0</v>
      </c>
      <c r="BX14" s="3">
        <f>Sheet1!BW98+Sheet2!BW98</f>
        <v>0</v>
      </c>
      <c r="BY14" s="3">
        <f>Sheet1!BX98+Sheet2!BX98</f>
        <v>0</v>
      </c>
      <c r="BZ14" s="3">
        <f>Sheet1!BY98+Sheet2!BY98</f>
        <v>0</v>
      </c>
      <c r="CA14" s="3">
        <f>Sheet1!BZ98+Sheet2!BZ98</f>
        <v>0</v>
      </c>
      <c r="CB14" s="3">
        <f>Sheet1!CA98+Sheet2!CA98</f>
        <v>0</v>
      </c>
      <c r="CC14" s="3">
        <f>Sheet1!CB98+Sheet2!CB98</f>
        <v>0</v>
      </c>
      <c r="CD14" s="3">
        <f>Sheet1!CC98+Sheet2!CC98</f>
        <v>0</v>
      </c>
      <c r="CE14" s="3">
        <f>Sheet1!CD98+Sheet2!CD98</f>
        <v>0</v>
      </c>
      <c r="CF14" s="3">
        <f>Sheet1!CE98+Sheet2!CE98</f>
        <v>0</v>
      </c>
      <c r="CG14" s="3">
        <f>Sheet1!CF98+Sheet2!CF98</f>
        <v>0</v>
      </c>
      <c r="CH14" s="3">
        <f>Sheet1!CG98+Sheet2!CG98</f>
        <v>0</v>
      </c>
      <c r="CI14" s="3">
        <f>Sheet1!CH98+Sheet2!CH98</f>
        <v>0</v>
      </c>
      <c r="CJ14" s="3">
        <f>Sheet1!CI98+Sheet2!CI98</f>
        <v>0</v>
      </c>
      <c r="CK14" s="3">
        <f>Sheet1!CJ98+Sheet2!CJ98</f>
        <v>0</v>
      </c>
      <c r="CL14" s="3">
        <f>Sheet1!CK98+Sheet2!CK98</f>
        <v>0</v>
      </c>
      <c r="CM14" s="3">
        <f>Sheet1!CL98+Sheet2!CL98</f>
        <v>0</v>
      </c>
      <c r="CN14" s="3">
        <f>Sheet1!CM98+Sheet2!CM98</f>
        <v>0</v>
      </c>
      <c r="CO14" s="3">
        <f>Sheet1!CN98+Sheet2!CN98</f>
        <v>0</v>
      </c>
      <c r="CP14" s="3">
        <f>Sheet1!CO98+Sheet2!CO98</f>
        <v>0</v>
      </c>
    </row>
    <row r="15" spans="1:98">
      <c r="A15" s="60" t="s">
        <v>255</v>
      </c>
      <c r="D15" s="3">
        <f>Sheet1!C99+Sheet2!C99</f>
        <v>9751859.4262531959</v>
      </c>
      <c r="E15" s="3">
        <f>Sheet1!D99+Sheet2!D99</f>
        <v>9751859.4262531959</v>
      </c>
      <c r="F15" s="3">
        <f>Sheet1!E99+Sheet2!E99</f>
        <v>9751859.4262531959</v>
      </c>
      <c r="G15" s="3">
        <f>Sheet1!F99+Sheet2!F99</f>
        <v>9751859.4262531959</v>
      </c>
      <c r="H15" s="3">
        <f>Sheet1!G99+Sheet2!G99</f>
        <v>9751859.4262531959</v>
      </c>
      <c r="I15" s="3">
        <f>Sheet1!H99+Sheet2!H99</f>
        <v>9751859.4262531959</v>
      </c>
      <c r="J15" s="3">
        <f>Sheet1!I99+Sheet2!I99</f>
        <v>9751859.4262531959</v>
      </c>
      <c r="K15" s="3">
        <f>Sheet1!J99+Sheet2!J99</f>
        <v>9751859.4262531959</v>
      </c>
      <c r="L15" s="3">
        <f>Sheet1!K99+Sheet2!K99</f>
        <v>9751859.4262531959</v>
      </c>
      <c r="M15" s="3">
        <f>Sheet1!L99+Sheet2!L99</f>
        <v>9751859.4262531959</v>
      </c>
      <c r="N15" s="3">
        <f>Sheet1!M99+Sheet2!M99</f>
        <v>9751859.4262531959</v>
      </c>
      <c r="O15" s="3">
        <f>Sheet1!N99+Sheet2!N99</f>
        <v>9751859.4262531959</v>
      </c>
      <c r="P15" s="3">
        <f>Sheet1!O99+Sheet2!O99</f>
        <v>9751859.4262531959</v>
      </c>
      <c r="Q15" s="3">
        <f>Sheet1!P99+Sheet2!P99</f>
        <v>9751859.4262531959</v>
      </c>
      <c r="R15" s="3">
        <f>Sheet1!Q99+Sheet2!Q99</f>
        <v>9751859.4262531959</v>
      </c>
      <c r="S15" s="3">
        <f>Sheet1!R99+Sheet2!R99</f>
        <v>9751859.4262531959</v>
      </c>
      <c r="T15" s="3">
        <f>Sheet1!S99+Sheet2!S99</f>
        <v>9751859.4262531959</v>
      </c>
      <c r="U15" s="3">
        <f>Sheet1!T99+Sheet2!T99</f>
        <v>9751859.4262531959</v>
      </c>
      <c r="V15" s="3">
        <f>Sheet1!U99+Sheet2!U99</f>
        <v>9751859.4262531959</v>
      </c>
      <c r="W15" s="3">
        <f>Sheet1!V99+Sheet2!V99</f>
        <v>9751859.4262531959</v>
      </c>
      <c r="X15" s="3">
        <f>Sheet1!W99+Sheet2!W99</f>
        <v>0</v>
      </c>
      <c r="Y15" s="3">
        <f>Sheet1!X99+Sheet2!X99</f>
        <v>0</v>
      </c>
      <c r="Z15" s="3">
        <f>Sheet1!Y99+Sheet2!Y99</f>
        <v>0</v>
      </c>
      <c r="AA15" s="3">
        <f>Sheet1!Z99+Sheet2!Z99</f>
        <v>0</v>
      </c>
      <c r="AB15" s="3">
        <f>Sheet1!AA99+Sheet2!AA99</f>
        <v>0</v>
      </c>
      <c r="AC15" s="3">
        <f>Sheet1!AB99+Sheet2!AB99</f>
        <v>0</v>
      </c>
      <c r="AD15" s="3">
        <f>Sheet1!AC99+Sheet2!AC99</f>
        <v>0</v>
      </c>
      <c r="AE15" s="3">
        <f>Sheet1!AD99+Sheet2!AD99</f>
        <v>0</v>
      </c>
      <c r="AF15" s="3">
        <f>Sheet1!AE99+Sheet2!AE99</f>
        <v>0</v>
      </c>
      <c r="AG15" s="3">
        <f>Sheet1!AF99+Sheet2!AF99</f>
        <v>0</v>
      </c>
      <c r="AH15" s="3">
        <f>Sheet1!AG99+Sheet2!AG99</f>
        <v>0</v>
      </c>
      <c r="AI15" s="3">
        <f>Sheet1!AH99+Sheet2!AH99</f>
        <v>0</v>
      </c>
      <c r="AJ15" s="3">
        <f>Sheet1!AI99+Sheet2!AI99</f>
        <v>0</v>
      </c>
      <c r="AK15" s="3">
        <f>Sheet1!AJ99+Sheet2!AJ99</f>
        <v>0</v>
      </c>
      <c r="AL15" s="3">
        <f>Sheet1!AK99+Sheet2!AK99</f>
        <v>0</v>
      </c>
      <c r="AM15" s="3">
        <f>Sheet1!AL99+Sheet2!AL99</f>
        <v>0</v>
      </c>
      <c r="AN15" s="3">
        <f>Sheet1!AM99+Sheet2!AM99</f>
        <v>0</v>
      </c>
      <c r="AO15" s="3">
        <f>Sheet1!AN99+Sheet2!AN99</f>
        <v>0</v>
      </c>
      <c r="AP15" s="3">
        <f>Sheet1!AO99+Sheet2!AO99</f>
        <v>0</v>
      </c>
      <c r="AQ15" s="3">
        <f>Sheet1!AP99+Sheet2!AP99</f>
        <v>0</v>
      </c>
      <c r="AR15" s="3">
        <f>Sheet1!AQ99+Sheet2!AQ99</f>
        <v>0</v>
      </c>
      <c r="AS15" s="3">
        <f>Sheet1!AR99+Sheet2!AR99</f>
        <v>0</v>
      </c>
      <c r="AT15" s="3">
        <f>Sheet1!AS99+Sheet2!AS99</f>
        <v>0</v>
      </c>
      <c r="AU15" s="3">
        <f>Sheet1!AT99+Sheet2!AT99</f>
        <v>0</v>
      </c>
      <c r="AV15" s="3">
        <f>Sheet1!AU99+Sheet2!AU99</f>
        <v>0</v>
      </c>
      <c r="AW15" s="3">
        <f>Sheet1!AV99+Sheet2!AV99</f>
        <v>0</v>
      </c>
      <c r="AX15" s="3">
        <f>Sheet1!AW99+Sheet2!AW99</f>
        <v>0</v>
      </c>
      <c r="AY15" s="3">
        <f>Sheet1!AX99+Sheet2!AX99</f>
        <v>0</v>
      </c>
      <c r="AZ15" s="3">
        <f>Sheet1!AY99+Sheet2!AY99</f>
        <v>0</v>
      </c>
      <c r="BA15" s="3">
        <f>Sheet1!AZ99+Sheet2!AZ99</f>
        <v>0</v>
      </c>
      <c r="BB15" s="3">
        <f>Sheet1!BA99+Sheet2!BA99</f>
        <v>0</v>
      </c>
      <c r="BC15" s="3">
        <f>Sheet1!BB99+Sheet2!BB99</f>
        <v>0</v>
      </c>
      <c r="BD15" s="3">
        <f>Sheet1!BC99+Sheet2!BC99</f>
        <v>0</v>
      </c>
      <c r="BE15" s="3">
        <f>Sheet1!BD99+Sheet2!BD99</f>
        <v>0</v>
      </c>
      <c r="BF15" s="3">
        <f>Sheet1!BE99+Sheet2!BE99</f>
        <v>0</v>
      </c>
      <c r="BG15" s="3">
        <f>Sheet1!BF99+Sheet2!BF99</f>
        <v>0</v>
      </c>
      <c r="BH15" s="3">
        <f>Sheet1!BG99+Sheet2!BG99</f>
        <v>0</v>
      </c>
      <c r="BI15" s="3">
        <f>Sheet1!BH99+Sheet2!BH99</f>
        <v>0</v>
      </c>
      <c r="BJ15" s="3">
        <f>Sheet1!BI99+Sheet2!BI99</f>
        <v>0</v>
      </c>
      <c r="BK15" s="3">
        <f>Sheet1!BJ99+Sheet2!BJ99</f>
        <v>0</v>
      </c>
      <c r="BL15" s="3">
        <f>Sheet1!BK99+Sheet2!BK99</f>
        <v>0</v>
      </c>
      <c r="BM15" s="3">
        <f>Sheet1!BL99+Sheet2!BL99</f>
        <v>0</v>
      </c>
      <c r="BN15" s="3">
        <f>Sheet1!BM99+Sheet2!BM99</f>
        <v>0</v>
      </c>
      <c r="BO15" s="3">
        <f>Sheet1!BN99+Sheet2!BN99</f>
        <v>0</v>
      </c>
      <c r="BP15" s="3">
        <f>Sheet1!BO99+Sheet2!BO99</f>
        <v>0</v>
      </c>
      <c r="BQ15" s="3">
        <f>Sheet1!BP99+Sheet2!BP99</f>
        <v>0</v>
      </c>
      <c r="BR15" s="3">
        <f>Sheet1!BQ99+Sheet2!BQ99</f>
        <v>0</v>
      </c>
      <c r="BS15" s="3">
        <f>Sheet1!BR99+Sheet2!BR99</f>
        <v>0</v>
      </c>
      <c r="BT15" s="3">
        <f>Sheet1!BS99+Sheet2!BS99</f>
        <v>0</v>
      </c>
      <c r="BU15" s="3">
        <f>Sheet1!BT99+Sheet2!BT99</f>
        <v>0</v>
      </c>
      <c r="BV15" s="3">
        <f>Sheet1!BU99+Sheet2!BU99</f>
        <v>0</v>
      </c>
      <c r="BW15" s="3">
        <f>Sheet1!BV99+Sheet2!BV99</f>
        <v>0</v>
      </c>
      <c r="BX15" s="3">
        <f>Sheet1!BW99+Sheet2!BW99</f>
        <v>0</v>
      </c>
      <c r="BY15" s="3">
        <f>Sheet1!BX99+Sheet2!BX99</f>
        <v>0</v>
      </c>
      <c r="BZ15" s="3">
        <f>Sheet1!BY99+Sheet2!BY99</f>
        <v>0</v>
      </c>
      <c r="CA15" s="3">
        <f>Sheet1!BZ99+Sheet2!BZ99</f>
        <v>0</v>
      </c>
      <c r="CB15" s="3">
        <f>Sheet1!CA99+Sheet2!CA99</f>
        <v>0</v>
      </c>
      <c r="CC15" s="3">
        <f>Sheet1!CB99+Sheet2!CB99</f>
        <v>0</v>
      </c>
      <c r="CD15" s="3">
        <f>Sheet1!CC99+Sheet2!CC99</f>
        <v>0</v>
      </c>
      <c r="CE15" s="3">
        <f>Sheet1!CD99+Sheet2!CD99</f>
        <v>0</v>
      </c>
      <c r="CF15" s="3">
        <f>Sheet1!CE99+Sheet2!CE99</f>
        <v>0</v>
      </c>
      <c r="CG15" s="3">
        <f>Sheet1!CF99+Sheet2!CF99</f>
        <v>0</v>
      </c>
      <c r="CH15" s="3">
        <f>Sheet1!CG99+Sheet2!CG99</f>
        <v>0</v>
      </c>
      <c r="CI15" s="3">
        <f>Sheet1!CH99+Sheet2!CH99</f>
        <v>0</v>
      </c>
      <c r="CJ15" s="3">
        <f>Sheet1!CI99+Sheet2!CI99</f>
        <v>0</v>
      </c>
      <c r="CK15" s="3">
        <f>Sheet1!CJ99+Sheet2!CJ99</f>
        <v>0</v>
      </c>
      <c r="CL15" s="3">
        <f>Sheet1!CK99+Sheet2!CK99</f>
        <v>0</v>
      </c>
      <c r="CM15" s="3">
        <f>Sheet1!CL99+Sheet2!CL99</f>
        <v>0</v>
      </c>
      <c r="CN15" s="3">
        <f>Sheet1!CM99+Sheet2!CM99</f>
        <v>0</v>
      </c>
      <c r="CO15" s="3">
        <f>Sheet1!CN99+Sheet2!CN99</f>
        <v>0</v>
      </c>
      <c r="CP15" s="3">
        <f>Sheet1!CO99+Sheet2!CO99</f>
        <v>0</v>
      </c>
    </row>
    <row r="16" spans="1:98">
      <c r="A16" s="60" t="s">
        <v>256</v>
      </c>
      <c r="D16" s="3">
        <f>Sheet1!C100+Sheet2!C100</f>
        <v>0</v>
      </c>
      <c r="E16" s="3">
        <f>Sheet1!D100+Sheet2!D100</f>
        <v>0</v>
      </c>
      <c r="F16" s="3">
        <f>Sheet1!E100+Sheet2!E100</f>
        <v>0</v>
      </c>
      <c r="G16" s="3">
        <f>Sheet1!F100+Sheet2!F100</f>
        <v>0</v>
      </c>
      <c r="H16" s="3">
        <f>Sheet1!G100+Sheet2!G100</f>
        <v>0</v>
      </c>
      <c r="I16" s="3">
        <f>Sheet1!H100+Sheet2!H100</f>
        <v>0</v>
      </c>
      <c r="J16" s="3">
        <f>Sheet1!I100+Sheet2!I100</f>
        <v>0</v>
      </c>
      <c r="K16" s="3">
        <f>Sheet1!J100+Sheet2!J100</f>
        <v>0</v>
      </c>
      <c r="L16" s="3">
        <f>Sheet1!K100+Sheet2!K100</f>
        <v>0</v>
      </c>
      <c r="M16" s="3">
        <f>Sheet1!L100+Sheet2!L100</f>
        <v>0</v>
      </c>
      <c r="N16" s="3">
        <f>Sheet1!M100+Sheet2!M100</f>
        <v>0</v>
      </c>
      <c r="O16" s="3">
        <f>Sheet1!N100+Sheet2!N100</f>
        <v>0</v>
      </c>
      <c r="P16" s="3">
        <f>Sheet1!O100+Sheet2!O100</f>
        <v>0</v>
      </c>
      <c r="Q16" s="3">
        <f>Sheet1!P100+Sheet2!P100</f>
        <v>0</v>
      </c>
      <c r="R16" s="3">
        <f>Sheet1!Q100+Sheet2!Q100</f>
        <v>0</v>
      </c>
      <c r="S16" s="3">
        <f>Sheet1!R100+Sheet2!R100</f>
        <v>0</v>
      </c>
      <c r="T16" s="3">
        <f>Sheet1!S100+Sheet2!S100</f>
        <v>0</v>
      </c>
      <c r="U16" s="3">
        <f>Sheet1!T100+Sheet2!T100</f>
        <v>0</v>
      </c>
      <c r="V16" s="3">
        <f>Sheet1!U100+Sheet2!U100</f>
        <v>0</v>
      </c>
      <c r="W16" s="3">
        <f>Sheet1!V100+Sheet2!V100</f>
        <v>0</v>
      </c>
      <c r="X16" s="3">
        <f>Sheet1!W100+Sheet2!W100</f>
        <v>0</v>
      </c>
      <c r="Y16" s="3">
        <f>Sheet1!X100+Sheet2!X100</f>
        <v>0</v>
      </c>
      <c r="Z16" s="3">
        <f>Sheet1!Y100+Sheet2!Y100</f>
        <v>0</v>
      </c>
      <c r="AA16" s="3">
        <f>Sheet1!Z100+Sheet2!Z100</f>
        <v>0</v>
      </c>
      <c r="AB16" s="3">
        <f>Sheet1!AA100+Sheet2!AA100</f>
        <v>0</v>
      </c>
      <c r="AC16" s="3">
        <f>Sheet1!AB100+Sheet2!AB100</f>
        <v>0</v>
      </c>
      <c r="AD16" s="3">
        <f>Sheet1!AC100+Sheet2!AC100</f>
        <v>0</v>
      </c>
      <c r="AE16" s="3">
        <f>Sheet1!AD100+Sheet2!AD100</f>
        <v>0</v>
      </c>
      <c r="AF16" s="3">
        <f>Sheet1!AE100+Sheet2!AE100</f>
        <v>0</v>
      </c>
      <c r="AG16" s="3">
        <f>Sheet1!AF100+Sheet2!AF100</f>
        <v>0</v>
      </c>
      <c r="AH16" s="3">
        <f>Sheet1!AG100+Sheet2!AG100</f>
        <v>0</v>
      </c>
      <c r="AI16" s="3">
        <f>Sheet1!AH100+Sheet2!AH100</f>
        <v>0</v>
      </c>
      <c r="AJ16" s="3">
        <f>Sheet1!AI100+Sheet2!AI100</f>
        <v>0</v>
      </c>
      <c r="AK16" s="3">
        <f>Sheet1!AJ100+Sheet2!AJ100</f>
        <v>0</v>
      </c>
      <c r="AL16" s="3">
        <f>Sheet1!AK100+Sheet2!AK100</f>
        <v>0</v>
      </c>
      <c r="AM16" s="3">
        <f>Sheet1!AL100+Sheet2!AL100</f>
        <v>0</v>
      </c>
      <c r="AN16" s="3">
        <f>Sheet1!AM100+Sheet2!AM100</f>
        <v>0</v>
      </c>
      <c r="AO16" s="3">
        <f>Sheet1!AN100+Sheet2!AN100</f>
        <v>0</v>
      </c>
      <c r="AP16" s="3">
        <f>Sheet1!AO100+Sheet2!AO100</f>
        <v>0</v>
      </c>
      <c r="AQ16" s="3">
        <f>Sheet1!AP100+Sheet2!AP100</f>
        <v>0</v>
      </c>
      <c r="AR16" s="3">
        <f>Sheet1!AQ100+Sheet2!AQ100</f>
        <v>0</v>
      </c>
      <c r="AS16" s="3">
        <f>Sheet1!AR100+Sheet2!AR100</f>
        <v>0</v>
      </c>
      <c r="AT16" s="3">
        <f>Sheet1!AS100+Sheet2!AS100</f>
        <v>0</v>
      </c>
      <c r="AU16" s="3">
        <f>Sheet1!AT100+Sheet2!AT100</f>
        <v>0</v>
      </c>
      <c r="AV16" s="3">
        <f>Sheet1!AU100+Sheet2!AU100</f>
        <v>0</v>
      </c>
      <c r="AW16" s="3">
        <f>Sheet1!AV100+Sheet2!AV100</f>
        <v>0</v>
      </c>
      <c r="AX16" s="3">
        <f>Sheet1!AW100+Sheet2!AW100</f>
        <v>0</v>
      </c>
      <c r="AY16" s="3">
        <f>Sheet1!AX100+Sheet2!AX100</f>
        <v>0</v>
      </c>
      <c r="AZ16" s="3">
        <f>Sheet1!AY100+Sheet2!AY100</f>
        <v>0</v>
      </c>
      <c r="BA16" s="3">
        <f>Sheet1!AZ100+Sheet2!AZ100</f>
        <v>0</v>
      </c>
      <c r="BB16" s="3">
        <f>Sheet1!BA100+Sheet2!BA100</f>
        <v>0</v>
      </c>
      <c r="BC16" s="3">
        <f>Sheet1!BB100+Sheet2!BB100</f>
        <v>0</v>
      </c>
      <c r="BD16" s="3">
        <f>Sheet1!BC100+Sheet2!BC100</f>
        <v>0</v>
      </c>
      <c r="BE16" s="3">
        <f>Sheet1!BD100+Sheet2!BD100</f>
        <v>0</v>
      </c>
      <c r="BF16" s="3">
        <f>Sheet1!BE100+Sheet2!BE100</f>
        <v>0</v>
      </c>
      <c r="BG16" s="3">
        <f>Sheet1!BF100+Sheet2!BF100</f>
        <v>0</v>
      </c>
      <c r="BH16" s="3">
        <f>Sheet1!BG100+Sheet2!BG100</f>
        <v>0</v>
      </c>
      <c r="BI16" s="3">
        <f>Sheet1!BH100+Sheet2!BH100</f>
        <v>0</v>
      </c>
      <c r="BJ16" s="3">
        <f>Sheet1!BI100+Sheet2!BI100</f>
        <v>0</v>
      </c>
      <c r="BK16" s="3">
        <f>Sheet1!BJ100+Sheet2!BJ100</f>
        <v>0</v>
      </c>
      <c r="BL16" s="3">
        <f>Sheet1!BK100+Sheet2!BK100</f>
        <v>0</v>
      </c>
      <c r="BM16" s="3">
        <f>Sheet1!BL100+Sheet2!BL100</f>
        <v>0</v>
      </c>
      <c r="BN16" s="3">
        <f>Sheet1!BM100+Sheet2!BM100</f>
        <v>0</v>
      </c>
      <c r="BO16" s="3">
        <f>Sheet1!BN100+Sheet2!BN100</f>
        <v>0</v>
      </c>
      <c r="BP16" s="3">
        <f>Sheet1!BO100+Sheet2!BO100</f>
        <v>0</v>
      </c>
      <c r="BQ16" s="3">
        <f>Sheet1!BP100+Sheet2!BP100</f>
        <v>0</v>
      </c>
      <c r="BR16" s="3">
        <f>Sheet1!BQ100+Sheet2!BQ100</f>
        <v>0</v>
      </c>
      <c r="BS16" s="3">
        <f>Sheet1!BR100+Sheet2!BR100</f>
        <v>0</v>
      </c>
      <c r="BT16" s="3">
        <f>Sheet1!BS100+Sheet2!BS100</f>
        <v>0</v>
      </c>
      <c r="BU16" s="3">
        <f>Sheet1!BT100+Sheet2!BT100</f>
        <v>0</v>
      </c>
      <c r="BV16" s="3">
        <f>Sheet1!BU100+Sheet2!BU100</f>
        <v>0</v>
      </c>
      <c r="BW16" s="3">
        <f>Sheet1!BV100+Sheet2!BV100</f>
        <v>0</v>
      </c>
      <c r="BX16" s="3">
        <f>Sheet1!BW100+Sheet2!BW100</f>
        <v>0</v>
      </c>
      <c r="BY16" s="3">
        <f>Sheet1!BX100+Sheet2!BX100</f>
        <v>0</v>
      </c>
      <c r="BZ16" s="3">
        <f>Sheet1!BY100+Sheet2!BY100</f>
        <v>0</v>
      </c>
      <c r="CA16" s="3">
        <f>Sheet1!BZ100+Sheet2!BZ100</f>
        <v>0</v>
      </c>
      <c r="CB16" s="3">
        <f>Sheet1!CA100+Sheet2!CA100</f>
        <v>0</v>
      </c>
      <c r="CC16" s="3">
        <f>Sheet1!CB100+Sheet2!CB100</f>
        <v>0</v>
      </c>
      <c r="CD16" s="3">
        <f>Sheet1!CC100+Sheet2!CC100</f>
        <v>0</v>
      </c>
      <c r="CE16" s="3">
        <f>Sheet1!CD100+Sheet2!CD100</f>
        <v>0</v>
      </c>
      <c r="CF16" s="3">
        <f>Sheet1!CE100+Sheet2!CE100</f>
        <v>0</v>
      </c>
      <c r="CG16" s="3">
        <f>Sheet1!CF100+Sheet2!CF100</f>
        <v>0</v>
      </c>
      <c r="CH16" s="3">
        <f>Sheet1!CG100+Sheet2!CG100</f>
        <v>0</v>
      </c>
      <c r="CI16" s="3">
        <f>Sheet1!CH100+Sheet2!CH100</f>
        <v>0</v>
      </c>
      <c r="CJ16" s="3">
        <f>Sheet1!CI100+Sheet2!CI100</f>
        <v>0</v>
      </c>
      <c r="CK16" s="3">
        <f>Sheet1!CJ100+Sheet2!CJ100</f>
        <v>0</v>
      </c>
      <c r="CL16" s="3">
        <f>Sheet1!CK100+Sheet2!CK100</f>
        <v>0</v>
      </c>
      <c r="CM16" s="3">
        <f>Sheet1!CL100+Sheet2!CL100</f>
        <v>0</v>
      </c>
      <c r="CN16" s="3">
        <f>Sheet1!CM100+Sheet2!CM100</f>
        <v>0</v>
      </c>
      <c r="CO16" s="3">
        <f>Sheet1!CN100+Sheet2!CN100</f>
        <v>0</v>
      </c>
      <c r="CP16" s="3">
        <f>Sheet1!CO100+Sheet2!CO100</f>
        <v>0</v>
      </c>
    </row>
    <row r="17" spans="1:94">
      <c r="A17" s="59" t="s">
        <v>257</v>
      </c>
      <c r="D17" s="3">
        <f>Sheet1!C101+Sheet2!C101</f>
        <v>2249223.6521621807</v>
      </c>
      <c r="E17" s="3">
        <f>Sheet1!D101+Sheet2!D101</f>
        <v>2249223.6521621807</v>
      </c>
      <c r="F17" s="3">
        <f>Sheet1!E101+Sheet2!E101</f>
        <v>2249223.6521621807</v>
      </c>
      <c r="G17" s="3">
        <f>Sheet1!F101+Sheet2!F101</f>
        <v>2249223.6521621807</v>
      </c>
      <c r="H17" s="3">
        <f>Sheet1!G101+Sheet2!G101</f>
        <v>2249223.6521621807</v>
      </c>
      <c r="I17" s="3">
        <f>Sheet1!H101+Sheet2!H101</f>
        <v>2249223.6521621807</v>
      </c>
      <c r="J17" s="3">
        <f>Sheet1!I101+Sheet2!I101</f>
        <v>2249223.6521621807</v>
      </c>
      <c r="K17" s="3">
        <f>Sheet1!J101+Sheet2!J101</f>
        <v>2249223.6521621807</v>
      </c>
      <c r="L17" s="3">
        <f>Sheet1!K101+Sheet2!K101</f>
        <v>2249223.6521621807</v>
      </c>
      <c r="M17" s="3">
        <f>Sheet1!L101+Sheet2!L101</f>
        <v>2249223.6521621807</v>
      </c>
      <c r="N17" s="3">
        <f>Sheet1!M101+Sheet2!M101</f>
        <v>2249223.6521621807</v>
      </c>
      <c r="O17" s="3">
        <f>Sheet1!N101+Sheet2!N101</f>
        <v>2249223.6521621807</v>
      </c>
      <c r="P17" s="3">
        <f>Sheet1!O101+Sheet2!O101</f>
        <v>2249223.6521621807</v>
      </c>
      <c r="Q17" s="3">
        <f>Sheet1!P101+Sheet2!P101</f>
        <v>2249223.6521621807</v>
      </c>
      <c r="R17" s="3">
        <f>Sheet1!Q101+Sheet2!Q101</f>
        <v>2249223.6521621807</v>
      </c>
      <c r="S17" s="3">
        <f>Sheet1!R101+Sheet2!R101</f>
        <v>2249223.6521621807</v>
      </c>
      <c r="T17" s="3">
        <f>Sheet1!S101+Sheet2!S101</f>
        <v>2249223.6521621807</v>
      </c>
      <c r="U17" s="3">
        <f>Sheet1!T101+Sheet2!T101</f>
        <v>2249223.6521621807</v>
      </c>
      <c r="V17" s="3">
        <f>Sheet1!U101+Sheet2!U101</f>
        <v>2249223.6521621807</v>
      </c>
      <c r="W17" s="3">
        <f>Sheet1!V101+Sheet2!V101</f>
        <v>2249223.6521621807</v>
      </c>
      <c r="X17" s="3">
        <f>Sheet1!W101+Sheet2!W101</f>
        <v>0</v>
      </c>
      <c r="Y17" s="3">
        <f>Sheet1!X101+Sheet2!X101</f>
        <v>0</v>
      </c>
      <c r="Z17" s="3">
        <f>Sheet1!Y101+Sheet2!Y101</f>
        <v>0</v>
      </c>
      <c r="AA17" s="3">
        <f>Sheet1!Z101+Sheet2!Z101</f>
        <v>0</v>
      </c>
      <c r="AB17" s="3">
        <f>Sheet1!AA101+Sheet2!AA101</f>
        <v>0</v>
      </c>
      <c r="AC17" s="3">
        <f>Sheet1!AB101+Sheet2!AB101</f>
        <v>0</v>
      </c>
      <c r="AD17" s="3">
        <f>Sheet1!AC101+Sheet2!AC101</f>
        <v>0</v>
      </c>
      <c r="AE17" s="3">
        <f>Sheet1!AD101+Sheet2!AD101</f>
        <v>0</v>
      </c>
      <c r="AF17" s="3">
        <f>Sheet1!AE101+Sheet2!AE101</f>
        <v>0</v>
      </c>
      <c r="AG17" s="3">
        <f>Sheet1!AF101+Sheet2!AF101</f>
        <v>0</v>
      </c>
      <c r="AH17" s="3">
        <f>Sheet1!AG101+Sheet2!AG101</f>
        <v>0</v>
      </c>
      <c r="AI17" s="3">
        <f>Sheet1!AH101+Sheet2!AH101</f>
        <v>0</v>
      </c>
      <c r="AJ17" s="3">
        <f>Sheet1!AI101+Sheet2!AI101</f>
        <v>0</v>
      </c>
      <c r="AK17" s="3">
        <f>Sheet1!AJ101+Sheet2!AJ101</f>
        <v>0</v>
      </c>
      <c r="AL17" s="3">
        <f>Sheet1!AK101+Sheet2!AK101</f>
        <v>0</v>
      </c>
      <c r="AM17" s="3">
        <f>Sheet1!AL101+Sheet2!AL101</f>
        <v>0</v>
      </c>
      <c r="AN17" s="3">
        <f>Sheet1!AM101+Sheet2!AM101</f>
        <v>0</v>
      </c>
      <c r="AO17" s="3">
        <f>Sheet1!AN101+Sheet2!AN101</f>
        <v>0</v>
      </c>
      <c r="AP17" s="3">
        <f>Sheet1!AO101+Sheet2!AO101</f>
        <v>0</v>
      </c>
      <c r="AQ17" s="3">
        <f>Sheet1!AP101+Sheet2!AP101</f>
        <v>0</v>
      </c>
      <c r="AR17" s="3">
        <f>Sheet1!AQ101+Sheet2!AQ101</f>
        <v>0</v>
      </c>
      <c r="AS17" s="3">
        <f>Sheet1!AR101+Sheet2!AR101</f>
        <v>0</v>
      </c>
      <c r="AT17" s="3">
        <f>Sheet1!AS101+Sheet2!AS101</f>
        <v>0</v>
      </c>
      <c r="AU17" s="3">
        <f>Sheet1!AT101+Sheet2!AT101</f>
        <v>0</v>
      </c>
      <c r="AV17" s="3">
        <f>Sheet1!AU101+Sheet2!AU101</f>
        <v>0</v>
      </c>
      <c r="AW17" s="3">
        <f>Sheet1!AV101+Sheet2!AV101</f>
        <v>0</v>
      </c>
      <c r="AX17" s="3">
        <f>Sheet1!AW101+Sheet2!AW101</f>
        <v>0</v>
      </c>
      <c r="AY17" s="3">
        <f>Sheet1!AX101+Sheet2!AX101</f>
        <v>0</v>
      </c>
      <c r="AZ17" s="3">
        <f>Sheet1!AY101+Sheet2!AY101</f>
        <v>0</v>
      </c>
      <c r="BA17" s="3">
        <f>Sheet1!AZ101+Sheet2!AZ101</f>
        <v>0</v>
      </c>
      <c r="BB17" s="3">
        <f>Sheet1!BA101+Sheet2!BA101</f>
        <v>0</v>
      </c>
      <c r="BC17" s="3">
        <f>Sheet1!BB101+Sheet2!BB101</f>
        <v>0</v>
      </c>
      <c r="BD17" s="3">
        <f>Sheet1!BC101+Sheet2!BC101</f>
        <v>0</v>
      </c>
      <c r="BE17" s="3">
        <f>Sheet1!BD101+Sheet2!BD101</f>
        <v>0</v>
      </c>
      <c r="BF17" s="3">
        <f>Sheet1!BE101+Sheet2!BE101</f>
        <v>0</v>
      </c>
      <c r="BG17" s="3">
        <f>Sheet1!BF101+Sheet2!BF101</f>
        <v>0</v>
      </c>
      <c r="BH17" s="3">
        <f>Sheet1!BG101+Sheet2!BG101</f>
        <v>0</v>
      </c>
      <c r="BI17" s="3">
        <f>Sheet1!BH101+Sheet2!BH101</f>
        <v>0</v>
      </c>
      <c r="BJ17" s="3">
        <f>Sheet1!BI101+Sheet2!BI101</f>
        <v>0</v>
      </c>
      <c r="BK17" s="3">
        <f>Sheet1!BJ101+Sheet2!BJ101</f>
        <v>0</v>
      </c>
      <c r="BL17" s="3">
        <f>Sheet1!BK101+Sheet2!BK101</f>
        <v>0</v>
      </c>
      <c r="BM17" s="3">
        <f>Sheet1!BL101+Sheet2!BL101</f>
        <v>0</v>
      </c>
      <c r="BN17" s="3">
        <f>Sheet1!BM101+Sheet2!BM101</f>
        <v>0</v>
      </c>
      <c r="BO17" s="3">
        <f>Sheet1!BN101+Sheet2!BN101</f>
        <v>0</v>
      </c>
      <c r="BP17" s="3">
        <f>Sheet1!BO101+Sheet2!BO101</f>
        <v>0</v>
      </c>
      <c r="BQ17" s="3">
        <f>Sheet1!BP101+Sheet2!BP101</f>
        <v>0</v>
      </c>
      <c r="BR17" s="3">
        <f>Sheet1!BQ101+Sheet2!BQ101</f>
        <v>0</v>
      </c>
      <c r="BS17" s="3">
        <f>Sheet1!BR101+Sheet2!BR101</f>
        <v>0</v>
      </c>
      <c r="BT17" s="3">
        <f>Sheet1!BS101+Sheet2!BS101</f>
        <v>0</v>
      </c>
      <c r="BU17" s="3">
        <f>Sheet1!BT101+Sheet2!BT101</f>
        <v>0</v>
      </c>
      <c r="BV17" s="3">
        <f>Sheet1!BU101+Sheet2!BU101</f>
        <v>0</v>
      </c>
      <c r="BW17" s="3">
        <f>Sheet1!BV101+Sheet2!BV101</f>
        <v>0</v>
      </c>
      <c r="BX17" s="3">
        <f>Sheet1!BW101+Sheet2!BW101</f>
        <v>0</v>
      </c>
      <c r="BY17" s="3">
        <f>Sheet1!BX101+Sheet2!BX101</f>
        <v>0</v>
      </c>
      <c r="BZ17" s="3">
        <f>Sheet1!BY101+Sheet2!BY101</f>
        <v>0</v>
      </c>
      <c r="CA17" s="3">
        <f>Sheet1!BZ101+Sheet2!BZ101</f>
        <v>0</v>
      </c>
      <c r="CB17" s="3">
        <f>Sheet1!CA101+Sheet2!CA101</f>
        <v>0</v>
      </c>
      <c r="CC17" s="3">
        <f>Sheet1!CB101+Sheet2!CB101</f>
        <v>0</v>
      </c>
      <c r="CD17" s="3">
        <f>Sheet1!CC101+Sheet2!CC101</f>
        <v>0</v>
      </c>
      <c r="CE17" s="3">
        <f>Sheet1!CD101+Sheet2!CD101</f>
        <v>0</v>
      </c>
      <c r="CF17" s="3">
        <f>Sheet1!CE101+Sheet2!CE101</f>
        <v>0</v>
      </c>
      <c r="CG17" s="3">
        <f>Sheet1!CF101+Sheet2!CF101</f>
        <v>0</v>
      </c>
      <c r="CH17" s="3">
        <f>Sheet1!CG101+Sheet2!CG101</f>
        <v>0</v>
      </c>
      <c r="CI17" s="3">
        <f>Sheet1!CH101+Sheet2!CH101</f>
        <v>0</v>
      </c>
      <c r="CJ17" s="3">
        <f>Sheet1!CI101+Sheet2!CI101</f>
        <v>0</v>
      </c>
      <c r="CK17" s="3">
        <f>Sheet1!CJ101+Sheet2!CJ101</f>
        <v>0</v>
      </c>
      <c r="CL17" s="3">
        <f>Sheet1!CK101+Sheet2!CK101</f>
        <v>0</v>
      </c>
      <c r="CM17" s="3">
        <f>Sheet1!CL101+Sheet2!CL101</f>
        <v>0</v>
      </c>
      <c r="CN17" s="3">
        <f>Sheet1!CM101+Sheet2!CM101</f>
        <v>0</v>
      </c>
      <c r="CO17" s="3">
        <f>Sheet1!CN101+Sheet2!CN101</f>
        <v>0</v>
      </c>
      <c r="CP17" s="3">
        <f>Sheet1!CO101+Sheet2!CO101</f>
        <v>0</v>
      </c>
    </row>
    <row r="18" spans="1:94">
      <c r="A18" s="16" t="s">
        <v>47</v>
      </c>
      <c r="D18" s="3">
        <f>Sheet1!C102+Sheet2!C102</f>
        <v>0</v>
      </c>
      <c r="E18" s="3">
        <f>Sheet1!D102+Sheet2!D102</f>
        <v>0</v>
      </c>
      <c r="F18" s="3">
        <f>Sheet1!E102+Sheet2!E102</f>
        <v>0</v>
      </c>
      <c r="G18" s="3">
        <f>Sheet1!F102+Sheet2!F102</f>
        <v>0</v>
      </c>
      <c r="H18" s="3">
        <f>Sheet1!G102+Sheet2!G102</f>
        <v>0</v>
      </c>
      <c r="I18" s="3">
        <f>Sheet1!H102+Sheet2!H102</f>
        <v>0</v>
      </c>
      <c r="J18" s="3">
        <f>Sheet1!I102+Sheet2!I102</f>
        <v>0</v>
      </c>
      <c r="K18" s="3">
        <f>Sheet1!J102+Sheet2!J102</f>
        <v>0</v>
      </c>
      <c r="L18" s="3">
        <f>Sheet1!K102+Sheet2!K102</f>
        <v>0</v>
      </c>
      <c r="M18" s="3">
        <f>Sheet1!L102+Sheet2!L102</f>
        <v>0</v>
      </c>
      <c r="N18" s="3">
        <f>Sheet1!M102+Sheet2!M102</f>
        <v>0</v>
      </c>
      <c r="O18" s="3">
        <f>Sheet1!N102+Sheet2!N102</f>
        <v>0</v>
      </c>
      <c r="P18" s="3">
        <f>Sheet1!O102+Sheet2!O102</f>
        <v>0</v>
      </c>
      <c r="Q18" s="3">
        <f>Sheet1!P102+Sheet2!P102</f>
        <v>0</v>
      </c>
      <c r="R18" s="3">
        <f>Sheet1!Q102+Sheet2!Q102</f>
        <v>0</v>
      </c>
      <c r="S18" s="3">
        <f>Sheet1!R102+Sheet2!R102</f>
        <v>0</v>
      </c>
      <c r="T18" s="3">
        <f>Sheet1!S102+Sheet2!S102</f>
        <v>0</v>
      </c>
      <c r="U18" s="3">
        <f>Sheet1!T102+Sheet2!T102</f>
        <v>0</v>
      </c>
      <c r="V18" s="3">
        <f>Sheet1!U102+Sheet2!U102</f>
        <v>0</v>
      </c>
      <c r="W18" s="3">
        <f>Sheet1!V102+Sheet2!V102</f>
        <v>0</v>
      </c>
      <c r="X18" s="3">
        <f>Sheet1!W102+Sheet2!W102</f>
        <v>0</v>
      </c>
      <c r="Y18" s="3">
        <f>Sheet1!X102+Sheet2!X102</f>
        <v>0</v>
      </c>
      <c r="Z18" s="3">
        <f>Sheet1!Y102+Sheet2!Y102</f>
        <v>0</v>
      </c>
      <c r="AA18" s="3">
        <f>Sheet1!Z102+Sheet2!Z102</f>
        <v>0</v>
      </c>
      <c r="AB18" s="3">
        <f>Sheet1!AA102+Sheet2!AA102</f>
        <v>0</v>
      </c>
      <c r="AC18" s="3">
        <f>Sheet1!AB102+Sheet2!AB102</f>
        <v>0</v>
      </c>
      <c r="AD18" s="3">
        <f>Sheet1!AC102+Sheet2!AC102</f>
        <v>0</v>
      </c>
      <c r="AE18" s="3">
        <f>Sheet1!AD102+Sheet2!AD102</f>
        <v>0</v>
      </c>
      <c r="AF18" s="3">
        <f>Sheet1!AE102+Sheet2!AE102</f>
        <v>0</v>
      </c>
      <c r="AG18" s="3">
        <f>Sheet1!AF102+Sheet2!AF102</f>
        <v>0</v>
      </c>
      <c r="AH18" s="3">
        <f>Sheet1!AG102+Sheet2!AG102</f>
        <v>0</v>
      </c>
      <c r="AI18" s="3">
        <f>Sheet1!AH102+Sheet2!AH102</f>
        <v>0</v>
      </c>
      <c r="AJ18" s="3">
        <f>Sheet1!AI102+Sheet2!AI102</f>
        <v>0</v>
      </c>
      <c r="AK18" s="3">
        <f>Sheet1!AJ102+Sheet2!AJ102</f>
        <v>0</v>
      </c>
      <c r="AL18" s="3">
        <f>Sheet1!AK102+Sheet2!AK102</f>
        <v>0</v>
      </c>
      <c r="AM18" s="3">
        <f>Sheet1!AL102+Sheet2!AL102</f>
        <v>0</v>
      </c>
      <c r="AN18" s="3">
        <f>Sheet1!AM102+Sheet2!AM102</f>
        <v>0</v>
      </c>
      <c r="AO18" s="3">
        <f>Sheet1!AN102+Sheet2!AN102</f>
        <v>0</v>
      </c>
      <c r="AP18" s="3">
        <f>Sheet1!AO102+Sheet2!AO102</f>
        <v>0</v>
      </c>
      <c r="AQ18" s="3">
        <f>Sheet1!AP102+Sheet2!AP102</f>
        <v>0</v>
      </c>
      <c r="AR18" s="3">
        <f>Sheet1!AQ102+Sheet2!AQ102</f>
        <v>0</v>
      </c>
      <c r="AS18" s="3">
        <f>Sheet1!AR102+Sheet2!AR102</f>
        <v>0</v>
      </c>
      <c r="AT18" s="3">
        <f>Sheet1!AS102+Sheet2!AS102</f>
        <v>0</v>
      </c>
      <c r="AU18" s="3">
        <f>Sheet1!AT102+Sheet2!AT102</f>
        <v>0</v>
      </c>
      <c r="AV18" s="3">
        <f>Sheet1!AU102+Sheet2!AU102</f>
        <v>0</v>
      </c>
      <c r="AW18" s="3">
        <f>Sheet1!AV102+Sheet2!AV102</f>
        <v>0</v>
      </c>
      <c r="AX18" s="3">
        <f>Sheet1!AW102+Sheet2!AW102</f>
        <v>0</v>
      </c>
      <c r="AY18" s="3">
        <f>Sheet1!AX102+Sheet2!AX102</f>
        <v>0</v>
      </c>
      <c r="AZ18" s="3">
        <f>Sheet1!AY102+Sheet2!AY102</f>
        <v>0</v>
      </c>
      <c r="BA18" s="3">
        <f>Sheet1!AZ102+Sheet2!AZ102</f>
        <v>0</v>
      </c>
      <c r="BB18" s="3">
        <f>Sheet1!BA102+Sheet2!BA102</f>
        <v>0</v>
      </c>
      <c r="BC18" s="3">
        <f>Sheet1!BB102+Sheet2!BB102</f>
        <v>0</v>
      </c>
      <c r="BD18" s="3">
        <f>Sheet1!BC102+Sheet2!BC102</f>
        <v>0</v>
      </c>
      <c r="BE18" s="3">
        <f>Sheet1!BD102+Sheet2!BD102</f>
        <v>0</v>
      </c>
      <c r="BF18" s="3">
        <f>Sheet1!BE102+Sheet2!BE102</f>
        <v>0</v>
      </c>
      <c r="BG18" s="3">
        <f>Sheet1!BF102+Sheet2!BF102</f>
        <v>0</v>
      </c>
      <c r="BH18" s="3">
        <f>Sheet1!BG102+Sheet2!BG102</f>
        <v>0</v>
      </c>
      <c r="BI18" s="3">
        <f>Sheet1!BH102+Sheet2!BH102</f>
        <v>0</v>
      </c>
      <c r="BJ18" s="3">
        <f>Sheet1!BI102+Sheet2!BI102</f>
        <v>0</v>
      </c>
      <c r="BK18" s="3">
        <f>Sheet1!BJ102+Sheet2!BJ102</f>
        <v>0</v>
      </c>
      <c r="BL18" s="3">
        <f>Sheet1!BK102+Sheet2!BK102</f>
        <v>0</v>
      </c>
      <c r="BM18" s="3">
        <f>Sheet1!BL102+Sheet2!BL102</f>
        <v>0</v>
      </c>
      <c r="BN18" s="3">
        <f>Sheet1!BM102+Sheet2!BM102</f>
        <v>0</v>
      </c>
      <c r="BO18" s="3">
        <f>Sheet1!BN102+Sheet2!BN102</f>
        <v>0</v>
      </c>
      <c r="BP18" s="3">
        <f>Sheet1!BO102+Sheet2!BO102</f>
        <v>0</v>
      </c>
      <c r="BQ18" s="3">
        <f>Sheet1!BP102+Sheet2!BP102</f>
        <v>0</v>
      </c>
      <c r="BR18" s="3">
        <f>Sheet1!BQ102+Sheet2!BQ102</f>
        <v>0</v>
      </c>
      <c r="BS18" s="3">
        <f>Sheet1!BR102+Sheet2!BR102</f>
        <v>0</v>
      </c>
      <c r="BT18" s="3">
        <f>Sheet1!BS102+Sheet2!BS102</f>
        <v>0</v>
      </c>
      <c r="BU18" s="3">
        <f>Sheet1!BT102+Sheet2!BT102</f>
        <v>0</v>
      </c>
      <c r="BV18" s="3">
        <f>Sheet1!BU102+Sheet2!BU102</f>
        <v>0</v>
      </c>
      <c r="BW18" s="3">
        <f>Sheet1!BV102+Sheet2!BV102</f>
        <v>0</v>
      </c>
      <c r="BX18" s="3">
        <f>Sheet1!BW102+Sheet2!BW102</f>
        <v>0</v>
      </c>
      <c r="BY18" s="3">
        <f>Sheet1!BX102+Sheet2!BX102</f>
        <v>0</v>
      </c>
      <c r="BZ18" s="3">
        <f>Sheet1!BY102+Sheet2!BY102</f>
        <v>0</v>
      </c>
      <c r="CA18" s="3">
        <f>Sheet1!BZ102+Sheet2!BZ102</f>
        <v>0</v>
      </c>
      <c r="CB18" s="3">
        <f>Sheet1!CA102+Sheet2!CA102</f>
        <v>0</v>
      </c>
      <c r="CC18" s="3">
        <f>Sheet1!CB102+Sheet2!CB102</f>
        <v>0</v>
      </c>
      <c r="CD18" s="3">
        <f>Sheet1!CC102+Sheet2!CC102</f>
        <v>0</v>
      </c>
      <c r="CE18" s="3">
        <f>Sheet1!CD102+Sheet2!CD102</f>
        <v>0</v>
      </c>
      <c r="CF18" s="3">
        <f>Sheet1!CE102+Sheet2!CE102</f>
        <v>0</v>
      </c>
      <c r="CG18" s="3">
        <f>Sheet1!CF102+Sheet2!CF102</f>
        <v>0</v>
      </c>
      <c r="CH18" s="3">
        <f>Sheet1!CG102+Sheet2!CG102</f>
        <v>0</v>
      </c>
      <c r="CI18" s="3">
        <f>Sheet1!CH102+Sheet2!CH102</f>
        <v>0</v>
      </c>
      <c r="CJ18" s="3">
        <f>Sheet1!CI102+Sheet2!CI102</f>
        <v>0</v>
      </c>
      <c r="CK18" s="3">
        <f>Sheet1!CJ102+Sheet2!CJ102</f>
        <v>0</v>
      </c>
      <c r="CL18" s="3">
        <f>Sheet1!CK102+Sheet2!CK102</f>
        <v>0</v>
      </c>
      <c r="CM18" s="3">
        <f>Sheet1!CL102+Sheet2!CL102</f>
        <v>0</v>
      </c>
      <c r="CN18" s="3">
        <f>Sheet1!CM102+Sheet2!CM102</f>
        <v>0</v>
      </c>
      <c r="CO18" s="3">
        <f>Sheet1!CN102+Sheet2!CN102</f>
        <v>0</v>
      </c>
      <c r="CP18" s="3">
        <f>Sheet1!CO102+Sheet2!CO102</f>
        <v>0</v>
      </c>
    </row>
    <row r="19" spans="1:94">
      <c r="A19" s="16" t="s">
        <v>48</v>
      </c>
      <c r="D19" s="3">
        <f>Sheet1!C103+Sheet2!C103</f>
        <v>0</v>
      </c>
      <c r="E19" s="3">
        <f>Sheet1!D103+Sheet2!D103</f>
        <v>0</v>
      </c>
      <c r="F19" s="3">
        <f>Sheet1!E103+Sheet2!E103</f>
        <v>0</v>
      </c>
      <c r="G19" s="3">
        <f>Sheet1!F103+Sheet2!F103</f>
        <v>0</v>
      </c>
      <c r="H19" s="3">
        <f>Sheet1!G103+Sheet2!G103</f>
        <v>0</v>
      </c>
      <c r="I19" s="3">
        <f>Sheet1!H103+Sheet2!H103</f>
        <v>0</v>
      </c>
      <c r="J19" s="3">
        <f>Sheet1!I103+Sheet2!I103</f>
        <v>0</v>
      </c>
      <c r="K19" s="3">
        <f>Sheet1!J103+Sheet2!J103</f>
        <v>0</v>
      </c>
      <c r="L19" s="3">
        <f>Sheet1!K103+Sheet2!K103</f>
        <v>0</v>
      </c>
      <c r="M19" s="3">
        <f>Sheet1!L103+Sheet2!L103</f>
        <v>0</v>
      </c>
      <c r="N19" s="3">
        <f>Sheet1!M103+Sheet2!M103</f>
        <v>0</v>
      </c>
      <c r="O19" s="3">
        <f>Sheet1!N103+Sheet2!N103</f>
        <v>0</v>
      </c>
      <c r="P19" s="3">
        <f>Sheet1!O103+Sheet2!O103</f>
        <v>0</v>
      </c>
      <c r="Q19" s="3">
        <f>Sheet1!P103+Sheet2!P103</f>
        <v>0</v>
      </c>
      <c r="R19" s="3">
        <f>Sheet1!Q103+Sheet2!Q103</f>
        <v>0</v>
      </c>
      <c r="S19" s="3">
        <f>Sheet1!R103+Sheet2!R103</f>
        <v>0</v>
      </c>
      <c r="T19" s="3">
        <f>Sheet1!S103+Sheet2!S103</f>
        <v>0</v>
      </c>
      <c r="U19" s="3">
        <f>Sheet1!T103+Sheet2!T103</f>
        <v>0</v>
      </c>
      <c r="V19" s="3">
        <f>Sheet1!U103+Sheet2!U103</f>
        <v>0</v>
      </c>
      <c r="W19" s="3">
        <f>Sheet1!V103+Sheet2!V103</f>
        <v>0</v>
      </c>
      <c r="X19" s="3">
        <f>Sheet1!W103+Sheet2!W103</f>
        <v>0</v>
      </c>
      <c r="Y19" s="3">
        <f>Sheet1!X103+Sheet2!X103</f>
        <v>0</v>
      </c>
      <c r="Z19" s="3">
        <f>Sheet1!Y103+Sheet2!Y103</f>
        <v>0</v>
      </c>
      <c r="AA19" s="3">
        <f>Sheet1!Z103+Sheet2!Z103</f>
        <v>0</v>
      </c>
      <c r="AB19" s="3">
        <f>Sheet1!AA103+Sheet2!AA103</f>
        <v>0</v>
      </c>
      <c r="AC19" s="3">
        <f>Sheet1!AB103+Sheet2!AB103</f>
        <v>0</v>
      </c>
      <c r="AD19" s="3">
        <f>Sheet1!AC103+Sheet2!AC103</f>
        <v>0</v>
      </c>
      <c r="AE19" s="3">
        <f>Sheet1!AD103+Sheet2!AD103</f>
        <v>0</v>
      </c>
      <c r="AF19" s="3">
        <f>Sheet1!AE103+Sheet2!AE103</f>
        <v>0</v>
      </c>
      <c r="AG19" s="3">
        <f>Sheet1!AF103+Sheet2!AF103</f>
        <v>0</v>
      </c>
      <c r="AH19" s="3">
        <f>Sheet1!AG103+Sheet2!AG103</f>
        <v>0</v>
      </c>
      <c r="AI19" s="3">
        <f>Sheet1!AH103+Sheet2!AH103</f>
        <v>0</v>
      </c>
      <c r="AJ19" s="3">
        <f>Sheet1!AI103+Sheet2!AI103</f>
        <v>0</v>
      </c>
      <c r="AK19" s="3">
        <f>Sheet1!AJ103+Sheet2!AJ103</f>
        <v>0</v>
      </c>
      <c r="AL19" s="3">
        <f>Sheet1!AK103+Sheet2!AK103</f>
        <v>0</v>
      </c>
      <c r="AM19" s="3">
        <f>Sheet1!AL103+Sheet2!AL103</f>
        <v>0</v>
      </c>
      <c r="AN19" s="3">
        <f>Sheet1!AM103+Sheet2!AM103</f>
        <v>0</v>
      </c>
      <c r="AO19" s="3">
        <f>Sheet1!AN103+Sheet2!AN103</f>
        <v>0</v>
      </c>
      <c r="AP19" s="3">
        <f>Sheet1!AO103+Sheet2!AO103</f>
        <v>0</v>
      </c>
      <c r="AQ19" s="3">
        <f>Sheet1!AP103+Sheet2!AP103</f>
        <v>0</v>
      </c>
      <c r="AR19" s="3">
        <f>Sheet1!AQ103+Sheet2!AQ103</f>
        <v>0</v>
      </c>
      <c r="AS19" s="3">
        <f>Sheet1!AR103+Sheet2!AR103</f>
        <v>0</v>
      </c>
      <c r="AT19" s="3">
        <f>Sheet1!AS103+Sheet2!AS103</f>
        <v>0</v>
      </c>
      <c r="AU19" s="3">
        <f>Sheet1!AT103+Sheet2!AT103</f>
        <v>0</v>
      </c>
      <c r="AV19" s="3">
        <f>Sheet1!AU103+Sheet2!AU103</f>
        <v>0</v>
      </c>
      <c r="AW19" s="3">
        <f>Sheet1!AV103+Sheet2!AV103</f>
        <v>0</v>
      </c>
      <c r="AX19" s="3">
        <f>Sheet1!AW103+Sheet2!AW103</f>
        <v>0</v>
      </c>
      <c r="AY19" s="3">
        <f>Sheet1!AX103+Sheet2!AX103</f>
        <v>0</v>
      </c>
      <c r="AZ19" s="3">
        <f>Sheet1!AY103+Sheet2!AY103</f>
        <v>0</v>
      </c>
      <c r="BA19" s="3">
        <f>Sheet1!AZ103+Sheet2!AZ103</f>
        <v>0</v>
      </c>
      <c r="BB19" s="3">
        <f>Sheet1!BA103+Sheet2!BA103</f>
        <v>0</v>
      </c>
      <c r="BC19" s="3">
        <f>Sheet1!BB103+Sheet2!BB103</f>
        <v>0</v>
      </c>
      <c r="BD19" s="3">
        <f>Sheet1!BC103+Sheet2!BC103</f>
        <v>0</v>
      </c>
      <c r="BE19" s="3">
        <f>Sheet1!BD103+Sheet2!BD103</f>
        <v>0</v>
      </c>
      <c r="BF19" s="3">
        <f>Sheet1!BE103+Sheet2!BE103</f>
        <v>0</v>
      </c>
      <c r="BG19" s="3">
        <f>Sheet1!BF103+Sheet2!BF103</f>
        <v>0</v>
      </c>
      <c r="BH19" s="3">
        <f>Sheet1!BG103+Sheet2!BG103</f>
        <v>0</v>
      </c>
      <c r="BI19" s="3">
        <f>Sheet1!BH103+Sheet2!BH103</f>
        <v>0</v>
      </c>
      <c r="BJ19" s="3">
        <f>Sheet1!BI103+Sheet2!BI103</f>
        <v>0</v>
      </c>
      <c r="BK19" s="3">
        <f>Sheet1!BJ103+Sheet2!BJ103</f>
        <v>0</v>
      </c>
      <c r="BL19" s="3">
        <f>Sheet1!BK103+Sheet2!BK103</f>
        <v>0</v>
      </c>
      <c r="BM19" s="3">
        <f>Sheet1!BL103+Sheet2!BL103</f>
        <v>0</v>
      </c>
      <c r="BN19" s="3">
        <f>Sheet1!BM103+Sheet2!BM103</f>
        <v>0</v>
      </c>
      <c r="BO19" s="3">
        <f>Sheet1!BN103+Sheet2!BN103</f>
        <v>0</v>
      </c>
      <c r="BP19" s="3">
        <f>Sheet1!BO103+Sheet2!BO103</f>
        <v>0</v>
      </c>
      <c r="BQ19" s="3">
        <f>Sheet1!BP103+Sheet2!BP103</f>
        <v>0</v>
      </c>
      <c r="BR19" s="3">
        <f>Sheet1!BQ103+Sheet2!BQ103</f>
        <v>0</v>
      </c>
      <c r="BS19" s="3">
        <f>Sheet1!BR103+Sheet2!BR103</f>
        <v>0</v>
      </c>
      <c r="BT19" s="3">
        <f>Sheet1!BS103+Sheet2!BS103</f>
        <v>0</v>
      </c>
      <c r="BU19" s="3">
        <f>Sheet1!BT103+Sheet2!BT103</f>
        <v>0</v>
      </c>
      <c r="BV19" s="3">
        <f>Sheet1!BU103+Sheet2!BU103</f>
        <v>0</v>
      </c>
      <c r="BW19" s="3">
        <f>Sheet1!BV103+Sheet2!BV103</f>
        <v>0</v>
      </c>
      <c r="BX19" s="3">
        <f>Sheet1!BW103+Sheet2!BW103</f>
        <v>0</v>
      </c>
      <c r="BY19" s="3">
        <f>Sheet1!BX103+Sheet2!BX103</f>
        <v>0</v>
      </c>
      <c r="BZ19" s="3">
        <f>Sheet1!BY103+Sheet2!BY103</f>
        <v>0</v>
      </c>
      <c r="CA19" s="3">
        <f>Sheet1!BZ103+Sheet2!BZ103</f>
        <v>0</v>
      </c>
      <c r="CB19" s="3">
        <f>Sheet1!CA103+Sheet2!CA103</f>
        <v>0</v>
      </c>
      <c r="CC19" s="3">
        <f>Sheet1!CB103+Sheet2!CB103</f>
        <v>0</v>
      </c>
      <c r="CD19" s="3">
        <f>Sheet1!CC103+Sheet2!CC103</f>
        <v>0</v>
      </c>
      <c r="CE19" s="3">
        <f>Sheet1!CD103+Sheet2!CD103</f>
        <v>0</v>
      </c>
      <c r="CF19" s="3">
        <f>Sheet1!CE103+Sheet2!CE103</f>
        <v>0</v>
      </c>
      <c r="CG19" s="3">
        <f>Sheet1!CF103+Sheet2!CF103</f>
        <v>0</v>
      </c>
      <c r="CH19" s="3">
        <f>Sheet1!CG103+Sheet2!CG103</f>
        <v>0</v>
      </c>
      <c r="CI19" s="3">
        <f>Sheet1!CH103+Sheet2!CH103</f>
        <v>0</v>
      </c>
      <c r="CJ19" s="3">
        <f>Sheet1!CI103+Sheet2!CI103</f>
        <v>0</v>
      </c>
      <c r="CK19" s="3">
        <f>Sheet1!CJ103+Sheet2!CJ103</f>
        <v>0</v>
      </c>
      <c r="CL19" s="3">
        <f>Sheet1!CK103+Sheet2!CK103</f>
        <v>0</v>
      </c>
      <c r="CM19" s="3">
        <f>Sheet1!CL103+Sheet2!CL103</f>
        <v>0</v>
      </c>
      <c r="CN19" s="3">
        <f>Sheet1!CM103+Sheet2!CM103</f>
        <v>0</v>
      </c>
      <c r="CO19" s="3">
        <f>Sheet1!CN103+Sheet2!CN103</f>
        <v>0</v>
      </c>
      <c r="CP19" s="3">
        <f>Sheet1!CO103+Sheet2!CO103</f>
        <v>0</v>
      </c>
    </row>
    <row r="20" spans="1:94">
      <c r="A20" s="59" t="s">
        <v>258</v>
      </c>
      <c r="D20" s="3">
        <f>Sheet1!C104+Sheet2!C104</f>
        <v>0</v>
      </c>
      <c r="E20" s="3">
        <f>Sheet1!D104+Sheet2!D104</f>
        <v>0</v>
      </c>
      <c r="F20" s="3">
        <f>Sheet1!E104+Sheet2!E104</f>
        <v>0</v>
      </c>
      <c r="G20" s="3">
        <f>Sheet1!F104+Sheet2!F104</f>
        <v>0</v>
      </c>
      <c r="H20" s="3">
        <f>Sheet1!G104+Sheet2!G104</f>
        <v>0</v>
      </c>
      <c r="I20" s="3">
        <f>Sheet1!H104+Sheet2!H104</f>
        <v>0</v>
      </c>
      <c r="J20" s="3">
        <f>Sheet1!I104+Sheet2!I104</f>
        <v>0</v>
      </c>
      <c r="K20" s="3">
        <f>Sheet1!J104+Sheet2!J104</f>
        <v>0</v>
      </c>
      <c r="L20" s="3">
        <f>Sheet1!K104+Sheet2!K104</f>
        <v>0</v>
      </c>
      <c r="M20" s="3">
        <f>Sheet1!L104+Sheet2!L104</f>
        <v>0</v>
      </c>
      <c r="N20" s="3">
        <f>Sheet1!M104+Sheet2!M104</f>
        <v>0</v>
      </c>
      <c r="O20" s="3">
        <f>Sheet1!N104+Sheet2!N104</f>
        <v>0</v>
      </c>
      <c r="P20" s="3">
        <f>Sheet1!O104+Sheet2!O104</f>
        <v>0</v>
      </c>
      <c r="Q20" s="3">
        <f>Sheet1!P104+Sheet2!P104</f>
        <v>0</v>
      </c>
      <c r="R20" s="3">
        <f>Sheet1!Q104+Sheet2!Q104</f>
        <v>0</v>
      </c>
      <c r="S20" s="3">
        <f>Sheet1!R104+Sheet2!R104</f>
        <v>0</v>
      </c>
      <c r="T20" s="3">
        <f>Sheet1!S104+Sheet2!S104</f>
        <v>0</v>
      </c>
      <c r="U20" s="3">
        <f>Sheet1!T104+Sheet2!T104</f>
        <v>0</v>
      </c>
      <c r="V20" s="3">
        <f>Sheet1!U104+Sheet2!U104</f>
        <v>0</v>
      </c>
      <c r="W20" s="3">
        <f>Sheet1!V104+Sheet2!V104</f>
        <v>0</v>
      </c>
      <c r="X20" s="3">
        <f>Sheet1!W104+Sheet2!W104</f>
        <v>0</v>
      </c>
      <c r="Y20" s="3">
        <f>Sheet1!X104+Sheet2!X104</f>
        <v>0</v>
      </c>
      <c r="Z20" s="3">
        <f>Sheet1!Y104+Sheet2!Y104</f>
        <v>0</v>
      </c>
      <c r="AA20" s="3">
        <f>Sheet1!Z104+Sheet2!Z104</f>
        <v>0</v>
      </c>
      <c r="AB20" s="3">
        <f>Sheet1!AA104+Sheet2!AA104</f>
        <v>0</v>
      </c>
      <c r="AC20" s="3">
        <f>Sheet1!AB104+Sheet2!AB104</f>
        <v>0</v>
      </c>
      <c r="AD20" s="3">
        <f>Sheet1!AC104+Sheet2!AC104</f>
        <v>0</v>
      </c>
      <c r="AE20" s="3">
        <f>Sheet1!AD104+Sheet2!AD104</f>
        <v>0</v>
      </c>
      <c r="AF20" s="3">
        <f>Sheet1!AE104+Sheet2!AE104</f>
        <v>0</v>
      </c>
      <c r="AG20" s="3">
        <f>Sheet1!AF104+Sheet2!AF104</f>
        <v>0</v>
      </c>
      <c r="AH20" s="3">
        <f>Sheet1!AG104+Sheet2!AG104</f>
        <v>0</v>
      </c>
      <c r="AI20" s="3">
        <f>Sheet1!AH104+Sheet2!AH104</f>
        <v>0</v>
      </c>
      <c r="AJ20" s="3">
        <f>Sheet1!AI104+Sheet2!AI104</f>
        <v>0</v>
      </c>
      <c r="AK20" s="3">
        <f>Sheet1!AJ104+Sheet2!AJ104</f>
        <v>0</v>
      </c>
      <c r="AL20" s="3">
        <f>Sheet1!AK104+Sheet2!AK104</f>
        <v>0</v>
      </c>
      <c r="AM20" s="3">
        <f>Sheet1!AL104+Sheet2!AL104</f>
        <v>0</v>
      </c>
      <c r="AN20" s="3">
        <f>Sheet1!AM104+Sheet2!AM104</f>
        <v>0</v>
      </c>
      <c r="AO20" s="3">
        <f>Sheet1!AN104+Sheet2!AN104</f>
        <v>0</v>
      </c>
      <c r="AP20" s="3">
        <f>Sheet1!AO104+Sheet2!AO104</f>
        <v>0</v>
      </c>
      <c r="AQ20" s="3">
        <f>Sheet1!AP104+Sheet2!AP104</f>
        <v>0</v>
      </c>
      <c r="AR20" s="3">
        <f>Sheet1!AQ104+Sheet2!AQ104</f>
        <v>0</v>
      </c>
      <c r="AS20" s="3">
        <f>Sheet1!AR104+Sheet2!AR104</f>
        <v>0</v>
      </c>
      <c r="AT20" s="3">
        <f>Sheet1!AS104+Sheet2!AS104</f>
        <v>0</v>
      </c>
      <c r="AU20" s="3">
        <f>Sheet1!AT104+Sheet2!AT104</f>
        <v>0</v>
      </c>
      <c r="AV20" s="3">
        <f>Sheet1!AU104+Sheet2!AU104</f>
        <v>0</v>
      </c>
      <c r="AW20" s="3">
        <f>Sheet1!AV104+Sheet2!AV104</f>
        <v>0</v>
      </c>
      <c r="AX20" s="3">
        <f>Sheet1!AW104+Sheet2!AW104</f>
        <v>0</v>
      </c>
      <c r="AY20" s="3">
        <f>Sheet1!AX104+Sheet2!AX104</f>
        <v>0</v>
      </c>
      <c r="AZ20" s="3">
        <f>Sheet1!AY104+Sheet2!AY104</f>
        <v>0</v>
      </c>
      <c r="BA20" s="3">
        <f>Sheet1!AZ104+Sheet2!AZ104</f>
        <v>0</v>
      </c>
      <c r="BB20" s="3">
        <f>Sheet1!BA104+Sheet2!BA104</f>
        <v>0</v>
      </c>
      <c r="BC20" s="3">
        <f>Sheet1!BB104+Sheet2!BB104</f>
        <v>0</v>
      </c>
      <c r="BD20" s="3">
        <f>Sheet1!BC104+Sheet2!BC104</f>
        <v>0</v>
      </c>
      <c r="BE20" s="3">
        <f>Sheet1!BD104+Sheet2!BD104</f>
        <v>0</v>
      </c>
      <c r="BF20" s="3">
        <f>Sheet1!BE104+Sheet2!BE104</f>
        <v>0</v>
      </c>
      <c r="BG20" s="3">
        <f>Sheet1!BF104+Sheet2!BF104</f>
        <v>0</v>
      </c>
      <c r="BH20" s="3">
        <f>Sheet1!BG104+Sheet2!BG104</f>
        <v>0</v>
      </c>
      <c r="BI20" s="3">
        <f>Sheet1!BH104+Sheet2!BH104</f>
        <v>0</v>
      </c>
      <c r="BJ20" s="3">
        <f>Sheet1!BI104+Sheet2!BI104</f>
        <v>0</v>
      </c>
      <c r="BK20" s="3">
        <f>Sheet1!BJ104+Sheet2!BJ104</f>
        <v>0</v>
      </c>
      <c r="BL20" s="3">
        <f>Sheet1!BK104+Sheet2!BK104</f>
        <v>0</v>
      </c>
      <c r="BM20" s="3">
        <f>Sheet1!BL104+Sheet2!BL104</f>
        <v>0</v>
      </c>
      <c r="BN20" s="3">
        <f>Sheet1!BM104+Sheet2!BM104</f>
        <v>0</v>
      </c>
      <c r="BO20" s="3">
        <f>Sheet1!BN104+Sheet2!BN104</f>
        <v>0</v>
      </c>
      <c r="BP20" s="3">
        <f>Sheet1!BO104+Sheet2!BO104</f>
        <v>0</v>
      </c>
      <c r="BQ20" s="3">
        <f>Sheet1!BP104+Sheet2!BP104</f>
        <v>0</v>
      </c>
      <c r="BR20" s="3">
        <f>Sheet1!BQ104+Sheet2!BQ104</f>
        <v>0</v>
      </c>
      <c r="BS20" s="3">
        <f>Sheet1!BR104+Sheet2!BR104</f>
        <v>0</v>
      </c>
      <c r="BT20" s="3">
        <f>Sheet1!BS104+Sheet2!BS104</f>
        <v>0</v>
      </c>
      <c r="BU20" s="3">
        <f>Sheet1!BT104+Sheet2!BT104</f>
        <v>0</v>
      </c>
      <c r="BV20" s="3">
        <f>Sheet1!BU104+Sheet2!BU104</f>
        <v>0</v>
      </c>
      <c r="BW20" s="3">
        <f>Sheet1!BV104+Sheet2!BV104</f>
        <v>0</v>
      </c>
      <c r="BX20" s="3">
        <f>Sheet1!BW104+Sheet2!BW104</f>
        <v>0</v>
      </c>
      <c r="BY20" s="3">
        <f>Sheet1!BX104+Sheet2!BX104</f>
        <v>0</v>
      </c>
      <c r="BZ20" s="3">
        <f>Sheet1!BY104+Sheet2!BY104</f>
        <v>0</v>
      </c>
      <c r="CA20" s="3">
        <f>Sheet1!BZ104+Sheet2!BZ104</f>
        <v>0</v>
      </c>
      <c r="CB20" s="3">
        <f>Sheet1!CA104+Sheet2!CA104</f>
        <v>0</v>
      </c>
      <c r="CC20" s="3">
        <f>Sheet1!CB104+Sheet2!CB104</f>
        <v>0</v>
      </c>
      <c r="CD20" s="3">
        <f>Sheet1!CC104+Sheet2!CC104</f>
        <v>0</v>
      </c>
      <c r="CE20" s="3">
        <f>Sheet1!CD104+Sheet2!CD104</f>
        <v>0</v>
      </c>
      <c r="CF20" s="3">
        <f>Sheet1!CE104+Sheet2!CE104</f>
        <v>0</v>
      </c>
      <c r="CG20" s="3">
        <f>Sheet1!CF104+Sheet2!CF104</f>
        <v>0</v>
      </c>
      <c r="CH20" s="3">
        <f>Sheet1!CG104+Sheet2!CG104</f>
        <v>0</v>
      </c>
      <c r="CI20" s="3">
        <f>Sheet1!CH104+Sheet2!CH104</f>
        <v>0</v>
      </c>
      <c r="CJ20" s="3">
        <f>Sheet1!CI104+Sheet2!CI104</f>
        <v>0</v>
      </c>
      <c r="CK20" s="3">
        <f>Sheet1!CJ104+Sheet2!CJ104</f>
        <v>0</v>
      </c>
      <c r="CL20" s="3">
        <f>Sheet1!CK104+Sheet2!CK104</f>
        <v>0</v>
      </c>
      <c r="CM20" s="3">
        <f>Sheet1!CL104+Sheet2!CL104</f>
        <v>0</v>
      </c>
      <c r="CN20" s="3">
        <f>Sheet1!CM104+Sheet2!CM104</f>
        <v>0</v>
      </c>
      <c r="CO20" s="3">
        <f>Sheet1!CN104+Sheet2!CN104</f>
        <v>0</v>
      </c>
      <c r="CP20" s="3">
        <f>Sheet1!CO104+Sheet2!CO104</f>
        <v>0</v>
      </c>
    </row>
    <row r="21" spans="1:94">
      <c r="A21" s="68" t="s">
        <v>271</v>
      </c>
      <c r="D21" s="3">
        <f>Sheet1!C106+Sheet2!C106</f>
        <v>4959032.2862170748</v>
      </c>
      <c r="E21" s="3">
        <f>Sheet1!D106+Sheet2!D106</f>
        <v>4959032.2862170748</v>
      </c>
      <c r="F21" s="3">
        <f>Sheet1!E106+Sheet2!E106</f>
        <v>4959032.2862170748</v>
      </c>
      <c r="G21" s="3">
        <f>Sheet1!F106+Sheet2!F106</f>
        <v>4959032.2862170748</v>
      </c>
      <c r="H21" s="3">
        <f>Sheet1!G106+Sheet2!G106</f>
        <v>4959032.2862170748</v>
      </c>
      <c r="I21" s="3">
        <f>Sheet1!H106+Sheet2!H106</f>
        <v>4959032.2862170748</v>
      </c>
      <c r="J21" s="3">
        <f>Sheet1!I106+Sheet2!I106</f>
        <v>4959032.2862170748</v>
      </c>
      <c r="K21" s="3">
        <f>Sheet1!J106+Sheet2!J106</f>
        <v>4959032.2862170748</v>
      </c>
      <c r="L21" s="3">
        <f>Sheet1!K106+Sheet2!K106</f>
        <v>4959032.2862170748</v>
      </c>
      <c r="M21" s="3">
        <f>Sheet1!L106+Sheet2!L106</f>
        <v>4959032.2862170748</v>
      </c>
      <c r="N21" s="3">
        <f>Sheet1!M106+Sheet2!M106</f>
        <v>4959032.2862170748</v>
      </c>
      <c r="O21" s="3">
        <f>Sheet1!N106+Sheet2!N106</f>
        <v>4959032.2862170748</v>
      </c>
      <c r="P21" s="3">
        <f>Sheet1!O106+Sheet2!O106</f>
        <v>4959032.2862170748</v>
      </c>
      <c r="Q21" s="3">
        <f>Sheet1!P106+Sheet2!P106</f>
        <v>4959032.2862170748</v>
      </c>
      <c r="R21" s="3">
        <f>Sheet1!Q106+Sheet2!Q106</f>
        <v>4959032.2862170748</v>
      </c>
      <c r="S21" s="3">
        <f>Sheet1!R106+Sheet2!R106</f>
        <v>4959032.2862170748</v>
      </c>
      <c r="T21" s="3">
        <f>Sheet1!S106+Sheet2!S106</f>
        <v>4959032.2862170748</v>
      </c>
      <c r="U21" s="3">
        <f>Sheet1!T106+Sheet2!T106</f>
        <v>4959032.2862170748</v>
      </c>
      <c r="V21" s="3">
        <f>Sheet1!U106+Sheet2!U106</f>
        <v>4959032.2862170748</v>
      </c>
      <c r="W21" s="3">
        <f>Sheet1!V106+Sheet2!V106</f>
        <v>4959032.2862170748</v>
      </c>
      <c r="X21" s="3">
        <f>Sheet1!W106+Sheet2!W106</f>
        <v>0</v>
      </c>
      <c r="Y21" s="3">
        <f>Sheet1!X106+Sheet2!X106</f>
        <v>0</v>
      </c>
      <c r="Z21" s="3">
        <f>Sheet1!Y106+Sheet2!Y106</f>
        <v>0</v>
      </c>
      <c r="AA21" s="3">
        <f>Sheet1!Z106+Sheet2!Z106</f>
        <v>0</v>
      </c>
      <c r="AB21" s="3">
        <f>Sheet1!AA106+Sheet2!AA106</f>
        <v>0</v>
      </c>
      <c r="AC21" s="3">
        <f>Sheet1!AB106+Sheet2!AB106</f>
        <v>0</v>
      </c>
      <c r="AD21" s="3">
        <f>Sheet1!AC106+Sheet2!AC106</f>
        <v>0</v>
      </c>
      <c r="AE21" s="3">
        <f>Sheet1!AD106+Sheet2!AD106</f>
        <v>0</v>
      </c>
      <c r="AF21" s="3">
        <f>Sheet1!AE106+Sheet2!AE106</f>
        <v>0</v>
      </c>
      <c r="AG21" s="3">
        <f>Sheet1!AF106+Sheet2!AF106</f>
        <v>0</v>
      </c>
      <c r="AH21" s="3">
        <f>Sheet1!AG106+Sheet2!AG106</f>
        <v>0</v>
      </c>
      <c r="AI21" s="3">
        <f>Sheet1!AH106+Sheet2!AH106</f>
        <v>0</v>
      </c>
      <c r="AJ21" s="3">
        <f>Sheet1!AI106+Sheet2!AI106</f>
        <v>0</v>
      </c>
      <c r="AK21" s="3">
        <f>Sheet1!AJ106+Sheet2!AJ106</f>
        <v>0</v>
      </c>
      <c r="AL21" s="3">
        <f>Sheet1!AK106+Sheet2!AK106</f>
        <v>0</v>
      </c>
      <c r="AM21" s="3">
        <f>Sheet1!AL106+Sheet2!AL106</f>
        <v>0</v>
      </c>
      <c r="AN21" s="3">
        <f>Sheet1!AM106+Sheet2!AM106</f>
        <v>0</v>
      </c>
      <c r="AO21" s="3">
        <f>Sheet1!AN106+Sheet2!AN106</f>
        <v>0</v>
      </c>
      <c r="AP21" s="3">
        <f>Sheet1!AO106+Sheet2!AO106</f>
        <v>0</v>
      </c>
      <c r="AQ21" s="3">
        <f>Sheet1!AP106+Sheet2!AP106</f>
        <v>0</v>
      </c>
      <c r="AR21" s="3">
        <f>Sheet1!AQ106+Sheet2!AQ106</f>
        <v>0</v>
      </c>
      <c r="AS21" s="3">
        <f>Sheet1!AR106+Sheet2!AR106</f>
        <v>0</v>
      </c>
      <c r="AT21" s="3">
        <f>Sheet1!AS106+Sheet2!AS106</f>
        <v>0</v>
      </c>
      <c r="AU21" s="3">
        <f>Sheet1!AT106+Sheet2!AT106</f>
        <v>0</v>
      </c>
      <c r="AV21" s="3">
        <f>Sheet1!AU106+Sheet2!AU106</f>
        <v>0</v>
      </c>
      <c r="AW21" s="3">
        <f>Sheet1!AV106+Sheet2!AV106</f>
        <v>0</v>
      </c>
      <c r="AX21" s="3">
        <f>Sheet1!AW106+Sheet2!AW106</f>
        <v>0</v>
      </c>
      <c r="AY21" s="3">
        <f>Sheet1!AX106+Sheet2!AX106</f>
        <v>0</v>
      </c>
      <c r="AZ21" s="3">
        <f>Sheet1!AY106+Sheet2!AY106</f>
        <v>0</v>
      </c>
      <c r="BA21" s="3">
        <f>Sheet1!AZ106+Sheet2!AZ106</f>
        <v>0</v>
      </c>
      <c r="BB21" s="3">
        <f>Sheet1!BA106+Sheet2!BA106</f>
        <v>0</v>
      </c>
      <c r="BC21" s="3">
        <f>Sheet1!BB106+Sheet2!BB106</f>
        <v>0</v>
      </c>
      <c r="BD21" s="3">
        <f>Sheet1!BC106+Sheet2!BC106</f>
        <v>0</v>
      </c>
      <c r="BE21" s="3">
        <f>Sheet1!BD106+Sheet2!BD106</f>
        <v>0</v>
      </c>
      <c r="BF21" s="3">
        <f>Sheet1!BE106+Sheet2!BE106</f>
        <v>0</v>
      </c>
      <c r="BG21" s="3">
        <f>Sheet1!BF106+Sheet2!BF106</f>
        <v>0</v>
      </c>
      <c r="BH21" s="3">
        <f>Sheet1!BG106+Sheet2!BG106</f>
        <v>0</v>
      </c>
      <c r="BI21" s="3">
        <f>Sheet1!BH106+Sheet2!BH106</f>
        <v>0</v>
      </c>
      <c r="BJ21" s="3">
        <f>Sheet1!BI106+Sheet2!BI106</f>
        <v>0</v>
      </c>
      <c r="BK21" s="3">
        <f>Sheet1!BJ106+Sheet2!BJ106</f>
        <v>0</v>
      </c>
      <c r="BL21" s="3">
        <f>Sheet1!BK106+Sheet2!BK106</f>
        <v>0</v>
      </c>
      <c r="BM21" s="3">
        <f>Sheet1!BL106+Sheet2!BL106</f>
        <v>0</v>
      </c>
      <c r="BN21" s="3">
        <f>Sheet1!BM106+Sheet2!BM106</f>
        <v>0</v>
      </c>
      <c r="BO21" s="3">
        <f>Sheet1!BN106+Sheet2!BN106</f>
        <v>0</v>
      </c>
      <c r="BP21" s="3">
        <f>Sheet1!BO106+Sheet2!BO106</f>
        <v>0</v>
      </c>
      <c r="BQ21" s="3">
        <f>Sheet1!BP106+Sheet2!BP106</f>
        <v>0</v>
      </c>
      <c r="BR21" s="3">
        <f>Sheet1!BQ106+Sheet2!BQ106</f>
        <v>0</v>
      </c>
      <c r="BS21" s="3">
        <f>Sheet1!BR106+Sheet2!BR106</f>
        <v>0</v>
      </c>
      <c r="BT21" s="3">
        <f>Sheet1!BS106+Sheet2!BS106</f>
        <v>0</v>
      </c>
      <c r="BU21" s="3">
        <f>Sheet1!BT106+Sheet2!BT106</f>
        <v>0</v>
      </c>
      <c r="BV21" s="3">
        <f>Sheet1!BU106+Sheet2!BU106</f>
        <v>0</v>
      </c>
      <c r="BW21" s="3">
        <f>Sheet1!BV106+Sheet2!BV106</f>
        <v>0</v>
      </c>
      <c r="BX21" s="3">
        <f>Sheet1!BW106+Sheet2!BW106</f>
        <v>0</v>
      </c>
      <c r="BY21" s="3">
        <f>Sheet1!BX106+Sheet2!BX106</f>
        <v>0</v>
      </c>
      <c r="BZ21" s="3">
        <f>Sheet1!BY106+Sheet2!BY106</f>
        <v>0</v>
      </c>
      <c r="CA21" s="3">
        <f>Sheet1!BZ106+Sheet2!BZ106</f>
        <v>0</v>
      </c>
      <c r="CB21" s="3">
        <f>Sheet1!CA106+Sheet2!CA106</f>
        <v>0</v>
      </c>
      <c r="CC21" s="3">
        <f>Sheet1!CB106+Sheet2!CB106</f>
        <v>0</v>
      </c>
      <c r="CD21" s="3">
        <f>Sheet1!CC106+Sheet2!CC106</f>
        <v>0</v>
      </c>
      <c r="CE21" s="3">
        <f>Sheet1!CD106+Sheet2!CD106</f>
        <v>0</v>
      </c>
      <c r="CF21" s="3">
        <f>Sheet1!CE106+Sheet2!CE106</f>
        <v>0</v>
      </c>
      <c r="CG21" s="3">
        <f>Sheet1!CF106+Sheet2!CF106</f>
        <v>0</v>
      </c>
      <c r="CH21" s="3">
        <f>Sheet1!CG106+Sheet2!CG106</f>
        <v>0</v>
      </c>
      <c r="CI21" s="3">
        <f>Sheet1!CH106+Sheet2!CH106</f>
        <v>0</v>
      </c>
      <c r="CJ21" s="3">
        <f>Sheet1!CI106+Sheet2!CI106</f>
        <v>0</v>
      </c>
      <c r="CK21" s="3">
        <f>Sheet1!CJ106+Sheet2!CJ106</f>
        <v>0</v>
      </c>
      <c r="CL21" s="3">
        <f>Sheet1!CK106+Sheet2!CK106</f>
        <v>0</v>
      </c>
      <c r="CM21" s="3">
        <f>Sheet1!CL106+Sheet2!CL106</f>
        <v>0</v>
      </c>
      <c r="CN21" s="3">
        <f>Sheet1!CM106+Sheet2!CM106</f>
        <v>0</v>
      </c>
      <c r="CO21" s="3">
        <f>Sheet1!CN106+Sheet2!CN106</f>
        <v>0</v>
      </c>
      <c r="CP21" s="3">
        <f>Sheet1!CO106+Sheet2!CO106</f>
        <v>0</v>
      </c>
    </row>
    <row r="22" spans="1:94">
      <c r="A22" s="68" t="s">
        <v>272</v>
      </c>
      <c r="B22" t="s">
        <v>111</v>
      </c>
      <c r="D22" s="3">
        <f ca="1">Sheet1!D234+Sheet2!D234</f>
        <v>0</v>
      </c>
      <c r="E22" s="3">
        <f ca="1">Sheet1!E234+Sheet2!E234</f>
        <v>0</v>
      </c>
      <c r="F22" s="3">
        <f ca="1">Sheet1!F234+Sheet2!F234</f>
        <v>0</v>
      </c>
      <c r="G22" s="3">
        <f ca="1">Sheet1!G234+Sheet2!G234</f>
        <v>0</v>
      </c>
      <c r="H22" s="3">
        <f ca="1">Sheet1!H234+Sheet2!H234</f>
        <v>1309089.6000000001</v>
      </c>
      <c r="I22" s="3">
        <f ca="1">Sheet1!I234+Sheet2!I234</f>
        <v>1309089.6000000001</v>
      </c>
      <c r="J22" s="3">
        <f ca="1">Sheet1!J234+Sheet2!J234</f>
        <v>1309089.6000000001</v>
      </c>
      <c r="K22" s="3">
        <f ca="1">Sheet1!K234+Sheet2!K234</f>
        <v>1309089.6000000001</v>
      </c>
      <c r="L22" s="3">
        <f ca="1">Sheet1!L234+Sheet2!L234</f>
        <v>1309089.6000000001</v>
      </c>
      <c r="M22" s="3">
        <f ca="1">Sheet1!M234+Sheet2!M234</f>
        <v>1309089.6000000001</v>
      </c>
      <c r="N22" s="3">
        <f ca="1">Sheet1!N234+Sheet2!N234</f>
        <v>1309089.6000000001</v>
      </c>
      <c r="O22" s="3">
        <f ca="1">Sheet1!O234+Sheet2!O234</f>
        <v>1309089.6000000001</v>
      </c>
      <c r="P22" s="3">
        <f ca="1">Sheet1!P234+Sheet2!P234</f>
        <v>1309089.6000000001</v>
      </c>
      <c r="Q22" s="3">
        <f ca="1">Sheet1!Q234+Sheet2!Q234</f>
        <v>1309089.6000000001</v>
      </c>
      <c r="R22" s="3">
        <f ca="1">Sheet1!R234+Sheet2!R234</f>
        <v>1309104.0000000007</v>
      </c>
      <c r="S22" s="3">
        <f ca="1">Sheet1!S234+Sheet2!S234</f>
        <v>3166661.6</v>
      </c>
      <c r="T22" s="3">
        <f ca="1">Sheet1!T234+Sheet2!T234</f>
        <v>3166661.6</v>
      </c>
      <c r="U22" s="3">
        <f ca="1">Sheet1!U234+Sheet2!U234</f>
        <v>3166661.6</v>
      </c>
      <c r="V22" s="3">
        <f ca="1">Sheet1!V234+Sheet2!V234</f>
        <v>3166661.6</v>
      </c>
      <c r="W22" s="3">
        <f ca="1">Sheet1!W234+Sheet2!W234</f>
        <v>3166661.6</v>
      </c>
      <c r="X22" s="3">
        <f ca="1">Sheet1!X234+Sheet2!X234</f>
        <v>3166661.6</v>
      </c>
      <c r="Y22" s="3">
        <f ca="1">Sheet1!Y234+Sheet2!Y234</f>
        <v>3166661.6</v>
      </c>
      <c r="Z22" s="3">
        <f ca="1">Sheet1!Z234+Sheet2!Z234</f>
        <v>3166661.6</v>
      </c>
      <c r="AA22" s="3">
        <f ca="1">Sheet1!AA234+Sheet2!AA234</f>
        <v>3166661.6</v>
      </c>
      <c r="AB22" s="3">
        <f ca="1">Sheet1!AB234+Sheet2!AB234</f>
        <v>3166661.6</v>
      </c>
      <c r="AC22" s="3">
        <f ca="1">Sheet1!AC234+Sheet2!AC234</f>
        <v>3166661.6</v>
      </c>
      <c r="AD22" s="3">
        <f ca="1">Sheet1!AD234+Sheet2!AD234</f>
        <v>3166722.4000000041</v>
      </c>
      <c r="AE22" s="3">
        <f ca="1">Sheet1!AE234+Sheet2!AE234</f>
        <v>3428568</v>
      </c>
      <c r="AF22" s="3">
        <f ca="1">Sheet1!AF234+Sheet2!AF234</f>
        <v>3428568</v>
      </c>
      <c r="AG22" s="3">
        <f ca="1">Sheet1!AG234+Sheet2!AG234</f>
        <v>3428568</v>
      </c>
      <c r="AH22" s="3">
        <f ca="1">Sheet1!AH234+Sheet2!AH234</f>
        <v>3428568</v>
      </c>
      <c r="AI22" s="3">
        <f ca="1">Sheet1!AI234+Sheet2!AI234</f>
        <v>3428568</v>
      </c>
      <c r="AJ22" s="3">
        <f ca="1">Sheet1!AJ234+Sheet2!AJ234</f>
        <v>3428568</v>
      </c>
      <c r="AK22" s="3">
        <f ca="1">Sheet1!AK234+Sheet2!AK234</f>
        <v>3428568</v>
      </c>
      <c r="AL22" s="3">
        <f ca="1">Sheet1!AL234+Sheet2!AL234</f>
        <v>0</v>
      </c>
      <c r="AM22" s="3">
        <f ca="1">Sheet1!AM234+Sheet2!AM234</f>
        <v>0</v>
      </c>
      <c r="AN22" s="3">
        <f ca="1">Sheet1!AN234+Sheet2!AN234</f>
        <v>0</v>
      </c>
      <c r="AO22" s="3">
        <f ca="1">Sheet1!AO234+Sheet2!AO234</f>
        <v>0</v>
      </c>
      <c r="AP22" s="3">
        <f ca="1">Sheet1!AP234+Sheet2!AP234</f>
        <v>0</v>
      </c>
      <c r="AQ22" s="3">
        <f ca="1">Sheet1!AQ234+Sheet2!AQ234</f>
        <v>0</v>
      </c>
      <c r="AR22" s="3">
        <f ca="1">Sheet1!AR234+Sheet2!AR234</f>
        <v>0</v>
      </c>
      <c r="AS22" s="3">
        <f ca="1">Sheet1!AS234+Sheet2!AS234</f>
        <v>0</v>
      </c>
      <c r="AT22" s="3">
        <f ca="1">Sheet1!AT234+Sheet2!AT234</f>
        <v>0</v>
      </c>
      <c r="AU22" s="3">
        <f>Sheet1!AU234+Sheet2!AU234</f>
        <v>0</v>
      </c>
      <c r="AV22" s="3">
        <f>Sheet1!AV234+Sheet2!AV234</f>
        <v>0</v>
      </c>
      <c r="AW22" s="3">
        <f>Sheet1!AW234+Sheet2!AW234</f>
        <v>0</v>
      </c>
      <c r="AX22" s="3">
        <f>Sheet1!AX234+Sheet2!AX234</f>
        <v>0</v>
      </c>
      <c r="AY22" s="3">
        <f>Sheet1!AY234+Sheet2!AY234</f>
        <v>0</v>
      </c>
      <c r="AZ22" s="3">
        <f>Sheet1!AZ234+Sheet2!AZ234</f>
        <v>0</v>
      </c>
      <c r="BA22" s="3">
        <f>Sheet1!BA234+Sheet2!BA234</f>
        <v>0</v>
      </c>
      <c r="BB22" s="3">
        <f>Sheet1!BB234+Sheet2!BB234</f>
        <v>0</v>
      </c>
      <c r="BC22" s="3">
        <f>Sheet1!BC234+Sheet2!BC234</f>
        <v>0</v>
      </c>
      <c r="BD22" s="3">
        <f>Sheet1!BD234+Sheet2!BD234</f>
        <v>0</v>
      </c>
      <c r="BE22" s="3">
        <f>Sheet1!BE234+Sheet2!BE234</f>
        <v>0</v>
      </c>
      <c r="BF22" s="3">
        <f>Sheet1!BF234+Sheet2!BF234</f>
        <v>0</v>
      </c>
      <c r="BG22" s="3">
        <f>Sheet1!BG234+Sheet2!BG234</f>
        <v>0</v>
      </c>
      <c r="BH22" s="3">
        <f>Sheet1!BH234+Sheet2!BH234</f>
        <v>0</v>
      </c>
      <c r="BI22" s="3">
        <f>Sheet1!BI234+Sheet2!BI234</f>
        <v>0</v>
      </c>
      <c r="BJ22" s="3">
        <f>Sheet1!BJ234+Sheet2!BJ234</f>
        <v>0</v>
      </c>
      <c r="BK22" s="3">
        <f>Sheet1!BK234+Sheet2!BK234</f>
        <v>0</v>
      </c>
      <c r="BL22" s="3">
        <f>Sheet1!BL234+Sheet2!BL234</f>
        <v>0</v>
      </c>
      <c r="BM22" s="3">
        <f>Sheet1!BM234+Sheet2!BM234</f>
        <v>0</v>
      </c>
      <c r="BN22" s="3">
        <f>Sheet1!BN234+Sheet2!BN234</f>
        <v>0</v>
      </c>
      <c r="BO22" s="3">
        <f>Sheet1!BO234+Sheet2!BO234</f>
        <v>0</v>
      </c>
      <c r="BP22" s="3">
        <f>Sheet1!BP234+Sheet2!BP234</f>
        <v>0</v>
      </c>
      <c r="BQ22" s="3">
        <f>Sheet1!BQ234+Sheet2!BQ234</f>
        <v>0</v>
      </c>
      <c r="BR22" s="3">
        <f>Sheet1!BR234+Sheet2!BR234</f>
        <v>0</v>
      </c>
      <c r="BS22" s="3">
        <f>Sheet1!BS234+Sheet2!BS234</f>
        <v>0</v>
      </c>
      <c r="BT22" s="3">
        <f>Sheet1!BT234+Sheet2!BT234</f>
        <v>0</v>
      </c>
      <c r="BU22" s="3">
        <f>Sheet1!BU234+Sheet2!BU234</f>
        <v>0</v>
      </c>
      <c r="BV22" s="3">
        <f>Sheet1!BV234+Sheet2!BV234</f>
        <v>0</v>
      </c>
      <c r="BW22" s="3">
        <f>Sheet1!BW234+Sheet2!BW234</f>
        <v>0</v>
      </c>
      <c r="BX22" s="3">
        <f>Sheet1!BX234+Sheet2!BX234</f>
        <v>0</v>
      </c>
      <c r="BY22" s="3">
        <f>Sheet1!BY234+Sheet2!BY234</f>
        <v>0</v>
      </c>
      <c r="BZ22" s="3">
        <f>Sheet1!BZ234+Sheet2!BZ234</f>
        <v>0</v>
      </c>
      <c r="CA22" s="3">
        <f>Sheet1!CA234+Sheet2!CA234</f>
        <v>0</v>
      </c>
      <c r="CB22" s="3">
        <f>Sheet1!CB234+Sheet2!CB234</f>
        <v>0</v>
      </c>
      <c r="CC22" s="3">
        <f>Sheet1!CC234+Sheet2!CC234</f>
        <v>0</v>
      </c>
      <c r="CD22" s="3">
        <f>Sheet1!CD234+Sheet2!CD234</f>
        <v>0</v>
      </c>
      <c r="CE22" s="3">
        <f>Sheet1!CE234+Sheet2!CE234</f>
        <v>0</v>
      </c>
      <c r="CF22" s="3">
        <f>Sheet1!CF234+Sheet2!CF234</f>
        <v>0</v>
      </c>
      <c r="CG22" s="3">
        <f>Sheet1!CG234+Sheet2!CG234</f>
        <v>0</v>
      </c>
      <c r="CH22" s="3">
        <f>Sheet1!CH234+Sheet2!CH234</f>
        <v>0</v>
      </c>
      <c r="CI22" s="3">
        <f>Sheet1!CI234+Sheet2!CI234</f>
        <v>0</v>
      </c>
      <c r="CJ22" s="3">
        <f>Sheet1!CJ234+Sheet2!CJ234</f>
        <v>0</v>
      </c>
      <c r="CK22" s="3">
        <f>Sheet1!CK234+Sheet2!CK234</f>
        <v>0</v>
      </c>
      <c r="CL22" s="3">
        <f>Sheet1!CL234+Sheet2!CL234</f>
        <v>0</v>
      </c>
      <c r="CM22" s="3">
        <f>Sheet1!CM234+Sheet2!CM234</f>
        <v>0</v>
      </c>
      <c r="CN22" s="3">
        <f>Sheet1!CN234+Sheet2!CN234</f>
        <v>0</v>
      </c>
      <c r="CO22" s="3">
        <f>Sheet1!CO234+Sheet2!CO234</f>
        <v>0</v>
      </c>
      <c r="CP22" s="3">
        <f>Sheet1!CP234+Sheet2!CP234</f>
        <v>0</v>
      </c>
    </row>
    <row r="23" spans="1:94">
      <c r="A23" s="68" t="s">
        <v>273</v>
      </c>
      <c r="B23" t="s">
        <v>112</v>
      </c>
      <c r="D23" s="3">
        <f ca="1">Sheet1!D235+Sheet2!D235</f>
        <v>0</v>
      </c>
      <c r="E23" s="3">
        <f ca="1">Sheet1!E235+Sheet2!E235</f>
        <v>0</v>
      </c>
      <c r="F23" s="3">
        <f ca="1">Sheet1!F235+Sheet2!F235</f>
        <v>0</v>
      </c>
      <c r="G23" s="3">
        <f ca="1">Sheet1!G235+Sheet2!G235</f>
        <v>0</v>
      </c>
      <c r="H23" s="3">
        <f ca="1">Sheet1!H235+Sheet2!H235</f>
        <v>197265.72168557587</v>
      </c>
      <c r="I23" s="3">
        <f ca="1">Sheet1!I235+Sheet2!I235</f>
        <v>197265.72168557587</v>
      </c>
      <c r="J23" s="3">
        <f ca="1">Sheet1!J235+Sheet2!J235</f>
        <v>197265.72168557587</v>
      </c>
      <c r="K23" s="3">
        <f ca="1">Sheet1!K235+Sheet2!K235</f>
        <v>197265.72168557587</v>
      </c>
      <c r="L23" s="3">
        <f ca="1">Sheet1!L235+Sheet2!L235</f>
        <v>197265.72168557587</v>
      </c>
      <c r="M23" s="3">
        <f ca="1">Sheet1!M235+Sheet2!M235</f>
        <v>197265.72168557587</v>
      </c>
      <c r="N23" s="3">
        <f ca="1">Sheet1!N235+Sheet2!N235</f>
        <v>197265.72168557587</v>
      </c>
      <c r="O23" s="3">
        <f ca="1">Sheet1!O235+Sheet2!O235</f>
        <v>197265.72168557587</v>
      </c>
      <c r="P23" s="3">
        <f ca="1">Sheet1!P235+Sheet2!P235</f>
        <v>197265.72168557587</v>
      </c>
      <c r="Q23" s="3">
        <f ca="1">Sheet1!Q235+Sheet2!Q235</f>
        <v>197265.72168557587</v>
      </c>
      <c r="R23" s="3">
        <f ca="1">Sheet1!R235+Sheet2!R235</f>
        <v>197267.89161068443</v>
      </c>
      <c r="S23" s="3">
        <f ca="1">Sheet1!S235+Sheet2!S235</f>
        <v>452067.00762213953</v>
      </c>
      <c r="T23" s="3">
        <f ca="1">Sheet1!T235+Sheet2!T235</f>
        <v>452067.00762213953</v>
      </c>
      <c r="U23" s="3">
        <f ca="1">Sheet1!U235+Sheet2!U235</f>
        <v>452067.00762213953</v>
      </c>
      <c r="V23" s="3">
        <f ca="1">Sheet1!V235+Sheet2!V235</f>
        <v>452067.00762213953</v>
      </c>
      <c r="W23" s="3">
        <f ca="1">Sheet1!W235+Sheet2!W235</f>
        <v>452067.00762213953</v>
      </c>
      <c r="X23" s="3">
        <f ca="1">Sheet1!X235+Sheet2!X235</f>
        <v>452067.00762213953</v>
      </c>
      <c r="Y23" s="3">
        <f ca="1">Sheet1!Y235+Sheet2!Y235</f>
        <v>452067.00762213953</v>
      </c>
      <c r="Z23" s="3">
        <f ca="1">Sheet1!Z235+Sheet2!Z235</f>
        <v>452067.00762213953</v>
      </c>
      <c r="AA23" s="3">
        <f ca="1">Sheet1!AA235+Sheet2!AA235</f>
        <v>452067.00762213953</v>
      </c>
      <c r="AB23" s="3">
        <f ca="1">Sheet1!AB235+Sheet2!AB235</f>
        <v>452067.00762213953</v>
      </c>
      <c r="AC23" s="3">
        <f ca="1">Sheet1!AC235+Sheet2!AC235</f>
        <v>452067.00762213953</v>
      </c>
      <c r="AD23" s="3">
        <f ca="1">Sheet1!AD235+Sheet2!AD235</f>
        <v>452075.68732257397</v>
      </c>
      <c r="AE23" s="3">
        <f ca="1">Sheet1!AE235+Sheet2!AE235</f>
        <v>464983.48683028604</v>
      </c>
      <c r="AF23" s="3">
        <f ca="1">Sheet1!AF235+Sheet2!AF235</f>
        <v>464983.48683028604</v>
      </c>
      <c r="AG23" s="3">
        <f ca="1">Sheet1!AG235+Sheet2!AG235</f>
        <v>464983.48683028604</v>
      </c>
      <c r="AH23" s="3">
        <f ca="1">Sheet1!AH235+Sheet2!AH235</f>
        <v>464983.48683028604</v>
      </c>
      <c r="AI23" s="3">
        <f ca="1">Sheet1!AI235+Sheet2!AI235</f>
        <v>464983.48683028604</v>
      </c>
      <c r="AJ23" s="3">
        <f ca="1">Sheet1!AJ235+Sheet2!AJ235</f>
        <v>464983.48683028604</v>
      </c>
      <c r="AK23" s="3">
        <f ca="1">Sheet1!AK235+Sheet2!AK235</f>
        <v>464983.48683028604</v>
      </c>
      <c r="AL23" s="3">
        <f ca="1">Sheet1!AL235+Sheet2!AL235</f>
        <v>0</v>
      </c>
      <c r="AM23" s="3">
        <f ca="1">Sheet1!AM235+Sheet2!AM235</f>
        <v>0</v>
      </c>
      <c r="AN23" s="3">
        <f ca="1">Sheet1!AN235+Sheet2!AN235</f>
        <v>0</v>
      </c>
      <c r="AO23" s="3">
        <f ca="1">Sheet1!AO235+Sheet2!AO235</f>
        <v>0</v>
      </c>
      <c r="AP23" s="3">
        <f ca="1">Sheet1!AP235+Sheet2!AP235</f>
        <v>0</v>
      </c>
      <c r="AQ23" s="3">
        <f ca="1">Sheet1!AQ235+Sheet2!AQ235</f>
        <v>0</v>
      </c>
      <c r="AR23" s="3">
        <f ca="1">Sheet1!AR235+Sheet2!AR235</f>
        <v>0</v>
      </c>
      <c r="AS23" s="3">
        <f ca="1">Sheet1!AS235+Sheet2!AS235</f>
        <v>0</v>
      </c>
      <c r="AT23" s="3">
        <f ca="1">Sheet1!AT235+Sheet2!AT235</f>
        <v>0</v>
      </c>
      <c r="AU23" s="3">
        <f ca="1">Sheet1!AU235+Sheet2!AU235</f>
        <v>0</v>
      </c>
      <c r="AV23" s="3">
        <f ca="1">Sheet1!AV235+Sheet2!AV235</f>
        <v>0</v>
      </c>
      <c r="AW23" s="3">
        <f ca="1">Sheet1!AW235+Sheet2!AW235</f>
        <v>0</v>
      </c>
      <c r="AX23" s="3">
        <f ca="1">Sheet1!AX235+Sheet2!AX235</f>
        <v>0</v>
      </c>
      <c r="AY23" s="3">
        <f ca="1">Sheet1!AY235+Sheet2!AY235</f>
        <v>0</v>
      </c>
      <c r="AZ23" s="3">
        <f ca="1">Sheet1!AZ235+Sheet2!AZ235</f>
        <v>0</v>
      </c>
      <c r="BA23" s="3">
        <f ca="1">Sheet1!BA235+Sheet2!BA235</f>
        <v>0</v>
      </c>
      <c r="BB23" s="3">
        <f ca="1">Sheet1!BB235+Sheet2!BB235</f>
        <v>0</v>
      </c>
      <c r="BC23" s="3">
        <f ca="1">Sheet1!BC235+Sheet2!BC235</f>
        <v>0</v>
      </c>
      <c r="BD23" s="3">
        <f ca="1">Sheet1!BD235+Sheet2!BD235</f>
        <v>0</v>
      </c>
      <c r="BE23" s="3">
        <f ca="1">Sheet1!BE235+Sheet2!BE235</f>
        <v>0</v>
      </c>
      <c r="BF23" s="3">
        <f ca="1">Sheet1!BF235+Sheet2!BF235</f>
        <v>0</v>
      </c>
      <c r="BG23" s="3">
        <f ca="1">Sheet1!BG235+Sheet2!BG235</f>
        <v>0</v>
      </c>
      <c r="BH23" s="3">
        <f ca="1">Sheet1!BH235+Sheet2!BH235</f>
        <v>0</v>
      </c>
      <c r="BI23" s="3">
        <f ca="1">Sheet1!BI235+Sheet2!BI235</f>
        <v>0</v>
      </c>
      <c r="BJ23" s="3">
        <f ca="1">Sheet1!BJ235+Sheet2!BJ235</f>
        <v>0</v>
      </c>
      <c r="BK23" s="3">
        <f ca="1">Sheet1!BK235+Sheet2!BK235</f>
        <v>0</v>
      </c>
      <c r="BL23" s="3">
        <f ca="1">Sheet1!BL235+Sheet2!BL235</f>
        <v>0</v>
      </c>
      <c r="BM23" s="3">
        <f ca="1">Sheet1!BM235+Sheet2!BM235</f>
        <v>0</v>
      </c>
      <c r="BN23" s="3">
        <f ca="1">Sheet1!BN235+Sheet2!BN235</f>
        <v>0</v>
      </c>
      <c r="BO23" s="3">
        <f ca="1">Sheet1!BO235+Sheet2!BO235</f>
        <v>0</v>
      </c>
      <c r="BP23" s="3">
        <f ca="1">Sheet1!BP235+Sheet2!BP235</f>
        <v>0</v>
      </c>
      <c r="BQ23" s="3">
        <f ca="1">Sheet1!BQ235+Sheet2!BQ235</f>
        <v>0</v>
      </c>
      <c r="BR23" s="3">
        <f>Sheet1!BR235+Sheet2!BR235</f>
        <v>0</v>
      </c>
      <c r="BS23" s="3">
        <f>Sheet1!BS235+Sheet2!BS235</f>
        <v>0</v>
      </c>
      <c r="BT23" s="3">
        <f>Sheet1!BT235+Sheet2!BT235</f>
        <v>0</v>
      </c>
      <c r="BU23" s="3">
        <f>Sheet1!BU235+Sheet2!BU235</f>
        <v>0</v>
      </c>
      <c r="BV23" s="3">
        <f>Sheet1!BV235+Sheet2!BV235</f>
        <v>0</v>
      </c>
      <c r="BW23" s="3">
        <f>Sheet1!BW235+Sheet2!BW235</f>
        <v>0</v>
      </c>
      <c r="BX23" s="3">
        <f>Sheet1!BX235+Sheet2!BX235</f>
        <v>0</v>
      </c>
      <c r="BY23" s="3">
        <f>Sheet1!BY235+Sheet2!BY235</f>
        <v>0</v>
      </c>
      <c r="BZ23" s="3">
        <f>Sheet1!BZ235+Sheet2!BZ235</f>
        <v>0</v>
      </c>
      <c r="CA23" s="3">
        <f>Sheet1!CA235+Sheet2!CA235</f>
        <v>0</v>
      </c>
      <c r="CB23" s="3">
        <f>Sheet1!CB235+Sheet2!CB235</f>
        <v>0</v>
      </c>
      <c r="CC23" s="3">
        <f>Sheet1!CC235+Sheet2!CC235</f>
        <v>0</v>
      </c>
      <c r="CD23" s="3">
        <f>Sheet1!CD235+Sheet2!CD235</f>
        <v>0</v>
      </c>
      <c r="CE23" s="3">
        <f>Sheet1!CE235+Sheet2!CE235</f>
        <v>0</v>
      </c>
      <c r="CF23" s="3">
        <f>Sheet1!CF235+Sheet2!CF235</f>
        <v>0</v>
      </c>
      <c r="CG23" s="3">
        <f>Sheet1!CG235+Sheet2!CG235</f>
        <v>0</v>
      </c>
      <c r="CH23" s="3">
        <f>Sheet1!CH235+Sheet2!CH235</f>
        <v>0</v>
      </c>
      <c r="CI23" s="3">
        <f>Sheet1!CI235+Sheet2!CI235</f>
        <v>0</v>
      </c>
      <c r="CJ23" s="3">
        <f>Sheet1!CJ235+Sheet2!CJ235</f>
        <v>0</v>
      </c>
      <c r="CK23" s="3">
        <f>Sheet1!CK235+Sheet2!CK235</f>
        <v>0</v>
      </c>
      <c r="CL23" s="3">
        <f>Sheet1!CL235+Sheet2!CL235</f>
        <v>0</v>
      </c>
      <c r="CM23" s="3">
        <f>Sheet1!CM235+Sheet2!CM235</f>
        <v>0</v>
      </c>
      <c r="CN23" s="3">
        <f>Sheet1!CN235+Sheet2!CN235</f>
        <v>0</v>
      </c>
      <c r="CO23" s="3">
        <f>Sheet1!CO235+Sheet2!CO235</f>
        <v>0</v>
      </c>
      <c r="CP23" s="3">
        <f>Sheet1!CP235+Sheet2!CP235</f>
        <v>0</v>
      </c>
    </row>
    <row r="24" spans="1:94">
      <c r="A24" s="68" t="s">
        <v>274</v>
      </c>
      <c r="B24" t="s">
        <v>114</v>
      </c>
      <c r="D24" s="3">
        <f>Sheet1!D236+Sheet2!D236</f>
        <v>0</v>
      </c>
      <c r="E24" s="3">
        <f>Sheet1!E236+Sheet2!E236</f>
        <v>0</v>
      </c>
      <c r="F24" s="3">
        <f>Sheet1!F236+Sheet2!F236</f>
        <v>0</v>
      </c>
      <c r="G24" s="3">
        <f>Sheet1!G236+Sheet2!G236</f>
        <v>0</v>
      </c>
      <c r="H24" s="3">
        <f>Sheet1!H236+Sheet2!H236</f>
        <v>0</v>
      </c>
      <c r="I24" s="3">
        <f>Sheet1!I236+Sheet2!I236</f>
        <v>0</v>
      </c>
      <c r="J24" s="3">
        <f>Sheet1!J236+Sheet2!J236</f>
        <v>0</v>
      </c>
      <c r="K24" s="3">
        <f>Sheet1!K236+Sheet2!K236</f>
        <v>0</v>
      </c>
      <c r="L24" s="3">
        <f>Sheet1!L236+Sheet2!L236</f>
        <v>0</v>
      </c>
      <c r="M24" s="3">
        <f>Sheet1!M236+Sheet2!M236</f>
        <v>0</v>
      </c>
      <c r="N24" s="3">
        <f>Sheet1!N236+Sheet2!N236</f>
        <v>0</v>
      </c>
      <c r="O24" s="3">
        <f>Sheet1!O236+Sheet2!O236</f>
        <v>0</v>
      </c>
      <c r="P24" s="3">
        <f>Sheet1!P236+Sheet2!P236</f>
        <v>0</v>
      </c>
      <c r="Q24" s="3">
        <f>Sheet1!Q236+Sheet2!Q236</f>
        <v>0</v>
      </c>
      <c r="R24" s="3">
        <f>Sheet1!R236+Sheet2!R236</f>
        <v>0</v>
      </c>
      <c r="S24" s="3">
        <f>Sheet1!S236+Sheet2!S236</f>
        <v>0</v>
      </c>
      <c r="T24" s="3">
        <f>Sheet1!T236+Sheet2!T236</f>
        <v>0</v>
      </c>
      <c r="U24" s="3">
        <f>Sheet1!U236+Sheet2!U236</f>
        <v>0</v>
      </c>
      <c r="V24" s="3">
        <f>Sheet1!V236+Sheet2!V236</f>
        <v>0</v>
      </c>
      <c r="W24" s="3">
        <f>Sheet1!W236+Sheet2!W236</f>
        <v>0</v>
      </c>
      <c r="X24" s="3">
        <f>Sheet1!X236+Sheet2!X236</f>
        <v>0</v>
      </c>
      <c r="Y24" s="3">
        <f>Sheet1!Y236+Sheet2!Y236</f>
        <v>0</v>
      </c>
      <c r="Z24" s="3">
        <f>Sheet1!Z236+Sheet2!Z236</f>
        <v>0</v>
      </c>
      <c r="AA24" s="3">
        <f>Sheet1!AA236+Sheet2!AA236</f>
        <v>0</v>
      </c>
      <c r="AB24" s="3">
        <f>Sheet1!AB236+Sheet2!AB236</f>
        <v>0</v>
      </c>
      <c r="AC24" s="3">
        <f>Sheet1!AC236+Sheet2!AC236</f>
        <v>0</v>
      </c>
      <c r="AD24" s="3">
        <f>Sheet1!AD236+Sheet2!AD236</f>
        <v>0</v>
      </c>
      <c r="AE24" s="3">
        <f>Sheet1!AE236+Sheet2!AE236</f>
        <v>0</v>
      </c>
      <c r="AF24" s="3">
        <f>Sheet1!AF236+Sheet2!AF236</f>
        <v>0</v>
      </c>
      <c r="AG24" s="3">
        <f>Sheet1!AG236+Sheet2!AG236</f>
        <v>0</v>
      </c>
      <c r="AH24" s="3">
        <f>Sheet1!AH236+Sheet2!AH236</f>
        <v>0</v>
      </c>
      <c r="AI24" s="3">
        <f>Sheet1!AI236+Sheet2!AI236</f>
        <v>0</v>
      </c>
      <c r="AJ24" s="3">
        <f>Sheet1!AJ236+Sheet2!AJ236</f>
        <v>0</v>
      </c>
      <c r="AK24" s="3">
        <f>Sheet1!AK236+Sheet2!AK236</f>
        <v>0</v>
      </c>
      <c r="AL24" s="3">
        <f>Sheet1!AL236+Sheet2!AL236</f>
        <v>0</v>
      </c>
      <c r="AM24" s="3">
        <f>Sheet1!AM236+Sheet2!AM236</f>
        <v>0</v>
      </c>
      <c r="AN24" s="3">
        <f>Sheet1!AN236+Sheet2!AN236</f>
        <v>0</v>
      </c>
      <c r="AO24" s="3">
        <f>Sheet1!AO236+Sheet2!AO236</f>
        <v>0</v>
      </c>
      <c r="AP24" s="3">
        <f>Sheet1!AP236+Sheet2!AP236</f>
        <v>0</v>
      </c>
      <c r="AQ24" s="3">
        <f>Sheet1!AQ236+Sheet2!AQ236</f>
        <v>0</v>
      </c>
      <c r="AR24" s="3">
        <f>Sheet1!AR236+Sheet2!AR236</f>
        <v>0</v>
      </c>
      <c r="AS24" s="3">
        <f>Sheet1!AS236+Sheet2!AS236</f>
        <v>0</v>
      </c>
      <c r="AT24" s="3">
        <f>Sheet1!AT236+Sheet2!AT236</f>
        <v>0</v>
      </c>
      <c r="AU24" s="3">
        <f>Sheet1!AU236+Sheet2!AU236</f>
        <v>0</v>
      </c>
      <c r="AV24" s="3">
        <f>Sheet1!AV236+Sheet2!AV236</f>
        <v>0</v>
      </c>
      <c r="AW24" s="3">
        <f>Sheet1!AW236+Sheet2!AW236</f>
        <v>0</v>
      </c>
      <c r="AX24" s="3">
        <f>Sheet1!AX236+Sheet2!AX236</f>
        <v>0</v>
      </c>
      <c r="AY24" s="3">
        <f>Sheet1!AY236+Sheet2!AY236</f>
        <v>0</v>
      </c>
      <c r="AZ24" s="3">
        <f>Sheet1!AZ236+Sheet2!AZ236</f>
        <v>0</v>
      </c>
      <c r="BA24" s="3">
        <f>Sheet1!BA236+Sheet2!BA236</f>
        <v>0</v>
      </c>
      <c r="BB24" s="3">
        <f>Sheet1!BB236+Sheet2!BB236</f>
        <v>0</v>
      </c>
      <c r="BC24" s="3">
        <f>Sheet1!BC236+Sheet2!BC236</f>
        <v>0</v>
      </c>
      <c r="BD24" s="3">
        <f>Sheet1!BD236+Sheet2!BD236</f>
        <v>0</v>
      </c>
      <c r="BE24" s="3">
        <f>Sheet1!BE236+Sheet2!BE236</f>
        <v>0</v>
      </c>
      <c r="BF24" s="3">
        <f>Sheet1!BF236+Sheet2!BF236</f>
        <v>0</v>
      </c>
      <c r="BG24" s="3">
        <f>Sheet1!BG236+Sheet2!BG236</f>
        <v>0</v>
      </c>
      <c r="BH24" s="3">
        <f>Sheet1!BH236+Sheet2!BH236</f>
        <v>0</v>
      </c>
      <c r="BI24" s="3">
        <f>Sheet1!BI236+Sheet2!BI236</f>
        <v>0</v>
      </c>
      <c r="BJ24" s="3">
        <f>Sheet1!BJ236+Sheet2!BJ236</f>
        <v>0</v>
      </c>
      <c r="BK24" s="3">
        <f>Sheet1!BK236+Sheet2!BK236</f>
        <v>0</v>
      </c>
      <c r="BL24" s="3">
        <f>Sheet1!BL236+Sheet2!BL236</f>
        <v>0</v>
      </c>
      <c r="BM24" s="3">
        <f>Sheet1!BM236+Sheet2!BM236</f>
        <v>0</v>
      </c>
      <c r="BN24" s="3">
        <f>Sheet1!BN236+Sheet2!BN236</f>
        <v>0</v>
      </c>
      <c r="BO24" s="3">
        <f>Sheet1!BO236+Sheet2!BO236</f>
        <v>0</v>
      </c>
      <c r="BP24" s="3">
        <f>Sheet1!BP236+Sheet2!BP236</f>
        <v>0</v>
      </c>
      <c r="BQ24" s="3">
        <f>Sheet1!BQ236+Sheet2!BQ236</f>
        <v>0</v>
      </c>
      <c r="BR24" s="3">
        <f>Sheet1!BR236+Sheet2!BR236</f>
        <v>0</v>
      </c>
      <c r="BS24" s="3">
        <f>Sheet1!BS236+Sheet2!BS236</f>
        <v>0</v>
      </c>
      <c r="BT24" s="3">
        <f>Sheet1!BT236+Sheet2!BT236</f>
        <v>0</v>
      </c>
      <c r="BU24" s="3">
        <f>Sheet1!BU236+Sheet2!BU236</f>
        <v>0</v>
      </c>
      <c r="BV24" s="3">
        <f>Sheet1!BV236+Sheet2!BV236</f>
        <v>0</v>
      </c>
      <c r="BW24" s="3">
        <f>Sheet1!BW236+Sheet2!BW236</f>
        <v>0</v>
      </c>
      <c r="BX24" s="3">
        <f>Sheet1!BX236+Sheet2!BX236</f>
        <v>0</v>
      </c>
      <c r="BY24" s="3">
        <f>Sheet1!BY236+Sheet2!BY236</f>
        <v>0</v>
      </c>
      <c r="BZ24" s="3">
        <f>Sheet1!BZ236+Sheet2!BZ236</f>
        <v>0</v>
      </c>
      <c r="CA24" s="3">
        <f>Sheet1!CA236+Sheet2!CA236</f>
        <v>0</v>
      </c>
      <c r="CB24" s="3">
        <f>Sheet1!CB236+Sheet2!CB236</f>
        <v>0</v>
      </c>
      <c r="CC24" s="3">
        <f>Sheet1!CC236+Sheet2!CC236</f>
        <v>0</v>
      </c>
      <c r="CD24" s="3">
        <f>Sheet1!CD236+Sheet2!CD236</f>
        <v>0</v>
      </c>
      <c r="CE24" s="3">
        <f>Sheet1!CE236+Sheet2!CE236</f>
        <v>0</v>
      </c>
      <c r="CF24" s="3">
        <f>Sheet1!CF236+Sheet2!CF236</f>
        <v>0</v>
      </c>
      <c r="CG24" s="3">
        <f>Sheet1!CG236+Sheet2!CG236</f>
        <v>0</v>
      </c>
      <c r="CH24" s="3">
        <f>Sheet1!CH236+Sheet2!CH236</f>
        <v>0</v>
      </c>
      <c r="CI24" s="3">
        <f>Sheet1!CI236+Sheet2!CI236</f>
        <v>0</v>
      </c>
      <c r="CJ24" s="3">
        <f>Sheet1!CJ236+Sheet2!CJ236</f>
        <v>0</v>
      </c>
      <c r="CK24" s="3">
        <f>Sheet1!CK236+Sheet2!CK236</f>
        <v>0</v>
      </c>
      <c r="CL24" s="3">
        <f>Sheet1!CL236+Sheet2!CL236</f>
        <v>0</v>
      </c>
      <c r="CM24" s="3">
        <f>Sheet1!CM236+Sheet2!CM236</f>
        <v>0</v>
      </c>
      <c r="CN24" s="3">
        <f>Sheet1!CN236+Sheet2!CN236</f>
        <v>0</v>
      </c>
      <c r="CO24" s="3">
        <f>Sheet1!CO236+Sheet2!CO236</f>
        <v>0</v>
      </c>
      <c r="CP24" s="3">
        <f>Sheet1!CP236+Sheet2!CP236</f>
        <v>0</v>
      </c>
    </row>
    <row r="25" spans="1:94">
      <c r="A25" s="71" t="s">
        <v>275</v>
      </c>
      <c r="D25" s="3">
        <f ca="1">Sheet1!D165+Sheet2!D165</f>
        <v>0</v>
      </c>
      <c r="E25" s="3">
        <f ca="1">Sheet1!E165+Sheet2!E165</f>
        <v>0</v>
      </c>
      <c r="F25" s="3">
        <f ca="1">Sheet1!F165+Sheet2!F165</f>
        <v>0</v>
      </c>
      <c r="G25" s="3">
        <f ca="1">Sheet1!G165+Sheet2!G165</f>
        <v>0</v>
      </c>
      <c r="H25" s="3">
        <f ca="1">Sheet1!H165+Sheet2!H165</f>
        <v>178512.21818181817</v>
      </c>
      <c r="I25" s="3">
        <f ca="1">Sheet1!I165+Sheet2!I165</f>
        <v>178512.21818181817</v>
      </c>
      <c r="J25" s="3">
        <f ca="1">Sheet1!J165+Sheet2!J165</f>
        <v>535536.65454545442</v>
      </c>
      <c r="K25" s="3">
        <f ca="1">Sheet1!K165+Sheet2!K165</f>
        <v>535536.65454545442</v>
      </c>
      <c r="L25" s="3">
        <f ca="1">Sheet1!L165+Sheet2!L165</f>
        <v>1606609.9636363636</v>
      </c>
      <c r="M25" s="3">
        <f ca="1">Sheet1!M165+Sheet2!M165</f>
        <v>1606609.9636363636</v>
      </c>
      <c r="N25" s="3">
        <f ca="1">Sheet1!N165+Sheet2!N165</f>
        <v>1606609.9636363636</v>
      </c>
      <c r="O25" s="3">
        <f ca="1">Sheet1!O165+Sheet2!O165</f>
        <v>1606609.9636363636</v>
      </c>
      <c r="P25" s="3">
        <f ca="1">Sheet1!P165+Sheet2!P165</f>
        <v>1606609.9636363636</v>
      </c>
      <c r="Q25" s="3">
        <f ca="1">Sheet1!Q165+Sheet2!Q165</f>
        <v>1606609.9636363636</v>
      </c>
      <c r="R25" s="3">
        <f ca="1">Sheet1!R165+Sheet2!R165</f>
        <v>1606611.9272727272</v>
      </c>
      <c r="S25" s="3">
        <f ca="1">Sheet1!S165+Sheet2!S165</f>
        <v>1859915.2363636361</v>
      </c>
      <c r="T25" s="3">
        <f ca="1">Sheet1!T165+Sheet2!T165</f>
        <v>2038431.3818181816</v>
      </c>
      <c r="U25" s="3">
        <f ca="1">Sheet1!U165+Sheet2!U165</f>
        <v>2545038</v>
      </c>
      <c r="V25" s="3">
        <f ca="1">Sheet1!V165+Sheet2!V165</f>
        <v>2545049.7818181817</v>
      </c>
      <c r="W25" s="3">
        <f ca="1">Sheet1!W165+Sheet2!W165</f>
        <v>4064869.6363636358</v>
      </c>
      <c r="X25" s="3">
        <f ca="1">Sheet1!X165+Sheet2!X165</f>
        <v>4064869.6363636358</v>
      </c>
      <c r="Y25" s="3">
        <f ca="1">Sheet1!Y165+Sheet2!Y165</f>
        <v>4064869.6363636358</v>
      </c>
      <c r="Z25" s="3">
        <f ca="1">Sheet1!Z165+Sheet2!Z165</f>
        <v>4064869.6363636358</v>
      </c>
      <c r="AA25" s="3">
        <f ca="1">Sheet1!AA165+Sheet2!AA165</f>
        <v>4064869.6363636358</v>
      </c>
      <c r="AB25" s="3">
        <f ca="1">Sheet1!AB165+Sheet2!AB165</f>
        <v>4064869.6363636358</v>
      </c>
      <c r="AC25" s="3">
        <f ca="1">Sheet1!AC165+Sheet2!AC165</f>
        <v>4064869.6363636358</v>
      </c>
      <c r="AD25" s="3">
        <f ca="1">Sheet1!AD165+Sheet2!AD165</f>
        <v>4064879.8909090911</v>
      </c>
      <c r="AE25" s="3">
        <f ca="1">Sheet1!AE165+Sheet2!AE165</f>
        <v>4353889.418181817</v>
      </c>
      <c r="AF25" s="3">
        <f ca="1">Sheet1!AF165+Sheet2!AF165</f>
        <v>4353906.0000000009</v>
      </c>
      <c r="AG25" s="3">
        <f ca="1">Sheet1!AG165+Sheet2!AG165</f>
        <v>4425318.4363636356</v>
      </c>
      <c r="AH25" s="3">
        <f ca="1">Sheet1!AH165+Sheet2!AH165</f>
        <v>4425368.1818181854</v>
      </c>
      <c r="AI25" s="3">
        <f ca="1">Sheet1!AI165+Sheet2!AI165</f>
        <v>4639605.4909090903</v>
      </c>
      <c r="AJ25" s="3">
        <f ca="1">Sheet1!AJ165+Sheet2!AJ165</f>
        <v>4639605.4909090903</v>
      </c>
      <c r="AK25" s="3">
        <f ca="1">Sheet1!AK165+Sheet2!AK165</f>
        <v>4639605.4909090903</v>
      </c>
      <c r="AL25" s="3">
        <f ca="1">Sheet1!AL165+Sheet2!AL165</f>
        <v>4172073.4909090903</v>
      </c>
      <c r="AM25" s="3">
        <f ca="1">Sheet1!AM165+Sheet2!AM165</f>
        <v>4172073.4909090903</v>
      </c>
      <c r="AN25" s="3">
        <f ca="1">Sheet1!AN165+Sheet2!AN165</f>
        <v>3237009.4909090907</v>
      </c>
      <c r="AO25" s="3">
        <f ca="1">Sheet1!AO165+Sheet2!AO165</f>
        <v>3237009.4909090907</v>
      </c>
      <c r="AP25" s="3">
        <f ca="1">Sheet1!AP165+Sheet2!AP165</f>
        <v>431825.78181818238</v>
      </c>
      <c r="AQ25" s="3">
        <f ca="1">Sheet1!AQ165+Sheet2!AQ165</f>
        <v>467531.99999999994</v>
      </c>
      <c r="AR25" s="3">
        <f ca="1">Sheet1!AR165+Sheet2!AR165</f>
        <v>467531.99999999994</v>
      </c>
      <c r="AS25" s="3">
        <f ca="1">Sheet1!AS165+Sheet2!AS165</f>
        <v>467531.99999999994</v>
      </c>
      <c r="AT25" s="3">
        <f ca="1">Sheet1!AT165+Sheet2!AT165</f>
        <v>467531.99999999994</v>
      </c>
      <c r="AU25" s="3">
        <f ca="1">Sheet1!AU165+Sheet2!AU165</f>
        <v>467531.99999999994</v>
      </c>
      <c r="AV25" s="3">
        <f ca="1">Sheet1!AV165+Sheet2!AV165</f>
        <v>467531.99999999994</v>
      </c>
      <c r="AW25" s="3">
        <f ca="1">Sheet1!AW165+Sheet2!AW165</f>
        <v>467531.99999999994</v>
      </c>
      <c r="AX25" s="3">
        <f ca="1">Sheet1!AX165+Sheet2!AX165</f>
        <v>0</v>
      </c>
      <c r="AY25" s="3">
        <f ca="1">Sheet1!AY165+Sheet2!AY165</f>
        <v>0</v>
      </c>
      <c r="AZ25" s="3">
        <f ca="1">Sheet1!AZ165+Sheet2!AZ165</f>
        <v>0</v>
      </c>
      <c r="BA25" s="3">
        <f ca="1">Sheet1!BA165+Sheet2!BA165</f>
        <v>0</v>
      </c>
      <c r="BB25" s="3">
        <f ca="1">Sheet1!BB165+Sheet2!BB165</f>
        <v>0</v>
      </c>
      <c r="BC25" s="3">
        <f ca="1">Sheet1!BC165+Sheet2!BC165</f>
        <v>0</v>
      </c>
      <c r="BD25" s="3">
        <f ca="1">Sheet1!BD165+Sheet2!BD165</f>
        <v>0</v>
      </c>
      <c r="BE25" s="3">
        <f ca="1">Sheet1!BE165+Sheet2!BE165</f>
        <v>0</v>
      </c>
      <c r="BF25" s="3">
        <f ca="1">Sheet1!BF165+Sheet2!BF165</f>
        <v>0</v>
      </c>
      <c r="BG25" s="3">
        <f ca="1">Sheet1!BG165+Sheet2!BG165</f>
        <v>0</v>
      </c>
      <c r="BH25" s="3">
        <f ca="1">Sheet1!BH165+Sheet2!BH165</f>
        <v>0</v>
      </c>
      <c r="BI25" s="3">
        <f ca="1">Sheet1!BI165+Sheet2!BI165</f>
        <v>0</v>
      </c>
      <c r="BJ25" s="3">
        <f ca="1">Sheet1!BJ165+Sheet2!BJ165</f>
        <v>0</v>
      </c>
      <c r="BK25" s="3">
        <f ca="1">Sheet1!BK165+Sheet2!BK165</f>
        <v>0</v>
      </c>
      <c r="BL25" s="3">
        <f ca="1">Sheet1!BL165+Sheet2!BL165</f>
        <v>0</v>
      </c>
      <c r="BM25" s="3">
        <f ca="1">Sheet1!BM165+Sheet2!BM165</f>
        <v>0</v>
      </c>
      <c r="BN25" s="3">
        <f ca="1">Sheet1!BN165+Sheet2!BN165</f>
        <v>0</v>
      </c>
      <c r="BO25" s="3">
        <f ca="1">Sheet1!BO165+Sheet2!BO165</f>
        <v>0</v>
      </c>
      <c r="BP25" s="3">
        <f ca="1">Sheet1!BP165+Sheet2!BP165</f>
        <v>0</v>
      </c>
      <c r="BQ25" s="3">
        <f ca="1">Sheet1!BQ165+Sheet2!BQ165</f>
        <v>0</v>
      </c>
      <c r="BR25" s="3">
        <f ca="1">Sheet1!BR165+Sheet2!BR165</f>
        <v>0</v>
      </c>
      <c r="BS25" s="3">
        <f ca="1">Sheet1!BS165+Sheet2!BS165</f>
        <v>0</v>
      </c>
      <c r="BT25" s="3">
        <f ca="1">Sheet1!BT165+Sheet2!BT165</f>
        <v>0</v>
      </c>
      <c r="BU25" s="3">
        <f ca="1">Sheet1!BU165+Sheet2!BU165</f>
        <v>0</v>
      </c>
      <c r="BV25" s="3">
        <f ca="1">Sheet1!BV165+Sheet2!BV165</f>
        <v>0</v>
      </c>
      <c r="BW25" s="3">
        <f ca="1">Sheet1!BW165+Sheet2!BW165</f>
        <v>0</v>
      </c>
      <c r="BX25" s="3">
        <f ca="1">Sheet1!BX165+Sheet2!BX165</f>
        <v>0</v>
      </c>
      <c r="BY25" s="3">
        <f ca="1">Sheet1!BY165+Sheet2!BY165</f>
        <v>0</v>
      </c>
      <c r="BZ25" s="3">
        <f ca="1">Sheet1!BZ165+Sheet2!BZ165</f>
        <v>0</v>
      </c>
      <c r="CA25" s="3">
        <f ca="1">Sheet1!CA165+Sheet2!CA165</f>
        <v>0</v>
      </c>
      <c r="CB25" s="3">
        <f ca="1">Sheet1!CB165+Sheet2!CB165</f>
        <v>0</v>
      </c>
      <c r="CC25" s="3">
        <f ca="1">Sheet1!CC165+Sheet2!CC165</f>
        <v>0</v>
      </c>
      <c r="CD25" s="3">
        <f ca="1">Sheet1!CD165+Sheet2!CD165</f>
        <v>0</v>
      </c>
      <c r="CE25" s="3">
        <f ca="1">Sheet1!CE165+Sheet2!CE165</f>
        <v>0</v>
      </c>
      <c r="CF25" s="3">
        <f ca="1">Sheet1!CF165+Sheet2!CF165</f>
        <v>0</v>
      </c>
      <c r="CG25" s="3">
        <f>Sheet1!CG165+Sheet2!CG165</f>
        <v>0</v>
      </c>
      <c r="CH25" s="3">
        <f>Sheet1!CH165+Sheet2!CH165</f>
        <v>0</v>
      </c>
      <c r="CI25" s="3">
        <f>Sheet1!CI165+Sheet2!CI165</f>
        <v>0</v>
      </c>
      <c r="CJ25" s="3">
        <f>Sheet1!CJ165+Sheet2!CJ165</f>
        <v>0</v>
      </c>
      <c r="CK25" s="3">
        <f>Sheet1!CK165+Sheet2!CK165</f>
        <v>0</v>
      </c>
      <c r="CL25" s="3">
        <f>Sheet1!CL165+Sheet2!CL165</f>
        <v>0</v>
      </c>
      <c r="CM25" s="3">
        <f>Sheet1!CM165+Sheet2!CM165</f>
        <v>0</v>
      </c>
      <c r="CN25" s="3">
        <f>Sheet1!CN165+Sheet2!CN165</f>
        <v>0</v>
      </c>
      <c r="CO25" s="3">
        <f>Sheet1!CO165+Sheet2!CO165</f>
        <v>0</v>
      </c>
      <c r="CP25" s="3">
        <f>Sheet1!CP165+Sheet2!CP165</f>
        <v>0</v>
      </c>
    </row>
    <row r="26" spans="1:94">
      <c r="A26" s="71" t="s">
        <v>276</v>
      </c>
      <c r="D26" s="3">
        <f>Sheet1!D168+Sheet2!D168</f>
        <v>0</v>
      </c>
      <c r="E26" s="3">
        <f>Sheet1!E168+Sheet2!E168</f>
        <v>0</v>
      </c>
      <c r="F26" s="3">
        <f>Sheet1!F168+Sheet2!F168</f>
        <v>0</v>
      </c>
      <c r="G26" s="3">
        <f>Sheet1!G168+Sheet2!G168</f>
        <v>0</v>
      </c>
      <c r="H26" s="3">
        <f>Sheet1!H168+Sheet2!H168</f>
        <v>0</v>
      </c>
      <c r="I26" s="3">
        <f>Sheet1!I168+Sheet2!I168</f>
        <v>0</v>
      </c>
      <c r="J26" s="3">
        <f>Sheet1!J168+Sheet2!J168</f>
        <v>0</v>
      </c>
      <c r="K26" s="3">
        <f>Sheet1!K168+Sheet2!K168</f>
        <v>0</v>
      </c>
      <c r="L26" s="3">
        <f>Sheet1!L168+Sheet2!L168</f>
        <v>0</v>
      </c>
      <c r="M26" s="3">
        <f>Sheet1!M168+Sheet2!M168</f>
        <v>0</v>
      </c>
      <c r="N26" s="3">
        <f>Sheet1!N168+Sheet2!N168</f>
        <v>0</v>
      </c>
      <c r="O26" s="3">
        <f>Sheet1!O168+Sheet2!O168</f>
        <v>0</v>
      </c>
      <c r="P26" s="3">
        <f>Sheet1!P168+Sheet2!P168</f>
        <v>0</v>
      </c>
      <c r="Q26" s="3">
        <f>Sheet1!Q168+Sheet2!Q168</f>
        <v>0</v>
      </c>
      <c r="R26" s="3">
        <f>Sheet1!R168+Sheet2!R168</f>
        <v>0</v>
      </c>
      <c r="S26" s="3">
        <f>Sheet1!S168+Sheet2!S168</f>
        <v>0</v>
      </c>
      <c r="T26" s="3">
        <f>Sheet1!T168+Sheet2!T168</f>
        <v>0</v>
      </c>
      <c r="U26" s="3">
        <f>Sheet1!U168+Sheet2!U168</f>
        <v>0</v>
      </c>
      <c r="V26" s="3">
        <f>Sheet1!V168+Sheet2!V168</f>
        <v>0</v>
      </c>
      <c r="W26" s="3">
        <f>Sheet1!W168+Sheet2!W168</f>
        <v>0</v>
      </c>
      <c r="X26" s="3">
        <f>Sheet1!X168+Sheet2!X168</f>
        <v>0</v>
      </c>
      <c r="Y26" s="3">
        <f>Sheet1!Y168+Sheet2!Y168</f>
        <v>0</v>
      </c>
      <c r="Z26" s="3">
        <f>Sheet1!Z168+Sheet2!Z168</f>
        <v>0</v>
      </c>
      <c r="AA26" s="3">
        <f>Sheet1!AA168+Sheet2!AA168</f>
        <v>0</v>
      </c>
      <c r="AB26" s="3">
        <f>Sheet1!AB168+Sheet2!AB168</f>
        <v>0</v>
      </c>
      <c r="AC26" s="3">
        <f>Sheet1!AC168+Sheet2!AC168</f>
        <v>0</v>
      </c>
      <c r="AD26" s="3">
        <f>Sheet1!AD168+Sheet2!AD168</f>
        <v>0</v>
      </c>
      <c r="AE26" s="3">
        <f>Sheet1!AE168+Sheet2!AE168</f>
        <v>0</v>
      </c>
      <c r="AF26" s="3">
        <f>Sheet1!AF168+Sheet2!AF168</f>
        <v>0</v>
      </c>
      <c r="AG26" s="3">
        <f>Sheet1!AG168+Sheet2!AG168</f>
        <v>0</v>
      </c>
      <c r="AH26" s="3">
        <f>Sheet1!AH168+Sheet2!AH168</f>
        <v>0</v>
      </c>
      <c r="AI26" s="3">
        <f>Sheet1!AI168+Sheet2!AI168</f>
        <v>0</v>
      </c>
      <c r="AJ26" s="3">
        <f>Sheet1!AJ168+Sheet2!AJ168</f>
        <v>0</v>
      </c>
      <c r="AK26" s="3">
        <f>Sheet1!AK168+Sheet2!AK168</f>
        <v>0</v>
      </c>
      <c r="AL26" s="3">
        <f>Sheet1!AL168+Sheet2!AL168</f>
        <v>0</v>
      </c>
      <c r="AM26" s="3">
        <f>Sheet1!AM168+Sheet2!AM168</f>
        <v>0</v>
      </c>
      <c r="AN26" s="3">
        <f>Sheet1!AN168+Sheet2!AN168</f>
        <v>0</v>
      </c>
      <c r="AO26" s="3">
        <f>Sheet1!AO168+Sheet2!AO168</f>
        <v>0</v>
      </c>
      <c r="AP26" s="3">
        <f>Sheet1!AP168+Sheet2!AP168</f>
        <v>0</v>
      </c>
      <c r="AQ26" s="3">
        <f>Sheet1!AQ168+Sheet2!AQ168</f>
        <v>0</v>
      </c>
      <c r="AR26" s="3">
        <f>Sheet1!AR168+Sheet2!AR168</f>
        <v>0</v>
      </c>
      <c r="AS26" s="3">
        <f>Sheet1!AS168+Sheet2!AS168</f>
        <v>0</v>
      </c>
      <c r="AT26" s="3">
        <f>Sheet1!AT168+Sheet2!AT168</f>
        <v>0</v>
      </c>
      <c r="AU26" s="3">
        <f>Sheet1!AU168+Sheet2!AU168</f>
        <v>0</v>
      </c>
      <c r="AV26" s="3">
        <f>Sheet1!AV168+Sheet2!AV168</f>
        <v>0</v>
      </c>
      <c r="AW26" s="3">
        <f>Sheet1!AW168+Sheet2!AW168</f>
        <v>0</v>
      </c>
      <c r="AX26" s="3">
        <f>Sheet1!AX168+Sheet2!AX168</f>
        <v>0</v>
      </c>
      <c r="AY26" s="3">
        <f>Sheet1!AY168+Sheet2!AY168</f>
        <v>0</v>
      </c>
      <c r="AZ26" s="3">
        <f>Sheet1!AZ168+Sheet2!AZ168</f>
        <v>0</v>
      </c>
      <c r="BA26" s="3">
        <f>Sheet1!BA168+Sheet2!BA168</f>
        <v>0</v>
      </c>
      <c r="BB26" s="3">
        <f ca="1">Sheet1!BB168+Sheet2!BB168</f>
        <v>122160411.48163052</v>
      </c>
      <c r="BC26" s="3">
        <f>Sheet1!BC168+Sheet2!BC168</f>
        <v>0</v>
      </c>
      <c r="BD26" s="3">
        <f>Sheet1!BD168+Sheet2!BD168</f>
        <v>0</v>
      </c>
      <c r="BE26" s="3">
        <f>Sheet1!BE168+Sheet2!BE168</f>
        <v>0</v>
      </c>
      <c r="BF26" s="3">
        <f>Sheet1!BF168+Sheet2!BF168</f>
        <v>0</v>
      </c>
      <c r="BG26" s="3">
        <f>Sheet1!BG168+Sheet2!BG168</f>
        <v>0</v>
      </c>
      <c r="BH26" s="3">
        <f>Sheet1!BH168+Sheet2!BH168</f>
        <v>0</v>
      </c>
      <c r="BI26" s="3">
        <f>Sheet1!BI168+Sheet2!BI168</f>
        <v>0</v>
      </c>
      <c r="BJ26" s="3">
        <f>Sheet1!BJ168+Sheet2!BJ168</f>
        <v>0</v>
      </c>
      <c r="BK26" s="3">
        <f>Sheet1!BK168+Sheet2!BK168</f>
        <v>0</v>
      </c>
      <c r="BL26" s="3">
        <f>Sheet1!BL168+Sheet2!BL168</f>
        <v>0</v>
      </c>
      <c r="BM26" s="3">
        <f>Sheet1!BM168+Sheet2!BM168</f>
        <v>0</v>
      </c>
      <c r="BN26" s="3">
        <f>Sheet1!BN168+Sheet2!BN168</f>
        <v>0</v>
      </c>
      <c r="BO26" s="3">
        <f>Sheet1!BO168+Sheet2!BO168</f>
        <v>0</v>
      </c>
      <c r="BP26" s="3">
        <f>Sheet1!BP168+Sheet2!BP168</f>
        <v>0</v>
      </c>
      <c r="BQ26" s="3">
        <f>Sheet1!BQ168+Sheet2!BQ168</f>
        <v>0</v>
      </c>
      <c r="BR26" s="3">
        <f>Sheet1!BR168+Sheet2!BR168</f>
        <v>0</v>
      </c>
      <c r="BS26" s="3">
        <f>Sheet1!BS168+Sheet2!BS168</f>
        <v>0</v>
      </c>
      <c r="BT26" s="3">
        <f>Sheet1!BT168+Sheet2!BT168</f>
        <v>0</v>
      </c>
      <c r="BU26" s="3">
        <f>Sheet1!BU168+Sheet2!BU168</f>
        <v>0</v>
      </c>
      <c r="BV26" s="3">
        <f>Sheet1!BV168+Sheet2!BV168</f>
        <v>0</v>
      </c>
      <c r="BW26" s="3">
        <f>Sheet1!BW168+Sheet2!BW168</f>
        <v>0</v>
      </c>
      <c r="BX26" s="3">
        <f>Sheet1!BX168+Sheet2!BX168</f>
        <v>0</v>
      </c>
      <c r="BY26" s="3">
        <f>Sheet1!BY168+Sheet2!BY168</f>
        <v>0</v>
      </c>
      <c r="BZ26" s="3">
        <f>Sheet1!BZ168+Sheet2!BZ168</f>
        <v>0</v>
      </c>
      <c r="CA26" s="3">
        <f>Sheet1!CA168+Sheet2!CA168</f>
        <v>0</v>
      </c>
      <c r="CB26" s="3">
        <f>Sheet1!CB168+Sheet2!CB168</f>
        <v>0</v>
      </c>
      <c r="CC26" s="3">
        <f>Sheet1!CC168+Sheet2!CC168</f>
        <v>0</v>
      </c>
      <c r="CD26" s="3">
        <f>Sheet1!CD168+Sheet2!CD168</f>
        <v>0</v>
      </c>
      <c r="CE26" s="3">
        <f>Sheet1!CE168+Sheet2!CE168</f>
        <v>0</v>
      </c>
      <c r="CF26" s="3">
        <f>Sheet1!CF168+Sheet2!CF168</f>
        <v>0</v>
      </c>
      <c r="CG26" s="3">
        <f>Sheet1!CG168+Sheet2!CG168</f>
        <v>0</v>
      </c>
      <c r="CH26" s="3">
        <f>Sheet1!CH168+Sheet2!CH168</f>
        <v>0</v>
      </c>
      <c r="CI26" s="3">
        <f>Sheet1!CI168+Sheet2!CI168</f>
        <v>0</v>
      </c>
      <c r="CJ26" s="3">
        <f>Sheet1!CJ168+Sheet2!CJ168</f>
        <v>0</v>
      </c>
      <c r="CK26" s="3">
        <f>Sheet1!CK168+Sheet2!CK168</f>
        <v>0</v>
      </c>
      <c r="CL26" s="3">
        <f>Sheet1!CL168+Sheet2!CL168</f>
        <v>0</v>
      </c>
      <c r="CM26" s="3">
        <f>Sheet1!CM168+Sheet2!CM168</f>
        <v>0</v>
      </c>
      <c r="CN26" s="3">
        <f>Sheet1!CN168+Sheet2!CN168</f>
        <v>0</v>
      </c>
      <c r="CO26" s="3">
        <f>Sheet1!CO168+Sheet2!CO168</f>
        <v>0</v>
      </c>
      <c r="CP26" s="3">
        <f>Sheet1!CP168+Sheet2!CP168</f>
        <v>0</v>
      </c>
    </row>
    <row r="27" spans="1:94">
      <c r="A27" s="68" t="s">
        <v>175</v>
      </c>
      <c r="D27" s="3">
        <f ca="1">Sheet1!D171+Sheet2!D171</f>
        <v>0</v>
      </c>
      <c r="E27" s="3">
        <f ca="1">Sheet1!E171+Sheet2!E171</f>
        <v>0</v>
      </c>
      <c r="F27" s="3">
        <f ca="1">Sheet1!F171+Sheet2!F171</f>
        <v>0</v>
      </c>
      <c r="G27" s="3">
        <f ca="1">Sheet1!G171+Sheet2!G171</f>
        <v>0</v>
      </c>
      <c r="H27" s="3">
        <f ca="1">Sheet1!H171+Sheet2!H171</f>
        <v>21421.466181818181</v>
      </c>
      <c r="I27" s="3">
        <f ca="1">Sheet1!I171+Sheet2!I171</f>
        <v>21421.466181818181</v>
      </c>
      <c r="J27" s="3">
        <f ca="1">Sheet1!J171+Sheet2!J171</f>
        <v>64264.398545454525</v>
      </c>
      <c r="K27" s="3">
        <f ca="1">Sheet1!K171+Sheet2!K171</f>
        <v>64264.398545454525</v>
      </c>
      <c r="L27" s="3">
        <f ca="1">Sheet1!L171+Sheet2!L171</f>
        <v>192793.19563636364</v>
      </c>
      <c r="M27" s="3">
        <f ca="1">Sheet1!M171+Sheet2!M171</f>
        <v>192793.19563636364</v>
      </c>
      <c r="N27" s="3">
        <f ca="1">Sheet1!N171+Sheet2!N171</f>
        <v>192793.19563636364</v>
      </c>
      <c r="O27" s="3">
        <f ca="1">Sheet1!O171+Sheet2!O171</f>
        <v>192793.19563636364</v>
      </c>
      <c r="P27" s="3">
        <f ca="1">Sheet1!P171+Sheet2!P171</f>
        <v>192793.19563636364</v>
      </c>
      <c r="Q27" s="3">
        <f ca="1">Sheet1!Q171+Sheet2!Q171</f>
        <v>192793.19563636364</v>
      </c>
      <c r="R27" s="3">
        <f ca="1">Sheet1!R171+Sheet2!R171</f>
        <v>192793.43127272726</v>
      </c>
      <c r="S27" s="3">
        <f ca="1">Sheet1!S171+Sheet2!S171</f>
        <v>223189.82836363633</v>
      </c>
      <c r="T27" s="3">
        <f ca="1">Sheet1!T171+Sheet2!T171</f>
        <v>244611.7658181818</v>
      </c>
      <c r="U27" s="3">
        <f ca="1">Sheet1!U171+Sheet2!U171</f>
        <v>305404.56</v>
      </c>
      <c r="V27" s="3">
        <f ca="1">Sheet1!V171+Sheet2!V171</f>
        <v>305405.97381818178</v>
      </c>
      <c r="W27" s="3">
        <f ca="1">Sheet1!W171+Sheet2!W171</f>
        <v>487784.35636363627</v>
      </c>
      <c r="X27" s="3">
        <f ca="1">Sheet1!X171+Sheet2!X171</f>
        <v>487784.35636363627</v>
      </c>
      <c r="Y27" s="3">
        <f ca="1">Sheet1!Y171+Sheet2!Y171</f>
        <v>487784.35636363627</v>
      </c>
      <c r="Z27" s="3">
        <f ca="1">Sheet1!Z171+Sheet2!Z171</f>
        <v>487784.35636363627</v>
      </c>
      <c r="AA27" s="3">
        <f ca="1">Sheet1!AA171+Sheet2!AA171</f>
        <v>487784.35636363627</v>
      </c>
      <c r="AB27" s="3">
        <f ca="1">Sheet1!AB171+Sheet2!AB171</f>
        <v>487784.35636363627</v>
      </c>
      <c r="AC27" s="3">
        <f ca="1">Sheet1!AC171+Sheet2!AC171</f>
        <v>487784.35636363627</v>
      </c>
      <c r="AD27" s="3">
        <f ca="1">Sheet1!AD171+Sheet2!AD171</f>
        <v>487785.58690909093</v>
      </c>
      <c r="AE27" s="3">
        <f ca="1">Sheet1!AE171+Sheet2!AE171</f>
        <v>522466.73018181801</v>
      </c>
      <c r="AF27" s="3">
        <f ca="1">Sheet1!AF171+Sheet2!AF171</f>
        <v>522468.72000000009</v>
      </c>
      <c r="AG27" s="3">
        <f ca="1">Sheet1!AG171+Sheet2!AG171</f>
        <v>531038.21236363624</v>
      </c>
      <c r="AH27" s="3">
        <f ca="1">Sheet1!AH171+Sheet2!AH171</f>
        <v>531044.18181818223</v>
      </c>
      <c r="AI27" s="3">
        <f ca="1">Sheet1!AI171+Sheet2!AI171</f>
        <v>556752.65890909079</v>
      </c>
      <c r="AJ27" s="3">
        <f ca="1">Sheet1!AJ171+Sheet2!AJ171</f>
        <v>556752.65890909079</v>
      </c>
      <c r="AK27" s="3">
        <f ca="1">Sheet1!AK171+Sheet2!AK171</f>
        <v>556752.65890909079</v>
      </c>
      <c r="AL27" s="3">
        <f ca="1">Sheet1!AL171+Sheet2!AL171</f>
        <v>500648.81890909083</v>
      </c>
      <c r="AM27" s="3">
        <f ca="1">Sheet1!AM171+Sheet2!AM171</f>
        <v>500648.81890909083</v>
      </c>
      <c r="AN27" s="3">
        <f ca="1">Sheet1!AN171+Sheet2!AN171</f>
        <v>388441.13890909089</v>
      </c>
      <c r="AO27" s="3">
        <f ca="1">Sheet1!AO171+Sheet2!AO171</f>
        <v>388441.13890909089</v>
      </c>
      <c r="AP27" s="3">
        <f ca="1">Sheet1!AP171+Sheet2!AP171</f>
        <v>51819.093818181886</v>
      </c>
      <c r="AQ27" s="3">
        <f ca="1">Sheet1!AQ171+Sheet2!AQ171</f>
        <v>56103.839999999989</v>
      </c>
      <c r="AR27" s="3">
        <f ca="1">Sheet1!AR171+Sheet2!AR171</f>
        <v>56103.839999999989</v>
      </c>
      <c r="AS27" s="3">
        <f ca="1">Sheet1!AS171+Sheet2!AS171</f>
        <v>56103.839999999989</v>
      </c>
      <c r="AT27" s="3">
        <f ca="1">Sheet1!AT171+Sheet2!AT171</f>
        <v>56103.839999999989</v>
      </c>
      <c r="AU27" s="3">
        <f ca="1">Sheet1!AU171+Sheet2!AU171</f>
        <v>56103.839999999989</v>
      </c>
      <c r="AV27" s="3">
        <f ca="1">Sheet1!AV171+Sheet2!AV171</f>
        <v>56103.839999999989</v>
      </c>
      <c r="AW27" s="3">
        <f ca="1">Sheet1!AW171+Sheet2!AW171</f>
        <v>56103.839999999989</v>
      </c>
      <c r="AX27" s="3">
        <f ca="1">Sheet1!AX171+Sheet2!AX171</f>
        <v>0</v>
      </c>
      <c r="AY27" s="3">
        <f ca="1">Sheet1!AY171+Sheet2!AY171</f>
        <v>0</v>
      </c>
      <c r="AZ27" s="3">
        <f ca="1">Sheet1!AZ171+Sheet2!AZ171</f>
        <v>0</v>
      </c>
      <c r="BA27" s="3">
        <f ca="1">Sheet1!BA171+Sheet2!BA171</f>
        <v>0</v>
      </c>
      <c r="BB27" s="3">
        <f ca="1">Sheet1!BB171+Sheet2!BB171</f>
        <v>14659249.377795663</v>
      </c>
      <c r="BC27" s="3">
        <f ca="1">Sheet1!BC171+Sheet2!BC171</f>
        <v>0</v>
      </c>
      <c r="BD27" s="3">
        <f ca="1">Sheet1!BD171+Sheet2!BD171</f>
        <v>0</v>
      </c>
      <c r="BE27" s="3">
        <f ca="1">Sheet1!BE171+Sheet2!BE171</f>
        <v>0</v>
      </c>
      <c r="BF27" s="3">
        <f ca="1">Sheet1!BF171+Sheet2!BF171</f>
        <v>0</v>
      </c>
      <c r="BG27" s="3">
        <f ca="1">Sheet1!BG171+Sheet2!BG171</f>
        <v>0</v>
      </c>
      <c r="BH27" s="3">
        <f ca="1">Sheet1!BH171+Sheet2!BH171</f>
        <v>0</v>
      </c>
      <c r="BI27" s="3">
        <f ca="1">Sheet1!BI171+Sheet2!BI171</f>
        <v>0</v>
      </c>
      <c r="BJ27" s="3">
        <f ca="1">Sheet1!BJ171+Sheet2!BJ171</f>
        <v>0</v>
      </c>
      <c r="BK27" s="3">
        <f ca="1">Sheet1!BK171+Sheet2!BK171</f>
        <v>0</v>
      </c>
      <c r="BL27" s="3">
        <f ca="1">Sheet1!BL171+Sheet2!BL171</f>
        <v>0</v>
      </c>
      <c r="BM27" s="3">
        <f ca="1">Sheet1!BM171+Sheet2!BM171</f>
        <v>0</v>
      </c>
      <c r="BN27" s="3">
        <f ca="1">Sheet1!BN171+Sheet2!BN171</f>
        <v>0</v>
      </c>
      <c r="BO27" s="3">
        <f ca="1">Sheet1!BO171+Sheet2!BO171</f>
        <v>0</v>
      </c>
      <c r="BP27" s="3">
        <f ca="1">Sheet1!BP171+Sheet2!BP171</f>
        <v>0</v>
      </c>
      <c r="BQ27" s="3">
        <f ca="1">Sheet1!BQ171+Sheet2!BQ171</f>
        <v>0</v>
      </c>
      <c r="BR27" s="3">
        <f ca="1">Sheet1!BR171+Sheet2!BR171</f>
        <v>0</v>
      </c>
      <c r="BS27" s="3">
        <f ca="1">Sheet1!BS171+Sheet2!BS171</f>
        <v>0</v>
      </c>
      <c r="BT27" s="3">
        <f ca="1">Sheet1!BT171+Sheet2!BT171</f>
        <v>0</v>
      </c>
      <c r="BU27" s="3">
        <f ca="1">Sheet1!BU171+Sheet2!BU171</f>
        <v>0</v>
      </c>
      <c r="BV27" s="3">
        <f ca="1">Sheet1!BV171+Sheet2!BV171</f>
        <v>0</v>
      </c>
      <c r="BW27" s="3">
        <f ca="1">Sheet1!BW171+Sheet2!BW171</f>
        <v>0</v>
      </c>
      <c r="BX27" s="3">
        <f ca="1">Sheet1!BX171+Sheet2!BX171</f>
        <v>0</v>
      </c>
      <c r="BY27" s="3">
        <f ca="1">Sheet1!BY171+Sheet2!BY171</f>
        <v>0</v>
      </c>
      <c r="BZ27" s="3">
        <f ca="1">Sheet1!BZ171+Sheet2!BZ171</f>
        <v>0</v>
      </c>
      <c r="CA27" s="3">
        <f ca="1">Sheet1!CA171+Sheet2!CA171</f>
        <v>0</v>
      </c>
      <c r="CB27" s="3">
        <f ca="1">Sheet1!CB171+Sheet2!CB171</f>
        <v>0</v>
      </c>
      <c r="CC27" s="3">
        <f ca="1">Sheet1!CC171+Sheet2!CC171</f>
        <v>0</v>
      </c>
      <c r="CD27" s="3">
        <f ca="1">Sheet1!CD171+Sheet2!CD171</f>
        <v>0</v>
      </c>
      <c r="CE27" s="3">
        <f ca="1">Sheet1!CE171+Sheet2!CE171</f>
        <v>0</v>
      </c>
      <c r="CF27" s="3">
        <f ca="1">Sheet1!CF171+Sheet2!CF171</f>
        <v>0</v>
      </c>
      <c r="CG27" s="3">
        <f>Sheet1!CG171+Sheet2!CG171</f>
        <v>0</v>
      </c>
      <c r="CH27" s="3">
        <f>Sheet1!CH171+Sheet2!CH171</f>
        <v>0</v>
      </c>
      <c r="CI27" s="3">
        <f>Sheet1!CI171+Sheet2!CI171</f>
        <v>0</v>
      </c>
      <c r="CJ27" s="3">
        <f>Sheet1!CJ171+Sheet2!CJ171</f>
        <v>0</v>
      </c>
      <c r="CK27" s="3">
        <f>Sheet1!CK171+Sheet2!CK171</f>
        <v>0</v>
      </c>
      <c r="CL27" s="3">
        <f>Sheet1!CL171+Sheet2!CL171</f>
        <v>0</v>
      </c>
      <c r="CM27" s="3">
        <f>Sheet1!CM171+Sheet2!CM171</f>
        <v>0</v>
      </c>
      <c r="CN27" s="3">
        <f>Sheet1!CN171+Sheet2!CN171</f>
        <v>0</v>
      </c>
      <c r="CO27" s="3">
        <f>Sheet1!CO171+Sheet2!CO171</f>
        <v>0</v>
      </c>
      <c r="CP27" s="3">
        <f>Sheet1!CP171+Sheet2!CP171</f>
        <v>0</v>
      </c>
    </row>
    <row r="28" spans="1:94">
      <c r="A28" s="68" t="s">
        <v>277</v>
      </c>
      <c r="B28" t="s">
        <v>190</v>
      </c>
      <c r="D28" s="3">
        <f ca="1">Sheet1!D194+Sheet1!D195+Sheet2!D194+Sheet2!D195</f>
        <v>0</v>
      </c>
      <c r="E28" s="3">
        <f ca="1">Sheet1!E194+Sheet1!E195+Sheet2!E194+Sheet2!E195</f>
        <v>0</v>
      </c>
      <c r="F28" s="3">
        <f ca="1">Sheet1!F194+Sheet1!F195+Sheet2!F194+Sheet2!F195</f>
        <v>0</v>
      </c>
      <c r="G28" s="3">
        <f ca="1">Sheet1!G194+Sheet1!G195+Sheet2!G194+Sheet2!G195</f>
        <v>0</v>
      </c>
      <c r="H28" s="3">
        <f ca="1">Sheet1!H194+Sheet1!H195+Sheet2!H194+Sheet2!H195</f>
        <v>178512.21818181817</v>
      </c>
      <c r="I28" s="3">
        <f ca="1">Sheet1!I194+Sheet1!I195+Sheet2!I194+Sheet2!I195</f>
        <v>178512.21818181817</v>
      </c>
      <c r="J28" s="3">
        <f ca="1">Sheet1!J194+Sheet1!J195+Sheet2!J194+Sheet2!J195</f>
        <v>535536.65454545442</v>
      </c>
      <c r="K28" s="3">
        <f ca="1">Sheet1!K194+Sheet1!K195+Sheet2!K194+Sheet2!K195</f>
        <v>535536.65454545442</v>
      </c>
      <c r="L28" s="3">
        <f ca="1">Sheet1!L194+Sheet1!L195+Sheet2!L194+Sheet2!L195</f>
        <v>1606609.9636363636</v>
      </c>
      <c r="M28" s="3">
        <f ca="1">Sheet1!M194+Sheet1!M195+Sheet2!M194+Sheet2!M195</f>
        <v>1606609.9636363636</v>
      </c>
      <c r="N28" s="3">
        <f ca="1">Sheet1!N194+Sheet1!N195+Sheet2!N194+Sheet2!N195</f>
        <v>1606609.9636363636</v>
      </c>
      <c r="O28" s="3">
        <f ca="1">Sheet1!O194+Sheet1!O195+Sheet2!O194+Sheet2!O195</f>
        <v>1606609.9636363636</v>
      </c>
      <c r="P28" s="3">
        <f ca="1">Sheet1!P194+Sheet1!P195+Sheet2!P194+Sheet2!P195</f>
        <v>1606609.9636363636</v>
      </c>
      <c r="Q28" s="3">
        <f ca="1">Sheet1!Q194+Sheet1!Q195+Sheet2!Q194+Sheet2!Q195</f>
        <v>1606609.9636363636</v>
      </c>
      <c r="R28" s="3">
        <f ca="1">Sheet1!R194+Sheet1!R195+Sheet2!R194+Sheet2!R195</f>
        <v>1606611.9272727272</v>
      </c>
      <c r="S28" s="3">
        <f ca="1">Sheet1!S194+Sheet1!S195+Sheet2!S194+Sheet2!S195</f>
        <v>1859915.2363636361</v>
      </c>
      <c r="T28" s="3">
        <f ca="1">Sheet1!T194+Sheet1!T195+Sheet2!T194+Sheet2!T195</f>
        <v>2038431.3818181816</v>
      </c>
      <c r="U28" s="3">
        <f ca="1">Sheet1!U194+Sheet1!U195+Sheet2!U194+Sheet2!U195</f>
        <v>2545038</v>
      </c>
      <c r="V28" s="3">
        <f ca="1">Sheet1!V194+Sheet1!V195+Sheet2!V194+Sheet2!V195</f>
        <v>2545049.7818181817</v>
      </c>
      <c r="W28" s="3">
        <f ca="1">Sheet1!W194+Sheet1!W195+Sheet2!W194+Sheet2!W195</f>
        <v>4064869.6363636358</v>
      </c>
      <c r="X28" s="3">
        <f ca="1">Sheet1!X194+Sheet1!X195+Sheet2!X194+Sheet2!X195</f>
        <v>4064869.6363636358</v>
      </c>
      <c r="Y28" s="3">
        <f ca="1">Sheet1!Y194+Sheet1!Y195+Sheet2!Y194+Sheet2!Y195</f>
        <v>4064869.6363636358</v>
      </c>
      <c r="Z28" s="3">
        <f ca="1">Sheet1!Z194+Sheet1!Z195+Sheet2!Z194+Sheet2!Z195</f>
        <v>4064869.6363636358</v>
      </c>
      <c r="AA28" s="3">
        <f ca="1">Sheet1!AA194+Sheet1!AA195+Sheet2!AA194+Sheet2!AA195</f>
        <v>4064869.6363636358</v>
      </c>
      <c r="AB28" s="3">
        <f ca="1">Sheet1!AB194+Sheet1!AB195+Sheet2!AB194+Sheet2!AB195</f>
        <v>4064869.6363636358</v>
      </c>
      <c r="AC28" s="3">
        <f ca="1">Sheet1!AC194+Sheet1!AC195+Sheet2!AC194+Sheet2!AC195</f>
        <v>4064869.6363636358</v>
      </c>
      <c r="AD28" s="3">
        <f ca="1">Sheet1!AD194+Sheet1!AD195+Sheet2!AD194+Sheet2!AD195</f>
        <v>4064879.8909090911</v>
      </c>
      <c r="AE28" s="3">
        <f ca="1">Sheet1!AE194+Sheet1!AE195+Sheet2!AE194+Sheet2!AE195</f>
        <v>4353889.418181817</v>
      </c>
      <c r="AF28" s="3">
        <f ca="1">Sheet1!AF194+Sheet1!AF195+Sheet2!AF194+Sheet2!AF195</f>
        <v>4353906.0000000009</v>
      </c>
      <c r="AG28" s="3">
        <f ca="1">Sheet1!AG194+Sheet1!AG195+Sheet2!AG194+Sheet2!AG195</f>
        <v>4425318.4363636356</v>
      </c>
      <c r="AH28" s="3">
        <f ca="1">Sheet1!AH194+Sheet1!AH195+Sheet2!AH194+Sheet2!AH195</f>
        <v>4425368.1818181854</v>
      </c>
      <c r="AI28" s="3">
        <f ca="1">Sheet1!AI194+Sheet1!AI195+Sheet2!AI194+Sheet2!AI195</f>
        <v>4639605.4909090903</v>
      </c>
      <c r="AJ28" s="3">
        <f ca="1">Sheet1!AJ194+Sheet1!AJ195+Sheet2!AJ194+Sheet2!AJ195</f>
        <v>4639605.4909090903</v>
      </c>
      <c r="AK28" s="3">
        <f ca="1">Sheet1!AK194+Sheet1!AK195+Sheet2!AK194+Sheet2!AK195</f>
        <v>4639605.4909090903</v>
      </c>
      <c r="AL28" s="3">
        <f ca="1">Sheet1!AL194+Sheet1!AL195+Sheet2!AL194+Sheet2!AL195</f>
        <v>4172073.4909090903</v>
      </c>
      <c r="AM28" s="3">
        <f ca="1">Sheet1!AM194+Sheet1!AM195+Sheet2!AM194+Sheet2!AM195</f>
        <v>4172073.4909090903</v>
      </c>
      <c r="AN28" s="3">
        <f ca="1">Sheet1!AN194+Sheet1!AN195+Sheet2!AN194+Sheet2!AN195</f>
        <v>3237009.4909090907</v>
      </c>
      <c r="AO28" s="3">
        <f ca="1">Sheet1!AO194+Sheet1!AO195+Sheet2!AO194+Sheet2!AO195</f>
        <v>3237009.4909090907</v>
      </c>
      <c r="AP28" s="3">
        <f ca="1">Sheet1!AP194+Sheet1!AP195+Sheet2!AP194+Sheet2!AP195</f>
        <v>431825.78181818238</v>
      </c>
      <c r="AQ28" s="3">
        <f ca="1">Sheet1!AQ194+Sheet1!AQ195+Sheet2!AQ194+Sheet2!AQ195</f>
        <v>467531.99999999994</v>
      </c>
      <c r="AR28" s="3">
        <f ca="1">Sheet1!AR194+Sheet1!AR195+Sheet2!AR194+Sheet2!AR195</f>
        <v>467531.99999999994</v>
      </c>
      <c r="AS28" s="3">
        <f ca="1">Sheet1!AS194+Sheet1!AS195+Sheet2!AS194+Sheet2!AS195</f>
        <v>467531.99999999994</v>
      </c>
      <c r="AT28" s="3">
        <f ca="1">Sheet1!AT194+Sheet1!AT195+Sheet2!AT194+Sheet2!AT195</f>
        <v>467531.99999999994</v>
      </c>
      <c r="AU28" s="3">
        <f ca="1">Sheet1!AU194+Sheet1!AU195+Sheet2!AU194+Sheet2!AU195</f>
        <v>467531.99999999994</v>
      </c>
      <c r="AV28" s="3">
        <f ca="1">Sheet1!AV194+Sheet1!AV195+Sheet2!AV194+Sheet2!AV195</f>
        <v>467531.99999999994</v>
      </c>
      <c r="AW28" s="3">
        <f ca="1">Sheet1!AW194+Sheet1!AW195+Sheet2!AW194+Sheet2!AW195</f>
        <v>92222061.580419391</v>
      </c>
      <c r="AX28" s="3">
        <f ca="1">Sheet1!AX194+Sheet1!AX195+Sheet2!AX194+Sheet2!AX195</f>
        <v>0</v>
      </c>
      <c r="AY28" s="3">
        <f ca="1">Sheet1!AY194+Sheet1!AY195+Sheet2!AY194+Sheet2!AY195</f>
        <v>0</v>
      </c>
      <c r="AZ28" s="3">
        <f ca="1">Sheet1!AZ194+Sheet1!AZ195+Sheet2!AZ194+Sheet2!AZ195</f>
        <v>0</v>
      </c>
      <c r="BA28" s="3">
        <f ca="1">Sheet1!BA194+Sheet1!BA195+Sheet2!BA194+Sheet2!BA195</f>
        <v>0</v>
      </c>
      <c r="BB28" s="3">
        <f ca="1">Sheet1!BB194+Sheet1!BB195+Sheet2!BB194+Sheet2!BB195</f>
        <v>0</v>
      </c>
      <c r="BC28" s="3">
        <f ca="1">Sheet1!BC194+Sheet1!BC195+Sheet2!BC194+Sheet2!BC195</f>
        <v>0</v>
      </c>
      <c r="BD28" s="3">
        <f ca="1">Sheet1!BD194+Sheet1!BD195+Sheet2!BD194+Sheet2!BD195</f>
        <v>0</v>
      </c>
      <c r="BE28" s="3">
        <f ca="1">Sheet1!BE194+Sheet1!BE195+Sheet2!BE194+Sheet2!BE195</f>
        <v>0</v>
      </c>
      <c r="BF28" s="3">
        <f ca="1">Sheet1!BF194+Sheet1!BF195+Sheet2!BF194+Sheet2!BF195</f>
        <v>93242238.819971532</v>
      </c>
      <c r="BG28" s="3">
        <f ca="1">Sheet1!BG194+Sheet1!BG195+Sheet2!BG194+Sheet2!BG195</f>
        <v>0</v>
      </c>
      <c r="BH28" s="3">
        <f ca="1">Sheet1!BH194+Sheet1!BH195+Sheet2!BH194+Sheet2!BH195</f>
        <v>0</v>
      </c>
      <c r="BI28" s="3">
        <f ca="1">Sheet1!BI194+Sheet1!BI195+Sheet2!BI194+Sheet2!BI195</f>
        <v>0</v>
      </c>
      <c r="BJ28" s="3">
        <f ca="1">Sheet1!BJ194+Sheet1!BJ195+Sheet2!BJ194+Sheet2!BJ195</f>
        <v>0</v>
      </c>
      <c r="BK28" s="3">
        <f ca="1">Sheet1!BK194+Sheet1!BK195+Sheet2!BK194+Sheet2!BK195</f>
        <v>0</v>
      </c>
      <c r="BL28" s="3">
        <f ca="1">Sheet1!BL194+Sheet1!BL195+Sheet2!BL194+Sheet2!BL195</f>
        <v>0</v>
      </c>
      <c r="BM28" s="3">
        <f ca="1">Sheet1!BM194+Sheet1!BM195+Sheet2!BM194+Sheet2!BM195</f>
        <v>0</v>
      </c>
      <c r="BN28" s="3">
        <f ca="1">Sheet1!BN194+Sheet1!BN195+Sheet2!BN194+Sheet2!BN195</f>
        <v>0</v>
      </c>
      <c r="BO28" s="3">
        <f ca="1">Sheet1!BO194+Sheet1!BO195+Sheet2!BO194+Sheet2!BO195</f>
        <v>0</v>
      </c>
      <c r="BP28" s="3">
        <f ca="1">Sheet1!BP194+Sheet1!BP195+Sheet2!BP194+Sheet2!BP195</f>
        <v>0</v>
      </c>
      <c r="BQ28" s="3">
        <f ca="1">Sheet1!BQ194+Sheet1!BQ195+Sheet2!BQ194+Sheet2!BQ195</f>
        <v>0</v>
      </c>
      <c r="BR28" s="3">
        <f ca="1">Sheet1!BR194+Sheet1!BR195+Sheet2!BR194+Sheet2!BR195</f>
        <v>0</v>
      </c>
      <c r="BS28" s="3">
        <f ca="1">Sheet1!BS194+Sheet1!BS195+Sheet2!BS194+Sheet2!BS195</f>
        <v>0</v>
      </c>
      <c r="BT28" s="3">
        <f ca="1">Sheet1!BT194+Sheet1!BT195+Sheet2!BT194+Sheet2!BT195</f>
        <v>0</v>
      </c>
      <c r="BU28" s="3">
        <f ca="1">Sheet1!BU194+Sheet1!BU195+Sheet2!BU194+Sheet2!BU195</f>
        <v>0</v>
      </c>
      <c r="BV28" s="3">
        <f ca="1">Sheet1!BV194+Sheet1!BV195+Sheet2!BV194+Sheet2!BV195</f>
        <v>0</v>
      </c>
      <c r="BW28" s="3">
        <f ca="1">Sheet1!BW194+Sheet1!BW195+Sheet2!BW194+Sheet2!BW195</f>
        <v>0</v>
      </c>
      <c r="BX28" s="3">
        <f ca="1">Sheet1!BX194+Sheet1!BX195+Sheet2!BX194+Sheet2!BX195</f>
        <v>0</v>
      </c>
      <c r="BY28" s="3">
        <f ca="1">Sheet1!BY194+Sheet1!BY195+Sheet2!BY194+Sheet2!BY195</f>
        <v>0</v>
      </c>
      <c r="BZ28" s="3">
        <f ca="1">Sheet1!BZ194+Sheet1!BZ195+Sheet2!BZ194+Sheet2!BZ195</f>
        <v>0</v>
      </c>
      <c r="CA28" s="3">
        <f ca="1">Sheet1!CA194+Sheet1!CA195+Sheet2!CA194+Sheet2!CA195</f>
        <v>0</v>
      </c>
      <c r="CB28" s="3">
        <f ca="1">Sheet1!CB194+Sheet1!CB195+Sheet2!CB194+Sheet2!CB195</f>
        <v>0</v>
      </c>
      <c r="CC28" s="3">
        <f ca="1">Sheet1!CC194+Sheet1!CC195+Sheet2!CC194+Sheet2!CC195</f>
        <v>0</v>
      </c>
      <c r="CD28" s="3">
        <f ca="1">Sheet1!CD194+Sheet1!CD195+Sheet2!CD194+Sheet2!CD195</f>
        <v>0</v>
      </c>
      <c r="CE28" s="3">
        <f ca="1">Sheet1!CE194+Sheet1!CE195+Sheet2!CE194+Sheet2!CE195</f>
        <v>0</v>
      </c>
      <c r="CF28" s="3">
        <f ca="1">Sheet1!CF194+Sheet1!CF195+Sheet2!CF194+Sheet2!CF195</f>
        <v>0</v>
      </c>
      <c r="CG28" s="3">
        <f>Sheet1!CG194+Sheet1!CG195+Sheet2!CG194+Sheet2!CG195</f>
        <v>0</v>
      </c>
      <c r="CH28" s="3">
        <f>Sheet1!CH194+Sheet1!CH195+Sheet2!CH194+Sheet2!CH195</f>
        <v>0</v>
      </c>
      <c r="CI28" s="3">
        <f>Sheet1!CI194+Sheet1!CI195+Sheet2!CI194+Sheet2!CI195</f>
        <v>0</v>
      </c>
      <c r="CJ28" s="3">
        <f>Sheet1!CJ194+Sheet1!CJ195+Sheet2!CJ194+Sheet2!CJ195</f>
        <v>0</v>
      </c>
      <c r="CK28" s="3">
        <f>Sheet1!CK194+Sheet1!CK195+Sheet2!CK194+Sheet2!CK195</f>
        <v>0</v>
      </c>
      <c r="CL28" s="3">
        <f>Sheet1!CL194+Sheet1!CL195+Sheet2!CL194+Sheet2!CL195</f>
        <v>0</v>
      </c>
      <c r="CM28" s="3">
        <f>Sheet1!CM194+Sheet1!CM195+Sheet2!CM194+Sheet2!CM195</f>
        <v>0</v>
      </c>
      <c r="CN28" s="3">
        <f>Sheet1!CN194+Sheet1!CN195+Sheet2!CN194+Sheet2!CN195</f>
        <v>0</v>
      </c>
      <c r="CO28" s="3">
        <f>Sheet1!CO194+Sheet1!CO195+Sheet2!CO194+Sheet2!CO195</f>
        <v>0</v>
      </c>
      <c r="CP28" s="3">
        <f>Sheet1!CP194+Sheet1!CP195+Sheet2!CP194+Sheet2!CP195</f>
        <v>0</v>
      </c>
    </row>
    <row r="29" spans="1:94">
      <c r="A29" s="68" t="s">
        <v>278</v>
      </c>
      <c r="B29" t="s">
        <v>203</v>
      </c>
      <c r="D29" s="3">
        <f ca="1">Sheet1!D218+Sheet1!D219+Sheet2!D218+Sheet2!D219</f>
        <v>0</v>
      </c>
      <c r="E29" s="3">
        <f ca="1">Sheet1!E218+Sheet1!E219+Sheet2!E218+Sheet2!E219</f>
        <v>0</v>
      </c>
      <c r="F29" s="3">
        <f ca="1">Sheet1!F218+Sheet1!F219+Sheet2!F218+Sheet2!F219</f>
        <v>0</v>
      </c>
      <c r="G29" s="3">
        <f ca="1">Sheet1!G218+Sheet1!G219+Sheet2!G218+Sheet2!G219</f>
        <v>0</v>
      </c>
      <c r="H29" s="3">
        <f ca="1">Sheet1!H218+Sheet1!H219+Sheet2!H218+Sheet2!H219</f>
        <v>188776.67072727275</v>
      </c>
      <c r="I29" s="3">
        <f ca="1">Sheet1!I218+Sheet1!I219+Sheet2!I218+Sheet2!I219</f>
        <v>188776.67072727275</v>
      </c>
      <c r="J29" s="3">
        <f ca="1">Sheet1!J218+Sheet1!J219+Sheet2!J218+Sheet2!J219</f>
        <v>566330.01218181814</v>
      </c>
      <c r="K29" s="3">
        <f ca="1">Sheet1!K218+Sheet1!K219+Sheet2!K218+Sheet2!K219</f>
        <v>566330.01218181814</v>
      </c>
      <c r="L29" s="3">
        <f ca="1">Sheet1!L218+Sheet1!L219+Sheet2!L218+Sheet2!L219</f>
        <v>1698990.0365454543</v>
      </c>
      <c r="M29" s="3">
        <f ca="1">Sheet1!M218+Sheet1!M219+Sheet2!M218+Sheet2!M219</f>
        <v>1698990.0365454543</v>
      </c>
      <c r="N29" s="3">
        <f ca="1">Sheet1!N218+Sheet1!N219+Sheet2!N218+Sheet2!N219</f>
        <v>1698990.0365454543</v>
      </c>
      <c r="O29" s="3">
        <f ca="1">Sheet1!O218+Sheet1!O219+Sheet2!O218+Sheet2!O219</f>
        <v>1698990.0365454543</v>
      </c>
      <c r="P29" s="3">
        <f ca="1">Sheet1!P218+Sheet1!P219+Sheet2!P218+Sheet2!P219</f>
        <v>1698990.0365454543</v>
      </c>
      <c r="Q29" s="3">
        <f ca="1">Sheet1!Q218+Sheet1!Q219+Sheet2!Q218+Sheet2!Q219</f>
        <v>1698990.0365454543</v>
      </c>
      <c r="R29" s="3">
        <f ca="1">Sheet1!R218+Sheet1!R219+Sheet2!R218+Sheet2!R219</f>
        <v>1698992.1130909091</v>
      </c>
      <c r="S29" s="3">
        <f ca="1">Sheet1!S218+Sheet1!S219+Sheet2!S218+Sheet2!S219</f>
        <v>1966860.3624545452</v>
      </c>
      <c r="T29" s="3">
        <f ca="1">Sheet1!T218+Sheet1!T219+Sheet2!T218+Sheet2!T219</f>
        <v>2155641.1862727273</v>
      </c>
      <c r="U29" s="3">
        <f ca="1">Sheet1!U218+Sheet1!U219+Sheet2!U218+Sheet2!U219</f>
        <v>2691377.6849999996</v>
      </c>
      <c r="V29" s="3">
        <f ca="1">Sheet1!V218+Sheet1!V219+Sheet2!V218+Sheet2!V219</f>
        <v>2691390.1442727279</v>
      </c>
      <c r="W29" s="3">
        <f ca="1">Sheet1!W218+Sheet1!W219+Sheet2!W218+Sheet2!W219</f>
        <v>4298599.6404545456</v>
      </c>
      <c r="X29" s="3">
        <f ca="1">Sheet1!X218+Sheet1!X219+Sheet2!X218+Sheet2!X219</f>
        <v>4298599.6404545456</v>
      </c>
      <c r="Y29" s="3">
        <f ca="1">Sheet1!Y218+Sheet1!Y219+Sheet2!Y218+Sheet2!Y219</f>
        <v>4298599.6404545456</v>
      </c>
      <c r="Z29" s="3">
        <f ca="1">Sheet1!Z218+Sheet1!Z219+Sheet2!Z218+Sheet2!Z219</f>
        <v>4298599.6404545456</v>
      </c>
      <c r="AA29" s="3">
        <f ca="1">Sheet1!AA218+Sheet1!AA219+Sheet2!AA218+Sheet2!AA219</f>
        <v>4298599.6404545456</v>
      </c>
      <c r="AB29" s="3">
        <f ca="1">Sheet1!AB218+Sheet1!AB219+Sheet2!AB218+Sheet2!AB219</f>
        <v>4298599.6404545456</v>
      </c>
      <c r="AC29" s="3">
        <f ca="1">Sheet1!AC218+Sheet1!AC219+Sheet2!AC218+Sheet2!AC219</f>
        <v>4298599.6404545456</v>
      </c>
      <c r="AD29" s="3">
        <f ca="1">Sheet1!AD218+Sheet1!AD219+Sheet2!AD218+Sheet2!AD219</f>
        <v>4298610.4846363645</v>
      </c>
      <c r="AE29" s="3">
        <f ca="1">Sheet1!AE218+Sheet1!AE219+Sheet2!AE218+Sheet2!AE219</f>
        <v>4604238.059727273</v>
      </c>
      <c r="AF29" s="3">
        <f ca="1">Sheet1!AF218+Sheet1!AF219+Sheet2!AF218+Sheet2!AF219</f>
        <v>4604255.5950000025</v>
      </c>
      <c r="AG29" s="3">
        <f ca="1">Sheet1!AG218+Sheet1!AG219+Sheet2!AG218+Sheet2!AG219</f>
        <v>4679774.2464545444</v>
      </c>
      <c r="AH29" s="3">
        <f ca="1">Sheet1!AH218+Sheet1!AH219+Sheet2!AH218+Sheet2!AH219</f>
        <v>4679826.8522727303</v>
      </c>
      <c r="AI29" s="3">
        <f ca="1">Sheet1!AI218+Sheet1!AI219+Sheet2!AI218+Sheet2!AI219</f>
        <v>4906382.8066363633</v>
      </c>
      <c r="AJ29" s="3">
        <f ca="1">Sheet1!AJ218+Sheet1!AJ219+Sheet2!AJ218+Sheet2!AJ219</f>
        <v>4906382.8066363633</v>
      </c>
      <c r="AK29" s="3">
        <f ca="1">Sheet1!AK218+Sheet1!AK219+Sheet2!AK218+Sheet2!AK219</f>
        <v>4906382.8066363633</v>
      </c>
      <c r="AL29" s="3">
        <f ca="1">Sheet1!AL218+Sheet1!AL219+Sheet2!AL218+Sheet2!AL219</f>
        <v>4411967.7166363634</v>
      </c>
      <c r="AM29" s="3">
        <f ca="1">Sheet1!AM218+Sheet1!AM219+Sheet2!AM218+Sheet2!AM219</f>
        <v>4411967.7166363634</v>
      </c>
      <c r="AN29" s="3">
        <f ca="1">Sheet1!AN218+Sheet1!AN219+Sheet2!AN218+Sheet2!AN219</f>
        <v>3423137.5366363642</v>
      </c>
      <c r="AO29" s="3">
        <f ca="1">Sheet1!AO218+Sheet1!AO219+Sheet2!AO218+Sheet2!AO219</f>
        <v>3423137.5366363642</v>
      </c>
      <c r="AP29" s="3">
        <f ca="1">Sheet1!AP218+Sheet1!AP219+Sheet2!AP218+Sheet2!AP219</f>
        <v>456655.76427272795</v>
      </c>
      <c r="AQ29" s="3">
        <f ca="1">Sheet1!AQ218+Sheet1!AQ219+Sheet2!AQ218+Sheet2!AQ219</f>
        <v>494415.08999999997</v>
      </c>
      <c r="AR29" s="3">
        <f ca="1">Sheet1!AR218+Sheet1!AR219+Sheet2!AR218+Sheet2!AR219</f>
        <v>494415.08999999997</v>
      </c>
      <c r="AS29" s="3">
        <f ca="1">Sheet1!AS218+Sheet1!AS219+Sheet2!AS218+Sheet2!AS219</f>
        <v>494415.08999999997</v>
      </c>
      <c r="AT29" s="3">
        <f ca="1">Sheet1!AT218+Sheet1!AT219+Sheet2!AT218+Sheet2!AT219</f>
        <v>494415.08999999997</v>
      </c>
      <c r="AU29" s="3">
        <f ca="1">Sheet1!AU218+Sheet1!AU219+Sheet2!AU218+Sheet2!AU219</f>
        <v>494415.08999999997</v>
      </c>
      <c r="AV29" s="3">
        <f ca="1">Sheet1!AV218+Sheet1!AV219+Sheet2!AV218+Sheet2!AV219</f>
        <v>494415.08999999997</v>
      </c>
      <c r="AW29" s="3">
        <f ca="1">Sheet1!AW218+Sheet1!AW219+Sheet2!AW218+Sheet2!AW219</f>
        <v>-22444217.305104844</v>
      </c>
      <c r="AX29" s="3">
        <f ca="1">Sheet1!AX218+Sheet1!AX219+Sheet2!AX218+Sheet2!AX219</f>
        <v>0</v>
      </c>
      <c r="AY29" s="3">
        <f ca="1">Sheet1!AY218+Sheet1!AY219+Sheet2!AY218+Sheet2!AY219</f>
        <v>0</v>
      </c>
      <c r="AZ29" s="3">
        <f ca="1">Sheet1!AZ218+Sheet1!AZ219+Sheet2!AZ218+Sheet2!AZ219</f>
        <v>0</v>
      </c>
      <c r="BA29" s="3">
        <f ca="1">Sheet1!BA218+Sheet1!BA219+Sheet2!BA218+Sheet2!BA219</f>
        <v>0</v>
      </c>
      <c r="BB29" s="3">
        <f ca="1">Sheet1!BB218+Sheet1!BB219+Sheet2!BB218+Sheet2!BB219</f>
        <v>-8245827.7750100596</v>
      </c>
      <c r="BC29" s="3">
        <f ca="1">Sheet1!BC218+Sheet1!BC219+Sheet2!BC218+Sheet2!BC219</f>
        <v>0</v>
      </c>
      <c r="BD29" s="3">
        <f ca="1">Sheet1!BD218+Sheet1!BD219+Sheet2!BD218+Sheet2!BD219</f>
        <v>0</v>
      </c>
      <c r="BE29" s="3">
        <f ca="1">Sheet1!BE218+Sheet1!BE219+Sheet2!BE218+Sheet2!BE219</f>
        <v>0</v>
      </c>
      <c r="BF29" s="3">
        <f ca="1">Sheet1!BF218+Sheet1!BF219+Sheet2!BF218+Sheet2!BF219</f>
        <v>-23310559.704992883</v>
      </c>
      <c r="BG29" s="3">
        <f ca="1">Sheet1!BG218+Sheet1!BG219+Sheet2!BG218+Sheet2!BG219</f>
        <v>0</v>
      </c>
      <c r="BH29" s="3">
        <f ca="1">Sheet1!BH218+Sheet1!BH219+Sheet2!BH218+Sheet2!BH219</f>
        <v>0</v>
      </c>
      <c r="BI29" s="3" t="e">
        <f ca="1">Sheet1!BI218+Sheet1!#REF!+Sheet2!BI218+Sheet2!BI219</f>
        <v>#REF!</v>
      </c>
      <c r="BJ29" s="3">
        <f ca="1">Sheet1!BJ218+Sheet1!BJ219+Sheet2!BJ218+Sheet2!BJ219</f>
        <v>0</v>
      </c>
      <c r="BK29" s="3">
        <f ca="1">Sheet1!BK218+Sheet1!BK219+Sheet2!BK218+Sheet2!BK219</f>
        <v>0</v>
      </c>
      <c r="BL29" s="3">
        <f ca="1">Sheet1!BL218+Sheet1!BL219+Sheet2!BL218+Sheet2!BL219</f>
        <v>0</v>
      </c>
      <c r="BM29" s="3">
        <f ca="1">Sheet1!BM218+Sheet1!BM219+Sheet2!BM218+Sheet2!BM219</f>
        <v>0</v>
      </c>
      <c r="BN29" s="3">
        <f ca="1">Sheet1!BN218+Sheet1!BN219+Sheet2!BN218+Sheet2!BN219</f>
        <v>0</v>
      </c>
      <c r="BO29" s="3">
        <f ca="1">Sheet1!BO218+Sheet1!BO219+Sheet2!BO218+Sheet2!BO219</f>
        <v>0</v>
      </c>
      <c r="BP29" s="3">
        <f ca="1">Sheet1!BP218+Sheet1!BP219+Sheet2!BP218+Sheet2!BP219</f>
        <v>0</v>
      </c>
      <c r="BQ29" s="3">
        <f ca="1">Sheet1!BQ218+Sheet1!BQ219+Sheet2!BQ218+Sheet2!BQ219</f>
        <v>0</v>
      </c>
      <c r="BR29" s="3">
        <f ca="1">Sheet1!BR218+Sheet1!BI219+Sheet2!BR218+Sheet2!BR219</f>
        <v>383214696.31842291</v>
      </c>
      <c r="BS29" s="3">
        <f ca="1">Sheet1!BS218+Sheet1!BS219+Sheet2!BS218+Sheet2!BS219</f>
        <v>0</v>
      </c>
      <c r="BT29" s="3">
        <f ca="1">Sheet1!BT218+Sheet1!BT219+Sheet2!BT218+Sheet2!BT219</f>
        <v>0</v>
      </c>
      <c r="BU29" s="3">
        <f ca="1">Sheet1!BU218+Sheet1!BU219+Sheet2!BU218+Sheet2!BU219</f>
        <v>0</v>
      </c>
      <c r="BV29" s="3">
        <f ca="1">Sheet1!BV218+Sheet1!BV219+Sheet2!BV218+Sheet2!BV219</f>
        <v>0</v>
      </c>
      <c r="BW29" s="3">
        <f ca="1">Sheet1!BW218+Sheet1!BW219+Sheet2!BW218+Sheet2!BW219</f>
        <v>0</v>
      </c>
      <c r="BX29" s="3">
        <f ca="1">Sheet1!BX218+Sheet1!BX219+Sheet2!BX218+Sheet2!BX219</f>
        <v>0</v>
      </c>
      <c r="BY29" s="3">
        <f ca="1">Sheet1!BY218+Sheet1!BY219+Sheet2!BY218+Sheet2!BY219</f>
        <v>0</v>
      </c>
      <c r="BZ29" s="3">
        <f ca="1">Sheet1!BZ218+Sheet1!BZ219+Sheet2!BZ218+Sheet2!BZ219</f>
        <v>0</v>
      </c>
      <c r="CA29" s="3">
        <f ca="1">Sheet1!CA218+Sheet1!CA219+Sheet2!CA218+Sheet2!CA219</f>
        <v>0</v>
      </c>
      <c r="CB29" s="3">
        <f ca="1">Sheet1!CB218+Sheet1!CB219+Sheet2!CB218+Sheet2!CB219</f>
        <v>0</v>
      </c>
      <c r="CC29" s="3">
        <f ca="1">Sheet1!CC218+Sheet1!CC219+Sheet2!CC218+Sheet2!CC219</f>
        <v>0</v>
      </c>
      <c r="CD29" s="3">
        <f ca="1">Sheet1!CD218+Sheet1!CD219+Sheet2!CD218+Sheet2!CD219</f>
        <v>0</v>
      </c>
      <c r="CE29" s="3">
        <f ca="1">Sheet1!CE218+Sheet1!CE219+Sheet2!CE218+Sheet2!CE219</f>
        <v>0</v>
      </c>
      <c r="CF29" s="3">
        <f ca="1">Sheet1!CF218+Sheet1!CF219+Sheet2!CF218+Sheet2!CF219</f>
        <v>0</v>
      </c>
      <c r="CG29" s="3">
        <f ca="1">Sheet1!CG218+Sheet1!CG219+Sheet2!CG218+Sheet2!CG219</f>
        <v>0</v>
      </c>
      <c r="CH29" s="3">
        <f>Sheet1!CH218+Sheet1!CH219+Sheet2!CH218+Sheet2!CH219</f>
        <v>0</v>
      </c>
      <c r="CI29" s="3">
        <f>Sheet1!CI218+Sheet1!CI219+Sheet2!CI218+Sheet2!CI219</f>
        <v>0</v>
      </c>
      <c r="CJ29" s="3">
        <f>Sheet1!CJ218+Sheet1!CJ219+Sheet2!CJ218+Sheet2!CJ219</f>
        <v>0</v>
      </c>
      <c r="CK29" s="3">
        <f>Sheet1!CK218+Sheet1!CK219+Sheet2!CK218+Sheet2!CK219</f>
        <v>0</v>
      </c>
      <c r="CL29" s="3">
        <f>Sheet1!CL218+Sheet1!CL219+Sheet2!CL218+Sheet2!CL219</f>
        <v>0</v>
      </c>
      <c r="CM29" s="3">
        <f>Sheet1!CM218+Sheet1!CM219+Sheet2!CM218+Sheet2!CM219</f>
        <v>0</v>
      </c>
      <c r="CN29" s="3">
        <f>Sheet1!CN218+Sheet1!CN219+Sheet2!CN218+Sheet2!CN219</f>
        <v>0</v>
      </c>
      <c r="CO29" s="3">
        <f>Sheet1!CO218+Sheet1!CO219+Sheet2!CO218+Sheet2!CO219</f>
        <v>0</v>
      </c>
      <c r="CP29" s="3">
        <f>Sheet1!CP218+Sheet1!CP219+Sheet2!CP218+Sheet2!CP219</f>
        <v>0</v>
      </c>
    </row>
    <row r="30" spans="1:94">
      <c r="A30" s="68" t="s">
        <v>279</v>
      </c>
      <c r="B30" t="s">
        <v>207</v>
      </c>
      <c r="D30" s="3">
        <f ca="1">'Capital Structure'!E46</f>
        <v>0</v>
      </c>
      <c r="E30" s="3">
        <f ca="1">'Capital Structure'!F46</f>
        <v>0</v>
      </c>
      <c r="F30" s="3">
        <f ca="1">'Capital Structure'!G46</f>
        <v>0</v>
      </c>
      <c r="G30" s="3">
        <f ca="1">'Capital Structure'!H46</f>
        <v>0</v>
      </c>
      <c r="H30" s="3">
        <f ca="1">'Capital Structure'!I46</f>
        <v>0</v>
      </c>
      <c r="I30" s="3">
        <f ca="1">'Capital Structure'!J46</f>
        <v>0</v>
      </c>
      <c r="J30" s="3">
        <f ca="1">'Capital Structure'!K46</f>
        <v>0</v>
      </c>
      <c r="K30" s="3">
        <f ca="1">'Capital Structure'!L46</f>
        <v>0</v>
      </c>
      <c r="L30" s="3">
        <f ca="1">'Capital Structure'!M46</f>
        <v>0</v>
      </c>
      <c r="M30" s="3">
        <f ca="1">'Capital Structure'!N46</f>
        <v>0</v>
      </c>
      <c r="N30" s="3">
        <f ca="1">'Capital Structure'!O46</f>
        <v>0</v>
      </c>
      <c r="O30" s="3">
        <f ca="1">'Capital Structure'!P46</f>
        <v>0</v>
      </c>
      <c r="P30" s="3">
        <f ca="1">'Capital Structure'!Q46</f>
        <v>0</v>
      </c>
      <c r="Q30" s="3">
        <f ca="1">'Capital Structure'!R46</f>
        <v>0</v>
      </c>
      <c r="R30" s="3">
        <f ca="1">'Capital Structure'!S46</f>
        <v>0</v>
      </c>
      <c r="S30" s="3">
        <f ca="1">'Capital Structure'!T46</f>
        <v>3393459.2769573368</v>
      </c>
      <c r="T30" s="3">
        <f ca="1">'Capital Structure'!U46</f>
        <v>6477028.162775524</v>
      </c>
      <c r="U30" s="3">
        <f ca="1">'Capital Structure'!V46</f>
        <v>15227813.147502795</v>
      </c>
      <c r="V30" s="3">
        <f ca="1">'Capital Structure'!W46</f>
        <v>15228016.658775531</v>
      </c>
      <c r="W30" s="3">
        <f ca="1">'Capital Structure'!X46</f>
        <v>41480371.612957336</v>
      </c>
      <c r="X30" s="3">
        <f ca="1">'Capital Structure'!Y46</f>
        <v>22915029.781998232</v>
      </c>
      <c r="Y30" s="3">
        <f ca="1">'Capital Structure'!Z46</f>
        <v>0</v>
      </c>
      <c r="Z30" s="3">
        <f ca="1">'Capital Structure'!AA46</f>
        <v>0</v>
      </c>
      <c r="AA30" s="3">
        <f ca="1">'Capital Structure'!AB46</f>
        <v>0</v>
      </c>
      <c r="AB30" s="3">
        <f ca="1">'Capital Structure'!AC46</f>
        <v>0</v>
      </c>
      <c r="AC30" s="3">
        <f ca="1">'Capital Structure'!AD46</f>
        <v>0</v>
      </c>
      <c r="AD30" s="3">
        <f ca="1">'Capital Structure'!AE46</f>
        <v>0</v>
      </c>
      <c r="AE30" s="3">
        <f ca="1">'Capital Structure'!AF46</f>
        <v>0</v>
      </c>
      <c r="AF30" s="3">
        <f ca="1">'Capital Structure'!AG46</f>
        <v>0</v>
      </c>
      <c r="AG30" s="3">
        <f ca="1">'Capital Structure'!AH46</f>
        <v>0</v>
      </c>
      <c r="AH30" s="3">
        <f ca="1">'Capital Structure'!AI46</f>
        <v>0</v>
      </c>
      <c r="AI30" s="3">
        <f ca="1">'Capital Structure'!AJ46</f>
        <v>0</v>
      </c>
      <c r="AJ30" s="3">
        <f ca="1">'Capital Structure'!AK46</f>
        <v>0</v>
      </c>
      <c r="AK30" s="3">
        <f ca="1">'Capital Structure'!AL46</f>
        <v>0</v>
      </c>
      <c r="AL30" s="3">
        <f ca="1">'Capital Structure'!AM46</f>
        <v>0</v>
      </c>
      <c r="AM30" s="3">
        <f ca="1">'Capital Structure'!AN46</f>
        <v>0</v>
      </c>
      <c r="AN30" s="3">
        <f ca="1">'Capital Structure'!AO46</f>
        <v>0</v>
      </c>
      <c r="AO30" s="3">
        <f ca="1">'Capital Structure'!AP46</f>
        <v>0</v>
      </c>
      <c r="AP30" s="3">
        <f ca="1">'Capital Structure'!AQ46</f>
        <v>0</v>
      </c>
      <c r="AQ30" s="3">
        <f ca="1">'Capital Structure'!AR46</f>
        <v>0</v>
      </c>
      <c r="AR30" s="3">
        <f ca="1">'Capital Structure'!AS46</f>
        <v>0</v>
      </c>
      <c r="AS30" s="3">
        <f ca="1">'Capital Structure'!AT46</f>
        <v>0</v>
      </c>
      <c r="AT30" s="3">
        <f ca="1">'Capital Structure'!AU46</f>
        <v>0</v>
      </c>
      <c r="AU30" s="3">
        <f ca="1">'Capital Structure'!AV46</f>
        <v>0</v>
      </c>
      <c r="AV30" s="3">
        <f ca="1">'Capital Structure'!AW46</f>
        <v>0</v>
      </c>
      <c r="AW30" s="3">
        <f ca="1">'Capital Structure'!AX46</f>
        <v>0</v>
      </c>
      <c r="AX30" s="3">
        <f ca="1">'Capital Structure'!AY46</f>
        <v>0</v>
      </c>
      <c r="AY30" s="3">
        <f ca="1">'Capital Structure'!AZ46</f>
        <v>0</v>
      </c>
      <c r="AZ30" s="3">
        <f ca="1">'Capital Structure'!BA46</f>
        <v>0</v>
      </c>
      <c r="BA30" s="3">
        <f ca="1">'Capital Structure'!BB46</f>
        <v>0</v>
      </c>
      <c r="BB30" s="3">
        <f ca="1">'Capital Structure'!BC46</f>
        <v>0</v>
      </c>
      <c r="BC30" s="3">
        <f ca="1">'Capital Structure'!BD46</f>
        <v>0</v>
      </c>
      <c r="BD30" s="3">
        <f ca="1">'Capital Structure'!BE46</f>
        <v>0</v>
      </c>
      <c r="BE30" s="3">
        <f ca="1">'Capital Structure'!BF46</f>
        <v>0</v>
      </c>
      <c r="BF30" s="3">
        <f ca="1">'Capital Structure'!BG46</f>
        <v>0</v>
      </c>
      <c r="BG30" s="3">
        <f ca="1">'Capital Structure'!BH46</f>
        <v>0</v>
      </c>
      <c r="BH30" s="3">
        <f ca="1">'Capital Structure'!BI46</f>
        <v>0</v>
      </c>
      <c r="BI30" s="3">
        <f ca="1">'Capital Structure'!BJ46</f>
        <v>0</v>
      </c>
      <c r="BJ30" s="3">
        <f ca="1">'Capital Structure'!BK46</f>
        <v>0</v>
      </c>
      <c r="BK30" s="3">
        <f ca="1">'Capital Structure'!BL46</f>
        <v>0</v>
      </c>
      <c r="BL30" s="3">
        <f ca="1">'Capital Structure'!BM46</f>
        <v>0</v>
      </c>
      <c r="BM30" s="3">
        <f ca="1">'Capital Structure'!BN46</f>
        <v>0</v>
      </c>
      <c r="BN30" s="3">
        <f ca="1">'Capital Structure'!BO46</f>
        <v>0</v>
      </c>
      <c r="BO30" s="3">
        <f ca="1">'Capital Structure'!BP46</f>
        <v>0</v>
      </c>
      <c r="BP30" s="3">
        <f ca="1">'Capital Structure'!BQ46</f>
        <v>0</v>
      </c>
      <c r="BQ30" s="3">
        <f ca="1">'Capital Structure'!BR46</f>
        <v>0</v>
      </c>
      <c r="BR30" s="3">
        <f ca="1">'Capital Structure'!BS46</f>
        <v>0</v>
      </c>
      <c r="BS30" s="3">
        <f ca="1">'Capital Structure'!BT46</f>
        <v>0</v>
      </c>
      <c r="BT30" s="3">
        <f ca="1">'Capital Structure'!BU46</f>
        <v>0</v>
      </c>
      <c r="BU30" s="3">
        <f ca="1">'Capital Structure'!BV46</f>
        <v>0</v>
      </c>
      <c r="BV30" s="3">
        <f ca="1">'Capital Structure'!BW46</f>
        <v>0</v>
      </c>
      <c r="BW30" s="3">
        <f ca="1">'Capital Structure'!BX46</f>
        <v>0</v>
      </c>
      <c r="BX30" s="3">
        <f ca="1">'Capital Structure'!BY46</f>
        <v>69971512.790242344</v>
      </c>
      <c r="BY30" s="3">
        <f ca="1">'Capital Structure'!BZ46</f>
        <v>0</v>
      </c>
      <c r="BZ30" s="3">
        <f ca="1">'Capital Structure'!CA46</f>
        <v>93337906.086587623</v>
      </c>
      <c r="CA30" s="3">
        <f ca="1">'Capital Structure'!CB46</f>
        <v>0</v>
      </c>
      <c r="CB30" s="3">
        <f ca="1">'Capital Structure'!CC46</f>
        <v>0</v>
      </c>
      <c r="CC30" s="3">
        <f ca="1">'Capital Structure'!CD46</f>
        <v>0</v>
      </c>
      <c r="CD30" s="3">
        <f ca="1">'Capital Structure'!CE46</f>
        <v>0</v>
      </c>
      <c r="CE30" s="3">
        <f ca="1">'Capital Structure'!CF46</f>
        <v>0</v>
      </c>
      <c r="CF30" s="3">
        <f ca="1">'Capital Structure'!CG46</f>
        <v>0</v>
      </c>
      <c r="CG30" s="3">
        <f ca="1">'Capital Structure'!CH46</f>
        <v>0</v>
      </c>
      <c r="CH30" s="3">
        <f ca="1">'Capital Structure'!CI46</f>
        <v>0</v>
      </c>
      <c r="CI30" s="3">
        <f ca="1">'Capital Structure'!CJ46</f>
        <v>0</v>
      </c>
      <c r="CJ30" s="3">
        <f ca="1">'Capital Structure'!CK46</f>
        <v>0</v>
      </c>
      <c r="CK30" s="3">
        <f ca="1">'Capital Structure'!CL46</f>
        <v>0</v>
      </c>
      <c r="CL30" s="3">
        <f ca="1">'Capital Structure'!CM46</f>
        <v>77890406.092795908</v>
      </c>
      <c r="CM30" s="3">
        <f ca="1">'Capital Structure'!CN46</f>
        <v>0</v>
      </c>
      <c r="CN30" s="3">
        <f>'Capital Structure'!CO46</f>
        <v>0</v>
      </c>
      <c r="CO30" s="3">
        <f>'Capital Structure'!CP46</f>
        <v>0</v>
      </c>
      <c r="CP30" s="3">
        <f>'Capital Structure'!CQ46</f>
        <v>0</v>
      </c>
    </row>
    <row r="31" spans="1:94">
      <c r="A31" s="72" t="s">
        <v>269</v>
      </c>
      <c r="B31" t="s">
        <v>113</v>
      </c>
      <c r="D31" s="3">
        <f ca="1">Sheet1!D237+Sheet2!D237</f>
        <v>0</v>
      </c>
      <c r="E31" s="3">
        <f ca="1">Sheet1!E237+Sheet2!E237</f>
        <v>0</v>
      </c>
      <c r="F31" s="3">
        <f ca="1">Sheet1!F237+Sheet2!F237</f>
        <v>0</v>
      </c>
      <c r="G31" s="3">
        <f ca="1">Sheet1!G237+Sheet2!G237</f>
        <v>0</v>
      </c>
      <c r="H31" s="3">
        <f ca="1">Sheet1!H237+Sheet2!H237</f>
        <v>0</v>
      </c>
      <c r="I31" s="3">
        <f ca="1">Sheet1!I237+Sheet2!I237</f>
        <v>0</v>
      </c>
      <c r="J31" s="3">
        <f ca="1">Sheet1!J237+Sheet2!J237</f>
        <v>0</v>
      </c>
      <c r="K31" s="3">
        <f ca="1">Sheet1!K237+Sheet2!K237</f>
        <v>0</v>
      </c>
      <c r="L31" s="3">
        <f ca="1">Sheet1!L237+Sheet2!L237</f>
        <v>0</v>
      </c>
      <c r="M31" s="3">
        <f ca="1">Sheet1!M237+Sheet2!M237</f>
        <v>0</v>
      </c>
      <c r="N31" s="3">
        <f ca="1">Sheet1!N237+Sheet2!N237</f>
        <v>0</v>
      </c>
      <c r="O31" s="3">
        <f ca="1">Sheet1!O237+Sheet2!O237</f>
        <v>0</v>
      </c>
      <c r="P31" s="3">
        <f ca="1">Sheet1!P237+Sheet2!P237</f>
        <v>0</v>
      </c>
      <c r="Q31" s="3">
        <f ca="1">Sheet1!Q237+Sheet2!Q237</f>
        <v>0</v>
      </c>
      <c r="R31" s="3">
        <f ca="1">Sheet1!R237+Sheet2!R237</f>
        <v>0</v>
      </c>
      <c r="S31" s="3">
        <f ca="1">Sheet1!S237+Sheet2!S237</f>
        <v>0</v>
      </c>
      <c r="T31" s="3">
        <f ca="1">Sheet1!T237+Sheet2!T237</f>
        <v>0</v>
      </c>
      <c r="U31" s="3">
        <f ca="1">Sheet1!U237+Sheet2!U237</f>
        <v>0</v>
      </c>
      <c r="V31" s="3">
        <f ca="1">Sheet1!V237+Sheet2!V237</f>
        <v>0</v>
      </c>
      <c r="W31" s="3">
        <f ca="1">Sheet1!W237+Sheet2!W237</f>
        <v>0</v>
      </c>
      <c r="X31" s="3">
        <f ca="1">Sheet1!X237+Sheet2!X237</f>
        <v>50099954.399999999</v>
      </c>
      <c r="Y31" s="3">
        <f ca="1">Sheet1!Y237+Sheet2!Y237</f>
        <v>0</v>
      </c>
      <c r="Z31" s="3">
        <f ca="1">Sheet1!Z237+Sheet2!Z237</f>
        <v>0</v>
      </c>
      <c r="AA31" s="3">
        <f ca="1">Sheet1!AA237+Sheet2!AA237</f>
        <v>0</v>
      </c>
      <c r="AB31" s="3">
        <f ca="1">Sheet1!AB237+Sheet2!AB237</f>
        <v>0</v>
      </c>
      <c r="AC31" s="3">
        <f ca="1">Sheet1!AC237+Sheet2!AC237</f>
        <v>4749992.3999999994</v>
      </c>
      <c r="AD31" s="3">
        <f ca="1">Sheet1!AD237+Sheet2!AD237</f>
        <v>4749992.3999999994</v>
      </c>
      <c r="AE31" s="3">
        <f ca="1">Sheet1!AE237+Sheet2!AE237</f>
        <v>4749992.3999999994</v>
      </c>
      <c r="AF31" s="3">
        <f ca="1">Sheet1!AF237+Sheet2!AF237</f>
        <v>4749992.3999999994</v>
      </c>
      <c r="AG31" s="3">
        <f ca="1">Sheet1!AG237+Sheet2!AG237</f>
        <v>4749992.3999999994</v>
      </c>
      <c r="AH31" s="3">
        <f ca="1">Sheet1!AH237+Sheet2!AH237</f>
        <v>4750083.6000000061</v>
      </c>
      <c r="AI31" s="3">
        <f ca="1">Sheet1!AI237+Sheet2!AI237</f>
        <v>5142852</v>
      </c>
      <c r="AJ31" s="3">
        <f ca="1">Sheet1!AJ237+Sheet2!AJ237</f>
        <v>5142852</v>
      </c>
      <c r="AK31" s="3">
        <f ca="1">Sheet1!AK237+Sheet2!AK237</f>
        <v>5142852</v>
      </c>
      <c r="AL31" s="3">
        <f ca="1">Sheet1!AL237+Sheet2!AL237</f>
        <v>5142852</v>
      </c>
      <c r="AM31" s="3">
        <f ca="1">Sheet1!AM237+Sheet2!AM237</f>
        <v>5142852</v>
      </c>
      <c r="AN31" s="3">
        <f ca="1">Sheet1!AN237+Sheet2!AN237</f>
        <v>5142852</v>
      </c>
      <c r="AO31" s="3">
        <f ca="1">Sheet1!AO237+Sheet2!AO237</f>
        <v>5142852</v>
      </c>
      <c r="AP31" s="3">
        <f ca="1">Sheet1!AP237+Sheet2!AP237</f>
        <v>0</v>
      </c>
      <c r="AQ31" s="3">
        <f ca="1">Sheet1!AQ237+Sheet2!AQ237</f>
        <v>0</v>
      </c>
      <c r="AR31" s="3">
        <f ca="1">Sheet1!AR237+Sheet2!AR237</f>
        <v>0</v>
      </c>
      <c r="AS31" s="3">
        <f ca="1">Sheet1!AS237+Sheet2!AS237</f>
        <v>0</v>
      </c>
      <c r="AT31" s="3">
        <f ca="1">Sheet1!AT237+Sheet2!AT237</f>
        <v>0</v>
      </c>
      <c r="AU31" s="3">
        <f ca="1">Sheet1!AU237+Sheet2!AU237</f>
        <v>0</v>
      </c>
      <c r="AV31" s="3">
        <f ca="1">Sheet1!AV237+Sheet2!AV237</f>
        <v>0</v>
      </c>
      <c r="AW31" s="3">
        <f ca="1">Sheet1!AW237+Sheet2!AW237</f>
        <v>0</v>
      </c>
      <c r="AX31" s="3">
        <f ca="1">Sheet1!AX237+Sheet2!AX237</f>
        <v>0</v>
      </c>
      <c r="AY31" s="3">
        <f ca="1">Sheet1!AY237+Sheet2!AY237</f>
        <v>0</v>
      </c>
      <c r="AZ31" s="3">
        <f ca="1">Sheet1!AZ237+Sheet2!AZ237</f>
        <v>0</v>
      </c>
      <c r="BA31" s="3">
        <f ca="1">Sheet1!BA237+Sheet2!BA237</f>
        <v>0</v>
      </c>
      <c r="BB31" s="3">
        <f ca="1">Sheet1!BB237+Sheet2!BB237</f>
        <v>0</v>
      </c>
      <c r="BC31" s="3">
        <f ca="1">Sheet1!BC237+Sheet2!BC237</f>
        <v>0</v>
      </c>
      <c r="BD31" s="3">
        <f ca="1">Sheet1!BD237+Sheet2!BD237</f>
        <v>0</v>
      </c>
      <c r="BE31" s="3">
        <f ca="1">Sheet1!BE237+Sheet2!BE237</f>
        <v>0</v>
      </c>
      <c r="BF31" s="3">
        <f ca="1">Sheet1!BF237+Sheet2!BF237</f>
        <v>0</v>
      </c>
      <c r="BG31" s="3">
        <f ca="1">Sheet1!BG237+Sheet2!BG237</f>
        <v>0</v>
      </c>
      <c r="BH31" s="3">
        <f ca="1">Sheet1!BH237+Sheet2!BH237</f>
        <v>0</v>
      </c>
      <c r="BI31" s="3">
        <f ca="1">Sheet1!BI237+Sheet2!BI237</f>
        <v>0</v>
      </c>
      <c r="BJ31" s="3">
        <f ca="1">Sheet1!BJ237+Sheet2!BJ237</f>
        <v>0</v>
      </c>
      <c r="BK31" s="3">
        <f ca="1">Sheet1!BK237+Sheet2!BK237</f>
        <v>0</v>
      </c>
      <c r="BL31" s="3">
        <f ca="1">Sheet1!BL237+Sheet2!BL237</f>
        <v>0</v>
      </c>
      <c r="BM31" s="3">
        <f ca="1">Sheet1!BM237+Sheet2!BM237</f>
        <v>0</v>
      </c>
      <c r="BN31" s="3">
        <f ca="1">Sheet1!BN237+Sheet2!BN237</f>
        <v>0</v>
      </c>
      <c r="BO31" s="3">
        <f ca="1">Sheet1!BO237+Sheet2!BO237</f>
        <v>0</v>
      </c>
      <c r="BP31" s="3">
        <f ca="1">Sheet1!BP237+Sheet2!BP237</f>
        <v>0</v>
      </c>
      <c r="BQ31" s="3">
        <f ca="1">Sheet1!BQ237+Sheet2!BQ237</f>
        <v>0</v>
      </c>
      <c r="BR31" s="3">
        <f>Sheet1!BR237+Sheet2!BR237</f>
        <v>0</v>
      </c>
      <c r="BS31" s="3">
        <f>Sheet1!BS237+Sheet2!BS237</f>
        <v>0</v>
      </c>
      <c r="BT31" s="3">
        <f>Sheet1!BT237+Sheet2!BT237</f>
        <v>0</v>
      </c>
      <c r="BU31" s="3">
        <f>Sheet1!BU237+Sheet2!BU237</f>
        <v>0</v>
      </c>
      <c r="BV31" s="3">
        <f>Sheet1!BV237+Sheet2!BV237</f>
        <v>0</v>
      </c>
      <c r="BW31" s="3">
        <f>Sheet1!BW237+Sheet2!BW237</f>
        <v>0</v>
      </c>
      <c r="BX31" s="3">
        <f>Sheet1!BX237+Sheet2!BX237</f>
        <v>0</v>
      </c>
      <c r="BY31" s="3">
        <f>Sheet1!BY237+Sheet2!BY237</f>
        <v>0</v>
      </c>
      <c r="BZ31" s="3">
        <f>Sheet1!BZ237+Sheet2!BZ237</f>
        <v>0</v>
      </c>
      <c r="CA31" s="3">
        <f>Sheet1!CA237+Sheet2!CA237</f>
        <v>0</v>
      </c>
      <c r="CB31" s="3">
        <f>Sheet1!CB237+Sheet2!CB237</f>
        <v>0</v>
      </c>
      <c r="CC31" s="3">
        <f>Sheet1!CC237+Sheet2!CC237</f>
        <v>0</v>
      </c>
      <c r="CD31" s="3">
        <f>Sheet1!CD237+Sheet2!CD237</f>
        <v>0</v>
      </c>
      <c r="CE31" s="3">
        <f>Sheet1!CE237+Sheet2!CE237</f>
        <v>0</v>
      </c>
      <c r="CF31" s="3">
        <f>Sheet1!CF237+Sheet2!CF237</f>
        <v>0</v>
      </c>
      <c r="CG31" s="3">
        <f>Sheet1!CG237+Sheet2!CG237</f>
        <v>0</v>
      </c>
      <c r="CH31" s="3">
        <f>Sheet1!CH237+Sheet2!CH237</f>
        <v>0</v>
      </c>
      <c r="CI31" s="3">
        <f>Sheet1!CI237+Sheet2!CI237</f>
        <v>0</v>
      </c>
      <c r="CJ31" s="3">
        <f>Sheet1!CJ237+Sheet2!CJ237</f>
        <v>0</v>
      </c>
      <c r="CK31" s="3">
        <f>Sheet1!CK237+Sheet2!CK237</f>
        <v>0</v>
      </c>
      <c r="CL31" s="3">
        <f>Sheet1!CL237+Sheet2!CL237</f>
        <v>0</v>
      </c>
      <c r="CM31" s="3">
        <f>Sheet1!CM237+Sheet2!CM237</f>
        <v>0</v>
      </c>
      <c r="CN31" s="3">
        <f>Sheet1!CN237+Sheet2!CN237</f>
        <v>0</v>
      </c>
      <c r="CO31" s="3">
        <f>Sheet1!CO237+Sheet2!CO237</f>
        <v>0</v>
      </c>
      <c r="CP31" s="3">
        <f>Sheet1!CP237+Sheet2!CP237</f>
        <v>0</v>
      </c>
    </row>
    <row r="32" spans="1:94">
      <c r="A3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166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</row>
    <row r="33" spans="1:94">
      <c r="A33" s="70" t="s">
        <v>280</v>
      </c>
      <c r="D33" s="3">
        <f ca="1">D4-D9</f>
        <v>-868070299.24638498</v>
      </c>
      <c r="E33" s="3">
        <f t="shared" ref="E33:BP33" ca="1" si="4">E4-E9</f>
        <v>-45801619.569962889</v>
      </c>
      <c r="F33" s="3">
        <f t="shared" ca="1" si="4"/>
        <v>-45801619.569962889</v>
      </c>
      <c r="G33" s="3">
        <f t="shared" ca="1" si="4"/>
        <v>-45684250.944962889</v>
      </c>
      <c r="H33" s="3">
        <f t="shared" ca="1" si="4"/>
        <v>-42426858.96428483</v>
      </c>
      <c r="I33" s="3">
        <f t="shared" ca="1" si="4"/>
        <v>-42426858.96428483</v>
      </c>
      <c r="J33" s="3">
        <f t="shared" ca="1" si="4"/>
        <v>-33553909.159557559</v>
      </c>
      <c r="K33" s="3">
        <f t="shared" ca="1" si="4"/>
        <v>-33553909.159557559</v>
      </c>
      <c r="L33" s="3">
        <f t="shared" ca="1" si="4"/>
        <v>-6935059.7453757375</v>
      </c>
      <c r="M33" s="3">
        <f t="shared" ca="1" si="4"/>
        <v>-6935059.7453757375</v>
      </c>
      <c r="N33" s="3">
        <f t="shared" ca="1" si="4"/>
        <v>-6935059.7453757375</v>
      </c>
      <c r="O33" s="3">
        <f t="shared" ca="1" si="4"/>
        <v>-6935059.7453757375</v>
      </c>
      <c r="P33" s="3">
        <f t="shared" ca="1" si="4"/>
        <v>-6935059.7453757375</v>
      </c>
      <c r="Q33" s="166">
        <f t="shared" ca="1" si="4"/>
        <v>-6935059.7453757375</v>
      </c>
      <c r="R33" s="3">
        <f t="shared" ca="1" si="4"/>
        <v>-6935023.9140281305</v>
      </c>
      <c r="S33" s="3">
        <f t="shared" ca="1" si="4"/>
        <v>-3984500.3793364167</v>
      </c>
      <c r="T33" s="3">
        <f t="shared" ca="1" si="4"/>
        <v>-1089712.3173364252</v>
      </c>
      <c r="U33" s="3">
        <f t="shared" ca="1" si="4"/>
        <v>7125336.1686635613</v>
      </c>
      <c r="V33" s="3">
        <f t="shared" ca="1" si="4"/>
        <v>7125527.2206635773</v>
      </c>
      <c r="W33" s="3">
        <f t="shared" ca="1" si="4"/>
        <v>31770672.678663552</v>
      </c>
      <c r="X33" s="3">
        <f t="shared" ca="1" si="4"/>
        <v>59443220.107500821</v>
      </c>
      <c r="Y33" s="3">
        <f t="shared" ca="1" si="4"/>
        <v>132458204.28949906</v>
      </c>
      <c r="Z33" s="3">
        <f t="shared" ca="1" si="4"/>
        <v>132458204.28949906</v>
      </c>
      <c r="AA33" s="3">
        <f t="shared" ca="1" si="4"/>
        <v>132458204.28949906</v>
      </c>
      <c r="AB33" s="3">
        <f t="shared" ca="1" si="4"/>
        <v>132458204.28949906</v>
      </c>
      <c r="AC33" s="3">
        <f t="shared" ca="1" si="4"/>
        <v>127708211.88949907</v>
      </c>
      <c r="AD33" s="3">
        <f t="shared" ca="1" si="4"/>
        <v>127708485.82598047</v>
      </c>
      <c r="AE33" s="3">
        <f t="shared" ca="1" si="4"/>
        <v>137112420.65356365</v>
      </c>
      <c r="AF33" s="3">
        <f t="shared" ca="1" si="4"/>
        <v>137112975.96483642</v>
      </c>
      <c r="AG33" s="3">
        <f t="shared" ca="1" si="4"/>
        <v>139504518.94829091</v>
      </c>
      <c r="AH33" s="3">
        <f t="shared" ca="1" si="4"/>
        <v>139506093.68210921</v>
      </c>
      <c r="AI33" s="3">
        <f t="shared" ca="1" si="4"/>
        <v>146287954.23247272</v>
      </c>
      <c r="AJ33" s="3">
        <f t="shared" ca="1" si="4"/>
        <v>146287954.23247272</v>
      </c>
      <c r="AK33" s="3">
        <f t="shared" ca="1" si="4"/>
        <v>146287954.23247272</v>
      </c>
      <c r="AL33" s="3">
        <f t="shared" ca="1" si="4"/>
        <v>134524248.64930302</v>
      </c>
      <c r="AM33" s="3">
        <f t="shared" ca="1" si="4"/>
        <v>134524248.64930302</v>
      </c>
      <c r="AN33" s="3">
        <f t="shared" ca="1" si="4"/>
        <v>103209734.50930303</v>
      </c>
      <c r="AO33" s="3">
        <f t="shared" ca="1" si="4"/>
        <v>103209734.50930303</v>
      </c>
      <c r="AP33" s="3">
        <f t="shared" ca="1" si="4"/>
        <v>14409321.744939413</v>
      </c>
      <c r="AQ33" s="3">
        <f t="shared" ca="1" si="4"/>
        <v>76605093.236666679</v>
      </c>
      <c r="AR33" s="3">
        <f t="shared" ca="1" si="4"/>
        <v>15605093.236666668</v>
      </c>
      <c r="AS33" s="3">
        <f t="shared" ca="1" si="4"/>
        <v>15605093.236666668</v>
      </c>
      <c r="AT33" s="3">
        <f t="shared" ca="1" si="4"/>
        <v>15605093.236666668</v>
      </c>
      <c r="AU33" s="3">
        <f t="shared" ca="1" si="4"/>
        <v>15605093.236666668</v>
      </c>
      <c r="AV33" s="3">
        <f t="shared" ca="1" si="4"/>
        <v>15605093.236666668</v>
      </c>
      <c r="AW33" s="3">
        <f t="shared" ca="1" si="4"/>
        <v>-11358416.240104847</v>
      </c>
      <c r="AX33" s="3">
        <f t="shared" ca="1" si="4"/>
        <v>-39122.875</v>
      </c>
      <c r="AY33" s="3">
        <f t="shared" ca="1" si="4"/>
        <v>-39122.875</v>
      </c>
      <c r="AZ33" s="3">
        <f t="shared" ca="1" si="4"/>
        <v>3353184.8173076925</v>
      </c>
      <c r="BA33" s="3">
        <f t="shared" ca="1" si="4"/>
        <v>3353184.8173076925</v>
      </c>
      <c r="BB33" s="3">
        <f t="shared" ca="1" si="4"/>
        <v>-89627204.42866981</v>
      </c>
      <c r="BC33" s="3">
        <f t="shared" ca="1" si="4"/>
        <v>3392307.6923076925</v>
      </c>
      <c r="BD33" s="3">
        <f t="shared" ca="1" si="4"/>
        <v>3392307.6923076925</v>
      </c>
      <c r="BE33" s="3">
        <f t="shared" ca="1" si="4"/>
        <v>3392307.6923076925</v>
      </c>
      <c r="BF33" s="3">
        <f t="shared" ca="1" si="4"/>
        <v>-66539371.422670946</v>
      </c>
      <c r="BG33" s="3">
        <f t="shared" ca="1" si="4"/>
        <v>3392307.6923076925</v>
      </c>
      <c r="BH33" s="3">
        <f t="shared" ca="1" si="4"/>
        <v>3392307.6923076925</v>
      </c>
      <c r="BI33" s="3" t="e">
        <f t="shared" ca="1" si="4"/>
        <v>#REF!</v>
      </c>
      <c r="BJ33" s="3">
        <f t="shared" ca="1" si="4"/>
        <v>3392307.6923076925</v>
      </c>
      <c r="BK33" s="3">
        <f t="shared" ca="1" si="4"/>
        <v>3392307.6923076925</v>
      </c>
      <c r="BL33" s="3">
        <f t="shared" ca="1" si="4"/>
        <v>3392307.6923076925</v>
      </c>
      <c r="BM33" s="3">
        <f t="shared" ca="1" si="4"/>
        <v>3392307.6923076925</v>
      </c>
      <c r="BN33" s="3">
        <f t="shared" ca="1" si="4"/>
        <v>3392307.6923076925</v>
      </c>
      <c r="BO33" s="3">
        <f t="shared" ca="1" si="4"/>
        <v>3392307.6923076925</v>
      </c>
      <c r="BP33" s="3">
        <f t="shared" ca="1" si="4"/>
        <v>3392307.6923076925</v>
      </c>
      <c r="BQ33" s="3">
        <f t="shared" ref="BQ33:BV33" ca="1" si="5">BQ4-BQ9</f>
        <v>3392307.6923076925</v>
      </c>
      <c r="BR33" s="3">
        <f t="shared" ca="1" si="5"/>
        <v>-379822388.6261152</v>
      </c>
      <c r="BS33" s="3">
        <f t="shared" ca="1" si="5"/>
        <v>3392307.6923076925</v>
      </c>
      <c r="BT33" s="3">
        <f t="shared" ca="1" si="5"/>
        <v>3392307.6923076925</v>
      </c>
      <c r="BU33" s="3">
        <f t="shared" ca="1" si="5"/>
        <v>3392307.6923076925</v>
      </c>
      <c r="BV33" s="3">
        <f t="shared" ca="1" si="5"/>
        <v>3392307.6923076925</v>
      </c>
      <c r="BW33" s="3">
        <f ca="1">BW4-BW9</f>
        <v>3392307.6923076925</v>
      </c>
      <c r="BX33" s="3">
        <f t="shared" ref="BX33:CP33" ca="1" si="6">BX4-BX9</f>
        <v>-66579205.097934648</v>
      </c>
      <c r="BY33" s="3">
        <f t="shared" ca="1" si="6"/>
        <v>3392307.6923076361</v>
      </c>
      <c r="BZ33" s="3">
        <f t="shared" ca="1" si="6"/>
        <v>-93337906.086587623</v>
      </c>
      <c r="CA33" s="3">
        <f t="shared" ca="1" si="6"/>
        <v>0</v>
      </c>
      <c r="CB33" s="3">
        <f t="shared" ca="1" si="6"/>
        <v>0</v>
      </c>
      <c r="CC33" s="3">
        <f t="shared" ca="1" si="6"/>
        <v>0</v>
      </c>
      <c r="CD33" s="3">
        <f t="shared" ca="1" si="6"/>
        <v>0</v>
      </c>
      <c r="CE33" s="3">
        <f t="shared" ca="1" si="6"/>
        <v>0</v>
      </c>
      <c r="CF33" s="3">
        <f t="shared" ca="1" si="6"/>
        <v>0</v>
      </c>
      <c r="CG33" s="3">
        <f t="shared" ca="1" si="6"/>
        <v>0</v>
      </c>
      <c r="CH33" s="3">
        <f t="shared" ca="1" si="6"/>
        <v>0</v>
      </c>
      <c r="CI33" s="3">
        <f t="shared" ca="1" si="6"/>
        <v>0</v>
      </c>
      <c r="CJ33" s="3">
        <f t="shared" ca="1" si="6"/>
        <v>0</v>
      </c>
      <c r="CK33" s="3">
        <f t="shared" ca="1" si="6"/>
        <v>0</v>
      </c>
      <c r="CL33" s="3">
        <f t="shared" ca="1" si="6"/>
        <v>-77890406.092795908</v>
      </c>
      <c r="CM33" s="3">
        <f t="shared" ca="1" si="6"/>
        <v>0</v>
      </c>
      <c r="CN33" s="3">
        <f t="shared" si="6"/>
        <v>0</v>
      </c>
      <c r="CO33" s="3">
        <f t="shared" si="6"/>
        <v>0</v>
      </c>
      <c r="CP33" s="3">
        <f t="shared" si="6"/>
        <v>0</v>
      </c>
    </row>
    <row r="34" spans="1:94">
      <c r="A34" s="70" t="s">
        <v>281</v>
      </c>
      <c r="D34" s="3">
        <f ca="1">SUM($D$33:D33)</f>
        <v>-868070299.24638498</v>
      </c>
      <c r="E34" s="3">
        <f ca="1">SUM($D$33:E33)</f>
        <v>-913871918.81634784</v>
      </c>
      <c r="F34" s="3">
        <f ca="1">SUM($D$33:F33)</f>
        <v>-959673538.3863107</v>
      </c>
      <c r="G34" s="3">
        <f ca="1">SUM($D$33:G33)</f>
        <v>-1005357789.3312736</v>
      </c>
      <c r="H34" s="3">
        <f ca="1">SUM($D$33:H33)</f>
        <v>-1047784648.2955583</v>
      </c>
      <c r="I34" s="3">
        <f ca="1">SUM($D$33:I33)</f>
        <v>-1090211507.2598431</v>
      </c>
      <c r="J34" s="3">
        <f ca="1">SUM($D$33:J33)</f>
        <v>-1123765416.4194007</v>
      </c>
      <c r="K34" s="3">
        <f ca="1">SUM($D$33:K33)</f>
        <v>-1157319325.5789583</v>
      </c>
      <c r="L34" s="3">
        <f ca="1">SUM($D$33:L33)</f>
        <v>-1164254385.3243339</v>
      </c>
      <c r="M34" s="3">
        <f ca="1">SUM($D$33:M33)</f>
        <v>-1171189445.0697095</v>
      </c>
      <c r="N34" s="3">
        <f ca="1">SUM($D$33:N33)</f>
        <v>-1178124504.8150852</v>
      </c>
      <c r="O34" s="3">
        <f ca="1">SUM($D$33:O33)</f>
        <v>-1185059564.5604608</v>
      </c>
      <c r="P34" s="3">
        <f ca="1">SUM($D$33:P33)</f>
        <v>-1191994624.3058364</v>
      </c>
      <c r="Q34" s="166">
        <f ca="1">SUM($D$33:Q33)</f>
        <v>-1198929684.0512121</v>
      </c>
      <c r="R34" s="3">
        <f ca="1">SUM($D$33:R33)</f>
        <v>-1205864707.9652402</v>
      </c>
      <c r="S34" s="3">
        <f ca="1">SUM($D$33:S33)</f>
        <v>-1209849208.3445766</v>
      </c>
      <c r="T34" s="3">
        <f ca="1">SUM($D$33:T33)</f>
        <v>-1210938920.6619129</v>
      </c>
      <c r="U34" s="3">
        <f ca="1">SUM($D$33:U33)</f>
        <v>-1203813584.4932494</v>
      </c>
      <c r="V34" s="3">
        <f ca="1">SUM($D$33:V33)</f>
        <v>-1196688057.2725859</v>
      </c>
      <c r="W34" s="3">
        <f ca="1">SUM($D$33:W33)</f>
        <v>-1164917384.5939224</v>
      </c>
      <c r="X34" s="3">
        <f ca="1">SUM($D$33:X33)</f>
        <v>-1105474164.4864216</v>
      </c>
      <c r="Y34" s="3">
        <f ca="1">SUM($D$33:Y33)</f>
        <v>-973015960.19692254</v>
      </c>
      <c r="Z34" s="3">
        <f ca="1">SUM($D$33:Z33)</f>
        <v>-840557755.9074235</v>
      </c>
      <c r="AA34" s="3">
        <f ca="1">SUM($D$33:AA33)</f>
        <v>-708099551.61792445</v>
      </c>
      <c r="AB34" s="3">
        <f ca="1">SUM($D$33:AB33)</f>
        <v>-575641347.32842541</v>
      </c>
      <c r="AC34" s="3">
        <f ca="1">SUM($D$33:AC33)</f>
        <v>-447933135.43892634</v>
      </c>
      <c r="AD34" s="3">
        <f ca="1">SUM($D$33:AD33)</f>
        <v>-320224649.61294585</v>
      </c>
      <c r="AE34" s="3">
        <f ca="1">SUM($D$33:AE33)</f>
        <v>-183112228.95938221</v>
      </c>
      <c r="AF34" s="3">
        <f ca="1">SUM($D$33:AF33)</f>
        <v>-45999252.994545788</v>
      </c>
      <c r="AG34" s="3">
        <f ca="1">SUM($D$33:AG33)</f>
        <v>93505265.953745127</v>
      </c>
      <c r="AH34" s="3">
        <f ca="1">SUM($D$33:AH33)</f>
        <v>233011359.63585433</v>
      </c>
      <c r="AI34" s="3">
        <f ca="1">SUM($D$33:AI33)</f>
        <v>379299313.86832702</v>
      </c>
      <c r="AJ34" s="3">
        <f ca="1">SUM($D$33:AJ33)</f>
        <v>525587268.10079974</v>
      </c>
      <c r="AK34" s="3">
        <f ca="1">SUM($D$33:AK33)</f>
        <v>671875222.33327246</v>
      </c>
      <c r="AL34" s="3">
        <f ca="1">SUM($D$33:AL33)</f>
        <v>806399470.98257542</v>
      </c>
      <c r="AM34" s="3">
        <f ca="1">SUM($D$33:AM33)</f>
        <v>940923719.63187838</v>
      </c>
      <c r="AN34" s="3">
        <f ca="1">SUM($D$33:AN33)</f>
        <v>1044133454.1411815</v>
      </c>
      <c r="AO34" s="3">
        <f ca="1">SUM($D$33:AO33)</f>
        <v>1147343188.6504846</v>
      </c>
      <c r="AP34" s="3">
        <f ca="1">SUM($D$33:AP33)</f>
        <v>1161752510.3954239</v>
      </c>
      <c r="AQ34" s="3">
        <f ca="1">SUM($D$33:AQ33)</f>
        <v>1238357603.6320906</v>
      </c>
      <c r="AR34" s="3">
        <f ca="1">SUM($D$33:AR33)</f>
        <v>1253962696.8687572</v>
      </c>
      <c r="AS34" s="3">
        <f ca="1">SUM($D$33:AS33)</f>
        <v>1269567790.1054239</v>
      </c>
      <c r="AT34" s="3">
        <f ca="1">SUM($D$33:AT33)</f>
        <v>1285172883.3420906</v>
      </c>
      <c r="AU34" s="3">
        <f ca="1">SUM($D$33:AU33)</f>
        <v>1300777976.5787573</v>
      </c>
      <c r="AV34" s="3">
        <f ca="1">SUM($D$33:AV33)</f>
        <v>1316383069.815424</v>
      </c>
      <c r="AW34" s="3">
        <f ca="1">SUM($D$33:AW33)</f>
        <v>1305024653.5753191</v>
      </c>
      <c r="AX34" s="3">
        <f ca="1">SUM($D$33:AX33)</f>
        <v>1304985530.7003191</v>
      </c>
      <c r="AY34" s="3">
        <f ca="1">SUM($D$33:AY33)</f>
        <v>1304946407.8253191</v>
      </c>
      <c r="AZ34" s="3">
        <f ca="1">SUM($D$33:AZ33)</f>
        <v>1308299592.6426268</v>
      </c>
      <c r="BA34" s="3">
        <f ca="1">SUM($D$33:BA33)</f>
        <v>1311652777.4599345</v>
      </c>
      <c r="BB34" s="3">
        <f ca="1">SUM($D$33:BB33)</f>
        <v>1222025573.0312648</v>
      </c>
      <c r="BC34" s="3">
        <f ca="1">SUM($D$33:BC33)</f>
        <v>1225417880.7235725</v>
      </c>
      <c r="BD34" s="3">
        <f ca="1">SUM($D$33:BD33)</f>
        <v>1228810188.4158802</v>
      </c>
      <c r="BE34" s="3">
        <f ca="1">SUM($D$33:BE33)</f>
        <v>1232202496.1081879</v>
      </c>
      <c r="BF34" s="3">
        <f ca="1">SUM($D$33:BF33)</f>
        <v>1165663124.6855171</v>
      </c>
      <c r="BG34" s="3">
        <f ca="1">SUM($D$33:BG33)</f>
        <v>1169055432.3778248</v>
      </c>
      <c r="BH34" s="3">
        <f ca="1">SUM($D$33:BH33)</f>
        <v>1172447740.0701325</v>
      </c>
      <c r="BI34" s="3" t="e">
        <f ca="1">SUM($D$33:BI33)</f>
        <v>#REF!</v>
      </c>
      <c r="BJ34" s="3" t="e">
        <f ca="1">SUM($D$33:BJ33)</f>
        <v>#REF!</v>
      </c>
      <c r="BK34" s="3" t="e">
        <f ca="1">SUM($D$33:BK33)</f>
        <v>#REF!</v>
      </c>
      <c r="BL34" s="3" t="e">
        <f ca="1">SUM($D$33:BL33)</f>
        <v>#REF!</v>
      </c>
      <c r="BM34" s="3" t="e">
        <f ca="1">SUM($D$33:BM33)</f>
        <v>#REF!</v>
      </c>
      <c r="BN34" s="3" t="e">
        <f ca="1">SUM($D$33:BN33)</f>
        <v>#REF!</v>
      </c>
      <c r="BO34" s="3" t="e">
        <f ca="1">SUM($D$33:BO33)</f>
        <v>#REF!</v>
      </c>
      <c r="BP34" s="3" t="e">
        <f ca="1">SUM($D$33:BP33)</f>
        <v>#REF!</v>
      </c>
      <c r="BQ34" s="3" t="e">
        <f ca="1">SUM($D$33:BQ33)</f>
        <v>#REF!</v>
      </c>
      <c r="BR34" s="3" t="e">
        <f ca="1">SUM($D$33:BR33)</f>
        <v>#REF!</v>
      </c>
      <c r="BS34" s="3" t="e">
        <f ca="1">SUM($D$33:BS33)</f>
        <v>#REF!</v>
      </c>
      <c r="BT34" s="3" t="e">
        <f ca="1">SUM($D$33:BT33)</f>
        <v>#REF!</v>
      </c>
      <c r="BU34" s="3" t="e">
        <f ca="1">SUM($D$33:BU33)</f>
        <v>#REF!</v>
      </c>
      <c r="BV34" s="3" t="e">
        <f ca="1">SUM($D$33:BV33)</f>
        <v>#REF!</v>
      </c>
      <c r="BW34" s="3" t="e">
        <f ca="1">SUM($D$33:BW33)</f>
        <v>#REF!</v>
      </c>
      <c r="BX34" s="3" t="e">
        <f ca="1">SUM($D$33:BX33)</f>
        <v>#REF!</v>
      </c>
      <c r="BY34" s="3" t="e">
        <f ca="1">SUM($D$33:BY33)</f>
        <v>#REF!</v>
      </c>
      <c r="BZ34" s="3" t="e">
        <f ca="1">SUM($D$33:BZ33)</f>
        <v>#REF!</v>
      </c>
      <c r="CA34" s="3" t="e">
        <f ca="1">SUM($D$33:CA33)</f>
        <v>#REF!</v>
      </c>
      <c r="CB34" s="3" t="e">
        <f ca="1">SUM($D$33:CB33)</f>
        <v>#REF!</v>
      </c>
      <c r="CC34" s="3" t="e">
        <f ca="1">SUM($D$33:CC33)</f>
        <v>#REF!</v>
      </c>
      <c r="CD34" s="3" t="e">
        <f ca="1">SUM($D$33:CD33)</f>
        <v>#REF!</v>
      </c>
      <c r="CE34" s="3" t="e">
        <f ca="1">SUM($D$33:CE33)</f>
        <v>#REF!</v>
      </c>
      <c r="CF34" s="3" t="e">
        <f ca="1">SUM($D$33:CF33)</f>
        <v>#REF!</v>
      </c>
      <c r="CG34" s="3" t="e">
        <f ca="1">SUM($D$33:CG33)</f>
        <v>#REF!</v>
      </c>
      <c r="CH34" s="3" t="e">
        <f ca="1">SUM($D$33:CH33)</f>
        <v>#REF!</v>
      </c>
      <c r="CI34" s="3" t="e">
        <f ca="1">SUM($D$33:CI33)</f>
        <v>#REF!</v>
      </c>
      <c r="CJ34" s="3" t="e">
        <f ca="1">SUM($D$33:CJ33)</f>
        <v>#REF!</v>
      </c>
      <c r="CK34" s="3" t="e">
        <f ca="1">SUM($D$33:CK33)</f>
        <v>#REF!</v>
      </c>
      <c r="CL34" s="3" t="e">
        <f ca="1">SUM($D$33:CL33)</f>
        <v>#REF!</v>
      </c>
      <c r="CM34" s="3" t="e">
        <f ca="1">SUM($D$33:CM33)</f>
        <v>#REF!</v>
      </c>
      <c r="CN34" s="3" t="e">
        <f ca="1">SUM($D$33:CN33)</f>
        <v>#REF!</v>
      </c>
      <c r="CO34" s="3" t="e">
        <f ca="1">SUM($D$33:CO33)</f>
        <v>#REF!</v>
      </c>
      <c r="CP34" s="3" t="e">
        <f ca="1">SUM($D$33:CP33)</f>
        <v>#REF!</v>
      </c>
    </row>
    <row r="35" spans="1:94">
      <c r="A35" s="73" t="s">
        <v>282</v>
      </c>
      <c r="C35" s="164" t="e">
        <f ca="1">IRR(OFFSET(D33,0,0):OFFSET(D33,0,Sheet1!$D$16),0.0001)*12</f>
        <v>#VALUE!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166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</row>
    <row r="36" spans="1:94">
      <c r="A36" s="70" t="s">
        <v>283</v>
      </c>
      <c r="D36" s="3">
        <f ca="1">D4-D6-(D9-D21-D24-D30)</f>
        <v>-876725462.72141647</v>
      </c>
      <c r="E36" s="3">
        <f t="shared" ref="E36:BP36" ca="1" si="7">E4-E6-(E9-E21-E24-E30)</f>
        <v>-54456783.044994421</v>
      </c>
      <c r="F36" s="3">
        <f t="shared" ca="1" si="7"/>
        <v>-54456783.044994421</v>
      </c>
      <c r="G36" s="3">
        <f t="shared" ca="1" si="7"/>
        <v>-54300291.544994421</v>
      </c>
      <c r="H36" s="3">
        <f t="shared" ca="1" si="7"/>
        <v>-49828421.439952716</v>
      </c>
      <c r="I36" s="3">
        <f t="shared" ca="1" si="7"/>
        <v>-49828421.439952716</v>
      </c>
      <c r="J36" s="3">
        <f t="shared" ca="1" si="7"/>
        <v>-37871970.586498171</v>
      </c>
      <c r="K36" s="3">
        <f t="shared" ca="1" si="7"/>
        <v>-37871970.586498171</v>
      </c>
      <c r="L36" s="3">
        <f t="shared" ca="1" si="7"/>
        <v>-2002618.0261345431</v>
      </c>
      <c r="M36" s="3">
        <f t="shared" ca="1" si="7"/>
        <v>-2002618.0261345431</v>
      </c>
      <c r="N36" s="3">
        <f t="shared" ca="1" si="7"/>
        <v>-2002618.0261345431</v>
      </c>
      <c r="O36" s="3">
        <f t="shared" ca="1" si="7"/>
        <v>-2002618.0261345431</v>
      </c>
      <c r="P36" s="3">
        <f t="shared" ca="1" si="7"/>
        <v>-2002618.0261345431</v>
      </c>
      <c r="Q36" s="166">
        <f t="shared" ca="1" si="7"/>
        <v>-2002618.0261345431</v>
      </c>
      <c r="R36" s="3">
        <f t="shared" ca="1" si="7"/>
        <v>-2002568.8355142102</v>
      </c>
      <c r="S36" s="3">
        <f t="shared" ca="1" si="7"/>
        <v>4367991.1838379949</v>
      </c>
      <c r="T36" s="3">
        <f t="shared" ca="1" si="7"/>
        <v>10346348.131656177</v>
      </c>
      <c r="U36" s="3">
        <f t="shared" ca="1" si="7"/>
        <v>27312181.602383435</v>
      </c>
      <c r="V36" s="3">
        <f t="shared" ca="1" si="7"/>
        <v>27312576.165656187</v>
      </c>
      <c r="W36" s="3">
        <f t="shared" ca="1" si="7"/>
        <v>78210076.577837974</v>
      </c>
      <c r="X36" s="3">
        <f t="shared" ca="1" si="7"/>
        <v>82358249.889499053</v>
      </c>
      <c r="Y36" s="3">
        <f t="shared" ca="1" si="7"/>
        <v>132458204.28949906</v>
      </c>
      <c r="Z36" s="3">
        <f t="shared" ca="1" si="7"/>
        <v>132458204.28949906</v>
      </c>
      <c r="AA36" s="3">
        <f t="shared" ca="1" si="7"/>
        <v>132458204.28949906</v>
      </c>
      <c r="AB36" s="3">
        <f t="shared" ca="1" si="7"/>
        <v>132458204.28949906</v>
      </c>
      <c r="AC36" s="3">
        <f t="shared" ca="1" si="7"/>
        <v>127708211.88949907</v>
      </c>
      <c r="AD36" s="3">
        <f t="shared" ca="1" si="7"/>
        <v>127708485.82598047</v>
      </c>
      <c r="AE36" s="3">
        <f t="shared" ca="1" si="7"/>
        <v>137112420.65356365</v>
      </c>
      <c r="AF36" s="3">
        <f t="shared" ca="1" si="7"/>
        <v>137112975.96483642</v>
      </c>
      <c r="AG36" s="3">
        <f t="shared" ca="1" si="7"/>
        <v>139504518.94829091</v>
      </c>
      <c r="AH36" s="3">
        <f t="shared" ca="1" si="7"/>
        <v>139506093.68210921</v>
      </c>
      <c r="AI36" s="3">
        <f t="shared" ca="1" si="7"/>
        <v>146287954.23247272</v>
      </c>
      <c r="AJ36" s="3">
        <f t="shared" ca="1" si="7"/>
        <v>146287954.23247272</v>
      </c>
      <c r="AK36" s="3">
        <f t="shared" ca="1" si="7"/>
        <v>146287954.23247272</v>
      </c>
      <c r="AL36" s="3">
        <f t="shared" ca="1" si="7"/>
        <v>134524248.64930302</v>
      </c>
      <c r="AM36" s="3">
        <f t="shared" ca="1" si="7"/>
        <v>134524248.64930302</v>
      </c>
      <c r="AN36" s="3">
        <f t="shared" ca="1" si="7"/>
        <v>103209734.50930303</v>
      </c>
      <c r="AO36" s="3">
        <f t="shared" ca="1" si="7"/>
        <v>103209734.50930303</v>
      </c>
      <c r="AP36" s="3">
        <f t="shared" ca="1" si="7"/>
        <v>14409321.744939413</v>
      </c>
      <c r="AQ36" s="3">
        <f t="shared" ca="1" si="7"/>
        <v>15605093.236666672</v>
      </c>
      <c r="AR36" s="3">
        <f t="shared" ca="1" si="7"/>
        <v>15605093.236666668</v>
      </c>
      <c r="AS36" s="3">
        <f t="shared" ca="1" si="7"/>
        <v>15605093.236666668</v>
      </c>
      <c r="AT36" s="3">
        <f t="shared" ca="1" si="7"/>
        <v>15605093.236666668</v>
      </c>
      <c r="AU36" s="3">
        <f t="shared" ca="1" si="7"/>
        <v>15605093.236666668</v>
      </c>
      <c r="AV36" s="3">
        <f t="shared" ca="1" si="7"/>
        <v>15605093.236666668</v>
      </c>
      <c r="AW36" s="3">
        <f t="shared" ca="1" si="7"/>
        <v>-53210803.948647879</v>
      </c>
      <c r="AX36" s="3">
        <f t="shared" ca="1" si="7"/>
        <v>-52163.833333333336</v>
      </c>
      <c r="AY36" s="3">
        <f t="shared" ca="1" si="7"/>
        <v>-52163.833333333336</v>
      </c>
      <c r="AZ36" s="3">
        <f t="shared" ca="1" si="7"/>
        <v>-52163.833333333489</v>
      </c>
      <c r="BA36" s="3">
        <f t="shared" ca="1" si="7"/>
        <v>-52163.833333333489</v>
      </c>
      <c r="BB36" s="3">
        <f t="shared" ca="1" si="7"/>
        <v>-128625996.91774943</v>
      </c>
      <c r="BC36" s="3">
        <f t="shared" ca="1" si="7"/>
        <v>0</v>
      </c>
      <c r="BD36" s="3">
        <f t="shared" ca="1" si="7"/>
        <v>0</v>
      </c>
      <c r="BE36" s="3">
        <f t="shared" ca="1" si="7"/>
        <v>0</v>
      </c>
      <c r="BF36" s="3">
        <f t="shared" ca="1" si="7"/>
        <v>-69931679.114978641</v>
      </c>
      <c r="BG36" s="3">
        <f t="shared" ca="1" si="7"/>
        <v>0</v>
      </c>
      <c r="BH36" s="3">
        <f t="shared" ca="1" si="7"/>
        <v>0</v>
      </c>
      <c r="BI36" s="3" t="e">
        <f t="shared" ca="1" si="7"/>
        <v>#REF!</v>
      </c>
      <c r="BJ36" s="3">
        <f t="shared" ca="1" si="7"/>
        <v>0</v>
      </c>
      <c r="BK36" s="3">
        <f t="shared" ca="1" si="7"/>
        <v>0</v>
      </c>
      <c r="BL36" s="3">
        <f t="shared" ca="1" si="7"/>
        <v>0</v>
      </c>
      <c r="BM36" s="3">
        <f t="shared" ca="1" si="7"/>
        <v>0</v>
      </c>
      <c r="BN36" s="3">
        <f t="shared" ca="1" si="7"/>
        <v>0</v>
      </c>
      <c r="BO36" s="3">
        <f t="shared" ca="1" si="7"/>
        <v>0</v>
      </c>
      <c r="BP36" s="3">
        <f t="shared" ca="1" si="7"/>
        <v>0</v>
      </c>
      <c r="BQ36" s="3">
        <f t="shared" ref="BQ36:BV36" ca="1" si="8">BQ4-BQ6-(BQ9-BQ21-BQ24-BQ30)</f>
        <v>0</v>
      </c>
      <c r="BR36" s="3">
        <f t="shared" ca="1" si="8"/>
        <v>-383214696.31842291</v>
      </c>
      <c r="BS36" s="3">
        <f t="shared" ca="1" si="8"/>
        <v>0</v>
      </c>
      <c r="BT36" s="3">
        <f t="shared" ca="1" si="8"/>
        <v>0</v>
      </c>
      <c r="BU36" s="3">
        <f t="shared" ca="1" si="8"/>
        <v>0</v>
      </c>
      <c r="BV36" s="3">
        <f t="shared" ca="1" si="8"/>
        <v>0</v>
      </c>
      <c r="BW36" s="3">
        <f ca="1">BW4-BW6-(BW9-BW21-BW24-BW30)</f>
        <v>0</v>
      </c>
      <c r="BX36" s="3">
        <f t="shared" ref="BX36:CP36" ca="1" si="9">BX4-BX6-(BX9-BX21-BX24-BX30)</f>
        <v>0</v>
      </c>
      <c r="BY36" s="3">
        <f t="shared" ca="1" si="9"/>
        <v>0</v>
      </c>
      <c r="BZ36" s="3">
        <f t="shared" ca="1" si="9"/>
        <v>0</v>
      </c>
      <c r="CA36" s="3">
        <f t="shared" ca="1" si="9"/>
        <v>0</v>
      </c>
      <c r="CB36" s="3">
        <f t="shared" ca="1" si="9"/>
        <v>0</v>
      </c>
      <c r="CC36" s="3">
        <f t="shared" ca="1" si="9"/>
        <v>0</v>
      </c>
      <c r="CD36" s="3">
        <f t="shared" ca="1" si="9"/>
        <v>0</v>
      </c>
      <c r="CE36" s="3">
        <f t="shared" ca="1" si="9"/>
        <v>0</v>
      </c>
      <c r="CF36" s="3">
        <f t="shared" ca="1" si="9"/>
        <v>0</v>
      </c>
      <c r="CG36" s="3">
        <f t="shared" ca="1" si="9"/>
        <v>0</v>
      </c>
      <c r="CH36" s="3">
        <f t="shared" ca="1" si="9"/>
        <v>0</v>
      </c>
      <c r="CI36" s="3">
        <f t="shared" ca="1" si="9"/>
        <v>0</v>
      </c>
      <c r="CJ36" s="3">
        <f t="shared" ca="1" si="9"/>
        <v>0</v>
      </c>
      <c r="CK36" s="3">
        <f t="shared" ca="1" si="9"/>
        <v>0</v>
      </c>
      <c r="CL36" s="3">
        <f t="shared" ca="1" si="9"/>
        <v>0</v>
      </c>
      <c r="CM36" s="3">
        <f t="shared" ca="1" si="9"/>
        <v>0</v>
      </c>
      <c r="CN36" s="3">
        <f t="shared" si="9"/>
        <v>0</v>
      </c>
      <c r="CO36" s="3">
        <f t="shared" si="9"/>
        <v>0</v>
      </c>
      <c r="CP36" s="3">
        <f t="shared" si="9"/>
        <v>0</v>
      </c>
    </row>
    <row r="37" spans="1:94">
      <c r="A37" s="70" t="s">
        <v>284</v>
      </c>
      <c r="D37" s="3">
        <f ca="1">SUM($D$36:D36)</f>
        <v>-876725462.72141647</v>
      </c>
      <c r="E37" s="3">
        <f ca="1">SUM($D$36:E36)</f>
        <v>-931182245.76641095</v>
      </c>
      <c r="F37" s="3">
        <f ca="1">SUM($D$36:F36)</f>
        <v>-985639028.81140542</v>
      </c>
      <c r="G37" s="3">
        <f ca="1">SUM($D$36:G36)</f>
        <v>-1039939320.3563999</v>
      </c>
      <c r="H37" s="3">
        <f ca="1">SUM($D$36:H36)</f>
        <v>-1089767741.7963526</v>
      </c>
      <c r="I37" s="3">
        <f ca="1">SUM($D$36:I36)</f>
        <v>-1139596163.2363052</v>
      </c>
      <c r="J37" s="3">
        <f ca="1">SUM($D$36:J36)</f>
        <v>-1177468133.8228035</v>
      </c>
      <c r="K37" s="3">
        <f ca="1">SUM($D$36:K36)</f>
        <v>-1215340104.4093018</v>
      </c>
      <c r="L37" s="3">
        <f ca="1">SUM($D$36:L36)</f>
        <v>-1217342722.4354362</v>
      </c>
      <c r="M37" s="3">
        <f ca="1">SUM($D$36:M36)</f>
        <v>-1219345340.4615707</v>
      </c>
      <c r="N37" s="3">
        <f ca="1">SUM($D$36:N36)</f>
        <v>-1221347958.4877052</v>
      </c>
      <c r="O37" s="3">
        <f ca="1">SUM($D$36:O36)</f>
        <v>-1223350576.5138397</v>
      </c>
      <c r="P37" s="3">
        <f ca="1">SUM($D$36:P36)</f>
        <v>-1225353194.5399742</v>
      </c>
      <c r="Q37" s="166">
        <f ca="1">SUM($D$36:Q36)</f>
        <v>-1227355812.5661087</v>
      </c>
      <c r="R37" s="3">
        <f ca="1">SUM($D$36:R36)</f>
        <v>-1229358381.401623</v>
      </c>
      <c r="S37" s="3">
        <f ca="1">SUM($D$36:S36)</f>
        <v>-1224990390.2177851</v>
      </c>
      <c r="T37" s="3">
        <f ca="1">SUM($D$36:T36)</f>
        <v>-1214644042.086129</v>
      </c>
      <c r="U37" s="3">
        <f ca="1">SUM($D$36:U36)</f>
        <v>-1187331860.4837456</v>
      </c>
      <c r="V37" s="3">
        <f ca="1">SUM($D$36:V36)</f>
        <v>-1160019284.3180895</v>
      </c>
      <c r="W37" s="3">
        <f ca="1">SUM($D$36:W36)</f>
        <v>-1081809207.7402515</v>
      </c>
      <c r="X37" s="3">
        <f ca="1">SUM($D$36:X36)</f>
        <v>-999450957.85075247</v>
      </c>
      <c r="Y37" s="3">
        <f ca="1">SUM($D$36:Y36)</f>
        <v>-866992753.56125343</v>
      </c>
      <c r="Z37" s="3">
        <f ca="1">SUM($D$36:Z36)</f>
        <v>-734534549.27175438</v>
      </c>
      <c r="AA37" s="3">
        <f ca="1">SUM($D$36:AA36)</f>
        <v>-602076344.98225534</v>
      </c>
      <c r="AB37" s="3">
        <f ca="1">SUM($D$36:AB36)</f>
        <v>-469618140.6927563</v>
      </c>
      <c r="AC37" s="3">
        <f ca="1">SUM($D$36:AC36)</f>
        <v>-341909928.80325723</v>
      </c>
      <c r="AD37" s="3">
        <f ca="1">SUM($D$36:AD36)</f>
        <v>-214201442.97727674</v>
      </c>
      <c r="AE37" s="3">
        <f ca="1">SUM($D$36:AE36)</f>
        <v>-77089022.323713094</v>
      </c>
      <c r="AF37" s="3">
        <f ca="1">SUM($D$36:AF36)</f>
        <v>60023953.641123325</v>
      </c>
      <c r="AG37" s="3">
        <f ca="1">SUM($D$36:AG36)</f>
        <v>199528472.58941424</v>
      </c>
      <c r="AH37" s="3">
        <f ca="1">SUM($D$36:AH36)</f>
        <v>339034566.27152348</v>
      </c>
      <c r="AI37" s="3">
        <f ca="1">SUM($D$36:AI36)</f>
        <v>485322520.50399619</v>
      </c>
      <c r="AJ37" s="3">
        <f ca="1">SUM($D$36:AJ36)</f>
        <v>631610474.73646891</v>
      </c>
      <c r="AK37" s="3">
        <f ca="1">SUM($D$36:AK36)</f>
        <v>777898428.96894169</v>
      </c>
      <c r="AL37" s="3">
        <f ca="1">SUM($D$36:AL36)</f>
        <v>912422677.61824465</v>
      </c>
      <c r="AM37" s="3">
        <f ca="1">SUM($D$36:AM36)</f>
        <v>1046946926.2675476</v>
      </c>
      <c r="AN37" s="3">
        <f ca="1">SUM($D$36:AN36)</f>
        <v>1150156660.7768507</v>
      </c>
      <c r="AO37" s="3">
        <f ca="1">SUM($D$36:AO36)</f>
        <v>1253366395.2861538</v>
      </c>
      <c r="AP37" s="3">
        <f ca="1">SUM($D$36:AP36)</f>
        <v>1267775717.0310931</v>
      </c>
      <c r="AQ37" s="3">
        <f ca="1">SUM($D$36:AQ36)</f>
        <v>1283380810.2677598</v>
      </c>
      <c r="AR37" s="3">
        <f ca="1">SUM($D$36:AR36)</f>
        <v>1298985903.5044265</v>
      </c>
      <c r="AS37" s="3">
        <f ca="1">SUM($D$36:AS36)</f>
        <v>1314590996.7410932</v>
      </c>
      <c r="AT37" s="3">
        <f ca="1">SUM($D$36:AT36)</f>
        <v>1330196089.9777598</v>
      </c>
      <c r="AU37" s="3">
        <f ca="1">SUM($D$36:AU36)</f>
        <v>1345801183.2144265</v>
      </c>
      <c r="AV37" s="3">
        <f ca="1">SUM($D$36:AV36)</f>
        <v>1361406276.4510932</v>
      </c>
      <c r="AW37" s="3">
        <f ca="1">SUM($D$36:AW36)</f>
        <v>1308195472.5024452</v>
      </c>
      <c r="AX37" s="3">
        <f ca="1">SUM($D$36:AX36)</f>
        <v>1308143308.669112</v>
      </c>
      <c r="AY37" s="3">
        <f ca="1">SUM($D$36:AY36)</f>
        <v>1308091144.8357787</v>
      </c>
      <c r="AZ37" s="3">
        <f ca="1">SUM($D$36:AZ36)</f>
        <v>1308038981.0024455</v>
      </c>
      <c r="BA37" s="3">
        <f ca="1">SUM($D$36:BA36)</f>
        <v>1307986817.1691122</v>
      </c>
      <c r="BB37" s="3">
        <f ca="1">SUM($D$36:BB36)</f>
        <v>1179360820.2513628</v>
      </c>
      <c r="BC37" s="3">
        <f ca="1">SUM($D$36:BC36)</f>
        <v>1179360820.2513628</v>
      </c>
      <c r="BD37" s="3">
        <f ca="1">SUM($D$36:BD36)</f>
        <v>1179360820.2513628</v>
      </c>
      <c r="BE37" s="3">
        <f ca="1">SUM($D$36:BE36)</f>
        <v>1179360820.2513628</v>
      </c>
      <c r="BF37" s="3">
        <f ca="1">SUM($D$36:BF36)</f>
        <v>1109429141.1363842</v>
      </c>
      <c r="BG37" s="3">
        <f ca="1">SUM($D$36:BG36)</f>
        <v>1109429141.1363842</v>
      </c>
      <c r="BH37" s="3">
        <f ca="1">SUM($D$36:BH36)</f>
        <v>1109429141.1363842</v>
      </c>
      <c r="BI37" s="3" t="e">
        <f ca="1">SUM($D$36:BI36)</f>
        <v>#REF!</v>
      </c>
      <c r="BJ37" s="3" t="e">
        <f ca="1">SUM($D$36:BJ36)</f>
        <v>#REF!</v>
      </c>
      <c r="BK37" s="3" t="e">
        <f ca="1">SUM($D$36:BK36)</f>
        <v>#REF!</v>
      </c>
      <c r="BL37" s="3" t="e">
        <f ca="1">SUM($D$36:BL36)</f>
        <v>#REF!</v>
      </c>
      <c r="BM37" s="3" t="e">
        <f ca="1">SUM($D$36:BM36)</f>
        <v>#REF!</v>
      </c>
      <c r="BN37" s="3" t="e">
        <f ca="1">SUM($D$36:BN36)</f>
        <v>#REF!</v>
      </c>
      <c r="BO37" s="3" t="e">
        <f ca="1">SUM($D$36:BO36)</f>
        <v>#REF!</v>
      </c>
      <c r="BP37" s="3" t="e">
        <f ca="1">SUM($D$36:BP36)</f>
        <v>#REF!</v>
      </c>
      <c r="BQ37" s="3" t="e">
        <f ca="1">SUM($D$36:BQ36)</f>
        <v>#REF!</v>
      </c>
      <c r="BR37" s="3" t="e">
        <f ca="1">SUM($D$36:BR36)</f>
        <v>#REF!</v>
      </c>
      <c r="BS37" s="3" t="e">
        <f ca="1">SUM($D$36:BS36)</f>
        <v>#REF!</v>
      </c>
      <c r="BT37" s="3" t="e">
        <f ca="1">SUM($D$36:BT36)</f>
        <v>#REF!</v>
      </c>
      <c r="BU37" s="3" t="e">
        <f ca="1">SUM($D$36:BU36)</f>
        <v>#REF!</v>
      </c>
      <c r="BV37" s="3" t="e">
        <f ca="1">SUM($D$36:BV36)</f>
        <v>#REF!</v>
      </c>
      <c r="BW37" s="3" t="e">
        <f ca="1">SUM($D$36:BW36)</f>
        <v>#REF!</v>
      </c>
      <c r="BX37" s="3" t="e">
        <f ca="1">SUM($D$36:BX36)</f>
        <v>#REF!</v>
      </c>
      <c r="BY37" s="3" t="e">
        <f ca="1">SUM($D$36:BY36)</f>
        <v>#REF!</v>
      </c>
      <c r="BZ37" s="3" t="e">
        <f ca="1">SUM($D$36:BZ36)</f>
        <v>#REF!</v>
      </c>
      <c r="CA37" s="3" t="e">
        <f ca="1">SUM($D$36:CA36)</f>
        <v>#REF!</v>
      </c>
      <c r="CB37" s="3" t="e">
        <f ca="1">SUM($D$36:CB36)</f>
        <v>#REF!</v>
      </c>
      <c r="CC37" s="3" t="e">
        <f ca="1">SUM($D$36:CC36)</f>
        <v>#REF!</v>
      </c>
      <c r="CD37" s="3" t="e">
        <f ca="1">SUM($D$36:CD36)</f>
        <v>#REF!</v>
      </c>
      <c r="CE37" s="3" t="e">
        <f ca="1">SUM($D$36:CE36)</f>
        <v>#REF!</v>
      </c>
      <c r="CF37" s="3" t="e">
        <f ca="1">SUM($D$36:CF36)</f>
        <v>#REF!</v>
      </c>
      <c r="CG37" s="3" t="e">
        <f ca="1">SUM($D$36:CG36)</f>
        <v>#REF!</v>
      </c>
      <c r="CH37" s="3" t="e">
        <f ca="1">SUM($D$36:CH36)</f>
        <v>#REF!</v>
      </c>
      <c r="CI37" s="3" t="e">
        <f ca="1">SUM($D$36:CI36)</f>
        <v>#REF!</v>
      </c>
      <c r="CJ37" s="3" t="e">
        <f ca="1">SUM($D$36:CJ36)</f>
        <v>#REF!</v>
      </c>
      <c r="CK37" s="3" t="e">
        <f ca="1">SUM($D$36:CK36)</f>
        <v>#REF!</v>
      </c>
      <c r="CL37" s="3" t="e">
        <f ca="1">SUM($D$36:CL36)</f>
        <v>#REF!</v>
      </c>
      <c r="CM37" s="3" t="e">
        <f ca="1">SUM($D$36:CM36)</f>
        <v>#REF!</v>
      </c>
      <c r="CN37" s="3" t="e">
        <f ca="1">SUM($D$36:CN36)</f>
        <v>#REF!</v>
      </c>
      <c r="CO37" s="3" t="e">
        <f ca="1">SUM($D$36:CO36)</f>
        <v>#REF!</v>
      </c>
      <c r="CP37" s="3" t="e">
        <f ca="1">SUM($D$36:CP36)</f>
        <v>#REF!</v>
      </c>
    </row>
    <row r="38" spans="1:94">
      <c r="A38" s="73" t="s">
        <v>285</v>
      </c>
      <c r="C38" s="164" t="e">
        <f ca="1">IRR(OFFSET(D36,0,0):OFFSET(D36,0,Sheet1!$D$16),0.0001)*12</f>
        <v>#VALUE!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166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</row>
    <row r="39" spans="1:94">
      <c r="A39" s="74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166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</row>
    <row r="40" spans="1:94" ht="15" thickBot="1">
      <c r="A40" s="75" t="s">
        <v>286</v>
      </c>
      <c r="D40" s="3">
        <f ca="1">D4-D6-D9+D10+D21+D30</f>
        <v>-54456783.044994488</v>
      </c>
      <c r="E40" s="3">
        <f t="shared" ref="E40:BP40" ca="1" si="10">E4-E6-E9+E10+E21+E30</f>
        <v>-54456783.044994429</v>
      </c>
      <c r="F40" s="3">
        <f t="shared" ca="1" si="10"/>
        <v>-54456783.044994429</v>
      </c>
      <c r="G40" s="3">
        <f t="shared" ca="1" si="10"/>
        <v>-54300291.544994429</v>
      </c>
      <c r="H40" s="3">
        <f t="shared" ca="1" si="10"/>
        <v>-49828421.439952716</v>
      </c>
      <c r="I40" s="3">
        <f t="shared" ca="1" si="10"/>
        <v>-49828421.439952716</v>
      </c>
      <c r="J40" s="3">
        <f t="shared" ca="1" si="10"/>
        <v>-37871970.586498171</v>
      </c>
      <c r="K40" s="3">
        <f t="shared" ca="1" si="10"/>
        <v>-37871970.586498171</v>
      </c>
      <c r="L40" s="3">
        <f t="shared" ca="1" si="10"/>
        <v>-2002618.0261345394</v>
      </c>
      <c r="M40" s="3">
        <f t="shared" ca="1" si="10"/>
        <v>-2002618.0261345394</v>
      </c>
      <c r="N40" s="3">
        <f t="shared" ca="1" si="10"/>
        <v>-2002618.0261345394</v>
      </c>
      <c r="O40" s="3">
        <f t="shared" ca="1" si="10"/>
        <v>-2002618.0261345394</v>
      </c>
      <c r="P40" s="3">
        <f t="shared" ca="1" si="10"/>
        <v>-2002618.0261345394</v>
      </c>
      <c r="Q40" s="166">
        <f t="shared" ca="1" si="10"/>
        <v>-2002618.0261345394</v>
      </c>
      <c r="R40" s="3">
        <f t="shared" ca="1" si="10"/>
        <v>-2002568.8355142064</v>
      </c>
      <c r="S40" s="3">
        <f t="shared" ca="1" si="10"/>
        <v>4367991.1838379949</v>
      </c>
      <c r="T40" s="3">
        <f t="shared" ca="1" si="10"/>
        <v>10346348.131656174</v>
      </c>
      <c r="U40" s="3">
        <f t="shared" ca="1" si="10"/>
        <v>27312181.602383431</v>
      </c>
      <c r="V40" s="3">
        <f t="shared" ca="1" si="10"/>
        <v>27312576.165656183</v>
      </c>
      <c r="W40" s="3">
        <f t="shared" ca="1" si="10"/>
        <v>78210076.577837974</v>
      </c>
      <c r="X40" s="3">
        <f t="shared" ca="1" si="10"/>
        <v>82358249.889499053</v>
      </c>
      <c r="Y40" s="3">
        <f t="shared" ca="1" si="10"/>
        <v>132458204.28949906</v>
      </c>
      <c r="Z40" s="3">
        <f t="shared" ca="1" si="10"/>
        <v>132458204.28949906</v>
      </c>
      <c r="AA40" s="3">
        <f t="shared" ca="1" si="10"/>
        <v>132458204.28949906</v>
      </c>
      <c r="AB40" s="3">
        <f t="shared" ca="1" si="10"/>
        <v>132458204.28949906</v>
      </c>
      <c r="AC40" s="3">
        <f t="shared" ca="1" si="10"/>
        <v>127708211.88949907</v>
      </c>
      <c r="AD40" s="3">
        <f t="shared" ca="1" si="10"/>
        <v>127708485.82598047</v>
      </c>
      <c r="AE40" s="3">
        <f t="shared" ca="1" si="10"/>
        <v>137112420.65356365</v>
      </c>
      <c r="AF40" s="3">
        <f t="shared" ca="1" si="10"/>
        <v>137112975.96483642</v>
      </c>
      <c r="AG40" s="3">
        <f t="shared" ca="1" si="10"/>
        <v>139504518.94829091</v>
      </c>
      <c r="AH40" s="3">
        <f t="shared" ca="1" si="10"/>
        <v>139506093.68210921</v>
      </c>
      <c r="AI40" s="3">
        <f t="shared" ca="1" si="10"/>
        <v>146287954.23247272</v>
      </c>
      <c r="AJ40" s="3">
        <f t="shared" ca="1" si="10"/>
        <v>146287954.23247272</v>
      </c>
      <c r="AK40" s="3">
        <f t="shared" ca="1" si="10"/>
        <v>146287954.23247272</v>
      </c>
      <c r="AL40" s="3">
        <f t="shared" ca="1" si="10"/>
        <v>134524248.64930302</v>
      </c>
      <c r="AM40" s="3">
        <f t="shared" ca="1" si="10"/>
        <v>134524248.64930302</v>
      </c>
      <c r="AN40" s="3">
        <f t="shared" ca="1" si="10"/>
        <v>103209734.50930303</v>
      </c>
      <c r="AO40" s="3">
        <f t="shared" ca="1" si="10"/>
        <v>103209734.50930303</v>
      </c>
      <c r="AP40" s="3">
        <f t="shared" ca="1" si="10"/>
        <v>14409321.744939413</v>
      </c>
      <c r="AQ40" s="3">
        <f t="shared" ca="1" si="10"/>
        <v>15605093.236666672</v>
      </c>
      <c r="AR40" s="3">
        <f t="shared" ca="1" si="10"/>
        <v>15605093.236666668</v>
      </c>
      <c r="AS40" s="3">
        <f t="shared" ca="1" si="10"/>
        <v>15605093.236666668</v>
      </c>
      <c r="AT40" s="3">
        <f t="shared" ca="1" si="10"/>
        <v>15605093.236666668</v>
      </c>
      <c r="AU40" s="3">
        <f t="shared" ca="1" si="10"/>
        <v>15605093.236666668</v>
      </c>
      <c r="AV40" s="3">
        <f t="shared" ca="1" si="10"/>
        <v>15605093.236666668</v>
      </c>
      <c r="AW40" s="3">
        <f t="shared" ca="1" si="10"/>
        <v>-53210803.948647879</v>
      </c>
      <c r="AX40" s="3">
        <f t="shared" ca="1" si="10"/>
        <v>-52163.833333333336</v>
      </c>
      <c r="AY40" s="3">
        <f t="shared" ca="1" si="10"/>
        <v>-52163.833333333336</v>
      </c>
      <c r="AZ40" s="3">
        <f t="shared" ca="1" si="10"/>
        <v>-52163.833333333489</v>
      </c>
      <c r="BA40" s="3">
        <f t="shared" ca="1" si="10"/>
        <v>-52163.833333333489</v>
      </c>
      <c r="BB40" s="3">
        <f t="shared" ca="1" si="10"/>
        <v>-128625996.91774943</v>
      </c>
      <c r="BC40" s="3">
        <f t="shared" ca="1" si="10"/>
        <v>0</v>
      </c>
      <c r="BD40" s="3">
        <f t="shared" ca="1" si="10"/>
        <v>0</v>
      </c>
      <c r="BE40" s="3">
        <f t="shared" ca="1" si="10"/>
        <v>0</v>
      </c>
      <c r="BF40" s="3">
        <f t="shared" ca="1" si="10"/>
        <v>-69931679.114978641</v>
      </c>
      <c r="BG40" s="3">
        <f t="shared" ca="1" si="10"/>
        <v>0</v>
      </c>
      <c r="BH40" s="3">
        <f t="shared" ca="1" si="10"/>
        <v>0</v>
      </c>
      <c r="BI40" s="3" t="e">
        <f t="shared" ca="1" si="10"/>
        <v>#REF!</v>
      </c>
      <c r="BJ40" s="3">
        <f t="shared" ca="1" si="10"/>
        <v>0</v>
      </c>
      <c r="BK40" s="3">
        <f t="shared" ca="1" si="10"/>
        <v>0</v>
      </c>
      <c r="BL40" s="3">
        <f t="shared" ca="1" si="10"/>
        <v>0</v>
      </c>
      <c r="BM40" s="3">
        <f t="shared" ca="1" si="10"/>
        <v>0</v>
      </c>
      <c r="BN40" s="3">
        <f t="shared" ca="1" si="10"/>
        <v>0</v>
      </c>
      <c r="BO40" s="3">
        <f t="shared" ca="1" si="10"/>
        <v>0</v>
      </c>
      <c r="BP40" s="3">
        <f t="shared" ca="1" si="10"/>
        <v>0</v>
      </c>
      <c r="BQ40" s="3">
        <f t="shared" ref="BQ40:BV40" ca="1" si="11">BQ4-BQ6-BQ9+BQ10+BQ21+BQ30</f>
        <v>0</v>
      </c>
      <c r="BR40" s="3">
        <f t="shared" ca="1" si="11"/>
        <v>-383214696.31842291</v>
      </c>
      <c r="BS40" s="3">
        <f t="shared" ca="1" si="11"/>
        <v>0</v>
      </c>
      <c r="BT40" s="3">
        <f t="shared" ca="1" si="11"/>
        <v>0</v>
      </c>
      <c r="BU40" s="3">
        <f t="shared" ca="1" si="11"/>
        <v>0</v>
      </c>
      <c r="BV40" s="3">
        <f t="shared" ca="1" si="11"/>
        <v>0</v>
      </c>
      <c r="BW40" s="3">
        <f ca="1">BW4-BW6-BW9+BW10+BW21+BW30</f>
        <v>0</v>
      </c>
      <c r="BX40" s="3">
        <f t="shared" ref="BX40:CP40" ca="1" si="12">BX4-BX6-BX9+BX10+BX21+BX30</f>
        <v>0</v>
      </c>
      <c r="BY40" s="3">
        <f t="shared" ca="1" si="12"/>
        <v>0</v>
      </c>
      <c r="BZ40" s="3">
        <f t="shared" ca="1" si="12"/>
        <v>0</v>
      </c>
      <c r="CA40" s="3">
        <f t="shared" ca="1" si="12"/>
        <v>0</v>
      </c>
      <c r="CB40" s="3">
        <f t="shared" ca="1" si="12"/>
        <v>0</v>
      </c>
      <c r="CC40" s="3">
        <f t="shared" ca="1" si="12"/>
        <v>0</v>
      </c>
      <c r="CD40" s="3">
        <f t="shared" ca="1" si="12"/>
        <v>0</v>
      </c>
      <c r="CE40" s="3">
        <f t="shared" ca="1" si="12"/>
        <v>0</v>
      </c>
      <c r="CF40" s="3">
        <f t="shared" ca="1" si="12"/>
        <v>0</v>
      </c>
      <c r="CG40" s="3">
        <f t="shared" ca="1" si="12"/>
        <v>0</v>
      </c>
      <c r="CH40" s="3">
        <f t="shared" ca="1" si="12"/>
        <v>0</v>
      </c>
      <c r="CI40" s="3">
        <f t="shared" ca="1" si="12"/>
        <v>0</v>
      </c>
      <c r="CJ40" s="3">
        <f t="shared" ca="1" si="12"/>
        <v>0</v>
      </c>
      <c r="CK40" s="3">
        <f t="shared" ca="1" si="12"/>
        <v>0</v>
      </c>
      <c r="CL40" s="3">
        <f t="shared" ca="1" si="12"/>
        <v>0</v>
      </c>
      <c r="CM40" s="3">
        <f t="shared" ca="1" si="12"/>
        <v>0</v>
      </c>
      <c r="CN40" s="3">
        <f t="shared" si="12"/>
        <v>0</v>
      </c>
      <c r="CO40" s="3">
        <f t="shared" si="12"/>
        <v>0</v>
      </c>
      <c r="CP40" s="3">
        <f t="shared" si="12"/>
        <v>0</v>
      </c>
    </row>
    <row r="41" spans="1:94"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166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</row>
    <row r="42" spans="1:94">
      <c r="A42" s="77" t="s">
        <v>287</v>
      </c>
      <c r="D42" s="3">
        <f>'Capital Structure'!E44</f>
        <v>0</v>
      </c>
      <c r="E42" s="3">
        <f>'Capital Structure'!F44</f>
        <v>0</v>
      </c>
      <c r="F42" s="3">
        <f>'Capital Structure'!G44</f>
        <v>0</v>
      </c>
      <c r="G42" s="3">
        <f>'Capital Structure'!H44</f>
        <v>0</v>
      </c>
      <c r="H42" s="3">
        <f>'Capital Structure'!I44</f>
        <v>0</v>
      </c>
      <c r="I42" s="3">
        <f>'Capital Structure'!J44</f>
        <v>0</v>
      </c>
      <c r="J42" s="3">
        <f>'Capital Structure'!K44</f>
        <v>0</v>
      </c>
      <c r="K42" s="3">
        <f>'Capital Structure'!L44</f>
        <v>0</v>
      </c>
      <c r="L42" s="3">
        <f>'Capital Structure'!M44</f>
        <v>0</v>
      </c>
      <c r="M42" s="3">
        <f>'Capital Structure'!N44</f>
        <v>0</v>
      </c>
      <c r="N42" s="3">
        <f>'Capital Structure'!O44</f>
        <v>0</v>
      </c>
      <c r="O42" s="3">
        <f>'Capital Structure'!P44</f>
        <v>0</v>
      </c>
      <c r="P42" s="3">
        <f>'Capital Structure'!Q44</f>
        <v>0</v>
      </c>
      <c r="Q42" s="166">
        <f>'Capital Structure'!R44</f>
        <v>0</v>
      </c>
      <c r="R42" s="3">
        <f>'Capital Structure'!S44</f>
        <v>0</v>
      </c>
      <c r="S42" s="3">
        <f>'Capital Structure'!T44</f>
        <v>0</v>
      </c>
      <c r="T42" s="3">
        <f>'Capital Structure'!U44</f>
        <v>0</v>
      </c>
      <c r="U42" s="3">
        <f>'Capital Structure'!V44</f>
        <v>0</v>
      </c>
      <c r="V42" s="3">
        <f>'Capital Structure'!W44</f>
        <v>0</v>
      </c>
      <c r="W42" s="3">
        <f>'Capital Structure'!X44</f>
        <v>0</v>
      </c>
      <c r="X42" s="3">
        <f>'Capital Structure'!Y44</f>
        <v>0</v>
      </c>
      <c r="Y42" s="3">
        <f>'Capital Structure'!Z44</f>
        <v>0</v>
      </c>
      <c r="Z42" s="3">
        <f>'Capital Structure'!AA44</f>
        <v>0</v>
      </c>
      <c r="AA42" s="3">
        <f>'Capital Structure'!AB44</f>
        <v>0</v>
      </c>
      <c r="AB42" s="3">
        <f>'Capital Structure'!AC44</f>
        <v>0</v>
      </c>
      <c r="AC42" s="3">
        <f>'Capital Structure'!AD44</f>
        <v>0</v>
      </c>
      <c r="AD42" s="3">
        <f>'Capital Structure'!AE44</f>
        <v>0</v>
      </c>
      <c r="AE42" s="3">
        <f>'Capital Structure'!AF44</f>
        <v>0</v>
      </c>
      <c r="AF42" s="3">
        <f>'Capital Structure'!AG44</f>
        <v>0</v>
      </c>
      <c r="AG42" s="3">
        <f>'Capital Structure'!AH44</f>
        <v>0</v>
      </c>
      <c r="AH42" s="3">
        <f>'Capital Structure'!AI44</f>
        <v>0</v>
      </c>
      <c r="AI42" s="3">
        <f>'Capital Structure'!AJ44</f>
        <v>0</v>
      </c>
      <c r="AJ42" s="3">
        <f>'Capital Structure'!AK44</f>
        <v>0</v>
      </c>
      <c r="AK42" s="3">
        <f>'Capital Structure'!AL44</f>
        <v>0</v>
      </c>
      <c r="AL42" s="3">
        <f>'Capital Structure'!AM44</f>
        <v>0</v>
      </c>
      <c r="AM42" s="3">
        <f>'Capital Structure'!AN44</f>
        <v>0</v>
      </c>
      <c r="AN42" s="3">
        <f>'Capital Structure'!AO44</f>
        <v>0</v>
      </c>
      <c r="AO42" s="3">
        <f>'Capital Structure'!AP44</f>
        <v>0</v>
      </c>
      <c r="AP42" s="3">
        <f>'Capital Structure'!AQ44</f>
        <v>0</v>
      </c>
      <c r="AQ42" s="3">
        <f>'Capital Structure'!AR44</f>
        <v>254166.66666666666</v>
      </c>
      <c r="AR42" s="3">
        <f>'Capital Structure'!AS44</f>
        <v>255225.69444444447</v>
      </c>
      <c r="AS42" s="3">
        <f>'Capital Structure'!AT44</f>
        <v>256289.13483796301</v>
      </c>
      <c r="AT42" s="3">
        <f>'Capital Structure'!AU44</f>
        <v>257357.00623312115</v>
      </c>
      <c r="AU42" s="3">
        <f>'Capital Structure'!AV44</f>
        <v>258429.32709242581</v>
      </c>
      <c r="AV42" s="3">
        <f>'Capital Structure'!AW44</f>
        <v>259506.11595531096</v>
      </c>
      <c r="AW42" s="3">
        <f>'Capital Structure'!AX44</f>
        <v>260587.39143845809</v>
      </c>
      <c r="AX42" s="3">
        <f>'Capital Structure'!AY44</f>
        <v>261673.17223611832</v>
      </c>
      <c r="AY42" s="3">
        <f>'Capital Structure'!AZ44</f>
        <v>262763.47712043551</v>
      </c>
      <c r="AZ42" s="3">
        <f>'Capital Structure'!BA44</f>
        <v>263858.32494177064</v>
      </c>
      <c r="BA42" s="3">
        <f>'Capital Structure'!BB44</f>
        <v>264957.73462902801</v>
      </c>
      <c r="BB42" s="3">
        <f>'Capital Structure'!BC44</f>
        <v>266061.72518998227</v>
      </c>
      <c r="BC42" s="3">
        <f>'Capital Structure'!BD44</f>
        <v>267170.31571160723</v>
      </c>
      <c r="BD42" s="3">
        <f>'Capital Structure'!BE44</f>
        <v>268283.52536040556</v>
      </c>
      <c r="BE42" s="3">
        <f>'Capital Structure'!BF44</f>
        <v>269401.3733827406</v>
      </c>
      <c r="BF42" s="3">
        <f>'Capital Structure'!BG44</f>
        <v>270523.87910516869</v>
      </c>
      <c r="BG42" s="3">
        <f>'Capital Structure'!BH44</f>
        <v>271651.06193477352</v>
      </c>
      <c r="BH42" s="3">
        <f>'Capital Structure'!BI44</f>
        <v>272782.9413595018</v>
      </c>
      <c r="BI42" s="3">
        <f>'Capital Structure'!BJ44</f>
        <v>273919.53694849968</v>
      </c>
      <c r="BJ42" s="3">
        <f>'Capital Structure'!BK44</f>
        <v>275060.86835245177</v>
      </c>
      <c r="BK42" s="3">
        <f>'Capital Structure'!BL44</f>
        <v>276206.95530392032</v>
      </c>
      <c r="BL42" s="3">
        <f>'Capital Structure'!BM44</f>
        <v>277357.81761768664</v>
      </c>
      <c r="BM42" s="3">
        <f>'Capital Structure'!BN44</f>
        <v>278513.47519109369</v>
      </c>
      <c r="BN42" s="3">
        <f>'Capital Structure'!BO44</f>
        <v>279673.94800438988</v>
      </c>
      <c r="BO42" s="3">
        <f>'Capital Structure'!BP44</f>
        <v>280839.25612107484</v>
      </c>
      <c r="BP42" s="3">
        <f>'Capital Structure'!BQ44</f>
        <v>282009.41968824598</v>
      </c>
      <c r="BQ42" s="3">
        <f>'Capital Structure'!BR44</f>
        <v>283184.45893694705</v>
      </c>
      <c r="BR42" s="3">
        <f>'Capital Structure'!BS44</f>
        <v>284364.39418251766</v>
      </c>
      <c r="BS42" s="3">
        <f>'Capital Structure'!BT44</f>
        <v>285549.24582494481</v>
      </c>
      <c r="BT42" s="3">
        <f>'Capital Structure'!BU44</f>
        <v>286739.03434921539</v>
      </c>
      <c r="BU42" s="3">
        <f>'Capital Structure'!BV44</f>
        <v>287933.78032567049</v>
      </c>
      <c r="BV42" s="3">
        <f>'Capital Structure'!BW44</f>
        <v>289133.50441036077</v>
      </c>
      <c r="BW42" s="3">
        <f>'Capital Structure'!BX44</f>
        <v>290338.22734540392</v>
      </c>
      <c r="BX42" s="3">
        <f>'Capital Structure'!BY44</f>
        <v>0</v>
      </c>
      <c r="BY42" s="3">
        <f>'Capital Structure'!BZ44</f>
        <v>0</v>
      </c>
      <c r="BZ42" s="3">
        <f>'Capital Structure'!CA44</f>
        <v>0</v>
      </c>
      <c r="CA42" s="3">
        <f>'Capital Structure'!CB44</f>
        <v>0</v>
      </c>
      <c r="CB42" s="3">
        <f>'Capital Structure'!CC44</f>
        <v>0</v>
      </c>
      <c r="CC42" s="3">
        <f>'Capital Structure'!CD44</f>
        <v>0</v>
      </c>
      <c r="CD42" s="3">
        <f>'Capital Structure'!CE44</f>
        <v>0</v>
      </c>
      <c r="CE42" s="3">
        <f>'Capital Structure'!CF44</f>
        <v>0</v>
      </c>
      <c r="CF42" s="3">
        <f>'Capital Structure'!CG44</f>
        <v>0</v>
      </c>
      <c r="CG42" s="3">
        <f>'Capital Structure'!CH44</f>
        <v>0</v>
      </c>
      <c r="CH42" s="3">
        <f>'Capital Structure'!CI44</f>
        <v>0</v>
      </c>
      <c r="CI42" s="3">
        <f>'Capital Structure'!CJ44</f>
        <v>0</v>
      </c>
      <c r="CJ42" s="3">
        <f>'Capital Structure'!CK44</f>
        <v>0</v>
      </c>
      <c r="CK42" s="3">
        <f>'Capital Structure'!CL44</f>
        <v>0</v>
      </c>
      <c r="CL42" s="3">
        <f>'Capital Structure'!CM44</f>
        <v>0</v>
      </c>
      <c r="CM42" s="3">
        <f>'Capital Structure'!CN44</f>
        <v>0</v>
      </c>
      <c r="CN42" s="3">
        <f>'Capital Structure'!CO44</f>
        <v>0</v>
      </c>
      <c r="CO42" s="3">
        <f>'Capital Structure'!CP44</f>
        <v>0</v>
      </c>
      <c r="CP42" s="3">
        <f>'Capital Structure'!CQ44</f>
        <v>0</v>
      </c>
    </row>
    <row r="43" spans="1:94">
      <c r="A43" s="77" t="s">
        <v>288</v>
      </c>
      <c r="D43" s="3">
        <f ca="1">D34+D42</f>
        <v>-868070299.24638498</v>
      </c>
      <c r="E43" s="3">
        <f t="shared" ref="E43:BP43" ca="1" si="13">E34+E42</f>
        <v>-913871918.81634784</v>
      </c>
      <c r="F43" s="3">
        <f t="shared" ca="1" si="13"/>
        <v>-959673538.3863107</v>
      </c>
      <c r="G43" s="3">
        <f t="shared" ca="1" si="13"/>
        <v>-1005357789.3312736</v>
      </c>
      <c r="H43" s="3">
        <f t="shared" ca="1" si="13"/>
        <v>-1047784648.2955583</v>
      </c>
      <c r="I43" s="3">
        <f t="shared" ca="1" si="13"/>
        <v>-1090211507.2598431</v>
      </c>
      <c r="J43" s="3">
        <f t="shared" ca="1" si="13"/>
        <v>-1123765416.4194007</v>
      </c>
      <c r="K43" s="3">
        <f t="shared" ca="1" si="13"/>
        <v>-1157319325.5789583</v>
      </c>
      <c r="L43" s="3">
        <f t="shared" ca="1" si="13"/>
        <v>-1164254385.3243339</v>
      </c>
      <c r="M43" s="3">
        <f t="shared" ca="1" si="13"/>
        <v>-1171189445.0697095</v>
      </c>
      <c r="N43" s="3">
        <f t="shared" ca="1" si="13"/>
        <v>-1178124504.8150852</v>
      </c>
      <c r="O43" s="3">
        <f t="shared" ca="1" si="13"/>
        <v>-1185059564.5604608</v>
      </c>
      <c r="P43" s="3">
        <f t="shared" ca="1" si="13"/>
        <v>-1191994624.3058364</v>
      </c>
      <c r="Q43" s="166">
        <f t="shared" ca="1" si="13"/>
        <v>-1198929684.0512121</v>
      </c>
      <c r="R43" s="3">
        <f t="shared" ca="1" si="13"/>
        <v>-1205864707.9652402</v>
      </c>
      <c r="S43" s="3">
        <f t="shared" ca="1" si="13"/>
        <v>-1209849208.3445766</v>
      </c>
      <c r="T43" s="3">
        <f t="shared" ca="1" si="13"/>
        <v>-1210938920.6619129</v>
      </c>
      <c r="U43" s="3">
        <f t="shared" ca="1" si="13"/>
        <v>-1203813584.4932494</v>
      </c>
      <c r="V43" s="3">
        <f t="shared" ca="1" si="13"/>
        <v>-1196688057.2725859</v>
      </c>
      <c r="W43" s="3">
        <f t="shared" ca="1" si="13"/>
        <v>-1164917384.5939224</v>
      </c>
      <c r="X43" s="3">
        <f t="shared" ca="1" si="13"/>
        <v>-1105474164.4864216</v>
      </c>
      <c r="Y43" s="3">
        <f t="shared" ca="1" si="13"/>
        <v>-973015960.19692254</v>
      </c>
      <c r="Z43" s="3">
        <f t="shared" ca="1" si="13"/>
        <v>-840557755.9074235</v>
      </c>
      <c r="AA43" s="3">
        <f t="shared" ca="1" si="13"/>
        <v>-708099551.61792445</v>
      </c>
      <c r="AB43" s="3">
        <f t="shared" ca="1" si="13"/>
        <v>-575641347.32842541</v>
      </c>
      <c r="AC43" s="3">
        <f t="shared" ca="1" si="13"/>
        <v>-447933135.43892634</v>
      </c>
      <c r="AD43" s="3">
        <f t="shared" ca="1" si="13"/>
        <v>-320224649.61294585</v>
      </c>
      <c r="AE43" s="3">
        <f t="shared" ca="1" si="13"/>
        <v>-183112228.95938221</v>
      </c>
      <c r="AF43" s="3">
        <f t="shared" ca="1" si="13"/>
        <v>-45999252.994545788</v>
      </c>
      <c r="AG43" s="3">
        <f t="shared" ca="1" si="13"/>
        <v>93505265.953745127</v>
      </c>
      <c r="AH43" s="3">
        <f t="shared" ca="1" si="13"/>
        <v>233011359.63585433</v>
      </c>
      <c r="AI43" s="3">
        <f t="shared" ca="1" si="13"/>
        <v>379299313.86832702</v>
      </c>
      <c r="AJ43" s="3">
        <f t="shared" ca="1" si="13"/>
        <v>525587268.10079974</v>
      </c>
      <c r="AK43" s="3">
        <f t="shared" ca="1" si="13"/>
        <v>671875222.33327246</v>
      </c>
      <c r="AL43" s="3">
        <f t="shared" ca="1" si="13"/>
        <v>806399470.98257542</v>
      </c>
      <c r="AM43" s="3">
        <f t="shared" ca="1" si="13"/>
        <v>940923719.63187838</v>
      </c>
      <c r="AN43" s="3">
        <f t="shared" ca="1" si="13"/>
        <v>1044133454.1411815</v>
      </c>
      <c r="AO43" s="3">
        <f t="shared" ca="1" si="13"/>
        <v>1147343188.6504846</v>
      </c>
      <c r="AP43" s="3">
        <f t="shared" ca="1" si="13"/>
        <v>1161752510.3954239</v>
      </c>
      <c r="AQ43" s="3">
        <f t="shared" ca="1" si="13"/>
        <v>1238611770.2987573</v>
      </c>
      <c r="AR43" s="3">
        <f t="shared" ca="1" si="13"/>
        <v>1254217922.5632017</v>
      </c>
      <c r="AS43" s="3">
        <f t="shared" ca="1" si="13"/>
        <v>1269824079.2402618</v>
      </c>
      <c r="AT43" s="3">
        <f t="shared" ca="1" si="13"/>
        <v>1285430240.3483238</v>
      </c>
      <c r="AU43" s="3">
        <f t="shared" ca="1" si="13"/>
        <v>1301036405.9058497</v>
      </c>
      <c r="AV43" s="3">
        <f t="shared" ca="1" si="13"/>
        <v>1316642575.9313793</v>
      </c>
      <c r="AW43" s="3">
        <f t="shared" ca="1" si="13"/>
        <v>1305285240.9667575</v>
      </c>
      <c r="AX43" s="3">
        <f t="shared" ca="1" si="13"/>
        <v>1305247203.8725553</v>
      </c>
      <c r="AY43" s="3">
        <f t="shared" ca="1" si="13"/>
        <v>1305209171.3024395</v>
      </c>
      <c r="AZ43" s="3">
        <f t="shared" ca="1" si="13"/>
        <v>1308563450.9675686</v>
      </c>
      <c r="BA43" s="3">
        <f t="shared" ca="1" si="13"/>
        <v>1311917735.1945634</v>
      </c>
      <c r="BB43" s="3">
        <f t="shared" ca="1" si="13"/>
        <v>1222291634.7564547</v>
      </c>
      <c r="BC43" s="3">
        <f t="shared" ca="1" si="13"/>
        <v>1225685051.039284</v>
      </c>
      <c r="BD43" s="3">
        <f t="shared" ca="1" si="13"/>
        <v>1229078471.9412405</v>
      </c>
      <c r="BE43" s="3">
        <f t="shared" ca="1" si="13"/>
        <v>1232471897.4815707</v>
      </c>
      <c r="BF43" s="3">
        <f t="shared" ca="1" si="13"/>
        <v>1165933648.5646222</v>
      </c>
      <c r="BG43" s="3">
        <f t="shared" ca="1" si="13"/>
        <v>1169327083.4397595</v>
      </c>
      <c r="BH43" s="3">
        <f t="shared" ca="1" si="13"/>
        <v>1172720523.011492</v>
      </c>
      <c r="BI43" s="3" t="e">
        <f t="shared" ca="1" si="13"/>
        <v>#REF!</v>
      </c>
      <c r="BJ43" s="3" t="e">
        <f t="shared" ca="1" si="13"/>
        <v>#REF!</v>
      </c>
      <c r="BK43" s="3" t="e">
        <f t="shared" ca="1" si="13"/>
        <v>#REF!</v>
      </c>
      <c r="BL43" s="3" t="e">
        <f t="shared" ca="1" si="13"/>
        <v>#REF!</v>
      </c>
      <c r="BM43" s="3" t="e">
        <f t="shared" ca="1" si="13"/>
        <v>#REF!</v>
      </c>
      <c r="BN43" s="3" t="e">
        <f t="shared" ca="1" si="13"/>
        <v>#REF!</v>
      </c>
      <c r="BO43" s="3" t="e">
        <f t="shared" ca="1" si="13"/>
        <v>#REF!</v>
      </c>
      <c r="BP43" s="3" t="e">
        <f t="shared" ca="1" si="13"/>
        <v>#REF!</v>
      </c>
      <c r="BQ43" s="3" t="e">
        <f t="shared" ref="BQ43:BV43" ca="1" si="14">BQ34+BQ42</f>
        <v>#REF!</v>
      </c>
      <c r="BR43" s="3" t="e">
        <f t="shared" ca="1" si="14"/>
        <v>#REF!</v>
      </c>
      <c r="BS43" s="3" t="e">
        <f t="shared" ca="1" si="14"/>
        <v>#REF!</v>
      </c>
      <c r="BT43" s="3" t="e">
        <f t="shared" ca="1" si="14"/>
        <v>#REF!</v>
      </c>
      <c r="BU43" s="3" t="e">
        <f t="shared" ca="1" si="14"/>
        <v>#REF!</v>
      </c>
      <c r="BV43" s="3" t="e">
        <f t="shared" ca="1" si="14"/>
        <v>#REF!</v>
      </c>
      <c r="BW43" s="3" t="e">
        <f ca="1">BW34+BW42</f>
        <v>#REF!</v>
      </c>
      <c r="BX43" s="3" t="e">
        <f t="shared" ref="BX43" ca="1" si="15">BX34+BX42</f>
        <v>#REF!</v>
      </c>
      <c r="BY43" s="3" t="e">
        <f t="shared" ref="BY43" ca="1" si="16">BY34+BY42</f>
        <v>#REF!</v>
      </c>
      <c r="BZ43" s="3" t="e">
        <f t="shared" ref="BZ43" ca="1" si="17">BZ34+BZ42</f>
        <v>#REF!</v>
      </c>
      <c r="CA43" s="3" t="e">
        <f t="shared" ref="CA43" ca="1" si="18">CA34+CA42</f>
        <v>#REF!</v>
      </c>
      <c r="CB43" s="3" t="e">
        <f t="shared" ref="CB43" ca="1" si="19">CB34+CB42</f>
        <v>#REF!</v>
      </c>
      <c r="CC43" s="3" t="e">
        <f t="shared" ref="CC43" ca="1" si="20">CC34+CC42</f>
        <v>#REF!</v>
      </c>
      <c r="CD43" s="3" t="e">
        <f t="shared" ref="CD43" ca="1" si="21">CD34+CD42</f>
        <v>#REF!</v>
      </c>
      <c r="CE43" s="3" t="e">
        <f t="shared" ref="CE43" ca="1" si="22">CE34+CE42</f>
        <v>#REF!</v>
      </c>
      <c r="CF43" s="3" t="e">
        <f t="shared" ref="CF43" ca="1" si="23">CF34+CF42</f>
        <v>#REF!</v>
      </c>
      <c r="CG43" s="3" t="e">
        <f t="shared" ref="CG43" ca="1" si="24">CG34+CG42</f>
        <v>#REF!</v>
      </c>
      <c r="CH43" s="3" t="e">
        <f t="shared" ref="CH43" ca="1" si="25">CH34+CH42</f>
        <v>#REF!</v>
      </c>
      <c r="CI43" s="3" t="e">
        <f t="shared" ref="CI43" ca="1" si="26">CI34+CI42</f>
        <v>#REF!</v>
      </c>
      <c r="CJ43" s="3" t="e">
        <f t="shared" ref="CJ43" ca="1" si="27">CJ34+CJ42</f>
        <v>#REF!</v>
      </c>
      <c r="CK43" s="3" t="e">
        <f t="shared" ref="CK43" ca="1" si="28">CK34+CK42</f>
        <v>#REF!</v>
      </c>
      <c r="CL43" s="3" t="e">
        <f t="shared" ref="CL43" ca="1" si="29">CL34+CL42</f>
        <v>#REF!</v>
      </c>
      <c r="CM43" s="3" t="e">
        <f t="shared" ref="CM43" ca="1" si="30">CM34+CM42</f>
        <v>#REF!</v>
      </c>
      <c r="CN43" s="3" t="e">
        <f t="shared" ref="CN43" ca="1" si="31">CN34+CN42</f>
        <v>#REF!</v>
      </c>
      <c r="CO43" s="3" t="e">
        <f t="shared" ref="CO43" ca="1" si="32">CO34+CO42</f>
        <v>#REF!</v>
      </c>
      <c r="CP43" s="3" t="e">
        <f t="shared" ref="CP43" ca="1" si="33">CP34+CP42</f>
        <v>#REF!</v>
      </c>
    </row>
    <row r="44" spans="1:94" ht="15">
      <c r="A44" s="78" t="s">
        <v>289</v>
      </c>
      <c r="C44" s="79">
        <f ca="1">ABS(SUMIF(D43:CF43,"&lt;0",D43:CF43)/COUNTIF(D43:CF43,"&lt;0"))</f>
        <v>953370226.25293493</v>
      </c>
    </row>
    <row r="46" spans="1:94"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168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</row>
  </sheetData>
  <conditionalFormatting sqref="D3:CT3">
    <cfRule type="cellIs" dxfId="7" priority="1" operator="equal">
      <formula>$D$10</formula>
    </cfRule>
    <cfRule type="cellIs" dxfId="6" priority="2" operator="equal">
      <formula>$D$9</formula>
    </cfRule>
  </conditionalFormatting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CC8DE-7B78-9546-A0FE-33FB0729DC01}">
  <dimension ref="A1:CC73"/>
  <sheetViews>
    <sheetView topLeftCell="A40" workbookViewId="0">
      <selection activeCell="C232" sqref="C232"/>
    </sheetView>
  </sheetViews>
  <sheetFormatPr defaultColWidth="11" defaultRowHeight="14.25"/>
  <cols>
    <col min="2" max="7" width="15.875" bestFit="1" customWidth="1"/>
    <col min="8" max="56" width="16.875" bestFit="1" customWidth="1"/>
    <col min="57" max="67" width="15.625" bestFit="1" customWidth="1"/>
    <col min="68" max="68" width="15.875" bestFit="1" customWidth="1"/>
    <col min="69" max="81" width="15.625" bestFit="1" customWidth="1"/>
  </cols>
  <sheetData>
    <row r="1" spans="1:4">
      <c r="B1" t="s">
        <v>402</v>
      </c>
      <c r="C1" t="s">
        <v>403</v>
      </c>
      <c r="D1" t="s">
        <v>404</v>
      </c>
    </row>
    <row r="2" spans="1:4">
      <c r="A2" t="s">
        <v>392</v>
      </c>
    </row>
    <row r="3" spans="1:4">
      <c r="A3" t="s">
        <v>393</v>
      </c>
    </row>
    <row r="4" spans="1:4">
      <c r="A4" t="s">
        <v>394</v>
      </c>
    </row>
    <row r="5" spans="1:4">
      <c r="A5" t="s">
        <v>395</v>
      </c>
    </row>
    <row r="6" spans="1:4">
      <c r="A6" t="s">
        <v>396</v>
      </c>
    </row>
    <row r="7" spans="1:4">
      <c r="A7" t="s">
        <v>397</v>
      </c>
    </row>
    <row r="8" spans="1:4">
      <c r="A8" t="s">
        <v>398</v>
      </c>
    </row>
    <row r="9" spans="1:4">
      <c r="A9" t="s">
        <v>399</v>
      </c>
    </row>
    <row r="10" spans="1:4">
      <c r="A10" t="s">
        <v>400</v>
      </c>
    </row>
    <row r="11" spans="1:4">
      <c r="A11" t="s">
        <v>401</v>
      </c>
    </row>
    <row r="13" spans="1:4">
      <c r="A13" t="s">
        <v>15</v>
      </c>
    </row>
    <row r="14" spans="1:4">
      <c r="A14" t="s">
        <v>405</v>
      </c>
    </row>
    <row r="15" spans="1:4">
      <c r="A15" t="s">
        <v>17</v>
      </c>
    </row>
    <row r="16" spans="1:4">
      <c r="A16" t="s">
        <v>54</v>
      </c>
    </row>
    <row r="17" spans="1:81">
      <c r="A17" t="s">
        <v>36</v>
      </c>
    </row>
    <row r="18" spans="1:81">
      <c r="A18" t="s">
        <v>396</v>
      </c>
    </row>
    <row r="19" spans="1:81">
      <c r="A19" t="s">
        <v>401</v>
      </c>
    </row>
    <row r="20" spans="1:81">
      <c r="B20">
        <f>YEAR(B22)</f>
        <v>2015</v>
      </c>
      <c r="C20">
        <f t="shared" ref="C20:BN20" si="0">YEAR(C22)</f>
        <v>2015</v>
      </c>
      <c r="D20">
        <f t="shared" si="0"/>
        <v>2015</v>
      </c>
      <c r="E20">
        <f t="shared" si="0"/>
        <v>2016</v>
      </c>
      <c r="F20">
        <f t="shared" si="0"/>
        <v>2016</v>
      </c>
      <c r="G20">
        <f t="shared" si="0"/>
        <v>2016</v>
      </c>
      <c r="H20">
        <f t="shared" si="0"/>
        <v>2016</v>
      </c>
      <c r="I20">
        <f t="shared" si="0"/>
        <v>2016</v>
      </c>
      <c r="J20">
        <f t="shared" si="0"/>
        <v>2016</v>
      </c>
      <c r="K20">
        <f t="shared" si="0"/>
        <v>2016</v>
      </c>
      <c r="L20">
        <f t="shared" si="0"/>
        <v>2016</v>
      </c>
      <c r="M20">
        <f t="shared" si="0"/>
        <v>2016</v>
      </c>
      <c r="N20">
        <f t="shared" si="0"/>
        <v>2016</v>
      </c>
      <c r="O20">
        <f t="shared" si="0"/>
        <v>2016</v>
      </c>
      <c r="P20">
        <f t="shared" si="0"/>
        <v>2016</v>
      </c>
      <c r="Q20">
        <f t="shared" si="0"/>
        <v>2017</v>
      </c>
      <c r="R20">
        <f t="shared" si="0"/>
        <v>2017</v>
      </c>
      <c r="S20">
        <f t="shared" si="0"/>
        <v>2017</v>
      </c>
      <c r="T20">
        <f t="shared" si="0"/>
        <v>2017</v>
      </c>
      <c r="U20">
        <f t="shared" si="0"/>
        <v>2017</v>
      </c>
      <c r="V20">
        <f t="shared" si="0"/>
        <v>2017</v>
      </c>
      <c r="W20">
        <f t="shared" si="0"/>
        <v>2017</v>
      </c>
      <c r="X20">
        <f t="shared" si="0"/>
        <v>2017</v>
      </c>
      <c r="Y20">
        <f t="shared" si="0"/>
        <v>2017</v>
      </c>
      <c r="Z20">
        <f t="shared" si="0"/>
        <v>2017</v>
      </c>
      <c r="AA20">
        <f t="shared" si="0"/>
        <v>2017</v>
      </c>
      <c r="AB20">
        <f t="shared" si="0"/>
        <v>2017</v>
      </c>
      <c r="AC20">
        <f t="shared" si="0"/>
        <v>2018</v>
      </c>
      <c r="AD20">
        <f t="shared" si="0"/>
        <v>2018</v>
      </c>
      <c r="AE20">
        <f t="shared" si="0"/>
        <v>2018</v>
      </c>
      <c r="AF20">
        <f t="shared" si="0"/>
        <v>2018</v>
      </c>
      <c r="AG20">
        <f t="shared" si="0"/>
        <v>2018</v>
      </c>
      <c r="AH20">
        <f t="shared" si="0"/>
        <v>2018</v>
      </c>
      <c r="AI20">
        <f t="shared" si="0"/>
        <v>2018</v>
      </c>
      <c r="AJ20">
        <f t="shared" si="0"/>
        <v>2018</v>
      </c>
      <c r="AK20">
        <f t="shared" si="0"/>
        <v>2018</v>
      </c>
      <c r="AL20">
        <f t="shared" si="0"/>
        <v>2018</v>
      </c>
      <c r="AM20">
        <f t="shared" si="0"/>
        <v>2018</v>
      </c>
      <c r="AN20">
        <f t="shared" si="0"/>
        <v>2018</v>
      </c>
      <c r="AO20">
        <f t="shared" si="0"/>
        <v>2019</v>
      </c>
      <c r="AP20">
        <f t="shared" si="0"/>
        <v>2019</v>
      </c>
      <c r="AQ20">
        <f t="shared" si="0"/>
        <v>2019</v>
      </c>
      <c r="AR20">
        <f t="shared" si="0"/>
        <v>2019</v>
      </c>
      <c r="AS20">
        <f t="shared" si="0"/>
        <v>2019</v>
      </c>
      <c r="AT20">
        <f t="shared" si="0"/>
        <v>2019</v>
      </c>
      <c r="AU20">
        <f t="shared" si="0"/>
        <v>2019</v>
      </c>
      <c r="AV20">
        <f t="shared" si="0"/>
        <v>2019</v>
      </c>
      <c r="AW20">
        <f t="shared" si="0"/>
        <v>2019</v>
      </c>
      <c r="AX20">
        <f t="shared" si="0"/>
        <v>2019</v>
      </c>
      <c r="AY20">
        <f t="shared" si="0"/>
        <v>2019</v>
      </c>
      <c r="AZ20">
        <f t="shared" si="0"/>
        <v>2019</v>
      </c>
      <c r="BA20">
        <f t="shared" si="0"/>
        <v>2020</v>
      </c>
      <c r="BB20">
        <f t="shared" si="0"/>
        <v>2020</v>
      </c>
      <c r="BC20">
        <f t="shared" si="0"/>
        <v>2020</v>
      </c>
      <c r="BD20">
        <f t="shared" si="0"/>
        <v>2020</v>
      </c>
      <c r="BE20">
        <f t="shared" si="0"/>
        <v>2020</v>
      </c>
      <c r="BF20">
        <f t="shared" si="0"/>
        <v>2020</v>
      </c>
      <c r="BG20">
        <f t="shared" si="0"/>
        <v>2020</v>
      </c>
      <c r="BH20">
        <f t="shared" si="0"/>
        <v>2020</v>
      </c>
      <c r="BI20">
        <f t="shared" si="0"/>
        <v>2020</v>
      </c>
      <c r="BJ20">
        <f t="shared" si="0"/>
        <v>2020</v>
      </c>
      <c r="BK20">
        <f t="shared" si="0"/>
        <v>2020</v>
      </c>
      <c r="BL20">
        <f t="shared" si="0"/>
        <v>2020</v>
      </c>
      <c r="BM20">
        <f t="shared" si="0"/>
        <v>2021</v>
      </c>
      <c r="BN20">
        <f t="shared" si="0"/>
        <v>2021</v>
      </c>
      <c r="BO20">
        <f t="shared" ref="BO20:CC20" si="1">YEAR(BO22)</f>
        <v>2021</v>
      </c>
      <c r="BP20">
        <f t="shared" si="1"/>
        <v>2021</v>
      </c>
      <c r="BQ20">
        <f t="shared" si="1"/>
        <v>2021</v>
      </c>
      <c r="BR20">
        <f t="shared" si="1"/>
        <v>2021</v>
      </c>
      <c r="BS20">
        <f t="shared" si="1"/>
        <v>2021</v>
      </c>
      <c r="BT20">
        <f t="shared" si="1"/>
        <v>2021</v>
      </c>
      <c r="BU20">
        <f t="shared" si="1"/>
        <v>2021</v>
      </c>
      <c r="BV20">
        <f t="shared" si="1"/>
        <v>2021</v>
      </c>
      <c r="BW20">
        <f t="shared" si="1"/>
        <v>2021</v>
      </c>
      <c r="BX20">
        <f t="shared" si="1"/>
        <v>2021</v>
      </c>
      <c r="BY20">
        <f t="shared" si="1"/>
        <v>2022</v>
      </c>
      <c r="BZ20">
        <f t="shared" si="1"/>
        <v>2022</v>
      </c>
      <c r="CA20">
        <f t="shared" si="1"/>
        <v>2022</v>
      </c>
      <c r="CB20">
        <f t="shared" si="1"/>
        <v>2022</v>
      </c>
      <c r="CC20">
        <f t="shared" si="1"/>
        <v>2022</v>
      </c>
    </row>
    <row r="21" spans="1:81">
      <c r="B21">
        <f>ROUNDUP(MONTH(B22)/3,0)</f>
        <v>4</v>
      </c>
      <c r="C21">
        <f t="shared" ref="C21:J21" si="2">ROUNDUP(MONTH(C22)/3,0)</f>
        <v>4</v>
      </c>
      <c r="D21">
        <f t="shared" si="2"/>
        <v>4</v>
      </c>
      <c r="E21">
        <f t="shared" si="2"/>
        <v>1</v>
      </c>
      <c r="F21">
        <f t="shared" si="2"/>
        <v>1</v>
      </c>
      <c r="G21">
        <f t="shared" si="2"/>
        <v>1</v>
      </c>
      <c r="H21">
        <f t="shared" si="2"/>
        <v>2</v>
      </c>
      <c r="I21">
        <f t="shared" si="2"/>
        <v>2</v>
      </c>
      <c r="J21">
        <f t="shared" si="2"/>
        <v>2</v>
      </c>
      <c r="K21">
        <f t="shared" ref="K21" si="3">ROUNDUP(MONTH(K22)/3,0)</f>
        <v>3</v>
      </c>
      <c r="L21">
        <f t="shared" ref="L21" si="4">ROUNDUP(MONTH(L22)/3,0)</f>
        <v>3</v>
      </c>
      <c r="M21">
        <f t="shared" ref="M21" si="5">ROUNDUP(MONTH(M22)/3,0)</f>
        <v>3</v>
      </c>
      <c r="N21">
        <f t="shared" ref="N21" si="6">ROUNDUP(MONTH(N22)/3,0)</f>
        <v>4</v>
      </c>
      <c r="O21">
        <f t="shared" ref="O21" si="7">ROUNDUP(MONTH(O22)/3,0)</f>
        <v>4</v>
      </c>
      <c r="P21">
        <f t="shared" ref="P21" si="8">ROUNDUP(MONTH(P22)/3,0)</f>
        <v>4</v>
      </c>
      <c r="Q21">
        <f t="shared" ref="Q21:R21" si="9">ROUNDUP(MONTH(Q22)/3,0)</f>
        <v>1</v>
      </c>
      <c r="R21">
        <f t="shared" si="9"/>
        <v>1</v>
      </c>
      <c r="S21">
        <f t="shared" ref="S21" si="10">ROUNDUP(MONTH(S22)/3,0)</f>
        <v>1</v>
      </c>
      <c r="T21">
        <f t="shared" ref="T21" si="11">ROUNDUP(MONTH(T22)/3,0)</f>
        <v>2</v>
      </c>
      <c r="U21">
        <f t="shared" ref="U21" si="12">ROUNDUP(MONTH(U22)/3,0)</f>
        <v>2</v>
      </c>
      <c r="V21">
        <f t="shared" ref="V21" si="13">ROUNDUP(MONTH(V22)/3,0)</f>
        <v>2</v>
      </c>
      <c r="W21">
        <f t="shared" ref="W21" si="14">ROUNDUP(MONTH(W22)/3,0)</f>
        <v>3</v>
      </c>
      <c r="X21">
        <f t="shared" ref="X21" si="15">ROUNDUP(MONTH(X22)/3,0)</f>
        <v>3</v>
      </c>
      <c r="Y21">
        <f t="shared" ref="Y21:Z21" si="16">ROUNDUP(MONTH(Y22)/3,0)</f>
        <v>3</v>
      </c>
      <c r="Z21">
        <f t="shared" si="16"/>
        <v>4</v>
      </c>
      <c r="AA21">
        <f t="shared" ref="AA21" si="17">ROUNDUP(MONTH(AA22)/3,0)</f>
        <v>4</v>
      </c>
      <c r="AB21">
        <f t="shared" ref="AB21" si="18">ROUNDUP(MONTH(AB22)/3,0)</f>
        <v>4</v>
      </c>
      <c r="AC21">
        <f t="shared" ref="AC21" si="19">ROUNDUP(MONTH(AC22)/3,0)</f>
        <v>1</v>
      </c>
      <c r="AD21">
        <f t="shared" ref="AD21" si="20">ROUNDUP(MONTH(AD22)/3,0)</f>
        <v>1</v>
      </c>
      <c r="AE21">
        <f t="shared" ref="AE21" si="21">ROUNDUP(MONTH(AE22)/3,0)</f>
        <v>1</v>
      </c>
      <c r="AF21">
        <f t="shared" ref="AF21" si="22">ROUNDUP(MONTH(AF22)/3,0)</f>
        <v>2</v>
      </c>
      <c r="AG21">
        <f t="shared" ref="AG21:AH21" si="23">ROUNDUP(MONTH(AG22)/3,0)</f>
        <v>2</v>
      </c>
      <c r="AH21">
        <f t="shared" si="23"/>
        <v>2</v>
      </c>
      <c r="AI21">
        <f t="shared" ref="AI21" si="24">ROUNDUP(MONTH(AI22)/3,0)</f>
        <v>3</v>
      </c>
      <c r="AJ21">
        <f t="shared" ref="AJ21" si="25">ROUNDUP(MONTH(AJ22)/3,0)</f>
        <v>3</v>
      </c>
      <c r="AK21">
        <f t="shared" ref="AK21" si="26">ROUNDUP(MONTH(AK22)/3,0)</f>
        <v>3</v>
      </c>
      <c r="AL21">
        <f t="shared" ref="AL21" si="27">ROUNDUP(MONTH(AL22)/3,0)</f>
        <v>4</v>
      </c>
      <c r="AM21">
        <f t="shared" ref="AM21" si="28">ROUNDUP(MONTH(AM22)/3,0)</f>
        <v>4</v>
      </c>
      <c r="AN21">
        <f t="shared" ref="AN21" si="29">ROUNDUP(MONTH(AN22)/3,0)</f>
        <v>4</v>
      </c>
      <c r="AO21">
        <f t="shared" ref="AO21:AP21" si="30">ROUNDUP(MONTH(AO22)/3,0)</f>
        <v>1</v>
      </c>
      <c r="AP21">
        <f t="shared" si="30"/>
        <v>1</v>
      </c>
      <c r="AQ21">
        <f t="shared" ref="AQ21" si="31">ROUNDUP(MONTH(AQ22)/3,0)</f>
        <v>1</v>
      </c>
      <c r="AR21">
        <f t="shared" ref="AR21" si="32">ROUNDUP(MONTH(AR22)/3,0)</f>
        <v>2</v>
      </c>
      <c r="AS21">
        <f t="shared" ref="AS21" si="33">ROUNDUP(MONTH(AS22)/3,0)</f>
        <v>2</v>
      </c>
      <c r="AT21">
        <f t="shared" ref="AT21" si="34">ROUNDUP(MONTH(AT22)/3,0)</f>
        <v>2</v>
      </c>
      <c r="AU21">
        <f t="shared" ref="AU21" si="35">ROUNDUP(MONTH(AU22)/3,0)</f>
        <v>3</v>
      </c>
      <c r="AV21">
        <f t="shared" ref="AV21" si="36">ROUNDUP(MONTH(AV22)/3,0)</f>
        <v>3</v>
      </c>
      <c r="AW21">
        <f t="shared" ref="AW21:AX21" si="37">ROUNDUP(MONTH(AW22)/3,0)</f>
        <v>3</v>
      </c>
      <c r="AX21">
        <f t="shared" si="37"/>
        <v>4</v>
      </c>
      <c r="AY21">
        <f t="shared" ref="AY21" si="38">ROUNDUP(MONTH(AY22)/3,0)</f>
        <v>4</v>
      </c>
      <c r="AZ21">
        <f t="shared" ref="AZ21" si="39">ROUNDUP(MONTH(AZ22)/3,0)</f>
        <v>4</v>
      </c>
      <c r="BA21">
        <f t="shared" ref="BA21" si="40">ROUNDUP(MONTH(BA22)/3,0)</f>
        <v>1</v>
      </c>
      <c r="BB21">
        <f t="shared" ref="BB21" si="41">ROUNDUP(MONTH(BB22)/3,0)</f>
        <v>1</v>
      </c>
      <c r="BC21">
        <f t="shared" ref="BC21" si="42">ROUNDUP(MONTH(BC22)/3,0)</f>
        <v>1</v>
      </c>
      <c r="BD21">
        <f t="shared" ref="BD21" si="43">ROUNDUP(MONTH(BD22)/3,0)</f>
        <v>2</v>
      </c>
      <c r="BE21">
        <f t="shared" ref="BE21:BF21" si="44">ROUNDUP(MONTH(BE22)/3,0)</f>
        <v>2</v>
      </c>
      <c r="BF21">
        <f t="shared" si="44"/>
        <v>2</v>
      </c>
      <c r="BG21">
        <f t="shared" ref="BG21" si="45">ROUNDUP(MONTH(BG22)/3,0)</f>
        <v>3</v>
      </c>
      <c r="BH21">
        <f t="shared" ref="BH21" si="46">ROUNDUP(MONTH(BH22)/3,0)</f>
        <v>3</v>
      </c>
      <c r="BI21">
        <f t="shared" ref="BI21" si="47">ROUNDUP(MONTH(BI22)/3,0)</f>
        <v>3</v>
      </c>
      <c r="BJ21">
        <f t="shared" ref="BJ21" si="48">ROUNDUP(MONTH(BJ22)/3,0)</f>
        <v>4</v>
      </c>
      <c r="BK21">
        <f t="shared" ref="BK21" si="49">ROUNDUP(MONTH(BK22)/3,0)</f>
        <v>4</v>
      </c>
      <c r="BL21">
        <f t="shared" ref="BL21" si="50">ROUNDUP(MONTH(BL22)/3,0)</f>
        <v>4</v>
      </c>
      <c r="BM21">
        <f t="shared" ref="BM21:BN21" si="51">ROUNDUP(MONTH(BM22)/3,0)</f>
        <v>1</v>
      </c>
      <c r="BN21">
        <f t="shared" si="51"/>
        <v>1</v>
      </c>
      <c r="BO21">
        <f t="shared" ref="BO21" si="52">ROUNDUP(MONTH(BO22)/3,0)</f>
        <v>1</v>
      </c>
      <c r="BP21">
        <f t="shared" ref="BP21" si="53">ROUNDUP(MONTH(BP22)/3,0)</f>
        <v>2</v>
      </c>
      <c r="BQ21">
        <f t="shared" ref="BQ21" si="54">ROUNDUP(MONTH(BQ22)/3,0)</f>
        <v>2</v>
      </c>
      <c r="BR21">
        <f t="shared" ref="BR21" si="55">ROUNDUP(MONTH(BR22)/3,0)</f>
        <v>2</v>
      </c>
      <c r="BS21">
        <f t="shared" ref="BS21" si="56">ROUNDUP(MONTH(BS22)/3,0)</f>
        <v>3</v>
      </c>
      <c r="BT21">
        <f t="shared" ref="BT21" si="57">ROUNDUP(MONTH(BT22)/3,0)</f>
        <v>3</v>
      </c>
      <c r="BU21">
        <f t="shared" ref="BU21:BV21" si="58">ROUNDUP(MONTH(BU22)/3,0)</f>
        <v>3</v>
      </c>
      <c r="BV21">
        <f t="shared" si="58"/>
        <v>4</v>
      </c>
      <c r="BW21">
        <f t="shared" ref="BW21" si="59">ROUNDUP(MONTH(BW22)/3,0)</f>
        <v>4</v>
      </c>
      <c r="BX21">
        <f t="shared" ref="BX21" si="60">ROUNDUP(MONTH(BX22)/3,0)</f>
        <v>4</v>
      </c>
      <c r="BY21">
        <f t="shared" ref="BY21" si="61">ROUNDUP(MONTH(BY22)/3,0)</f>
        <v>1</v>
      </c>
      <c r="BZ21">
        <f t="shared" ref="BZ21" si="62">ROUNDUP(MONTH(BZ22)/3,0)</f>
        <v>1</v>
      </c>
      <c r="CA21">
        <f t="shared" ref="CA21" si="63">ROUNDUP(MONTH(CA22)/3,0)</f>
        <v>1</v>
      </c>
      <c r="CB21">
        <f t="shared" ref="CB21" si="64">ROUNDUP(MONTH(CB22)/3,0)</f>
        <v>2</v>
      </c>
      <c r="CC21">
        <f t="shared" ref="CC21" si="65">ROUNDUP(MONTH(CC22)/3,0)</f>
        <v>2</v>
      </c>
    </row>
    <row r="22" spans="1:81">
      <c r="B22" s="12">
        <f>Sheet1!C35</f>
        <v>42278</v>
      </c>
      <c r="C22" s="12">
        <f>Sheet1!D35</f>
        <v>42309</v>
      </c>
      <c r="D22" s="12">
        <f>Sheet1!E35</f>
        <v>42339</v>
      </c>
      <c r="E22" s="12">
        <f>Sheet1!F35</f>
        <v>42370</v>
      </c>
      <c r="F22" s="12">
        <f>Sheet1!G35</f>
        <v>42401</v>
      </c>
      <c r="G22" s="12">
        <f>Sheet1!H35</f>
        <v>42430</v>
      </c>
      <c r="H22" s="12">
        <f>Sheet1!I35</f>
        <v>42461</v>
      </c>
      <c r="I22" s="12">
        <f>Sheet1!J35</f>
        <v>42491</v>
      </c>
      <c r="J22" s="12">
        <f>Sheet1!K35</f>
        <v>42522</v>
      </c>
      <c r="K22" s="12">
        <f>Sheet1!L35</f>
        <v>42552</v>
      </c>
      <c r="L22" s="12">
        <f>Sheet1!M35</f>
        <v>42583</v>
      </c>
      <c r="M22" s="12">
        <f>Sheet1!N35</f>
        <v>42614</v>
      </c>
      <c r="N22" s="12">
        <f>Sheet1!O35</f>
        <v>42644</v>
      </c>
      <c r="O22" s="12">
        <f>Sheet1!P35</f>
        <v>42675</v>
      </c>
      <c r="P22" s="12">
        <f>Sheet1!Q35</f>
        <v>42705</v>
      </c>
      <c r="Q22" s="12">
        <f>Sheet1!R35</f>
        <v>42736</v>
      </c>
      <c r="R22" s="12">
        <f>Sheet1!S35</f>
        <v>42767</v>
      </c>
      <c r="S22" s="12">
        <f>Sheet1!T35</f>
        <v>42795</v>
      </c>
      <c r="T22" s="12">
        <f>Sheet1!U35</f>
        <v>42826</v>
      </c>
      <c r="U22" s="12">
        <f>Sheet1!V35</f>
        <v>42856</v>
      </c>
      <c r="V22" s="12">
        <f>Sheet1!W35</f>
        <v>42887</v>
      </c>
      <c r="W22" s="12">
        <f>Sheet1!X35</f>
        <v>42917</v>
      </c>
      <c r="X22" s="12">
        <f>Sheet1!Y35</f>
        <v>42948</v>
      </c>
      <c r="Y22" s="12">
        <f>Sheet1!Z35</f>
        <v>42979</v>
      </c>
      <c r="Z22" s="12">
        <f>Sheet1!AA35</f>
        <v>43009</v>
      </c>
      <c r="AA22" s="12">
        <f>Sheet1!AB35</f>
        <v>43040</v>
      </c>
      <c r="AB22" s="12">
        <f>Sheet1!AC35</f>
        <v>43070</v>
      </c>
      <c r="AC22" s="12">
        <f>Sheet1!AD35</f>
        <v>43101</v>
      </c>
      <c r="AD22" s="12">
        <f>Sheet1!AE35</f>
        <v>43132</v>
      </c>
      <c r="AE22" s="12">
        <f>Sheet1!AF35</f>
        <v>43160</v>
      </c>
      <c r="AF22" s="12">
        <f>Sheet1!AG35</f>
        <v>43191</v>
      </c>
      <c r="AG22" s="12">
        <f>Sheet1!AH35</f>
        <v>43221</v>
      </c>
      <c r="AH22" s="12">
        <f>Sheet1!AI35</f>
        <v>43252</v>
      </c>
      <c r="AI22" s="12">
        <f>Sheet1!AJ35</f>
        <v>43282</v>
      </c>
      <c r="AJ22" s="12">
        <f>Sheet1!AK35</f>
        <v>43313</v>
      </c>
      <c r="AK22" s="12">
        <f>Sheet1!AL35</f>
        <v>43344</v>
      </c>
      <c r="AL22" s="12">
        <f>Sheet1!AM35</f>
        <v>43374</v>
      </c>
      <c r="AM22" s="12">
        <f>Sheet1!AN35</f>
        <v>43405</v>
      </c>
      <c r="AN22" s="12">
        <f>Sheet1!AO35</f>
        <v>43435</v>
      </c>
      <c r="AO22" s="12">
        <f>Sheet1!AP35</f>
        <v>43466</v>
      </c>
      <c r="AP22" s="12">
        <f>Sheet1!AQ35</f>
        <v>43497</v>
      </c>
      <c r="AQ22" s="12">
        <f>Sheet1!AR35</f>
        <v>43525</v>
      </c>
      <c r="AR22" s="12">
        <f>Sheet1!AS35</f>
        <v>43556</v>
      </c>
      <c r="AS22" s="12">
        <f>Sheet1!AT35</f>
        <v>43586</v>
      </c>
      <c r="AT22" s="12">
        <f>Sheet1!AU35</f>
        <v>43617</v>
      </c>
      <c r="AU22" s="12">
        <f>Sheet1!AV35</f>
        <v>43647</v>
      </c>
      <c r="AV22" s="12">
        <f>Sheet1!AW35</f>
        <v>43678</v>
      </c>
      <c r="AW22" s="12">
        <f>Sheet1!AX35</f>
        <v>43709</v>
      </c>
      <c r="AX22" s="12">
        <f>Sheet1!AY35</f>
        <v>43739</v>
      </c>
      <c r="AY22" s="12">
        <f>Sheet1!AZ35</f>
        <v>43770</v>
      </c>
      <c r="AZ22" s="12">
        <f>Sheet1!BA35</f>
        <v>43800</v>
      </c>
      <c r="BA22" s="12">
        <f>Sheet1!BB35</f>
        <v>43831</v>
      </c>
      <c r="BB22" s="12">
        <f>Sheet1!BC35</f>
        <v>43862</v>
      </c>
      <c r="BC22" s="12">
        <f>Sheet1!BD35</f>
        <v>43891</v>
      </c>
      <c r="BD22" s="12">
        <f>Sheet1!BE35</f>
        <v>43922</v>
      </c>
      <c r="BE22" s="12">
        <f>Sheet1!BF35</f>
        <v>43952</v>
      </c>
      <c r="BF22" s="12">
        <f>Sheet1!BG35</f>
        <v>43983</v>
      </c>
      <c r="BG22" s="12">
        <f>Sheet1!BH35</f>
        <v>44013</v>
      </c>
      <c r="BH22" s="12">
        <f>Sheet1!BI35</f>
        <v>44044</v>
      </c>
      <c r="BI22" s="12">
        <f>Sheet1!BJ35</f>
        <v>44075</v>
      </c>
      <c r="BJ22" s="12">
        <f>Sheet1!BK35</f>
        <v>44105</v>
      </c>
      <c r="BK22" s="12">
        <f>Sheet1!BL35</f>
        <v>44136</v>
      </c>
      <c r="BL22" s="12">
        <f>Sheet1!BM35</f>
        <v>44166</v>
      </c>
      <c r="BM22" s="12">
        <f>Sheet1!BN35</f>
        <v>44197</v>
      </c>
      <c r="BN22" s="12">
        <f>Sheet1!BO35</f>
        <v>44228</v>
      </c>
      <c r="BO22" s="12">
        <f>Sheet1!BP35</f>
        <v>44256</v>
      </c>
      <c r="BP22" s="12">
        <f>Sheet1!BQ35</f>
        <v>44287</v>
      </c>
      <c r="BQ22" s="12">
        <f>Sheet1!BR35</f>
        <v>44317</v>
      </c>
      <c r="BR22" s="12">
        <f>Sheet1!BS35</f>
        <v>44348</v>
      </c>
      <c r="BS22" s="12">
        <f>Sheet1!BT35</f>
        <v>44378</v>
      </c>
      <c r="BT22" s="12">
        <f>Sheet1!BU35</f>
        <v>44409</v>
      </c>
      <c r="BU22" s="12">
        <f>Sheet1!BV35</f>
        <v>44440</v>
      </c>
      <c r="BV22" s="12">
        <f>Sheet1!BW35</f>
        <v>44470</v>
      </c>
      <c r="BW22" s="12">
        <f>Sheet1!BX35</f>
        <v>44501</v>
      </c>
      <c r="BX22" s="12">
        <f>Sheet1!BY35</f>
        <v>44531</v>
      </c>
      <c r="BY22" s="12">
        <f>Sheet1!BZ35</f>
        <v>44562</v>
      </c>
      <c r="BZ22" s="12">
        <f>Sheet1!CA35</f>
        <v>44593</v>
      </c>
      <c r="CA22" s="12">
        <f>Sheet1!CB35</f>
        <v>44621</v>
      </c>
      <c r="CB22" s="12">
        <f>Sheet1!CC35</f>
        <v>44652</v>
      </c>
      <c r="CC22" s="12">
        <f>Sheet1!CD35</f>
        <v>44682</v>
      </c>
    </row>
    <row r="23" spans="1:81" s="3" customFormat="1">
      <c r="A23" s="3" t="s">
        <v>406</v>
      </c>
      <c r="B23" s="3">
        <f>Sheet1!C36</f>
        <v>0</v>
      </c>
      <c r="C23" s="3">
        <f>Sheet1!D36</f>
        <v>0</v>
      </c>
      <c r="D23" s="3">
        <f>Sheet1!E36</f>
        <v>0</v>
      </c>
      <c r="E23" s="3">
        <f>Sheet1!F36</f>
        <v>0</v>
      </c>
      <c r="F23" s="3">
        <f>Sheet1!G36</f>
        <v>0</v>
      </c>
      <c r="G23" s="3">
        <f>Sheet1!H36</f>
        <v>0</v>
      </c>
      <c r="H23" s="3">
        <f>Sheet1!I36</f>
        <v>0</v>
      </c>
      <c r="I23" s="3">
        <f>Sheet1!J36</f>
        <v>0</v>
      </c>
      <c r="J23" s="3">
        <f>Sheet1!K36</f>
        <v>0</v>
      </c>
      <c r="K23" s="3">
        <f>Sheet1!L36</f>
        <v>0</v>
      </c>
      <c r="L23" s="3">
        <f>Sheet1!M36</f>
        <v>0</v>
      </c>
      <c r="M23" s="3">
        <f>Sheet1!N36</f>
        <v>0</v>
      </c>
      <c r="N23" s="3">
        <f>Sheet1!O36</f>
        <v>0</v>
      </c>
      <c r="O23" s="3">
        <f>Sheet1!P36</f>
        <v>0</v>
      </c>
      <c r="P23" s="3">
        <f>Sheet1!Q36</f>
        <v>0</v>
      </c>
      <c r="Q23" s="3">
        <f>Sheet1!R36</f>
        <v>100000</v>
      </c>
      <c r="R23" s="3">
        <f>Sheet1!S36</f>
        <v>0</v>
      </c>
      <c r="S23" s="3">
        <f>Sheet1!T36</f>
        <v>0</v>
      </c>
      <c r="T23" s="3">
        <f>Sheet1!U36</f>
        <v>0</v>
      </c>
      <c r="U23" s="3">
        <f>Sheet1!V36</f>
        <v>0</v>
      </c>
      <c r="V23" s="3">
        <f>Sheet1!W36</f>
        <v>0</v>
      </c>
      <c r="W23" s="3">
        <f>Sheet1!X36</f>
        <v>0</v>
      </c>
      <c r="X23" s="3">
        <f>Sheet1!Y36</f>
        <v>0</v>
      </c>
      <c r="Y23" s="3">
        <f>Sheet1!Z36</f>
        <v>0</v>
      </c>
      <c r="Z23" s="3">
        <f>Sheet1!AA36</f>
        <v>0</v>
      </c>
      <c r="AA23" s="3">
        <f>Sheet1!AB36</f>
        <v>0</v>
      </c>
      <c r="AB23" s="3">
        <f>Sheet1!AC36</f>
        <v>0</v>
      </c>
      <c r="AC23" s="3">
        <f>Sheet1!AD36</f>
        <v>0</v>
      </c>
      <c r="AD23" s="3">
        <f>Sheet1!AE36</f>
        <v>0</v>
      </c>
      <c r="AE23" s="3">
        <f>Sheet1!AF36</f>
        <v>0</v>
      </c>
      <c r="AF23" s="3">
        <f>Sheet1!AG36</f>
        <v>0</v>
      </c>
      <c r="AG23" s="3">
        <f>Sheet1!AH36</f>
        <v>0</v>
      </c>
      <c r="AH23" s="3">
        <f>Sheet1!AI36</f>
        <v>0</v>
      </c>
      <c r="AI23" s="3">
        <f>Sheet1!AJ36</f>
        <v>0</v>
      </c>
      <c r="AJ23" s="3">
        <f>Sheet1!AK36</f>
        <v>0</v>
      </c>
      <c r="AK23" s="3">
        <f>Sheet1!AL36</f>
        <v>0</v>
      </c>
      <c r="AL23" s="3">
        <f>Sheet1!AM36</f>
        <v>0</v>
      </c>
      <c r="AM23" s="3">
        <f>Sheet1!AN36</f>
        <v>0</v>
      </c>
      <c r="AN23" s="3">
        <f>Sheet1!AO36</f>
        <v>0</v>
      </c>
      <c r="AO23" s="3">
        <f>Sheet1!AP36</f>
        <v>0</v>
      </c>
      <c r="AP23" s="3">
        <f>Sheet1!AQ36</f>
        <v>0</v>
      </c>
      <c r="AQ23" s="3">
        <f>Sheet1!AR36</f>
        <v>0</v>
      </c>
      <c r="AR23" s="3">
        <f>Sheet1!AS36</f>
        <v>0</v>
      </c>
      <c r="AS23" s="3">
        <f>Sheet1!AT36</f>
        <v>0</v>
      </c>
      <c r="AT23" s="3">
        <f>Sheet1!AU36</f>
        <v>0</v>
      </c>
      <c r="AU23" s="3">
        <f>Sheet1!AV36</f>
        <v>0</v>
      </c>
      <c r="AV23" s="3">
        <f>Sheet1!AW36</f>
        <v>0</v>
      </c>
      <c r="AW23" s="3">
        <f>Sheet1!AX36</f>
        <v>0</v>
      </c>
      <c r="AX23" s="3">
        <f>Sheet1!AY36</f>
        <v>0</v>
      </c>
      <c r="AY23" s="3">
        <f>Sheet1!AZ36</f>
        <v>0</v>
      </c>
      <c r="AZ23" s="3">
        <f>Sheet1!BA36</f>
        <v>0</v>
      </c>
      <c r="BA23" s="3">
        <f>Sheet1!BB36</f>
        <v>0</v>
      </c>
      <c r="BB23" s="3">
        <f>Sheet1!BC36</f>
        <v>0</v>
      </c>
      <c r="BC23" s="3">
        <f>Sheet1!BD36</f>
        <v>0</v>
      </c>
      <c r="BD23" s="3">
        <f>Sheet1!BE36</f>
        <v>0</v>
      </c>
      <c r="BE23" s="3">
        <f>Sheet1!BF36</f>
        <v>0</v>
      </c>
      <c r="BF23" s="3">
        <f>Sheet1!BG36</f>
        <v>0</v>
      </c>
      <c r="BG23" s="3">
        <f>Sheet1!BH36</f>
        <v>0</v>
      </c>
      <c r="BH23" s="3">
        <f>Sheet1!BI36</f>
        <v>0</v>
      </c>
      <c r="BI23" s="3">
        <f>Sheet1!BJ36</f>
        <v>0</v>
      </c>
      <c r="BJ23" s="3">
        <f>Sheet1!BK36</f>
        <v>0</v>
      </c>
      <c r="BK23" s="3">
        <f>Sheet1!BL36</f>
        <v>0</v>
      </c>
      <c r="BL23" s="3">
        <f>Sheet1!BM36</f>
        <v>0</v>
      </c>
      <c r="BM23" s="3">
        <f>Sheet1!BN36</f>
        <v>0</v>
      </c>
      <c r="BN23" s="3">
        <f>Sheet1!BO36</f>
        <v>0</v>
      </c>
      <c r="BO23" s="3">
        <f>Sheet1!BP36</f>
        <v>0</v>
      </c>
      <c r="BP23" s="3">
        <f>Sheet1!BQ36</f>
        <v>0</v>
      </c>
      <c r="BQ23" s="3">
        <f>Sheet1!BR36</f>
        <v>0</v>
      </c>
      <c r="BR23" s="3">
        <f>Sheet1!BS36</f>
        <v>0</v>
      </c>
      <c r="BS23" s="3">
        <f>Sheet1!BT36</f>
        <v>0</v>
      </c>
      <c r="BT23" s="3">
        <f>Sheet1!BU36</f>
        <v>0</v>
      </c>
      <c r="BU23" s="3">
        <f>Sheet1!BV36</f>
        <v>0</v>
      </c>
      <c r="BV23" s="3">
        <f>Sheet1!BW36</f>
        <v>0</v>
      </c>
      <c r="BW23" s="3">
        <f>Sheet1!BX36</f>
        <v>0</v>
      </c>
      <c r="BX23" s="3">
        <f>Sheet1!BY36</f>
        <v>0</v>
      </c>
      <c r="BY23" s="3">
        <f>Sheet1!BZ36</f>
        <v>0</v>
      </c>
      <c r="BZ23" s="3">
        <f>Sheet1!CA36</f>
        <v>0</v>
      </c>
      <c r="CA23" s="3">
        <f>Sheet1!CB36</f>
        <v>0</v>
      </c>
      <c r="CB23" s="3">
        <f>Sheet1!CC36</f>
        <v>0</v>
      </c>
      <c r="CC23" s="3">
        <f>Sheet1!CD36</f>
        <v>0</v>
      </c>
    </row>
    <row r="24" spans="1:81" s="3" customFormat="1">
      <c r="A24" s="3" t="s">
        <v>15</v>
      </c>
      <c r="B24" s="3">
        <f ca="1">Sheet1!C38</f>
        <v>0</v>
      </c>
      <c r="C24" s="3">
        <f ca="1">Sheet1!D38</f>
        <v>0</v>
      </c>
      <c r="D24" s="3">
        <f ca="1">Sheet1!E38</f>
        <v>0</v>
      </c>
      <c r="E24" s="3">
        <f ca="1">Sheet1!F38</f>
        <v>0</v>
      </c>
      <c r="F24" s="3">
        <f ca="1">Sheet1!G38</f>
        <v>1818.18</v>
      </c>
      <c r="G24" s="3">
        <f ca="1">Sheet1!H38</f>
        <v>1818.18</v>
      </c>
      <c r="H24" s="3">
        <f ca="1">Sheet1!I38</f>
        <v>1818.18</v>
      </c>
      <c r="I24" s="3">
        <f ca="1">Sheet1!J38</f>
        <v>1818.18</v>
      </c>
      <c r="J24" s="3">
        <f ca="1">Sheet1!K38</f>
        <v>1818.18</v>
      </c>
      <c r="K24" s="3">
        <f ca="1">Sheet1!L38</f>
        <v>1818.18</v>
      </c>
      <c r="L24" s="3">
        <f ca="1">Sheet1!M38</f>
        <v>1818.18</v>
      </c>
      <c r="M24" s="3">
        <f ca="1">Sheet1!N38</f>
        <v>1818.18</v>
      </c>
      <c r="N24" s="3">
        <f ca="1">Sheet1!O38</f>
        <v>1818.18</v>
      </c>
      <c r="O24" s="3">
        <f ca="1">Sheet1!P38</f>
        <v>1818.18</v>
      </c>
      <c r="P24" s="3">
        <f ca="1">Sheet1!Q38</f>
        <v>1818.2000000000007</v>
      </c>
      <c r="Q24" s="3">
        <f ca="1">Sheet1!R38</f>
        <v>4166.66</v>
      </c>
      <c r="R24" s="3">
        <f ca="1">Sheet1!S38</f>
        <v>4166.66</v>
      </c>
      <c r="S24" s="3">
        <f ca="1">Sheet1!T38</f>
        <v>4166.66</v>
      </c>
      <c r="T24" s="3">
        <f ca="1">Sheet1!U38</f>
        <v>4166.66</v>
      </c>
      <c r="U24" s="3">
        <f ca="1">Sheet1!V38</f>
        <v>4166.66</v>
      </c>
      <c r="V24" s="3">
        <f ca="1">Sheet1!W38</f>
        <v>4166.66</v>
      </c>
      <c r="W24" s="3">
        <f ca="1">Sheet1!X38</f>
        <v>4166.66</v>
      </c>
      <c r="X24" s="3">
        <f ca="1">Sheet1!Y38</f>
        <v>4166.66</v>
      </c>
      <c r="Y24" s="3">
        <f ca="1">Sheet1!Z38</f>
        <v>4166.66</v>
      </c>
      <c r="Z24" s="3">
        <f ca="1">Sheet1!AA38</f>
        <v>4166.66</v>
      </c>
      <c r="AA24" s="3">
        <f ca="1">Sheet1!AB38</f>
        <v>4166.66</v>
      </c>
      <c r="AB24" s="3">
        <f ca="1">Sheet1!AC38</f>
        <v>4166.7400000000052</v>
      </c>
      <c r="AC24" s="3">
        <f ca="1">Sheet1!AD38</f>
        <v>4285.71</v>
      </c>
      <c r="AD24" s="3">
        <f ca="1">Sheet1!AE38</f>
        <v>4285.71</v>
      </c>
      <c r="AE24" s="3">
        <f ca="1">Sheet1!AF38</f>
        <v>4285.71</v>
      </c>
      <c r="AF24" s="3">
        <f ca="1">Sheet1!AG38</f>
        <v>4285.71</v>
      </c>
      <c r="AG24" s="3">
        <f ca="1">Sheet1!AH38</f>
        <v>4285.71</v>
      </c>
      <c r="AH24" s="3">
        <f ca="1">Sheet1!AI38</f>
        <v>4285.71</v>
      </c>
      <c r="AI24" s="3">
        <f ca="1">Sheet1!AJ38</f>
        <v>4285.71</v>
      </c>
      <c r="AJ24" s="3">
        <f ca="1">Sheet1!AK38</f>
        <v>0</v>
      </c>
      <c r="AK24" s="3">
        <f ca="1">Sheet1!AL38</f>
        <v>0</v>
      </c>
      <c r="AL24" s="3">
        <f ca="1">Sheet1!AM38</f>
        <v>0</v>
      </c>
      <c r="AM24" s="3">
        <f ca="1">Sheet1!AN38</f>
        <v>0</v>
      </c>
      <c r="AN24" s="3">
        <f ca="1">Sheet1!AO38</f>
        <v>0</v>
      </c>
      <c r="AO24" s="3">
        <f ca="1">Sheet1!AP38</f>
        <v>0</v>
      </c>
      <c r="AP24" s="3">
        <f ca="1">Sheet1!AQ38</f>
        <v>0</v>
      </c>
      <c r="AQ24" s="3">
        <f ca="1">Sheet1!AR38</f>
        <v>0</v>
      </c>
      <c r="AR24" s="3">
        <f ca="1">Sheet1!AS38</f>
        <v>0</v>
      </c>
      <c r="AS24" s="3">
        <f ca="1">Sheet1!AT38</f>
        <v>0</v>
      </c>
      <c r="AT24" s="3">
        <f ca="1">Sheet1!AU38</f>
        <v>0</v>
      </c>
      <c r="AU24" s="3">
        <f ca="1">Sheet1!AV38</f>
        <v>0</v>
      </c>
      <c r="AV24" s="3">
        <f ca="1">Sheet1!AW38</f>
        <v>0</v>
      </c>
      <c r="AW24" s="3">
        <f ca="1">Sheet1!AX38</f>
        <v>0</v>
      </c>
      <c r="AX24" s="3">
        <f ca="1">Sheet1!AY38</f>
        <v>0</v>
      </c>
      <c r="AY24" s="3">
        <f ca="1">Sheet1!AZ38</f>
        <v>0</v>
      </c>
      <c r="AZ24" s="3">
        <f ca="1">Sheet1!BA38</f>
        <v>0</v>
      </c>
      <c r="BA24" s="3">
        <f ca="1">Sheet1!BB38</f>
        <v>0</v>
      </c>
      <c r="BB24" s="3">
        <f ca="1">Sheet1!BC38</f>
        <v>0</v>
      </c>
      <c r="BC24" s="3">
        <f ca="1">Sheet1!BD38</f>
        <v>0</v>
      </c>
      <c r="BD24" s="3">
        <f ca="1">Sheet1!BE38</f>
        <v>0</v>
      </c>
      <c r="BE24" s="3">
        <f ca="1">Sheet1!BF38</f>
        <v>0</v>
      </c>
      <c r="BF24" s="3">
        <f ca="1">Sheet1!BG38</f>
        <v>0</v>
      </c>
      <c r="BG24" s="3">
        <f ca="1">Sheet1!BH38</f>
        <v>0</v>
      </c>
      <c r="BH24" s="3">
        <f ca="1">Sheet1!BI38</f>
        <v>0</v>
      </c>
      <c r="BI24" s="3">
        <f ca="1">Sheet1!BJ38</f>
        <v>0</v>
      </c>
      <c r="BJ24" s="3">
        <f ca="1">Sheet1!BK38</f>
        <v>0</v>
      </c>
      <c r="BK24" s="3">
        <f ca="1">Sheet1!BL38</f>
        <v>0</v>
      </c>
      <c r="BL24" s="3">
        <f ca="1">Sheet1!BM38</f>
        <v>0</v>
      </c>
      <c r="BM24" s="3">
        <f ca="1">Sheet1!BN38</f>
        <v>0</v>
      </c>
      <c r="BN24" s="3">
        <f ca="1">Sheet1!BO38</f>
        <v>0</v>
      </c>
      <c r="BO24" s="3">
        <f ca="1">Sheet1!BP38</f>
        <v>0</v>
      </c>
      <c r="BP24" s="3">
        <f ca="1">Sheet1!BQ38</f>
        <v>0</v>
      </c>
      <c r="BQ24" s="3">
        <f ca="1">Sheet1!BR38</f>
        <v>0</v>
      </c>
      <c r="BR24" s="3">
        <f ca="1">Sheet1!BS38</f>
        <v>0</v>
      </c>
      <c r="BS24" s="3">
        <f ca="1">Sheet1!BT38</f>
        <v>0</v>
      </c>
      <c r="BT24" s="3">
        <f ca="1">Sheet1!BU38</f>
        <v>0</v>
      </c>
      <c r="BU24" s="3">
        <f ca="1">Sheet1!BV38</f>
        <v>0</v>
      </c>
      <c r="BV24" s="3">
        <f ca="1">Sheet1!BW38</f>
        <v>0</v>
      </c>
      <c r="BW24" s="3">
        <f ca="1">Sheet1!BX38</f>
        <v>0</v>
      </c>
      <c r="BX24" s="3">
        <f ca="1">Sheet1!BY38</f>
        <v>0</v>
      </c>
      <c r="BY24" s="3">
        <f ca="1">Sheet1!BZ38</f>
        <v>0</v>
      </c>
      <c r="BZ24" s="3">
        <f ca="1">Sheet1!CA38</f>
        <v>0</v>
      </c>
      <c r="CA24" s="3">
        <f ca="1">Sheet1!CB38</f>
        <v>0</v>
      </c>
      <c r="CB24" s="3">
        <f ca="1">Sheet1!CC38</f>
        <v>0</v>
      </c>
      <c r="CC24" s="3">
        <f ca="1">Sheet1!CD38</f>
        <v>0</v>
      </c>
    </row>
    <row r="25" spans="1:81">
      <c r="A25" t="s">
        <v>407</v>
      </c>
      <c r="B25" s="3">
        <f>Sheet1!C39</f>
        <v>0</v>
      </c>
      <c r="C25" s="3">
        <f>Sheet1!D39</f>
        <v>0</v>
      </c>
      <c r="D25" s="3">
        <f>Sheet1!E39</f>
        <v>0</v>
      </c>
      <c r="E25" s="3">
        <f>Sheet1!F39</f>
        <v>0</v>
      </c>
      <c r="F25" s="3">
        <f>Sheet1!G39</f>
        <v>18000</v>
      </c>
      <c r="G25" s="3">
        <f>Sheet1!H39</f>
        <v>18000</v>
      </c>
      <c r="H25" s="3">
        <f>Sheet1!I39</f>
        <v>18000</v>
      </c>
      <c r="I25" s="3">
        <f>Sheet1!J39</f>
        <v>18000</v>
      </c>
      <c r="J25" s="3">
        <f>Sheet1!K39</f>
        <v>18000</v>
      </c>
      <c r="K25" s="3">
        <f>Sheet1!L39</f>
        <v>18000</v>
      </c>
      <c r="L25" s="3">
        <f>Sheet1!M39</f>
        <v>18000</v>
      </c>
      <c r="M25" s="3">
        <f>Sheet1!N39</f>
        <v>18000</v>
      </c>
      <c r="N25" s="3">
        <f>Sheet1!O39</f>
        <v>18000</v>
      </c>
      <c r="O25" s="3">
        <f>Sheet1!P39</f>
        <v>18000</v>
      </c>
      <c r="P25" s="3">
        <f>Sheet1!Q39</f>
        <v>18000</v>
      </c>
      <c r="Q25" s="3">
        <f>Sheet1!R39</f>
        <v>19000</v>
      </c>
      <c r="R25" s="3">
        <f>Sheet1!S39</f>
        <v>19000</v>
      </c>
      <c r="S25" s="3">
        <f>Sheet1!T39</f>
        <v>19000</v>
      </c>
      <c r="T25" s="3">
        <f>Sheet1!U39</f>
        <v>19000</v>
      </c>
      <c r="U25" s="3">
        <f>Sheet1!V39</f>
        <v>19000</v>
      </c>
      <c r="V25" s="3">
        <f>Sheet1!W39</f>
        <v>19000</v>
      </c>
      <c r="W25" s="3">
        <f>Sheet1!X39</f>
        <v>19000</v>
      </c>
      <c r="X25" s="3">
        <f>Sheet1!Y39</f>
        <v>19000</v>
      </c>
      <c r="Y25" s="3">
        <f>Sheet1!Z39</f>
        <v>19000</v>
      </c>
      <c r="Z25" s="3">
        <f>Sheet1!AA39</f>
        <v>19000</v>
      </c>
      <c r="AA25" s="3">
        <f>Sheet1!AB39</f>
        <v>19000</v>
      </c>
      <c r="AB25" s="3">
        <f>Sheet1!AC39</f>
        <v>19000</v>
      </c>
      <c r="AC25" s="3">
        <f>Sheet1!AD39</f>
        <v>20000</v>
      </c>
      <c r="AD25" s="3">
        <f>Sheet1!AE39</f>
        <v>20000</v>
      </c>
      <c r="AE25" s="3">
        <f>Sheet1!AF39</f>
        <v>20000</v>
      </c>
      <c r="AF25" s="3">
        <f>Sheet1!AG39</f>
        <v>20000</v>
      </c>
      <c r="AG25" s="3">
        <f>Sheet1!AH39</f>
        <v>20000</v>
      </c>
      <c r="AH25" s="3">
        <f>Sheet1!AI39</f>
        <v>20000</v>
      </c>
      <c r="AI25" s="3">
        <f>Sheet1!AJ39</f>
        <v>20000</v>
      </c>
      <c r="AJ25" s="3">
        <f>Sheet1!AK39</f>
        <v>20000</v>
      </c>
      <c r="AK25" s="3">
        <f>Sheet1!AL39</f>
        <v>20000</v>
      </c>
      <c r="AL25" s="3">
        <f>Sheet1!AM39</f>
        <v>20000</v>
      </c>
      <c r="AM25" s="3">
        <f>Sheet1!AN39</f>
        <v>20000</v>
      </c>
      <c r="AN25" s="3">
        <f>Sheet1!AO39</f>
        <v>20000</v>
      </c>
      <c r="AO25" s="3">
        <f>Sheet1!AP39</f>
        <v>0</v>
      </c>
      <c r="AP25" s="3">
        <f>Sheet1!AQ39</f>
        <v>0</v>
      </c>
      <c r="AQ25" s="3">
        <f>Sheet1!AR39</f>
        <v>0</v>
      </c>
      <c r="AR25" s="3">
        <f>Sheet1!AS39</f>
        <v>0</v>
      </c>
      <c r="AS25" s="3">
        <f>Sheet1!AT39</f>
        <v>0</v>
      </c>
      <c r="AT25" s="3">
        <f>Sheet1!AU39</f>
        <v>0</v>
      </c>
      <c r="AU25" s="3">
        <f>Sheet1!AV39</f>
        <v>0</v>
      </c>
      <c r="AV25" s="3">
        <f>Sheet1!AW39</f>
        <v>0</v>
      </c>
      <c r="AW25" s="3">
        <f>Sheet1!AX39</f>
        <v>0</v>
      </c>
      <c r="AX25" s="3">
        <f>Sheet1!AY39</f>
        <v>0</v>
      </c>
      <c r="AY25" s="3">
        <f>Sheet1!AZ39</f>
        <v>0</v>
      </c>
      <c r="AZ25" s="3">
        <f>Sheet1!BA39</f>
        <v>0</v>
      </c>
      <c r="BA25" s="3">
        <f>Sheet1!BB39</f>
        <v>0</v>
      </c>
      <c r="BB25" s="3">
        <f>Sheet1!BC39</f>
        <v>0</v>
      </c>
      <c r="BC25" s="3">
        <f>Sheet1!BD39</f>
        <v>0</v>
      </c>
      <c r="BD25" s="3">
        <f>Sheet1!BE39</f>
        <v>0</v>
      </c>
      <c r="BE25" s="3">
        <f>Sheet1!BF39</f>
        <v>0</v>
      </c>
      <c r="BF25" s="3">
        <f>Sheet1!BG39</f>
        <v>0</v>
      </c>
      <c r="BG25" s="3">
        <f>Sheet1!BH39</f>
        <v>0</v>
      </c>
      <c r="BH25" s="3">
        <f>Sheet1!BI39</f>
        <v>0</v>
      </c>
      <c r="BI25" s="3">
        <f>Sheet1!BJ39</f>
        <v>0</v>
      </c>
      <c r="BJ25" s="3">
        <f>Sheet1!BK39</f>
        <v>0</v>
      </c>
      <c r="BK25" s="3">
        <f>Sheet1!BL39</f>
        <v>0</v>
      </c>
      <c r="BL25" s="3">
        <f>Sheet1!BM39</f>
        <v>0</v>
      </c>
      <c r="BM25" s="3">
        <f>Sheet1!BN39</f>
        <v>0</v>
      </c>
      <c r="BN25" s="3">
        <f>Sheet1!BO39</f>
        <v>0</v>
      </c>
      <c r="BO25" s="3">
        <f>Sheet1!BP39</f>
        <v>0</v>
      </c>
      <c r="BP25" s="3">
        <f>Sheet1!BQ39</f>
        <v>0</v>
      </c>
      <c r="BQ25" s="3">
        <f>Sheet1!BR39</f>
        <v>0</v>
      </c>
      <c r="BR25" s="3">
        <f>Sheet1!BS39</f>
        <v>0</v>
      </c>
      <c r="BS25" s="3">
        <f>Sheet1!BT39</f>
        <v>0</v>
      </c>
      <c r="BT25" s="3">
        <f>Sheet1!BU39</f>
        <v>0</v>
      </c>
      <c r="BU25" s="3">
        <f>Sheet1!BV39</f>
        <v>0</v>
      </c>
      <c r="BV25" s="3">
        <f>Sheet1!BW39</f>
        <v>0</v>
      </c>
      <c r="BW25" s="3">
        <f>Sheet1!BX39</f>
        <v>0</v>
      </c>
      <c r="BX25" s="3">
        <f>Sheet1!BY39</f>
        <v>0</v>
      </c>
      <c r="BY25" s="3">
        <f>Sheet1!BZ39</f>
        <v>0</v>
      </c>
      <c r="BZ25" s="3">
        <f>Sheet1!CA39</f>
        <v>0</v>
      </c>
      <c r="CA25" s="3">
        <f>Sheet1!CB39</f>
        <v>0</v>
      </c>
      <c r="CB25" s="3">
        <f>Sheet1!CC39</f>
        <v>0</v>
      </c>
      <c r="CC25" s="3">
        <f>Sheet1!CD39</f>
        <v>0</v>
      </c>
    </row>
    <row r="26" spans="1:81">
      <c r="A26" t="s">
        <v>17</v>
      </c>
      <c r="B26" s="3">
        <f ca="1">Sheet1!C40</f>
        <v>0</v>
      </c>
      <c r="C26" s="3">
        <f ca="1">Sheet1!D40</f>
        <v>0</v>
      </c>
      <c r="D26" s="3">
        <f ca="1">Sheet1!E40</f>
        <v>0</v>
      </c>
      <c r="E26" s="3">
        <f ca="1">Sheet1!F40</f>
        <v>0</v>
      </c>
      <c r="F26" s="3">
        <f ca="1">Sheet1!G40</f>
        <v>32727240</v>
      </c>
      <c r="G26" s="3">
        <f ca="1">Sheet1!H40</f>
        <v>32727240</v>
      </c>
      <c r="H26" s="3">
        <f ca="1">Sheet1!I40</f>
        <v>32727240</v>
      </c>
      <c r="I26" s="3">
        <f ca="1">Sheet1!J40</f>
        <v>32727240</v>
      </c>
      <c r="J26" s="3">
        <f ca="1">Sheet1!K40</f>
        <v>32727240</v>
      </c>
      <c r="K26" s="3">
        <f ca="1">Sheet1!L40</f>
        <v>32727240</v>
      </c>
      <c r="L26" s="3">
        <f ca="1">Sheet1!M40</f>
        <v>32727240</v>
      </c>
      <c r="M26" s="3">
        <f ca="1">Sheet1!N40</f>
        <v>32727240</v>
      </c>
      <c r="N26" s="3">
        <f ca="1">Sheet1!O40</f>
        <v>32727240</v>
      </c>
      <c r="O26" s="3">
        <f ca="1">Sheet1!P40</f>
        <v>32727240</v>
      </c>
      <c r="P26" s="3">
        <f ca="1">Sheet1!Q40</f>
        <v>32727600.000000015</v>
      </c>
      <c r="Q26" s="3">
        <f ca="1">Sheet1!R40</f>
        <v>79166540</v>
      </c>
      <c r="R26" s="3">
        <f ca="1">Sheet1!S40</f>
        <v>79166540</v>
      </c>
      <c r="S26" s="3">
        <f ca="1">Sheet1!T40</f>
        <v>79166540</v>
      </c>
      <c r="T26" s="3">
        <f ca="1">Sheet1!U40</f>
        <v>79166540</v>
      </c>
      <c r="U26" s="3">
        <f ca="1">Sheet1!V40</f>
        <v>79166540</v>
      </c>
      <c r="V26" s="3">
        <f ca="1">Sheet1!W40</f>
        <v>79166540</v>
      </c>
      <c r="W26" s="3">
        <f ca="1">Sheet1!X40</f>
        <v>79166540</v>
      </c>
      <c r="X26" s="3">
        <f ca="1">Sheet1!Y40</f>
        <v>79166540</v>
      </c>
      <c r="Y26" s="3">
        <f ca="1">Sheet1!Z40</f>
        <v>79166540</v>
      </c>
      <c r="Z26" s="3">
        <f ca="1">Sheet1!AA40</f>
        <v>79166540</v>
      </c>
      <c r="AA26" s="3">
        <f ca="1">Sheet1!AB40</f>
        <v>79166540</v>
      </c>
      <c r="AB26" s="3">
        <f ca="1">Sheet1!AC40</f>
        <v>79168060.000000104</v>
      </c>
      <c r="AC26" s="3">
        <f ca="1">Sheet1!AD40</f>
        <v>85714200</v>
      </c>
      <c r="AD26" s="3">
        <f ca="1">Sheet1!AE40</f>
        <v>85714200</v>
      </c>
      <c r="AE26" s="3">
        <f ca="1">Sheet1!AF40</f>
        <v>85714200</v>
      </c>
      <c r="AF26" s="3">
        <f ca="1">Sheet1!AG40</f>
        <v>85714200</v>
      </c>
      <c r="AG26" s="3">
        <f ca="1">Sheet1!AH40</f>
        <v>85714200</v>
      </c>
      <c r="AH26" s="3">
        <f ca="1">Sheet1!AI40</f>
        <v>85714200</v>
      </c>
      <c r="AI26" s="3">
        <f ca="1">Sheet1!AJ40</f>
        <v>85714200</v>
      </c>
      <c r="AJ26" s="3">
        <f ca="1">Sheet1!AK40</f>
        <v>0</v>
      </c>
      <c r="AK26" s="3">
        <f ca="1">Sheet1!AL40</f>
        <v>0</v>
      </c>
      <c r="AL26" s="3">
        <f ca="1">Sheet1!AM40</f>
        <v>0</v>
      </c>
      <c r="AM26" s="3">
        <f ca="1">Sheet1!AN40</f>
        <v>0</v>
      </c>
      <c r="AN26" s="3">
        <f ca="1">Sheet1!AO40</f>
        <v>0</v>
      </c>
      <c r="AO26" s="3">
        <f ca="1">Sheet1!AP40</f>
        <v>0</v>
      </c>
      <c r="AP26" s="3">
        <f ca="1">Sheet1!AQ40</f>
        <v>0</v>
      </c>
      <c r="AQ26" s="3">
        <f ca="1">Sheet1!AR40</f>
        <v>0</v>
      </c>
      <c r="AR26" s="3">
        <f ca="1">Sheet1!AS40</f>
        <v>0</v>
      </c>
      <c r="AS26" s="3">
        <f>Sheet1!AT40</f>
        <v>0</v>
      </c>
      <c r="AT26" s="3">
        <f>Sheet1!AU40</f>
        <v>0</v>
      </c>
      <c r="AU26" s="3">
        <f>Sheet1!AV40</f>
        <v>0</v>
      </c>
      <c r="AV26" s="3">
        <f>Sheet1!AW40</f>
        <v>0</v>
      </c>
      <c r="AW26" s="3">
        <f>Sheet1!AX40</f>
        <v>0</v>
      </c>
      <c r="AX26" s="3">
        <f>Sheet1!AY40</f>
        <v>0</v>
      </c>
      <c r="AY26" s="3">
        <f>Sheet1!AZ40</f>
        <v>0</v>
      </c>
      <c r="AZ26" s="3">
        <f>Sheet1!BA40</f>
        <v>0</v>
      </c>
      <c r="BA26" s="3">
        <f>Sheet1!BB40</f>
        <v>0</v>
      </c>
      <c r="BB26" s="3">
        <f>Sheet1!BC40</f>
        <v>0</v>
      </c>
      <c r="BC26" s="3">
        <f>Sheet1!BD40</f>
        <v>0</v>
      </c>
      <c r="BD26" s="3">
        <f>Sheet1!BE40</f>
        <v>0</v>
      </c>
      <c r="BE26" s="3">
        <f>Sheet1!BF40</f>
        <v>0</v>
      </c>
      <c r="BF26" s="3">
        <f>Sheet1!BG40</f>
        <v>0</v>
      </c>
      <c r="BG26" s="3">
        <f>Sheet1!BH40</f>
        <v>0</v>
      </c>
      <c r="BH26" s="3">
        <f>Sheet1!BI40</f>
        <v>0</v>
      </c>
      <c r="BI26" s="3">
        <f>Sheet1!BJ40</f>
        <v>0</v>
      </c>
      <c r="BJ26" s="3">
        <f>Sheet1!BK40</f>
        <v>0</v>
      </c>
      <c r="BK26" s="3">
        <f>Sheet1!BL40</f>
        <v>0</v>
      </c>
      <c r="BL26" s="3">
        <f>Sheet1!BM40</f>
        <v>0</v>
      </c>
      <c r="BM26" s="3">
        <f>Sheet1!BN40</f>
        <v>0</v>
      </c>
      <c r="BN26" s="3">
        <f>Sheet1!BO40</f>
        <v>0</v>
      </c>
      <c r="BO26" s="3">
        <f>Sheet1!BP40</f>
        <v>0</v>
      </c>
      <c r="BP26" s="3">
        <f>Sheet1!BQ40</f>
        <v>0</v>
      </c>
      <c r="BQ26" s="3">
        <f>Sheet1!BR40</f>
        <v>0</v>
      </c>
      <c r="BR26" s="3">
        <f>Sheet1!BS40</f>
        <v>0</v>
      </c>
      <c r="BS26" s="3">
        <f>Sheet1!BT40</f>
        <v>0</v>
      </c>
      <c r="BT26" s="3">
        <f>Sheet1!BU40</f>
        <v>0</v>
      </c>
      <c r="BU26" s="3">
        <f>Sheet1!BV40</f>
        <v>0</v>
      </c>
      <c r="BV26" s="3">
        <f>Sheet1!BW40</f>
        <v>0</v>
      </c>
      <c r="BW26" s="3">
        <f>Sheet1!BX40</f>
        <v>0</v>
      </c>
      <c r="BX26" s="3">
        <f>Sheet1!BY40</f>
        <v>0</v>
      </c>
      <c r="BY26" s="3">
        <f>Sheet1!BZ40</f>
        <v>0</v>
      </c>
      <c r="BZ26" s="3">
        <f>Sheet1!CA40</f>
        <v>0</v>
      </c>
      <c r="CA26" s="3">
        <f>Sheet1!CB40</f>
        <v>0</v>
      </c>
      <c r="CB26" s="3">
        <f>Sheet1!CC40</f>
        <v>0</v>
      </c>
      <c r="CC26" s="3">
        <f>Sheet1!CD40</f>
        <v>0</v>
      </c>
    </row>
    <row r="27" spans="1:81">
      <c r="A27" t="s">
        <v>18</v>
      </c>
      <c r="B27" s="3">
        <f ca="1">Sheet1!C41</f>
        <v>0</v>
      </c>
      <c r="C27" s="3">
        <f ca="1">Sheet1!D41</f>
        <v>0</v>
      </c>
      <c r="D27" s="3">
        <f ca="1">Sheet1!E41</f>
        <v>0</v>
      </c>
      <c r="E27" s="3">
        <f ca="1">Sheet1!F41</f>
        <v>0</v>
      </c>
      <c r="F27" s="3">
        <f ca="1">Sheet1!G41</f>
        <v>3272724</v>
      </c>
      <c r="G27" s="3">
        <f ca="1">Sheet1!H41</f>
        <v>3272724</v>
      </c>
      <c r="H27" s="3">
        <f ca="1">Sheet1!I41</f>
        <v>9818172</v>
      </c>
      <c r="I27" s="3">
        <f ca="1">Sheet1!J41</f>
        <v>9818172</v>
      </c>
      <c r="J27" s="3">
        <f ca="1">Sheet1!K41</f>
        <v>29454516</v>
      </c>
      <c r="K27" s="3">
        <f ca="1">Sheet1!L41</f>
        <v>29454516</v>
      </c>
      <c r="L27" s="3">
        <f ca="1">Sheet1!M41</f>
        <v>29454516</v>
      </c>
      <c r="M27" s="3">
        <f ca="1">Sheet1!N41</f>
        <v>29454516</v>
      </c>
      <c r="N27" s="3">
        <f ca="1">Sheet1!O41</f>
        <v>29454516</v>
      </c>
      <c r="O27" s="3">
        <f ca="1">Sheet1!P41</f>
        <v>29454516</v>
      </c>
      <c r="P27" s="3">
        <f ca="1">Sheet1!Q41</f>
        <v>29454552</v>
      </c>
      <c r="Q27" s="3">
        <f ca="1">Sheet1!R41</f>
        <v>34098446</v>
      </c>
      <c r="R27" s="3">
        <f ca="1">Sheet1!S41</f>
        <v>37371242</v>
      </c>
      <c r="S27" s="3">
        <f ca="1">Sheet1!T41</f>
        <v>46659030</v>
      </c>
      <c r="T27" s="3">
        <f ca="1">Sheet1!U41</f>
        <v>46659246.000000007</v>
      </c>
      <c r="U27" s="3">
        <f ca="1">Sheet1!V41</f>
        <v>74522610</v>
      </c>
      <c r="V27" s="3">
        <f ca="1">Sheet1!W41</f>
        <v>74522610</v>
      </c>
      <c r="W27" s="3">
        <f ca="1">Sheet1!X41</f>
        <v>74522610</v>
      </c>
      <c r="X27" s="3">
        <f ca="1">Sheet1!Y41</f>
        <v>74522610</v>
      </c>
      <c r="Y27" s="3">
        <f ca="1">Sheet1!Z41</f>
        <v>74522610</v>
      </c>
      <c r="Z27" s="3">
        <f ca="1">Sheet1!AA41</f>
        <v>74522610</v>
      </c>
      <c r="AA27" s="3">
        <f ca="1">Sheet1!AB41</f>
        <v>74522610</v>
      </c>
      <c r="AB27" s="3">
        <f ca="1">Sheet1!AC41</f>
        <v>74522798.000000015</v>
      </c>
      <c r="AC27" s="3">
        <f ca="1">Sheet1!AD41</f>
        <v>79821306</v>
      </c>
      <c r="AD27" s="3">
        <f ca="1">Sheet1!AE41</f>
        <v>79821610.00000003</v>
      </c>
      <c r="AE27" s="3">
        <f ca="1">Sheet1!AF41</f>
        <v>81130838</v>
      </c>
      <c r="AF27" s="3">
        <f ca="1">Sheet1!AG41</f>
        <v>81131750.00000006</v>
      </c>
      <c r="AG27" s="3">
        <f ca="1">Sheet1!AH41</f>
        <v>85059434</v>
      </c>
      <c r="AH27" s="3">
        <f ca="1">Sheet1!AI41</f>
        <v>85059434</v>
      </c>
      <c r="AI27" s="3">
        <f ca="1">Sheet1!AJ41</f>
        <v>85059434</v>
      </c>
      <c r="AJ27" s="3">
        <f ca="1">Sheet1!AK41</f>
        <v>76488014</v>
      </c>
      <c r="AK27" s="3">
        <f ca="1">Sheet1!AL41</f>
        <v>76488014</v>
      </c>
      <c r="AL27" s="3">
        <f ca="1">Sheet1!AM41</f>
        <v>59345174</v>
      </c>
      <c r="AM27" s="3">
        <f ca="1">Sheet1!AN41</f>
        <v>59345174</v>
      </c>
      <c r="AN27" s="3">
        <f ca="1">Sheet1!AO41</f>
        <v>7916806.0000000112</v>
      </c>
      <c r="AO27" s="3">
        <f ca="1">Sheet1!AP41</f>
        <v>8571420</v>
      </c>
      <c r="AP27" s="3">
        <f ca="1">Sheet1!AQ41</f>
        <v>8571420</v>
      </c>
      <c r="AQ27" s="3">
        <f ca="1">Sheet1!AR41</f>
        <v>8571420</v>
      </c>
      <c r="AR27" s="3">
        <f ca="1">Sheet1!AS41</f>
        <v>8571420</v>
      </c>
      <c r="AS27" s="3">
        <f ca="1">Sheet1!AT41</f>
        <v>8571420</v>
      </c>
      <c r="AT27" s="3">
        <f ca="1">Sheet1!AU41</f>
        <v>8571420</v>
      </c>
      <c r="AU27" s="3">
        <f ca="1">Sheet1!AV41</f>
        <v>8571420</v>
      </c>
      <c r="AV27" s="3">
        <f ca="1">Sheet1!AW41</f>
        <v>0</v>
      </c>
      <c r="AW27" s="3">
        <f ca="1">Sheet1!AX41</f>
        <v>0</v>
      </c>
      <c r="AX27" s="3">
        <f ca="1">Sheet1!AY41</f>
        <v>0</v>
      </c>
      <c r="AY27" s="3">
        <f ca="1">Sheet1!AZ41</f>
        <v>0</v>
      </c>
      <c r="AZ27" s="3">
        <f ca="1">Sheet1!BA41</f>
        <v>0</v>
      </c>
      <c r="BA27" s="3">
        <f ca="1">Sheet1!BB41</f>
        <v>0</v>
      </c>
      <c r="BB27" s="3">
        <f ca="1">Sheet1!BC41</f>
        <v>0</v>
      </c>
      <c r="BC27" s="3">
        <f ca="1">Sheet1!BD41</f>
        <v>0</v>
      </c>
      <c r="BD27" s="3">
        <f ca="1">Sheet1!BE41</f>
        <v>0</v>
      </c>
      <c r="BE27" s="3">
        <f ca="1">Sheet1!BF41</f>
        <v>0</v>
      </c>
      <c r="BF27" s="3">
        <f ca="1">Sheet1!BG41</f>
        <v>0</v>
      </c>
      <c r="BG27" s="3">
        <f ca="1">Sheet1!BH41</f>
        <v>0</v>
      </c>
      <c r="BH27" s="3">
        <f ca="1">Sheet1!BI41</f>
        <v>0</v>
      </c>
      <c r="BI27" s="3">
        <f ca="1">Sheet1!BJ41</f>
        <v>0</v>
      </c>
      <c r="BJ27" s="3">
        <f ca="1">Sheet1!BK41</f>
        <v>0</v>
      </c>
      <c r="BK27" s="3">
        <f ca="1">Sheet1!BL41</f>
        <v>0</v>
      </c>
      <c r="BL27" s="3">
        <f ca="1">Sheet1!BM41</f>
        <v>0</v>
      </c>
      <c r="BM27" s="3">
        <f ca="1">Sheet1!BN41</f>
        <v>0</v>
      </c>
      <c r="BN27" s="3">
        <f ca="1">Sheet1!BO41</f>
        <v>0</v>
      </c>
      <c r="BO27" s="3">
        <f ca="1">Sheet1!BP41</f>
        <v>0</v>
      </c>
      <c r="BP27" s="3">
        <f ca="1">Sheet1!BQ41</f>
        <v>0</v>
      </c>
      <c r="BQ27" s="3">
        <f ca="1">Sheet1!BR41</f>
        <v>0</v>
      </c>
      <c r="BR27" s="3">
        <f ca="1">Sheet1!BS41</f>
        <v>0</v>
      </c>
      <c r="BS27" s="3">
        <f ca="1">Sheet1!BT41</f>
        <v>0</v>
      </c>
      <c r="BT27" s="3">
        <f ca="1">Sheet1!BU41</f>
        <v>0</v>
      </c>
      <c r="BU27" s="3">
        <f ca="1">Sheet1!BV41</f>
        <v>0</v>
      </c>
      <c r="BV27" s="3">
        <f ca="1">Sheet1!BW41</f>
        <v>0</v>
      </c>
      <c r="BW27" s="3">
        <f ca="1">Sheet1!BX41</f>
        <v>0</v>
      </c>
      <c r="BX27" s="3">
        <f ca="1">Sheet1!BY41</f>
        <v>0</v>
      </c>
      <c r="BY27" s="3">
        <f ca="1">Sheet1!BZ41</f>
        <v>0</v>
      </c>
      <c r="BZ27" s="3">
        <f ca="1">Sheet1!CA41</f>
        <v>0</v>
      </c>
      <c r="CA27" s="3">
        <f ca="1">Sheet1!CB41</f>
        <v>0</v>
      </c>
      <c r="CB27" s="3">
        <f ca="1">Sheet1!CC41</f>
        <v>0</v>
      </c>
      <c r="CC27" s="3">
        <f ca="1">Sheet1!CD41</f>
        <v>0</v>
      </c>
    </row>
    <row r="28" spans="1:81">
      <c r="A28" t="s">
        <v>414</v>
      </c>
      <c r="B28" s="3">
        <f ca="1">Sheet1!C42</f>
        <v>0</v>
      </c>
      <c r="C28" s="3">
        <f ca="1">Sheet1!D42</f>
        <v>0</v>
      </c>
      <c r="D28" s="3">
        <f ca="1">Sheet1!E42</f>
        <v>0</v>
      </c>
      <c r="E28" s="3">
        <f ca="1">Sheet1!F42</f>
        <v>0</v>
      </c>
      <c r="F28" s="3">
        <f ca="1">Sheet1!G42</f>
        <v>1818.18</v>
      </c>
      <c r="G28" s="3">
        <f ca="1">Sheet1!H42</f>
        <v>3636.36</v>
      </c>
      <c r="H28" s="3">
        <f ca="1">Sheet1!I42</f>
        <v>5454.54</v>
      </c>
      <c r="I28" s="3">
        <f ca="1">Sheet1!J42</f>
        <v>7272.72</v>
      </c>
      <c r="J28" s="3">
        <f ca="1">Sheet1!K42</f>
        <v>9090.9</v>
      </c>
      <c r="K28" s="3">
        <f ca="1">Sheet1!L42</f>
        <v>10909.08</v>
      </c>
      <c r="L28" s="3">
        <f ca="1">Sheet1!M42</f>
        <v>12727.26</v>
      </c>
      <c r="M28" s="3">
        <f ca="1">Sheet1!N42</f>
        <v>14545.44</v>
      </c>
      <c r="N28" s="3">
        <f ca="1">Sheet1!O42</f>
        <v>16363.62</v>
      </c>
      <c r="O28" s="3">
        <f ca="1">Sheet1!P42</f>
        <v>18181.8</v>
      </c>
      <c r="P28" s="3">
        <f ca="1">Sheet1!Q42</f>
        <v>20000</v>
      </c>
      <c r="Q28" s="3">
        <f ca="1">Sheet1!R42</f>
        <v>24166.66</v>
      </c>
      <c r="R28" s="3">
        <f ca="1">Sheet1!S42</f>
        <v>28333.32</v>
      </c>
      <c r="S28" s="3">
        <f ca="1">Sheet1!T42</f>
        <v>32499.98</v>
      </c>
      <c r="T28" s="3">
        <f ca="1">Sheet1!U42</f>
        <v>36666.639999999999</v>
      </c>
      <c r="U28" s="3">
        <f ca="1">Sheet1!V42</f>
        <v>40833.300000000003</v>
      </c>
      <c r="V28" s="3">
        <f ca="1">Sheet1!W42</f>
        <v>44999.960000000006</v>
      </c>
      <c r="W28" s="3">
        <f ca="1">Sheet1!X42</f>
        <v>49166.62000000001</v>
      </c>
      <c r="X28" s="3">
        <f ca="1">Sheet1!Y42</f>
        <v>53333.280000000013</v>
      </c>
      <c r="Y28" s="3">
        <f ca="1">Sheet1!Z42</f>
        <v>57499.940000000017</v>
      </c>
      <c r="Z28" s="3">
        <f ca="1">Sheet1!AA42</f>
        <v>61666.60000000002</v>
      </c>
      <c r="AA28" s="3">
        <f ca="1">Sheet1!AB42</f>
        <v>65833.260000000024</v>
      </c>
      <c r="AB28" s="3">
        <f ca="1">Sheet1!AC42</f>
        <v>70000.000000000029</v>
      </c>
      <c r="AC28" s="3">
        <f ca="1">Sheet1!AD42</f>
        <v>74285.710000000036</v>
      </c>
      <c r="AD28" s="3">
        <f ca="1">Sheet1!AE42</f>
        <v>78571.420000000042</v>
      </c>
      <c r="AE28" s="3">
        <f ca="1">Sheet1!AF42</f>
        <v>82857.130000000048</v>
      </c>
      <c r="AF28" s="3">
        <f ca="1">Sheet1!AG42</f>
        <v>87142.840000000055</v>
      </c>
      <c r="AG28" s="3">
        <f ca="1">Sheet1!AH42</f>
        <v>91428.550000000061</v>
      </c>
      <c r="AH28" s="3">
        <f ca="1">Sheet1!AI42</f>
        <v>95714.260000000068</v>
      </c>
      <c r="AI28" s="3">
        <f ca="1">Sheet1!AJ42</f>
        <v>99999.970000000074</v>
      </c>
      <c r="AJ28" s="3">
        <f ca="1">Sheet1!AK42</f>
        <v>99999.970000000074</v>
      </c>
      <c r="AK28" s="3">
        <f ca="1">Sheet1!AL42</f>
        <v>99999.970000000074</v>
      </c>
      <c r="AL28" s="3">
        <f ca="1">Sheet1!AM42</f>
        <v>99999.970000000074</v>
      </c>
      <c r="AM28" s="3">
        <f ca="1">Sheet1!AN42</f>
        <v>99999.970000000074</v>
      </c>
      <c r="AN28" s="3">
        <f ca="1">Sheet1!AO42</f>
        <v>99999.970000000074</v>
      </c>
      <c r="AO28" s="3">
        <f ca="1">Sheet1!AP42</f>
        <v>99999.970000000074</v>
      </c>
      <c r="AP28" s="3">
        <f ca="1">Sheet1!AQ42</f>
        <v>99999.970000000074</v>
      </c>
      <c r="AQ28" s="3">
        <f ca="1">Sheet1!AR42</f>
        <v>99999.970000000074</v>
      </c>
      <c r="AR28" s="3">
        <f ca="1">Sheet1!AS42</f>
        <v>99999.970000000074</v>
      </c>
      <c r="AS28" s="3">
        <f ca="1">Sheet1!AT42</f>
        <v>99999.970000000074</v>
      </c>
      <c r="AT28" s="3">
        <f ca="1">Sheet1!AU42</f>
        <v>99999.970000000074</v>
      </c>
      <c r="AU28" s="3">
        <f ca="1">Sheet1!AV42</f>
        <v>99999.970000000074</v>
      </c>
      <c r="AV28" s="3">
        <f ca="1">Sheet1!AW42</f>
        <v>99999.970000000074</v>
      </c>
      <c r="AW28" s="3">
        <f ca="1">Sheet1!AX42</f>
        <v>99999.970000000074</v>
      </c>
      <c r="AX28" s="3">
        <f ca="1">Sheet1!AY42</f>
        <v>99999.970000000074</v>
      </c>
      <c r="AY28" s="3">
        <f ca="1">Sheet1!AZ42</f>
        <v>99999.970000000074</v>
      </c>
      <c r="AZ28" s="3">
        <f ca="1">Sheet1!BA42</f>
        <v>99999.970000000074</v>
      </c>
      <c r="BA28" s="3">
        <f ca="1">Sheet1!BB42</f>
        <v>99999.970000000074</v>
      </c>
      <c r="BB28" s="3">
        <f ca="1">Sheet1!BC42</f>
        <v>99999.970000000074</v>
      </c>
      <c r="BC28" s="3">
        <f ca="1">Sheet1!BD42</f>
        <v>99999.970000000074</v>
      </c>
      <c r="BD28" s="3">
        <f ca="1">Sheet1!BE42</f>
        <v>99999.970000000074</v>
      </c>
      <c r="BE28" s="3">
        <f ca="1">Sheet1!BF42</f>
        <v>99999.970000000074</v>
      </c>
      <c r="BF28" s="3">
        <f ca="1">Sheet1!BG42</f>
        <v>99999.970000000074</v>
      </c>
      <c r="BG28" s="3">
        <f ca="1">Sheet1!BH42</f>
        <v>99999.970000000074</v>
      </c>
      <c r="BH28" s="3">
        <f ca="1">Sheet1!BI42</f>
        <v>99999.970000000074</v>
      </c>
      <c r="BI28" s="3">
        <f ca="1">Sheet1!BJ42</f>
        <v>99999.970000000074</v>
      </c>
      <c r="BJ28" s="3">
        <f ca="1">Sheet1!BK42</f>
        <v>99999.970000000074</v>
      </c>
      <c r="BK28" s="3">
        <f ca="1">Sheet1!BL42</f>
        <v>99999.970000000074</v>
      </c>
      <c r="BL28" s="3">
        <f ca="1">Sheet1!BM42</f>
        <v>99999.970000000074</v>
      </c>
      <c r="BM28" s="3">
        <f ca="1">Sheet1!BN42</f>
        <v>99999.970000000074</v>
      </c>
      <c r="BN28" s="3">
        <f ca="1">Sheet1!BO42</f>
        <v>99999.970000000074</v>
      </c>
      <c r="BO28" s="3">
        <f ca="1">Sheet1!BP42</f>
        <v>99999.970000000074</v>
      </c>
      <c r="BP28" s="3">
        <f ca="1">Sheet1!BQ42</f>
        <v>99999.970000000074</v>
      </c>
      <c r="BQ28" s="3">
        <f ca="1">Sheet1!BR42</f>
        <v>99999.970000000074</v>
      </c>
      <c r="BR28" s="3">
        <f ca="1">Sheet1!BS42</f>
        <v>99999.970000000074</v>
      </c>
      <c r="BS28" s="3">
        <f ca="1">Sheet1!BT42</f>
        <v>99999.970000000074</v>
      </c>
      <c r="BT28" s="3">
        <f ca="1">Sheet1!BU42</f>
        <v>99999.970000000074</v>
      </c>
      <c r="BU28" s="3">
        <f ca="1">Sheet1!BV42</f>
        <v>99999.970000000074</v>
      </c>
      <c r="BV28" s="3">
        <f ca="1">Sheet1!BW42</f>
        <v>99999.970000000074</v>
      </c>
      <c r="BW28" s="3">
        <f ca="1">Sheet1!BX42</f>
        <v>99999.970000000074</v>
      </c>
      <c r="BX28" s="3">
        <f ca="1">Sheet1!BY42</f>
        <v>99999.970000000074</v>
      </c>
      <c r="BY28" s="3">
        <f ca="1">Sheet1!BZ42</f>
        <v>99999.970000000074</v>
      </c>
      <c r="BZ28" s="3">
        <f ca="1">Sheet1!CA42</f>
        <v>99999.970000000074</v>
      </c>
      <c r="CA28" s="3">
        <f ca="1">Sheet1!CB42</f>
        <v>99999.970000000074</v>
      </c>
      <c r="CB28" s="3">
        <f ca="1">Sheet1!CC42</f>
        <v>99999.970000000074</v>
      </c>
      <c r="CC28" s="3">
        <f ca="1">Sheet1!CD42</f>
        <v>99999.970000000074</v>
      </c>
    </row>
    <row r="29" spans="1:81">
      <c r="A29" t="s">
        <v>408</v>
      </c>
      <c r="B29" s="3">
        <f ca="1">Sheet1!$C$4-B28</f>
        <v>100000</v>
      </c>
      <c r="C29" s="3">
        <f ca="1">Sheet1!$C$4-C28</f>
        <v>100000</v>
      </c>
      <c r="D29" s="3">
        <f ca="1">Sheet1!$C$4-D28</f>
        <v>100000</v>
      </c>
      <c r="E29" s="3">
        <f ca="1">Sheet1!$C$4-E28</f>
        <v>100000</v>
      </c>
      <c r="F29" s="3">
        <f ca="1">Sheet1!$C$4-F28</f>
        <v>98181.82</v>
      </c>
      <c r="G29" s="3">
        <f ca="1">Sheet1!$C$4-G28</f>
        <v>96363.64</v>
      </c>
      <c r="H29" s="3">
        <f ca="1">Sheet1!$C$4-H28</f>
        <v>94545.46</v>
      </c>
      <c r="I29" s="3">
        <f ca="1">Sheet1!$C$4-I28</f>
        <v>92727.28</v>
      </c>
      <c r="J29" s="3">
        <f ca="1">Sheet1!$C$4-J28</f>
        <v>90909.1</v>
      </c>
      <c r="K29" s="3">
        <f ca="1">Sheet1!$C$4-K28</f>
        <v>89090.92</v>
      </c>
      <c r="L29" s="3">
        <f ca="1">Sheet1!$C$4-L28</f>
        <v>87272.74</v>
      </c>
      <c r="M29" s="3">
        <f ca="1">Sheet1!$C$4-M28</f>
        <v>85454.56</v>
      </c>
      <c r="N29" s="3">
        <f ca="1">Sheet1!$C$4-N28</f>
        <v>83636.38</v>
      </c>
      <c r="O29" s="3">
        <f ca="1">Sheet1!$C$4-O28</f>
        <v>81818.2</v>
      </c>
      <c r="P29" s="3">
        <f ca="1">Sheet1!$C$4-P28</f>
        <v>80000</v>
      </c>
      <c r="Q29" s="3">
        <f ca="1">Sheet1!$C$4-Q28</f>
        <v>75833.34</v>
      </c>
      <c r="R29" s="3">
        <f ca="1">Sheet1!$C$4-R28</f>
        <v>71666.679999999993</v>
      </c>
      <c r="S29" s="3">
        <f ca="1">Sheet1!$C$4-S28</f>
        <v>67500.02</v>
      </c>
      <c r="T29" s="3">
        <f ca="1">Sheet1!$C$4-T28</f>
        <v>63333.36</v>
      </c>
      <c r="U29" s="3">
        <f ca="1">Sheet1!$C$4-U28</f>
        <v>59166.7</v>
      </c>
      <c r="V29" s="3">
        <f ca="1">Sheet1!$C$4-V28</f>
        <v>55000.039999999994</v>
      </c>
      <c r="W29" s="3">
        <f ca="1">Sheet1!$C$4-W28</f>
        <v>50833.37999999999</v>
      </c>
      <c r="X29" s="3">
        <f ca="1">Sheet1!$C$4-X28</f>
        <v>46666.719999999987</v>
      </c>
      <c r="Y29" s="3">
        <f ca="1">Sheet1!$C$4-Y28</f>
        <v>42500.059999999983</v>
      </c>
      <c r="Z29" s="3">
        <f ca="1">Sheet1!$C$4-Z28</f>
        <v>38333.39999999998</v>
      </c>
      <c r="AA29" s="3">
        <f ca="1">Sheet1!$C$4-AA28</f>
        <v>34166.739999999976</v>
      </c>
      <c r="AB29" s="3">
        <f ca="1">Sheet1!$C$4-AB28</f>
        <v>29999.999999999971</v>
      </c>
      <c r="AC29" s="3">
        <f ca="1">Sheet1!$C$4-AC28</f>
        <v>25714.289999999964</v>
      </c>
      <c r="AD29" s="3">
        <f ca="1">Sheet1!$C$4-AD28</f>
        <v>21428.579999999958</v>
      </c>
      <c r="AE29" s="3">
        <f ca="1">Sheet1!$C$4-AE28</f>
        <v>17142.869999999952</v>
      </c>
      <c r="AF29" s="3">
        <f ca="1">Sheet1!$C$4-AF28</f>
        <v>12857.159999999945</v>
      </c>
      <c r="AG29" s="3">
        <f ca="1">Sheet1!$C$4-AG28</f>
        <v>8571.4499999999389</v>
      </c>
      <c r="AH29" s="3">
        <f ca="1">Sheet1!$C$4-AH28</f>
        <v>4285.7399999999325</v>
      </c>
      <c r="AI29" s="3">
        <f ca="1">Sheet1!$C$4-AI28</f>
        <v>2.9999999926076271E-2</v>
      </c>
      <c r="AJ29" s="3">
        <f ca="1">Sheet1!$C$4-AJ28</f>
        <v>2.9999999926076271E-2</v>
      </c>
      <c r="AK29" s="3">
        <f ca="1">Sheet1!$C$4-AK28</f>
        <v>2.9999999926076271E-2</v>
      </c>
      <c r="AL29" s="3">
        <f ca="1">Sheet1!$C$4-AL28</f>
        <v>2.9999999926076271E-2</v>
      </c>
      <c r="AM29" s="3">
        <f ca="1">Sheet1!$C$4-AM28</f>
        <v>2.9999999926076271E-2</v>
      </c>
      <c r="AN29" s="3">
        <f ca="1">Sheet1!$C$4-AN28</f>
        <v>2.9999999926076271E-2</v>
      </c>
      <c r="AO29" s="3">
        <f ca="1">Sheet1!$C$4-AO28</f>
        <v>2.9999999926076271E-2</v>
      </c>
      <c r="AP29" s="3">
        <f ca="1">Sheet1!$C$4-AP28</f>
        <v>2.9999999926076271E-2</v>
      </c>
      <c r="AQ29" s="3">
        <f ca="1">Sheet1!$C$4-AQ28</f>
        <v>2.9999999926076271E-2</v>
      </c>
      <c r="AR29" s="3">
        <f ca="1">Sheet1!$C$4-AR28</f>
        <v>2.9999999926076271E-2</v>
      </c>
      <c r="AS29" s="3">
        <f ca="1">Sheet1!$C$4-AS28</f>
        <v>2.9999999926076271E-2</v>
      </c>
      <c r="AT29" s="3">
        <f ca="1">Sheet1!$C$4-AT28</f>
        <v>2.9999999926076271E-2</v>
      </c>
      <c r="AU29" s="3">
        <f ca="1">Sheet1!$C$4-AU28</f>
        <v>2.9999999926076271E-2</v>
      </c>
      <c r="AV29" s="3">
        <f ca="1">Sheet1!$C$4-AV28</f>
        <v>2.9999999926076271E-2</v>
      </c>
      <c r="AW29" s="3">
        <f ca="1">Sheet1!$C$4-AW28</f>
        <v>2.9999999926076271E-2</v>
      </c>
      <c r="AX29" s="3">
        <f ca="1">Sheet1!$C$4-AX28</f>
        <v>2.9999999926076271E-2</v>
      </c>
      <c r="AY29" s="3">
        <f ca="1">Sheet1!$C$4-AY28</f>
        <v>2.9999999926076271E-2</v>
      </c>
      <c r="AZ29" s="3">
        <f ca="1">Sheet1!$C$4-AZ28</f>
        <v>2.9999999926076271E-2</v>
      </c>
      <c r="BA29" s="3">
        <f ca="1">Sheet1!$C$4-BA28</f>
        <v>2.9999999926076271E-2</v>
      </c>
      <c r="BB29" s="3">
        <f ca="1">Sheet1!$C$4-BB28</f>
        <v>2.9999999926076271E-2</v>
      </c>
      <c r="BC29" s="3">
        <f ca="1">Sheet1!$C$4-BC28</f>
        <v>2.9999999926076271E-2</v>
      </c>
      <c r="BD29" s="3">
        <f ca="1">Sheet1!$C$4-BD28</f>
        <v>2.9999999926076271E-2</v>
      </c>
      <c r="BE29" s="3">
        <f ca="1">Sheet1!$C$4-BE28</f>
        <v>2.9999999926076271E-2</v>
      </c>
      <c r="BF29" s="3">
        <f ca="1">Sheet1!$C$4-BF28</f>
        <v>2.9999999926076271E-2</v>
      </c>
      <c r="BG29" s="3">
        <f ca="1">Sheet1!$C$4-BG28</f>
        <v>2.9999999926076271E-2</v>
      </c>
      <c r="BH29" s="3">
        <f ca="1">Sheet1!$C$4-BH28</f>
        <v>2.9999999926076271E-2</v>
      </c>
      <c r="BI29" s="3">
        <f ca="1">Sheet1!$C$4-BI28</f>
        <v>2.9999999926076271E-2</v>
      </c>
      <c r="BJ29" s="3">
        <f ca="1">Sheet1!$C$4-BJ28</f>
        <v>2.9999999926076271E-2</v>
      </c>
      <c r="BK29" s="3">
        <f ca="1">Sheet1!$C$4-BK28</f>
        <v>2.9999999926076271E-2</v>
      </c>
      <c r="BL29" s="3">
        <f ca="1">Sheet1!$C$4-BL28</f>
        <v>2.9999999926076271E-2</v>
      </c>
      <c r="BM29" s="3">
        <f ca="1">Sheet1!$C$4-BM28</f>
        <v>2.9999999926076271E-2</v>
      </c>
      <c r="BN29" s="3">
        <f ca="1">Sheet1!$C$4-BN28</f>
        <v>2.9999999926076271E-2</v>
      </c>
      <c r="BO29" s="3">
        <f ca="1">Sheet1!$C$4-BO28</f>
        <v>2.9999999926076271E-2</v>
      </c>
      <c r="BP29" s="3">
        <f ca="1">Sheet1!$C$4-BP28</f>
        <v>2.9999999926076271E-2</v>
      </c>
      <c r="BQ29" s="3">
        <f ca="1">Sheet1!$C$4-BQ28</f>
        <v>2.9999999926076271E-2</v>
      </c>
      <c r="BR29" s="3">
        <f ca="1">Sheet1!$C$4-BR28</f>
        <v>2.9999999926076271E-2</v>
      </c>
      <c r="BS29" s="3">
        <f ca="1">Sheet1!$C$4-BS28</f>
        <v>2.9999999926076271E-2</v>
      </c>
      <c r="BT29" s="3">
        <f ca="1">Sheet1!$C$4-BT28</f>
        <v>2.9999999926076271E-2</v>
      </c>
      <c r="BU29" s="3">
        <f ca="1">Sheet1!$C$4-BU28</f>
        <v>2.9999999926076271E-2</v>
      </c>
      <c r="BV29" s="3">
        <f ca="1">Sheet1!$C$4-BV28</f>
        <v>2.9999999926076271E-2</v>
      </c>
      <c r="BW29" s="3">
        <f ca="1">Sheet1!$C$4-BW28</f>
        <v>2.9999999926076271E-2</v>
      </c>
      <c r="BX29" s="3">
        <f ca="1">Sheet1!$C$4-BX28</f>
        <v>2.9999999926076271E-2</v>
      </c>
      <c r="BY29" s="3">
        <f ca="1">Sheet1!$C$4-BY28</f>
        <v>2.9999999926076271E-2</v>
      </c>
      <c r="BZ29" s="3">
        <f ca="1">Sheet1!$C$4-BZ28</f>
        <v>2.9999999926076271E-2</v>
      </c>
      <c r="CA29" s="3">
        <f ca="1">Sheet1!$C$4-CA28</f>
        <v>2.9999999926076271E-2</v>
      </c>
      <c r="CB29" s="3">
        <f ca="1">Sheet1!$C$4-CB28</f>
        <v>2.9999999926076271E-2</v>
      </c>
      <c r="CC29" s="3">
        <f ca="1">Sheet1!$C$4-CC28</f>
        <v>2.9999999926076271E-2</v>
      </c>
    </row>
    <row r="30" spans="1:81">
      <c r="A30" t="s">
        <v>58</v>
      </c>
      <c r="B30" s="3">
        <f ca="1">Sheet1!D152</f>
        <v>0</v>
      </c>
      <c r="C30" s="3">
        <f ca="1">Sheet1!E152</f>
        <v>0</v>
      </c>
      <c r="D30" s="3">
        <f ca="1">Sheet1!F152</f>
        <v>0</v>
      </c>
      <c r="E30" s="3">
        <f ca="1">Sheet1!G152</f>
        <v>0</v>
      </c>
      <c r="F30" s="3">
        <f ca="1">Sheet1!H152</f>
        <v>13007126.44615439</v>
      </c>
      <c r="G30" s="3">
        <f ca="1">Sheet1!I152</f>
        <v>13007126.44615439</v>
      </c>
      <c r="H30" s="3">
        <f ca="1">Sheet1!J152</f>
        <v>13007126.44615439</v>
      </c>
      <c r="I30" s="3">
        <f ca="1">Sheet1!K152</f>
        <v>13007126.44615439</v>
      </c>
      <c r="J30" s="3">
        <f ca="1">Sheet1!L152</f>
        <v>13007126.44615439</v>
      </c>
      <c r="K30" s="3">
        <f ca="1">Sheet1!M152</f>
        <v>13007126.44615439</v>
      </c>
      <c r="L30" s="3">
        <f ca="1">Sheet1!N152</f>
        <v>13007126.44615439</v>
      </c>
      <c r="M30" s="3">
        <f ca="1">Sheet1!O152</f>
        <v>13007126.44615439</v>
      </c>
      <c r="N30" s="3">
        <f ca="1">Sheet1!P152</f>
        <v>13007126.44615439</v>
      </c>
      <c r="O30" s="3">
        <f ca="1">Sheet1!Q152</f>
        <v>13007126.44615439</v>
      </c>
      <c r="P30" s="3">
        <f ca="1">Sheet1!R152</f>
        <v>13007269.524688385</v>
      </c>
      <c r="Q30" s="3">
        <f ca="1">Sheet1!S152</f>
        <v>33550398.475499187</v>
      </c>
      <c r="R30" s="3">
        <f ca="1">Sheet1!T152</f>
        <v>33550398.475499187</v>
      </c>
      <c r="S30" s="3">
        <f ca="1">Sheet1!U152</f>
        <v>33550398.475499187</v>
      </c>
      <c r="T30" s="3">
        <f ca="1">Sheet1!V152</f>
        <v>33550398.475499187</v>
      </c>
      <c r="U30" s="3">
        <f ca="1">Sheet1!W152</f>
        <v>33550398.475499187</v>
      </c>
      <c r="V30" s="3">
        <f ca="1">Sheet1!X152</f>
        <v>33550398.475499187</v>
      </c>
      <c r="W30" s="3">
        <f ca="1">Sheet1!Y152</f>
        <v>33550398.475499187</v>
      </c>
      <c r="X30" s="3">
        <f ca="1">Sheet1!Z152</f>
        <v>33550398.475499187</v>
      </c>
      <c r="Y30" s="3">
        <f ca="1">Sheet1!AA152</f>
        <v>33550398.475499187</v>
      </c>
      <c r="Z30" s="3">
        <f ca="1">Sheet1!AB152</f>
        <v>33550398.475499187</v>
      </c>
      <c r="AA30" s="3">
        <f ca="1">Sheet1!AC152</f>
        <v>33550398.475499187</v>
      </c>
      <c r="AB30" s="3">
        <f ca="1">Sheet1!AD152</f>
        <v>33551042.644180637</v>
      </c>
      <c r="AC30" s="3">
        <f ca="1">Sheet1!AE152</f>
        <v>38358348.794506781</v>
      </c>
      <c r="AD30" s="3">
        <f ca="1">Sheet1!AF152</f>
        <v>38358348.794506781</v>
      </c>
      <c r="AE30" s="3">
        <f ca="1">Sheet1!AG152</f>
        <v>38358348.794506781</v>
      </c>
      <c r="AF30" s="3">
        <f ca="1">Sheet1!AH152</f>
        <v>38358348.794506781</v>
      </c>
      <c r="AG30" s="3">
        <f ca="1">Sheet1!AI152</f>
        <v>38358348.794506781</v>
      </c>
      <c r="AH30" s="3">
        <f ca="1">Sheet1!AJ152</f>
        <v>38358348.794506781</v>
      </c>
      <c r="AI30" s="3">
        <f ca="1">Sheet1!AK152</f>
        <v>38358348.794506781</v>
      </c>
      <c r="AJ30" s="3">
        <f ca="1">Sheet1!AL152</f>
        <v>0</v>
      </c>
      <c r="AK30" s="3">
        <f ca="1">Sheet1!AM152</f>
        <v>0</v>
      </c>
      <c r="AL30" s="3">
        <f ca="1">Sheet1!AN152</f>
        <v>0</v>
      </c>
      <c r="AM30" s="3">
        <f ca="1">Sheet1!AO152</f>
        <v>0</v>
      </c>
      <c r="AN30" s="3">
        <f ca="1">Sheet1!AP152</f>
        <v>0</v>
      </c>
      <c r="AO30" s="3">
        <f ca="1">Sheet1!AQ152</f>
        <v>0</v>
      </c>
      <c r="AP30" s="3">
        <f ca="1">Sheet1!AR152</f>
        <v>0</v>
      </c>
      <c r="AQ30" s="3">
        <f ca="1">Sheet1!AS152</f>
        <v>0</v>
      </c>
      <c r="AR30" s="3">
        <f ca="1">Sheet1!AT152</f>
        <v>0</v>
      </c>
      <c r="AS30" s="3">
        <f ca="1">Sheet1!AU152</f>
        <v>0</v>
      </c>
      <c r="AT30" s="3">
        <f ca="1">Sheet1!AV152</f>
        <v>0</v>
      </c>
      <c r="AU30" s="3">
        <f ca="1">Sheet1!AW152</f>
        <v>0</v>
      </c>
      <c r="AV30" s="3">
        <f ca="1">Sheet1!AX152</f>
        <v>0</v>
      </c>
      <c r="AW30" s="3">
        <f ca="1">Sheet1!AY152</f>
        <v>0</v>
      </c>
      <c r="AX30" s="3">
        <f ca="1">Sheet1!AZ152</f>
        <v>0</v>
      </c>
      <c r="AY30" s="3">
        <f ca="1">Sheet1!BA152</f>
        <v>0</v>
      </c>
      <c r="AZ30" s="3">
        <f ca="1">Sheet1!BB152</f>
        <v>0</v>
      </c>
      <c r="BA30" s="3">
        <f ca="1">Sheet1!BC152</f>
        <v>0</v>
      </c>
      <c r="BB30" s="3">
        <f ca="1">Sheet1!BD152</f>
        <v>0</v>
      </c>
      <c r="BC30" s="3">
        <f ca="1">Sheet1!BE152</f>
        <v>0</v>
      </c>
      <c r="BD30" s="3">
        <f ca="1">Sheet1!BF152</f>
        <v>0</v>
      </c>
      <c r="BE30" s="3">
        <f ca="1">Sheet1!BG152</f>
        <v>0</v>
      </c>
      <c r="BF30" s="3">
        <f ca="1">Sheet1!BH152</f>
        <v>0</v>
      </c>
      <c r="BG30" s="3">
        <f ca="1">Sheet1!BI152</f>
        <v>0</v>
      </c>
      <c r="BH30" s="3">
        <f ca="1">Sheet1!BJ152</f>
        <v>0</v>
      </c>
      <c r="BI30" s="3">
        <f ca="1">Sheet1!BK152</f>
        <v>0</v>
      </c>
      <c r="BJ30" s="3">
        <f ca="1">Sheet1!BL152</f>
        <v>0</v>
      </c>
      <c r="BK30" s="3">
        <f ca="1">Sheet1!BM152</f>
        <v>0</v>
      </c>
      <c r="BL30" s="3">
        <f ca="1">Sheet1!BN152</f>
        <v>0</v>
      </c>
      <c r="BM30" s="3">
        <f ca="1">Sheet1!BO152</f>
        <v>0</v>
      </c>
      <c r="BN30" s="3">
        <f ca="1">Sheet1!BP152</f>
        <v>0</v>
      </c>
      <c r="BO30" s="3">
        <f ca="1">Sheet1!BQ152</f>
        <v>0</v>
      </c>
      <c r="BP30" s="3">
        <f ca="1">Sheet1!BR152</f>
        <v>0</v>
      </c>
      <c r="BQ30" s="3">
        <f ca="1">Sheet1!BS152</f>
        <v>0</v>
      </c>
      <c r="BR30" s="3">
        <f ca="1">Sheet1!BT152</f>
        <v>0</v>
      </c>
      <c r="BS30" s="3">
        <f ca="1">Sheet1!BU152</f>
        <v>0</v>
      </c>
      <c r="BT30" s="3">
        <f ca="1">Sheet1!BV152</f>
        <v>0</v>
      </c>
      <c r="BU30" s="3">
        <f ca="1">Sheet1!BW152</f>
        <v>0</v>
      </c>
      <c r="BV30" s="3">
        <f ca="1">Sheet1!BX152</f>
        <v>0</v>
      </c>
      <c r="BW30" s="3">
        <f ca="1">Sheet1!BY152</f>
        <v>0</v>
      </c>
      <c r="BX30" s="3">
        <f ca="1">Sheet1!BZ152</f>
        <v>0</v>
      </c>
      <c r="BY30" s="3">
        <f ca="1">Sheet1!CA152</f>
        <v>0</v>
      </c>
      <c r="BZ30" s="3">
        <f ca="1">Sheet1!CB152</f>
        <v>0</v>
      </c>
      <c r="CA30" s="3">
        <f ca="1">Sheet1!CC152</f>
        <v>0</v>
      </c>
      <c r="CB30" s="3">
        <f ca="1">Sheet1!CD152</f>
        <v>0</v>
      </c>
      <c r="CC30" s="3">
        <f ca="1">Sheet1!CE152</f>
        <v>0</v>
      </c>
    </row>
    <row r="31" spans="1:81">
      <c r="A31" t="s">
        <v>59</v>
      </c>
      <c r="B31" s="3">
        <f ca="1">Sheet1!D159</f>
        <v>0</v>
      </c>
      <c r="C31" s="3">
        <f ca="1">Sheet1!E159</f>
        <v>0</v>
      </c>
      <c r="D31" s="3">
        <f ca="1">Sheet1!F159</f>
        <v>0</v>
      </c>
      <c r="E31" s="3">
        <f ca="1">Sheet1!G159</f>
        <v>0</v>
      </c>
      <c r="F31" s="3">
        <f ca="1">Sheet1!H159</f>
        <v>0</v>
      </c>
      <c r="G31" s="3">
        <f ca="1">Sheet1!I159</f>
        <v>0</v>
      </c>
      <c r="H31" s="3">
        <f ca="1">Sheet1!J159</f>
        <v>0</v>
      </c>
      <c r="I31" s="3">
        <f ca="1">Sheet1!K159</f>
        <v>0</v>
      </c>
      <c r="J31" s="3">
        <f ca="1">Sheet1!L159</f>
        <v>0</v>
      </c>
      <c r="K31" s="3">
        <f ca="1">Sheet1!M159</f>
        <v>0</v>
      </c>
      <c r="L31" s="3">
        <f ca="1">Sheet1!N159</f>
        <v>0</v>
      </c>
      <c r="M31" s="3">
        <f ca="1">Sheet1!O159</f>
        <v>0</v>
      </c>
      <c r="N31" s="3">
        <f ca="1">Sheet1!P159</f>
        <v>0</v>
      </c>
      <c r="O31" s="3">
        <f ca="1">Sheet1!Q159</f>
        <v>0</v>
      </c>
      <c r="P31" s="3">
        <f ca="1">Sheet1!R159</f>
        <v>0</v>
      </c>
      <c r="Q31" s="3">
        <f ca="1">Sheet1!S159</f>
        <v>0</v>
      </c>
      <c r="R31" s="3">
        <f ca="1">Sheet1!T159</f>
        <v>0</v>
      </c>
      <c r="S31" s="3">
        <f ca="1">Sheet1!U159</f>
        <v>0</v>
      </c>
      <c r="T31" s="3">
        <f ca="1">Sheet1!V159</f>
        <v>0</v>
      </c>
      <c r="U31" s="3">
        <f ca="1">Sheet1!W159</f>
        <v>0</v>
      </c>
      <c r="V31" s="3">
        <f ca="1">Sheet1!X159</f>
        <v>344380924.83922726</v>
      </c>
      <c r="W31" s="3">
        <f ca="1">Sheet1!Y159</f>
        <v>0</v>
      </c>
      <c r="X31" s="3">
        <f ca="1">Sheet1!Z159</f>
        <v>0</v>
      </c>
      <c r="Y31" s="3">
        <f ca="1">Sheet1!AA159</f>
        <v>0</v>
      </c>
      <c r="Z31" s="3">
        <f ca="1">Sheet1!AB159</f>
        <v>0</v>
      </c>
      <c r="AA31" s="3">
        <f ca="1">Sheet1!AC159</f>
        <v>33550398.475499179</v>
      </c>
      <c r="AB31" s="3">
        <f ca="1">Sheet1!AD159</f>
        <v>33550398.475499179</v>
      </c>
      <c r="AC31" s="3">
        <f ca="1">Sheet1!AE159</f>
        <v>33550398.475499179</v>
      </c>
      <c r="AD31" s="3">
        <f ca="1">Sheet1!AF159</f>
        <v>33550398.475499179</v>
      </c>
      <c r="AE31" s="3">
        <f ca="1">Sheet1!AG159</f>
        <v>33550398.475499179</v>
      </c>
      <c r="AF31" s="3">
        <f ca="1">Sheet1!AH159</f>
        <v>33551042.644180629</v>
      </c>
      <c r="AG31" s="3">
        <f ca="1">Sheet1!AI159</f>
        <v>38358348.794506773</v>
      </c>
      <c r="AH31" s="3">
        <f ca="1">Sheet1!AJ159</f>
        <v>38358348.794506773</v>
      </c>
      <c r="AI31" s="3">
        <f ca="1">Sheet1!AK159</f>
        <v>38358348.794506773</v>
      </c>
      <c r="AJ31" s="3">
        <f ca="1">Sheet1!AL159</f>
        <v>38358348.794506773</v>
      </c>
      <c r="AK31" s="3">
        <f ca="1">Sheet1!AM159</f>
        <v>38358348.794506773</v>
      </c>
      <c r="AL31" s="3">
        <f ca="1">Sheet1!AN159</f>
        <v>38358348.794506773</v>
      </c>
      <c r="AM31" s="3">
        <f ca="1">Sheet1!AO159</f>
        <v>38358348.794506773</v>
      </c>
      <c r="AN31" s="3">
        <f ca="1">Sheet1!AP159</f>
        <v>0</v>
      </c>
      <c r="AO31" s="3">
        <f ca="1">Sheet1!AQ159</f>
        <v>0</v>
      </c>
      <c r="AP31" s="3">
        <f ca="1">Sheet1!AR159</f>
        <v>0</v>
      </c>
      <c r="AQ31" s="3">
        <f ca="1">Sheet1!AS159</f>
        <v>0</v>
      </c>
      <c r="AR31" s="3">
        <f ca="1">Sheet1!AT159</f>
        <v>0</v>
      </c>
      <c r="AS31" s="3">
        <f ca="1">Sheet1!AU159</f>
        <v>0</v>
      </c>
      <c r="AT31" s="3">
        <f ca="1">Sheet1!AV159</f>
        <v>0</v>
      </c>
      <c r="AU31" s="3">
        <f ca="1">Sheet1!AW159</f>
        <v>0</v>
      </c>
      <c r="AV31" s="3">
        <f ca="1">Sheet1!AX159</f>
        <v>0</v>
      </c>
      <c r="AW31" s="3">
        <f ca="1">Sheet1!AY159</f>
        <v>0</v>
      </c>
      <c r="AX31" s="3">
        <f ca="1">Sheet1!AZ159</f>
        <v>0</v>
      </c>
      <c r="AY31" s="3">
        <f ca="1">Sheet1!BA159</f>
        <v>0</v>
      </c>
      <c r="AZ31" s="3">
        <f ca="1">Sheet1!BB159</f>
        <v>0</v>
      </c>
      <c r="BA31" s="3">
        <f ca="1">Sheet1!BC159</f>
        <v>0</v>
      </c>
      <c r="BB31" s="3">
        <f ca="1">Sheet1!BD159</f>
        <v>0</v>
      </c>
      <c r="BC31" s="3">
        <f ca="1">Sheet1!BE159</f>
        <v>0</v>
      </c>
      <c r="BD31" s="3">
        <f ca="1">Sheet1!BF159</f>
        <v>0</v>
      </c>
      <c r="BE31" s="3">
        <f ca="1">Sheet1!BG159</f>
        <v>0</v>
      </c>
      <c r="BF31" s="3">
        <f ca="1">Sheet1!BH159</f>
        <v>0</v>
      </c>
      <c r="BG31" s="3">
        <f ca="1">Sheet1!BI159</f>
        <v>0</v>
      </c>
      <c r="BH31" s="3">
        <f ca="1">Sheet1!BJ159</f>
        <v>0</v>
      </c>
      <c r="BI31" s="3">
        <f ca="1">Sheet1!BK159</f>
        <v>0</v>
      </c>
      <c r="BJ31" s="3">
        <f ca="1">Sheet1!BL159</f>
        <v>0</v>
      </c>
      <c r="BK31" s="3">
        <f ca="1">Sheet1!BM159</f>
        <v>0</v>
      </c>
      <c r="BL31" s="3">
        <f ca="1">Sheet1!BN159</f>
        <v>0</v>
      </c>
      <c r="BM31" s="3">
        <f ca="1">Sheet1!BO159</f>
        <v>0</v>
      </c>
      <c r="BN31" s="3">
        <f ca="1">Sheet1!BP159</f>
        <v>0</v>
      </c>
      <c r="BO31" s="3">
        <f ca="1">Sheet1!BQ159</f>
        <v>0</v>
      </c>
      <c r="BP31" s="3">
        <f ca="1">Sheet1!BR159</f>
        <v>0</v>
      </c>
      <c r="BQ31" s="3">
        <f>Sheet1!BS159</f>
        <v>0</v>
      </c>
      <c r="BR31" s="3">
        <f>Sheet1!BT159</f>
        <v>0</v>
      </c>
      <c r="BS31" s="3">
        <f>Sheet1!BU159</f>
        <v>0</v>
      </c>
      <c r="BT31" s="3">
        <f>Sheet1!BV159</f>
        <v>0</v>
      </c>
      <c r="BU31" s="3">
        <f>Sheet1!BW159</f>
        <v>0</v>
      </c>
      <c r="BV31" s="3">
        <f>Sheet1!BX159</f>
        <v>0</v>
      </c>
      <c r="BW31" s="3">
        <f>Sheet1!BY159</f>
        <v>0</v>
      </c>
      <c r="BX31" s="3">
        <f>Sheet1!BZ159</f>
        <v>0</v>
      </c>
      <c r="BY31" s="3">
        <f>Sheet1!CA159</f>
        <v>0</v>
      </c>
      <c r="BZ31" s="3">
        <f>Sheet1!CB159</f>
        <v>0</v>
      </c>
      <c r="CA31" s="3">
        <f>Sheet1!CC159</f>
        <v>0</v>
      </c>
      <c r="CB31" s="3">
        <f>Sheet1!CD159</f>
        <v>0</v>
      </c>
      <c r="CC31" s="3">
        <f>Sheet1!CE159</f>
        <v>0</v>
      </c>
    </row>
    <row r="32" spans="1:81">
      <c r="A32" t="s">
        <v>54</v>
      </c>
      <c r="B32" s="3">
        <f>Sheet1!C89</f>
        <v>411134339.838211</v>
      </c>
      <c r="C32" s="3">
        <f>Sheet1!D89</f>
        <v>0</v>
      </c>
      <c r="D32" s="3">
        <f>Sheet1!E89</f>
        <v>0</v>
      </c>
      <c r="E32" s="3">
        <f>Sheet1!F89</f>
        <v>0</v>
      </c>
      <c r="F32" s="3">
        <f>Sheet1!G89</f>
        <v>0</v>
      </c>
      <c r="G32" s="3">
        <f>Sheet1!H89</f>
        <v>0</v>
      </c>
      <c r="H32" s="3">
        <f>Sheet1!I89</f>
        <v>0</v>
      </c>
      <c r="I32" s="3">
        <f>Sheet1!J89</f>
        <v>0</v>
      </c>
      <c r="J32" s="3">
        <f>Sheet1!K89</f>
        <v>0</v>
      </c>
      <c r="K32" s="3">
        <f>Sheet1!L89</f>
        <v>0</v>
      </c>
      <c r="L32" s="3">
        <f>Sheet1!M89</f>
        <v>0</v>
      </c>
      <c r="M32" s="3">
        <f>Sheet1!N89</f>
        <v>0</v>
      </c>
      <c r="N32" s="3">
        <f>Sheet1!O89</f>
        <v>0</v>
      </c>
      <c r="O32" s="3">
        <f>Sheet1!P89</f>
        <v>0</v>
      </c>
      <c r="P32" s="3">
        <f>Sheet1!Q89</f>
        <v>0</v>
      </c>
      <c r="Q32" s="3">
        <f>Sheet1!R89</f>
        <v>0</v>
      </c>
      <c r="R32" s="3">
        <f>Sheet1!S89</f>
        <v>0</v>
      </c>
      <c r="S32" s="3">
        <f>Sheet1!T89</f>
        <v>0</v>
      </c>
      <c r="T32" s="3">
        <f>Sheet1!U89</f>
        <v>0</v>
      </c>
      <c r="U32" s="3">
        <f>Sheet1!V89</f>
        <v>0</v>
      </c>
      <c r="V32" s="3">
        <f>Sheet1!W89</f>
        <v>0</v>
      </c>
      <c r="W32" s="3">
        <f>Sheet1!X89</f>
        <v>0</v>
      </c>
      <c r="X32" s="3">
        <f>Sheet1!Y89</f>
        <v>0</v>
      </c>
      <c r="Y32" s="3">
        <f>Sheet1!Z89</f>
        <v>0</v>
      </c>
      <c r="Z32" s="3">
        <f>Sheet1!AA89</f>
        <v>0</v>
      </c>
      <c r="AA32" s="3">
        <f>Sheet1!AB89</f>
        <v>0</v>
      </c>
      <c r="AB32" s="3">
        <f>Sheet1!AC89</f>
        <v>0</v>
      </c>
      <c r="AC32" s="3">
        <f>Sheet1!AD89</f>
        <v>0</v>
      </c>
      <c r="AD32" s="3">
        <f>Sheet1!AE89</f>
        <v>0</v>
      </c>
      <c r="AE32" s="3">
        <f>Sheet1!AF89</f>
        <v>0</v>
      </c>
      <c r="AF32" s="3">
        <f>Sheet1!AG89</f>
        <v>0</v>
      </c>
      <c r="AG32" s="3">
        <f>Sheet1!AH89</f>
        <v>0</v>
      </c>
      <c r="AH32" s="3">
        <f>Sheet1!AI89</f>
        <v>0</v>
      </c>
      <c r="AI32" s="3">
        <f>Sheet1!AJ89</f>
        <v>0</v>
      </c>
      <c r="AJ32" s="3">
        <f>Sheet1!AK89</f>
        <v>0</v>
      </c>
      <c r="AK32" s="3">
        <f>Sheet1!AL89</f>
        <v>0</v>
      </c>
      <c r="AL32" s="3">
        <f>Sheet1!AM89</f>
        <v>0</v>
      </c>
      <c r="AM32" s="3">
        <f>Sheet1!AN89</f>
        <v>0</v>
      </c>
      <c r="AN32" s="3">
        <f>Sheet1!AO89</f>
        <v>0</v>
      </c>
      <c r="AO32" s="3">
        <f>Sheet1!AP89</f>
        <v>0</v>
      </c>
      <c r="AP32" s="3">
        <f>Sheet1!AQ89</f>
        <v>0</v>
      </c>
      <c r="AQ32" s="3">
        <f>Sheet1!AR89</f>
        <v>0</v>
      </c>
      <c r="AR32" s="3">
        <f>Sheet1!AS89</f>
        <v>0</v>
      </c>
      <c r="AS32" s="3">
        <f>Sheet1!AT89</f>
        <v>0</v>
      </c>
      <c r="AT32" s="3">
        <f>Sheet1!AU89</f>
        <v>0</v>
      </c>
      <c r="AU32" s="3">
        <f>Sheet1!AV89</f>
        <v>0</v>
      </c>
      <c r="AV32" s="3">
        <f>Sheet1!AW89</f>
        <v>0</v>
      </c>
      <c r="AW32" s="3">
        <f>Sheet1!AX89</f>
        <v>0</v>
      </c>
      <c r="AX32" s="3">
        <f>Sheet1!AY89</f>
        <v>0</v>
      </c>
      <c r="AY32" s="3">
        <f>Sheet1!AZ89</f>
        <v>0</v>
      </c>
      <c r="AZ32" s="3">
        <f>Sheet1!BA89</f>
        <v>0</v>
      </c>
      <c r="BA32" s="3">
        <f>Sheet1!BB89</f>
        <v>0</v>
      </c>
      <c r="BB32" s="3">
        <f>Sheet1!BC89</f>
        <v>0</v>
      </c>
      <c r="BC32" s="3">
        <f>Sheet1!BD89</f>
        <v>0</v>
      </c>
      <c r="BD32" s="3">
        <f>Sheet1!BE89</f>
        <v>0</v>
      </c>
      <c r="BE32" s="3">
        <f>Sheet1!BF89</f>
        <v>0</v>
      </c>
      <c r="BF32" s="3">
        <f>Sheet1!BG89</f>
        <v>0</v>
      </c>
      <c r="BG32" s="3">
        <f>Sheet1!BH89</f>
        <v>0</v>
      </c>
      <c r="BH32" s="3">
        <f>Sheet1!BI89</f>
        <v>0</v>
      </c>
      <c r="BI32" s="3">
        <f>Sheet1!BJ89</f>
        <v>0</v>
      </c>
      <c r="BJ32" s="3">
        <f>Sheet1!BK89</f>
        <v>0</v>
      </c>
      <c r="BK32" s="3">
        <f>Sheet1!BL89</f>
        <v>0</v>
      </c>
      <c r="BL32" s="3">
        <f>Sheet1!BM89</f>
        <v>0</v>
      </c>
      <c r="BM32" s="3">
        <f>Sheet1!BN89</f>
        <v>0</v>
      </c>
      <c r="BN32" s="3">
        <f>Sheet1!BO89</f>
        <v>0</v>
      </c>
      <c r="BO32" s="3">
        <f>Sheet1!BP89</f>
        <v>0</v>
      </c>
      <c r="BP32" s="3">
        <f>Sheet1!BQ89</f>
        <v>0</v>
      </c>
      <c r="BQ32" s="3">
        <f>Sheet1!BR89</f>
        <v>0</v>
      </c>
      <c r="BR32" s="3">
        <f>Sheet1!BS89</f>
        <v>0</v>
      </c>
      <c r="BS32" s="3">
        <f>Sheet1!BT89</f>
        <v>0</v>
      </c>
      <c r="BT32" s="3">
        <f>Sheet1!BU89</f>
        <v>0</v>
      </c>
      <c r="BU32" s="3">
        <f>Sheet1!BV89</f>
        <v>0</v>
      </c>
      <c r="BV32" s="3">
        <f>Sheet1!BW89</f>
        <v>0</v>
      </c>
      <c r="BW32" s="3">
        <f>Sheet1!BX89</f>
        <v>0</v>
      </c>
      <c r="BX32" s="3">
        <f>Sheet1!BY89</f>
        <v>0</v>
      </c>
      <c r="BY32" s="3">
        <f>Sheet1!BZ89</f>
        <v>0</v>
      </c>
      <c r="BZ32" s="3">
        <f>Sheet1!CA89</f>
        <v>0</v>
      </c>
      <c r="CA32" s="3">
        <f>Sheet1!CB89</f>
        <v>0</v>
      </c>
      <c r="CB32" s="3">
        <f>Sheet1!CC89</f>
        <v>0</v>
      </c>
      <c r="CC32" s="3">
        <f>Sheet1!CD89</f>
        <v>0</v>
      </c>
    </row>
    <row r="33" spans="1:81">
      <c r="A33" t="s">
        <v>36</v>
      </c>
      <c r="B33" s="3">
        <f>Sheet1!C94</f>
        <v>29603579.998939082</v>
      </c>
      <c r="C33" s="3">
        <f>Sheet1!D94</f>
        <v>29603579.998939082</v>
      </c>
      <c r="D33" s="3">
        <f>Sheet1!E94</f>
        <v>29603579.998939082</v>
      </c>
      <c r="E33" s="3">
        <f>Sheet1!F94</f>
        <v>29603579.998939082</v>
      </c>
      <c r="F33" s="3">
        <f>Sheet1!G94</f>
        <v>29603579.998939082</v>
      </c>
      <c r="G33" s="3">
        <f>Sheet1!H94</f>
        <v>29603579.998939082</v>
      </c>
      <c r="H33" s="3">
        <f>Sheet1!I94</f>
        <v>29603579.998939082</v>
      </c>
      <c r="I33" s="3">
        <f>Sheet1!J94</f>
        <v>29603579.998939082</v>
      </c>
      <c r="J33" s="3">
        <f>Sheet1!K94</f>
        <v>29603579.998939082</v>
      </c>
      <c r="K33" s="3">
        <f>Sheet1!L94</f>
        <v>29603579.998939082</v>
      </c>
      <c r="L33" s="3">
        <f>Sheet1!M94</f>
        <v>29603579.998939082</v>
      </c>
      <c r="M33" s="3">
        <f>Sheet1!N94</f>
        <v>29603579.998939082</v>
      </c>
      <c r="N33" s="3">
        <f>Sheet1!O94</f>
        <v>29603579.998939082</v>
      </c>
      <c r="O33" s="3">
        <f>Sheet1!P94</f>
        <v>29603579.998939082</v>
      </c>
      <c r="P33" s="3">
        <f>Sheet1!Q94</f>
        <v>29603579.998939082</v>
      </c>
      <c r="Q33" s="3">
        <f>Sheet1!R94</f>
        <v>29603579.998939082</v>
      </c>
      <c r="R33" s="3">
        <f>Sheet1!S94</f>
        <v>29603579.998939082</v>
      </c>
      <c r="S33" s="3">
        <f>Sheet1!T94</f>
        <v>29603579.998939082</v>
      </c>
      <c r="T33" s="3">
        <f>Sheet1!U94</f>
        <v>29603579.998939082</v>
      </c>
      <c r="U33" s="3">
        <f>Sheet1!V94</f>
        <v>29603579.998939082</v>
      </c>
      <c r="V33" s="3">
        <f>Sheet1!W94</f>
        <v>0</v>
      </c>
      <c r="W33" s="3">
        <f>Sheet1!X94</f>
        <v>0</v>
      </c>
      <c r="X33" s="3">
        <f>Sheet1!Y94</f>
        <v>0</v>
      </c>
      <c r="Y33" s="3">
        <f>Sheet1!Z94</f>
        <v>0</v>
      </c>
      <c r="Z33" s="3">
        <f>Sheet1!AA94</f>
        <v>0</v>
      </c>
      <c r="AA33" s="3">
        <f>Sheet1!AB94</f>
        <v>0</v>
      </c>
      <c r="AB33" s="3">
        <f>Sheet1!AC94</f>
        <v>0</v>
      </c>
      <c r="AC33" s="3">
        <f>Sheet1!AD94</f>
        <v>0</v>
      </c>
      <c r="AD33" s="3">
        <f>Sheet1!AE94</f>
        <v>0</v>
      </c>
      <c r="AE33" s="3">
        <f>Sheet1!AF94</f>
        <v>0</v>
      </c>
      <c r="AF33" s="3">
        <f>Sheet1!AG94</f>
        <v>0</v>
      </c>
      <c r="AG33" s="3">
        <f>Sheet1!AH94</f>
        <v>0</v>
      </c>
      <c r="AH33" s="3">
        <f>Sheet1!AI94</f>
        <v>0</v>
      </c>
      <c r="AI33" s="3">
        <f>Sheet1!AJ94</f>
        <v>0</v>
      </c>
      <c r="AJ33" s="3">
        <f>Sheet1!AK94</f>
        <v>0</v>
      </c>
      <c r="AK33" s="3">
        <f>Sheet1!AL94</f>
        <v>0</v>
      </c>
      <c r="AL33" s="3">
        <f>Sheet1!AM94</f>
        <v>0</v>
      </c>
      <c r="AM33" s="3">
        <f>Sheet1!AN94</f>
        <v>0</v>
      </c>
      <c r="AN33" s="3">
        <f>Sheet1!AO94</f>
        <v>0</v>
      </c>
      <c r="AO33" s="3">
        <f>Sheet1!AP94</f>
        <v>0</v>
      </c>
      <c r="AP33" s="3">
        <f>Sheet1!AQ94</f>
        <v>0</v>
      </c>
      <c r="AQ33" s="3">
        <f>Sheet1!AR94</f>
        <v>0</v>
      </c>
      <c r="AR33" s="3">
        <f>Sheet1!AS94</f>
        <v>0</v>
      </c>
      <c r="AS33" s="3">
        <f>Sheet1!AT94</f>
        <v>0</v>
      </c>
      <c r="AT33" s="3">
        <f>Sheet1!AU94</f>
        <v>0</v>
      </c>
      <c r="AU33" s="3">
        <f>Sheet1!AV94</f>
        <v>0</v>
      </c>
      <c r="AV33" s="3">
        <f>Sheet1!AW94</f>
        <v>0</v>
      </c>
      <c r="AW33" s="3">
        <f>Sheet1!AX94</f>
        <v>0</v>
      </c>
      <c r="AX33" s="3">
        <f>Sheet1!AY94</f>
        <v>0</v>
      </c>
      <c r="AY33" s="3">
        <f>Sheet1!AZ94</f>
        <v>0</v>
      </c>
      <c r="AZ33" s="3">
        <f>Sheet1!BA94</f>
        <v>0</v>
      </c>
      <c r="BA33" s="3">
        <f>Sheet1!BB94</f>
        <v>0</v>
      </c>
      <c r="BB33" s="3">
        <f>Sheet1!BC94</f>
        <v>0</v>
      </c>
      <c r="BC33" s="3">
        <f>Sheet1!BD94</f>
        <v>0</v>
      </c>
      <c r="BD33" s="3">
        <f>Sheet1!BE94</f>
        <v>0</v>
      </c>
      <c r="BE33" s="3">
        <f>Sheet1!BF94</f>
        <v>0</v>
      </c>
      <c r="BF33" s="3">
        <f>Sheet1!BG94</f>
        <v>0</v>
      </c>
      <c r="BG33" s="3">
        <f>Sheet1!BH94</f>
        <v>0</v>
      </c>
      <c r="BH33" s="3">
        <f>Sheet1!BI94</f>
        <v>0</v>
      </c>
      <c r="BI33" s="3">
        <f>Sheet1!BJ94</f>
        <v>0</v>
      </c>
      <c r="BJ33" s="3">
        <f>Sheet1!BK94</f>
        <v>0</v>
      </c>
      <c r="BK33" s="3">
        <f>Sheet1!BL94</f>
        <v>0</v>
      </c>
      <c r="BL33" s="3">
        <f>Sheet1!BM94</f>
        <v>0</v>
      </c>
      <c r="BM33" s="3">
        <f>Sheet1!BN94</f>
        <v>0</v>
      </c>
      <c r="BN33" s="3">
        <f>Sheet1!BO94</f>
        <v>0</v>
      </c>
      <c r="BO33" s="3">
        <f>Sheet1!BP94</f>
        <v>0</v>
      </c>
      <c r="BP33" s="3">
        <f>Sheet1!BQ94</f>
        <v>0</v>
      </c>
      <c r="BQ33" s="3">
        <f>Sheet1!BR94</f>
        <v>0</v>
      </c>
      <c r="BR33" s="3">
        <f>Sheet1!BS94</f>
        <v>0</v>
      </c>
      <c r="BS33" s="3">
        <f>Sheet1!BT94</f>
        <v>0</v>
      </c>
      <c r="BT33" s="3">
        <f>Sheet1!BU94</f>
        <v>0</v>
      </c>
      <c r="BU33" s="3">
        <f>Sheet1!BV94</f>
        <v>0</v>
      </c>
      <c r="BV33" s="3">
        <f>Sheet1!BW94</f>
        <v>0</v>
      </c>
      <c r="BW33" s="3">
        <f>Sheet1!BX94</f>
        <v>0</v>
      </c>
      <c r="BX33" s="3">
        <f>Sheet1!BY94</f>
        <v>0</v>
      </c>
      <c r="BY33" s="3">
        <f>Sheet1!BZ94</f>
        <v>0</v>
      </c>
      <c r="BZ33" s="3">
        <f>Sheet1!CA94</f>
        <v>0</v>
      </c>
      <c r="CA33" s="3">
        <f>Sheet1!CB94</f>
        <v>0</v>
      </c>
      <c r="CB33" s="3">
        <f>Sheet1!CC94</f>
        <v>0</v>
      </c>
      <c r="CC33" s="3">
        <f>Sheet1!CD94</f>
        <v>0</v>
      </c>
    </row>
    <row r="34" spans="1:81">
      <c r="A34" t="s">
        <v>415</v>
      </c>
      <c r="B34" s="3">
        <f ca="1">SUM(Sheet1!D234:D237)</f>
        <v>0</v>
      </c>
      <c r="C34" s="3">
        <f ca="1">SUM(Sheet1!E234:E237)</f>
        <v>0</v>
      </c>
      <c r="D34" s="3">
        <f ca="1">SUM(Sheet1!F234:F237)</f>
        <v>0</v>
      </c>
      <c r="E34" s="3">
        <f ca="1">SUM(Sheet1!G234:G237)</f>
        <v>0</v>
      </c>
      <c r="F34" s="3">
        <f ca="1">SUM(Sheet1!H234:H237)</f>
        <v>654544.80000000005</v>
      </c>
      <c r="G34" s="3">
        <f ca="1">SUM(Sheet1!I234:I237)</f>
        <v>654544.80000000005</v>
      </c>
      <c r="H34" s="3">
        <f ca="1">SUM(Sheet1!J234:J237)</f>
        <v>654544.80000000005</v>
      </c>
      <c r="I34" s="3">
        <f ca="1">SUM(Sheet1!K234:K237)</f>
        <v>654544.80000000005</v>
      </c>
      <c r="J34" s="3">
        <f ca="1">SUM(Sheet1!L234:L237)</f>
        <v>654544.80000000005</v>
      </c>
      <c r="K34" s="3">
        <f ca="1">SUM(Sheet1!M234:M237)</f>
        <v>654544.80000000005</v>
      </c>
      <c r="L34" s="3">
        <f ca="1">SUM(Sheet1!N234:N237)</f>
        <v>654544.80000000005</v>
      </c>
      <c r="M34" s="3">
        <f ca="1">SUM(Sheet1!O234:O237)</f>
        <v>654544.80000000005</v>
      </c>
      <c r="N34" s="3">
        <f ca="1">SUM(Sheet1!P234:P237)</f>
        <v>654544.80000000005</v>
      </c>
      <c r="O34" s="3">
        <f ca="1">SUM(Sheet1!Q234:Q237)</f>
        <v>654544.80000000005</v>
      </c>
      <c r="P34" s="3">
        <f ca="1">SUM(Sheet1!R234:R237)</f>
        <v>654552.00000000035</v>
      </c>
      <c r="Q34" s="3">
        <f ca="1">SUM(Sheet1!S234:S237)</f>
        <v>1583330.8</v>
      </c>
      <c r="R34" s="3">
        <f ca="1">SUM(Sheet1!T234:T237)</f>
        <v>1583330.8</v>
      </c>
      <c r="S34" s="3">
        <f ca="1">SUM(Sheet1!U234:U237)</f>
        <v>1583330.8</v>
      </c>
      <c r="T34" s="3">
        <f ca="1">SUM(Sheet1!V234:V237)</f>
        <v>1583330.8</v>
      </c>
      <c r="U34" s="3">
        <f ca="1">SUM(Sheet1!W234:W237)</f>
        <v>1583330.8</v>
      </c>
      <c r="V34" s="3">
        <f ca="1">SUM(Sheet1!X234:X237)</f>
        <v>26633308</v>
      </c>
      <c r="W34" s="3">
        <f ca="1">SUM(Sheet1!Y234:Y237)</f>
        <v>1583330.8</v>
      </c>
      <c r="X34" s="3">
        <f ca="1">SUM(Sheet1!Z234:Z237)</f>
        <v>1583330.8</v>
      </c>
      <c r="Y34" s="3">
        <f ca="1">SUM(Sheet1!AA234:AA237)</f>
        <v>1583330.8</v>
      </c>
      <c r="Z34" s="3">
        <f ca="1">SUM(Sheet1!AB234:AB237)</f>
        <v>1583330.8</v>
      </c>
      <c r="AA34" s="3">
        <f ca="1">SUM(Sheet1!AC234:AC237)</f>
        <v>3958327</v>
      </c>
      <c r="AB34" s="3">
        <f ca="1">SUM(Sheet1!AD234:AD237)</f>
        <v>3958357.4000000018</v>
      </c>
      <c r="AC34" s="3">
        <f ca="1">SUM(Sheet1!AE234:AE237)</f>
        <v>4089280.1999999997</v>
      </c>
      <c r="AD34" s="3">
        <f ca="1">SUM(Sheet1!AF234:AF237)</f>
        <v>4089280.1999999997</v>
      </c>
      <c r="AE34" s="3">
        <f ca="1">SUM(Sheet1!AG234:AG237)</f>
        <v>4089280.1999999997</v>
      </c>
      <c r="AF34" s="3">
        <f ca="1">SUM(Sheet1!AH234:AH237)</f>
        <v>4089325.8000000031</v>
      </c>
      <c r="AG34" s="3">
        <f ca="1">SUM(Sheet1!AI234:AI237)</f>
        <v>4285710</v>
      </c>
      <c r="AH34" s="3">
        <f ca="1">SUM(Sheet1!AJ234:AJ237)</f>
        <v>4285710</v>
      </c>
      <c r="AI34" s="3">
        <f ca="1">SUM(Sheet1!AK234:AK237)</f>
        <v>4285710</v>
      </c>
      <c r="AJ34" s="3">
        <f ca="1">SUM(Sheet1!AL234:AL237)</f>
        <v>2571426</v>
      </c>
      <c r="AK34" s="3">
        <f ca="1">SUM(Sheet1!AM234:AM237)</f>
        <v>2571426</v>
      </c>
      <c r="AL34" s="3">
        <f ca="1">SUM(Sheet1!AN234:AN237)</f>
        <v>2571426</v>
      </c>
      <c r="AM34" s="3">
        <f ca="1">SUM(Sheet1!AO234:AO237)</f>
        <v>2571426</v>
      </c>
      <c r="AN34" s="3">
        <f ca="1">SUM(Sheet1!AP234:AP237)</f>
        <v>0</v>
      </c>
      <c r="AO34" s="3">
        <f ca="1">SUM(Sheet1!AQ234:AQ237)</f>
        <v>0</v>
      </c>
      <c r="AP34" s="3">
        <f ca="1">SUM(Sheet1!AR234:AR237)</f>
        <v>0</v>
      </c>
      <c r="AQ34" s="3">
        <f ca="1">SUM(Sheet1!AS234:AS237)</f>
        <v>0</v>
      </c>
      <c r="AR34" s="3">
        <f ca="1">SUM(Sheet1!AT234:AT237)</f>
        <v>0</v>
      </c>
      <c r="AS34" s="3">
        <f ca="1">SUM(Sheet1!AU234:AU237)</f>
        <v>0</v>
      </c>
      <c r="AT34" s="3">
        <f ca="1">SUM(Sheet1!AV234:AV237)</f>
        <v>0</v>
      </c>
      <c r="AU34" s="3">
        <f ca="1">SUM(Sheet1!AW234:AW237)</f>
        <v>0</v>
      </c>
      <c r="AV34" s="3">
        <f ca="1">SUM(Sheet1!AX234:AX237)</f>
        <v>0</v>
      </c>
      <c r="AW34" s="3">
        <f ca="1">SUM(Sheet1!AY234:AY237)</f>
        <v>0</v>
      </c>
      <c r="AX34" s="3">
        <f ca="1">SUM(Sheet1!AZ234:AZ237)</f>
        <v>0</v>
      </c>
      <c r="AY34" s="3">
        <f ca="1">SUM(Sheet1!BA234:BA237)</f>
        <v>0</v>
      </c>
      <c r="AZ34" s="3">
        <f ca="1">SUM(Sheet1!BB234:BB237)</f>
        <v>0</v>
      </c>
      <c r="BA34" s="3">
        <f ca="1">SUM(Sheet1!BC234:BC237)</f>
        <v>0</v>
      </c>
      <c r="BB34" s="3">
        <f ca="1">SUM(Sheet1!BD234:BD237)</f>
        <v>0</v>
      </c>
      <c r="BC34" s="3">
        <f ca="1">SUM(Sheet1!BE234:BE237)</f>
        <v>0</v>
      </c>
      <c r="BD34" s="3">
        <f ca="1">SUM(Sheet1!BF234:BF237)</f>
        <v>0</v>
      </c>
      <c r="BE34" s="3">
        <f ca="1">SUM(Sheet1!BG234:BG237)</f>
        <v>0</v>
      </c>
      <c r="BF34" s="3">
        <f ca="1">SUM(Sheet1!BH234:BH237)</f>
        <v>0</v>
      </c>
      <c r="BG34" s="3">
        <f ca="1">SUM(Sheet1!BI234:BI237)</f>
        <v>0</v>
      </c>
      <c r="BH34" s="3">
        <f ca="1">SUM(Sheet1!BJ234:BJ237)</f>
        <v>0</v>
      </c>
      <c r="BI34" s="3">
        <f ca="1">SUM(Sheet1!BK234:BK237)</f>
        <v>0</v>
      </c>
      <c r="BJ34" s="3">
        <f ca="1">SUM(Sheet1!BL234:BL237)</f>
        <v>0</v>
      </c>
      <c r="BK34" s="3">
        <f ca="1">SUM(Sheet1!BM234:BM237)</f>
        <v>0</v>
      </c>
      <c r="BL34" s="3">
        <f ca="1">SUM(Sheet1!BN234:BN237)</f>
        <v>0</v>
      </c>
      <c r="BM34" s="3">
        <f ca="1">SUM(Sheet1!BO234:BO237)</f>
        <v>0</v>
      </c>
      <c r="BN34" s="3">
        <f ca="1">SUM(Sheet1!BP234:BP237)</f>
        <v>0</v>
      </c>
      <c r="BO34" s="3">
        <f ca="1">SUM(Sheet1!BQ234:BQ237)</f>
        <v>0</v>
      </c>
      <c r="BP34" s="3">
        <f>SUM(Sheet1!BR234:BR237)</f>
        <v>0</v>
      </c>
      <c r="BQ34" s="3">
        <f>SUM(Sheet1!BS234:BS237)</f>
        <v>0</v>
      </c>
      <c r="BR34" s="3">
        <f>SUM(Sheet1!BT234:BT237)</f>
        <v>0</v>
      </c>
      <c r="BS34" s="3">
        <f>SUM(Sheet1!BU234:BU237)</f>
        <v>0</v>
      </c>
      <c r="BT34" s="3">
        <f>SUM(Sheet1!BV234:BV237)</f>
        <v>0</v>
      </c>
      <c r="BU34" s="3">
        <f>SUM(Sheet1!BW234:BW237)</f>
        <v>0</v>
      </c>
      <c r="BV34" s="3">
        <f>SUM(Sheet1!BX234:BX237)</f>
        <v>0</v>
      </c>
      <c r="BW34" s="3">
        <f>SUM(Sheet1!BY234:BY237)</f>
        <v>0</v>
      </c>
      <c r="BX34" s="3">
        <f>SUM(Sheet1!BZ234:BZ237)</f>
        <v>0</v>
      </c>
      <c r="BY34" s="3">
        <f>SUM(Sheet1!CA234:CA237)</f>
        <v>0</v>
      </c>
      <c r="BZ34" s="3">
        <f>SUM(Sheet1!CB234:CB237)</f>
        <v>0</v>
      </c>
      <c r="CA34" s="3">
        <f>SUM(Sheet1!CC234:CC237)</f>
        <v>0</v>
      </c>
      <c r="CB34" s="3">
        <f>SUM(Sheet1!CD234:CD237)</f>
        <v>0</v>
      </c>
      <c r="CC34" s="3">
        <f>SUM(Sheet1!CE234:CE237)</f>
        <v>0</v>
      </c>
    </row>
    <row r="35" spans="1:81">
      <c r="A35" t="s">
        <v>189</v>
      </c>
      <c r="B35" s="3">
        <f ca="1">-('现金流表-晤桥'!D17+'现金流表-晤桥'!D18+'现金流表-晤桥'!D19+'现金流表-晤桥'!D41)</f>
        <v>0</v>
      </c>
      <c r="C35" s="3">
        <f ca="1">-('现金流表-晤桥'!E17+'现金流表-晤桥'!E18+'现金流表-晤桥'!E19+'现金流表-晤桥'!E41)</f>
        <v>0</v>
      </c>
      <c r="D35" s="3">
        <f ca="1">-('现金流表-晤桥'!F17+'现金流表-晤桥'!F18+'现金流表-晤桥'!F19+'现金流表-晤桥'!F41)</f>
        <v>0</v>
      </c>
      <c r="E35" s="3">
        <f ca="1">-('现金流表-晤桥'!G17+'现金流表-晤桥'!G18+'现金流表-晤桥'!G19+'现金流表-晤桥'!G41)</f>
        <v>0</v>
      </c>
      <c r="F35" s="3">
        <f ca="1">-('现金流表-晤桥'!H17+'现金流表-晤桥'!H18+'现金流表-晤桥'!H19+'现金流表-晤桥'!H41)</f>
        <v>283611.28663636366</v>
      </c>
      <c r="G35" s="3">
        <f ca="1">-('现金流表-晤桥'!I17+'现金流表-晤桥'!I18+'现金流表-晤桥'!I19+'现金流表-晤桥'!I41)</f>
        <v>283611.28663636366</v>
      </c>
      <c r="H35" s="3">
        <f ca="1">-('现金流表-晤桥'!J17+'现金流表-晤桥'!J18+'现金流表-晤桥'!J19+'现金流表-晤桥'!J41)</f>
        <v>850833.85990909068</v>
      </c>
      <c r="I35" s="3">
        <f ca="1">-('现金流表-晤桥'!K17+'现金流表-晤桥'!K18+'现金流表-晤桥'!K19+'现金流表-晤桥'!K41)</f>
        <v>850833.85990909068</v>
      </c>
      <c r="J35" s="3">
        <f ca="1">-('现金流表-晤桥'!L17+'现金流表-晤桥'!L18+'现金流表-晤桥'!L19+'现金流表-晤桥'!L41)</f>
        <v>2552501.5797272725</v>
      </c>
      <c r="K35" s="3">
        <f ca="1">-('现金流表-晤桥'!M17+'现金流表-晤桥'!M18+'现金流表-晤桥'!M19+'现金流表-晤桥'!M41)</f>
        <v>2552501.5797272725</v>
      </c>
      <c r="L35" s="3">
        <f ca="1">-('现金流表-晤桥'!N17+'现金流表-晤桥'!N18+'现金流表-晤桥'!N19+'现金流表-晤桥'!N41)</f>
        <v>2552501.5797272725</v>
      </c>
      <c r="M35" s="3">
        <f ca="1">-('现金流表-晤桥'!O17+'现金流表-晤桥'!O18+'现金流表-晤桥'!O19+'现金流表-晤桥'!O41)</f>
        <v>2552501.5797272725</v>
      </c>
      <c r="N35" s="3">
        <f ca="1">-('现金流表-晤桥'!P17+'现金流表-晤桥'!P18+'现金流表-晤桥'!P19+'现金流表-晤桥'!P41)</f>
        <v>2552501.5797272725</v>
      </c>
      <c r="O35" s="3">
        <f ca="1">-('现金流表-晤桥'!Q17+'现金流表-晤桥'!Q18+'现金流表-晤桥'!Q19+'现金流表-晤桥'!Q41)</f>
        <v>2552501.5797272725</v>
      </c>
      <c r="P35" s="3">
        <f ca="1">-('现金流表-晤桥'!R17+'现金流表-晤桥'!R18+'现金流表-晤桥'!R19+'现金流表-晤桥'!R41)</f>
        <v>2552504.6994545455</v>
      </c>
      <c r="Q35" s="3">
        <f ca="1">-('现金流表-晤桥'!S17+'现金流表-晤桥'!S18+'现金流表-晤桥'!S19+'现金流表-晤桥'!S41)</f>
        <v>2954940.331772727</v>
      </c>
      <c r="R35" s="3">
        <f ca="1">-('现金流表-晤桥'!T17+'现金流表-晤桥'!T18+'现金流表-晤桥'!T19+'现金流表-晤桥'!T41)</f>
        <v>3238557.8578636362</v>
      </c>
      <c r="S35" s="3">
        <f ca="1">-('现金流表-晤桥'!U17+'现金流表-晤桥'!U18+'现金流表-晤桥'!U19+'现金流表-晤桥'!U41)</f>
        <v>4043429.1225000001</v>
      </c>
      <c r="T35" s="3">
        <f ca="1">-('现金流表-晤桥'!V17+'现金流表-晤桥'!V18+'现金流表-晤桥'!V19+'现金流表-晤桥'!V41)</f>
        <v>4043447.8408636367</v>
      </c>
      <c r="U35" s="3">
        <f ca="1">-('现金流表-晤桥'!W17+'现金流表-晤桥'!W18+'现金流表-晤桥'!W19+'现金流表-晤桥'!W41)</f>
        <v>6458061.6347727273</v>
      </c>
      <c r="V35" s="3">
        <f ca="1">-('现金流表-晤桥'!X17+'现金流表-晤桥'!X18+'现金流表-晤桥'!X19+'现金流表-晤桥'!X41)</f>
        <v>6458061.6347727273</v>
      </c>
      <c r="W35" s="3">
        <f ca="1">-('现金流表-晤桥'!Y17+'现金流表-晤桥'!Y18+'现金流表-晤桥'!Y19+'现金流表-晤桥'!Y41)</f>
        <v>6458061.6347727273</v>
      </c>
      <c r="X35" s="3">
        <f ca="1">-('现金流表-晤桥'!Z17+'现金流表-晤桥'!Z18+'现金流表-晤桥'!Z19+'现金流表-晤桥'!Z41)</f>
        <v>6458061.6347727273</v>
      </c>
      <c r="Y35" s="3">
        <f ca="1">-('现金流表-晤桥'!AA17+'现金流表-晤桥'!AA18+'现金流表-晤桥'!AA19+'现金流表-晤桥'!AA41)</f>
        <v>6458061.6347727273</v>
      </c>
      <c r="Z35" s="3">
        <f ca="1">-('现金流表-晤桥'!AB17+'现金流表-晤桥'!AB18+'现金流表-晤桥'!AB19+'现金流表-晤桥'!AB41)</f>
        <v>6458061.6347727273</v>
      </c>
      <c r="AA35" s="3">
        <f ca="1">-('现金流表-晤桥'!AC17+'现金流表-晤桥'!AC18+'现金流表-晤桥'!AC19+'现金流表-晤桥'!AC41)</f>
        <v>6458061.6347727273</v>
      </c>
      <c r="AB35" s="3">
        <f ca="1">-('现金流表-晤桥'!AD17+'现金流表-晤桥'!AD18+'现金流表-晤桥'!AD19+'现金流表-晤桥'!AD41)</f>
        <v>6458077.9266818184</v>
      </c>
      <c r="AC35" s="3">
        <f ca="1">-('现金流表-晤桥'!AE17+'现金流表-晤桥'!AE18+'现金流表-晤桥'!AE19+'现金流表-晤桥'!AE41)</f>
        <v>6917241.8131363634</v>
      </c>
      <c r="AD35" s="3">
        <f ca="1">-('现金流表-晤桥'!AF17+'现金流表-晤桥'!AF18+'现金流表-晤桥'!AF19+'现金流表-晤桥'!AF41)</f>
        <v>6917268.1575000025</v>
      </c>
      <c r="AE35" s="3">
        <f ca="1">-('现金流表-晤桥'!AG17+'现金流表-晤桥'!AG18+'现金流表-晤桥'!AG19+'现金流表-晤桥'!AG41)</f>
        <v>7030724.6657727258</v>
      </c>
      <c r="AF35" s="3">
        <f ca="1">-('现金流表-晤桥'!AH17+'现金流表-晤桥'!AH18+'现金流表-晤桥'!AH19+'现金流表-晤桥'!AH41)</f>
        <v>7030803.6988636423</v>
      </c>
      <c r="AG35" s="3">
        <f ca="1">-('现金流表-晤桥'!AI17+'现金流表-晤桥'!AI18+'现金流表-晤桥'!AI19+'现金流表-晤桥'!AI41)</f>
        <v>7371173.2236818168</v>
      </c>
      <c r="AH35" s="3">
        <f ca="1">-('现金流表-晤桥'!AJ17+'现金流表-晤桥'!AJ18+'现金流表-晤桥'!AJ19+'现金流表-晤桥'!AJ41)</f>
        <v>7371173.2236818168</v>
      </c>
      <c r="AI35" s="3">
        <f ca="1">-('现金流表-晤桥'!AK17+'现金流表-晤桥'!AK18+'现金流表-晤桥'!AK19+'现金流表-晤桥'!AK41)</f>
        <v>7371173.2236818168</v>
      </c>
      <c r="AJ35" s="3">
        <f ca="1">-('现金流表-晤桥'!AL17+'现金流表-晤桥'!AL18+'现金流表-晤桥'!AL19+'现金流表-晤桥'!AL41)</f>
        <v>6628381.758681817</v>
      </c>
      <c r="AK35" s="3">
        <f ca="1">-('现金流表-晤桥'!AM17+'现金流表-晤桥'!AM18+'现金流表-晤桥'!AM19+'现金流表-晤桥'!AM41)</f>
        <v>6628381.758681817</v>
      </c>
      <c r="AL35" s="3">
        <f ca="1">-('现金流表-晤桥'!AN17+'现金流表-晤桥'!AN18+'现金流表-晤桥'!AN19+'现金流表-晤桥'!AN41)</f>
        <v>5142798.8286818182</v>
      </c>
      <c r="AM35" s="3">
        <f ca="1">-('现金流表-晤桥'!AO17+'现金流表-晤桥'!AO18+'现金流表-晤桥'!AO19+'现金流表-晤桥'!AO41)</f>
        <v>5142798.8286818182</v>
      </c>
      <c r="AN35" s="3">
        <f ca="1">-('现金流表-晤桥'!AP17+'现金流表-晤桥'!AP18+'现金流表-晤桥'!AP19+'现金流表-晤桥'!AP41)</f>
        <v>686063.21086363727</v>
      </c>
      <c r="AO35" s="3">
        <f ca="1">-('现金流表-晤桥'!AQ17+'现金流表-晤桥'!AQ18+'现金流表-晤桥'!AQ19+'现金流表-晤桥'!AQ41)</f>
        <v>742791.46499999985</v>
      </c>
      <c r="AP35" s="3">
        <f ca="1">-('现金流表-晤桥'!AR17+'现金流表-晤桥'!AR18+'现金流表-晤桥'!AR19+'现金流表-晤桥'!AR41)</f>
        <v>742791.46499999985</v>
      </c>
      <c r="AQ35" s="3">
        <f ca="1">-('现金流表-晤桥'!AS17+'现金流表-晤桥'!AS18+'现金流表-晤桥'!AS19+'现金流表-晤桥'!AS41)</f>
        <v>742791.46499999985</v>
      </c>
      <c r="AR35" s="3">
        <f ca="1">-('现金流表-晤桥'!AT17+'现金流表-晤桥'!AT18+'现金流表-晤桥'!AT19+'现金流表-晤桥'!AT41)</f>
        <v>742791.46499999985</v>
      </c>
      <c r="AS35" s="3">
        <f ca="1">-('现金流表-晤桥'!AU17+'现金流表-晤桥'!AU18+'现金流表-晤桥'!AU19+'现金流表-晤桥'!AU41)</f>
        <v>742791.46499999985</v>
      </c>
      <c r="AT35" s="3">
        <f ca="1">-('现金流表-晤桥'!AV17+'现金流表-晤桥'!AV18+'现金流表-晤桥'!AV19+'现金流表-晤桥'!AV41)</f>
        <v>742791.46499999985</v>
      </c>
      <c r="AU35" s="3">
        <f ca="1">-('现金流表-晤桥'!AW17+'现金流表-晤桥'!AW18+'现金流表-晤桥'!AW19+'现金流表-晤桥'!AW41)</f>
        <v>69558688.65031454</v>
      </c>
      <c r="AV35" s="3">
        <f ca="1">-('现金流表-晤桥'!AX17+'现金流表-晤桥'!AX18+'现金流表-晤桥'!AX19+'现金流表-晤桥'!AX41)</f>
        <v>0</v>
      </c>
      <c r="AW35" s="3">
        <f ca="1">-('现金流表-晤桥'!AY17+'现金流表-晤桥'!AY18+'现金流表-晤桥'!AY19+'现金流表-晤桥'!AY41)</f>
        <v>0</v>
      </c>
      <c r="AX35" s="3">
        <f ca="1">-('现金流表-晤桥'!AZ17+'现金流表-晤桥'!AZ18+'现金流表-晤桥'!AZ19+'现金流表-晤桥'!AZ41)</f>
        <v>0</v>
      </c>
      <c r="AY35" s="3">
        <f ca="1">-('现金流表-晤桥'!BA17+'现金流表-晤桥'!BA18+'现金流表-晤桥'!BA19+'现金流表-晤桥'!BA41)</f>
        <v>0</v>
      </c>
      <c r="AZ35" s="3">
        <f ca="1">-('现金流表-晤桥'!BB17+'现金流表-晤桥'!BB18+'现金流表-晤桥'!BB19+'现金流表-晤桥'!BB41)</f>
        <v>66896606.499922559</v>
      </c>
      <c r="BA35" s="3">
        <f ca="1">-('现金流表-晤桥'!BC17+'现金流表-晤桥'!BC18+'现金流表-晤桥'!BC19+'现金流表-晤桥'!BC41)</f>
        <v>0</v>
      </c>
      <c r="BB35" s="3">
        <f ca="1">-('现金流表-晤桥'!BD17+'现金流表-晤桥'!BD18+'现金流表-晤桥'!BD19+'现金流表-晤桥'!BD41)</f>
        <v>0</v>
      </c>
      <c r="BC35" s="3">
        <f ca="1">-('现金流表-晤桥'!BE17+'现金流表-晤桥'!BE18+'现金流表-晤桥'!BE19+'现金流表-晤桥'!BE41)</f>
        <v>0</v>
      </c>
      <c r="BD35" s="3">
        <f ca="1">-('现金流表-晤桥'!BF17+'现金流表-晤桥'!BF18+'现金流表-晤桥'!BF19+'现金流表-晤桥'!BF41)</f>
        <v>0</v>
      </c>
      <c r="BE35" s="3">
        <f ca="1">-('现金流表-晤桥'!BG17+'现金流表-晤桥'!BG18+'现金流表-晤桥'!BG19+'现金流表-晤桥'!BG41)</f>
        <v>0</v>
      </c>
      <c r="BF35" s="3">
        <f ca="1">-('现金流表-晤桥'!BH17+'现金流表-晤桥'!BH18+'现金流表-晤桥'!BH19+'现金流表-晤桥'!BH41)</f>
        <v>0</v>
      </c>
      <c r="BG35" s="3" t="e">
        <f ca="1">-('现金流表-晤桥'!BI17+'现金流表-晤桥'!BI18+'现金流表-晤桥'!BI19+'现金流表-晤桥'!BI41)</f>
        <v>#REF!</v>
      </c>
      <c r="BH35" s="3">
        <f ca="1">-('现金流表-晤桥'!BJ17+'现金流表-晤桥'!BJ18+'现金流表-晤桥'!BJ19+'现金流表-晤桥'!BJ41)</f>
        <v>0</v>
      </c>
      <c r="BI35" s="3">
        <f ca="1">-('现金流表-晤桥'!BK17+'现金流表-晤桥'!BK18+'现金流表-晤桥'!BK19+'现金流表-晤桥'!BK41)</f>
        <v>0</v>
      </c>
      <c r="BJ35" s="3">
        <f ca="1">-('现金流表-晤桥'!BL17+'现金流表-晤桥'!BL18+'现金流表-晤桥'!BL19+'现金流表-晤桥'!BL41)</f>
        <v>0</v>
      </c>
      <c r="BK35" s="3">
        <f ca="1">-('现金流表-晤桥'!BM17+'现金流表-晤桥'!BM18+'现金流表-晤桥'!BM19+'现金流表-晤桥'!BM41)</f>
        <v>0</v>
      </c>
      <c r="BL35" s="3">
        <f ca="1">-('现金流表-晤桥'!BN17+'现金流表-晤桥'!BN18+'现金流表-晤桥'!BN19+'现金流表-晤桥'!BN41)</f>
        <v>0</v>
      </c>
      <c r="BM35" s="3">
        <f ca="1">-('现金流表-晤桥'!BO17+'现金流表-晤桥'!BO18+'现金流表-晤桥'!BO19+'现金流表-晤桥'!BO41)</f>
        <v>0</v>
      </c>
      <c r="BN35" s="3">
        <f ca="1">-('现金流表-晤桥'!BP17+'现金流表-晤桥'!BP18+'现金流表-晤桥'!BP19+'现金流表-晤桥'!BP41)</f>
        <v>0</v>
      </c>
      <c r="BO35" s="3">
        <f ca="1">-('现金流表-晤桥'!BQ17+'现金流表-晤桥'!BQ18+'现金流表-晤桥'!BQ19+'现金流表-晤桥'!BQ41)</f>
        <v>0</v>
      </c>
      <c r="BP35" s="3">
        <f ca="1">-('现金流表-晤桥'!BR17+'现金流表-晤桥'!BR18+'现金流表-晤桥'!BR19+'现金流表-晤桥'!BR41)</f>
        <v>191607348.15921146</v>
      </c>
      <c r="BQ35" s="3">
        <f ca="1">-('现金流表-晤桥'!BS17+'现金流表-晤桥'!BS18+'现金流表-晤桥'!BS19+'现金流表-晤桥'!BS41)</f>
        <v>0</v>
      </c>
      <c r="BR35" s="3">
        <f ca="1">-('现金流表-晤桥'!BT17+'现金流表-晤桥'!BT18+'现金流表-晤桥'!BT19+'现金流表-晤桥'!BT41)</f>
        <v>0</v>
      </c>
      <c r="BS35" s="3">
        <f>-('现金流表-晤桥'!BU17+'现金流表-晤桥'!BU18+'现金流表-晤桥'!BU19+'现金流表-晤桥'!BU41)</f>
        <v>0</v>
      </c>
      <c r="BT35" s="3">
        <f>-('现金流表-晤桥'!BV17+'现金流表-晤桥'!BV18+'现金流表-晤桥'!BV19+'现金流表-晤桥'!BV41)</f>
        <v>0</v>
      </c>
      <c r="BU35" s="3">
        <f>-('现金流表-晤桥'!BW17+'现金流表-晤桥'!BW18+'现金流表-晤桥'!BW19+'现金流表-晤桥'!BW41)</f>
        <v>0</v>
      </c>
      <c r="BV35" s="3">
        <f>-('现金流表-晤桥'!BX17+'现金流表-晤桥'!BX18+'现金流表-晤桥'!BX19+'现金流表-晤桥'!BX41)</f>
        <v>0</v>
      </c>
      <c r="BW35" s="3">
        <f>-('现金流表-晤桥'!BY17+'现金流表-晤桥'!BY18+'现金流表-晤桥'!BY19+'现金流表-晤桥'!BY41)</f>
        <v>0</v>
      </c>
      <c r="BX35" s="3">
        <f>-('现金流表-晤桥'!BZ17+'现金流表-晤桥'!BZ18+'现金流表-晤桥'!BZ19+'现金流表-晤桥'!BZ41)</f>
        <v>0</v>
      </c>
      <c r="BY35" s="3">
        <f>-('现金流表-晤桥'!CA17+'现金流表-晤桥'!CA18+'现金流表-晤桥'!CA19+'现金流表-晤桥'!CA41)</f>
        <v>0</v>
      </c>
      <c r="BZ35" s="3">
        <f>-('现金流表-晤桥'!CB17+'现金流表-晤桥'!CB18+'现金流表-晤桥'!CB19+'现金流表-晤桥'!CB41)</f>
        <v>0</v>
      </c>
      <c r="CA35" s="3">
        <f>-('现金流表-晤桥'!CC17+'现金流表-晤桥'!CC18+'现金流表-晤桥'!CC19+'现金流表-晤桥'!CC41)</f>
        <v>0</v>
      </c>
      <c r="CB35" s="3">
        <f>-('现金流表-晤桥'!CD17+'现金流表-晤桥'!CD18+'现金流表-晤桥'!CD19+'现金流表-晤桥'!CD41)</f>
        <v>0</v>
      </c>
      <c r="CC35" s="3">
        <f>-('现金流表-晤桥'!CE17+'现金流表-晤桥'!CE18+'现金流表-晤桥'!CE19+'现金流表-晤桥'!CE41)</f>
        <v>0</v>
      </c>
    </row>
    <row r="36" spans="1:81">
      <c r="A36" t="s">
        <v>419</v>
      </c>
      <c r="B36" s="3">
        <f ca="1">SUM(B32:B35)</f>
        <v>440737919.8371501</v>
      </c>
      <c r="C36" s="3">
        <f t="shared" ref="C36:BN36" ca="1" si="66">SUM(C32:C35)</f>
        <v>29603579.998939082</v>
      </c>
      <c r="D36" s="3">
        <f t="shared" ca="1" si="66"/>
        <v>29603579.998939082</v>
      </c>
      <c r="E36" s="3">
        <f t="shared" ca="1" si="66"/>
        <v>29603579.998939082</v>
      </c>
      <c r="F36" s="3">
        <f t="shared" ca="1" si="66"/>
        <v>30541736.085575446</v>
      </c>
      <c r="G36" s="3">
        <f t="shared" ca="1" si="66"/>
        <v>30541736.085575446</v>
      </c>
      <c r="H36" s="3">
        <f t="shared" ca="1" si="66"/>
        <v>31108958.658848174</v>
      </c>
      <c r="I36" s="3">
        <f t="shared" ca="1" si="66"/>
        <v>31108958.658848174</v>
      </c>
      <c r="J36" s="3">
        <f t="shared" ca="1" si="66"/>
        <v>32810626.378666356</v>
      </c>
      <c r="K36" s="3">
        <f t="shared" ca="1" si="66"/>
        <v>32810626.378666356</v>
      </c>
      <c r="L36" s="3">
        <f t="shared" ca="1" si="66"/>
        <v>32810626.378666356</v>
      </c>
      <c r="M36" s="3">
        <f t="shared" ca="1" si="66"/>
        <v>32810626.378666356</v>
      </c>
      <c r="N36" s="3">
        <f t="shared" ca="1" si="66"/>
        <v>32810626.378666356</v>
      </c>
      <c r="O36" s="3">
        <f t="shared" ca="1" si="66"/>
        <v>32810626.378666356</v>
      </c>
      <c r="P36" s="3">
        <f t="shared" ca="1" si="66"/>
        <v>32810636.698393628</v>
      </c>
      <c r="Q36" s="3">
        <f t="shared" ca="1" si="66"/>
        <v>34141851.130711809</v>
      </c>
      <c r="R36" s="3">
        <f t="shared" ca="1" si="66"/>
        <v>34425468.656802721</v>
      </c>
      <c r="S36" s="3">
        <f t="shared" ca="1" si="66"/>
        <v>35230339.921439081</v>
      </c>
      <c r="T36" s="3">
        <f t="shared" ca="1" si="66"/>
        <v>35230358.639802717</v>
      </c>
      <c r="U36" s="3">
        <f t="shared" ca="1" si="66"/>
        <v>37644972.433711812</v>
      </c>
      <c r="V36" s="3">
        <f t="shared" ca="1" si="66"/>
        <v>33091369.634772725</v>
      </c>
      <c r="W36" s="3">
        <f t="shared" ca="1" si="66"/>
        <v>8041392.4347727271</v>
      </c>
      <c r="X36" s="3">
        <f t="shared" ca="1" si="66"/>
        <v>8041392.4347727271</v>
      </c>
      <c r="Y36" s="3">
        <f t="shared" ca="1" si="66"/>
        <v>8041392.4347727271</v>
      </c>
      <c r="Z36" s="3">
        <f t="shared" ca="1" si="66"/>
        <v>8041392.4347727271</v>
      </c>
      <c r="AA36" s="3">
        <f t="shared" ca="1" si="66"/>
        <v>10416388.634772727</v>
      </c>
      <c r="AB36" s="3">
        <f t="shared" ca="1" si="66"/>
        <v>10416435.326681821</v>
      </c>
      <c r="AC36" s="3">
        <f t="shared" ca="1" si="66"/>
        <v>11006522.013136363</v>
      </c>
      <c r="AD36" s="3">
        <f t="shared" ca="1" si="66"/>
        <v>11006548.357500002</v>
      </c>
      <c r="AE36" s="3">
        <f t="shared" ca="1" si="66"/>
        <v>11120004.865772726</v>
      </c>
      <c r="AF36" s="3">
        <f t="shared" ca="1" si="66"/>
        <v>11120129.498863645</v>
      </c>
      <c r="AG36" s="3">
        <f t="shared" ca="1" si="66"/>
        <v>11656883.223681817</v>
      </c>
      <c r="AH36" s="3">
        <f t="shared" ca="1" si="66"/>
        <v>11656883.223681817</v>
      </c>
      <c r="AI36" s="3">
        <f t="shared" ca="1" si="66"/>
        <v>11656883.223681817</v>
      </c>
      <c r="AJ36" s="3">
        <f t="shared" ca="1" si="66"/>
        <v>9199807.758681817</v>
      </c>
      <c r="AK36" s="3">
        <f t="shared" ca="1" si="66"/>
        <v>9199807.758681817</v>
      </c>
      <c r="AL36" s="3">
        <f t="shared" ca="1" si="66"/>
        <v>7714224.8286818182</v>
      </c>
      <c r="AM36" s="3">
        <f t="shared" ca="1" si="66"/>
        <v>7714224.8286818182</v>
      </c>
      <c r="AN36" s="3">
        <f t="shared" ca="1" si="66"/>
        <v>686063.21086363727</v>
      </c>
      <c r="AO36" s="3">
        <f t="shared" ca="1" si="66"/>
        <v>742791.46499999985</v>
      </c>
      <c r="AP36" s="3">
        <f t="shared" ca="1" si="66"/>
        <v>742791.46499999985</v>
      </c>
      <c r="AQ36" s="3">
        <f t="shared" ca="1" si="66"/>
        <v>742791.46499999985</v>
      </c>
      <c r="AR36" s="3">
        <f t="shared" ca="1" si="66"/>
        <v>742791.46499999985</v>
      </c>
      <c r="AS36" s="3">
        <f t="shared" ca="1" si="66"/>
        <v>742791.46499999985</v>
      </c>
      <c r="AT36" s="3">
        <f t="shared" ca="1" si="66"/>
        <v>742791.46499999985</v>
      </c>
      <c r="AU36" s="3">
        <f t="shared" ca="1" si="66"/>
        <v>69558688.65031454</v>
      </c>
      <c r="AV36" s="3">
        <f t="shared" ca="1" si="66"/>
        <v>0</v>
      </c>
      <c r="AW36" s="3">
        <f t="shared" ca="1" si="66"/>
        <v>0</v>
      </c>
      <c r="AX36" s="3">
        <f t="shared" ca="1" si="66"/>
        <v>0</v>
      </c>
      <c r="AY36" s="3">
        <f t="shared" ca="1" si="66"/>
        <v>0</v>
      </c>
      <c r="AZ36" s="3">
        <f t="shared" ca="1" si="66"/>
        <v>66896606.499922559</v>
      </c>
      <c r="BA36" s="3">
        <f t="shared" ca="1" si="66"/>
        <v>0</v>
      </c>
      <c r="BB36" s="3">
        <f t="shared" ca="1" si="66"/>
        <v>0</v>
      </c>
      <c r="BC36" s="3">
        <f t="shared" ca="1" si="66"/>
        <v>0</v>
      </c>
      <c r="BD36" s="3">
        <f t="shared" ca="1" si="66"/>
        <v>0</v>
      </c>
      <c r="BE36" s="3">
        <f t="shared" ca="1" si="66"/>
        <v>0</v>
      </c>
      <c r="BF36" s="3">
        <f t="shared" ca="1" si="66"/>
        <v>0</v>
      </c>
      <c r="BG36" s="3" t="e">
        <f t="shared" ca="1" si="66"/>
        <v>#REF!</v>
      </c>
      <c r="BH36" s="3">
        <f t="shared" ca="1" si="66"/>
        <v>0</v>
      </c>
      <c r="BI36" s="3">
        <f t="shared" ca="1" si="66"/>
        <v>0</v>
      </c>
      <c r="BJ36" s="3">
        <f t="shared" ca="1" si="66"/>
        <v>0</v>
      </c>
      <c r="BK36" s="3">
        <f t="shared" ca="1" si="66"/>
        <v>0</v>
      </c>
      <c r="BL36" s="3">
        <f t="shared" ca="1" si="66"/>
        <v>0</v>
      </c>
      <c r="BM36" s="3">
        <f t="shared" ca="1" si="66"/>
        <v>0</v>
      </c>
      <c r="BN36" s="3">
        <f t="shared" ca="1" si="66"/>
        <v>0</v>
      </c>
      <c r="BO36" s="3">
        <f t="shared" ref="BO36:CC36" ca="1" si="67">SUM(BO32:BO35)</f>
        <v>0</v>
      </c>
      <c r="BP36" s="3">
        <f t="shared" ca="1" si="67"/>
        <v>191607348.15921146</v>
      </c>
      <c r="BQ36" s="3">
        <f t="shared" ca="1" si="67"/>
        <v>0</v>
      </c>
      <c r="BR36" s="3">
        <f t="shared" ca="1" si="67"/>
        <v>0</v>
      </c>
      <c r="BS36" s="3">
        <f t="shared" si="67"/>
        <v>0</v>
      </c>
      <c r="BT36" s="3">
        <f t="shared" si="67"/>
        <v>0</v>
      </c>
      <c r="BU36" s="3">
        <f t="shared" si="67"/>
        <v>0</v>
      </c>
      <c r="BV36" s="3">
        <f t="shared" si="67"/>
        <v>0</v>
      </c>
      <c r="BW36" s="3">
        <f t="shared" si="67"/>
        <v>0</v>
      </c>
      <c r="BX36" s="3">
        <f t="shared" si="67"/>
        <v>0</v>
      </c>
      <c r="BY36" s="3">
        <f t="shared" si="67"/>
        <v>0</v>
      </c>
      <c r="BZ36" s="3">
        <f t="shared" si="67"/>
        <v>0</v>
      </c>
      <c r="CA36" s="3">
        <f t="shared" si="67"/>
        <v>0</v>
      </c>
      <c r="CB36" s="3">
        <f t="shared" si="67"/>
        <v>0</v>
      </c>
      <c r="CC36" s="3">
        <f t="shared" si="67"/>
        <v>0</v>
      </c>
    </row>
    <row r="37" spans="1:81">
      <c r="A37" t="s">
        <v>409</v>
      </c>
      <c r="B37" s="3">
        <f ca="1">-SUM(B33:B35)</f>
        <v>-29603579.998939082</v>
      </c>
      <c r="C37" s="3">
        <f t="shared" ref="C37:BN37" ca="1" si="68">-SUM(C33:C35)</f>
        <v>-29603579.998939082</v>
      </c>
      <c r="D37" s="3">
        <f t="shared" ca="1" si="68"/>
        <v>-29603579.998939082</v>
      </c>
      <c r="E37" s="3">
        <f t="shared" ca="1" si="68"/>
        <v>-29603579.998939082</v>
      </c>
      <c r="F37" s="3">
        <f t="shared" ca="1" si="68"/>
        <v>-30541736.085575446</v>
      </c>
      <c r="G37" s="3">
        <f t="shared" ca="1" si="68"/>
        <v>-30541736.085575446</v>
      </c>
      <c r="H37" s="3">
        <f t="shared" ca="1" si="68"/>
        <v>-31108958.658848174</v>
      </c>
      <c r="I37" s="3">
        <f t="shared" ca="1" si="68"/>
        <v>-31108958.658848174</v>
      </c>
      <c r="J37" s="3">
        <f t="shared" ca="1" si="68"/>
        <v>-32810626.378666356</v>
      </c>
      <c r="K37" s="3">
        <f t="shared" ca="1" si="68"/>
        <v>-32810626.378666356</v>
      </c>
      <c r="L37" s="3">
        <f t="shared" ca="1" si="68"/>
        <v>-32810626.378666356</v>
      </c>
      <c r="M37" s="3">
        <f t="shared" ca="1" si="68"/>
        <v>-32810626.378666356</v>
      </c>
      <c r="N37" s="3">
        <f t="shared" ca="1" si="68"/>
        <v>-32810626.378666356</v>
      </c>
      <c r="O37" s="3">
        <f t="shared" ca="1" si="68"/>
        <v>-32810626.378666356</v>
      </c>
      <c r="P37" s="3">
        <f t="shared" ca="1" si="68"/>
        <v>-32810636.698393628</v>
      </c>
      <c r="Q37" s="3">
        <f t="shared" ca="1" si="68"/>
        <v>-34141851.130711809</v>
      </c>
      <c r="R37" s="3">
        <f t="shared" ca="1" si="68"/>
        <v>-34425468.656802721</v>
      </c>
      <c r="S37" s="3">
        <f t="shared" ca="1" si="68"/>
        <v>-35230339.921439081</v>
      </c>
      <c r="T37" s="3">
        <f t="shared" ca="1" si="68"/>
        <v>-35230358.639802717</v>
      </c>
      <c r="U37" s="3">
        <f t="shared" ca="1" si="68"/>
        <v>-37644972.433711812</v>
      </c>
      <c r="V37" s="3">
        <f t="shared" ca="1" si="68"/>
        <v>-33091369.634772725</v>
      </c>
      <c r="W37" s="3">
        <f t="shared" ca="1" si="68"/>
        <v>-8041392.4347727271</v>
      </c>
      <c r="X37" s="3">
        <f t="shared" ca="1" si="68"/>
        <v>-8041392.4347727271</v>
      </c>
      <c r="Y37" s="3">
        <f t="shared" ca="1" si="68"/>
        <v>-8041392.4347727271</v>
      </c>
      <c r="Z37" s="3">
        <f t="shared" ca="1" si="68"/>
        <v>-8041392.4347727271</v>
      </c>
      <c r="AA37" s="3">
        <f t="shared" ca="1" si="68"/>
        <v>-10416388.634772727</v>
      </c>
      <c r="AB37" s="3">
        <f t="shared" ca="1" si="68"/>
        <v>-10416435.326681821</v>
      </c>
      <c r="AC37" s="3">
        <f t="shared" ca="1" si="68"/>
        <v>-11006522.013136363</v>
      </c>
      <c r="AD37" s="3">
        <f t="shared" ca="1" si="68"/>
        <v>-11006548.357500002</v>
      </c>
      <c r="AE37" s="3">
        <f t="shared" ca="1" si="68"/>
        <v>-11120004.865772726</v>
      </c>
      <c r="AF37" s="3">
        <f t="shared" ca="1" si="68"/>
        <v>-11120129.498863645</v>
      </c>
      <c r="AG37" s="3">
        <f t="shared" ca="1" si="68"/>
        <v>-11656883.223681817</v>
      </c>
      <c r="AH37" s="3">
        <f t="shared" ca="1" si="68"/>
        <v>-11656883.223681817</v>
      </c>
      <c r="AI37" s="3">
        <f t="shared" ca="1" si="68"/>
        <v>-11656883.223681817</v>
      </c>
      <c r="AJ37" s="3">
        <f t="shared" ca="1" si="68"/>
        <v>-9199807.758681817</v>
      </c>
      <c r="AK37" s="3">
        <f t="shared" ca="1" si="68"/>
        <v>-9199807.758681817</v>
      </c>
      <c r="AL37" s="3">
        <f t="shared" ca="1" si="68"/>
        <v>-7714224.8286818182</v>
      </c>
      <c r="AM37" s="3">
        <f t="shared" ca="1" si="68"/>
        <v>-7714224.8286818182</v>
      </c>
      <c r="AN37" s="3">
        <f t="shared" ca="1" si="68"/>
        <v>-686063.21086363727</v>
      </c>
      <c r="AO37" s="3">
        <f t="shared" ca="1" si="68"/>
        <v>-742791.46499999985</v>
      </c>
      <c r="AP37" s="3">
        <f t="shared" ca="1" si="68"/>
        <v>-742791.46499999985</v>
      </c>
      <c r="AQ37" s="3">
        <f t="shared" ca="1" si="68"/>
        <v>-742791.46499999985</v>
      </c>
      <c r="AR37" s="3">
        <f t="shared" ca="1" si="68"/>
        <v>-742791.46499999985</v>
      </c>
      <c r="AS37" s="3">
        <f t="shared" ca="1" si="68"/>
        <v>-742791.46499999985</v>
      </c>
      <c r="AT37" s="3">
        <f t="shared" ca="1" si="68"/>
        <v>-742791.46499999985</v>
      </c>
      <c r="AU37" s="3">
        <f t="shared" ca="1" si="68"/>
        <v>-69558688.65031454</v>
      </c>
      <c r="AV37" s="3">
        <f t="shared" ca="1" si="68"/>
        <v>0</v>
      </c>
      <c r="AW37" s="3">
        <f t="shared" ca="1" si="68"/>
        <v>0</v>
      </c>
      <c r="AX37" s="3">
        <f t="shared" ca="1" si="68"/>
        <v>0</v>
      </c>
      <c r="AY37" s="3">
        <f t="shared" ca="1" si="68"/>
        <v>0</v>
      </c>
      <c r="AZ37" s="3">
        <f t="shared" ca="1" si="68"/>
        <v>-66896606.499922559</v>
      </c>
      <c r="BA37" s="3">
        <f t="shared" ca="1" si="68"/>
        <v>0</v>
      </c>
      <c r="BB37" s="3">
        <f t="shared" ca="1" si="68"/>
        <v>0</v>
      </c>
      <c r="BC37" s="3">
        <f t="shared" ca="1" si="68"/>
        <v>0</v>
      </c>
      <c r="BD37" s="3">
        <f t="shared" ca="1" si="68"/>
        <v>0</v>
      </c>
      <c r="BE37" s="3">
        <f t="shared" ca="1" si="68"/>
        <v>0</v>
      </c>
      <c r="BF37" s="3">
        <f t="shared" ca="1" si="68"/>
        <v>0</v>
      </c>
      <c r="BG37" s="3" t="e">
        <f t="shared" ca="1" si="68"/>
        <v>#REF!</v>
      </c>
      <c r="BH37" s="3">
        <f t="shared" ca="1" si="68"/>
        <v>0</v>
      </c>
      <c r="BI37" s="3">
        <f t="shared" ca="1" si="68"/>
        <v>0</v>
      </c>
      <c r="BJ37" s="3">
        <f t="shared" ca="1" si="68"/>
        <v>0</v>
      </c>
      <c r="BK37" s="3">
        <f t="shared" ca="1" si="68"/>
        <v>0</v>
      </c>
      <c r="BL37" s="3">
        <f t="shared" ca="1" si="68"/>
        <v>0</v>
      </c>
      <c r="BM37" s="3">
        <f t="shared" ca="1" si="68"/>
        <v>0</v>
      </c>
      <c r="BN37" s="3">
        <f t="shared" ca="1" si="68"/>
        <v>0</v>
      </c>
      <c r="BO37" s="3">
        <f t="shared" ref="BO37:CC37" ca="1" si="69">-SUM(BO33:BO35)</f>
        <v>0</v>
      </c>
      <c r="BP37" s="3">
        <f t="shared" ca="1" si="69"/>
        <v>-191607348.15921146</v>
      </c>
      <c r="BQ37" s="3">
        <f t="shared" ca="1" si="69"/>
        <v>0</v>
      </c>
      <c r="BR37" s="3">
        <f t="shared" ca="1" si="69"/>
        <v>0</v>
      </c>
      <c r="BS37" s="3">
        <f t="shared" si="69"/>
        <v>0</v>
      </c>
      <c r="BT37" s="3">
        <f t="shared" si="69"/>
        <v>0</v>
      </c>
      <c r="BU37" s="3">
        <f t="shared" si="69"/>
        <v>0</v>
      </c>
      <c r="BV37" s="3">
        <f t="shared" si="69"/>
        <v>0</v>
      </c>
      <c r="BW37" s="3">
        <f t="shared" si="69"/>
        <v>0</v>
      </c>
      <c r="BX37" s="3">
        <f t="shared" si="69"/>
        <v>0</v>
      </c>
      <c r="BY37" s="3">
        <f t="shared" si="69"/>
        <v>0</v>
      </c>
      <c r="BZ37" s="3">
        <f t="shared" si="69"/>
        <v>0</v>
      </c>
      <c r="CA37" s="3">
        <f t="shared" si="69"/>
        <v>0</v>
      </c>
      <c r="CB37" s="3">
        <f t="shared" si="69"/>
        <v>0</v>
      </c>
      <c r="CC37" s="3">
        <f t="shared" si="69"/>
        <v>0</v>
      </c>
    </row>
    <row r="38" spans="1:81">
      <c r="A38" t="s">
        <v>410</v>
      </c>
      <c r="B38" s="3">
        <f ca="1">B27+B37</f>
        <v>-29603579.998939082</v>
      </c>
      <c r="C38" s="3">
        <f t="shared" ref="C38:BN38" ca="1" si="70">C27+C37</f>
        <v>-29603579.998939082</v>
      </c>
      <c r="D38" s="3">
        <f t="shared" ca="1" si="70"/>
        <v>-29603579.998939082</v>
      </c>
      <c r="E38" s="3">
        <f t="shared" ca="1" si="70"/>
        <v>-29603579.998939082</v>
      </c>
      <c r="F38" s="3">
        <f t="shared" ca="1" si="70"/>
        <v>-27269012.085575446</v>
      </c>
      <c r="G38" s="3">
        <f t="shared" ca="1" si="70"/>
        <v>-27269012.085575446</v>
      </c>
      <c r="H38" s="3">
        <f t="shared" ca="1" si="70"/>
        <v>-21290786.658848174</v>
      </c>
      <c r="I38" s="3">
        <f t="shared" ca="1" si="70"/>
        <v>-21290786.658848174</v>
      </c>
      <c r="J38" s="3">
        <f t="shared" ca="1" si="70"/>
        <v>-3356110.3786663562</v>
      </c>
      <c r="K38" s="3">
        <f t="shared" ca="1" si="70"/>
        <v>-3356110.3786663562</v>
      </c>
      <c r="L38" s="3">
        <f t="shared" ca="1" si="70"/>
        <v>-3356110.3786663562</v>
      </c>
      <c r="M38" s="3">
        <f t="shared" ca="1" si="70"/>
        <v>-3356110.3786663562</v>
      </c>
      <c r="N38" s="3">
        <f t="shared" ca="1" si="70"/>
        <v>-3356110.3786663562</v>
      </c>
      <c r="O38" s="3">
        <f t="shared" ca="1" si="70"/>
        <v>-3356110.3786663562</v>
      </c>
      <c r="P38" s="3">
        <f t="shared" ca="1" si="70"/>
        <v>-3356084.698393628</v>
      </c>
      <c r="Q38" s="3">
        <f t="shared" ca="1" si="70"/>
        <v>-43405.130711808801</v>
      </c>
      <c r="R38" s="3">
        <f t="shared" ca="1" si="70"/>
        <v>2945773.3431972787</v>
      </c>
      <c r="S38" s="3">
        <f t="shared" ca="1" si="70"/>
        <v>11428690.078560919</v>
      </c>
      <c r="T38" s="3">
        <f t="shared" ca="1" si="70"/>
        <v>11428887.360197291</v>
      </c>
      <c r="U38" s="3">
        <f t="shared" ca="1" si="70"/>
        <v>36877637.566288188</v>
      </c>
      <c r="V38" s="3">
        <f t="shared" ca="1" si="70"/>
        <v>41431240.365227275</v>
      </c>
      <c r="W38" s="3">
        <f t="shared" ca="1" si="70"/>
        <v>66481217.56522727</v>
      </c>
      <c r="X38" s="3">
        <f t="shared" ca="1" si="70"/>
        <v>66481217.56522727</v>
      </c>
      <c r="Y38" s="3">
        <f t="shared" ca="1" si="70"/>
        <v>66481217.56522727</v>
      </c>
      <c r="Z38" s="3">
        <f t="shared" ca="1" si="70"/>
        <v>66481217.56522727</v>
      </c>
      <c r="AA38" s="3">
        <f t="shared" ca="1" si="70"/>
        <v>64106221.365227275</v>
      </c>
      <c r="AB38" s="3">
        <f t="shared" ca="1" si="70"/>
        <v>64106362.673318192</v>
      </c>
      <c r="AC38" s="3">
        <f t="shared" ca="1" si="70"/>
        <v>68814783.986863643</v>
      </c>
      <c r="AD38" s="3">
        <f t="shared" ca="1" si="70"/>
        <v>68815061.642500028</v>
      </c>
      <c r="AE38" s="3">
        <f t="shared" ca="1" si="70"/>
        <v>70010833.134227276</v>
      </c>
      <c r="AF38" s="3">
        <f t="shared" ca="1" si="70"/>
        <v>70011620.501136422</v>
      </c>
      <c r="AG38" s="3">
        <f t="shared" ca="1" si="70"/>
        <v>73402550.776318178</v>
      </c>
      <c r="AH38" s="3">
        <f t="shared" ca="1" si="70"/>
        <v>73402550.776318178</v>
      </c>
      <c r="AI38" s="3">
        <f t="shared" ca="1" si="70"/>
        <v>73402550.776318178</v>
      </c>
      <c r="AJ38" s="3">
        <f t="shared" ca="1" si="70"/>
        <v>67288206.241318181</v>
      </c>
      <c r="AK38" s="3">
        <f t="shared" ca="1" si="70"/>
        <v>67288206.241318181</v>
      </c>
      <c r="AL38" s="3">
        <f t="shared" ca="1" si="70"/>
        <v>51630949.171318181</v>
      </c>
      <c r="AM38" s="3">
        <f t="shared" ca="1" si="70"/>
        <v>51630949.171318181</v>
      </c>
      <c r="AN38" s="3">
        <f t="shared" ca="1" si="70"/>
        <v>7230742.7891363744</v>
      </c>
      <c r="AO38" s="3">
        <f t="shared" ca="1" si="70"/>
        <v>7828628.5350000001</v>
      </c>
      <c r="AP38" s="3">
        <f t="shared" ca="1" si="70"/>
        <v>7828628.5350000001</v>
      </c>
      <c r="AQ38" s="3">
        <f t="shared" ca="1" si="70"/>
        <v>7828628.5350000001</v>
      </c>
      <c r="AR38" s="3">
        <f t="shared" ca="1" si="70"/>
        <v>7828628.5350000001</v>
      </c>
      <c r="AS38" s="3">
        <f t="shared" ca="1" si="70"/>
        <v>7828628.5350000001</v>
      </c>
      <c r="AT38" s="3">
        <f t="shared" ca="1" si="70"/>
        <v>7828628.5350000001</v>
      </c>
      <c r="AU38" s="3">
        <f t="shared" ca="1" si="70"/>
        <v>-60987268.65031454</v>
      </c>
      <c r="AV38" s="3">
        <f t="shared" ca="1" si="70"/>
        <v>0</v>
      </c>
      <c r="AW38" s="3">
        <f t="shared" ca="1" si="70"/>
        <v>0</v>
      </c>
      <c r="AX38" s="3">
        <f t="shared" ca="1" si="70"/>
        <v>0</v>
      </c>
      <c r="AY38" s="3">
        <f t="shared" ca="1" si="70"/>
        <v>0</v>
      </c>
      <c r="AZ38" s="3">
        <f t="shared" ca="1" si="70"/>
        <v>-66896606.499922559</v>
      </c>
      <c r="BA38" s="3">
        <f t="shared" ca="1" si="70"/>
        <v>0</v>
      </c>
      <c r="BB38" s="3">
        <f t="shared" ca="1" si="70"/>
        <v>0</v>
      </c>
      <c r="BC38" s="3">
        <f t="shared" ca="1" si="70"/>
        <v>0</v>
      </c>
      <c r="BD38" s="3">
        <f t="shared" ca="1" si="70"/>
        <v>0</v>
      </c>
      <c r="BE38" s="3">
        <f t="shared" ca="1" si="70"/>
        <v>0</v>
      </c>
      <c r="BF38" s="3">
        <f t="shared" ca="1" si="70"/>
        <v>0</v>
      </c>
      <c r="BG38" s="3" t="e">
        <f t="shared" ca="1" si="70"/>
        <v>#REF!</v>
      </c>
      <c r="BH38" s="3">
        <f t="shared" ca="1" si="70"/>
        <v>0</v>
      </c>
      <c r="BI38" s="3">
        <f t="shared" ca="1" si="70"/>
        <v>0</v>
      </c>
      <c r="BJ38" s="3">
        <f t="shared" ca="1" si="70"/>
        <v>0</v>
      </c>
      <c r="BK38" s="3">
        <f t="shared" ca="1" si="70"/>
        <v>0</v>
      </c>
      <c r="BL38" s="3">
        <f t="shared" ca="1" si="70"/>
        <v>0</v>
      </c>
      <c r="BM38" s="3">
        <f t="shared" ca="1" si="70"/>
        <v>0</v>
      </c>
      <c r="BN38" s="3">
        <f t="shared" ca="1" si="70"/>
        <v>0</v>
      </c>
      <c r="BO38" s="3">
        <f t="shared" ref="BO38:CC38" ca="1" si="71">BO27+BO37</f>
        <v>0</v>
      </c>
      <c r="BP38" s="3">
        <f t="shared" ca="1" si="71"/>
        <v>-191607348.15921146</v>
      </c>
      <c r="BQ38" s="3">
        <f t="shared" ca="1" si="71"/>
        <v>0</v>
      </c>
      <c r="BR38" s="3">
        <f t="shared" ca="1" si="71"/>
        <v>0</v>
      </c>
      <c r="BS38" s="3">
        <f t="shared" ca="1" si="71"/>
        <v>0</v>
      </c>
      <c r="BT38" s="3">
        <f t="shared" ca="1" si="71"/>
        <v>0</v>
      </c>
      <c r="BU38" s="3">
        <f t="shared" ca="1" si="71"/>
        <v>0</v>
      </c>
      <c r="BV38" s="3">
        <f t="shared" ca="1" si="71"/>
        <v>0</v>
      </c>
      <c r="BW38" s="3">
        <f t="shared" ca="1" si="71"/>
        <v>0</v>
      </c>
      <c r="BX38" s="3">
        <f t="shared" ca="1" si="71"/>
        <v>0</v>
      </c>
      <c r="BY38" s="3">
        <f t="shared" ca="1" si="71"/>
        <v>0</v>
      </c>
      <c r="BZ38" s="3">
        <f t="shared" ca="1" si="71"/>
        <v>0</v>
      </c>
      <c r="CA38" s="3">
        <f t="shared" ca="1" si="71"/>
        <v>0</v>
      </c>
      <c r="CB38" s="3">
        <f t="shared" ca="1" si="71"/>
        <v>0</v>
      </c>
      <c r="CC38" s="3">
        <f t="shared" ca="1" si="71"/>
        <v>0</v>
      </c>
    </row>
    <row r="39" spans="1:81">
      <c r="A39" t="s">
        <v>411</v>
      </c>
      <c r="B39" s="3">
        <f ca="1">SUM($B$27:B27)</f>
        <v>0</v>
      </c>
      <c r="C39" s="3">
        <f ca="1">SUM($B$27:C27)</f>
        <v>0</v>
      </c>
      <c r="D39" s="3">
        <f ca="1">SUM($B$27:D27)</f>
        <v>0</v>
      </c>
      <c r="E39" s="3">
        <f ca="1">SUM($B$27:E27)</f>
        <v>0</v>
      </c>
      <c r="F39" s="3">
        <f ca="1">SUM($B$27:F27)</f>
        <v>3272724</v>
      </c>
      <c r="G39" s="3">
        <f ca="1">SUM($B$27:G27)</f>
        <v>6545448</v>
      </c>
      <c r="H39" s="3">
        <f ca="1">SUM($B$27:H27)</f>
        <v>16363620</v>
      </c>
      <c r="I39" s="3">
        <f ca="1">SUM($B$27:I27)</f>
        <v>26181792</v>
      </c>
      <c r="J39" s="3">
        <f ca="1">SUM($B$27:J27)</f>
        <v>55636308</v>
      </c>
      <c r="K39" s="3">
        <f ca="1">SUM($B$27:K27)</f>
        <v>85090824</v>
      </c>
      <c r="L39" s="3">
        <f ca="1">SUM($B$27:L27)</f>
        <v>114545340</v>
      </c>
      <c r="M39" s="3">
        <f ca="1">SUM($B$27:M27)</f>
        <v>143999856</v>
      </c>
      <c r="N39" s="3">
        <f ca="1">SUM($B$27:N27)</f>
        <v>173454372</v>
      </c>
      <c r="O39" s="3">
        <f ca="1">SUM($B$27:O27)</f>
        <v>202908888</v>
      </c>
      <c r="P39" s="3">
        <f ca="1">SUM($B$27:P27)</f>
        <v>232363440</v>
      </c>
      <c r="Q39" s="3">
        <f ca="1">SUM($B$27:Q27)</f>
        <v>266461886</v>
      </c>
      <c r="R39" s="3">
        <f ca="1">SUM($B$27:R27)</f>
        <v>303833128</v>
      </c>
      <c r="S39" s="3">
        <f ca="1">SUM($B$27:S27)</f>
        <v>350492158</v>
      </c>
      <c r="T39" s="3">
        <f ca="1">SUM($B$27:T27)</f>
        <v>397151404</v>
      </c>
      <c r="U39" s="3">
        <f ca="1">SUM($B$27:U27)</f>
        <v>471674014</v>
      </c>
      <c r="V39" s="3">
        <f ca="1">SUM($B$27:V27)</f>
        <v>546196624</v>
      </c>
      <c r="W39" s="3">
        <f ca="1">SUM($B$27:W27)</f>
        <v>620719234</v>
      </c>
      <c r="X39" s="3">
        <f ca="1">SUM($B$27:X27)</f>
        <v>695241844</v>
      </c>
      <c r="Y39" s="3">
        <f ca="1">SUM($B$27:Y27)</f>
        <v>769764454</v>
      </c>
      <c r="Z39" s="3">
        <f ca="1">SUM($B$27:Z27)</f>
        <v>844287064</v>
      </c>
      <c r="AA39" s="3">
        <f ca="1">SUM($B$27:AA27)</f>
        <v>918809674</v>
      </c>
      <c r="AB39" s="3">
        <f ca="1">SUM($B$27:AB27)</f>
        <v>993332472</v>
      </c>
      <c r="AC39" s="3">
        <f ca="1">SUM($B$27:AC27)</f>
        <v>1073153778</v>
      </c>
      <c r="AD39" s="3">
        <f ca="1">SUM($B$27:AD27)</f>
        <v>1152975388</v>
      </c>
      <c r="AE39" s="3">
        <f ca="1">SUM($B$27:AE27)</f>
        <v>1234106226</v>
      </c>
      <c r="AF39" s="3">
        <f ca="1">SUM($B$27:AF27)</f>
        <v>1315237976</v>
      </c>
      <c r="AG39" s="3">
        <f ca="1">SUM($B$27:AG27)</f>
        <v>1400297410</v>
      </c>
      <c r="AH39" s="3">
        <f ca="1">SUM($B$27:AH27)</f>
        <v>1485356844</v>
      </c>
      <c r="AI39" s="3">
        <f ca="1">SUM($B$27:AI27)</f>
        <v>1570416278</v>
      </c>
      <c r="AJ39" s="3">
        <f ca="1">SUM($B$27:AJ27)</f>
        <v>1646904292</v>
      </c>
      <c r="AK39" s="3">
        <f ca="1">SUM($B$27:AK27)</f>
        <v>1723392306</v>
      </c>
      <c r="AL39" s="3">
        <f ca="1">SUM($B$27:AL27)</f>
        <v>1782737480</v>
      </c>
      <c r="AM39" s="3">
        <f ca="1">SUM($B$27:AM27)</f>
        <v>1842082654</v>
      </c>
      <c r="AN39" s="3">
        <f ca="1">SUM($B$27:AN27)</f>
        <v>1849999460</v>
      </c>
      <c r="AO39" s="3">
        <f ca="1">SUM($B$27:AO27)</f>
        <v>1858570880</v>
      </c>
      <c r="AP39" s="3">
        <f ca="1">SUM($B$27:AP27)</f>
        <v>1867142300</v>
      </c>
      <c r="AQ39" s="3">
        <f ca="1">SUM($B$27:AQ27)</f>
        <v>1875713720</v>
      </c>
      <c r="AR39" s="3">
        <f ca="1">SUM($B$27:AR27)</f>
        <v>1884285140</v>
      </c>
      <c r="AS39" s="3">
        <f ca="1">SUM($B$27:AS27)</f>
        <v>1892856560</v>
      </c>
      <c r="AT39" s="3">
        <f ca="1">SUM($B$27:AT27)</f>
        <v>1901427980</v>
      </c>
      <c r="AU39" s="3">
        <f ca="1">SUM($B$27:AU27)</f>
        <v>1909999400</v>
      </c>
      <c r="AV39" s="3">
        <f ca="1">SUM($B$27:AV27)</f>
        <v>1909999400</v>
      </c>
      <c r="AW39" s="3">
        <f ca="1">SUM($B$27:AW27)</f>
        <v>1909999400</v>
      </c>
      <c r="AX39" s="3">
        <f ca="1">SUM($B$27:AX27)</f>
        <v>1909999400</v>
      </c>
      <c r="AY39" s="3">
        <f ca="1">SUM($B$27:AY27)</f>
        <v>1909999400</v>
      </c>
      <c r="AZ39" s="3">
        <f ca="1">SUM($B$27:AZ27)</f>
        <v>1909999400</v>
      </c>
      <c r="BA39" s="3">
        <f ca="1">SUM($B$27:BA27)</f>
        <v>1909999400</v>
      </c>
      <c r="BB39" s="3">
        <f ca="1">SUM($B$27:BB27)</f>
        <v>1909999400</v>
      </c>
      <c r="BC39" s="3">
        <f ca="1">SUM($B$27:BC27)</f>
        <v>1909999400</v>
      </c>
      <c r="BD39" s="3">
        <f ca="1">SUM($B$27:BD27)</f>
        <v>1909999400</v>
      </c>
      <c r="BE39" s="3">
        <f ca="1">SUM($B$27:BE27)</f>
        <v>1909999400</v>
      </c>
      <c r="BF39" s="3">
        <f ca="1">SUM($B$27:BF27)</f>
        <v>1909999400</v>
      </c>
      <c r="BG39" s="3">
        <f ca="1">SUM($B$27:BG27)</f>
        <v>1909999400</v>
      </c>
      <c r="BH39" s="3">
        <f ca="1">SUM($B$27:BH27)</f>
        <v>1909999400</v>
      </c>
      <c r="BI39" s="3">
        <f ca="1">SUM($B$27:BI27)</f>
        <v>1909999400</v>
      </c>
      <c r="BJ39" s="3">
        <f ca="1">SUM($B$27:BJ27)</f>
        <v>1909999400</v>
      </c>
      <c r="BK39" s="3">
        <f ca="1">SUM($B$27:BK27)</f>
        <v>1909999400</v>
      </c>
      <c r="BL39" s="3">
        <f ca="1">SUM($B$27:BL27)</f>
        <v>1909999400</v>
      </c>
      <c r="BM39" s="3">
        <f ca="1">SUM($B$27:BM27)</f>
        <v>1909999400</v>
      </c>
      <c r="BN39" s="3">
        <f ca="1">SUM($B$27:BN27)</f>
        <v>1909999400</v>
      </c>
      <c r="BO39" s="3">
        <f ca="1">SUM($B$27:BO27)</f>
        <v>1909999400</v>
      </c>
      <c r="BP39" s="3">
        <f ca="1">SUM($B$27:BP27)</f>
        <v>1909999400</v>
      </c>
      <c r="BQ39" s="3">
        <f ca="1">SUM($B$27:BQ27)</f>
        <v>1909999400</v>
      </c>
      <c r="BR39" s="3">
        <f ca="1">SUM($B$27:BR27)</f>
        <v>1909999400</v>
      </c>
      <c r="BS39" s="3">
        <f ca="1">SUM($B$27:BS27)</f>
        <v>1909999400</v>
      </c>
      <c r="BT39" s="3">
        <f ca="1">SUM($B$27:BT27)</f>
        <v>1909999400</v>
      </c>
      <c r="BU39" s="3">
        <f ca="1">SUM($B$27:BU27)</f>
        <v>1909999400</v>
      </c>
      <c r="BV39" s="3">
        <f ca="1">SUM($B$27:BV27)</f>
        <v>1909999400</v>
      </c>
      <c r="BW39" s="3">
        <f ca="1">SUM($B$27:BW27)</f>
        <v>1909999400</v>
      </c>
      <c r="BX39" s="3">
        <f ca="1">SUM($B$27:BX27)</f>
        <v>1909999400</v>
      </c>
      <c r="BY39" s="3">
        <f ca="1">SUM($B$27:BY27)</f>
        <v>1909999400</v>
      </c>
      <c r="BZ39" s="3">
        <f ca="1">SUM($B$27:BZ27)</f>
        <v>1909999400</v>
      </c>
      <c r="CA39" s="3">
        <f ca="1">SUM($B$27:CA27)</f>
        <v>1909999400</v>
      </c>
      <c r="CB39" s="3">
        <f ca="1">SUM($B$27:CB27)</f>
        <v>1909999400</v>
      </c>
      <c r="CC39" s="3">
        <f ca="1">SUM($B$27:CC27)</f>
        <v>1909999400</v>
      </c>
    </row>
    <row r="40" spans="1:81">
      <c r="A40" t="s">
        <v>412</v>
      </c>
      <c r="B40" s="3">
        <f ca="1">SUM($B$37:B37)</f>
        <v>-29603579.998939082</v>
      </c>
      <c r="C40" s="3">
        <f ca="1">SUM($B$37:C37)</f>
        <v>-59207159.997878164</v>
      </c>
      <c r="D40" s="3">
        <f ca="1">SUM($B$37:D37)</f>
        <v>-88810739.996817246</v>
      </c>
      <c r="E40" s="3">
        <f ca="1">SUM($B$37:E37)</f>
        <v>-118414319.99575633</v>
      </c>
      <c r="F40" s="3">
        <f ca="1">SUM($B$37:F37)</f>
        <v>-148956056.08133179</v>
      </c>
      <c r="G40" s="3">
        <f ca="1">SUM($B$37:G37)</f>
        <v>-179497792.16690725</v>
      </c>
      <c r="H40" s="3">
        <f ca="1">SUM($B$37:H37)</f>
        <v>-210606750.82575542</v>
      </c>
      <c r="I40" s="3">
        <f ca="1">SUM($B$37:I37)</f>
        <v>-241715709.48460358</v>
      </c>
      <c r="J40" s="3">
        <f ca="1">SUM($B$37:J37)</f>
        <v>-274526335.86326993</v>
      </c>
      <c r="K40" s="3">
        <f ca="1">SUM($B$37:K37)</f>
        <v>-307336962.24193627</v>
      </c>
      <c r="L40" s="3">
        <f ca="1">SUM($B$37:L37)</f>
        <v>-340147588.62060261</v>
      </c>
      <c r="M40" s="3">
        <f ca="1">SUM($B$37:M37)</f>
        <v>-372958214.99926895</v>
      </c>
      <c r="N40" s="3">
        <f ca="1">SUM($B$37:N37)</f>
        <v>-405768841.37793529</v>
      </c>
      <c r="O40" s="3">
        <f ca="1">SUM($B$37:O37)</f>
        <v>-438579467.75660163</v>
      </c>
      <c r="P40" s="3">
        <f ca="1">SUM($B$37:P37)</f>
        <v>-471390104.45499527</v>
      </c>
      <c r="Q40" s="3">
        <f ca="1">SUM($B$37:Q37)</f>
        <v>-505531955.58570707</v>
      </c>
      <c r="R40" s="3">
        <f ca="1">SUM($B$37:R37)</f>
        <v>-539957424.24250984</v>
      </c>
      <c r="S40" s="3">
        <f ca="1">SUM($B$37:S37)</f>
        <v>-575187764.16394889</v>
      </c>
      <c r="T40" s="3">
        <f ca="1">SUM($B$37:T37)</f>
        <v>-610418122.80375159</v>
      </c>
      <c r="U40" s="3">
        <f ca="1">SUM($B$37:U37)</f>
        <v>-648063095.23746336</v>
      </c>
      <c r="V40" s="3">
        <f ca="1">SUM($B$37:V37)</f>
        <v>-681154464.87223613</v>
      </c>
      <c r="W40" s="3">
        <f ca="1">SUM($B$37:W37)</f>
        <v>-689195857.30700886</v>
      </c>
      <c r="X40" s="3">
        <f ca="1">SUM($B$37:X37)</f>
        <v>-697237249.74178159</v>
      </c>
      <c r="Y40" s="3">
        <f ca="1">SUM($B$37:Y37)</f>
        <v>-705278642.17655432</v>
      </c>
      <c r="Z40" s="3">
        <f ca="1">SUM($B$37:Z37)</f>
        <v>-713320034.61132705</v>
      </c>
      <c r="AA40" s="3">
        <f ca="1">SUM($B$37:AA37)</f>
        <v>-723736423.24609983</v>
      </c>
      <c r="AB40" s="3">
        <f ca="1">SUM($B$37:AB37)</f>
        <v>-734152858.57278168</v>
      </c>
      <c r="AC40" s="3">
        <f ca="1">SUM($B$37:AC37)</f>
        <v>-745159380.58591807</v>
      </c>
      <c r="AD40" s="3">
        <f ca="1">SUM($B$37:AD37)</f>
        <v>-756165928.94341803</v>
      </c>
      <c r="AE40" s="3">
        <f ca="1">SUM($B$37:AE37)</f>
        <v>-767285933.80919075</v>
      </c>
      <c r="AF40" s="3">
        <f ca="1">SUM($B$37:AF37)</f>
        <v>-778406063.30805445</v>
      </c>
      <c r="AG40" s="3">
        <f ca="1">SUM($B$37:AG37)</f>
        <v>-790062946.53173625</v>
      </c>
      <c r="AH40" s="3">
        <f ca="1">SUM($B$37:AH37)</f>
        <v>-801719829.75541806</v>
      </c>
      <c r="AI40" s="3">
        <f ca="1">SUM($B$37:AI37)</f>
        <v>-813376712.97909987</v>
      </c>
      <c r="AJ40" s="3">
        <f ca="1">SUM($B$37:AJ37)</f>
        <v>-822576520.73778164</v>
      </c>
      <c r="AK40" s="3">
        <f ca="1">SUM($B$37:AK37)</f>
        <v>-831776328.49646342</v>
      </c>
      <c r="AL40" s="3">
        <f ca="1">SUM($B$37:AL37)</f>
        <v>-839490553.32514524</v>
      </c>
      <c r="AM40" s="3">
        <f ca="1">SUM($B$37:AM37)</f>
        <v>-847204778.15382707</v>
      </c>
      <c r="AN40" s="3">
        <f ca="1">SUM($B$37:AN37)</f>
        <v>-847890841.36469066</v>
      </c>
      <c r="AO40" s="3">
        <f ca="1">SUM($B$37:AO37)</f>
        <v>-848633632.82969069</v>
      </c>
      <c r="AP40" s="3">
        <f ca="1">SUM($B$37:AP37)</f>
        <v>-849376424.29469073</v>
      </c>
      <c r="AQ40" s="3">
        <f ca="1">SUM($B$37:AQ37)</f>
        <v>-850119215.75969076</v>
      </c>
      <c r="AR40" s="3">
        <f ca="1">SUM($B$37:AR37)</f>
        <v>-850862007.22469079</v>
      </c>
      <c r="AS40" s="3">
        <f ca="1">SUM($B$37:AS37)</f>
        <v>-851604798.68969083</v>
      </c>
      <c r="AT40" s="3">
        <f ca="1">SUM($B$37:AT37)</f>
        <v>-852347590.15469086</v>
      </c>
      <c r="AU40" s="3">
        <f ca="1">SUM($B$37:AU37)</f>
        <v>-921906278.80500543</v>
      </c>
      <c r="AV40" s="3">
        <f ca="1">SUM($B$37:AV37)</f>
        <v>-921906278.80500543</v>
      </c>
      <c r="AW40" s="3">
        <f ca="1">SUM($B$37:AW37)</f>
        <v>-921906278.80500543</v>
      </c>
      <c r="AX40" s="3">
        <f ca="1">SUM($B$37:AX37)</f>
        <v>-921906278.80500543</v>
      </c>
      <c r="AY40" s="3">
        <f ca="1">SUM($B$37:AY37)</f>
        <v>-921906278.80500543</v>
      </c>
      <c r="AZ40" s="3">
        <f ca="1">SUM($B$37:AZ37)</f>
        <v>-988802885.30492795</v>
      </c>
      <c r="BA40" s="3">
        <f ca="1">SUM($B$37:BA37)</f>
        <v>-988802885.30492795</v>
      </c>
      <c r="BB40" s="3">
        <f ca="1">SUM($B$37:BB37)</f>
        <v>-988802885.30492795</v>
      </c>
      <c r="BC40" s="3">
        <f ca="1">SUM($B$37:BC37)</f>
        <v>-988802885.30492795</v>
      </c>
      <c r="BD40" s="3">
        <f ca="1">SUM($B$37:BD37)</f>
        <v>-988802885.30492795</v>
      </c>
      <c r="BE40" s="3">
        <f ca="1">SUM($B$37:BE37)</f>
        <v>-988802885.30492795</v>
      </c>
      <c r="BF40" s="3">
        <f ca="1">SUM($B$37:BF37)</f>
        <v>-988802885.30492795</v>
      </c>
      <c r="BG40" s="3" t="e">
        <f ca="1">SUM($B$37:BG37)</f>
        <v>#REF!</v>
      </c>
      <c r="BH40" s="3" t="e">
        <f ca="1">SUM($B$37:BH37)</f>
        <v>#REF!</v>
      </c>
      <c r="BI40" s="3" t="e">
        <f ca="1">SUM($B$37:BI37)</f>
        <v>#REF!</v>
      </c>
      <c r="BJ40" s="3" t="e">
        <f ca="1">SUM($B$37:BJ37)</f>
        <v>#REF!</v>
      </c>
      <c r="BK40" s="3" t="e">
        <f ca="1">SUM($B$37:BK37)</f>
        <v>#REF!</v>
      </c>
      <c r="BL40" s="3" t="e">
        <f ca="1">SUM($B$37:BL37)</f>
        <v>#REF!</v>
      </c>
      <c r="BM40" s="3" t="e">
        <f ca="1">SUM($B$37:BM37)</f>
        <v>#REF!</v>
      </c>
      <c r="BN40" s="3" t="e">
        <f ca="1">SUM($B$37:BN37)</f>
        <v>#REF!</v>
      </c>
      <c r="BO40" s="3" t="e">
        <f ca="1">SUM($B$37:BO37)</f>
        <v>#REF!</v>
      </c>
      <c r="BP40" s="3" t="e">
        <f ca="1">SUM($B$37:BP37)</f>
        <v>#REF!</v>
      </c>
      <c r="BQ40" s="3" t="e">
        <f ca="1">SUM($B$37:BQ37)</f>
        <v>#REF!</v>
      </c>
      <c r="BR40" s="3" t="e">
        <f ca="1">SUM($B$37:BR37)</f>
        <v>#REF!</v>
      </c>
      <c r="BS40" s="3" t="e">
        <f ca="1">SUM($B$37:BS37)</f>
        <v>#REF!</v>
      </c>
      <c r="BT40" s="3" t="e">
        <f ca="1">SUM($B$37:BT37)</f>
        <v>#REF!</v>
      </c>
      <c r="BU40" s="3" t="e">
        <f ca="1">SUM($B$37:BU37)</f>
        <v>#REF!</v>
      </c>
      <c r="BV40" s="3" t="e">
        <f ca="1">SUM($B$37:BV37)</f>
        <v>#REF!</v>
      </c>
      <c r="BW40" s="3" t="e">
        <f ca="1">SUM($B$37:BW37)</f>
        <v>#REF!</v>
      </c>
      <c r="BX40" s="3" t="e">
        <f ca="1">SUM($B$37:BX37)</f>
        <v>#REF!</v>
      </c>
      <c r="BY40" s="3" t="e">
        <f ca="1">SUM($B$37:BY37)</f>
        <v>#REF!</v>
      </c>
      <c r="BZ40" s="3" t="e">
        <f ca="1">SUM($B$37:BZ37)</f>
        <v>#REF!</v>
      </c>
      <c r="CA40" s="3" t="e">
        <f ca="1">SUM($B$37:CA37)</f>
        <v>#REF!</v>
      </c>
      <c r="CB40" s="3" t="e">
        <f ca="1">SUM($B$37:CB37)</f>
        <v>#REF!</v>
      </c>
      <c r="CC40" s="3" t="e">
        <f ca="1">SUM($B$37:CC37)</f>
        <v>#REF!</v>
      </c>
    </row>
    <row r="41" spans="1:81">
      <c r="A41" t="s">
        <v>416</v>
      </c>
      <c r="B41" s="3">
        <f ca="1">B39+B40</f>
        <v>-29603579.998939082</v>
      </c>
      <c r="C41" s="3">
        <f t="shared" ref="C41:BN41" ca="1" si="72">C39+C40</f>
        <v>-59207159.997878164</v>
      </c>
      <c r="D41" s="3">
        <f t="shared" ca="1" si="72"/>
        <v>-88810739.996817246</v>
      </c>
      <c r="E41" s="3">
        <f t="shared" ca="1" si="72"/>
        <v>-118414319.99575633</v>
      </c>
      <c r="F41" s="3">
        <f t="shared" ca="1" si="72"/>
        <v>-145683332.08133179</v>
      </c>
      <c r="G41" s="3">
        <f t="shared" ca="1" si="72"/>
        <v>-172952344.16690725</v>
      </c>
      <c r="H41" s="3">
        <f t="shared" ca="1" si="72"/>
        <v>-194243130.82575542</v>
      </c>
      <c r="I41" s="3">
        <f t="shared" ca="1" si="72"/>
        <v>-215533917.48460358</v>
      </c>
      <c r="J41" s="3">
        <f t="shared" ca="1" si="72"/>
        <v>-218890027.86326993</v>
      </c>
      <c r="K41" s="3">
        <f t="shared" ca="1" si="72"/>
        <v>-222246138.24193627</v>
      </c>
      <c r="L41" s="3">
        <f t="shared" ca="1" si="72"/>
        <v>-225602248.62060261</v>
      </c>
      <c r="M41" s="3">
        <f t="shared" ca="1" si="72"/>
        <v>-228958358.99926895</v>
      </c>
      <c r="N41" s="3">
        <f t="shared" ca="1" si="72"/>
        <v>-232314469.37793529</v>
      </c>
      <c r="O41" s="3">
        <f t="shared" ca="1" si="72"/>
        <v>-235670579.75660163</v>
      </c>
      <c r="P41" s="3">
        <f t="shared" ca="1" si="72"/>
        <v>-239026664.45499527</v>
      </c>
      <c r="Q41" s="3">
        <f t="shared" ca="1" si="72"/>
        <v>-239070069.58570707</v>
      </c>
      <c r="R41" s="3">
        <f t="shared" ca="1" si="72"/>
        <v>-236124296.24250984</v>
      </c>
      <c r="S41" s="3">
        <f t="shared" ca="1" si="72"/>
        <v>-224695606.16394889</v>
      </c>
      <c r="T41" s="3">
        <f t="shared" ca="1" si="72"/>
        <v>-213266718.80375159</v>
      </c>
      <c r="U41" s="3">
        <f t="shared" ca="1" si="72"/>
        <v>-176389081.23746336</v>
      </c>
      <c r="V41" s="3">
        <f t="shared" ca="1" si="72"/>
        <v>-134957840.87223613</v>
      </c>
      <c r="W41" s="3">
        <f t="shared" ca="1" si="72"/>
        <v>-68476623.307008862</v>
      </c>
      <c r="X41" s="3">
        <f t="shared" ca="1" si="72"/>
        <v>-1995405.7417815924</v>
      </c>
      <c r="Y41" s="3">
        <f t="shared" ca="1" si="72"/>
        <v>64485811.823445678</v>
      </c>
      <c r="Z41" s="3">
        <f t="shared" ca="1" si="72"/>
        <v>130967029.38867295</v>
      </c>
      <c r="AA41" s="3">
        <f t="shared" ca="1" si="72"/>
        <v>195073250.75390017</v>
      </c>
      <c r="AB41" s="3">
        <f t="shared" ca="1" si="72"/>
        <v>259179613.42721832</v>
      </c>
      <c r="AC41" s="3">
        <f t="shared" ca="1" si="72"/>
        <v>327994397.41408193</v>
      </c>
      <c r="AD41" s="3">
        <f t="shared" ca="1" si="72"/>
        <v>396809459.05658197</v>
      </c>
      <c r="AE41" s="3">
        <f t="shared" ca="1" si="72"/>
        <v>466820292.19080925</v>
      </c>
      <c r="AF41" s="3">
        <f t="shared" ca="1" si="72"/>
        <v>536831912.69194555</v>
      </c>
      <c r="AG41" s="3">
        <f t="shared" ca="1" si="72"/>
        <v>610234463.46826375</v>
      </c>
      <c r="AH41" s="3">
        <f t="shared" ca="1" si="72"/>
        <v>683637014.24458194</v>
      </c>
      <c r="AI41" s="3">
        <f t="shared" ca="1" si="72"/>
        <v>757039565.02090013</v>
      </c>
      <c r="AJ41" s="3">
        <f t="shared" ca="1" si="72"/>
        <v>824327771.26221836</v>
      </c>
      <c r="AK41" s="3">
        <f t="shared" ca="1" si="72"/>
        <v>891615977.50353658</v>
      </c>
      <c r="AL41" s="3">
        <f t="shared" ca="1" si="72"/>
        <v>943246926.67485476</v>
      </c>
      <c r="AM41" s="3">
        <f t="shared" ca="1" si="72"/>
        <v>994877875.84617293</v>
      </c>
      <c r="AN41" s="3">
        <f t="shared" ca="1" si="72"/>
        <v>1002108618.6353093</v>
      </c>
      <c r="AO41" s="3">
        <f t="shared" ca="1" si="72"/>
        <v>1009937247.1703093</v>
      </c>
      <c r="AP41" s="3">
        <f t="shared" ca="1" si="72"/>
        <v>1017765875.7053093</v>
      </c>
      <c r="AQ41" s="3">
        <f t="shared" ca="1" si="72"/>
        <v>1025594504.2403092</v>
      </c>
      <c r="AR41" s="3">
        <f t="shared" ca="1" si="72"/>
        <v>1033423132.7753092</v>
      </c>
      <c r="AS41" s="3">
        <f t="shared" ca="1" si="72"/>
        <v>1041251761.3103092</v>
      </c>
      <c r="AT41" s="3">
        <f t="shared" ca="1" si="72"/>
        <v>1049080389.8453091</v>
      </c>
      <c r="AU41" s="3">
        <f t="shared" ca="1" si="72"/>
        <v>988093121.19499457</v>
      </c>
      <c r="AV41" s="3">
        <f t="shared" ca="1" si="72"/>
        <v>988093121.19499457</v>
      </c>
      <c r="AW41" s="3">
        <f t="shared" ca="1" si="72"/>
        <v>988093121.19499457</v>
      </c>
      <c r="AX41" s="3">
        <f t="shared" ca="1" si="72"/>
        <v>988093121.19499457</v>
      </c>
      <c r="AY41" s="3">
        <f t="shared" ca="1" si="72"/>
        <v>988093121.19499457</v>
      </c>
      <c r="AZ41" s="3">
        <f t="shared" ca="1" si="72"/>
        <v>921196514.69507205</v>
      </c>
      <c r="BA41" s="3">
        <f t="shared" ca="1" si="72"/>
        <v>921196514.69507205</v>
      </c>
      <c r="BB41" s="3">
        <f t="shared" ca="1" si="72"/>
        <v>921196514.69507205</v>
      </c>
      <c r="BC41" s="3">
        <f t="shared" ca="1" si="72"/>
        <v>921196514.69507205</v>
      </c>
      <c r="BD41" s="3">
        <f t="shared" ca="1" si="72"/>
        <v>921196514.69507205</v>
      </c>
      <c r="BE41" s="3">
        <f t="shared" ca="1" si="72"/>
        <v>921196514.69507205</v>
      </c>
      <c r="BF41" s="3">
        <f t="shared" ca="1" si="72"/>
        <v>921196514.69507205</v>
      </c>
      <c r="BG41" s="3" t="e">
        <f t="shared" ca="1" si="72"/>
        <v>#REF!</v>
      </c>
      <c r="BH41" s="3" t="e">
        <f t="shared" ca="1" si="72"/>
        <v>#REF!</v>
      </c>
      <c r="BI41" s="3" t="e">
        <f t="shared" ca="1" si="72"/>
        <v>#REF!</v>
      </c>
      <c r="BJ41" s="3" t="e">
        <f t="shared" ca="1" si="72"/>
        <v>#REF!</v>
      </c>
      <c r="BK41" s="3" t="e">
        <f t="shared" ca="1" si="72"/>
        <v>#REF!</v>
      </c>
      <c r="BL41" s="3" t="e">
        <f t="shared" ca="1" si="72"/>
        <v>#REF!</v>
      </c>
      <c r="BM41" s="3" t="e">
        <f t="shared" ca="1" si="72"/>
        <v>#REF!</v>
      </c>
      <c r="BN41" s="3" t="e">
        <f t="shared" ca="1" si="72"/>
        <v>#REF!</v>
      </c>
      <c r="BO41" s="3" t="e">
        <f t="shared" ref="BO41:CC41" ca="1" si="73">BO39+BO40</f>
        <v>#REF!</v>
      </c>
      <c r="BP41" s="3" t="e">
        <f t="shared" ca="1" si="73"/>
        <v>#REF!</v>
      </c>
      <c r="BQ41" s="3" t="e">
        <f t="shared" ca="1" si="73"/>
        <v>#REF!</v>
      </c>
      <c r="BR41" s="3" t="e">
        <f t="shared" ca="1" si="73"/>
        <v>#REF!</v>
      </c>
      <c r="BS41" s="3" t="e">
        <f t="shared" ca="1" si="73"/>
        <v>#REF!</v>
      </c>
      <c r="BT41" s="3" t="e">
        <f t="shared" ca="1" si="73"/>
        <v>#REF!</v>
      </c>
      <c r="BU41" s="3" t="e">
        <f t="shared" ca="1" si="73"/>
        <v>#REF!</v>
      </c>
      <c r="BV41" s="3" t="e">
        <f t="shared" ca="1" si="73"/>
        <v>#REF!</v>
      </c>
      <c r="BW41" s="3" t="e">
        <f t="shared" ca="1" si="73"/>
        <v>#REF!</v>
      </c>
      <c r="BX41" s="3" t="e">
        <f t="shared" ca="1" si="73"/>
        <v>#REF!</v>
      </c>
      <c r="BY41" s="3" t="e">
        <f t="shared" ca="1" si="73"/>
        <v>#REF!</v>
      </c>
      <c r="BZ41" s="3" t="e">
        <f t="shared" ca="1" si="73"/>
        <v>#REF!</v>
      </c>
      <c r="CA41" s="3" t="e">
        <f t="shared" ca="1" si="73"/>
        <v>#REF!</v>
      </c>
      <c r="CB41" s="3" t="e">
        <f t="shared" ca="1" si="73"/>
        <v>#REF!</v>
      </c>
      <c r="CC41" s="3" t="e">
        <f t="shared" ca="1" si="73"/>
        <v>#REF!</v>
      </c>
    </row>
    <row r="42" spans="1:81">
      <c r="A42" t="s">
        <v>211</v>
      </c>
      <c r="B42" s="3">
        <f ca="1">'现金流表-晤桥'!D17+'现金流表-晤桥'!D18</f>
        <v>0</v>
      </c>
      <c r="C42" s="3">
        <f ca="1">'现金流表-晤桥'!E17+'现金流表-晤桥'!E18</f>
        <v>0</v>
      </c>
      <c r="D42" s="3">
        <f ca="1">'现金流表-晤桥'!F17+'现金流表-晤桥'!F18</f>
        <v>0</v>
      </c>
      <c r="E42" s="3">
        <f ca="1">'现金流表-晤桥'!G17+'现金流表-晤桥'!G18</f>
        <v>0</v>
      </c>
      <c r="F42" s="3">
        <f ca="1">'现金流表-晤桥'!H17+'现金流表-晤桥'!H18</f>
        <v>-99966.842181818181</v>
      </c>
      <c r="G42" s="3">
        <f ca="1">'现金流表-晤桥'!I17+'现金流表-晤桥'!I18</f>
        <v>-99966.842181818181</v>
      </c>
      <c r="H42" s="3">
        <f ca="1">'现金流表-晤桥'!J17+'现金流表-晤桥'!J18</f>
        <v>-299900.52654545446</v>
      </c>
      <c r="I42" s="3">
        <f ca="1">'现金流表-晤桥'!K17+'现金流表-晤桥'!K18</f>
        <v>-299900.52654545446</v>
      </c>
      <c r="J42" s="3">
        <f ca="1">'现金流表-晤桥'!L17+'现金流表-晤桥'!L18</f>
        <v>-899701.57963636366</v>
      </c>
      <c r="K42" s="3">
        <f ca="1">'现金流表-晤桥'!M17+'现金流表-晤桥'!M18</f>
        <v>-899701.57963636366</v>
      </c>
      <c r="L42" s="3">
        <f ca="1">'现金流表-晤桥'!N17+'现金流表-晤桥'!N18</f>
        <v>-899701.57963636366</v>
      </c>
      <c r="M42" s="3">
        <f ca="1">'现金流表-晤桥'!O17+'现金流表-晤桥'!O18</f>
        <v>-899701.57963636366</v>
      </c>
      <c r="N42" s="3">
        <f ca="1">'现金流表-晤桥'!P17+'现金流表-晤桥'!P18</f>
        <v>-899701.57963636366</v>
      </c>
      <c r="O42" s="3">
        <f ca="1">'现金流表-晤桥'!Q17+'现金流表-晤桥'!Q18</f>
        <v>-899701.57963636366</v>
      </c>
      <c r="P42" s="3">
        <f ca="1">'现金流表-晤桥'!R17+'现金流表-晤桥'!R18</f>
        <v>-899702.67927272723</v>
      </c>
      <c r="Q42" s="3">
        <f ca="1">'现金流表-晤桥'!S17+'现金流表-晤桥'!S18</f>
        <v>-1041552.5323636362</v>
      </c>
      <c r="R42" s="3">
        <f ca="1">'现金流表-晤桥'!T17+'现金流表-晤桥'!T18</f>
        <v>-1141521.5738181816</v>
      </c>
      <c r="S42" s="3">
        <f ca="1">'现金流表-晤桥'!U17+'现金流表-晤桥'!U18</f>
        <v>-1425221.28</v>
      </c>
      <c r="T42" s="3">
        <f ca="1">'现金流表-晤桥'!V17+'现金流表-晤桥'!V18</f>
        <v>-1425227.8778181816</v>
      </c>
      <c r="U42" s="3">
        <f ca="1">'现金流表-晤桥'!W17+'现金流表-晤桥'!W18</f>
        <v>-2276326.9963636361</v>
      </c>
      <c r="V42" s="3">
        <f ca="1">'现金流表-晤桥'!X17+'现金流表-晤桥'!X18</f>
        <v>-2276326.9963636361</v>
      </c>
      <c r="W42" s="3">
        <f ca="1">'现金流表-晤桥'!Y17+'现金流表-晤桥'!Y18</f>
        <v>-2276326.9963636361</v>
      </c>
      <c r="X42" s="3">
        <f ca="1">'现金流表-晤桥'!Z17+'现金流表-晤桥'!Z18</f>
        <v>-2276326.9963636361</v>
      </c>
      <c r="Y42" s="3">
        <f ca="1">'现金流表-晤桥'!AA17+'现金流表-晤桥'!AA18</f>
        <v>-2276326.9963636361</v>
      </c>
      <c r="Z42" s="3">
        <f ca="1">'现金流表-晤桥'!AB17+'现金流表-晤桥'!AB18</f>
        <v>-2276326.9963636361</v>
      </c>
      <c r="AA42" s="3">
        <f ca="1">'现金流表-晤桥'!AC17+'现金流表-晤桥'!AC18</f>
        <v>-2276326.9963636361</v>
      </c>
      <c r="AB42" s="3">
        <f ca="1">'现金流表-晤桥'!AD17+'现金流表-晤桥'!AD18</f>
        <v>-2276332.7389090909</v>
      </c>
      <c r="AC42" s="3">
        <f ca="1">'现金流表-晤桥'!AE17+'现金流表-晤桥'!AE18</f>
        <v>-2438178.0741818175</v>
      </c>
      <c r="AD42" s="3">
        <f ca="1">'现金流表-晤桥'!AF17+'现金流表-晤桥'!AF18</f>
        <v>-2438187.3600000003</v>
      </c>
      <c r="AE42" s="3">
        <f ca="1">'现金流表-晤桥'!AG17+'现金流表-晤桥'!AG18</f>
        <v>-2478178.3243636359</v>
      </c>
      <c r="AF42" s="3">
        <f ca="1">'现金流表-晤桥'!AH17+'现金流表-晤桥'!AH18</f>
        <v>-2478206.181818184</v>
      </c>
      <c r="AG42" s="3">
        <f ca="1">'现金流表-晤桥'!AI17+'现金流表-晤桥'!AI18</f>
        <v>-2598179.0749090905</v>
      </c>
      <c r="AH42" s="3">
        <f ca="1">'现金流表-晤桥'!AJ17+'现金流表-晤桥'!AJ18</f>
        <v>-2598179.0749090905</v>
      </c>
      <c r="AI42" s="3">
        <f ca="1">'现金流表-晤桥'!AK17+'现金流表-晤桥'!AK18</f>
        <v>-2598179.0749090905</v>
      </c>
      <c r="AJ42" s="3">
        <f ca="1">'现金流表-晤桥'!AL17+'现金流表-晤桥'!AL18</f>
        <v>-2336361.1549090906</v>
      </c>
      <c r="AK42" s="3">
        <f ca="1">'现金流表-晤桥'!AM17+'现金流表-晤桥'!AM18</f>
        <v>-2336361.1549090906</v>
      </c>
      <c r="AL42" s="3">
        <f ca="1">'现金流表-晤桥'!AN17+'现金流表-晤桥'!AN18</f>
        <v>-1812725.3149090908</v>
      </c>
      <c r="AM42" s="3">
        <f ca="1">'现金流表-晤桥'!AO17+'现金流表-晤桥'!AO18</f>
        <v>-1812725.3149090908</v>
      </c>
      <c r="AN42" s="3">
        <f ca="1">'现金流表-晤桥'!AP17+'现金流表-晤桥'!AP18</f>
        <v>-241822.43781818214</v>
      </c>
      <c r="AO42" s="3">
        <f ca="1">'现金流表-晤桥'!AQ17+'现金流表-晤桥'!AQ18</f>
        <v>-261817.91999999995</v>
      </c>
      <c r="AP42" s="3">
        <f ca="1">'现金流表-晤桥'!AR17+'现金流表-晤桥'!AR18</f>
        <v>-261817.91999999995</v>
      </c>
      <c r="AQ42" s="3">
        <f ca="1">'现金流表-晤桥'!AS17+'现金流表-晤桥'!AS18</f>
        <v>-261817.91999999995</v>
      </c>
      <c r="AR42" s="3">
        <f ca="1">'现金流表-晤桥'!AT17+'现金流表-晤桥'!AT18</f>
        <v>-261817.91999999995</v>
      </c>
      <c r="AS42" s="3">
        <f ca="1">'现金流表-晤桥'!AU17+'现金流表-晤桥'!AU18</f>
        <v>-261817.91999999995</v>
      </c>
      <c r="AT42" s="3">
        <f ca="1">'现金流表-晤桥'!AV17+'现金流表-晤桥'!AV18</f>
        <v>-261817.91999999995</v>
      </c>
      <c r="AU42" s="3">
        <f ca="1">'现金流表-晤桥'!AW17+'现金流表-晤桥'!AW18</f>
        <v>-261817.91999999995</v>
      </c>
      <c r="AV42" s="3">
        <f ca="1">'现金流表-晤桥'!AX17+'现金流表-晤桥'!AX18</f>
        <v>0</v>
      </c>
      <c r="AW42" s="3">
        <f ca="1">'现金流表-晤桥'!AY17+'现金流表-晤桥'!AY18</f>
        <v>0</v>
      </c>
      <c r="AX42" s="3">
        <f ca="1">'现金流表-晤桥'!AZ17+'现金流表-晤桥'!AZ18</f>
        <v>0</v>
      </c>
      <c r="AY42" s="3">
        <f ca="1">'现金流表-晤桥'!BA17+'现金流表-晤桥'!BA18</f>
        <v>0</v>
      </c>
      <c r="AZ42" s="3">
        <f ca="1">'现金流表-晤桥'!BB17+'现金流表-晤桥'!BB18</f>
        <v>-71186887.676877216</v>
      </c>
      <c r="BA42" s="3">
        <f ca="1">'现金流表-晤桥'!BC17+'现金流表-晤桥'!BC18</f>
        <v>0</v>
      </c>
      <c r="BB42" s="3">
        <f ca="1">'现金流表-晤桥'!BD17+'现金流表-晤桥'!BD18</f>
        <v>0</v>
      </c>
      <c r="BC42" s="3">
        <f ca="1">'现金流表-晤桥'!BE17+'现金流表-晤桥'!BE18</f>
        <v>0</v>
      </c>
      <c r="BD42" s="3">
        <f ca="1">'现金流表-晤桥'!BF17+'现金流表-晤桥'!BF18</f>
        <v>0</v>
      </c>
      <c r="BE42" s="3">
        <f ca="1">'现金流表-晤桥'!BG17+'现金流表-晤桥'!BG18</f>
        <v>0</v>
      </c>
      <c r="BF42" s="3">
        <f ca="1">'现金流表-晤桥'!BH17+'现金流表-晤桥'!BH18</f>
        <v>0</v>
      </c>
      <c r="BG42" s="3">
        <f ca="1">'现金流表-晤桥'!BI17+'现金流表-晤桥'!BI18</f>
        <v>0</v>
      </c>
      <c r="BH42" s="3">
        <f ca="1">'现金流表-晤桥'!BJ17+'现金流表-晤桥'!BJ18</f>
        <v>0</v>
      </c>
      <c r="BI42" s="3">
        <f ca="1">'现金流表-晤桥'!BK17+'现金流表-晤桥'!BK18</f>
        <v>0</v>
      </c>
      <c r="BJ42" s="3">
        <f ca="1">'现金流表-晤桥'!BL17+'现金流表-晤桥'!BL18</f>
        <v>0</v>
      </c>
      <c r="BK42" s="3">
        <f ca="1">'现金流表-晤桥'!BM17+'现金流表-晤桥'!BM18</f>
        <v>0</v>
      </c>
      <c r="BL42" s="3">
        <f ca="1">'现金流表-晤桥'!BN17+'现金流表-晤桥'!BN18</f>
        <v>0</v>
      </c>
      <c r="BM42" s="3">
        <f ca="1">'现金流表-晤桥'!BO17+'现金流表-晤桥'!BO18</f>
        <v>0</v>
      </c>
      <c r="BN42" s="3">
        <f ca="1">'现金流表-晤桥'!BP17+'现金流表-晤桥'!BP18</f>
        <v>0</v>
      </c>
      <c r="BO42" s="3">
        <f ca="1">'现金流表-晤桥'!BQ17+'现金流表-晤桥'!BQ18</f>
        <v>0</v>
      </c>
      <c r="BP42" s="3">
        <f ca="1">'现金流表-晤桥'!BR17+'现金流表-晤桥'!BR18</f>
        <v>0</v>
      </c>
      <c r="BQ42" s="3">
        <f ca="1">'现金流表-晤桥'!BS17+'现金流表-晤桥'!BS18</f>
        <v>0</v>
      </c>
      <c r="BR42" s="3">
        <f ca="1">'现金流表-晤桥'!BT17+'现金流表-晤桥'!BT18</f>
        <v>0</v>
      </c>
      <c r="BS42" s="3">
        <f>'现金流表-晤桥'!BU17+'现金流表-晤桥'!BU18</f>
        <v>0</v>
      </c>
      <c r="BT42" s="3">
        <f>'现金流表-晤桥'!BV17+'现金流表-晤桥'!BV18</f>
        <v>0</v>
      </c>
      <c r="BU42" s="3">
        <f>'现金流表-晤桥'!BW17+'现金流表-晤桥'!BW18</f>
        <v>0</v>
      </c>
      <c r="BV42" s="3">
        <f>'现金流表-晤桥'!BX17+'现金流表-晤桥'!BX18</f>
        <v>0</v>
      </c>
      <c r="BW42" s="3">
        <f>'现金流表-晤桥'!BY17+'现金流表-晤桥'!BY18</f>
        <v>0</v>
      </c>
      <c r="BX42" s="3">
        <f>'现金流表-晤桥'!BZ17+'现金流表-晤桥'!BZ18</f>
        <v>0</v>
      </c>
      <c r="BY42" s="3">
        <f>'现金流表-晤桥'!CA17+'现金流表-晤桥'!CA18</f>
        <v>0</v>
      </c>
      <c r="BZ42" s="3">
        <f>'现金流表-晤桥'!CB17+'现金流表-晤桥'!CB18</f>
        <v>0</v>
      </c>
      <c r="CA42" s="3">
        <f>'现金流表-晤桥'!CC17+'现金流表-晤桥'!CC18</f>
        <v>0</v>
      </c>
      <c r="CB42" s="3">
        <f>'现金流表-晤桥'!CD17+'现金流表-晤桥'!CD18</f>
        <v>0</v>
      </c>
      <c r="CC42" s="3">
        <f>'现金流表-晤桥'!CE17+'现金流表-晤桥'!CE18</f>
        <v>0</v>
      </c>
    </row>
    <row r="43" spans="1:81">
      <c r="A43" t="s">
        <v>245</v>
      </c>
      <c r="B43" s="3">
        <f ca="1">'现金流表-晤桥'!D19</f>
        <v>0</v>
      </c>
      <c r="C43" s="3">
        <f ca="1">'现金流表-晤桥'!E19</f>
        <v>0</v>
      </c>
      <c r="D43" s="3">
        <f ca="1">'现金流表-晤桥'!F19</f>
        <v>0</v>
      </c>
      <c r="E43" s="3">
        <f ca="1">'现金流表-晤桥'!G19</f>
        <v>0</v>
      </c>
      <c r="F43" s="3">
        <f ca="1">'现金流表-晤桥'!H19</f>
        <v>-89256.109090909085</v>
      </c>
      <c r="G43" s="3">
        <f ca="1">'现金流表-晤桥'!I19</f>
        <v>-89256.109090909085</v>
      </c>
      <c r="H43" s="3">
        <f ca="1">'现金流表-晤桥'!J19</f>
        <v>-267768.32727272721</v>
      </c>
      <c r="I43" s="3">
        <f ca="1">'现金流表-晤桥'!K19</f>
        <v>-267768.32727272721</v>
      </c>
      <c r="J43" s="3">
        <f ca="1">'现金流表-晤桥'!L19</f>
        <v>-803304.98181818181</v>
      </c>
      <c r="K43" s="3">
        <f ca="1">'现金流表-晤桥'!M19</f>
        <v>-803304.98181818181</v>
      </c>
      <c r="L43" s="3">
        <f ca="1">'现金流表-晤桥'!N19</f>
        <v>-803304.98181818181</v>
      </c>
      <c r="M43" s="3">
        <f ca="1">'现金流表-晤桥'!O19</f>
        <v>-803304.98181818181</v>
      </c>
      <c r="N43" s="3">
        <f ca="1">'现金流表-晤桥'!P19</f>
        <v>-803304.98181818181</v>
      </c>
      <c r="O43" s="3">
        <f ca="1">'现金流表-晤桥'!Q19</f>
        <v>-803304.98181818181</v>
      </c>
      <c r="P43" s="3">
        <f ca="1">'现金流表-晤桥'!R19</f>
        <v>-803305.96363636362</v>
      </c>
      <c r="Q43" s="3">
        <f ca="1">'现金流表-晤桥'!S19</f>
        <v>-929957.61818181805</v>
      </c>
      <c r="R43" s="3">
        <f ca="1">'现金流表-晤桥'!T19</f>
        <v>-1019215.6909090908</v>
      </c>
      <c r="S43" s="3">
        <f ca="1">'现金流表-晤桥'!U19</f>
        <v>-1272519</v>
      </c>
      <c r="T43" s="3">
        <f ca="1">'现金流表-晤桥'!V19</f>
        <v>-1272524.8909090909</v>
      </c>
      <c r="U43" s="3">
        <f ca="1">'现金流表-晤桥'!W19</f>
        <v>-2032434.8181818179</v>
      </c>
      <c r="V43" s="3">
        <f ca="1">'现金流表-晤桥'!X19</f>
        <v>-2032434.8181818179</v>
      </c>
      <c r="W43" s="3">
        <f ca="1">'现金流表-晤桥'!Y19</f>
        <v>-2032434.8181818179</v>
      </c>
      <c r="X43" s="3">
        <f ca="1">'现金流表-晤桥'!Z19</f>
        <v>-2032434.8181818179</v>
      </c>
      <c r="Y43" s="3">
        <f ca="1">'现金流表-晤桥'!AA19</f>
        <v>-2032434.8181818179</v>
      </c>
      <c r="Z43" s="3">
        <f ca="1">'现金流表-晤桥'!AB19</f>
        <v>-2032434.8181818179</v>
      </c>
      <c r="AA43" s="3">
        <f ca="1">'现金流表-晤桥'!AC19</f>
        <v>-2032434.8181818179</v>
      </c>
      <c r="AB43" s="3">
        <f ca="1">'现金流表-晤桥'!AD19</f>
        <v>-2032439.9454545456</v>
      </c>
      <c r="AC43" s="3">
        <f ca="1">'现金流表-晤桥'!AE19</f>
        <v>-2176944.7090909085</v>
      </c>
      <c r="AD43" s="3">
        <f ca="1">'现金流表-晤桥'!AF19</f>
        <v>-2176953.0000000005</v>
      </c>
      <c r="AE43" s="3">
        <f ca="1">'现金流表-晤桥'!AG19</f>
        <v>-2212659.2181818178</v>
      </c>
      <c r="AF43" s="3">
        <f ca="1">'现金流表-晤桥'!AH19</f>
        <v>-2212684.0909090927</v>
      </c>
      <c r="AG43" s="3">
        <f ca="1">'现金流表-晤桥'!AI19</f>
        <v>-2319802.7454545451</v>
      </c>
      <c r="AH43" s="3">
        <f ca="1">'现金流表-晤桥'!AJ19</f>
        <v>-2319802.7454545451</v>
      </c>
      <c r="AI43" s="3">
        <f ca="1">'现金流表-晤桥'!AK19</f>
        <v>-2319802.7454545451</v>
      </c>
      <c r="AJ43" s="3">
        <f ca="1">'现金流表-晤桥'!AL19</f>
        <v>-2086036.7454545451</v>
      </c>
      <c r="AK43" s="3">
        <f ca="1">'现金流表-晤桥'!AM19</f>
        <v>-2086036.7454545451</v>
      </c>
      <c r="AL43" s="3">
        <f ca="1">'现金流表-晤桥'!AN19</f>
        <v>-1618504.7454545454</v>
      </c>
      <c r="AM43" s="3">
        <f ca="1">'现金流表-晤桥'!AO19</f>
        <v>-1618504.7454545454</v>
      </c>
      <c r="AN43" s="3">
        <f ca="1">'现金流表-晤桥'!AP19</f>
        <v>-215912.89090909119</v>
      </c>
      <c r="AO43" s="3">
        <f ca="1">'现金流表-晤桥'!AQ19</f>
        <v>-233765.99999999997</v>
      </c>
      <c r="AP43" s="3">
        <f ca="1">'现金流表-晤桥'!AR19</f>
        <v>-233765.99999999997</v>
      </c>
      <c r="AQ43" s="3">
        <f ca="1">'现金流表-晤桥'!AS19</f>
        <v>-233765.99999999997</v>
      </c>
      <c r="AR43" s="3">
        <f ca="1">'现金流表-晤桥'!AT19</f>
        <v>-233765.99999999997</v>
      </c>
      <c r="AS43" s="3">
        <f ca="1">'现金流表-晤桥'!AU19</f>
        <v>-233765.99999999997</v>
      </c>
      <c r="AT43" s="3">
        <f ca="1">'现金流表-晤桥'!AV19</f>
        <v>-233765.99999999997</v>
      </c>
      <c r="AU43" s="3">
        <f ca="1">'现金流表-晤桥'!AW19</f>
        <v>-91988295.580419391</v>
      </c>
      <c r="AV43" s="3">
        <f ca="1">'现金流表-晤桥'!AX19</f>
        <v>0</v>
      </c>
      <c r="AW43" s="3">
        <f ca="1">'现金流表-晤桥'!AY19</f>
        <v>0</v>
      </c>
      <c r="AX43" s="3">
        <f ca="1">'现金流表-晤桥'!AZ19</f>
        <v>0</v>
      </c>
      <c r="AY43" s="3">
        <f ca="1">'现金流表-晤桥'!BA19</f>
        <v>0</v>
      </c>
      <c r="AZ43" s="3">
        <f ca="1">'现金流表-晤桥'!BB19</f>
        <v>0</v>
      </c>
      <c r="BA43" s="3">
        <f ca="1">'现金流表-晤桥'!BC19</f>
        <v>0</v>
      </c>
      <c r="BB43" s="3">
        <f ca="1">'现金流表-晤桥'!BD19</f>
        <v>0</v>
      </c>
      <c r="BC43" s="3">
        <f ca="1">'现金流表-晤桥'!BE19</f>
        <v>0</v>
      </c>
      <c r="BD43" s="3">
        <f ca="1">'现金流表-晤桥'!BF19</f>
        <v>0</v>
      </c>
      <c r="BE43" s="3">
        <f ca="1">'现金流表-晤桥'!BG19</f>
        <v>0</v>
      </c>
      <c r="BF43" s="3">
        <f ca="1">'现金流表-晤桥'!BH19</f>
        <v>0</v>
      </c>
      <c r="BG43" s="3">
        <f ca="1">'现金流表-晤桥'!BI19</f>
        <v>0</v>
      </c>
      <c r="BH43" s="3">
        <f ca="1">'现金流表-晤桥'!BJ19</f>
        <v>0</v>
      </c>
      <c r="BI43" s="3">
        <f ca="1">'现金流表-晤桥'!BK19</f>
        <v>0</v>
      </c>
      <c r="BJ43" s="3">
        <f ca="1">'现金流表-晤桥'!BL19</f>
        <v>0</v>
      </c>
      <c r="BK43" s="3">
        <f ca="1">'现金流表-晤桥'!BM19</f>
        <v>0</v>
      </c>
      <c r="BL43" s="3">
        <f ca="1">'现金流表-晤桥'!BN19</f>
        <v>0</v>
      </c>
      <c r="BM43" s="3">
        <f ca="1">'现金流表-晤桥'!BO19</f>
        <v>0</v>
      </c>
      <c r="BN43" s="3">
        <f ca="1">'现金流表-晤桥'!BP19</f>
        <v>0</v>
      </c>
      <c r="BO43" s="3">
        <f ca="1">'现金流表-晤桥'!BQ19</f>
        <v>0</v>
      </c>
      <c r="BP43" s="3">
        <f ca="1">'现金流表-晤桥'!BR19</f>
        <v>0</v>
      </c>
      <c r="BQ43" s="3">
        <f ca="1">'现金流表-晤桥'!BS19</f>
        <v>0</v>
      </c>
      <c r="BR43" s="3">
        <f ca="1">'现金流表-晤桥'!BT19</f>
        <v>0</v>
      </c>
      <c r="BS43" s="3">
        <f>'现金流表-晤桥'!BU19</f>
        <v>0</v>
      </c>
      <c r="BT43" s="3">
        <f>'现金流表-晤桥'!BV19</f>
        <v>0</v>
      </c>
      <c r="BU43" s="3">
        <f>'现金流表-晤桥'!BW19</f>
        <v>0</v>
      </c>
      <c r="BV43" s="3">
        <f>'现金流表-晤桥'!BX19</f>
        <v>0</v>
      </c>
      <c r="BW43" s="3">
        <f>'现金流表-晤桥'!BY19</f>
        <v>0</v>
      </c>
      <c r="BX43" s="3">
        <f>'现金流表-晤桥'!BZ19</f>
        <v>0</v>
      </c>
      <c r="BY43" s="3">
        <f>'现金流表-晤桥'!CA19</f>
        <v>0</v>
      </c>
      <c r="BZ43" s="3">
        <f>'现金流表-晤桥'!CB19</f>
        <v>0</v>
      </c>
      <c r="CA43" s="3">
        <f>'现金流表-晤桥'!CC19</f>
        <v>0</v>
      </c>
      <c r="CB43" s="3">
        <f>'现金流表-晤桥'!CD19</f>
        <v>0</v>
      </c>
      <c r="CC43" s="3">
        <f>'现金流表-晤桥'!CE19</f>
        <v>0</v>
      </c>
    </row>
    <row r="44" spans="1:81">
      <c r="A44" t="s">
        <v>278</v>
      </c>
      <c r="B44" s="3">
        <f ca="1">'现金流表-晤桥'!D41</f>
        <v>0</v>
      </c>
      <c r="C44" s="3">
        <f ca="1">'现金流表-晤桥'!E41</f>
        <v>0</v>
      </c>
      <c r="D44" s="3">
        <f ca="1">'现金流表-晤桥'!F41</f>
        <v>0</v>
      </c>
      <c r="E44" s="3">
        <f ca="1">'现金流表-晤桥'!G41</f>
        <v>0</v>
      </c>
      <c r="F44" s="3">
        <f ca="1">'现金流表-晤桥'!H41</f>
        <v>-94388.335363636375</v>
      </c>
      <c r="G44" s="3">
        <f ca="1">'现金流表-晤桥'!I41</f>
        <v>-94388.335363636375</v>
      </c>
      <c r="H44" s="3">
        <f ca="1">'现金流表-晤桥'!J41</f>
        <v>-283165.00609090907</v>
      </c>
      <c r="I44" s="3">
        <f ca="1">'现金流表-晤桥'!K41</f>
        <v>-283165.00609090907</v>
      </c>
      <c r="J44" s="3">
        <f ca="1">'现金流表-晤桥'!L41</f>
        <v>-849495.01827272715</v>
      </c>
      <c r="K44" s="3">
        <f ca="1">'现金流表-晤桥'!M41</f>
        <v>-849495.01827272715</v>
      </c>
      <c r="L44" s="3">
        <f ca="1">'现金流表-晤桥'!N41</f>
        <v>-849495.01827272715</v>
      </c>
      <c r="M44" s="3">
        <f ca="1">'现金流表-晤桥'!O41</f>
        <v>-849495.01827272715</v>
      </c>
      <c r="N44" s="3">
        <f ca="1">'现金流表-晤桥'!P41</f>
        <v>-849495.01827272715</v>
      </c>
      <c r="O44" s="3">
        <f ca="1">'现金流表-晤桥'!Q41</f>
        <v>-849495.01827272715</v>
      </c>
      <c r="P44" s="3">
        <f ca="1">'现金流表-晤桥'!R41</f>
        <v>-849496.05654545454</v>
      </c>
      <c r="Q44" s="3">
        <f ca="1">'现金流表-晤桥'!S41</f>
        <v>-983430.18122727261</v>
      </c>
      <c r="R44" s="3">
        <f ca="1">'现金流表-晤桥'!T41</f>
        <v>-1077820.5931363637</v>
      </c>
      <c r="S44" s="3">
        <f ca="1">'现金流表-晤桥'!U41</f>
        <v>-1345688.8424999998</v>
      </c>
      <c r="T44" s="3">
        <f ca="1">'现金流表-晤桥'!V41</f>
        <v>-1345695.0721363639</v>
      </c>
      <c r="U44" s="3">
        <f ca="1">'现金流表-晤桥'!W41</f>
        <v>-2149299.8202272728</v>
      </c>
      <c r="V44" s="3">
        <f ca="1">'现金流表-晤桥'!X41</f>
        <v>-2149299.8202272728</v>
      </c>
      <c r="W44" s="3">
        <f ca="1">'现金流表-晤桥'!Y41</f>
        <v>-2149299.8202272728</v>
      </c>
      <c r="X44" s="3">
        <f ca="1">'现金流表-晤桥'!Z41</f>
        <v>-2149299.8202272728</v>
      </c>
      <c r="Y44" s="3">
        <f ca="1">'现金流表-晤桥'!AA41</f>
        <v>-2149299.8202272728</v>
      </c>
      <c r="Z44" s="3">
        <f ca="1">'现金流表-晤桥'!AB41</f>
        <v>-2149299.8202272728</v>
      </c>
      <c r="AA44" s="3">
        <f ca="1">'现金流表-晤桥'!AC41</f>
        <v>-2149299.8202272728</v>
      </c>
      <c r="AB44" s="3">
        <f ca="1">'现金流表-晤桥'!AD41</f>
        <v>-2149305.2423181823</v>
      </c>
      <c r="AC44" s="3">
        <f ca="1">'现金流表-晤桥'!AE41</f>
        <v>-2302119.0298636365</v>
      </c>
      <c r="AD44" s="3">
        <f ca="1">'现金流表-晤桥'!AF41</f>
        <v>-2302127.7975000013</v>
      </c>
      <c r="AE44" s="3">
        <f ca="1">'现金流表-晤桥'!AG41</f>
        <v>-2339887.1232272722</v>
      </c>
      <c r="AF44" s="3">
        <f ca="1">'现金流表-晤桥'!AH41</f>
        <v>-2339913.4261363652</v>
      </c>
      <c r="AG44" s="3">
        <f ca="1">'现金流表-晤桥'!AI41</f>
        <v>-2453191.4033181816</v>
      </c>
      <c r="AH44" s="3">
        <f ca="1">'现金流表-晤桥'!AJ41</f>
        <v>-2453191.4033181816</v>
      </c>
      <c r="AI44" s="3">
        <f ca="1">'现金流表-晤桥'!AK41</f>
        <v>-2453191.4033181816</v>
      </c>
      <c r="AJ44" s="3">
        <f ca="1">'现金流表-晤桥'!AL41</f>
        <v>-2205983.8583181817</v>
      </c>
      <c r="AK44" s="3">
        <f ca="1">'现金流表-晤桥'!AM41</f>
        <v>-2205983.8583181817</v>
      </c>
      <c r="AL44" s="3">
        <f ca="1">'现金流表-晤桥'!AN41</f>
        <v>-1711568.7683181821</v>
      </c>
      <c r="AM44" s="3">
        <f ca="1">'现金流表-晤桥'!AO41</f>
        <v>-1711568.7683181821</v>
      </c>
      <c r="AN44" s="3">
        <f ca="1">'现金流表-晤桥'!AP41</f>
        <v>-228327.88213636397</v>
      </c>
      <c r="AO44" s="3">
        <f ca="1">'现金流表-晤桥'!AQ41</f>
        <v>-247207.54499999998</v>
      </c>
      <c r="AP44" s="3">
        <f ca="1">'现金流表-晤桥'!AR41</f>
        <v>-247207.54499999998</v>
      </c>
      <c r="AQ44" s="3">
        <f ca="1">'现金流表-晤桥'!AS41</f>
        <v>-247207.54499999998</v>
      </c>
      <c r="AR44" s="3">
        <f ca="1">'现金流表-晤桥'!AT41</f>
        <v>-247207.54499999998</v>
      </c>
      <c r="AS44" s="3">
        <f ca="1">'现金流表-晤桥'!AU41</f>
        <v>-247207.54499999998</v>
      </c>
      <c r="AT44" s="3">
        <f ca="1">'现金流表-晤桥'!AV41</f>
        <v>-247207.54499999998</v>
      </c>
      <c r="AU44" s="3">
        <f ca="1">'现金流表-晤桥'!AW41</f>
        <v>22691424.850104846</v>
      </c>
      <c r="AV44" s="3">
        <f ca="1">'现金流表-晤桥'!AX41</f>
        <v>0</v>
      </c>
      <c r="AW44" s="3">
        <f ca="1">'现金流表-晤桥'!AY41</f>
        <v>0</v>
      </c>
      <c r="AX44" s="3">
        <f ca="1">'现金流表-晤桥'!AZ41</f>
        <v>0</v>
      </c>
      <c r="AY44" s="3">
        <f ca="1">'现金流表-晤桥'!BA41</f>
        <v>0</v>
      </c>
      <c r="AZ44" s="3">
        <f ca="1">'现金流表-晤桥'!BB41</f>
        <v>4290281.1769546531</v>
      </c>
      <c r="BA44" s="3">
        <f ca="1">'现金流表-晤桥'!BC41</f>
        <v>0</v>
      </c>
      <c r="BB44" s="3">
        <f ca="1">'现金流表-晤桥'!BD41</f>
        <v>0</v>
      </c>
      <c r="BC44" s="3">
        <f ca="1">'现金流表-晤桥'!BE41</f>
        <v>0</v>
      </c>
      <c r="BD44" s="3">
        <f ca="1">'现金流表-晤桥'!BF41</f>
        <v>0</v>
      </c>
      <c r="BE44" s="3">
        <f ca="1">'现金流表-晤桥'!BG41</f>
        <v>0</v>
      </c>
      <c r="BF44" s="3">
        <f ca="1">'现金流表-晤桥'!BH41</f>
        <v>0</v>
      </c>
      <c r="BG44" s="3" t="e">
        <f ca="1">'现金流表-晤桥'!BI41</f>
        <v>#REF!</v>
      </c>
      <c r="BH44" s="3">
        <f ca="1">'现金流表-晤桥'!BJ41</f>
        <v>0</v>
      </c>
      <c r="BI44" s="3">
        <f ca="1">'现金流表-晤桥'!BK41</f>
        <v>0</v>
      </c>
      <c r="BJ44" s="3">
        <f ca="1">'现金流表-晤桥'!BL41</f>
        <v>0</v>
      </c>
      <c r="BK44" s="3">
        <f ca="1">'现金流表-晤桥'!BM41</f>
        <v>0</v>
      </c>
      <c r="BL44" s="3">
        <f ca="1">'现金流表-晤桥'!BN41</f>
        <v>0</v>
      </c>
      <c r="BM44" s="3">
        <f ca="1">'现金流表-晤桥'!BO41</f>
        <v>0</v>
      </c>
      <c r="BN44" s="3">
        <f ca="1">'现金流表-晤桥'!BP41</f>
        <v>0</v>
      </c>
      <c r="BO44" s="3">
        <f ca="1">'现金流表-晤桥'!BQ41</f>
        <v>0</v>
      </c>
      <c r="BP44" s="3">
        <f ca="1">'现金流表-晤桥'!BR41</f>
        <v>-191607348.15921146</v>
      </c>
      <c r="BQ44" s="3">
        <f ca="1">'现金流表-晤桥'!BS41</f>
        <v>0</v>
      </c>
      <c r="BR44" s="3">
        <f ca="1">'现金流表-晤桥'!BT41</f>
        <v>0</v>
      </c>
      <c r="BS44" s="3">
        <f>'现金流表-晤桥'!BU41</f>
        <v>0</v>
      </c>
      <c r="BT44" s="3">
        <f>'现金流表-晤桥'!BV41</f>
        <v>0</v>
      </c>
      <c r="BU44" s="3">
        <f>'现金流表-晤桥'!BW41</f>
        <v>0</v>
      </c>
      <c r="BV44" s="3">
        <f>'现金流表-晤桥'!BX41</f>
        <v>0</v>
      </c>
      <c r="BW44" s="3">
        <f>'现金流表-晤桥'!BY41</f>
        <v>0</v>
      </c>
      <c r="BX44" s="3">
        <f>'现金流表-晤桥'!BZ41</f>
        <v>0</v>
      </c>
      <c r="BY44" s="3">
        <f>'现金流表-晤桥'!CA41</f>
        <v>0</v>
      </c>
      <c r="BZ44" s="3">
        <f>'现金流表-晤桥'!CB41</f>
        <v>0</v>
      </c>
      <c r="CA44" s="3">
        <f>'现金流表-晤桥'!CC41</f>
        <v>0</v>
      </c>
      <c r="CB44" s="3">
        <f>'现金流表-晤桥'!CD41</f>
        <v>0</v>
      </c>
      <c r="CC44" s="3">
        <f>'现金流表-晤桥'!CE41</f>
        <v>0</v>
      </c>
    </row>
    <row r="45" spans="1:81">
      <c r="A45" t="s">
        <v>413</v>
      </c>
      <c r="B45" s="3">
        <f ca="1">'利润表-1'!D22</f>
        <v>-69889.677499999991</v>
      </c>
      <c r="C45" s="3">
        <f ca="1">'利润表-1'!E22</f>
        <v>-69889.677499999991</v>
      </c>
      <c r="D45" s="3">
        <f ca="1">'利润表-1'!F22</f>
        <v>-69889.677499999991</v>
      </c>
      <c r="E45" s="3">
        <f ca="1">'利润表-1'!G22</f>
        <v>-17472.419374999998</v>
      </c>
      <c r="F45" s="3">
        <f ca="1">'利润表-1'!H22</f>
        <v>-508381.01937499997</v>
      </c>
      <c r="G45" s="3">
        <f ca="1">'利润表-1'!I22</f>
        <v>-508381.01937499997</v>
      </c>
      <c r="H45" s="3">
        <f ca="1">'利润表-1'!J22</f>
        <v>-508381.01937499997</v>
      </c>
      <c r="I45" s="3">
        <f ca="1">'利润表-1'!K22</f>
        <v>-508381.01937499997</v>
      </c>
      <c r="J45" s="3">
        <f ca="1">'利润表-1'!L22</f>
        <v>-508381.01937499997</v>
      </c>
      <c r="K45" s="3">
        <f ca="1">'利润表-1'!M22</f>
        <v>-508381.01937499997</v>
      </c>
      <c r="L45" s="3">
        <f ca="1">'利润表-1'!N22</f>
        <v>-508381.01937499997</v>
      </c>
      <c r="M45" s="3">
        <f ca="1">'利润表-1'!O22</f>
        <v>-508381.01937499997</v>
      </c>
      <c r="N45" s="3">
        <f ca="1">'利润表-1'!P22</f>
        <v>-508381.01937499997</v>
      </c>
      <c r="O45" s="3">
        <f ca="1">'利润表-1'!Q22</f>
        <v>-508381.01937499997</v>
      </c>
      <c r="P45" s="3">
        <f ca="1">'利润表-1'!R22</f>
        <v>-508386.41937500017</v>
      </c>
      <c r="Q45" s="3">
        <f ca="1">'利润表-1'!S22</f>
        <v>-1204970.5193750001</v>
      </c>
      <c r="R45" s="3">
        <f ca="1">'利润表-1'!T22</f>
        <v>-1204970.5193750001</v>
      </c>
      <c r="S45" s="3">
        <f ca="1">'利润表-1'!U22</f>
        <v>-1204970.5193750001</v>
      </c>
      <c r="T45" s="3">
        <f ca="1">'利润表-1'!V22</f>
        <v>-1204970.5193750001</v>
      </c>
      <c r="U45" s="3">
        <f ca="1">'利润表-1'!W22</f>
        <v>-1204970.5193750001</v>
      </c>
      <c r="V45" s="3">
        <f ca="1">'利润表-1'!X22</f>
        <v>342076882.26167732</v>
      </c>
      <c r="W45" s="3">
        <f ca="1">'利润表-1'!Y22</f>
        <v>-1204970.5193750001</v>
      </c>
      <c r="X45" s="3">
        <f ca="1">'利润表-1'!Z22</f>
        <v>-1204970.5193750001</v>
      </c>
      <c r="Y45" s="3">
        <f ca="1">'利润表-1'!AA22</f>
        <v>-1204970.5193750001</v>
      </c>
      <c r="Z45" s="3">
        <f ca="1">'利润表-1'!AB22</f>
        <v>-1204970.5193750001</v>
      </c>
      <c r="AA45" s="3">
        <f ca="1">'利润表-1'!AC22</f>
        <v>31707133.400156993</v>
      </c>
      <c r="AB45" s="3">
        <f ca="1">'利润表-1'!AD22</f>
        <v>31707110.600156993</v>
      </c>
      <c r="AC45" s="3">
        <f ca="1">'利润表-1'!AE22</f>
        <v>31608918.500156999</v>
      </c>
      <c r="AD45" s="3">
        <f ca="1">'利润表-1'!AF22</f>
        <v>31608918.500156999</v>
      </c>
      <c r="AE45" s="3">
        <f ca="1">'利润表-1'!AG22</f>
        <v>31608918.500156999</v>
      </c>
      <c r="AF45" s="3">
        <f ca="1">'利润表-1'!AH22</f>
        <v>31609550.413563356</v>
      </c>
      <c r="AG45" s="3">
        <f ca="1">'利润表-1'!AI22</f>
        <v>35156951.097817414</v>
      </c>
      <c r="AH45" s="3">
        <f ca="1">'利润表-1'!AJ22</f>
        <v>35156951.097817414</v>
      </c>
      <c r="AI45" s="3">
        <f ca="1">'利润表-1'!AK22</f>
        <v>35156951.097817414</v>
      </c>
      <c r="AJ45" s="3">
        <f ca="1">'利润表-1'!AL22</f>
        <v>36442664.097817414</v>
      </c>
      <c r="AK45" s="3">
        <f ca="1">'利润表-1'!AM22</f>
        <v>36442664.097817414</v>
      </c>
      <c r="AL45" s="3">
        <f ca="1">'利润表-1'!AN22</f>
        <v>36442664.097817414</v>
      </c>
      <c r="AM45" s="3">
        <f ca="1">'利润表-1'!AO22</f>
        <v>36442664.097817414</v>
      </c>
      <c r="AN45" s="3">
        <f ca="1">'利润表-1'!AP22</f>
        <v>-17472.419374999998</v>
      </c>
      <c r="AO45" s="3">
        <f ca="1">'利润表-1'!AQ22</f>
        <v>-17472.419374999998</v>
      </c>
      <c r="AP45" s="3">
        <f ca="1">'利润表-1'!AR22</f>
        <v>-17472.419374999998</v>
      </c>
      <c r="AQ45" s="3">
        <f ca="1">'利润表-1'!AS22</f>
        <v>-17472.419374999998</v>
      </c>
      <c r="AR45" s="3">
        <f ca="1">'利润表-1'!AT22</f>
        <v>-17472.419374999998</v>
      </c>
      <c r="AS45" s="3">
        <f ca="1">'利润表-1'!AU22</f>
        <v>-17472.419374999998</v>
      </c>
      <c r="AT45" s="3">
        <f ca="1">'利润表-1'!AV22</f>
        <v>-17472.419374999998</v>
      </c>
      <c r="AU45" s="3">
        <f ca="1">'利润表-1'!AW22</f>
        <v>-107901539.15014407</v>
      </c>
      <c r="AV45" s="3">
        <f ca="1">'利润表-1'!AX22</f>
        <v>-17472.419374999998</v>
      </c>
      <c r="AW45" s="3">
        <f ca="1">'利润表-1'!AY22</f>
        <v>-17472.419374999998</v>
      </c>
      <c r="AX45" s="3">
        <f ca="1">'利润表-1'!AZ22</f>
        <v>-17472.419374999998</v>
      </c>
      <c r="AY45" s="3">
        <f ca="1">'利润表-1'!BA22</f>
        <v>-17472.419374999998</v>
      </c>
      <c r="AZ45" s="3">
        <f ca="1">'利润表-1'!BB22</f>
        <v>-17472.419374999998</v>
      </c>
      <c r="BA45" s="3">
        <f ca="1">'利润表-1'!BC22</f>
        <v>0</v>
      </c>
      <c r="BB45" s="3">
        <f ca="1">'利润表-1'!BD22</f>
        <v>0</v>
      </c>
      <c r="BC45" s="3">
        <f ca="1">'利润表-1'!BE22</f>
        <v>0</v>
      </c>
      <c r="BD45" s="3">
        <f ca="1">'利润表-1'!BF22</f>
        <v>0</v>
      </c>
      <c r="BE45" s="3">
        <f ca="1">'利润表-1'!BG22</f>
        <v>0</v>
      </c>
      <c r="BF45" s="3">
        <f>'利润表-1'!BH22</f>
        <v>0</v>
      </c>
      <c r="BG45" s="3">
        <f>'利润表-1'!BI22</f>
        <v>0</v>
      </c>
      <c r="BH45" s="3">
        <f>'利润表-1'!BJ22</f>
        <v>0</v>
      </c>
      <c r="BI45" s="3">
        <f>'利润表-1'!BK22</f>
        <v>0</v>
      </c>
      <c r="BJ45" s="3">
        <f>'利润表-1'!BL22</f>
        <v>0</v>
      </c>
      <c r="BK45" s="3">
        <f>'利润表-1'!BM22</f>
        <v>0</v>
      </c>
      <c r="BL45" s="3">
        <f>'利润表-1'!BN22</f>
        <v>0</v>
      </c>
      <c r="BM45" s="3">
        <f>'利润表-1'!BO22</f>
        <v>0</v>
      </c>
      <c r="BN45" s="3">
        <f>'利润表-1'!BP22</f>
        <v>0</v>
      </c>
      <c r="BO45" s="3">
        <f>'利润表-1'!BQ22</f>
        <v>0</v>
      </c>
      <c r="BP45" s="3">
        <f>'利润表-1'!BR22</f>
        <v>0</v>
      </c>
      <c r="BQ45" s="3">
        <f>'利润表-1'!BS22</f>
        <v>0</v>
      </c>
      <c r="BR45" s="3">
        <f>'利润表-1'!BT22</f>
        <v>0</v>
      </c>
      <c r="BS45" s="3">
        <f>'利润表-1'!BU22</f>
        <v>0</v>
      </c>
      <c r="BT45" s="3">
        <f>'利润表-1'!BV22</f>
        <v>0</v>
      </c>
      <c r="BU45" s="3">
        <f>'利润表-1'!BW22</f>
        <v>0</v>
      </c>
      <c r="BV45" s="3">
        <f>'利润表-1'!BX22</f>
        <v>0</v>
      </c>
      <c r="BW45" s="3">
        <f>'利润表-1'!BY22</f>
        <v>0</v>
      </c>
      <c r="BX45" s="3">
        <f>'利润表-1'!BZ22</f>
        <v>0</v>
      </c>
      <c r="BY45" s="3">
        <f>'利润表-1'!CA22</f>
        <v>0</v>
      </c>
      <c r="BZ45" s="3">
        <f>'利润表-1'!CB22</f>
        <v>0</v>
      </c>
      <c r="CA45" s="3">
        <f>'利润表-1'!CC22</f>
        <v>0</v>
      </c>
      <c r="CB45" s="3">
        <f>'利润表-1'!CD22</f>
        <v>0</v>
      </c>
      <c r="CC45" s="3">
        <f>'利润表-1'!CE22</f>
        <v>0</v>
      </c>
    </row>
    <row r="47" spans="1:81">
      <c r="B47" s="11" t="str">
        <f>B48&amp;"Q"&amp;B49</f>
        <v>2015Q4</v>
      </c>
      <c r="C47" s="11" t="str">
        <f t="shared" ref="C47:BD47" si="74">C48&amp;"Q"&amp;C49</f>
        <v>2016Q1</v>
      </c>
      <c r="D47" s="11" t="str">
        <f t="shared" si="74"/>
        <v>2016Q2</v>
      </c>
      <c r="E47" s="11" t="str">
        <f t="shared" si="74"/>
        <v>2016Q3</v>
      </c>
      <c r="F47" s="11" t="str">
        <f t="shared" si="74"/>
        <v>2016Q4</v>
      </c>
      <c r="G47" s="11" t="str">
        <f t="shared" si="74"/>
        <v>2017Q1</v>
      </c>
      <c r="H47" s="11" t="str">
        <f t="shared" si="74"/>
        <v>2017Q2</v>
      </c>
      <c r="I47" s="11" t="str">
        <f t="shared" si="74"/>
        <v>2017Q3</v>
      </c>
      <c r="J47" s="11" t="str">
        <f t="shared" si="74"/>
        <v>2017Q4</v>
      </c>
      <c r="K47" s="11" t="str">
        <f t="shared" si="74"/>
        <v>2018Q1</v>
      </c>
      <c r="L47" s="11" t="str">
        <f t="shared" si="74"/>
        <v>2018Q2</v>
      </c>
      <c r="M47" s="11" t="str">
        <f t="shared" si="74"/>
        <v>2018Q3</v>
      </c>
      <c r="N47" s="11" t="str">
        <f t="shared" si="74"/>
        <v>2018Q4</v>
      </c>
      <c r="O47" s="11" t="str">
        <f t="shared" si="74"/>
        <v>2019Q1</v>
      </c>
      <c r="P47" s="11" t="str">
        <f t="shared" si="74"/>
        <v>2019Q2</v>
      </c>
      <c r="Q47" s="11" t="str">
        <f t="shared" si="74"/>
        <v>2019Q3</v>
      </c>
      <c r="R47" s="11" t="str">
        <f t="shared" si="74"/>
        <v>2019Q4</v>
      </c>
      <c r="S47" s="11" t="str">
        <f t="shared" si="74"/>
        <v>2020Q1</v>
      </c>
      <c r="T47" s="11" t="str">
        <f t="shared" si="74"/>
        <v>2020Q2</v>
      </c>
      <c r="U47" s="11" t="str">
        <f t="shared" si="74"/>
        <v>2020Q3</v>
      </c>
      <c r="V47" s="11" t="str">
        <f t="shared" si="74"/>
        <v>2020Q4</v>
      </c>
      <c r="W47" s="11" t="str">
        <f t="shared" si="74"/>
        <v>2021Q1</v>
      </c>
      <c r="X47" s="11" t="str">
        <f t="shared" si="74"/>
        <v>2021Q2</v>
      </c>
      <c r="Y47" s="11" t="str">
        <f t="shared" si="74"/>
        <v>2021Q3</v>
      </c>
      <c r="Z47" s="11" t="str">
        <f t="shared" si="74"/>
        <v>2021Q4</v>
      </c>
      <c r="AA47" s="11" t="str">
        <f t="shared" si="74"/>
        <v>2022Q1</v>
      </c>
      <c r="AB47" s="11" t="str">
        <f t="shared" si="74"/>
        <v>2022Q2</v>
      </c>
      <c r="AC47" s="11" t="str">
        <f t="shared" si="74"/>
        <v>2022Q3</v>
      </c>
      <c r="AD47" s="11" t="str">
        <f t="shared" si="74"/>
        <v>2022Q4</v>
      </c>
      <c r="AE47" s="11" t="str">
        <f t="shared" si="74"/>
        <v>2023Q1</v>
      </c>
      <c r="AF47" s="11" t="str">
        <f t="shared" si="74"/>
        <v>2023Q2</v>
      </c>
      <c r="AG47" s="11" t="str">
        <f t="shared" si="74"/>
        <v>2023Q3</v>
      </c>
      <c r="AH47" s="11" t="str">
        <f t="shared" si="74"/>
        <v>2023Q4</v>
      </c>
      <c r="AI47" s="11" t="str">
        <f t="shared" si="74"/>
        <v>2024Q1</v>
      </c>
      <c r="AJ47" s="11" t="str">
        <f t="shared" si="74"/>
        <v>2024Q2</v>
      </c>
      <c r="AK47" s="11" t="str">
        <f t="shared" si="74"/>
        <v>2024Q3</v>
      </c>
      <c r="AL47" s="11" t="str">
        <f t="shared" si="74"/>
        <v>2024Q4</v>
      </c>
      <c r="AM47" s="11" t="str">
        <f t="shared" si="74"/>
        <v>2025Q1</v>
      </c>
      <c r="AN47" s="11" t="str">
        <f t="shared" si="74"/>
        <v>2025Q2</v>
      </c>
      <c r="AO47" s="11" t="str">
        <f t="shared" si="74"/>
        <v>2025Q3</v>
      </c>
      <c r="AP47" s="11" t="str">
        <f t="shared" si="74"/>
        <v>2025Q4</v>
      </c>
      <c r="AQ47" s="11" t="str">
        <f t="shared" si="74"/>
        <v>2026Q1</v>
      </c>
      <c r="AR47" s="11" t="str">
        <f t="shared" si="74"/>
        <v>2026Q2</v>
      </c>
      <c r="AS47" s="11" t="str">
        <f t="shared" si="74"/>
        <v>2026Q3</v>
      </c>
      <c r="AT47" s="11" t="str">
        <f t="shared" si="74"/>
        <v>2026Q4</v>
      </c>
      <c r="AU47" s="11" t="str">
        <f t="shared" si="74"/>
        <v>2027Q1</v>
      </c>
      <c r="AV47" s="11" t="str">
        <f t="shared" si="74"/>
        <v>2027Q2</v>
      </c>
      <c r="AW47" s="11" t="str">
        <f t="shared" si="74"/>
        <v>2027Q3</v>
      </c>
      <c r="AX47" s="11" t="str">
        <f t="shared" si="74"/>
        <v>2027Q4</v>
      </c>
      <c r="AY47" s="11" t="str">
        <f t="shared" si="74"/>
        <v>2028Q1</v>
      </c>
      <c r="AZ47" s="11" t="str">
        <f t="shared" si="74"/>
        <v>2028Q2</v>
      </c>
      <c r="BA47" s="11" t="str">
        <f t="shared" si="74"/>
        <v>2028Q3</v>
      </c>
      <c r="BB47" s="11" t="str">
        <f t="shared" si="74"/>
        <v>2028Q4</v>
      </c>
      <c r="BC47" s="11" t="str">
        <f t="shared" si="74"/>
        <v>2029Q1</v>
      </c>
      <c r="BD47" s="11" t="str">
        <f t="shared" si="74"/>
        <v>2029Q2</v>
      </c>
    </row>
    <row r="48" spans="1:81">
      <c r="B48">
        <f>YEAR(B50)</f>
        <v>2015</v>
      </c>
      <c r="C48">
        <f t="shared" ref="C48:BD48" si="75">YEAR(C50)</f>
        <v>2016</v>
      </c>
      <c r="D48">
        <f t="shared" si="75"/>
        <v>2016</v>
      </c>
      <c r="E48">
        <f t="shared" si="75"/>
        <v>2016</v>
      </c>
      <c r="F48">
        <f t="shared" si="75"/>
        <v>2016</v>
      </c>
      <c r="G48">
        <f t="shared" si="75"/>
        <v>2017</v>
      </c>
      <c r="H48">
        <f t="shared" si="75"/>
        <v>2017</v>
      </c>
      <c r="I48">
        <f t="shared" si="75"/>
        <v>2017</v>
      </c>
      <c r="J48">
        <f t="shared" si="75"/>
        <v>2017</v>
      </c>
      <c r="K48">
        <f t="shared" si="75"/>
        <v>2018</v>
      </c>
      <c r="L48">
        <f t="shared" si="75"/>
        <v>2018</v>
      </c>
      <c r="M48">
        <f t="shared" si="75"/>
        <v>2018</v>
      </c>
      <c r="N48">
        <f t="shared" si="75"/>
        <v>2018</v>
      </c>
      <c r="O48">
        <f t="shared" si="75"/>
        <v>2019</v>
      </c>
      <c r="P48">
        <f t="shared" si="75"/>
        <v>2019</v>
      </c>
      <c r="Q48">
        <f t="shared" si="75"/>
        <v>2019</v>
      </c>
      <c r="R48">
        <f t="shared" si="75"/>
        <v>2019</v>
      </c>
      <c r="S48">
        <f t="shared" si="75"/>
        <v>2020</v>
      </c>
      <c r="T48">
        <f t="shared" si="75"/>
        <v>2020</v>
      </c>
      <c r="U48">
        <f t="shared" si="75"/>
        <v>2020</v>
      </c>
      <c r="V48">
        <f t="shared" si="75"/>
        <v>2020</v>
      </c>
      <c r="W48">
        <f t="shared" si="75"/>
        <v>2021</v>
      </c>
      <c r="X48">
        <f t="shared" si="75"/>
        <v>2021</v>
      </c>
      <c r="Y48">
        <f t="shared" si="75"/>
        <v>2021</v>
      </c>
      <c r="Z48">
        <f t="shared" si="75"/>
        <v>2021</v>
      </c>
      <c r="AA48">
        <f t="shared" si="75"/>
        <v>2022</v>
      </c>
      <c r="AB48">
        <f t="shared" si="75"/>
        <v>2022</v>
      </c>
      <c r="AC48">
        <f t="shared" si="75"/>
        <v>2022</v>
      </c>
      <c r="AD48">
        <f t="shared" si="75"/>
        <v>2022</v>
      </c>
      <c r="AE48">
        <f t="shared" si="75"/>
        <v>2023</v>
      </c>
      <c r="AF48">
        <f t="shared" si="75"/>
        <v>2023</v>
      </c>
      <c r="AG48">
        <f t="shared" si="75"/>
        <v>2023</v>
      </c>
      <c r="AH48">
        <f t="shared" si="75"/>
        <v>2023</v>
      </c>
      <c r="AI48">
        <f t="shared" si="75"/>
        <v>2024</v>
      </c>
      <c r="AJ48">
        <f t="shared" si="75"/>
        <v>2024</v>
      </c>
      <c r="AK48">
        <f t="shared" si="75"/>
        <v>2024</v>
      </c>
      <c r="AL48">
        <f t="shared" si="75"/>
        <v>2024</v>
      </c>
      <c r="AM48">
        <f t="shared" si="75"/>
        <v>2025</v>
      </c>
      <c r="AN48">
        <f t="shared" si="75"/>
        <v>2025</v>
      </c>
      <c r="AO48">
        <f t="shared" si="75"/>
        <v>2025</v>
      </c>
      <c r="AP48">
        <f t="shared" si="75"/>
        <v>2025</v>
      </c>
      <c r="AQ48">
        <f t="shared" si="75"/>
        <v>2026</v>
      </c>
      <c r="AR48">
        <f t="shared" si="75"/>
        <v>2026</v>
      </c>
      <c r="AS48">
        <f t="shared" si="75"/>
        <v>2026</v>
      </c>
      <c r="AT48">
        <f t="shared" si="75"/>
        <v>2026</v>
      </c>
      <c r="AU48">
        <f t="shared" si="75"/>
        <v>2027</v>
      </c>
      <c r="AV48">
        <f t="shared" si="75"/>
        <v>2027</v>
      </c>
      <c r="AW48">
        <f t="shared" si="75"/>
        <v>2027</v>
      </c>
      <c r="AX48">
        <f t="shared" si="75"/>
        <v>2027</v>
      </c>
      <c r="AY48">
        <f t="shared" si="75"/>
        <v>2028</v>
      </c>
      <c r="AZ48">
        <f t="shared" si="75"/>
        <v>2028</v>
      </c>
      <c r="BA48">
        <f t="shared" si="75"/>
        <v>2028</v>
      </c>
      <c r="BB48">
        <f t="shared" si="75"/>
        <v>2028</v>
      </c>
      <c r="BC48">
        <f t="shared" si="75"/>
        <v>2029</v>
      </c>
      <c r="BD48">
        <f t="shared" si="75"/>
        <v>2029</v>
      </c>
    </row>
    <row r="49" spans="1:56">
      <c r="B49">
        <f>ROUNDUP(MONTH(B50)/3,0)</f>
        <v>4</v>
      </c>
      <c r="C49">
        <f t="shared" ref="C49:BD49" si="76">ROUNDUP(MONTH(C50)/3,0)</f>
        <v>1</v>
      </c>
      <c r="D49">
        <f t="shared" si="76"/>
        <v>2</v>
      </c>
      <c r="E49">
        <f t="shared" si="76"/>
        <v>3</v>
      </c>
      <c r="F49">
        <f t="shared" si="76"/>
        <v>4</v>
      </c>
      <c r="G49">
        <f t="shared" si="76"/>
        <v>1</v>
      </c>
      <c r="H49">
        <f t="shared" si="76"/>
        <v>2</v>
      </c>
      <c r="I49">
        <f t="shared" si="76"/>
        <v>3</v>
      </c>
      <c r="J49">
        <f t="shared" si="76"/>
        <v>4</v>
      </c>
      <c r="K49">
        <f t="shared" si="76"/>
        <v>1</v>
      </c>
      <c r="L49">
        <f t="shared" si="76"/>
        <v>2</v>
      </c>
      <c r="M49">
        <f t="shared" si="76"/>
        <v>3</v>
      </c>
      <c r="N49">
        <f t="shared" si="76"/>
        <v>4</v>
      </c>
      <c r="O49">
        <f t="shared" si="76"/>
        <v>1</v>
      </c>
      <c r="P49">
        <f t="shared" si="76"/>
        <v>2</v>
      </c>
      <c r="Q49">
        <f t="shared" si="76"/>
        <v>3</v>
      </c>
      <c r="R49">
        <f t="shared" si="76"/>
        <v>4</v>
      </c>
      <c r="S49">
        <f t="shared" si="76"/>
        <v>1</v>
      </c>
      <c r="T49">
        <f t="shared" si="76"/>
        <v>2</v>
      </c>
      <c r="U49">
        <f t="shared" si="76"/>
        <v>3</v>
      </c>
      <c r="V49">
        <f t="shared" si="76"/>
        <v>4</v>
      </c>
      <c r="W49">
        <f t="shared" si="76"/>
        <v>1</v>
      </c>
      <c r="X49">
        <f t="shared" si="76"/>
        <v>2</v>
      </c>
      <c r="Y49">
        <f t="shared" si="76"/>
        <v>3</v>
      </c>
      <c r="Z49">
        <f t="shared" si="76"/>
        <v>4</v>
      </c>
      <c r="AA49">
        <f t="shared" si="76"/>
        <v>1</v>
      </c>
      <c r="AB49">
        <f t="shared" si="76"/>
        <v>2</v>
      </c>
      <c r="AC49">
        <f t="shared" si="76"/>
        <v>3</v>
      </c>
      <c r="AD49">
        <f t="shared" si="76"/>
        <v>4</v>
      </c>
      <c r="AE49">
        <f t="shared" si="76"/>
        <v>1</v>
      </c>
      <c r="AF49">
        <f t="shared" si="76"/>
        <v>2</v>
      </c>
      <c r="AG49">
        <f t="shared" si="76"/>
        <v>3</v>
      </c>
      <c r="AH49">
        <f t="shared" si="76"/>
        <v>4</v>
      </c>
      <c r="AI49">
        <f t="shared" si="76"/>
        <v>1</v>
      </c>
      <c r="AJ49">
        <f t="shared" si="76"/>
        <v>2</v>
      </c>
      <c r="AK49">
        <f t="shared" si="76"/>
        <v>3</v>
      </c>
      <c r="AL49">
        <f t="shared" si="76"/>
        <v>4</v>
      </c>
      <c r="AM49">
        <f t="shared" si="76"/>
        <v>1</v>
      </c>
      <c r="AN49">
        <f t="shared" si="76"/>
        <v>2</v>
      </c>
      <c r="AO49">
        <f t="shared" si="76"/>
        <v>3</v>
      </c>
      <c r="AP49">
        <f t="shared" si="76"/>
        <v>4</v>
      </c>
      <c r="AQ49">
        <f t="shared" si="76"/>
        <v>1</v>
      </c>
      <c r="AR49">
        <f t="shared" si="76"/>
        <v>2</v>
      </c>
      <c r="AS49">
        <f t="shared" si="76"/>
        <v>3</v>
      </c>
      <c r="AT49">
        <f t="shared" si="76"/>
        <v>4</v>
      </c>
      <c r="AU49">
        <f t="shared" si="76"/>
        <v>1</v>
      </c>
      <c r="AV49">
        <f t="shared" si="76"/>
        <v>2</v>
      </c>
      <c r="AW49">
        <f t="shared" si="76"/>
        <v>3</v>
      </c>
      <c r="AX49">
        <f t="shared" si="76"/>
        <v>4</v>
      </c>
      <c r="AY49">
        <f t="shared" si="76"/>
        <v>1</v>
      </c>
      <c r="AZ49">
        <f t="shared" si="76"/>
        <v>2</v>
      </c>
      <c r="BA49">
        <f t="shared" si="76"/>
        <v>3</v>
      </c>
      <c r="BB49">
        <f t="shared" si="76"/>
        <v>4</v>
      </c>
      <c r="BC49">
        <f t="shared" si="76"/>
        <v>1</v>
      </c>
      <c r="BD49">
        <f t="shared" si="76"/>
        <v>2</v>
      </c>
    </row>
    <row r="50" spans="1:56">
      <c r="B50" s="12">
        <f>B22</f>
        <v>42278</v>
      </c>
      <c r="C50" s="12">
        <f>EDATE(B50,3)</f>
        <v>42370</v>
      </c>
      <c r="D50" s="12">
        <f t="shared" ref="D50:BD50" si="77">EDATE(C50,3)</f>
        <v>42461</v>
      </c>
      <c r="E50" s="12">
        <f t="shared" si="77"/>
        <v>42552</v>
      </c>
      <c r="F50" s="12">
        <f t="shared" si="77"/>
        <v>42644</v>
      </c>
      <c r="G50" s="12">
        <f t="shared" si="77"/>
        <v>42736</v>
      </c>
      <c r="H50" s="12">
        <f t="shared" si="77"/>
        <v>42826</v>
      </c>
      <c r="I50" s="12">
        <f t="shared" si="77"/>
        <v>42917</v>
      </c>
      <c r="J50" s="12">
        <f t="shared" si="77"/>
        <v>43009</v>
      </c>
      <c r="K50" s="12">
        <f t="shared" si="77"/>
        <v>43101</v>
      </c>
      <c r="L50" s="12">
        <f t="shared" si="77"/>
        <v>43191</v>
      </c>
      <c r="M50" s="12">
        <f t="shared" si="77"/>
        <v>43282</v>
      </c>
      <c r="N50" s="12">
        <f t="shared" si="77"/>
        <v>43374</v>
      </c>
      <c r="O50" s="12">
        <f t="shared" si="77"/>
        <v>43466</v>
      </c>
      <c r="P50" s="12">
        <f t="shared" si="77"/>
        <v>43556</v>
      </c>
      <c r="Q50" s="12">
        <f t="shared" si="77"/>
        <v>43647</v>
      </c>
      <c r="R50" s="12">
        <f t="shared" si="77"/>
        <v>43739</v>
      </c>
      <c r="S50" s="12">
        <f t="shared" si="77"/>
        <v>43831</v>
      </c>
      <c r="T50" s="12">
        <f t="shared" si="77"/>
        <v>43922</v>
      </c>
      <c r="U50" s="12">
        <f t="shared" si="77"/>
        <v>44013</v>
      </c>
      <c r="V50" s="12">
        <f t="shared" si="77"/>
        <v>44105</v>
      </c>
      <c r="W50" s="12">
        <f t="shared" si="77"/>
        <v>44197</v>
      </c>
      <c r="X50" s="12">
        <f t="shared" si="77"/>
        <v>44287</v>
      </c>
      <c r="Y50" s="12">
        <f t="shared" si="77"/>
        <v>44378</v>
      </c>
      <c r="Z50" s="12">
        <f t="shared" si="77"/>
        <v>44470</v>
      </c>
      <c r="AA50" s="12">
        <f t="shared" si="77"/>
        <v>44562</v>
      </c>
      <c r="AB50" s="12">
        <f t="shared" si="77"/>
        <v>44652</v>
      </c>
      <c r="AC50" s="12">
        <f t="shared" si="77"/>
        <v>44743</v>
      </c>
      <c r="AD50" s="12">
        <f t="shared" si="77"/>
        <v>44835</v>
      </c>
      <c r="AE50" s="12">
        <f t="shared" si="77"/>
        <v>44927</v>
      </c>
      <c r="AF50" s="12">
        <f t="shared" si="77"/>
        <v>45017</v>
      </c>
      <c r="AG50" s="12">
        <f t="shared" si="77"/>
        <v>45108</v>
      </c>
      <c r="AH50" s="12">
        <f t="shared" si="77"/>
        <v>45200</v>
      </c>
      <c r="AI50" s="12">
        <f t="shared" si="77"/>
        <v>45292</v>
      </c>
      <c r="AJ50" s="12">
        <f t="shared" si="77"/>
        <v>45383</v>
      </c>
      <c r="AK50" s="12">
        <f t="shared" si="77"/>
        <v>45474</v>
      </c>
      <c r="AL50" s="12">
        <f t="shared" si="77"/>
        <v>45566</v>
      </c>
      <c r="AM50" s="12">
        <f t="shared" si="77"/>
        <v>45658</v>
      </c>
      <c r="AN50" s="12">
        <f t="shared" si="77"/>
        <v>45748</v>
      </c>
      <c r="AO50" s="12">
        <f t="shared" si="77"/>
        <v>45839</v>
      </c>
      <c r="AP50" s="12">
        <f t="shared" si="77"/>
        <v>45931</v>
      </c>
      <c r="AQ50" s="12">
        <f t="shared" si="77"/>
        <v>46023</v>
      </c>
      <c r="AR50" s="12">
        <f t="shared" si="77"/>
        <v>46113</v>
      </c>
      <c r="AS50" s="12">
        <f t="shared" si="77"/>
        <v>46204</v>
      </c>
      <c r="AT50" s="12">
        <f t="shared" si="77"/>
        <v>46296</v>
      </c>
      <c r="AU50" s="12">
        <f t="shared" si="77"/>
        <v>46388</v>
      </c>
      <c r="AV50" s="12">
        <f t="shared" si="77"/>
        <v>46478</v>
      </c>
      <c r="AW50" s="12">
        <f t="shared" si="77"/>
        <v>46569</v>
      </c>
      <c r="AX50" s="12">
        <f t="shared" si="77"/>
        <v>46661</v>
      </c>
      <c r="AY50" s="12">
        <f t="shared" si="77"/>
        <v>46753</v>
      </c>
      <c r="AZ50" s="12">
        <f t="shared" si="77"/>
        <v>46844</v>
      </c>
      <c r="BA50" s="12">
        <f t="shared" si="77"/>
        <v>46935</v>
      </c>
      <c r="BB50" s="12">
        <f t="shared" si="77"/>
        <v>47027</v>
      </c>
      <c r="BC50" s="12">
        <f t="shared" si="77"/>
        <v>47119</v>
      </c>
      <c r="BD50" s="12">
        <f t="shared" si="77"/>
        <v>47209</v>
      </c>
    </row>
    <row r="51" spans="1:56">
      <c r="A51" t="s">
        <v>406</v>
      </c>
      <c r="B51" s="3">
        <f>SUMIFS(23:23,$20:$20,B$48,$21:$21,B$49)</f>
        <v>0</v>
      </c>
      <c r="C51" s="3">
        <f t="shared" ref="C51:BD51" si="78">SUMIFS(23:23,$20:$20,C$48,$21:$21,C$49)</f>
        <v>0</v>
      </c>
      <c r="D51" s="3">
        <f t="shared" si="78"/>
        <v>0</v>
      </c>
      <c r="E51" s="3">
        <f t="shared" si="78"/>
        <v>0</v>
      </c>
      <c r="F51" s="3">
        <f t="shared" si="78"/>
        <v>0</v>
      </c>
      <c r="G51" s="3">
        <f t="shared" si="78"/>
        <v>100000</v>
      </c>
      <c r="H51" s="3">
        <f t="shared" si="78"/>
        <v>0</v>
      </c>
      <c r="I51" s="3">
        <f t="shared" si="78"/>
        <v>0</v>
      </c>
      <c r="J51" s="3">
        <f t="shared" si="78"/>
        <v>0</v>
      </c>
      <c r="K51" s="3">
        <f t="shared" si="78"/>
        <v>0</v>
      </c>
      <c r="L51" s="3">
        <f t="shared" si="78"/>
        <v>0</v>
      </c>
      <c r="M51" s="3">
        <f t="shared" si="78"/>
        <v>0</v>
      </c>
      <c r="N51" s="3">
        <f t="shared" si="78"/>
        <v>0</v>
      </c>
      <c r="O51" s="3">
        <f t="shared" si="78"/>
        <v>0</v>
      </c>
      <c r="P51" s="3">
        <f t="shared" si="78"/>
        <v>0</v>
      </c>
      <c r="Q51" s="3">
        <f t="shared" si="78"/>
        <v>0</v>
      </c>
      <c r="R51" s="3">
        <f t="shared" si="78"/>
        <v>0</v>
      </c>
      <c r="S51" s="3">
        <f t="shared" si="78"/>
        <v>0</v>
      </c>
      <c r="T51" s="3">
        <f t="shared" si="78"/>
        <v>0</v>
      </c>
      <c r="U51" s="3">
        <f t="shared" si="78"/>
        <v>0</v>
      </c>
      <c r="V51" s="3">
        <f t="shared" si="78"/>
        <v>0</v>
      </c>
      <c r="W51" s="3">
        <f t="shared" si="78"/>
        <v>0</v>
      </c>
      <c r="X51" s="3">
        <f t="shared" si="78"/>
        <v>0</v>
      </c>
      <c r="Y51" s="3">
        <f t="shared" si="78"/>
        <v>0</v>
      </c>
      <c r="Z51" s="3">
        <f t="shared" si="78"/>
        <v>0</v>
      </c>
      <c r="AA51" s="3">
        <f t="shared" si="78"/>
        <v>0</v>
      </c>
      <c r="AB51" s="3">
        <f t="shared" si="78"/>
        <v>0</v>
      </c>
      <c r="AC51" s="3">
        <f t="shared" si="78"/>
        <v>0</v>
      </c>
      <c r="AD51" s="3">
        <f t="shared" si="78"/>
        <v>0</v>
      </c>
      <c r="AE51" s="3">
        <f t="shared" si="78"/>
        <v>0</v>
      </c>
      <c r="AF51" s="3">
        <f t="shared" si="78"/>
        <v>0</v>
      </c>
      <c r="AG51" s="3">
        <f t="shared" si="78"/>
        <v>0</v>
      </c>
      <c r="AH51" s="3">
        <f t="shared" si="78"/>
        <v>0</v>
      </c>
      <c r="AI51" s="3">
        <f t="shared" si="78"/>
        <v>0</v>
      </c>
      <c r="AJ51" s="3">
        <f t="shared" si="78"/>
        <v>0</v>
      </c>
      <c r="AK51" s="3">
        <f t="shared" si="78"/>
        <v>0</v>
      </c>
      <c r="AL51" s="3">
        <f t="shared" si="78"/>
        <v>0</v>
      </c>
      <c r="AM51" s="3">
        <f t="shared" si="78"/>
        <v>0</v>
      </c>
      <c r="AN51" s="3">
        <f t="shared" si="78"/>
        <v>0</v>
      </c>
      <c r="AO51" s="3">
        <f t="shared" si="78"/>
        <v>0</v>
      </c>
      <c r="AP51" s="3">
        <f t="shared" si="78"/>
        <v>0</v>
      </c>
      <c r="AQ51" s="3">
        <f t="shared" si="78"/>
        <v>0</v>
      </c>
      <c r="AR51" s="3">
        <f t="shared" si="78"/>
        <v>0</v>
      </c>
      <c r="AS51" s="3">
        <f t="shared" si="78"/>
        <v>0</v>
      </c>
      <c r="AT51" s="3">
        <f t="shared" si="78"/>
        <v>0</v>
      </c>
      <c r="AU51" s="3">
        <f t="shared" si="78"/>
        <v>0</v>
      </c>
      <c r="AV51" s="3">
        <f t="shared" si="78"/>
        <v>0</v>
      </c>
      <c r="AW51" s="3">
        <f t="shared" si="78"/>
        <v>0</v>
      </c>
      <c r="AX51" s="3">
        <f t="shared" si="78"/>
        <v>0</v>
      </c>
      <c r="AY51" s="3">
        <f t="shared" si="78"/>
        <v>0</v>
      </c>
      <c r="AZ51" s="3">
        <f t="shared" si="78"/>
        <v>0</v>
      </c>
      <c r="BA51" s="3">
        <f t="shared" si="78"/>
        <v>0</v>
      </c>
      <c r="BB51" s="3">
        <f t="shared" si="78"/>
        <v>0</v>
      </c>
      <c r="BC51" s="3">
        <f t="shared" si="78"/>
        <v>0</v>
      </c>
      <c r="BD51" s="3">
        <f t="shared" si="78"/>
        <v>0</v>
      </c>
    </row>
    <row r="52" spans="1:56">
      <c r="A52" s="3" t="s">
        <v>15</v>
      </c>
      <c r="B52" s="3">
        <f ca="1">SUMIFS(24:24,$20:$20,B$48,$21:$21,B$49)</f>
        <v>0</v>
      </c>
      <c r="C52" s="3">
        <f t="shared" ref="C52:BD52" ca="1" si="79">SUMIFS(24:24,$20:$20,C$48,$21:$21,C$49)</f>
        <v>3636.36</v>
      </c>
      <c r="D52" s="3">
        <f t="shared" ca="1" si="79"/>
        <v>5454.54</v>
      </c>
      <c r="E52" s="3">
        <f t="shared" ca="1" si="79"/>
        <v>5454.54</v>
      </c>
      <c r="F52" s="3">
        <f t="shared" ca="1" si="79"/>
        <v>5454.5600000000013</v>
      </c>
      <c r="G52" s="3">
        <f t="shared" ca="1" si="79"/>
        <v>12499.98</v>
      </c>
      <c r="H52" s="3">
        <f t="shared" ca="1" si="79"/>
        <v>12499.98</v>
      </c>
      <c r="I52" s="3">
        <f t="shared" ca="1" si="79"/>
        <v>12499.98</v>
      </c>
      <c r="J52" s="3">
        <f t="shared" ca="1" si="79"/>
        <v>12500.060000000005</v>
      </c>
      <c r="K52" s="3">
        <f t="shared" ca="1" si="79"/>
        <v>12857.130000000001</v>
      </c>
      <c r="L52" s="3">
        <f t="shared" ca="1" si="79"/>
        <v>12857.130000000001</v>
      </c>
      <c r="M52" s="3">
        <f t="shared" ca="1" si="79"/>
        <v>4285.71</v>
      </c>
      <c r="N52" s="3">
        <f t="shared" ca="1" si="79"/>
        <v>0</v>
      </c>
      <c r="O52" s="3">
        <f t="shared" ca="1" si="79"/>
        <v>0</v>
      </c>
      <c r="P52" s="3">
        <f t="shared" ca="1" si="79"/>
        <v>0</v>
      </c>
      <c r="Q52" s="3">
        <f t="shared" ca="1" si="79"/>
        <v>0</v>
      </c>
      <c r="R52" s="3">
        <f t="shared" ca="1" si="79"/>
        <v>0</v>
      </c>
      <c r="S52" s="3">
        <f t="shared" ca="1" si="79"/>
        <v>0</v>
      </c>
      <c r="T52" s="3">
        <f t="shared" ca="1" si="79"/>
        <v>0</v>
      </c>
      <c r="U52" s="3">
        <f t="shared" ca="1" si="79"/>
        <v>0</v>
      </c>
      <c r="V52" s="3">
        <f t="shared" ca="1" si="79"/>
        <v>0</v>
      </c>
      <c r="W52" s="3">
        <f t="shared" ca="1" si="79"/>
        <v>0</v>
      </c>
      <c r="X52" s="3">
        <f t="shared" ca="1" si="79"/>
        <v>0</v>
      </c>
      <c r="Y52" s="3">
        <f t="shared" ca="1" si="79"/>
        <v>0</v>
      </c>
      <c r="Z52" s="3">
        <f t="shared" ca="1" si="79"/>
        <v>0</v>
      </c>
      <c r="AA52" s="3">
        <f t="shared" ca="1" si="79"/>
        <v>0</v>
      </c>
      <c r="AB52" s="3">
        <f t="shared" ca="1" si="79"/>
        <v>0</v>
      </c>
      <c r="AC52" s="3">
        <f t="shared" si="79"/>
        <v>0</v>
      </c>
      <c r="AD52" s="3">
        <f t="shared" si="79"/>
        <v>0</v>
      </c>
      <c r="AE52" s="3">
        <f t="shared" si="79"/>
        <v>0</v>
      </c>
      <c r="AF52" s="3">
        <f t="shared" si="79"/>
        <v>0</v>
      </c>
      <c r="AG52" s="3">
        <f t="shared" si="79"/>
        <v>0</v>
      </c>
      <c r="AH52" s="3">
        <f t="shared" si="79"/>
        <v>0</v>
      </c>
      <c r="AI52" s="3">
        <f t="shared" si="79"/>
        <v>0</v>
      </c>
      <c r="AJ52" s="3">
        <f t="shared" si="79"/>
        <v>0</v>
      </c>
      <c r="AK52" s="3">
        <f t="shared" si="79"/>
        <v>0</v>
      </c>
      <c r="AL52" s="3">
        <f t="shared" si="79"/>
        <v>0</v>
      </c>
      <c r="AM52" s="3">
        <f t="shared" si="79"/>
        <v>0</v>
      </c>
      <c r="AN52" s="3">
        <f t="shared" si="79"/>
        <v>0</v>
      </c>
      <c r="AO52" s="3">
        <f t="shared" si="79"/>
        <v>0</v>
      </c>
      <c r="AP52" s="3">
        <f t="shared" si="79"/>
        <v>0</v>
      </c>
      <c r="AQ52" s="3">
        <f t="shared" si="79"/>
        <v>0</v>
      </c>
      <c r="AR52" s="3">
        <f t="shared" si="79"/>
        <v>0</v>
      </c>
      <c r="AS52" s="3">
        <f t="shared" si="79"/>
        <v>0</v>
      </c>
      <c r="AT52" s="3">
        <f t="shared" si="79"/>
        <v>0</v>
      </c>
      <c r="AU52" s="3">
        <f t="shared" si="79"/>
        <v>0</v>
      </c>
      <c r="AV52" s="3">
        <f t="shared" si="79"/>
        <v>0</v>
      </c>
      <c r="AW52" s="3">
        <f t="shared" si="79"/>
        <v>0</v>
      </c>
      <c r="AX52" s="3">
        <f t="shared" si="79"/>
        <v>0</v>
      </c>
      <c r="AY52" s="3">
        <f t="shared" si="79"/>
        <v>0</v>
      </c>
      <c r="AZ52" s="3">
        <f t="shared" si="79"/>
        <v>0</v>
      </c>
      <c r="BA52" s="3">
        <f t="shared" si="79"/>
        <v>0</v>
      </c>
      <c r="BB52" s="3">
        <f t="shared" si="79"/>
        <v>0</v>
      </c>
      <c r="BC52" s="3">
        <f t="shared" si="79"/>
        <v>0</v>
      </c>
      <c r="BD52" s="3">
        <f t="shared" si="79"/>
        <v>0</v>
      </c>
    </row>
    <row r="53" spans="1:56">
      <c r="A53" t="s">
        <v>407</v>
      </c>
      <c r="B53" s="3">
        <f ca="1">IFERROR(B54/B52,0)</f>
        <v>0</v>
      </c>
      <c r="C53" s="3">
        <f t="shared" ref="C53:BD53" ca="1" si="80">IFERROR(C54/C52,0)</f>
        <v>18000</v>
      </c>
      <c r="D53" s="3">
        <f t="shared" ca="1" si="80"/>
        <v>18000</v>
      </c>
      <c r="E53" s="3">
        <f t="shared" ca="1" si="80"/>
        <v>18000</v>
      </c>
      <c r="F53" s="3">
        <f t="shared" ca="1" si="80"/>
        <v>18000</v>
      </c>
      <c r="G53" s="3">
        <f t="shared" ca="1" si="80"/>
        <v>19000</v>
      </c>
      <c r="H53" s="3">
        <f t="shared" ca="1" si="80"/>
        <v>19000</v>
      </c>
      <c r="I53" s="3">
        <f t="shared" ca="1" si="80"/>
        <v>19000</v>
      </c>
      <c r="J53" s="3">
        <f t="shared" ca="1" si="80"/>
        <v>19000.000000000004</v>
      </c>
      <c r="K53" s="3">
        <f t="shared" ca="1" si="80"/>
        <v>20000</v>
      </c>
      <c r="L53" s="3">
        <f t="shared" ca="1" si="80"/>
        <v>20000</v>
      </c>
      <c r="M53" s="3">
        <f t="shared" ca="1" si="80"/>
        <v>20000</v>
      </c>
      <c r="N53" s="3">
        <f t="shared" ca="1" si="80"/>
        <v>0</v>
      </c>
      <c r="O53" s="3">
        <f t="shared" ca="1" si="80"/>
        <v>0</v>
      </c>
      <c r="P53" s="3">
        <f t="shared" ca="1" si="80"/>
        <v>0</v>
      </c>
      <c r="Q53" s="3">
        <f t="shared" ca="1" si="80"/>
        <v>0</v>
      </c>
      <c r="R53" s="3">
        <f t="shared" ca="1" si="80"/>
        <v>0</v>
      </c>
      <c r="S53" s="3">
        <f t="shared" ca="1" si="80"/>
        <v>0</v>
      </c>
      <c r="T53" s="3">
        <f t="shared" ca="1" si="80"/>
        <v>0</v>
      </c>
      <c r="U53" s="3">
        <f t="shared" ca="1" si="80"/>
        <v>0</v>
      </c>
      <c r="V53" s="3">
        <f t="shared" ca="1" si="80"/>
        <v>0</v>
      </c>
      <c r="W53" s="3">
        <f t="shared" ca="1" si="80"/>
        <v>0</v>
      </c>
      <c r="X53" s="3">
        <f t="shared" ca="1" si="80"/>
        <v>0</v>
      </c>
      <c r="Y53" s="3">
        <f t="shared" ca="1" si="80"/>
        <v>0</v>
      </c>
      <c r="Z53" s="3">
        <f t="shared" ca="1" si="80"/>
        <v>0</v>
      </c>
      <c r="AA53" s="3">
        <f t="shared" ca="1" si="80"/>
        <v>0</v>
      </c>
      <c r="AB53" s="3">
        <f t="shared" ca="1" si="80"/>
        <v>0</v>
      </c>
      <c r="AC53" s="3">
        <f t="shared" si="80"/>
        <v>0</v>
      </c>
      <c r="AD53" s="3">
        <f t="shared" si="80"/>
        <v>0</v>
      </c>
      <c r="AE53" s="3">
        <f t="shared" si="80"/>
        <v>0</v>
      </c>
      <c r="AF53" s="3">
        <f t="shared" si="80"/>
        <v>0</v>
      </c>
      <c r="AG53" s="3">
        <f t="shared" si="80"/>
        <v>0</v>
      </c>
      <c r="AH53" s="3">
        <f t="shared" si="80"/>
        <v>0</v>
      </c>
      <c r="AI53" s="3">
        <f t="shared" si="80"/>
        <v>0</v>
      </c>
      <c r="AJ53" s="3">
        <f t="shared" si="80"/>
        <v>0</v>
      </c>
      <c r="AK53" s="3">
        <f t="shared" si="80"/>
        <v>0</v>
      </c>
      <c r="AL53" s="3">
        <f t="shared" si="80"/>
        <v>0</v>
      </c>
      <c r="AM53" s="3">
        <f t="shared" si="80"/>
        <v>0</v>
      </c>
      <c r="AN53" s="3">
        <f t="shared" si="80"/>
        <v>0</v>
      </c>
      <c r="AO53" s="3">
        <f t="shared" si="80"/>
        <v>0</v>
      </c>
      <c r="AP53" s="3">
        <f t="shared" si="80"/>
        <v>0</v>
      </c>
      <c r="AQ53" s="3">
        <f t="shared" si="80"/>
        <v>0</v>
      </c>
      <c r="AR53" s="3">
        <f t="shared" si="80"/>
        <v>0</v>
      </c>
      <c r="AS53" s="3">
        <f t="shared" si="80"/>
        <v>0</v>
      </c>
      <c r="AT53" s="3">
        <f t="shared" si="80"/>
        <v>0</v>
      </c>
      <c r="AU53" s="3">
        <f t="shared" si="80"/>
        <v>0</v>
      </c>
      <c r="AV53" s="3">
        <f t="shared" si="80"/>
        <v>0</v>
      </c>
      <c r="AW53" s="3">
        <f t="shared" si="80"/>
        <v>0</v>
      </c>
      <c r="AX53" s="3">
        <f t="shared" si="80"/>
        <v>0</v>
      </c>
      <c r="AY53" s="3">
        <f t="shared" si="80"/>
        <v>0</v>
      </c>
      <c r="AZ53" s="3">
        <f t="shared" si="80"/>
        <v>0</v>
      </c>
      <c r="BA53" s="3">
        <f t="shared" si="80"/>
        <v>0</v>
      </c>
      <c r="BB53" s="3">
        <f t="shared" si="80"/>
        <v>0</v>
      </c>
      <c r="BC53" s="3">
        <f t="shared" si="80"/>
        <v>0</v>
      </c>
      <c r="BD53" s="3">
        <f t="shared" si="80"/>
        <v>0</v>
      </c>
    </row>
    <row r="54" spans="1:56">
      <c r="A54" t="s">
        <v>17</v>
      </c>
      <c r="B54" s="3">
        <f ca="1">SUMIFS(26:26,$20:$20,B$48,$21:$21,B$49)</f>
        <v>0</v>
      </c>
      <c r="C54" s="3">
        <f t="shared" ref="C54:BD54" ca="1" si="81">SUMIFS(26:26,$20:$20,C$48,$21:$21,C$49)</f>
        <v>65454480</v>
      </c>
      <c r="D54" s="3">
        <f t="shared" ca="1" si="81"/>
        <v>98181720</v>
      </c>
      <c r="E54" s="3">
        <f t="shared" ca="1" si="81"/>
        <v>98181720</v>
      </c>
      <c r="F54" s="3">
        <f t="shared" ca="1" si="81"/>
        <v>98182080.000000015</v>
      </c>
      <c r="G54" s="3">
        <f t="shared" ca="1" si="81"/>
        <v>237499620</v>
      </c>
      <c r="H54" s="3">
        <f t="shared" ca="1" si="81"/>
        <v>237499620</v>
      </c>
      <c r="I54" s="3">
        <f t="shared" ca="1" si="81"/>
        <v>237499620</v>
      </c>
      <c r="J54" s="3">
        <f t="shared" ca="1" si="81"/>
        <v>237501140.00000012</v>
      </c>
      <c r="K54" s="3">
        <f t="shared" ca="1" si="81"/>
        <v>257142600</v>
      </c>
      <c r="L54" s="3">
        <f t="shared" ca="1" si="81"/>
        <v>257142600</v>
      </c>
      <c r="M54" s="3">
        <f t="shared" ca="1" si="81"/>
        <v>85714200</v>
      </c>
      <c r="N54" s="3">
        <f t="shared" ca="1" si="81"/>
        <v>0</v>
      </c>
      <c r="O54" s="3">
        <f t="shared" ca="1" si="81"/>
        <v>0</v>
      </c>
      <c r="P54" s="3">
        <f t="shared" ca="1" si="81"/>
        <v>0</v>
      </c>
      <c r="Q54" s="3">
        <f t="shared" si="81"/>
        <v>0</v>
      </c>
      <c r="R54" s="3">
        <f t="shared" si="81"/>
        <v>0</v>
      </c>
      <c r="S54" s="3">
        <f t="shared" si="81"/>
        <v>0</v>
      </c>
      <c r="T54" s="3">
        <f t="shared" si="81"/>
        <v>0</v>
      </c>
      <c r="U54" s="3">
        <f t="shared" si="81"/>
        <v>0</v>
      </c>
      <c r="V54" s="3">
        <f t="shared" si="81"/>
        <v>0</v>
      </c>
      <c r="W54" s="3">
        <f t="shared" si="81"/>
        <v>0</v>
      </c>
      <c r="X54" s="3">
        <f t="shared" si="81"/>
        <v>0</v>
      </c>
      <c r="Y54" s="3">
        <f t="shared" si="81"/>
        <v>0</v>
      </c>
      <c r="Z54" s="3">
        <f t="shared" si="81"/>
        <v>0</v>
      </c>
      <c r="AA54" s="3">
        <f t="shared" si="81"/>
        <v>0</v>
      </c>
      <c r="AB54" s="3">
        <f t="shared" si="81"/>
        <v>0</v>
      </c>
      <c r="AC54" s="3">
        <f t="shared" si="81"/>
        <v>0</v>
      </c>
      <c r="AD54" s="3">
        <f t="shared" si="81"/>
        <v>0</v>
      </c>
      <c r="AE54" s="3">
        <f t="shared" si="81"/>
        <v>0</v>
      </c>
      <c r="AF54" s="3">
        <f t="shared" si="81"/>
        <v>0</v>
      </c>
      <c r="AG54" s="3">
        <f t="shared" si="81"/>
        <v>0</v>
      </c>
      <c r="AH54" s="3">
        <f t="shared" si="81"/>
        <v>0</v>
      </c>
      <c r="AI54" s="3">
        <f t="shared" si="81"/>
        <v>0</v>
      </c>
      <c r="AJ54" s="3">
        <f t="shared" si="81"/>
        <v>0</v>
      </c>
      <c r="AK54" s="3">
        <f t="shared" si="81"/>
        <v>0</v>
      </c>
      <c r="AL54" s="3">
        <f t="shared" si="81"/>
        <v>0</v>
      </c>
      <c r="AM54" s="3">
        <f t="shared" si="81"/>
        <v>0</v>
      </c>
      <c r="AN54" s="3">
        <f t="shared" si="81"/>
        <v>0</v>
      </c>
      <c r="AO54" s="3">
        <f t="shared" si="81"/>
        <v>0</v>
      </c>
      <c r="AP54" s="3">
        <f t="shared" si="81"/>
        <v>0</v>
      </c>
      <c r="AQ54" s="3">
        <f t="shared" si="81"/>
        <v>0</v>
      </c>
      <c r="AR54" s="3">
        <f t="shared" si="81"/>
        <v>0</v>
      </c>
      <c r="AS54" s="3">
        <f t="shared" si="81"/>
        <v>0</v>
      </c>
      <c r="AT54" s="3">
        <f t="shared" si="81"/>
        <v>0</v>
      </c>
      <c r="AU54" s="3">
        <f t="shared" si="81"/>
        <v>0</v>
      </c>
      <c r="AV54" s="3">
        <f t="shared" si="81"/>
        <v>0</v>
      </c>
      <c r="AW54" s="3">
        <f t="shared" si="81"/>
        <v>0</v>
      </c>
      <c r="AX54" s="3">
        <f t="shared" si="81"/>
        <v>0</v>
      </c>
      <c r="AY54" s="3">
        <f t="shared" si="81"/>
        <v>0</v>
      </c>
      <c r="AZ54" s="3">
        <f t="shared" si="81"/>
        <v>0</v>
      </c>
      <c r="BA54" s="3">
        <f t="shared" si="81"/>
        <v>0</v>
      </c>
      <c r="BB54" s="3">
        <f t="shared" si="81"/>
        <v>0</v>
      </c>
      <c r="BC54" s="3">
        <f t="shared" si="81"/>
        <v>0</v>
      </c>
      <c r="BD54" s="3">
        <f t="shared" si="81"/>
        <v>0</v>
      </c>
    </row>
    <row r="55" spans="1:56">
      <c r="A55" t="s">
        <v>18</v>
      </c>
      <c r="B55" s="3">
        <f ca="1">SUMIFS(27:27,$20:$20,B$48,$21:$21,B$49)</f>
        <v>0</v>
      </c>
      <c r="C55" s="3">
        <f t="shared" ref="C55:BD55" ca="1" si="82">SUMIFS(27:27,$20:$20,C$48,$21:$21,C$49)</f>
        <v>6545448</v>
      </c>
      <c r="D55" s="3">
        <f t="shared" ca="1" si="82"/>
        <v>49090860</v>
      </c>
      <c r="E55" s="3">
        <f t="shared" ca="1" si="82"/>
        <v>88363548</v>
      </c>
      <c r="F55" s="3">
        <f t="shared" ca="1" si="82"/>
        <v>88363584</v>
      </c>
      <c r="G55" s="3">
        <f t="shared" ca="1" si="82"/>
        <v>118128718</v>
      </c>
      <c r="H55" s="3">
        <f t="shared" ca="1" si="82"/>
        <v>195704466</v>
      </c>
      <c r="I55" s="3">
        <f t="shared" ca="1" si="82"/>
        <v>223567830</v>
      </c>
      <c r="J55" s="3">
        <f t="shared" ca="1" si="82"/>
        <v>223568018</v>
      </c>
      <c r="K55" s="3">
        <f t="shared" ca="1" si="82"/>
        <v>240773754.00000003</v>
      </c>
      <c r="L55" s="3">
        <f t="shared" ca="1" si="82"/>
        <v>251250618.00000006</v>
      </c>
      <c r="M55" s="3">
        <f t="shared" ca="1" si="82"/>
        <v>238035462</v>
      </c>
      <c r="N55" s="3">
        <f t="shared" ca="1" si="82"/>
        <v>126607154.00000001</v>
      </c>
      <c r="O55" s="3">
        <f t="shared" ca="1" si="82"/>
        <v>25714260</v>
      </c>
      <c r="P55" s="3">
        <f t="shared" ca="1" si="82"/>
        <v>25714260</v>
      </c>
      <c r="Q55" s="3">
        <f t="shared" ca="1" si="82"/>
        <v>8571420</v>
      </c>
      <c r="R55" s="3">
        <f t="shared" ca="1" si="82"/>
        <v>0</v>
      </c>
      <c r="S55" s="3">
        <f t="shared" ca="1" si="82"/>
        <v>0</v>
      </c>
      <c r="T55" s="3">
        <f t="shared" ca="1" si="82"/>
        <v>0</v>
      </c>
      <c r="U55" s="3">
        <f t="shared" ca="1" si="82"/>
        <v>0</v>
      </c>
      <c r="V55" s="3">
        <f t="shared" ca="1" si="82"/>
        <v>0</v>
      </c>
      <c r="W55" s="3">
        <f t="shared" ca="1" si="82"/>
        <v>0</v>
      </c>
      <c r="X55" s="3">
        <f t="shared" ca="1" si="82"/>
        <v>0</v>
      </c>
      <c r="Y55" s="3">
        <f t="shared" ca="1" si="82"/>
        <v>0</v>
      </c>
      <c r="Z55" s="3">
        <f t="shared" ca="1" si="82"/>
        <v>0</v>
      </c>
      <c r="AA55" s="3">
        <f t="shared" ca="1" si="82"/>
        <v>0</v>
      </c>
      <c r="AB55" s="3">
        <f t="shared" ca="1" si="82"/>
        <v>0</v>
      </c>
      <c r="AC55" s="3">
        <f t="shared" si="82"/>
        <v>0</v>
      </c>
      <c r="AD55" s="3">
        <f t="shared" si="82"/>
        <v>0</v>
      </c>
      <c r="AE55" s="3">
        <f t="shared" si="82"/>
        <v>0</v>
      </c>
      <c r="AF55" s="3">
        <f t="shared" si="82"/>
        <v>0</v>
      </c>
      <c r="AG55" s="3">
        <f t="shared" si="82"/>
        <v>0</v>
      </c>
      <c r="AH55" s="3">
        <f t="shared" si="82"/>
        <v>0</v>
      </c>
      <c r="AI55" s="3">
        <f t="shared" si="82"/>
        <v>0</v>
      </c>
      <c r="AJ55" s="3">
        <f t="shared" si="82"/>
        <v>0</v>
      </c>
      <c r="AK55" s="3">
        <f t="shared" si="82"/>
        <v>0</v>
      </c>
      <c r="AL55" s="3">
        <f t="shared" si="82"/>
        <v>0</v>
      </c>
      <c r="AM55" s="3">
        <f t="shared" si="82"/>
        <v>0</v>
      </c>
      <c r="AN55" s="3">
        <f t="shared" si="82"/>
        <v>0</v>
      </c>
      <c r="AO55" s="3">
        <f t="shared" si="82"/>
        <v>0</v>
      </c>
      <c r="AP55" s="3">
        <f t="shared" si="82"/>
        <v>0</v>
      </c>
      <c r="AQ55" s="3">
        <f t="shared" si="82"/>
        <v>0</v>
      </c>
      <c r="AR55" s="3">
        <f t="shared" si="82"/>
        <v>0</v>
      </c>
      <c r="AS55" s="3">
        <f t="shared" si="82"/>
        <v>0</v>
      </c>
      <c r="AT55" s="3">
        <f t="shared" si="82"/>
        <v>0</v>
      </c>
      <c r="AU55" s="3">
        <f t="shared" si="82"/>
        <v>0</v>
      </c>
      <c r="AV55" s="3">
        <f t="shared" si="82"/>
        <v>0</v>
      </c>
      <c r="AW55" s="3">
        <f t="shared" si="82"/>
        <v>0</v>
      </c>
      <c r="AX55" s="3">
        <f t="shared" si="82"/>
        <v>0</v>
      </c>
      <c r="AY55" s="3">
        <f t="shared" si="82"/>
        <v>0</v>
      </c>
      <c r="AZ55" s="3">
        <f t="shared" si="82"/>
        <v>0</v>
      </c>
      <c r="BA55" s="3">
        <f t="shared" si="82"/>
        <v>0</v>
      </c>
      <c r="BB55" s="3">
        <f t="shared" si="82"/>
        <v>0</v>
      </c>
      <c r="BC55" s="3">
        <f t="shared" si="82"/>
        <v>0</v>
      </c>
      <c r="BD55" s="3">
        <f t="shared" si="82"/>
        <v>0</v>
      </c>
    </row>
    <row r="56" spans="1:56">
      <c r="A56" t="s">
        <v>414</v>
      </c>
      <c r="B56" s="3">
        <f ca="1">SUM($B$52:B52)</f>
        <v>0</v>
      </c>
      <c r="C56" s="3">
        <f ca="1">SUM($B$52:C52)</f>
        <v>3636.36</v>
      </c>
      <c r="D56" s="3">
        <f ca="1">SUM($B$52:D52)</f>
        <v>9090.9</v>
      </c>
      <c r="E56" s="3">
        <f ca="1">SUM($B$52:E52)</f>
        <v>14545.439999999999</v>
      </c>
      <c r="F56" s="3">
        <f ca="1">SUM($B$52:F52)</f>
        <v>20000</v>
      </c>
      <c r="G56" s="3">
        <f ca="1">SUM($B$52:G52)</f>
        <v>32499.98</v>
      </c>
      <c r="H56" s="3">
        <f ca="1">SUM($B$52:H52)</f>
        <v>44999.96</v>
      </c>
      <c r="I56" s="3">
        <f ca="1">SUM($B$52:I52)</f>
        <v>57499.94</v>
      </c>
      <c r="J56" s="3">
        <f ca="1">SUM($B$52:J52)</f>
        <v>70000</v>
      </c>
      <c r="K56" s="3">
        <f ca="1">SUM($B$52:K52)</f>
        <v>82857.13</v>
      </c>
      <c r="L56" s="3">
        <f ca="1">SUM($B$52:L52)</f>
        <v>95714.260000000009</v>
      </c>
      <c r="M56" s="3">
        <f ca="1">SUM($B$52:M52)</f>
        <v>99999.970000000016</v>
      </c>
      <c r="N56" s="3">
        <f ca="1">SUM($B$52:N52)</f>
        <v>99999.970000000016</v>
      </c>
      <c r="O56" s="3">
        <f ca="1">SUM($B$52:O52)</f>
        <v>99999.970000000016</v>
      </c>
      <c r="P56" s="3">
        <f ca="1">SUM($B$52:P52)</f>
        <v>99999.970000000016</v>
      </c>
      <c r="Q56" s="3">
        <f ca="1">SUM($B$52:Q52)</f>
        <v>99999.970000000016</v>
      </c>
      <c r="R56" s="3">
        <f ca="1">SUM($B$52:R52)</f>
        <v>99999.970000000016</v>
      </c>
      <c r="S56" s="3">
        <f ca="1">SUM($B$52:S52)</f>
        <v>99999.970000000016</v>
      </c>
      <c r="T56" s="3">
        <f ca="1">SUM($B$52:T52)</f>
        <v>99999.970000000016</v>
      </c>
      <c r="U56" s="3">
        <f ca="1">SUM($B$52:U52)</f>
        <v>99999.970000000016</v>
      </c>
      <c r="V56" s="3">
        <f ca="1">SUM($B$52:V52)</f>
        <v>99999.970000000016</v>
      </c>
      <c r="W56" s="3">
        <f ca="1">SUM($B$52:W52)</f>
        <v>99999.970000000016</v>
      </c>
      <c r="X56" s="3">
        <f ca="1">SUM($B$52:X52)</f>
        <v>99999.970000000016</v>
      </c>
      <c r="Y56" s="3">
        <f ca="1">SUM($B$52:Y52)</f>
        <v>99999.970000000016</v>
      </c>
      <c r="Z56" s="3">
        <f ca="1">SUM($B$52:Z52)</f>
        <v>99999.970000000016</v>
      </c>
      <c r="AA56" s="3">
        <f ca="1">SUM($B$52:AA52)</f>
        <v>99999.970000000016</v>
      </c>
      <c r="AB56" s="3">
        <f ca="1">SUM($B$52:AB52)</f>
        <v>99999.970000000016</v>
      </c>
      <c r="AC56" s="3">
        <f ca="1">SUM($B$52:AC52)</f>
        <v>99999.970000000016</v>
      </c>
      <c r="AD56" s="3">
        <f ca="1">SUM($B$52:AD52)</f>
        <v>99999.970000000016</v>
      </c>
      <c r="AE56" s="3">
        <f ca="1">SUM($B$52:AE52)</f>
        <v>99999.970000000016</v>
      </c>
      <c r="AF56" s="3">
        <f ca="1">SUM($B$52:AF52)</f>
        <v>99999.970000000016</v>
      </c>
      <c r="AG56" s="3">
        <f ca="1">SUM($B$52:AG52)</f>
        <v>99999.970000000016</v>
      </c>
      <c r="AH56" s="3">
        <f ca="1">SUM($B$52:AH52)</f>
        <v>99999.970000000016</v>
      </c>
      <c r="AI56" s="3">
        <f ca="1">SUM($B$52:AI52)</f>
        <v>99999.970000000016</v>
      </c>
      <c r="AJ56" s="3">
        <f ca="1">SUM($B$52:AJ52)</f>
        <v>99999.970000000016</v>
      </c>
      <c r="AK56" s="3">
        <f ca="1">SUM($B$52:AK52)</f>
        <v>99999.970000000016</v>
      </c>
      <c r="AL56" s="3">
        <f ca="1">SUM($B$52:AL52)</f>
        <v>99999.970000000016</v>
      </c>
      <c r="AM56" s="3">
        <f ca="1">SUM($B$52:AM52)</f>
        <v>99999.970000000016</v>
      </c>
      <c r="AN56" s="3">
        <f ca="1">SUM($B$52:AN52)</f>
        <v>99999.970000000016</v>
      </c>
      <c r="AO56" s="3">
        <f ca="1">SUM($B$52:AO52)</f>
        <v>99999.970000000016</v>
      </c>
      <c r="AP56" s="3">
        <f ca="1">SUM($B$52:AP52)</f>
        <v>99999.970000000016</v>
      </c>
      <c r="AQ56" s="3">
        <f ca="1">SUM($B$52:AQ52)</f>
        <v>99999.970000000016</v>
      </c>
      <c r="AR56" s="3">
        <f ca="1">SUM($B$52:AR52)</f>
        <v>99999.970000000016</v>
      </c>
      <c r="AS56" s="3">
        <f ca="1">SUM($B$52:AS52)</f>
        <v>99999.970000000016</v>
      </c>
      <c r="AT56" s="3">
        <f ca="1">SUM($B$52:AT52)</f>
        <v>99999.970000000016</v>
      </c>
      <c r="AU56" s="3">
        <f ca="1">SUM($B$52:AU52)</f>
        <v>99999.970000000016</v>
      </c>
      <c r="AV56" s="3">
        <f ca="1">SUM($B$52:AV52)</f>
        <v>99999.970000000016</v>
      </c>
      <c r="AW56" s="3">
        <f ca="1">SUM($B$52:AW52)</f>
        <v>99999.970000000016</v>
      </c>
      <c r="AX56" s="3">
        <f ca="1">SUM($B$52:AX52)</f>
        <v>99999.970000000016</v>
      </c>
      <c r="AY56" s="3">
        <f ca="1">SUM($B$52:AY52)</f>
        <v>99999.970000000016</v>
      </c>
      <c r="AZ56" s="3">
        <f ca="1">SUM($B$52:AZ52)</f>
        <v>99999.970000000016</v>
      </c>
      <c r="BA56" s="3">
        <f ca="1">SUM($B$52:BA52)</f>
        <v>99999.970000000016</v>
      </c>
      <c r="BB56" s="3">
        <f ca="1">SUM($B$52:BB52)</f>
        <v>99999.970000000016</v>
      </c>
      <c r="BC56" s="3">
        <f ca="1">SUM($B$52:BC52)</f>
        <v>99999.970000000016</v>
      </c>
      <c r="BD56" s="3">
        <f ca="1">SUM($B$52:BD52)</f>
        <v>99999.970000000016</v>
      </c>
    </row>
    <row r="57" spans="1:56">
      <c r="A57" t="s">
        <v>408</v>
      </c>
      <c r="B57" s="3">
        <f ca="1">Sheet1!$C$4-B56</f>
        <v>100000</v>
      </c>
      <c r="C57" s="3">
        <f ca="1">Sheet1!$C$4-C56</f>
        <v>96363.64</v>
      </c>
      <c r="D57" s="3">
        <f ca="1">Sheet1!$C$4-D56</f>
        <v>90909.1</v>
      </c>
      <c r="E57" s="3">
        <f ca="1">Sheet1!$C$4-E56</f>
        <v>85454.56</v>
      </c>
      <c r="F57" s="3">
        <f ca="1">Sheet1!$C$4-F56</f>
        <v>80000</v>
      </c>
      <c r="G57" s="3">
        <f ca="1">Sheet1!$C$4-G56</f>
        <v>67500.02</v>
      </c>
      <c r="H57" s="3">
        <f ca="1">Sheet1!$C$4-H56</f>
        <v>55000.04</v>
      </c>
      <c r="I57" s="3">
        <f ca="1">Sheet1!$C$4-I56</f>
        <v>42500.06</v>
      </c>
      <c r="J57" s="3">
        <f ca="1">Sheet1!$C$4-J56</f>
        <v>30000</v>
      </c>
      <c r="K57" s="3">
        <f ca="1">Sheet1!$C$4-K56</f>
        <v>17142.869999999995</v>
      </c>
      <c r="L57" s="3">
        <f ca="1">Sheet1!$C$4-L56</f>
        <v>4285.7399999999907</v>
      </c>
      <c r="M57" s="3">
        <f ca="1">Sheet1!$C$4-M56</f>
        <v>2.9999999984283932E-2</v>
      </c>
      <c r="N57" s="3">
        <f ca="1">Sheet1!$C$4-N56</f>
        <v>2.9999999984283932E-2</v>
      </c>
      <c r="O57" s="3">
        <f ca="1">Sheet1!$C$4-O56</f>
        <v>2.9999999984283932E-2</v>
      </c>
      <c r="P57" s="3">
        <f ca="1">Sheet1!$C$4-P56</f>
        <v>2.9999999984283932E-2</v>
      </c>
      <c r="Q57" s="3">
        <f ca="1">Sheet1!$C$4-Q56</f>
        <v>2.9999999984283932E-2</v>
      </c>
      <c r="R57" s="3">
        <f ca="1">Sheet1!$C$4-R56</f>
        <v>2.9999999984283932E-2</v>
      </c>
      <c r="S57" s="3">
        <f ca="1">Sheet1!$C$4-S56</f>
        <v>2.9999999984283932E-2</v>
      </c>
      <c r="T57" s="3">
        <f ca="1">Sheet1!$C$4-T56</f>
        <v>2.9999999984283932E-2</v>
      </c>
      <c r="U57" s="3">
        <f ca="1">Sheet1!$C$4-U56</f>
        <v>2.9999999984283932E-2</v>
      </c>
      <c r="V57" s="3">
        <f ca="1">Sheet1!$C$4-V56</f>
        <v>2.9999999984283932E-2</v>
      </c>
      <c r="W57" s="3">
        <f ca="1">Sheet1!$C$4-W56</f>
        <v>2.9999999984283932E-2</v>
      </c>
      <c r="X57" s="3">
        <f ca="1">Sheet1!$C$4-X56</f>
        <v>2.9999999984283932E-2</v>
      </c>
      <c r="Y57" s="3">
        <f ca="1">Sheet1!$C$4-Y56</f>
        <v>2.9999999984283932E-2</v>
      </c>
      <c r="Z57" s="3">
        <f ca="1">Sheet1!$C$4-Z56</f>
        <v>2.9999999984283932E-2</v>
      </c>
      <c r="AA57" s="3">
        <f ca="1">Sheet1!$C$4-AA56</f>
        <v>2.9999999984283932E-2</v>
      </c>
      <c r="AB57" s="3">
        <f ca="1">Sheet1!$C$4-AB56</f>
        <v>2.9999999984283932E-2</v>
      </c>
      <c r="AC57" s="3">
        <f ca="1">Sheet1!$C$4-AC56</f>
        <v>2.9999999984283932E-2</v>
      </c>
      <c r="AD57" s="3">
        <f ca="1">Sheet1!$C$4-AD56</f>
        <v>2.9999999984283932E-2</v>
      </c>
      <c r="AE57" s="3">
        <f ca="1">Sheet1!$C$4-AE56</f>
        <v>2.9999999984283932E-2</v>
      </c>
      <c r="AF57" s="3">
        <f ca="1">Sheet1!$C$4-AF56</f>
        <v>2.9999999984283932E-2</v>
      </c>
      <c r="AG57" s="3">
        <f ca="1">Sheet1!$C$4-AG56</f>
        <v>2.9999999984283932E-2</v>
      </c>
      <c r="AH57" s="3">
        <f ca="1">Sheet1!$C$4-AH56</f>
        <v>2.9999999984283932E-2</v>
      </c>
      <c r="AI57" s="3">
        <f ca="1">Sheet1!$C$4-AI56</f>
        <v>2.9999999984283932E-2</v>
      </c>
      <c r="AJ57" s="3">
        <f ca="1">Sheet1!$C$4-AJ56</f>
        <v>2.9999999984283932E-2</v>
      </c>
      <c r="AK57" s="3">
        <f ca="1">Sheet1!$C$4-AK56</f>
        <v>2.9999999984283932E-2</v>
      </c>
      <c r="AL57" s="3">
        <f ca="1">Sheet1!$C$4-AL56</f>
        <v>2.9999999984283932E-2</v>
      </c>
      <c r="AM57" s="3">
        <f ca="1">Sheet1!$C$4-AM56</f>
        <v>2.9999999984283932E-2</v>
      </c>
      <c r="AN57" s="3">
        <f ca="1">Sheet1!$C$4-AN56</f>
        <v>2.9999999984283932E-2</v>
      </c>
      <c r="AO57" s="3">
        <f ca="1">Sheet1!$C$4-AO56</f>
        <v>2.9999999984283932E-2</v>
      </c>
      <c r="AP57" s="3">
        <f ca="1">Sheet1!$C$4-AP56</f>
        <v>2.9999999984283932E-2</v>
      </c>
      <c r="AQ57" s="3">
        <f ca="1">Sheet1!$C$4-AQ56</f>
        <v>2.9999999984283932E-2</v>
      </c>
      <c r="AR57" s="3">
        <f ca="1">Sheet1!$C$4-AR56</f>
        <v>2.9999999984283932E-2</v>
      </c>
      <c r="AS57" s="3">
        <f ca="1">Sheet1!$C$4-AS56</f>
        <v>2.9999999984283932E-2</v>
      </c>
      <c r="AT57" s="3">
        <f ca="1">Sheet1!$C$4-AT56</f>
        <v>2.9999999984283932E-2</v>
      </c>
      <c r="AU57" s="3">
        <f ca="1">Sheet1!$C$4-AU56</f>
        <v>2.9999999984283932E-2</v>
      </c>
      <c r="AV57" s="3">
        <f ca="1">Sheet1!$C$4-AV56</f>
        <v>2.9999999984283932E-2</v>
      </c>
      <c r="AW57" s="3">
        <f ca="1">Sheet1!$C$4-AW56</f>
        <v>2.9999999984283932E-2</v>
      </c>
      <c r="AX57" s="3">
        <f ca="1">Sheet1!$C$4-AX56</f>
        <v>2.9999999984283932E-2</v>
      </c>
      <c r="AY57" s="3">
        <f ca="1">Sheet1!$C$4-AY56</f>
        <v>2.9999999984283932E-2</v>
      </c>
      <c r="AZ57" s="3">
        <f ca="1">Sheet1!$C$4-AZ56</f>
        <v>2.9999999984283932E-2</v>
      </c>
      <c r="BA57" s="3">
        <f ca="1">Sheet1!$C$4-BA56</f>
        <v>2.9999999984283932E-2</v>
      </c>
      <c r="BB57" s="3">
        <f ca="1">Sheet1!$C$4-BB56</f>
        <v>2.9999999984283932E-2</v>
      </c>
      <c r="BC57" s="3">
        <f ca="1">Sheet1!$C$4-BC56</f>
        <v>2.9999999984283932E-2</v>
      </c>
      <c r="BD57" s="3">
        <f ca="1">Sheet1!$C$4-BD56</f>
        <v>2.9999999984283932E-2</v>
      </c>
    </row>
    <row r="58" spans="1:56">
      <c r="A58" t="s">
        <v>58</v>
      </c>
      <c r="B58" s="3">
        <f ca="1">SUMIFS(30:30,$20:$20,B$48,$21:$21,B$49)</f>
        <v>0</v>
      </c>
      <c r="C58" s="3">
        <f t="shared" ref="C58:BD62" ca="1" si="83">SUMIFS(30:30,$20:$20,C$48,$21:$21,C$49)</f>
        <v>26014252.892308779</v>
      </c>
      <c r="D58" s="3">
        <f t="shared" ca="1" si="83"/>
        <v>39021379.338463172</v>
      </c>
      <c r="E58" s="3">
        <f t="shared" ca="1" si="83"/>
        <v>39021379.338463172</v>
      </c>
      <c r="F58" s="3">
        <f t="shared" ca="1" si="83"/>
        <v>39021522.416997164</v>
      </c>
      <c r="G58" s="3">
        <f t="shared" ca="1" si="83"/>
        <v>100651195.42649756</v>
      </c>
      <c r="H58" s="3">
        <f t="shared" ca="1" si="83"/>
        <v>100651195.42649756</v>
      </c>
      <c r="I58" s="3">
        <f t="shared" ca="1" si="83"/>
        <v>100651195.42649756</v>
      </c>
      <c r="J58" s="3">
        <f t="shared" ca="1" si="83"/>
        <v>100651839.59517901</v>
      </c>
      <c r="K58" s="3">
        <f t="shared" ca="1" si="83"/>
        <v>115075046.38352033</v>
      </c>
      <c r="L58" s="3">
        <f t="shared" ca="1" si="83"/>
        <v>115075046.38352033</v>
      </c>
      <c r="M58" s="3">
        <f t="shared" ca="1" si="83"/>
        <v>38358348.794506781</v>
      </c>
      <c r="N58" s="3">
        <f t="shared" ca="1" si="83"/>
        <v>0</v>
      </c>
      <c r="O58" s="3">
        <f t="shared" ca="1" si="83"/>
        <v>0</v>
      </c>
      <c r="P58" s="3">
        <f t="shared" ca="1" si="83"/>
        <v>0</v>
      </c>
      <c r="Q58" s="3">
        <f t="shared" ca="1" si="83"/>
        <v>0</v>
      </c>
      <c r="R58" s="3">
        <f t="shared" ca="1" si="83"/>
        <v>0</v>
      </c>
      <c r="S58" s="3">
        <f t="shared" ca="1" si="83"/>
        <v>0</v>
      </c>
      <c r="T58" s="3">
        <f t="shared" ca="1" si="83"/>
        <v>0</v>
      </c>
      <c r="U58" s="3">
        <f t="shared" ca="1" si="83"/>
        <v>0</v>
      </c>
      <c r="V58" s="3">
        <f t="shared" ca="1" si="83"/>
        <v>0</v>
      </c>
      <c r="W58" s="3">
        <f t="shared" ca="1" si="83"/>
        <v>0</v>
      </c>
      <c r="X58" s="3">
        <f t="shared" ca="1" si="83"/>
        <v>0</v>
      </c>
      <c r="Y58" s="3">
        <f t="shared" ca="1" si="83"/>
        <v>0</v>
      </c>
      <c r="Z58" s="3">
        <f t="shared" ca="1" si="83"/>
        <v>0</v>
      </c>
      <c r="AA58" s="3">
        <f t="shared" ca="1" si="83"/>
        <v>0</v>
      </c>
      <c r="AB58" s="3">
        <f t="shared" ca="1" si="83"/>
        <v>0</v>
      </c>
      <c r="AC58" s="3">
        <f t="shared" si="83"/>
        <v>0</v>
      </c>
      <c r="AD58" s="3">
        <f t="shared" si="83"/>
        <v>0</v>
      </c>
      <c r="AE58" s="3">
        <f t="shared" si="83"/>
        <v>0</v>
      </c>
      <c r="AF58" s="3">
        <f t="shared" si="83"/>
        <v>0</v>
      </c>
      <c r="AG58" s="3">
        <f t="shared" si="83"/>
        <v>0</v>
      </c>
      <c r="AH58" s="3">
        <f t="shared" si="83"/>
        <v>0</v>
      </c>
      <c r="AI58" s="3">
        <f t="shared" si="83"/>
        <v>0</v>
      </c>
      <c r="AJ58" s="3">
        <f t="shared" si="83"/>
        <v>0</v>
      </c>
      <c r="AK58" s="3">
        <f t="shared" si="83"/>
        <v>0</v>
      </c>
      <c r="AL58" s="3">
        <f t="shared" si="83"/>
        <v>0</v>
      </c>
      <c r="AM58" s="3">
        <f t="shared" si="83"/>
        <v>0</v>
      </c>
      <c r="AN58" s="3">
        <f t="shared" si="83"/>
        <v>0</v>
      </c>
      <c r="AO58" s="3">
        <f t="shared" si="83"/>
        <v>0</v>
      </c>
      <c r="AP58" s="3">
        <f t="shared" si="83"/>
        <v>0</v>
      </c>
      <c r="AQ58" s="3">
        <f t="shared" si="83"/>
        <v>0</v>
      </c>
      <c r="AR58" s="3">
        <f t="shared" si="83"/>
        <v>0</v>
      </c>
      <c r="AS58" s="3">
        <f t="shared" si="83"/>
        <v>0</v>
      </c>
      <c r="AT58" s="3">
        <f t="shared" si="83"/>
        <v>0</v>
      </c>
      <c r="AU58" s="3">
        <f t="shared" si="83"/>
        <v>0</v>
      </c>
      <c r="AV58" s="3">
        <f t="shared" si="83"/>
        <v>0</v>
      </c>
      <c r="AW58" s="3">
        <f t="shared" si="83"/>
        <v>0</v>
      </c>
      <c r="AX58" s="3">
        <f t="shared" si="83"/>
        <v>0</v>
      </c>
      <c r="AY58" s="3">
        <f t="shared" si="83"/>
        <v>0</v>
      </c>
      <c r="AZ58" s="3">
        <f t="shared" si="83"/>
        <v>0</v>
      </c>
      <c r="BA58" s="3">
        <f t="shared" si="83"/>
        <v>0</v>
      </c>
      <c r="BB58" s="3">
        <f t="shared" si="83"/>
        <v>0</v>
      </c>
      <c r="BC58" s="3">
        <f t="shared" si="83"/>
        <v>0</v>
      </c>
      <c r="BD58" s="3">
        <f t="shared" si="83"/>
        <v>0</v>
      </c>
    </row>
    <row r="59" spans="1:56">
      <c r="A59" t="s">
        <v>59</v>
      </c>
      <c r="B59" s="3">
        <f t="shared" ref="B59:Q65" ca="1" si="84">SUMIFS(31:31,$20:$20,B$48,$21:$21,B$49)</f>
        <v>0</v>
      </c>
      <c r="C59" s="3">
        <f t="shared" ca="1" si="84"/>
        <v>0</v>
      </c>
      <c r="D59" s="3">
        <f t="shared" ca="1" si="84"/>
        <v>0</v>
      </c>
      <c r="E59" s="3">
        <f t="shared" ca="1" si="84"/>
        <v>0</v>
      </c>
      <c r="F59" s="3">
        <f t="shared" ca="1" si="84"/>
        <v>0</v>
      </c>
      <c r="G59" s="3">
        <f t="shared" ca="1" si="84"/>
        <v>0</v>
      </c>
      <c r="H59" s="3">
        <f t="shared" ca="1" si="84"/>
        <v>344380924.83922726</v>
      </c>
      <c r="I59" s="3">
        <f t="shared" ca="1" si="84"/>
        <v>0</v>
      </c>
      <c r="J59" s="3">
        <f t="shared" ca="1" si="84"/>
        <v>67100796.950998358</v>
      </c>
      <c r="K59" s="3">
        <f t="shared" ca="1" si="84"/>
        <v>100651195.42649753</v>
      </c>
      <c r="L59" s="3">
        <f t="shared" ca="1" si="84"/>
        <v>110267740.23319417</v>
      </c>
      <c r="M59" s="3">
        <f t="shared" ca="1" si="84"/>
        <v>115075046.38352032</v>
      </c>
      <c r="N59" s="3">
        <f t="shared" ca="1" si="84"/>
        <v>76716697.589013547</v>
      </c>
      <c r="O59" s="3">
        <f t="shared" ca="1" si="84"/>
        <v>0</v>
      </c>
      <c r="P59" s="3">
        <f t="shared" ca="1" si="84"/>
        <v>0</v>
      </c>
      <c r="Q59" s="3">
        <f t="shared" ca="1" si="84"/>
        <v>0</v>
      </c>
      <c r="R59" s="3">
        <f t="shared" ca="1" si="83"/>
        <v>0</v>
      </c>
      <c r="S59" s="3">
        <f t="shared" ca="1" si="83"/>
        <v>0</v>
      </c>
      <c r="T59" s="3">
        <f t="shared" ca="1" si="83"/>
        <v>0</v>
      </c>
      <c r="U59" s="3">
        <f t="shared" ca="1" si="83"/>
        <v>0</v>
      </c>
      <c r="V59" s="3">
        <f t="shared" ca="1" si="83"/>
        <v>0</v>
      </c>
      <c r="W59" s="3">
        <f t="shared" ca="1" si="83"/>
        <v>0</v>
      </c>
      <c r="X59" s="3">
        <f t="shared" ca="1" si="83"/>
        <v>0</v>
      </c>
      <c r="Y59" s="3">
        <f t="shared" si="83"/>
        <v>0</v>
      </c>
      <c r="Z59" s="3">
        <f t="shared" si="83"/>
        <v>0</v>
      </c>
      <c r="AA59" s="3">
        <f t="shared" si="83"/>
        <v>0</v>
      </c>
      <c r="AB59" s="3">
        <f t="shared" si="83"/>
        <v>0</v>
      </c>
      <c r="AC59" s="3">
        <f t="shared" si="83"/>
        <v>0</v>
      </c>
      <c r="AD59" s="3">
        <f t="shared" si="83"/>
        <v>0</v>
      </c>
      <c r="AE59" s="3">
        <f t="shared" si="83"/>
        <v>0</v>
      </c>
      <c r="AF59" s="3">
        <f t="shared" si="83"/>
        <v>0</v>
      </c>
      <c r="AG59" s="3">
        <f t="shared" si="83"/>
        <v>0</v>
      </c>
      <c r="AH59" s="3">
        <f t="shared" si="83"/>
        <v>0</v>
      </c>
      <c r="AI59" s="3">
        <f t="shared" si="83"/>
        <v>0</v>
      </c>
      <c r="AJ59" s="3">
        <f t="shared" si="83"/>
        <v>0</v>
      </c>
      <c r="AK59" s="3">
        <f t="shared" si="83"/>
        <v>0</v>
      </c>
      <c r="AL59" s="3">
        <f t="shared" si="83"/>
        <v>0</v>
      </c>
      <c r="AM59" s="3">
        <f t="shared" si="83"/>
        <v>0</v>
      </c>
      <c r="AN59" s="3">
        <f t="shared" si="83"/>
        <v>0</v>
      </c>
      <c r="AO59" s="3">
        <f t="shared" si="83"/>
        <v>0</v>
      </c>
      <c r="AP59" s="3">
        <f t="shared" si="83"/>
        <v>0</v>
      </c>
      <c r="AQ59" s="3">
        <f t="shared" si="83"/>
        <v>0</v>
      </c>
      <c r="AR59" s="3">
        <f t="shared" si="83"/>
        <v>0</v>
      </c>
      <c r="AS59" s="3">
        <f t="shared" si="83"/>
        <v>0</v>
      </c>
      <c r="AT59" s="3">
        <f t="shared" si="83"/>
        <v>0</v>
      </c>
      <c r="AU59" s="3">
        <f t="shared" si="83"/>
        <v>0</v>
      </c>
      <c r="AV59" s="3">
        <f t="shared" si="83"/>
        <v>0</v>
      </c>
      <c r="AW59" s="3">
        <f t="shared" si="83"/>
        <v>0</v>
      </c>
      <c r="AX59" s="3">
        <f t="shared" si="83"/>
        <v>0</v>
      </c>
      <c r="AY59" s="3">
        <f t="shared" si="83"/>
        <v>0</v>
      </c>
      <c r="AZ59" s="3">
        <f t="shared" si="83"/>
        <v>0</v>
      </c>
      <c r="BA59" s="3">
        <f t="shared" si="83"/>
        <v>0</v>
      </c>
      <c r="BB59" s="3">
        <f t="shared" si="83"/>
        <v>0</v>
      </c>
      <c r="BC59" s="3">
        <f t="shared" si="83"/>
        <v>0</v>
      </c>
      <c r="BD59" s="3">
        <f t="shared" si="83"/>
        <v>0</v>
      </c>
    </row>
    <row r="60" spans="1:56">
      <c r="A60" t="s">
        <v>54</v>
      </c>
      <c r="B60" s="3">
        <f t="shared" si="84"/>
        <v>411134339.838211</v>
      </c>
      <c r="C60" s="3">
        <f t="shared" si="83"/>
        <v>0</v>
      </c>
      <c r="D60" s="3">
        <f t="shared" si="83"/>
        <v>0</v>
      </c>
      <c r="E60" s="3">
        <f t="shared" si="83"/>
        <v>0</v>
      </c>
      <c r="F60" s="3">
        <f t="shared" si="83"/>
        <v>0</v>
      </c>
      <c r="G60" s="3">
        <f t="shared" si="83"/>
        <v>0</v>
      </c>
      <c r="H60" s="3">
        <f t="shared" si="83"/>
        <v>0</v>
      </c>
      <c r="I60" s="3">
        <f t="shared" si="83"/>
        <v>0</v>
      </c>
      <c r="J60" s="3">
        <f t="shared" si="83"/>
        <v>0</v>
      </c>
      <c r="K60" s="3">
        <f t="shared" si="83"/>
        <v>0</v>
      </c>
      <c r="L60" s="3">
        <f t="shared" si="83"/>
        <v>0</v>
      </c>
      <c r="M60" s="3">
        <f t="shared" si="83"/>
        <v>0</v>
      </c>
      <c r="N60" s="3">
        <f t="shared" si="83"/>
        <v>0</v>
      </c>
      <c r="O60" s="3">
        <f t="shared" si="83"/>
        <v>0</v>
      </c>
      <c r="P60" s="3">
        <f t="shared" si="83"/>
        <v>0</v>
      </c>
      <c r="Q60" s="3">
        <f t="shared" si="83"/>
        <v>0</v>
      </c>
      <c r="R60" s="3">
        <f t="shared" si="83"/>
        <v>0</v>
      </c>
      <c r="S60" s="3">
        <f t="shared" si="83"/>
        <v>0</v>
      </c>
      <c r="T60" s="3">
        <f t="shared" si="83"/>
        <v>0</v>
      </c>
      <c r="U60" s="3">
        <f t="shared" si="83"/>
        <v>0</v>
      </c>
      <c r="V60" s="3">
        <f t="shared" si="83"/>
        <v>0</v>
      </c>
      <c r="W60" s="3">
        <f t="shared" si="83"/>
        <v>0</v>
      </c>
      <c r="X60" s="3">
        <f t="shared" si="83"/>
        <v>0</v>
      </c>
      <c r="Y60" s="3">
        <f t="shared" si="83"/>
        <v>0</v>
      </c>
      <c r="Z60" s="3">
        <f t="shared" si="83"/>
        <v>0</v>
      </c>
      <c r="AA60" s="3">
        <f t="shared" si="83"/>
        <v>0</v>
      </c>
      <c r="AB60" s="3">
        <f t="shared" si="83"/>
        <v>0</v>
      </c>
      <c r="AC60" s="3">
        <f t="shared" si="83"/>
        <v>0</v>
      </c>
      <c r="AD60" s="3">
        <f t="shared" si="83"/>
        <v>0</v>
      </c>
      <c r="AE60" s="3">
        <f t="shared" si="83"/>
        <v>0</v>
      </c>
      <c r="AF60" s="3">
        <f t="shared" si="83"/>
        <v>0</v>
      </c>
      <c r="AG60" s="3">
        <f t="shared" si="83"/>
        <v>0</v>
      </c>
      <c r="AH60" s="3">
        <f t="shared" si="83"/>
        <v>0</v>
      </c>
      <c r="AI60" s="3">
        <f t="shared" si="83"/>
        <v>0</v>
      </c>
      <c r="AJ60" s="3">
        <f t="shared" si="83"/>
        <v>0</v>
      </c>
      <c r="AK60" s="3">
        <f t="shared" si="83"/>
        <v>0</v>
      </c>
      <c r="AL60" s="3">
        <f t="shared" si="83"/>
        <v>0</v>
      </c>
      <c r="AM60" s="3">
        <f t="shared" si="83"/>
        <v>0</v>
      </c>
      <c r="AN60" s="3">
        <f t="shared" si="83"/>
        <v>0</v>
      </c>
      <c r="AO60" s="3">
        <f t="shared" si="83"/>
        <v>0</v>
      </c>
      <c r="AP60" s="3">
        <f t="shared" si="83"/>
        <v>0</v>
      </c>
      <c r="AQ60" s="3">
        <f t="shared" si="83"/>
        <v>0</v>
      </c>
      <c r="AR60" s="3">
        <f t="shared" si="83"/>
        <v>0</v>
      </c>
      <c r="AS60" s="3">
        <f t="shared" si="83"/>
        <v>0</v>
      </c>
      <c r="AT60" s="3">
        <f t="shared" si="83"/>
        <v>0</v>
      </c>
      <c r="AU60" s="3">
        <f t="shared" si="83"/>
        <v>0</v>
      </c>
      <c r="AV60" s="3">
        <f t="shared" si="83"/>
        <v>0</v>
      </c>
      <c r="AW60" s="3">
        <f t="shared" si="83"/>
        <v>0</v>
      </c>
      <c r="AX60" s="3">
        <f t="shared" si="83"/>
        <v>0</v>
      </c>
      <c r="AY60" s="3">
        <f t="shared" si="83"/>
        <v>0</v>
      </c>
      <c r="AZ60" s="3">
        <f t="shared" si="83"/>
        <v>0</v>
      </c>
      <c r="BA60" s="3">
        <f t="shared" si="83"/>
        <v>0</v>
      </c>
      <c r="BB60" s="3">
        <f t="shared" si="83"/>
        <v>0</v>
      </c>
      <c r="BC60" s="3">
        <f t="shared" si="83"/>
        <v>0</v>
      </c>
      <c r="BD60" s="3">
        <f t="shared" si="83"/>
        <v>0</v>
      </c>
    </row>
    <row r="61" spans="1:56">
      <c r="A61" t="s">
        <v>36</v>
      </c>
      <c r="B61" s="3">
        <f t="shared" si="84"/>
        <v>88810739.996817246</v>
      </c>
      <c r="C61" s="3">
        <f t="shared" si="83"/>
        <v>88810739.996817246</v>
      </c>
      <c r="D61" s="3">
        <f t="shared" si="83"/>
        <v>88810739.996817246</v>
      </c>
      <c r="E61" s="3">
        <f t="shared" si="83"/>
        <v>88810739.996817246</v>
      </c>
      <c r="F61" s="3">
        <f t="shared" si="83"/>
        <v>88810739.996817246</v>
      </c>
      <c r="G61" s="3">
        <f t="shared" si="83"/>
        <v>88810739.996817246</v>
      </c>
      <c r="H61" s="3">
        <f t="shared" si="83"/>
        <v>59207159.997878164</v>
      </c>
      <c r="I61" s="3">
        <f t="shared" si="83"/>
        <v>0</v>
      </c>
      <c r="J61" s="3">
        <f t="shared" si="83"/>
        <v>0</v>
      </c>
      <c r="K61" s="3">
        <f t="shared" si="83"/>
        <v>0</v>
      </c>
      <c r="L61" s="3">
        <f t="shared" si="83"/>
        <v>0</v>
      </c>
      <c r="M61" s="3">
        <f t="shared" si="83"/>
        <v>0</v>
      </c>
      <c r="N61" s="3">
        <f t="shared" si="83"/>
        <v>0</v>
      </c>
      <c r="O61" s="3">
        <f t="shared" si="83"/>
        <v>0</v>
      </c>
      <c r="P61" s="3">
        <f t="shared" si="83"/>
        <v>0</v>
      </c>
      <c r="Q61" s="3">
        <f t="shared" si="83"/>
        <v>0</v>
      </c>
      <c r="R61" s="3">
        <f t="shared" si="83"/>
        <v>0</v>
      </c>
      <c r="S61" s="3">
        <f t="shared" si="83"/>
        <v>0</v>
      </c>
      <c r="T61" s="3">
        <f t="shared" si="83"/>
        <v>0</v>
      </c>
      <c r="U61" s="3">
        <f t="shared" si="83"/>
        <v>0</v>
      </c>
      <c r="V61" s="3">
        <f t="shared" si="83"/>
        <v>0</v>
      </c>
      <c r="W61" s="3">
        <f t="shared" si="83"/>
        <v>0</v>
      </c>
      <c r="X61" s="3">
        <f t="shared" si="83"/>
        <v>0</v>
      </c>
      <c r="Y61" s="3">
        <f t="shared" si="83"/>
        <v>0</v>
      </c>
      <c r="Z61" s="3">
        <f t="shared" si="83"/>
        <v>0</v>
      </c>
      <c r="AA61" s="3">
        <f t="shared" si="83"/>
        <v>0</v>
      </c>
      <c r="AB61" s="3">
        <f t="shared" si="83"/>
        <v>0</v>
      </c>
      <c r="AC61" s="3">
        <f t="shared" si="83"/>
        <v>0</v>
      </c>
      <c r="AD61" s="3">
        <f t="shared" si="83"/>
        <v>0</v>
      </c>
      <c r="AE61" s="3">
        <f t="shared" si="83"/>
        <v>0</v>
      </c>
      <c r="AF61" s="3">
        <f t="shared" si="83"/>
        <v>0</v>
      </c>
      <c r="AG61" s="3">
        <f t="shared" si="83"/>
        <v>0</v>
      </c>
      <c r="AH61" s="3">
        <f t="shared" si="83"/>
        <v>0</v>
      </c>
      <c r="AI61" s="3">
        <f t="shared" si="83"/>
        <v>0</v>
      </c>
      <c r="AJ61" s="3">
        <f t="shared" si="83"/>
        <v>0</v>
      </c>
      <c r="AK61" s="3">
        <f t="shared" si="83"/>
        <v>0</v>
      </c>
      <c r="AL61" s="3">
        <f t="shared" si="83"/>
        <v>0</v>
      </c>
      <c r="AM61" s="3">
        <f t="shared" si="83"/>
        <v>0</v>
      </c>
      <c r="AN61" s="3">
        <f t="shared" si="83"/>
        <v>0</v>
      </c>
      <c r="AO61" s="3">
        <f t="shared" si="83"/>
        <v>0</v>
      </c>
      <c r="AP61" s="3">
        <f t="shared" si="83"/>
        <v>0</v>
      </c>
      <c r="AQ61" s="3">
        <f t="shared" si="83"/>
        <v>0</v>
      </c>
      <c r="AR61" s="3">
        <f t="shared" si="83"/>
        <v>0</v>
      </c>
      <c r="AS61" s="3">
        <f t="shared" si="83"/>
        <v>0</v>
      </c>
      <c r="AT61" s="3">
        <f t="shared" si="83"/>
        <v>0</v>
      </c>
      <c r="AU61" s="3">
        <f t="shared" si="83"/>
        <v>0</v>
      </c>
      <c r="AV61" s="3">
        <f t="shared" si="83"/>
        <v>0</v>
      </c>
      <c r="AW61" s="3">
        <f t="shared" si="83"/>
        <v>0</v>
      </c>
      <c r="AX61" s="3">
        <f t="shared" si="83"/>
        <v>0</v>
      </c>
      <c r="AY61" s="3">
        <f t="shared" si="83"/>
        <v>0</v>
      </c>
      <c r="AZ61" s="3">
        <f t="shared" si="83"/>
        <v>0</v>
      </c>
      <c r="BA61" s="3">
        <f t="shared" si="83"/>
        <v>0</v>
      </c>
      <c r="BB61" s="3">
        <f t="shared" si="83"/>
        <v>0</v>
      </c>
      <c r="BC61" s="3">
        <f t="shared" si="83"/>
        <v>0</v>
      </c>
      <c r="BD61" s="3">
        <f t="shared" si="83"/>
        <v>0</v>
      </c>
    </row>
    <row r="62" spans="1:56">
      <c r="A62" t="s">
        <v>415</v>
      </c>
      <c r="B62" s="3">
        <f t="shared" ca="1" si="84"/>
        <v>0</v>
      </c>
      <c r="C62" s="3">
        <f t="shared" ca="1" si="83"/>
        <v>1309089.6000000001</v>
      </c>
      <c r="D62" s="3">
        <f t="shared" ca="1" si="83"/>
        <v>1963634.4000000001</v>
      </c>
      <c r="E62" s="3">
        <f t="shared" ca="1" si="83"/>
        <v>1963634.4000000001</v>
      </c>
      <c r="F62" s="3">
        <f t="shared" ca="1" si="83"/>
        <v>1963641.6000000006</v>
      </c>
      <c r="G62" s="3">
        <f t="shared" ca="1" si="83"/>
        <v>4749992.4000000004</v>
      </c>
      <c r="H62" s="3">
        <f t="shared" ca="1" si="83"/>
        <v>29799969.600000001</v>
      </c>
      <c r="I62" s="3">
        <f t="shared" ca="1" si="83"/>
        <v>4749992.4000000004</v>
      </c>
      <c r="J62" s="3">
        <f t="shared" ca="1" si="83"/>
        <v>9500015.2000000011</v>
      </c>
      <c r="K62" s="3">
        <f t="shared" ca="1" si="83"/>
        <v>12267840.6</v>
      </c>
      <c r="L62" s="3">
        <f t="shared" ca="1" si="83"/>
        <v>12660745.800000003</v>
      </c>
      <c r="M62" s="3">
        <f t="shared" ca="1" si="83"/>
        <v>9428562</v>
      </c>
      <c r="N62" s="3">
        <f t="shared" ca="1" si="83"/>
        <v>5142852</v>
      </c>
      <c r="O62" s="3">
        <f t="shared" ca="1" si="83"/>
        <v>0</v>
      </c>
      <c r="P62" s="3">
        <f t="shared" ca="1" si="83"/>
        <v>0</v>
      </c>
      <c r="Q62" s="3">
        <f t="shared" ca="1" si="83"/>
        <v>0</v>
      </c>
      <c r="R62" s="3">
        <f t="shared" ca="1" si="83"/>
        <v>0</v>
      </c>
      <c r="S62" s="3">
        <f t="shared" ca="1" si="83"/>
        <v>0</v>
      </c>
      <c r="T62" s="3">
        <f t="shared" ca="1" si="83"/>
        <v>0</v>
      </c>
      <c r="U62" s="3">
        <f t="shared" ca="1" si="83"/>
        <v>0</v>
      </c>
      <c r="V62" s="3">
        <f t="shared" ca="1" si="83"/>
        <v>0</v>
      </c>
      <c r="W62" s="3">
        <f t="shared" ca="1" si="83"/>
        <v>0</v>
      </c>
      <c r="X62" s="3">
        <f t="shared" si="83"/>
        <v>0</v>
      </c>
      <c r="Y62" s="3">
        <f t="shared" si="83"/>
        <v>0</v>
      </c>
      <c r="Z62" s="3">
        <f t="shared" si="83"/>
        <v>0</v>
      </c>
      <c r="AA62" s="3">
        <f t="shared" si="83"/>
        <v>0</v>
      </c>
      <c r="AB62" s="3">
        <f t="shared" si="83"/>
        <v>0</v>
      </c>
      <c r="AC62" s="3">
        <f t="shared" si="83"/>
        <v>0</v>
      </c>
      <c r="AD62" s="3">
        <f t="shared" si="83"/>
        <v>0</v>
      </c>
      <c r="AE62" s="3">
        <f t="shared" si="83"/>
        <v>0</v>
      </c>
      <c r="AF62" s="3">
        <f t="shared" si="83"/>
        <v>0</v>
      </c>
      <c r="AG62" s="3">
        <f t="shared" si="83"/>
        <v>0</v>
      </c>
      <c r="AH62" s="3">
        <f t="shared" si="83"/>
        <v>0</v>
      </c>
      <c r="AI62" s="3">
        <f t="shared" si="83"/>
        <v>0</v>
      </c>
      <c r="AJ62" s="3">
        <f t="shared" si="83"/>
        <v>0</v>
      </c>
      <c r="AK62" s="3">
        <f t="shared" si="83"/>
        <v>0</v>
      </c>
      <c r="AL62" s="3">
        <f t="shared" si="83"/>
        <v>0</v>
      </c>
      <c r="AM62" s="3">
        <f t="shared" si="83"/>
        <v>0</v>
      </c>
      <c r="AN62" s="3">
        <f t="shared" si="83"/>
        <v>0</v>
      </c>
      <c r="AO62" s="3">
        <f t="shared" si="83"/>
        <v>0</v>
      </c>
      <c r="AP62" s="3">
        <f t="shared" si="83"/>
        <v>0</v>
      </c>
      <c r="AQ62" s="3">
        <f t="shared" si="83"/>
        <v>0</v>
      </c>
      <c r="AR62" s="3">
        <f t="shared" si="83"/>
        <v>0</v>
      </c>
      <c r="AS62" s="3">
        <f t="shared" si="83"/>
        <v>0</v>
      </c>
      <c r="AT62" s="3">
        <f t="shared" si="83"/>
        <v>0</v>
      </c>
      <c r="AU62" s="3">
        <f t="shared" si="83"/>
        <v>0</v>
      </c>
      <c r="AV62" s="3">
        <f t="shared" si="83"/>
        <v>0</v>
      </c>
      <c r="AW62" s="3">
        <f t="shared" si="83"/>
        <v>0</v>
      </c>
      <c r="AX62" s="3">
        <f t="shared" si="83"/>
        <v>0</v>
      </c>
      <c r="AY62" s="3">
        <f t="shared" si="83"/>
        <v>0</v>
      </c>
      <c r="AZ62" s="3">
        <f t="shared" si="83"/>
        <v>0</v>
      </c>
      <c r="BA62" s="3">
        <f t="shared" si="83"/>
        <v>0</v>
      </c>
      <c r="BB62" s="3">
        <f t="shared" si="83"/>
        <v>0</v>
      </c>
      <c r="BC62" s="3">
        <f t="shared" si="83"/>
        <v>0</v>
      </c>
      <c r="BD62" s="3">
        <f t="shared" si="83"/>
        <v>0</v>
      </c>
    </row>
    <row r="63" spans="1:56">
      <c r="A63" t="s">
        <v>189</v>
      </c>
      <c r="B63" s="3">
        <f t="shared" ca="1" si="84"/>
        <v>0</v>
      </c>
      <c r="C63" s="3">
        <f t="shared" ref="C63:BD65" ca="1" si="85">SUMIFS(35:35,$20:$20,C$48,$21:$21,C$49)</f>
        <v>567222.57327272731</v>
      </c>
      <c r="D63" s="3">
        <f t="shared" ca="1" si="85"/>
        <v>4254169.2995454539</v>
      </c>
      <c r="E63" s="3">
        <f t="shared" ca="1" si="85"/>
        <v>7657504.7391818175</v>
      </c>
      <c r="F63" s="3">
        <f t="shared" ca="1" si="85"/>
        <v>7657507.858909091</v>
      </c>
      <c r="G63" s="3">
        <f t="shared" ca="1" si="85"/>
        <v>10236927.312136363</v>
      </c>
      <c r="H63" s="3">
        <f t="shared" ca="1" si="85"/>
        <v>16959571.110409088</v>
      </c>
      <c r="I63" s="3">
        <f t="shared" ca="1" si="85"/>
        <v>19374184.904318184</v>
      </c>
      <c r="J63" s="3">
        <f t="shared" ca="1" si="85"/>
        <v>19374201.196227275</v>
      </c>
      <c r="K63" s="3">
        <f t="shared" ca="1" si="85"/>
        <v>20865234.636409093</v>
      </c>
      <c r="L63" s="3">
        <f t="shared" ca="1" si="85"/>
        <v>21773150.146227278</v>
      </c>
      <c r="M63" s="3">
        <f t="shared" ca="1" si="85"/>
        <v>20627936.741045453</v>
      </c>
      <c r="N63" s="3">
        <f t="shared" ca="1" si="85"/>
        <v>10971660.868227273</v>
      </c>
      <c r="O63" s="3">
        <f t="shared" ca="1" si="85"/>
        <v>2228374.3949999996</v>
      </c>
      <c r="P63" s="3">
        <f t="shared" ca="1" si="85"/>
        <v>2228374.3949999996</v>
      </c>
      <c r="Q63" s="3">
        <f t="shared" ca="1" si="85"/>
        <v>69558688.65031454</v>
      </c>
      <c r="R63" s="3">
        <f t="shared" ca="1" si="85"/>
        <v>66896606.499922559</v>
      </c>
      <c r="S63" s="3">
        <f t="shared" ca="1" si="85"/>
        <v>0</v>
      </c>
      <c r="T63" s="3">
        <f t="shared" ca="1" si="85"/>
        <v>0</v>
      </c>
      <c r="U63" s="3" t="e">
        <f t="shared" ca="1" si="85"/>
        <v>#REF!</v>
      </c>
      <c r="V63" s="3">
        <f t="shared" ca="1" si="85"/>
        <v>0</v>
      </c>
      <c r="W63" s="3">
        <f t="shared" ca="1" si="85"/>
        <v>0</v>
      </c>
      <c r="X63" s="3">
        <f t="shared" ca="1" si="85"/>
        <v>191607348.15921146</v>
      </c>
      <c r="Y63" s="3">
        <f t="shared" si="85"/>
        <v>0</v>
      </c>
      <c r="Z63" s="3">
        <f t="shared" si="85"/>
        <v>0</v>
      </c>
      <c r="AA63" s="3">
        <f t="shared" si="85"/>
        <v>0</v>
      </c>
      <c r="AB63" s="3">
        <f t="shared" si="85"/>
        <v>0</v>
      </c>
      <c r="AC63" s="3">
        <f t="shared" si="85"/>
        <v>0</v>
      </c>
      <c r="AD63" s="3">
        <f t="shared" si="85"/>
        <v>0</v>
      </c>
      <c r="AE63" s="3">
        <f t="shared" si="85"/>
        <v>0</v>
      </c>
      <c r="AF63" s="3">
        <f t="shared" si="85"/>
        <v>0</v>
      </c>
      <c r="AG63" s="3">
        <f t="shared" si="85"/>
        <v>0</v>
      </c>
      <c r="AH63" s="3">
        <f t="shared" si="85"/>
        <v>0</v>
      </c>
      <c r="AI63" s="3">
        <f t="shared" si="85"/>
        <v>0</v>
      </c>
      <c r="AJ63" s="3">
        <f t="shared" si="85"/>
        <v>0</v>
      </c>
      <c r="AK63" s="3">
        <f t="shared" si="85"/>
        <v>0</v>
      </c>
      <c r="AL63" s="3">
        <f t="shared" si="85"/>
        <v>0</v>
      </c>
      <c r="AM63" s="3">
        <f t="shared" si="85"/>
        <v>0</v>
      </c>
      <c r="AN63" s="3">
        <f t="shared" si="85"/>
        <v>0</v>
      </c>
      <c r="AO63" s="3">
        <f t="shared" si="85"/>
        <v>0</v>
      </c>
      <c r="AP63" s="3">
        <f t="shared" si="85"/>
        <v>0</v>
      </c>
      <c r="AQ63" s="3">
        <f t="shared" si="85"/>
        <v>0</v>
      </c>
      <c r="AR63" s="3">
        <f t="shared" si="85"/>
        <v>0</v>
      </c>
      <c r="AS63" s="3">
        <f t="shared" si="85"/>
        <v>0</v>
      </c>
      <c r="AT63" s="3">
        <f t="shared" si="85"/>
        <v>0</v>
      </c>
      <c r="AU63" s="3">
        <f t="shared" si="85"/>
        <v>0</v>
      </c>
      <c r="AV63" s="3">
        <f t="shared" si="85"/>
        <v>0</v>
      </c>
      <c r="AW63" s="3">
        <f t="shared" si="85"/>
        <v>0</v>
      </c>
      <c r="AX63" s="3">
        <f t="shared" si="85"/>
        <v>0</v>
      </c>
      <c r="AY63" s="3">
        <f t="shared" si="85"/>
        <v>0</v>
      </c>
      <c r="AZ63" s="3">
        <f t="shared" si="85"/>
        <v>0</v>
      </c>
      <c r="BA63" s="3">
        <f t="shared" si="85"/>
        <v>0</v>
      </c>
      <c r="BB63" s="3">
        <f t="shared" si="85"/>
        <v>0</v>
      </c>
      <c r="BC63" s="3">
        <f t="shared" si="85"/>
        <v>0</v>
      </c>
      <c r="BD63" s="3">
        <f t="shared" si="85"/>
        <v>0</v>
      </c>
    </row>
    <row r="64" spans="1:56">
      <c r="A64" t="s">
        <v>419</v>
      </c>
      <c r="B64" s="3">
        <f t="shared" ca="1" si="84"/>
        <v>499945079.83502829</v>
      </c>
      <c r="C64" s="3">
        <f t="shared" ca="1" si="85"/>
        <v>90687052.170089975</v>
      </c>
      <c r="D64" s="3">
        <f t="shared" ca="1" si="85"/>
        <v>95028543.696362704</v>
      </c>
      <c r="E64" s="3">
        <f t="shared" ca="1" si="85"/>
        <v>98431879.135999069</v>
      </c>
      <c r="F64" s="3">
        <f t="shared" ca="1" si="85"/>
        <v>98431889.45572634</v>
      </c>
      <c r="G64" s="3">
        <f t="shared" ca="1" si="85"/>
        <v>103797659.70895362</v>
      </c>
      <c r="H64" s="3">
        <f t="shared" ca="1" si="85"/>
        <v>105966700.70828724</v>
      </c>
      <c r="I64" s="3">
        <f t="shared" ca="1" si="85"/>
        <v>24124177.304318182</v>
      </c>
      <c r="J64" s="3">
        <f t="shared" ca="1" si="85"/>
        <v>28874216.396227278</v>
      </c>
      <c r="K64" s="3">
        <f t="shared" ca="1" si="85"/>
        <v>33133075.23640909</v>
      </c>
      <c r="L64" s="3">
        <f t="shared" ca="1" si="85"/>
        <v>34433895.946227275</v>
      </c>
      <c r="M64" s="3">
        <f t="shared" ca="1" si="85"/>
        <v>30056498.741045453</v>
      </c>
      <c r="N64" s="3">
        <f t="shared" ca="1" si="85"/>
        <v>16114512.868227273</v>
      </c>
      <c r="O64" s="3">
        <f t="shared" ca="1" si="85"/>
        <v>2228374.3949999996</v>
      </c>
      <c r="P64" s="3">
        <f t="shared" ca="1" si="85"/>
        <v>2228374.3949999996</v>
      </c>
      <c r="Q64" s="3">
        <f t="shared" ca="1" si="85"/>
        <v>69558688.65031454</v>
      </c>
      <c r="R64" s="3">
        <f t="shared" ca="1" si="85"/>
        <v>66896606.499922559</v>
      </c>
      <c r="S64" s="3">
        <f t="shared" ca="1" si="85"/>
        <v>0</v>
      </c>
      <c r="T64" s="3">
        <f t="shared" ca="1" si="85"/>
        <v>0</v>
      </c>
      <c r="U64" s="3" t="e">
        <f t="shared" ca="1" si="85"/>
        <v>#REF!</v>
      </c>
      <c r="V64" s="3">
        <f t="shared" ca="1" si="85"/>
        <v>0</v>
      </c>
      <c r="W64" s="3">
        <f t="shared" ca="1" si="85"/>
        <v>0</v>
      </c>
      <c r="X64" s="3">
        <f t="shared" ca="1" si="85"/>
        <v>191607348.15921146</v>
      </c>
      <c r="Y64" s="3">
        <f t="shared" si="85"/>
        <v>0</v>
      </c>
      <c r="Z64" s="3">
        <f t="shared" si="85"/>
        <v>0</v>
      </c>
      <c r="AA64" s="3">
        <f t="shared" si="85"/>
        <v>0</v>
      </c>
      <c r="AB64" s="3">
        <f t="shared" si="85"/>
        <v>0</v>
      </c>
      <c r="AC64" s="3">
        <f t="shared" si="85"/>
        <v>0</v>
      </c>
      <c r="AD64" s="3">
        <f t="shared" si="85"/>
        <v>0</v>
      </c>
      <c r="AE64" s="3">
        <f t="shared" si="85"/>
        <v>0</v>
      </c>
      <c r="AF64" s="3">
        <f t="shared" si="85"/>
        <v>0</v>
      </c>
      <c r="AG64" s="3">
        <f t="shared" si="85"/>
        <v>0</v>
      </c>
      <c r="AH64" s="3">
        <f t="shared" si="85"/>
        <v>0</v>
      </c>
      <c r="AI64" s="3">
        <f t="shared" si="85"/>
        <v>0</v>
      </c>
      <c r="AJ64" s="3">
        <f t="shared" si="85"/>
        <v>0</v>
      </c>
      <c r="AK64" s="3">
        <f t="shared" si="85"/>
        <v>0</v>
      </c>
      <c r="AL64" s="3">
        <f t="shared" si="85"/>
        <v>0</v>
      </c>
      <c r="AM64" s="3">
        <f t="shared" si="85"/>
        <v>0</v>
      </c>
      <c r="AN64" s="3">
        <f t="shared" si="85"/>
        <v>0</v>
      </c>
      <c r="AO64" s="3">
        <f t="shared" si="85"/>
        <v>0</v>
      </c>
      <c r="AP64" s="3">
        <f t="shared" si="85"/>
        <v>0</v>
      </c>
      <c r="AQ64" s="3">
        <f t="shared" si="85"/>
        <v>0</v>
      </c>
      <c r="AR64" s="3">
        <f t="shared" si="85"/>
        <v>0</v>
      </c>
      <c r="AS64" s="3">
        <f t="shared" si="85"/>
        <v>0</v>
      </c>
      <c r="AT64" s="3">
        <f t="shared" si="85"/>
        <v>0</v>
      </c>
      <c r="AU64" s="3">
        <f t="shared" si="85"/>
        <v>0</v>
      </c>
      <c r="AV64" s="3">
        <f t="shared" si="85"/>
        <v>0</v>
      </c>
      <c r="AW64" s="3">
        <f t="shared" si="85"/>
        <v>0</v>
      </c>
      <c r="AX64" s="3">
        <f t="shared" si="85"/>
        <v>0</v>
      </c>
      <c r="AY64" s="3">
        <f t="shared" si="85"/>
        <v>0</v>
      </c>
      <c r="AZ64" s="3">
        <f t="shared" si="85"/>
        <v>0</v>
      </c>
      <c r="BA64" s="3">
        <f t="shared" si="85"/>
        <v>0</v>
      </c>
      <c r="BB64" s="3">
        <f t="shared" si="85"/>
        <v>0</v>
      </c>
      <c r="BC64" s="3">
        <f t="shared" si="85"/>
        <v>0</v>
      </c>
      <c r="BD64" s="3">
        <f t="shared" si="85"/>
        <v>0</v>
      </c>
    </row>
    <row r="65" spans="1:56">
      <c r="A65" t="s">
        <v>418</v>
      </c>
      <c r="B65" s="3">
        <f t="shared" ca="1" si="84"/>
        <v>-88810739.996817246</v>
      </c>
      <c r="C65" s="3">
        <f t="shared" ca="1" si="85"/>
        <v>-90687052.170089975</v>
      </c>
      <c r="D65" s="3">
        <f t="shared" ca="1" si="85"/>
        <v>-95028543.696362704</v>
      </c>
      <c r="E65" s="3">
        <f t="shared" ca="1" si="85"/>
        <v>-98431879.135999069</v>
      </c>
      <c r="F65" s="3">
        <f t="shared" ca="1" si="85"/>
        <v>-98431889.45572634</v>
      </c>
      <c r="G65" s="3">
        <f t="shared" ca="1" si="85"/>
        <v>-103797659.70895362</v>
      </c>
      <c r="H65" s="3">
        <f t="shared" ca="1" si="85"/>
        <v>-105966700.70828724</v>
      </c>
      <c r="I65" s="3">
        <f t="shared" ca="1" si="85"/>
        <v>-24124177.304318182</v>
      </c>
      <c r="J65" s="3">
        <f t="shared" ca="1" si="85"/>
        <v>-28874216.396227278</v>
      </c>
      <c r="K65" s="3">
        <f t="shared" ca="1" si="85"/>
        <v>-33133075.23640909</v>
      </c>
      <c r="L65" s="3">
        <f t="shared" ca="1" si="85"/>
        <v>-34433895.946227275</v>
      </c>
      <c r="M65" s="3">
        <f t="shared" ca="1" si="85"/>
        <v>-30056498.741045453</v>
      </c>
      <c r="N65" s="3">
        <f t="shared" ca="1" si="85"/>
        <v>-16114512.868227273</v>
      </c>
      <c r="O65" s="3">
        <f t="shared" ca="1" si="85"/>
        <v>-2228374.3949999996</v>
      </c>
      <c r="P65" s="3">
        <f t="shared" ca="1" si="85"/>
        <v>-2228374.3949999996</v>
      </c>
      <c r="Q65" s="3">
        <f t="shared" ca="1" si="85"/>
        <v>-69558688.65031454</v>
      </c>
      <c r="R65" s="3">
        <f t="shared" ca="1" si="85"/>
        <v>-66896606.499922559</v>
      </c>
      <c r="S65" s="3">
        <f t="shared" ca="1" si="85"/>
        <v>0</v>
      </c>
      <c r="T65" s="3">
        <f t="shared" ca="1" si="85"/>
        <v>0</v>
      </c>
      <c r="U65" s="3" t="e">
        <f t="shared" ca="1" si="85"/>
        <v>#REF!</v>
      </c>
      <c r="V65" s="3">
        <f t="shared" ca="1" si="85"/>
        <v>0</v>
      </c>
      <c r="W65" s="3">
        <f t="shared" ca="1" si="85"/>
        <v>0</v>
      </c>
      <c r="X65" s="3">
        <f t="shared" ca="1" si="85"/>
        <v>-191607348.15921146</v>
      </c>
      <c r="Y65" s="3">
        <f t="shared" si="85"/>
        <v>0</v>
      </c>
      <c r="Z65" s="3">
        <f t="shared" si="85"/>
        <v>0</v>
      </c>
      <c r="AA65" s="3">
        <f t="shared" si="85"/>
        <v>0</v>
      </c>
      <c r="AB65" s="3">
        <f t="shared" si="85"/>
        <v>0</v>
      </c>
      <c r="AC65" s="3">
        <f t="shared" si="85"/>
        <v>0</v>
      </c>
      <c r="AD65" s="3">
        <f t="shared" si="85"/>
        <v>0</v>
      </c>
      <c r="AE65" s="3">
        <f t="shared" si="85"/>
        <v>0</v>
      </c>
      <c r="AF65" s="3">
        <f t="shared" si="85"/>
        <v>0</v>
      </c>
      <c r="AG65" s="3">
        <f t="shared" si="85"/>
        <v>0</v>
      </c>
      <c r="AH65" s="3">
        <f t="shared" si="85"/>
        <v>0</v>
      </c>
      <c r="AI65" s="3">
        <f t="shared" si="85"/>
        <v>0</v>
      </c>
      <c r="AJ65" s="3">
        <f t="shared" si="85"/>
        <v>0</v>
      </c>
      <c r="AK65" s="3">
        <f t="shared" si="85"/>
        <v>0</v>
      </c>
      <c r="AL65" s="3">
        <f t="shared" si="85"/>
        <v>0</v>
      </c>
      <c r="AM65" s="3">
        <f t="shared" si="85"/>
        <v>0</v>
      </c>
      <c r="AN65" s="3">
        <f t="shared" si="85"/>
        <v>0</v>
      </c>
      <c r="AO65" s="3">
        <f t="shared" si="85"/>
        <v>0</v>
      </c>
      <c r="AP65" s="3">
        <f t="shared" si="85"/>
        <v>0</v>
      </c>
      <c r="AQ65" s="3">
        <f t="shared" si="85"/>
        <v>0</v>
      </c>
      <c r="AR65" s="3">
        <f t="shared" si="85"/>
        <v>0</v>
      </c>
      <c r="AS65" s="3">
        <f t="shared" si="85"/>
        <v>0</v>
      </c>
      <c r="AT65" s="3">
        <f t="shared" si="85"/>
        <v>0</v>
      </c>
      <c r="AU65" s="3">
        <f t="shared" si="85"/>
        <v>0</v>
      </c>
      <c r="AV65" s="3">
        <f t="shared" si="85"/>
        <v>0</v>
      </c>
      <c r="AW65" s="3">
        <f t="shared" si="85"/>
        <v>0</v>
      </c>
      <c r="AX65" s="3">
        <f t="shared" si="85"/>
        <v>0</v>
      </c>
      <c r="AY65" s="3">
        <f t="shared" si="85"/>
        <v>0</v>
      </c>
      <c r="AZ65" s="3">
        <f t="shared" si="85"/>
        <v>0</v>
      </c>
      <c r="BA65" s="3">
        <f t="shared" si="85"/>
        <v>0</v>
      </c>
      <c r="BB65" s="3">
        <f t="shared" si="85"/>
        <v>0</v>
      </c>
      <c r="BC65" s="3">
        <f t="shared" si="85"/>
        <v>0</v>
      </c>
      <c r="BD65" s="3">
        <f t="shared" si="85"/>
        <v>0</v>
      </c>
    </row>
    <row r="66" spans="1:56">
      <c r="A66" t="s">
        <v>417</v>
      </c>
      <c r="B66" s="3">
        <f ca="1">SUMIFS(38:38,$20:$20,B$48,$21:$21,B$49)</f>
        <v>-88810739.996817246</v>
      </c>
      <c r="C66" s="3">
        <f t="shared" ref="C66:BD66" ca="1" si="86">SUMIFS(38:38,$20:$20,C$48,$21:$21,C$49)</f>
        <v>-84141604.170089975</v>
      </c>
      <c r="D66" s="3">
        <f t="shared" ca="1" si="86"/>
        <v>-45937683.696362704</v>
      </c>
      <c r="E66" s="3">
        <f t="shared" ca="1" si="86"/>
        <v>-10068331.135999069</v>
      </c>
      <c r="F66" s="3">
        <f t="shared" ca="1" si="86"/>
        <v>-10068305.45572634</v>
      </c>
      <c r="G66" s="3">
        <f t="shared" ca="1" si="86"/>
        <v>14331058.291046388</v>
      </c>
      <c r="H66" s="3">
        <f t="shared" ca="1" si="86"/>
        <v>89737765.291712761</v>
      </c>
      <c r="I66" s="3">
        <f t="shared" ca="1" si="86"/>
        <v>199443652.69568181</v>
      </c>
      <c r="J66" s="3">
        <f t="shared" ca="1" si="86"/>
        <v>194693801.60377276</v>
      </c>
      <c r="K66" s="3">
        <f t="shared" ca="1" si="86"/>
        <v>207640678.76359093</v>
      </c>
      <c r="L66" s="3">
        <f t="shared" ca="1" si="86"/>
        <v>216816722.05377281</v>
      </c>
      <c r="M66" s="3">
        <f t="shared" ca="1" si="86"/>
        <v>207978963.25895452</v>
      </c>
      <c r="N66" s="3">
        <f t="shared" ca="1" si="86"/>
        <v>110492641.13177274</v>
      </c>
      <c r="O66" s="3">
        <f t="shared" ca="1" si="86"/>
        <v>23485885.605</v>
      </c>
      <c r="P66" s="3">
        <f t="shared" ca="1" si="86"/>
        <v>23485885.605</v>
      </c>
      <c r="Q66" s="3">
        <f t="shared" ca="1" si="86"/>
        <v>-60987268.65031454</v>
      </c>
      <c r="R66" s="3">
        <f t="shared" ca="1" si="86"/>
        <v>-66896606.499922559</v>
      </c>
      <c r="S66" s="3">
        <f t="shared" ca="1" si="86"/>
        <v>0</v>
      </c>
      <c r="T66" s="3">
        <f t="shared" ca="1" si="86"/>
        <v>0</v>
      </c>
      <c r="U66" s="3" t="e">
        <f t="shared" ca="1" si="86"/>
        <v>#REF!</v>
      </c>
      <c r="V66" s="3">
        <f t="shared" ca="1" si="86"/>
        <v>0</v>
      </c>
      <c r="W66" s="3">
        <f t="shared" ca="1" si="86"/>
        <v>0</v>
      </c>
      <c r="X66" s="3">
        <f t="shared" ca="1" si="86"/>
        <v>-191607348.15921146</v>
      </c>
      <c r="Y66" s="3">
        <f t="shared" ca="1" si="86"/>
        <v>0</v>
      </c>
      <c r="Z66" s="3">
        <f t="shared" ca="1" si="86"/>
        <v>0</v>
      </c>
      <c r="AA66" s="3">
        <f t="shared" ca="1" si="86"/>
        <v>0</v>
      </c>
      <c r="AB66" s="3">
        <f t="shared" ca="1" si="86"/>
        <v>0</v>
      </c>
      <c r="AC66" s="3">
        <f t="shared" si="86"/>
        <v>0</v>
      </c>
      <c r="AD66" s="3">
        <f t="shared" si="86"/>
        <v>0</v>
      </c>
      <c r="AE66" s="3">
        <f t="shared" si="86"/>
        <v>0</v>
      </c>
      <c r="AF66" s="3">
        <f t="shared" si="86"/>
        <v>0</v>
      </c>
      <c r="AG66" s="3">
        <f t="shared" si="86"/>
        <v>0</v>
      </c>
      <c r="AH66" s="3">
        <f t="shared" si="86"/>
        <v>0</v>
      </c>
      <c r="AI66" s="3">
        <f t="shared" si="86"/>
        <v>0</v>
      </c>
      <c r="AJ66" s="3">
        <f t="shared" si="86"/>
        <v>0</v>
      </c>
      <c r="AK66" s="3">
        <f t="shared" si="86"/>
        <v>0</v>
      </c>
      <c r="AL66" s="3">
        <f t="shared" si="86"/>
        <v>0</v>
      </c>
      <c r="AM66" s="3">
        <f t="shared" si="86"/>
        <v>0</v>
      </c>
      <c r="AN66" s="3">
        <f t="shared" si="86"/>
        <v>0</v>
      </c>
      <c r="AO66" s="3">
        <f t="shared" si="86"/>
        <v>0</v>
      </c>
      <c r="AP66" s="3">
        <f t="shared" si="86"/>
        <v>0</v>
      </c>
      <c r="AQ66" s="3">
        <f t="shared" si="86"/>
        <v>0</v>
      </c>
      <c r="AR66" s="3">
        <f t="shared" si="86"/>
        <v>0</v>
      </c>
      <c r="AS66" s="3">
        <f t="shared" si="86"/>
        <v>0</v>
      </c>
      <c r="AT66" s="3">
        <f t="shared" si="86"/>
        <v>0</v>
      </c>
      <c r="AU66" s="3">
        <f t="shared" si="86"/>
        <v>0</v>
      </c>
      <c r="AV66" s="3">
        <f t="shared" si="86"/>
        <v>0</v>
      </c>
      <c r="AW66" s="3">
        <f t="shared" si="86"/>
        <v>0</v>
      </c>
      <c r="AX66" s="3">
        <f t="shared" si="86"/>
        <v>0</v>
      </c>
      <c r="AY66" s="3">
        <f t="shared" si="86"/>
        <v>0</v>
      </c>
      <c r="AZ66" s="3">
        <f t="shared" si="86"/>
        <v>0</v>
      </c>
      <c r="BA66" s="3">
        <f t="shared" si="86"/>
        <v>0</v>
      </c>
      <c r="BB66" s="3">
        <f t="shared" si="86"/>
        <v>0</v>
      </c>
      <c r="BC66" s="3">
        <f t="shared" si="86"/>
        <v>0</v>
      </c>
      <c r="BD66" s="3">
        <f t="shared" si="86"/>
        <v>0</v>
      </c>
    </row>
    <row r="67" spans="1:56">
      <c r="A67" t="s">
        <v>411</v>
      </c>
      <c r="B67" s="3">
        <f ca="1">SUM($B$55:B55)</f>
        <v>0</v>
      </c>
      <c r="C67" s="3">
        <f ca="1">SUM($B$55:C55)</f>
        <v>6545448</v>
      </c>
      <c r="D67" s="3">
        <f ca="1">SUM($B$55:D55)</f>
        <v>55636308</v>
      </c>
      <c r="E67" s="3">
        <f ca="1">SUM($B$55:E55)</f>
        <v>143999856</v>
      </c>
      <c r="F67" s="3">
        <f ca="1">SUM($B$55:F55)</f>
        <v>232363440</v>
      </c>
      <c r="G67" s="3">
        <f ca="1">SUM($B$55:G55)</f>
        <v>350492158</v>
      </c>
      <c r="H67" s="3">
        <f ca="1">SUM($B$55:H55)</f>
        <v>546196624</v>
      </c>
      <c r="I67" s="3">
        <f ca="1">SUM($B$55:I55)</f>
        <v>769764454</v>
      </c>
      <c r="J67" s="3">
        <f ca="1">SUM($B$55:J55)</f>
        <v>993332472</v>
      </c>
      <c r="K67" s="3">
        <f ca="1">SUM($B$55:K55)</f>
        <v>1234106226</v>
      </c>
      <c r="L67" s="3">
        <f ca="1">SUM($B$55:L55)</f>
        <v>1485356844</v>
      </c>
      <c r="M67" s="3">
        <f ca="1">SUM($B$55:M55)</f>
        <v>1723392306</v>
      </c>
      <c r="N67" s="3">
        <f ca="1">SUM($B$55:N55)</f>
        <v>1849999460</v>
      </c>
      <c r="O67" s="3">
        <f ca="1">SUM($B$55:O55)</f>
        <v>1875713720</v>
      </c>
      <c r="P67" s="3">
        <f ca="1">SUM($B$55:P55)</f>
        <v>1901427980</v>
      </c>
      <c r="Q67" s="3">
        <f ca="1">SUM($B$55:Q55)</f>
        <v>1909999400</v>
      </c>
      <c r="R67" s="3">
        <f ca="1">SUM($B$55:R55)</f>
        <v>1909999400</v>
      </c>
      <c r="S67" s="3">
        <f ca="1">SUM($B$55:S55)</f>
        <v>1909999400</v>
      </c>
      <c r="T67" s="3">
        <f ca="1">SUM($B$55:T55)</f>
        <v>1909999400</v>
      </c>
      <c r="U67" s="3">
        <f ca="1">SUM($B$55:U55)</f>
        <v>1909999400</v>
      </c>
      <c r="V67" s="3">
        <f ca="1">SUM($B$55:V55)</f>
        <v>1909999400</v>
      </c>
      <c r="W67" s="3">
        <f ca="1">SUM($B$55:W55)</f>
        <v>1909999400</v>
      </c>
      <c r="X67" s="3">
        <f ca="1">SUM($B$55:X55)</f>
        <v>1909999400</v>
      </c>
      <c r="Y67" s="3">
        <f ca="1">SUM($B$55:Y55)</f>
        <v>1909999400</v>
      </c>
      <c r="Z67" s="3">
        <f ca="1">SUM($B$55:Z55)</f>
        <v>1909999400</v>
      </c>
      <c r="AA67" s="3">
        <f ca="1">SUM($B$55:AA55)</f>
        <v>1909999400</v>
      </c>
      <c r="AB67" s="3">
        <f ca="1">SUM($B$55:AB55)</f>
        <v>1909999400</v>
      </c>
      <c r="AC67" s="3">
        <f ca="1">SUM($B$55:AC55)</f>
        <v>1909999400</v>
      </c>
      <c r="AD67" s="3">
        <f ca="1">SUM($B$55:AD55)</f>
        <v>1909999400</v>
      </c>
      <c r="AE67" s="3">
        <f ca="1">SUM($B$55:AE55)</f>
        <v>1909999400</v>
      </c>
      <c r="AF67" s="3">
        <f ca="1">SUM($B$55:AF55)</f>
        <v>1909999400</v>
      </c>
      <c r="AG67" s="3">
        <f ca="1">SUM($B$55:AG55)</f>
        <v>1909999400</v>
      </c>
      <c r="AH67" s="3">
        <f ca="1">SUM($B$55:AH55)</f>
        <v>1909999400</v>
      </c>
      <c r="AI67" s="3">
        <f ca="1">SUM($B$55:AI55)</f>
        <v>1909999400</v>
      </c>
      <c r="AJ67" s="3">
        <f ca="1">SUM($B$55:AJ55)</f>
        <v>1909999400</v>
      </c>
      <c r="AK67" s="3">
        <f ca="1">SUM($B$55:AK55)</f>
        <v>1909999400</v>
      </c>
      <c r="AL67" s="3">
        <f ca="1">SUM($B$55:AL55)</f>
        <v>1909999400</v>
      </c>
      <c r="AM67" s="3">
        <f ca="1">SUM($B$55:AM55)</f>
        <v>1909999400</v>
      </c>
      <c r="AN67" s="3">
        <f ca="1">SUM($B$55:AN55)</f>
        <v>1909999400</v>
      </c>
      <c r="AO67" s="3">
        <f ca="1">SUM($B$55:AO55)</f>
        <v>1909999400</v>
      </c>
      <c r="AP67" s="3">
        <f ca="1">SUM($B$55:AP55)</f>
        <v>1909999400</v>
      </c>
      <c r="AQ67" s="3">
        <f ca="1">SUM($B$55:AQ55)</f>
        <v>1909999400</v>
      </c>
      <c r="AR67" s="3">
        <f ca="1">SUM($B$55:AR55)</f>
        <v>1909999400</v>
      </c>
      <c r="AS67" s="3">
        <f ca="1">SUM($B$55:AS55)</f>
        <v>1909999400</v>
      </c>
      <c r="AT67" s="3">
        <f ca="1">SUM($B$55:AT55)</f>
        <v>1909999400</v>
      </c>
      <c r="AU67" s="3">
        <f ca="1">SUM($B$55:AU55)</f>
        <v>1909999400</v>
      </c>
      <c r="AV67" s="3">
        <f ca="1">SUM($B$55:AV55)</f>
        <v>1909999400</v>
      </c>
      <c r="AW67" s="3">
        <f ca="1">SUM($B$55:AW55)</f>
        <v>1909999400</v>
      </c>
      <c r="AX67" s="3">
        <f ca="1">SUM($B$55:AX55)</f>
        <v>1909999400</v>
      </c>
      <c r="AY67" s="3">
        <f ca="1">SUM($B$55:AY55)</f>
        <v>1909999400</v>
      </c>
      <c r="AZ67" s="3">
        <f ca="1">SUM($B$55:AZ55)</f>
        <v>1909999400</v>
      </c>
      <c r="BA67" s="3">
        <f ca="1">SUM($B$55:BA55)</f>
        <v>1909999400</v>
      </c>
      <c r="BB67" s="3">
        <f ca="1">SUM($B$55:BB55)</f>
        <v>1909999400</v>
      </c>
      <c r="BC67" s="3">
        <f ca="1">SUM($B$55:BC55)</f>
        <v>1909999400</v>
      </c>
      <c r="BD67" s="3">
        <f ca="1">SUM($B$55:BD55)</f>
        <v>1909999400</v>
      </c>
    </row>
    <row r="68" spans="1:56">
      <c r="A68" t="s">
        <v>412</v>
      </c>
      <c r="B68" s="3">
        <f ca="1">SUM($B$64:B64)</f>
        <v>499945079.83502829</v>
      </c>
      <c r="C68" s="3">
        <f ca="1">SUM($B$64:C64)</f>
        <v>590632132.00511825</v>
      </c>
      <c r="D68" s="3">
        <f ca="1">SUM($B$64:D64)</f>
        <v>685660675.70148098</v>
      </c>
      <c r="E68" s="3">
        <f ca="1">SUM($B$64:E64)</f>
        <v>784092554.83748007</v>
      </c>
      <c r="F68" s="3">
        <f ca="1">SUM($B$64:F64)</f>
        <v>882524444.29320645</v>
      </c>
      <c r="G68" s="3">
        <f ca="1">SUM($B$64:G64)</f>
        <v>986322104.00216007</v>
      </c>
      <c r="H68" s="3">
        <f ca="1">SUM($B$64:H64)</f>
        <v>1092288804.7104473</v>
      </c>
      <c r="I68" s="3">
        <f ca="1">SUM($B$64:I64)</f>
        <v>1116412982.0147655</v>
      </c>
      <c r="J68" s="3">
        <f ca="1">SUM($B$64:J64)</f>
        <v>1145287198.4109929</v>
      </c>
      <c r="K68" s="3">
        <f ca="1">SUM($B$64:K64)</f>
        <v>1178420273.647402</v>
      </c>
      <c r="L68" s="3">
        <f ca="1">SUM($B$64:L64)</f>
        <v>1212854169.5936294</v>
      </c>
      <c r="M68" s="3">
        <f ca="1">SUM($B$64:M64)</f>
        <v>1242910668.3346748</v>
      </c>
      <c r="N68" s="3">
        <f ca="1">SUM($B$64:N64)</f>
        <v>1259025181.2029021</v>
      </c>
      <c r="O68" s="3">
        <f ca="1">SUM($B$64:O64)</f>
        <v>1261253555.5979021</v>
      </c>
      <c r="P68" s="3">
        <f ca="1">SUM($B$64:P64)</f>
        <v>1263481929.992902</v>
      </c>
      <c r="Q68" s="3">
        <f ca="1">SUM($B$64:Q64)</f>
        <v>1333040618.6432166</v>
      </c>
      <c r="R68" s="3">
        <f ca="1">SUM($B$64:R64)</f>
        <v>1399937225.1431391</v>
      </c>
      <c r="S68" s="3">
        <f ca="1">SUM($B$64:S64)</f>
        <v>1399937225.1431391</v>
      </c>
      <c r="T68" s="3">
        <f ca="1">SUM($B$64:T64)</f>
        <v>1399937225.1431391</v>
      </c>
      <c r="U68" s="3" t="e">
        <f ca="1">SUM($B$64:U64)</f>
        <v>#REF!</v>
      </c>
      <c r="V68" s="3" t="e">
        <f ca="1">SUM($B$64:V64)</f>
        <v>#REF!</v>
      </c>
      <c r="W68" s="3" t="e">
        <f ca="1">SUM($B$64:W64)</f>
        <v>#REF!</v>
      </c>
      <c r="X68" s="3" t="e">
        <f ca="1">SUM($B$64:X64)</f>
        <v>#REF!</v>
      </c>
      <c r="Y68" s="3" t="e">
        <f ca="1">SUM($B$64:Y64)</f>
        <v>#REF!</v>
      </c>
      <c r="Z68" s="3" t="e">
        <f ca="1">SUM($B$64:Z64)</f>
        <v>#REF!</v>
      </c>
      <c r="AA68" s="3" t="e">
        <f ca="1">SUM($B$64:AA64)</f>
        <v>#REF!</v>
      </c>
      <c r="AB68" s="3" t="e">
        <f ca="1">SUM($B$64:AB64)</f>
        <v>#REF!</v>
      </c>
      <c r="AC68" s="3" t="e">
        <f ca="1">SUM($B$64:AC64)</f>
        <v>#REF!</v>
      </c>
      <c r="AD68" s="3" t="e">
        <f ca="1">SUM($B$64:AD64)</f>
        <v>#REF!</v>
      </c>
      <c r="AE68" s="3" t="e">
        <f ca="1">SUM($B$64:AE64)</f>
        <v>#REF!</v>
      </c>
      <c r="AF68" s="3" t="e">
        <f ca="1">SUM($B$64:AF64)</f>
        <v>#REF!</v>
      </c>
      <c r="AG68" s="3" t="e">
        <f ca="1">SUM($B$64:AG64)</f>
        <v>#REF!</v>
      </c>
      <c r="AH68" s="3" t="e">
        <f ca="1">SUM($B$64:AH64)</f>
        <v>#REF!</v>
      </c>
      <c r="AI68" s="3" t="e">
        <f ca="1">SUM($B$64:AI64)</f>
        <v>#REF!</v>
      </c>
      <c r="AJ68" s="3" t="e">
        <f ca="1">SUM($B$64:AJ64)</f>
        <v>#REF!</v>
      </c>
      <c r="AK68" s="3" t="e">
        <f ca="1">SUM($B$64:AK64)</f>
        <v>#REF!</v>
      </c>
      <c r="AL68" s="3" t="e">
        <f ca="1">SUM($B$64:AL64)</f>
        <v>#REF!</v>
      </c>
      <c r="AM68" s="3" t="e">
        <f ca="1">SUM($B$64:AM64)</f>
        <v>#REF!</v>
      </c>
      <c r="AN68" s="3" t="e">
        <f ca="1">SUM($B$64:AN64)</f>
        <v>#REF!</v>
      </c>
      <c r="AO68" s="3" t="e">
        <f ca="1">SUM($B$64:AO64)</f>
        <v>#REF!</v>
      </c>
      <c r="AP68" s="3" t="e">
        <f ca="1">SUM($B$64:AP64)</f>
        <v>#REF!</v>
      </c>
      <c r="AQ68" s="3" t="e">
        <f ca="1">SUM($B$64:AQ64)</f>
        <v>#REF!</v>
      </c>
      <c r="AR68" s="3" t="e">
        <f ca="1">SUM($B$64:AR64)</f>
        <v>#REF!</v>
      </c>
      <c r="AS68" s="3" t="e">
        <f ca="1">SUM($B$64:AS64)</f>
        <v>#REF!</v>
      </c>
      <c r="AT68" s="3" t="e">
        <f ca="1">SUM($B$64:AT64)</f>
        <v>#REF!</v>
      </c>
      <c r="AU68" s="3" t="e">
        <f ca="1">SUM($B$64:AU64)</f>
        <v>#REF!</v>
      </c>
      <c r="AV68" s="3" t="e">
        <f ca="1">SUM($B$64:AV64)</f>
        <v>#REF!</v>
      </c>
      <c r="AW68" s="3" t="e">
        <f ca="1">SUM($B$64:AW64)</f>
        <v>#REF!</v>
      </c>
      <c r="AX68" s="3" t="e">
        <f ca="1">SUM($B$64:AX64)</f>
        <v>#REF!</v>
      </c>
      <c r="AY68" s="3" t="e">
        <f ca="1">SUM($B$64:AY64)</f>
        <v>#REF!</v>
      </c>
      <c r="AZ68" s="3" t="e">
        <f ca="1">SUM($B$64:AZ64)</f>
        <v>#REF!</v>
      </c>
      <c r="BA68" s="3" t="e">
        <f ca="1">SUM($B$64:BA64)</f>
        <v>#REF!</v>
      </c>
      <c r="BB68" s="3" t="e">
        <f ca="1">SUM($B$64:BB64)</f>
        <v>#REF!</v>
      </c>
      <c r="BC68" s="3" t="e">
        <f ca="1">SUM($B$64:BC64)</f>
        <v>#REF!</v>
      </c>
      <c r="BD68" s="3" t="e">
        <f ca="1">SUM($B$64:BD64)</f>
        <v>#REF!</v>
      </c>
    </row>
    <row r="69" spans="1:56">
      <c r="A69" t="s">
        <v>416</v>
      </c>
      <c r="B69" s="3">
        <f ca="1">B67+B68</f>
        <v>499945079.83502829</v>
      </c>
      <c r="C69" s="3">
        <f t="shared" ref="C69:BD69" ca="1" si="87">C67+C68</f>
        <v>597177580.00511825</v>
      </c>
      <c r="D69" s="3">
        <f t="shared" ca="1" si="87"/>
        <v>741296983.70148098</v>
      </c>
      <c r="E69" s="3">
        <f t="shared" ca="1" si="87"/>
        <v>928092410.83748007</v>
      </c>
      <c r="F69" s="3">
        <f t="shared" ca="1" si="87"/>
        <v>1114887884.2932065</v>
      </c>
      <c r="G69" s="3">
        <f t="shared" ca="1" si="87"/>
        <v>1336814262.0021601</v>
      </c>
      <c r="H69" s="3">
        <f t="shared" ca="1" si="87"/>
        <v>1638485428.7104473</v>
      </c>
      <c r="I69" s="3">
        <f t="shared" ca="1" si="87"/>
        <v>1886177436.0147655</v>
      </c>
      <c r="J69" s="3">
        <f t="shared" ca="1" si="87"/>
        <v>2138619670.4109929</v>
      </c>
      <c r="K69" s="3">
        <f t="shared" ca="1" si="87"/>
        <v>2412526499.6474018</v>
      </c>
      <c r="L69" s="3">
        <f t="shared" ca="1" si="87"/>
        <v>2698211013.5936294</v>
      </c>
      <c r="M69" s="3">
        <f t="shared" ca="1" si="87"/>
        <v>2966302974.3346748</v>
      </c>
      <c r="N69" s="3">
        <f t="shared" ca="1" si="87"/>
        <v>3109024641.2029018</v>
      </c>
      <c r="O69" s="3">
        <f t="shared" ca="1" si="87"/>
        <v>3136967275.5979023</v>
      </c>
      <c r="P69" s="3">
        <f t="shared" ca="1" si="87"/>
        <v>3164909909.9929018</v>
      </c>
      <c r="Q69" s="3">
        <f t="shared" ca="1" si="87"/>
        <v>3243040018.6432166</v>
      </c>
      <c r="R69" s="3">
        <f t="shared" ca="1" si="87"/>
        <v>3309936625.1431389</v>
      </c>
      <c r="S69" s="3">
        <f t="shared" ca="1" si="87"/>
        <v>3309936625.1431389</v>
      </c>
      <c r="T69" s="3">
        <f t="shared" ca="1" si="87"/>
        <v>3309936625.1431389</v>
      </c>
      <c r="U69" s="3" t="e">
        <f t="shared" ca="1" si="87"/>
        <v>#REF!</v>
      </c>
      <c r="V69" s="3" t="e">
        <f t="shared" ca="1" si="87"/>
        <v>#REF!</v>
      </c>
      <c r="W69" s="3" t="e">
        <f t="shared" ca="1" si="87"/>
        <v>#REF!</v>
      </c>
      <c r="X69" s="3" t="e">
        <f t="shared" ca="1" si="87"/>
        <v>#REF!</v>
      </c>
      <c r="Y69" s="3" t="e">
        <f t="shared" ca="1" si="87"/>
        <v>#REF!</v>
      </c>
      <c r="Z69" s="3" t="e">
        <f t="shared" ca="1" si="87"/>
        <v>#REF!</v>
      </c>
      <c r="AA69" s="3" t="e">
        <f t="shared" ca="1" si="87"/>
        <v>#REF!</v>
      </c>
      <c r="AB69" s="3" t="e">
        <f t="shared" ca="1" si="87"/>
        <v>#REF!</v>
      </c>
      <c r="AC69" s="3" t="e">
        <f t="shared" ca="1" si="87"/>
        <v>#REF!</v>
      </c>
      <c r="AD69" s="3" t="e">
        <f t="shared" ca="1" si="87"/>
        <v>#REF!</v>
      </c>
      <c r="AE69" s="3" t="e">
        <f t="shared" ca="1" si="87"/>
        <v>#REF!</v>
      </c>
      <c r="AF69" s="3" t="e">
        <f t="shared" ca="1" si="87"/>
        <v>#REF!</v>
      </c>
      <c r="AG69" s="3" t="e">
        <f t="shared" ca="1" si="87"/>
        <v>#REF!</v>
      </c>
      <c r="AH69" s="3" t="e">
        <f t="shared" ca="1" si="87"/>
        <v>#REF!</v>
      </c>
      <c r="AI69" s="3" t="e">
        <f t="shared" ca="1" si="87"/>
        <v>#REF!</v>
      </c>
      <c r="AJ69" s="3" t="e">
        <f t="shared" ca="1" si="87"/>
        <v>#REF!</v>
      </c>
      <c r="AK69" s="3" t="e">
        <f t="shared" ca="1" si="87"/>
        <v>#REF!</v>
      </c>
      <c r="AL69" s="3" t="e">
        <f t="shared" ca="1" si="87"/>
        <v>#REF!</v>
      </c>
      <c r="AM69" s="3" t="e">
        <f t="shared" ca="1" si="87"/>
        <v>#REF!</v>
      </c>
      <c r="AN69" s="3" t="e">
        <f t="shared" ca="1" si="87"/>
        <v>#REF!</v>
      </c>
      <c r="AO69" s="3" t="e">
        <f t="shared" ca="1" si="87"/>
        <v>#REF!</v>
      </c>
      <c r="AP69" s="3" t="e">
        <f t="shared" ca="1" si="87"/>
        <v>#REF!</v>
      </c>
      <c r="AQ69" s="3" t="e">
        <f t="shared" ca="1" si="87"/>
        <v>#REF!</v>
      </c>
      <c r="AR69" s="3" t="e">
        <f t="shared" ca="1" si="87"/>
        <v>#REF!</v>
      </c>
      <c r="AS69" s="3" t="e">
        <f t="shared" ca="1" si="87"/>
        <v>#REF!</v>
      </c>
      <c r="AT69" s="3" t="e">
        <f t="shared" ca="1" si="87"/>
        <v>#REF!</v>
      </c>
      <c r="AU69" s="3" t="e">
        <f t="shared" ca="1" si="87"/>
        <v>#REF!</v>
      </c>
      <c r="AV69" s="3" t="e">
        <f t="shared" ca="1" si="87"/>
        <v>#REF!</v>
      </c>
      <c r="AW69" s="3" t="e">
        <f t="shared" ca="1" si="87"/>
        <v>#REF!</v>
      </c>
      <c r="AX69" s="3" t="e">
        <f t="shared" ca="1" si="87"/>
        <v>#REF!</v>
      </c>
      <c r="AY69" s="3" t="e">
        <f t="shared" ca="1" si="87"/>
        <v>#REF!</v>
      </c>
      <c r="AZ69" s="3" t="e">
        <f t="shared" ca="1" si="87"/>
        <v>#REF!</v>
      </c>
      <c r="BA69" s="3" t="e">
        <f t="shared" ca="1" si="87"/>
        <v>#REF!</v>
      </c>
      <c r="BB69" s="3" t="e">
        <f t="shared" ca="1" si="87"/>
        <v>#REF!</v>
      </c>
      <c r="BC69" s="3" t="e">
        <f t="shared" ca="1" si="87"/>
        <v>#REF!</v>
      </c>
      <c r="BD69" s="3" t="e">
        <f t="shared" ca="1" si="87"/>
        <v>#REF!</v>
      </c>
    </row>
    <row r="70" spans="1:56">
      <c r="A70" t="s">
        <v>211</v>
      </c>
      <c r="B70" s="3">
        <f t="shared" ref="B70:Q73" ca="1" si="88">SUMIFS(42:42,$20:$20,B$48,$21:$21,B$49)</f>
        <v>0</v>
      </c>
      <c r="C70" s="3">
        <f t="shared" ca="1" si="88"/>
        <v>-199933.68436363636</v>
      </c>
      <c r="D70" s="3">
        <f t="shared" ca="1" si="88"/>
        <v>-1499502.6327272726</v>
      </c>
      <c r="E70" s="3">
        <f t="shared" ca="1" si="88"/>
        <v>-2699104.7389090909</v>
      </c>
      <c r="F70" s="3">
        <f t="shared" ca="1" si="88"/>
        <v>-2699105.8385454547</v>
      </c>
      <c r="G70" s="3">
        <f t="shared" ca="1" si="88"/>
        <v>-3608295.3861818183</v>
      </c>
      <c r="H70" s="3">
        <f t="shared" ca="1" si="88"/>
        <v>-5977881.8705454543</v>
      </c>
      <c r="I70" s="3">
        <f t="shared" ca="1" si="88"/>
        <v>-6828980.9890909083</v>
      </c>
      <c r="J70" s="3">
        <f t="shared" ca="1" si="88"/>
        <v>-6828986.7316363631</v>
      </c>
      <c r="K70" s="3">
        <f t="shared" ca="1" si="88"/>
        <v>-7354543.7585454537</v>
      </c>
      <c r="L70" s="3">
        <f t="shared" ca="1" si="88"/>
        <v>-7674564.3316363655</v>
      </c>
      <c r="M70" s="3">
        <f t="shared" ca="1" si="88"/>
        <v>-7270901.3847272713</v>
      </c>
      <c r="N70" s="3">
        <f t="shared" ca="1" si="88"/>
        <v>-3867273.0676363637</v>
      </c>
      <c r="O70" s="3">
        <f t="shared" ca="1" si="88"/>
        <v>-785453.75999999989</v>
      </c>
      <c r="P70" s="3">
        <f t="shared" ca="1" si="88"/>
        <v>-785453.75999999989</v>
      </c>
      <c r="Q70" s="3">
        <f t="shared" ca="1" si="88"/>
        <v>-261817.91999999995</v>
      </c>
      <c r="R70" s="3">
        <f t="shared" ref="C70:BD73" ca="1" si="89">SUMIFS(42:42,$20:$20,R$48,$21:$21,R$49)</f>
        <v>-71186887.676877216</v>
      </c>
      <c r="S70" s="3">
        <f t="shared" ca="1" si="89"/>
        <v>0</v>
      </c>
      <c r="T70" s="3">
        <f t="shared" ca="1" si="89"/>
        <v>0</v>
      </c>
      <c r="U70" s="3">
        <f t="shared" ca="1" si="89"/>
        <v>0</v>
      </c>
      <c r="V70" s="3">
        <f t="shared" ca="1" si="89"/>
        <v>0</v>
      </c>
      <c r="W70" s="3">
        <f t="shared" ca="1" si="89"/>
        <v>0</v>
      </c>
      <c r="X70" s="3">
        <f t="shared" ca="1" si="89"/>
        <v>0</v>
      </c>
      <c r="Y70" s="3">
        <f t="shared" si="89"/>
        <v>0</v>
      </c>
      <c r="Z70" s="3">
        <f t="shared" si="89"/>
        <v>0</v>
      </c>
      <c r="AA70" s="3">
        <f t="shared" si="89"/>
        <v>0</v>
      </c>
      <c r="AB70" s="3">
        <f t="shared" si="89"/>
        <v>0</v>
      </c>
      <c r="AC70" s="3">
        <f t="shared" si="89"/>
        <v>0</v>
      </c>
      <c r="AD70" s="3">
        <f t="shared" si="89"/>
        <v>0</v>
      </c>
      <c r="AE70" s="3">
        <f t="shared" si="89"/>
        <v>0</v>
      </c>
      <c r="AF70" s="3">
        <f t="shared" si="89"/>
        <v>0</v>
      </c>
      <c r="AG70" s="3">
        <f t="shared" si="89"/>
        <v>0</v>
      </c>
      <c r="AH70" s="3">
        <f t="shared" si="89"/>
        <v>0</v>
      </c>
      <c r="AI70" s="3">
        <f t="shared" si="89"/>
        <v>0</v>
      </c>
      <c r="AJ70" s="3">
        <f t="shared" si="89"/>
        <v>0</v>
      </c>
      <c r="AK70" s="3">
        <f t="shared" si="89"/>
        <v>0</v>
      </c>
      <c r="AL70" s="3">
        <f t="shared" si="89"/>
        <v>0</v>
      </c>
      <c r="AM70" s="3">
        <f t="shared" si="89"/>
        <v>0</v>
      </c>
      <c r="AN70" s="3">
        <f t="shared" si="89"/>
        <v>0</v>
      </c>
      <c r="AO70" s="3">
        <f t="shared" si="89"/>
        <v>0</v>
      </c>
      <c r="AP70" s="3">
        <f t="shared" si="89"/>
        <v>0</v>
      </c>
      <c r="AQ70" s="3">
        <f t="shared" si="89"/>
        <v>0</v>
      </c>
      <c r="AR70" s="3">
        <f t="shared" si="89"/>
        <v>0</v>
      </c>
      <c r="AS70" s="3">
        <f t="shared" si="89"/>
        <v>0</v>
      </c>
      <c r="AT70" s="3">
        <f t="shared" si="89"/>
        <v>0</v>
      </c>
      <c r="AU70" s="3">
        <f t="shared" si="89"/>
        <v>0</v>
      </c>
      <c r="AV70" s="3">
        <f t="shared" si="89"/>
        <v>0</v>
      </c>
      <c r="AW70" s="3">
        <f t="shared" si="89"/>
        <v>0</v>
      </c>
      <c r="AX70" s="3">
        <f t="shared" si="89"/>
        <v>0</v>
      </c>
      <c r="AY70" s="3">
        <f t="shared" si="89"/>
        <v>0</v>
      </c>
      <c r="AZ70" s="3">
        <f t="shared" si="89"/>
        <v>0</v>
      </c>
      <c r="BA70" s="3">
        <f t="shared" si="89"/>
        <v>0</v>
      </c>
      <c r="BB70" s="3">
        <f t="shared" si="89"/>
        <v>0</v>
      </c>
      <c r="BC70" s="3">
        <f t="shared" si="89"/>
        <v>0</v>
      </c>
      <c r="BD70" s="3">
        <f t="shared" si="89"/>
        <v>0</v>
      </c>
    </row>
    <row r="71" spans="1:56">
      <c r="A71" t="s">
        <v>245</v>
      </c>
      <c r="B71" s="3">
        <f t="shared" ca="1" si="88"/>
        <v>0</v>
      </c>
      <c r="C71" s="3">
        <f t="shared" ca="1" si="89"/>
        <v>-178512.21818181817</v>
      </c>
      <c r="D71" s="3">
        <f t="shared" ca="1" si="89"/>
        <v>-1338841.6363636362</v>
      </c>
      <c r="E71" s="3">
        <f t="shared" ca="1" si="89"/>
        <v>-2409914.9454545453</v>
      </c>
      <c r="F71" s="3">
        <f t="shared" ca="1" si="89"/>
        <v>-2409915.9272727272</v>
      </c>
      <c r="G71" s="3">
        <f t="shared" ca="1" si="89"/>
        <v>-3221692.3090909086</v>
      </c>
      <c r="H71" s="3">
        <f t="shared" ca="1" si="89"/>
        <v>-5337394.5272727273</v>
      </c>
      <c r="I71" s="3">
        <f t="shared" ca="1" si="89"/>
        <v>-6097304.4545454532</v>
      </c>
      <c r="J71" s="3">
        <f t="shared" ca="1" si="89"/>
        <v>-6097309.5818181811</v>
      </c>
      <c r="K71" s="3">
        <f t="shared" ca="1" si="89"/>
        <v>-6566556.9272727268</v>
      </c>
      <c r="L71" s="3">
        <f t="shared" ca="1" si="89"/>
        <v>-6852289.581818183</v>
      </c>
      <c r="M71" s="3">
        <f t="shared" ca="1" si="89"/>
        <v>-6491876.2363636354</v>
      </c>
      <c r="N71" s="3">
        <f t="shared" ca="1" si="89"/>
        <v>-3452922.3818181818</v>
      </c>
      <c r="O71" s="3">
        <f t="shared" ca="1" si="89"/>
        <v>-701297.99999999988</v>
      </c>
      <c r="P71" s="3">
        <f t="shared" ca="1" si="89"/>
        <v>-701297.99999999988</v>
      </c>
      <c r="Q71" s="3">
        <f t="shared" ca="1" si="89"/>
        <v>-91988295.580419391</v>
      </c>
      <c r="R71" s="3">
        <f t="shared" ca="1" si="89"/>
        <v>0</v>
      </c>
      <c r="S71" s="3">
        <f t="shared" ca="1" si="89"/>
        <v>0</v>
      </c>
      <c r="T71" s="3">
        <f t="shared" ca="1" si="89"/>
        <v>0</v>
      </c>
      <c r="U71" s="3">
        <f t="shared" ca="1" si="89"/>
        <v>0</v>
      </c>
      <c r="V71" s="3">
        <f t="shared" ca="1" si="89"/>
        <v>0</v>
      </c>
      <c r="W71" s="3">
        <f t="shared" ca="1" si="89"/>
        <v>0</v>
      </c>
      <c r="X71" s="3">
        <f t="shared" ca="1" si="89"/>
        <v>0</v>
      </c>
      <c r="Y71" s="3">
        <f t="shared" si="89"/>
        <v>0</v>
      </c>
      <c r="Z71" s="3">
        <f t="shared" si="89"/>
        <v>0</v>
      </c>
      <c r="AA71" s="3">
        <f t="shared" si="89"/>
        <v>0</v>
      </c>
      <c r="AB71" s="3">
        <f t="shared" si="89"/>
        <v>0</v>
      </c>
      <c r="AC71" s="3">
        <f t="shared" si="89"/>
        <v>0</v>
      </c>
      <c r="AD71" s="3">
        <f t="shared" si="89"/>
        <v>0</v>
      </c>
      <c r="AE71" s="3">
        <f t="shared" si="89"/>
        <v>0</v>
      </c>
      <c r="AF71" s="3">
        <f t="shared" si="89"/>
        <v>0</v>
      </c>
      <c r="AG71" s="3">
        <f t="shared" si="89"/>
        <v>0</v>
      </c>
      <c r="AH71" s="3">
        <f t="shared" si="89"/>
        <v>0</v>
      </c>
      <c r="AI71" s="3">
        <f t="shared" si="89"/>
        <v>0</v>
      </c>
      <c r="AJ71" s="3">
        <f t="shared" si="89"/>
        <v>0</v>
      </c>
      <c r="AK71" s="3">
        <f t="shared" si="89"/>
        <v>0</v>
      </c>
      <c r="AL71" s="3">
        <f t="shared" si="89"/>
        <v>0</v>
      </c>
      <c r="AM71" s="3">
        <f t="shared" si="89"/>
        <v>0</v>
      </c>
      <c r="AN71" s="3">
        <f t="shared" si="89"/>
        <v>0</v>
      </c>
      <c r="AO71" s="3">
        <f t="shared" si="89"/>
        <v>0</v>
      </c>
      <c r="AP71" s="3">
        <f t="shared" si="89"/>
        <v>0</v>
      </c>
      <c r="AQ71" s="3">
        <f t="shared" si="89"/>
        <v>0</v>
      </c>
      <c r="AR71" s="3">
        <f t="shared" si="89"/>
        <v>0</v>
      </c>
      <c r="AS71" s="3">
        <f t="shared" si="89"/>
        <v>0</v>
      </c>
      <c r="AT71" s="3">
        <f t="shared" si="89"/>
        <v>0</v>
      </c>
      <c r="AU71" s="3">
        <f t="shared" si="89"/>
        <v>0</v>
      </c>
      <c r="AV71" s="3">
        <f t="shared" si="89"/>
        <v>0</v>
      </c>
      <c r="AW71" s="3">
        <f t="shared" si="89"/>
        <v>0</v>
      </c>
      <c r="AX71" s="3">
        <f t="shared" si="89"/>
        <v>0</v>
      </c>
      <c r="AY71" s="3">
        <f t="shared" si="89"/>
        <v>0</v>
      </c>
      <c r="AZ71" s="3">
        <f t="shared" si="89"/>
        <v>0</v>
      </c>
      <c r="BA71" s="3">
        <f t="shared" si="89"/>
        <v>0</v>
      </c>
      <c r="BB71" s="3">
        <f t="shared" si="89"/>
        <v>0</v>
      </c>
      <c r="BC71" s="3">
        <f t="shared" si="89"/>
        <v>0</v>
      </c>
      <c r="BD71" s="3">
        <f t="shared" si="89"/>
        <v>0</v>
      </c>
    </row>
    <row r="72" spans="1:56">
      <c r="A72" t="s">
        <v>278</v>
      </c>
      <c r="B72" s="3">
        <f t="shared" ca="1" si="88"/>
        <v>0</v>
      </c>
      <c r="C72" s="3">
        <f t="shared" ca="1" si="89"/>
        <v>-188776.67072727275</v>
      </c>
      <c r="D72" s="3">
        <f t="shared" ca="1" si="89"/>
        <v>-1415825.0304545453</v>
      </c>
      <c r="E72" s="3">
        <f t="shared" ca="1" si="89"/>
        <v>-2548485.0548181813</v>
      </c>
      <c r="F72" s="3">
        <f t="shared" ca="1" si="89"/>
        <v>-2548486.0930909086</v>
      </c>
      <c r="G72" s="3">
        <f t="shared" ca="1" si="89"/>
        <v>-3406939.6168636363</v>
      </c>
      <c r="H72" s="3">
        <f t="shared" ca="1" si="89"/>
        <v>-5644294.7125909096</v>
      </c>
      <c r="I72" s="3">
        <f t="shared" ca="1" si="89"/>
        <v>-6447899.4606818184</v>
      </c>
      <c r="J72" s="3">
        <f t="shared" ca="1" si="89"/>
        <v>-6447904.8827727279</v>
      </c>
      <c r="K72" s="3">
        <f t="shared" ca="1" si="89"/>
        <v>-6944133.9505909104</v>
      </c>
      <c r="L72" s="3">
        <f t="shared" ca="1" si="89"/>
        <v>-7246296.2327727284</v>
      </c>
      <c r="M72" s="3">
        <f t="shared" ca="1" si="89"/>
        <v>-6865159.1199545451</v>
      </c>
      <c r="N72" s="3">
        <f t="shared" ca="1" si="89"/>
        <v>-3651465.4187727282</v>
      </c>
      <c r="O72" s="3">
        <f t="shared" ca="1" si="89"/>
        <v>-741622.63500000001</v>
      </c>
      <c r="P72" s="3">
        <f t="shared" ca="1" si="89"/>
        <v>-741622.63500000001</v>
      </c>
      <c r="Q72" s="3">
        <f t="shared" ca="1" si="89"/>
        <v>22691424.850104846</v>
      </c>
      <c r="R72" s="3">
        <f t="shared" ca="1" si="89"/>
        <v>4290281.1769546531</v>
      </c>
      <c r="S72" s="3">
        <f t="shared" ca="1" si="89"/>
        <v>0</v>
      </c>
      <c r="T72" s="3">
        <f t="shared" ca="1" si="89"/>
        <v>0</v>
      </c>
      <c r="U72" s="3" t="e">
        <f t="shared" ca="1" si="89"/>
        <v>#REF!</v>
      </c>
      <c r="V72" s="3">
        <f t="shared" ca="1" si="89"/>
        <v>0</v>
      </c>
      <c r="W72" s="3">
        <f t="shared" ca="1" si="89"/>
        <v>0</v>
      </c>
      <c r="X72" s="3">
        <f t="shared" ca="1" si="89"/>
        <v>-191607348.15921146</v>
      </c>
      <c r="Y72" s="3">
        <f t="shared" si="89"/>
        <v>0</v>
      </c>
      <c r="Z72" s="3">
        <f t="shared" si="89"/>
        <v>0</v>
      </c>
      <c r="AA72" s="3">
        <f t="shared" si="89"/>
        <v>0</v>
      </c>
      <c r="AB72" s="3">
        <f t="shared" si="89"/>
        <v>0</v>
      </c>
      <c r="AC72" s="3">
        <f t="shared" si="89"/>
        <v>0</v>
      </c>
      <c r="AD72" s="3">
        <f t="shared" si="89"/>
        <v>0</v>
      </c>
      <c r="AE72" s="3">
        <f t="shared" si="89"/>
        <v>0</v>
      </c>
      <c r="AF72" s="3">
        <f t="shared" si="89"/>
        <v>0</v>
      </c>
      <c r="AG72" s="3">
        <f t="shared" si="89"/>
        <v>0</v>
      </c>
      <c r="AH72" s="3">
        <f t="shared" si="89"/>
        <v>0</v>
      </c>
      <c r="AI72" s="3">
        <f t="shared" si="89"/>
        <v>0</v>
      </c>
      <c r="AJ72" s="3">
        <f t="shared" si="89"/>
        <v>0</v>
      </c>
      <c r="AK72" s="3">
        <f t="shared" si="89"/>
        <v>0</v>
      </c>
      <c r="AL72" s="3">
        <f t="shared" si="89"/>
        <v>0</v>
      </c>
      <c r="AM72" s="3">
        <f t="shared" si="89"/>
        <v>0</v>
      </c>
      <c r="AN72" s="3">
        <f t="shared" si="89"/>
        <v>0</v>
      </c>
      <c r="AO72" s="3">
        <f t="shared" si="89"/>
        <v>0</v>
      </c>
      <c r="AP72" s="3">
        <f t="shared" si="89"/>
        <v>0</v>
      </c>
      <c r="AQ72" s="3">
        <f t="shared" si="89"/>
        <v>0</v>
      </c>
      <c r="AR72" s="3">
        <f t="shared" si="89"/>
        <v>0</v>
      </c>
      <c r="AS72" s="3">
        <f t="shared" si="89"/>
        <v>0</v>
      </c>
      <c r="AT72" s="3">
        <f t="shared" si="89"/>
        <v>0</v>
      </c>
      <c r="AU72" s="3">
        <f t="shared" si="89"/>
        <v>0</v>
      </c>
      <c r="AV72" s="3">
        <f t="shared" si="89"/>
        <v>0</v>
      </c>
      <c r="AW72" s="3">
        <f t="shared" si="89"/>
        <v>0</v>
      </c>
      <c r="AX72" s="3">
        <f t="shared" si="89"/>
        <v>0</v>
      </c>
      <c r="AY72" s="3">
        <f t="shared" si="89"/>
        <v>0</v>
      </c>
      <c r="AZ72" s="3">
        <f t="shared" si="89"/>
        <v>0</v>
      </c>
      <c r="BA72" s="3">
        <f t="shared" si="89"/>
        <v>0</v>
      </c>
      <c r="BB72" s="3">
        <f t="shared" si="89"/>
        <v>0</v>
      </c>
      <c r="BC72" s="3">
        <f t="shared" si="89"/>
        <v>0</v>
      </c>
      <c r="BD72" s="3">
        <f t="shared" si="89"/>
        <v>0</v>
      </c>
    </row>
    <row r="73" spans="1:56">
      <c r="A73" t="s">
        <v>413</v>
      </c>
      <c r="B73" s="3">
        <f t="shared" ca="1" si="88"/>
        <v>-209669.03249999997</v>
      </c>
      <c r="C73" s="3">
        <f t="shared" ca="1" si="89"/>
        <v>-1034234.4581249999</v>
      </c>
      <c r="D73" s="3">
        <f t="shared" ca="1" si="89"/>
        <v>-1525143.058125</v>
      </c>
      <c r="E73" s="3">
        <f t="shared" ca="1" si="89"/>
        <v>-1525143.058125</v>
      </c>
      <c r="F73" s="3">
        <f t="shared" ca="1" si="89"/>
        <v>-1525148.4581250001</v>
      </c>
      <c r="G73" s="3">
        <f t="shared" ca="1" si="89"/>
        <v>-3614911.5581250004</v>
      </c>
      <c r="H73" s="3">
        <f t="shared" ca="1" si="89"/>
        <v>339666941.22292733</v>
      </c>
      <c r="I73" s="3">
        <f t="shared" ca="1" si="89"/>
        <v>-3614911.5581250004</v>
      </c>
      <c r="J73" s="3">
        <f t="shared" ca="1" si="89"/>
        <v>62209273.480938986</v>
      </c>
      <c r="K73" s="3">
        <f t="shared" ca="1" si="89"/>
        <v>94826755.500470996</v>
      </c>
      <c r="L73" s="3">
        <f t="shared" ca="1" si="89"/>
        <v>101923452.60919818</v>
      </c>
      <c r="M73" s="3">
        <f t="shared" ca="1" si="89"/>
        <v>108042279.29345223</v>
      </c>
      <c r="N73" s="3">
        <f t="shared" ca="1" si="89"/>
        <v>72867855.776259825</v>
      </c>
      <c r="O73" s="3">
        <f t="shared" ca="1" si="89"/>
        <v>-52417.258124999993</v>
      </c>
      <c r="P73" s="3">
        <f t="shared" ca="1" si="89"/>
        <v>-52417.258124999993</v>
      </c>
      <c r="Q73" s="3">
        <f t="shared" ca="1" si="89"/>
        <v>-107936483.98889408</v>
      </c>
      <c r="R73" s="3">
        <f t="shared" ca="1" si="89"/>
        <v>-52417.258124999993</v>
      </c>
      <c r="S73" s="3">
        <f t="shared" ca="1" si="89"/>
        <v>0</v>
      </c>
      <c r="T73" s="3">
        <f t="shared" ca="1" si="89"/>
        <v>0</v>
      </c>
      <c r="U73" s="3">
        <f t="shared" si="89"/>
        <v>0</v>
      </c>
      <c r="V73" s="3">
        <f t="shared" si="89"/>
        <v>0</v>
      </c>
      <c r="W73" s="3">
        <f t="shared" si="89"/>
        <v>0</v>
      </c>
      <c r="X73" s="3">
        <f t="shared" si="89"/>
        <v>0</v>
      </c>
      <c r="Y73" s="3">
        <f t="shared" si="89"/>
        <v>0</v>
      </c>
      <c r="Z73" s="3">
        <f t="shared" si="89"/>
        <v>0</v>
      </c>
      <c r="AA73" s="3">
        <f t="shared" si="89"/>
        <v>0</v>
      </c>
      <c r="AB73" s="3">
        <f t="shared" si="89"/>
        <v>0</v>
      </c>
      <c r="AC73" s="3">
        <f t="shared" si="89"/>
        <v>0</v>
      </c>
      <c r="AD73" s="3">
        <f t="shared" si="89"/>
        <v>0</v>
      </c>
      <c r="AE73" s="3">
        <f t="shared" si="89"/>
        <v>0</v>
      </c>
      <c r="AF73" s="3">
        <f t="shared" si="89"/>
        <v>0</v>
      </c>
      <c r="AG73" s="3">
        <f t="shared" si="89"/>
        <v>0</v>
      </c>
      <c r="AH73" s="3">
        <f t="shared" si="89"/>
        <v>0</v>
      </c>
      <c r="AI73" s="3">
        <f t="shared" si="89"/>
        <v>0</v>
      </c>
      <c r="AJ73" s="3">
        <f t="shared" si="89"/>
        <v>0</v>
      </c>
      <c r="AK73" s="3">
        <f t="shared" si="89"/>
        <v>0</v>
      </c>
      <c r="AL73" s="3">
        <f t="shared" si="89"/>
        <v>0</v>
      </c>
      <c r="AM73" s="3">
        <f t="shared" si="89"/>
        <v>0</v>
      </c>
      <c r="AN73" s="3">
        <f t="shared" si="89"/>
        <v>0</v>
      </c>
      <c r="AO73" s="3">
        <f t="shared" si="89"/>
        <v>0</v>
      </c>
      <c r="AP73" s="3">
        <f t="shared" si="89"/>
        <v>0</v>
      </c>
      <c r="AQ73" s="3">
        <f t="shared" si="89"/>
        <v>0</v>
      </c>
      <c r="AR73" s="3">
        <f t="shared" si="89"/>
        <v>0</v>
      </c>
      <c r="AS73" s="3">
        <f t="shared" si="89"/>
        <v>0</v>
      </c>
      <c r="AT73" s="3">
        <f t="shared" si="89"/>
        <v>0</v>
      </c>
      <c r="AU73" s="3">
        <f t="shared" si="89"/>
        <v>0</v>
      </c>
      <c r="AV73" s="3">
        <f t="shared" si="89"/>
        <v>0</v>
      </c>
      <c r="AW73" s="3">
        <f t="shared" si="89"/>
        <v>0</v>
      </c>
      <c r="AX73" s="3">
        <f t="shared" si="89"/>
        <v>0</v>
      </c>
      <c r="AY73" s="3">
        <f t="shared" si="89"/>
        <v>0</v>
      </c>
      <c r="AZ73" s="3">
        <f t="shared" si="89"/>
        <v>0</v>
      </c>
      <c r="BA73" s="3">
        <f t="shared" si="89"/>
        <v>0</v>
      </c>
      <c r="BB73" s="3">
        <f t="shared" si="89"/>
        <v>0</v>
      </c>
      <c r="BC73" s="3">
        <f t="shared" si="89"/>
        <v>0</v>
      </c>
      <c r="BD73" s="3">
        <f t="shared" si="89"/>
        <v>0</v>
      </c>
    </row>
  </sheetData>
  <conditionalFormatting sqref="B22:CC22">
    <cfRule type="cellIs" dxfId="5" priority="9" operator="equal">
      <formula>$C$11</formula>
    </cfRule>
    <cfRule type="cellIs" dxfId="4" priority="10" operator="equal">
      <formula>$C$10</formula>
    </cfRule>
  </conditionalFormatting>
  <conditionalFormatting sqref="B50">
    <cfRule type="cellIs" dxfId="3" priority="3" operator="equal">
      <formula>$C$11</formula>
    </cfRule>
    <cfRule type="cellIs" dxfId="2" priority="4" operator="equal">
      <formula>$C$10</formula>
    </cfRule>
  </conditionalFormatting>
  <conditionalFormatting sqref="C50:BD50">
    <cfRule type="cellIs" dxfId="1" priority="1" operator="equal">
      <formula>$C$11</formula>
    </cfRule>
    <cfRule type="cellIs" dxfId="0" priority="2" operator="equal">
      <formula>$C$10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349D0-D038-054E-A07E-DE85A02230C8}">
  <dimension ref="A1:C32"/>
  <sheetViews>
    <sheetView topLeftCell="A3" workbookViewId="0">
      <selection activeCell="B24" sqref="B24"/>
    </sheetView>
  </sheetViews>
  <sheetFormatPr defaultColWidth="11" defaultRowHeight="16.5"/>
  <cols>
    <col min="1" max="1" width="46.125" style="43" customWidth="1"/>
    <col min="2" max="2" width="33.375" customWidth="1"/>
  </cols>
  <sheetData>
    <row r="1" spans="1:3" s="32" customFormat="1" ht="38.25">
      <c r="A1" s="31" t="s">
        <v>123</v>
      </c>
    </row>
    <row r="2" spans="1:3" s="34" customFormat="1" ht="38.25">
      <c r="A2" s="33"/>
    </row>
    <row r="3" spans="1:3" s="34" customFormat="1" ht="38.25">
      <c r="A3" s="33"/>
    </row>
    <row r="4" spans="1:3">
      <c r="A4" s="35" t="s">
        <v>124</v>
      </c>
      <c r="B4" t="s">
        <v>125</v>
      </c>
      <c r="C4" t="s">
        <v>126</v>
      </c>
    </row>
    <row r="5" spans="1:3" ht="14.25">
      <c r="A5" t="s">
        <v>26</v>
      </c>
      <c r="C5" t="s">
        <v>127</v>
      </c>
    </row>
    <row r="6" spans="1:3">
      <c r="A6" s="36" t="s">
        <v>128</v>
      </c>
      <c r="C6" t="s">
        <v>129</v>
      </c>
    </row>
    <row r="7" spans="1:3">
      <c r="A7" s="36" t="s">
        <v>130</v>
      </c>
      <c r="C7" t="s">
        <v>131</v>
      </c>
    </row>
    <row r="8" spans="1:3">
      <c r="A8" s="36" t="s">
        <v>132</v>
      </c>
      <c r="C8" t="s">
        <v>133</v>
      </c>
    </row>
    <row r="9" spans="1:3" ht="17.25">
      <c r="A9" s="37" t="s">
        <v>134</v>
      </c>
      <c r="B9" s="38"/>
      <c r="C9" s="38" t="s">
        <v>135</v>
      </c>
    </row>
    <row r="10" spans="1:3">
      <c r="A10" s="36" t="s">
        <v>136</v>
      </c>
      <c r="C10" t="s">
        <v>137</v>
      </c>
    </row>
    <row r="11" spans="1:3">
      <c r="A11" s="36" t="s">
        <v>138</v>
      </c>
      <c r="C11" t="s">
        <v>139</v>
      </c>
    </row>
    <row r="12" spans="1:3">
      <c r="A12" s="36" t="s">
        <v>87</v>
      </c>
      <c r="C12" t="s">
        <v>140</v>
      </c>
    </row>
    <row r="13" spans="1:3">
      <c r="A13" s="36" t="s">
        <v>88</v>
      </c>
      <c r="B13" s="38"/>
      <c r="C13" t="s">
        <v>141</v>
      </c>
    </row>
    <row r="14" spans="1:3">
      <c r="A14" s="36" t="s">
        <v>89</v>
      </c>
      <c r="C14">
        <v>0</v>
      </c>
    </row>
    <row r="15" spans="1:3">
      <c r="A15" s="39" t="s">
        <v>113</v>
      </c>
      <c r="B15" s="38"/>
      <c r="C15" t="s">
        <v>142</v>
      </c>
    </row>
    <row r="16" spans="1:3">
      <c r="A16" s="36" t="s">
        <v>90</v>
      </c>
      <c r="C16" t="s">
        <v>143</v>
      </c>
    </row>
    <row r="17" spans="1:3">
      <c r="A17" s="36" t="s">
        <v>144</v>
      </c>
      <c r="C17" t="s">
        <v>143</v>
      </c>
    </row>
    <row r="18" spans="1:3">
      <c r="A18" s="36" t="s">
        <v>145</v>
      </c>
      <c r="C18" t="s">
        <v>143</v>
      </c>
    </row>
    <row r="19" spans="1:3">
      <c r="A19" s="36" t="s">
        <v>146</v>
      </c>
      <c r="C19" t="s">
        <v>147</v>
      </c>
    </row>
    <row r="20" spans="1:3">
      <c r="A20" s="36" t="s">
        <v>94</v>
      </c>
      <c r="C20" t="s">
        <v>143</v>
      </c>
    </row>
    <row r="21" spans="1:3">
      <c r="A21" s="36" t="s">
        <v>95</v>
      </c>
      <c r="C21" t="s">
        <v>143</v>
      </c>
    </row>
    <row r="22" spans="1:3">
      <c r="A22" s="36" t="s">
        <v>148</v>
      </c>
      <c r="C22" t="s">
        <v>149</v>
      </c>
    </row>
    <row r="23" spans="1:3">
      <c r="A23" s="36" t="s">
        <v>97</v>
      </c>
      <c r="C23" t="s">
        <v>150</v>
      </c>
    </row>
    <row r="24" spans="1:3">
      <c r="A24" s="36" t="s">
        <v>151</v>
      </c>
      <c r="C24" t="s">
        <v>152</v>
      </c>
    </row>
    <row r="25" spans="1:3">
      <c r="A25" s="36" t="s">
        <v>153</v>
      </c>
      <c r="C25" t="s">
        <v>154</v>
      </c>
    </row>
    <row r="26" spans="1:3">
      <c r="A26" s="36" t="s">
        <v>155</v>
      </c>
      <c r="C26" t="s">
        <v>156</v>
      </c>
    </row>
    <row r="27" spans="1:3" ht="17.25">
      <c r="A27" s="40" t="s">
        <v>157</v>
      </c>
    </row>
    <row r="28" spans="1:3" ht="17.25">
      <c r="A28" s="40" t="s">
        <v>158</v>
      </c>
      <c r="C28" t="s">
        <v>159</v>
      </c>
    </row>
    <row r="29" spans="1:3" ht="17.25">
      <c r="A29" s="40" t="s">
        <v>160</v>
      </c>
      <c r="B29" t="s">
        <v>161</v>
      </c>
    </row>
    <row r="30" spans="1:3" ht="17.25">
      <c r="A30" s="40" t="s">
        <v>162</v>
      </c>
      <c r="B30" t="s">
        <v>163</v>
      </c>
    </row>
    <row r="31" spans="1:3" ht="17.25">
      <c r="A31" s="41" t="s">
        <v>164</v>
      </c>
      <c r="B31" t="s">
        <v>165</v>
      </c>
    </row>
    <row r="32" spans="1:3" ht="18" thickBot="1">
      <c r="A32" s="42" t="s">
        <v>166</v>
      </c>
      <c r="B32" t="s">
        <v>167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Sheet1</vt:lpstr>
      <vt:lpstr>Sheet2</vt:lpstr>
      <vt:lpstr>Capital Structure</vt:lpstr>
      <vt:lpstr>利润表-1</vt:lpstr>
      <vt:lpstr>利润表-2</vt:lpstr>
      <vt:lpstr>利润表</vt:lpstr>
      <vt:lpstr>现金流表-晤桥</vt:lpstr>
      <vt:lpstr>现金流表-复星</vt:lpstr>
      <vt:lpstr>发展纲要报告</vt:lpstr>
      <vt:lpstr>利润表公式说明</vt:lpstr>
      <vt:lpstr>'Capital Structure'!Initial_Time</vt:lpstr>
    </vt:vector>
  </TitlesOfParts>
  <Company>4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12 3</dc:creator>
  <cp:lastModifiedBy>rong fenghe</cp:lastModifiedBy>
  <dcterms:created xsi:type="dcterms:W3CDTF">2017-02-08T07:59:21Z</dcterms:created>
  <dcterms:modified xsi:type="dcterms:W3CDTF">2020-09-24T03:15:58Z</dcterms:modified>
</cp:coreProperties>
</file>